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UP\BACKUP\2022\BALANCES 2022\BALANCES 2022\BALANCE DICIEMBRE 2022\Firmados 2022\"/>
    </mc:Choice>
  </mc:AlternateContent>
  <bookViews>
    <workbookView xWindow="0" yWindow="0" windowWidth="28800" windowHeight="11910"/>
  </bookViews>
  <sheets>
    <sheet name="SITUACION FINANCIER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I79" i="1"/>
  <c r="K79" i="1"/>
  <c r="E79" i="1"/>
  <c r="C70" i="1"/>
  <c r="E70" i="1"/>
  <c r="I59" i="1"/>
  <c r="I65" i="1" s="1"/>
  <c r="K59" i="1"/>
  <c r="K65" i="1" s="1"/>
  <c r="C47" i="1"/>
  <c r="E47" i="1"/>
  <c r="C41" i="1"/>
  <c r="E41" i="1"/>
  <c r="K40" i="1"/>
  <c r="K38" i="1" s="1"/>
  <c r="I40" i="1"/>
  <c r="I38" i="1"/>
  <c r="C36" i="1"/>
  <c r="C35" i="1"/>
  <c r="C25" i="1" s="1"/>
  <c r="I34" i="1"/>
  <c r="I32" i="1" s="1"/>
  <c r="C34" i="1"/>
  <c r="C33" i="1"/>
  <c r="K32" i="1"/>
  <c r="I28" i="1"/>
  <c r="K28" i="1"/>
  <c r="I26" i="1"/>
  <c r="I23" i="1" s="1"/>
  <c r="E25" i="1"/>
  <c r="K23" i="1"/>
  <c r="C18" i="1"/>
  <c r="E18" i="1"/>
  <c r="C16" i="1"/>
  <c r="C14" i="1" s="1"/>
  <c r="K14" i="1"/>
  <c r="I14" i="1"/>
  <c r="E14" i="1"/>
  <c r="E39" i="1" l="1"/>
  <c r="C12" i="1"/>
  <c r="E12" i="1"/>
  <c r="K12" i="1"/>
  <c r="K46" i="1" s="1"/>
  <c r="K75" i="1" s="1"/>
  <c r="I12" i="1"/>
  <c r="I46" i="1" s="1"/>
  <c r="I75" i="1" s="1"/>
  <c r="C39" i="1"/>
  <c r="E76" i="1"/>
  <c r="C76" i="1" l="1"/>
</calcChain>
</file>

<file path=xl/sharedStrings.xml><?xml version="1.0" encoding="utf-8"?>
<sst xmlns="http://schemas.openxmlformats.org/spreadsheetml/2006/main" count="103" uniqueCount="92">
  <si>
    <t>UNIDAD ADMINISTRATIVA ESPECIAL CUERPO OFICIAL DE BOMBEROS</t>
  </si>
  <si>
    <t>ESTADO DE LA SITUACION FINANCIERA</t>
  </si>
  <si>
    <t>A 31 DE DICIEMBRE DE 2022</t>
  </si>
  <si>
    <t>(Cifras en Pesos)</t>
  </si>
  <si>
    <t>31/12/2022</t>
  </si>
  <si>
    <t>31/12/2021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</si>
  <si>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</si>
  <si>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</si>
  <si>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</si>
  <si>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</si>
  <si>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</si>
  <si>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</si>
  <si>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</si>
  <si>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</si>
  <si>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</si>
  <si>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</si>
  <si>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</si>
  <si>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CONTRIBUCIONES, TASAS E INGRESOS NO TRIBUTARIOS</t>
  </si>
  <si>
    <t>OTRAS CUENTAS POR PAGAR</t>
  </si>
  <si>
    <t>OTRAS CUENTAS POR COBRAR</t>
  </si>
  <si>
    <t>CUENTAS POR COBRAR DE DIFÍCIL RECAUDO</t>
  </si>
  <si>
    <t>DETERIORO ACUMULADO DE CUENTAS POR COBRAR (CR)</t>
  </si>
  <si>
    <t>BENEFICIOS A LOS EMPLEADOS</t>
  </si>
  <si>
    <t>OTROS ACTIVOS</t>
  </si>
  <si>
    <t>BENEFICIOS A LOS EMPLEADOS A CORTO PLAZO</t>
  </si>
  <si>
    <t>BENEFICIOS A LOS EMPLEADOS A LARGO PLAZO</t>
  </si>
  <si>
    <t>RESERVA FINANCIERA ACTUARIAL</t>
  </si>
  <si>
    <t>PLAN DE ACTIVOS PARA BENEFICIOS A LOS EMPLEADOS A LARGO PLAZO</t>
  </si>
  <si>
    <t>PROVISIONES</t>
  </si>
  <si>
    <t>BIENES Y SERVICIOS PAGADOS POR ANTICIPADO</t>
  </si>
  <si>
    <t>OBRAS Y MEJORAS EN PROPIEDAD AJENA</t>
  </si>
  <si>
    <t>LITIGIOS Y DEMANDAS</t>
  </si>
  <si>
    <t>AVANCES Y ANTICIPOS ENTREGADOS</t>
  </si>
  <si>
    <t>RECURSOS ENTREGADOS EN ADMINISTRACIÓN</t>
  </si>
  <si>
    <t>OTROS PASIVOS</t>
  </si>
  <si>
    <t>AMORTIZACIÓN ACUMULADA DE BIENES ENTREGADOS A TERCEROS (CR)</t>
  </si>
  <si>
    <t xml:space="preserve">DERECHOS EN FIDEICOMISO </t>
  </si>
  <si>
    <t>RECAUDOS A FAVOR DE TERCEROS</t>
  </si>
  <si>
    <t>BIENES RECIBIDOS EN DACIÓN DE PAGO</t>
  </si>
  <si>
    <t>INGRESOS RECIBIDOS POR ANTICIPADO</t>
  </si>
  <si>
    <t>PROVISIÓN BIENES RECIBIDOS EN DACIÓN DE PAGO (CR)</t>
  </si>
  <si>
    <t>NO CORRIENTE</t>
  </si>
  <si>
    <t>RENTAS POR COBRAR</t>
  </si>
  <si>
    <t>TOTAL PASIVO</t>
  </si>
  <si>
    <t>PROPIEDADES, PLANTA Y EQUIPO</t>
  </si>
  <si>
    <t>TERRENOS</t>
  </si>
  <si>
    <t>SEMOVIENTES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</si>
  <si>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</si>
  <si>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</si>
  <si>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</si>
  <si>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</si>
  <si>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</si>
  <si>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</si>
  <si>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</si>
  <si>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PATRIMONIO</t>
  </si>
  <si>
    <t>PLANTAS, DUCTOS Y TÚNELES</t>
  </si>
  <si>
    <t>REDES, LÍNEAS Y CABLES</t>
  </si>
  <si>
    <t>HACIENDA PÚBLICA</t>
  </si>
  <si>
    <t>MAQUINARIA Y EQUIPO</t>
  </si>
  <si>
    <t>EQUIPO MÉDICO Y CIENTÍFICO</t>
  </si>
  <si>
    <t>CAPITAL FISCAL</t>
  </si>
  <si>
    <t>MUEBLES, ENSERES Y EQUIPO DE OFICINA</t>
  </si>
  <si>
    <t>RESULTADOS DE EJERCICIOS ANTERIORES</t>
  </si>
  <si>
    <t>EQUIPOS DE COMUNICACIÓN Y COMPUTACIÓN</t>
  </si>
  <si>
    <t>RESULTADO DEL EJERCICIO</t>
  </si>
  <si>
    <t>EQUIPOS DE TRANSPORTE, TRACCIÓN Y ELEVACIÓN</t>
  </si>
  <si>
    <t>EQUIPOS DE COMEDOR, COCINA, DESPENSA Y HOTELERÍA</t>
  </si>
  <si>
    <t>TOTAL PATRIMONIO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</si>
  <si>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</si>
  <si>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</si>
  <si>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</si>
  <si>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</si>
  <si>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</si>
  <si>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PASIVO + PATRIMONIO</t>
  </si>
  <si>
    <t>TOTAL ACTIVO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</si>
  <si>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</si>
  <si>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</si>
  <si>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</si>
  <si>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</si>
  <si>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</si>
  <si>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</si>
  <si>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</si>
  <si>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</si>
  <si>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DIEGO ANDRÉS MORENO BEDOYA</t>
  </si>
  <si>
    <t>FRANCISCO LUIS VALENCIA CARVAJAL</t>
  </si>
  <si>
    <t>Director UAE Cuerpo Oficial de Bomberos</t>
  </si>
  <si>
    <t>Profesional Esp. con funciones de Contador de la</t>
  </si>
  <si>
    <t>UAE Cuerpo Oficial de Bomberos</t>
  </si>
  <si>
    <t>T.P. 82010 T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</si>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</sst>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"/>
    <numFmt numFmtId="165" formatCode="[$-C0A]d\-mmm\-yy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2" fillId="2" borderId="1" xfId="1" applyFont="1" applyFill="1" applyBorder="1" applyAlignment="1">
      <alignment horizontal="centerContinuous"/>
    </xf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3" xfId="1" applyFont="1" applyFill="1" applyBorder="1" applyAlignment="1">
      <alignment horizontal="centerContinuous"/>
    </xf>
    <xf numFmtId="0" fontId="1" fillId="3" borderId="0" xfId="1" applyFont="1" applyFill="1" applyBorder="1"/>
    <xf numFmtId="0" fontId="3" fillId="2" borderId="4" xfId="1" applyFont="1" applyFill="1" applyBorder="1" applyAlignment="1">
      <alignment horizontal="centerContinuous"/>
    </xf>
    <xf numFmtId="0" fontId="3" fillId="2" borderId="0" xfId="1" applyFont="1" applyFill="1" applyBorder="1" applyAlignment="1">
      <alignment horizontal="centerContinuous"/>
    </xf>
    <xf numFmtId="0" fontId="3" fillId="2" borderId="0" xfId="1" applyFont="1" applyFill="1" applyBorder="1" applyAlignment="1" applyProtection="1">
      <alignment horizontal="centerContinuous"/>
    </xf>
    <xf numFmtId="0" fontId="3" fillId="2" borderId="5" xfId="1" applyFont="1" applyFill="1" applyBorder="1" applyAlignment="1">
      <alignment horizontal="centerContinuous"/>
    </xf>
    <xf numFmtId="0" fontId="4" fillId="3" borderId="0" xfId="1" applyFont="1" applyFill="1" applyBorder="1"/>
    <xf numFmtId="0" fontId="3" fillId="2" borderId="4" xfId="1" applyFont="1" applyFill="1" applyBorder="1" applyAlignment="1" applyProtection="1">
      <alignment horizontal="centerContinuous"/>
      <protection locked="0"/>
    </xf>
    <xf numFmtId="164" fontId="3" fillId="2" borderId="0" xfId="1" applyNumberFormat="1" applyFont="1" applyFill="1" applyBorder="1" applyAlignment="1">
      <alignment horizontal="centerContinuous"/>
    </xf>
    <xf numFmtId="0" fontId="5" fillId="2" borderId="4" xfId="1" applyFont="1" applyFill="1" applyBorder="1" applyAlignment="1">
      <alignment horizontal="centerContinuous"/>
    </xf>
    <xf numFmtId="0" fontId="5" fillId="2" borderId="0" xfId="1" applyFont="1" applyFill="1" applyBorder="1" applyAlignment="1">
      <alignment horizontal="centerContinuous"/>
    </xf>
    <xf numFmtId="0" fontId="5" fillId="2" borderId="0" xfId="1" applyFont="1" applyFill="1" applyBorder="1" applyAlignment="1" applyProtection="1">
      <alignment horizontal="centerContinuous"/>
    </xf>
    <xf numFmtId="0" fontId="5" fillId="2" borderId="5" xfId="1" applyFont="1" applyFill="1" applyBorder="1" applyAlignment="1">
      <alignment horizontal="centerContinuous"/>
    </xf>
    <xf numFmtId="0" fontId="6" fillId="3" borderId="0" xfId="1" applyFont="1" applyFill="1" applyBorder="1"/>
    <xf numFmtId="0" fontId="2" fillId="2" borderId="6" xfId="1" applyFont="1" applyFill="1" applyBorder="1" applyAlignment="1">
      <alignment horizontal="centerContinuous"/>
    </xf>
    <xf numFmtId="0" fontId="1" fillId="2" borderId="7" xfId="1" applyFont="1" applyFill="1" applyBorder="1" applyAlignment="1">
      <alignment horizontal="centerContinuous"/>
    </xf>
    <xf numFmtId="0" fontId="1" fillId="2" borderId="7" xfId="1" applyFont="1" applyFill="1" applyBorder="1" applyAlignment="1" applyProtection="1">
      <alignment horizontal="centerContinuous"/>
    </xf>
    <xf numFmtId="0" fontId="7" fillId="2" borderId="7" xfId="1" applyFont="1" applyFill="1" applyBorder="1" applyAlignment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1" fillId="4" borderId="0" xfId="1" applyFont="1" applyFill="1"/>
    <xf numFmtId="0" fontId="9" fillId="4" borderId="0" xfId="1" applyFont="1" applyFill="1" applyBorder="1" applyAlignment="1" applyProtection="1">
      <alignment horizontal="center"/>
    </xf>
    <xf numFmtId="0" fontId="1" fillId="4" borderId="0" xfId="1" applyFont="1" applyFill="1" applyBorder="1"/>
    <xf numFmtId="0" fontId="9" fillId="4" borderId="0" xfId="1" applyFont="1" applyFill="1" applyBorder="1" applyAlignment="1">
      <alignment horizontal="center"/>
    </xf>
    <xf numFmtId="49" fontId="10" fillId="4" borderId="0" xfId="1" applyNumberFormat="1" applyFont="1" applyFill="1" applyBorder="1" applyAlignment="1" applyProtection="1">
      <alignment horizontal="center"/>
      <protection locked="0"/>
    </xf>
    <xf numFmtId="165" fontId="10" fillId="4" borderId="0" xfId="1" applyNumberFormat="1" applyFont="1" applyFill="1" applyBorder="1" applyAlignment="1" applyProtection="1">
      <alignment horizontal="center"/>
      <protection locked="0"/>
    </xf>
    <xf numFmtId="0" fontId="5" fillId="4" borderId="0" xfId="1" applyFont="1" applyFill="1" applyAlignment="1">
      <alignment horizontal="left"/>
    </xf>
    <xf numFmtId="0" fontId="6" fillId="4" borderId="0" xfId="1" applyFont="1" applyFill="1"/>
    <xf numFmtId="165" fontId="10" fillId="4" borderId="0" xfId="1" applyNumberFormat="1" applyFont="1" applyFill="1" applyBorder="1" applyAlignment="1" applyProtection="1">
      <alignment horizontal="center"/>
    </xf>
    <xf numFmtId="0" fontId="6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0" fontId="10" fillId="4" borderId="0" xfId="1" applyFont="1" applyFill="1" applyBorder="1" applyAlignment="1">
      <alignment horizontal="left"/>
    </xf>
    <xf numFmtId="3" fontId="6" fillId="4" borderId="0" xfId="1" applyNumberFormat="1" applyFont="1" applyFill="1" applyBorder="1" applyAlignment="1" applyProtection="1">
      <alignment horizontal="right"/>
    </xf>
    <xf numFmtId="3" fontId="6" fillId="4" borderId="0" xfId="1" applyNumberFormat="1" applyFont="1" applyFill="1" applyBorder="1" applyAlignment="1">
      <alignment horizontal="right"/>
    </xf>
    <xf numFmtId="0" fontId="6" fillId="5" borderId="0" xfId="1" applyFont="1" applyFill="1" applyBorder="1" applyAlignment="1">
      <alignment horizontal="right"/>
    </xf>
    <xf numFmtId="1" fontId="6" fillId="4" borderId="0" xfId="1" applyNumberFormat="1" applyFont="1" applyFill="1" applyBorder="1" applyAlignment="1">
      <alignment horizontal="left"/>
    </xf>
    <xf numFmtId="3" fontId="10" fillId="4" borderId="9" xfId="1" applyNumberFormat="1" applyFont="1" applyFill="1" applyBorder="1" applyProtection="1"/>
    <xf numFmtId="3" fontId="10" fillId="4" borderId="0" xfId="1" applyNumberFormat="1" applyFont="1" applyFill="1" applyBorder="1" applyProtection="1"/>
    <xf numFmtId="3" fontId="10" fillId="4" borderId="9" xfId="1" applyNumberFormat="1" applyFont="1" applyFill="1" applyBorder="1"/>
    <xf numFmtId="0" fontId="10" fillId="5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2" fillId="4" borderId="0" xfId="1" applyFont="1" applyFill="1" applyBorder="1" applyAlignment="1">
      <alignment horizontal="left"/>
    </xf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5" borderId="0" xfId="1" applyFont="1" applyFill="1" applyBorder="1" applyAlignment="1">
      <alignment horizontal="right"/>
    </xf>
    <xf numFmtId="0" fontId="9" fillId="4" borderId="0" xfId="1" applyFont="1" applyFill="1" applyBorder="1" applyAlignment="1">
      <alignment horizontal="left"/>
    </xf>
    <xf numFmtId="3" fontId="9" fillId="4" borderId="9" xfId="1" applyNumberFormat="1" applyFont="1" applyFill="1" applyBorder="1" applyProtection="1"/>
    <xf numFmtId="3" fontId="9" fillId="4" borderId="0" xfId="1" applyNumberFormat="1" applyFont="1" applyFill="1" applyBorder="1" applyProtection="1"/>
    <xf numFmtId="3" fontId="9" fillId="4" borderId="9" xfId="1" applyNumberFormat="1" applyFont="1" applyFill="1" applyBorder="1"/>
    <xf numFmtId="49" fontId="9" fillId="6" borderId="0" xfId="2" applyNumberFormat="1" applyFont="1" applyFill="1" applyAlignment="1" applyProtection="1">
      <alignment horizontal="center"/>
      <protection locked="0"/>
    </xf>
    <xf numFmtId="0" fontId="13" fillId="3" borderId="0" xfId="1" applyFont="1" applyFill="1" applyBorder="1"/>
    <xf numFmtId="0" fontId="1" fillId="3" borderId="0" xfId="1" applyFont="1" applyFill="1" applyBorder="1" applyProtection="1">
      <protection locked="0"/>
    </xf>
    <xf numFmtId="0" fontId="11" fillId="3" borderId="0" xfId="1" applyFont="1" applyFill="1" applyBorder="1"/>
    <xf numFmtId="0" fontId="11" fillId="4" borderId="0" xfId="1" applyFont="1" applyFill="1" applyBorder="1" applyAlignment="1">
      <alignment horizontal="left"/>
    </xf>
    <xf numFmtId="3" fontId="11" fillId="4" borderId="0" xfId="1" applyNumberFormat="1" applyFont="1" applyFill="1" applyBorder="1" applyProtection="1"/>
    <xf numFmtId="3" fontId="11" fillId="4" borderId="0" xfId="1" applyNumberFormat="1" applyFont="1" applyFill="1" applyBorder="1"/>
    <xf numFmtId="0" fontId="11" fillId="4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Border="1"/>
    <xf numFmtId="0" fontId="14" fillId="3" borderId="0" xfId="1" applyFont="1" applyFill="1" applyBorder="1"/>
    <xf numFmtId="0" fontId="7" fillId="3" borderId="0" xfId="1" applyFont="1" applyFill="1" applyBorder="1" applyProtection="1">
      <protection locked="0"/>
    </xf>
    <xf numFmtId="3" fontId="11" fillId="4" borderId="0" xfId="1" applyNumberFormat="1" applyFont="1" applyFill="1" applyBorder="1" applyProtection="1">
      <protection locked="0"/>
    </xf>
    <xf numFmtId="3" fontId="1" fillId="4" borderId="0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0" fontId="1" fillId="3" borderId="0" xfId="1" applyFont="1" applyFill="1" applyBorder="1" applyProtection="1"/>
    <xf numFmtId="0" fontId="10" fillId="4" borderId="0" xfId="1" applyFont="1" applyFill="1" applyBorder="1" applyAlignment="1" applyProtection="1">
      <alignment horizontal="left"/>
      <protection locked="0"/>
    </xf>
    <xf numFmtId="3" fontId="1" fillId="4" borderId="0" xfId="1" applyNumberFormat="1" applyFont="1" applyFill="1" applyProtection="1"/>
    <xf numFmtId="0" fontId="10" fillId="4" borderId="0" xfId="1" applyFont="1" applyFill="1" applyBorder="1"/>
    <xf numFmtId="3" fontId="10" fillId="4" borderId="10" xfId="1" applyNumberFormat="1" applyFont="1" applyFill="1" applyBorder="1"/>
    <xf numFmtId="3" fontId="10" fillId="4" borderId="0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14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>
      <alignment horizontal="left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3" fontId="10" fillId="4" borderId="10" xfId="1" applyNumberFormat="1" applyFont="1" applyFill="1" applyBorder="1" applyProtection="1"/>
    <xf numFmtId="0" fontId="13" fillId="4" borderId="0" xfId="1" applyFont="1" applyFill="1" applyBorder="1" applyAlignment="1">
      <alignment horizontal="left"/>
    </xf>
    <xf numFmtId="3" fontId="13" fillId="4" borderId="0" xfId="1" applyNumberFormat="1" applyFont="1" applyFill="1" applyBorder="1" applyProtection="1"/>
    <xf numFmtId="3" fontId="13" fillId="4" borderId="0" xfId="1" applyNumberFormat="1" applyFont="1" applyFill="1" applyBorder="1"/>
    <xf numFmtId="0" fontId="13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3" fontId="10" fillId="4" borderId="0" xfId="1" applyNumberFormat="1" applyFont="1" applyFill="1" applyBorder="1" applyAlignment="1">
      <alignment horizontal="center"/>
    </xf>
    <xf numFmtId="0" fontId="13" fillId="4" borderId="0" xfId="1" applyFont="1" applyFill="1" applyBorder="1" applyAlignment="1">
      <alignment horizontal="center"/>
    </xf>
    <xf numFmtId="3" fontId="13" fillId="4" borderId="0" xfId="1" applyNumberFormat="1" applyFont="1" applyFill="1" applyAlignment="1">
      <alignment horizontal="center"/>
    </xf>
    <xf numFmtId="3" fontId="13" fillId="4" borderId="0" xfId="1" applyNumberFormat="1" applyFont="1" applyFill="1" applyBorder="1" applyAlignment="1">
      <alignment horizontal="center"/>
    </xf>
    <xf numFmtId="0" fontId="4" fillId="6" borderId="0" xfId="1" applyFont="1" applyFill="1" applyBorder="1" applyAlignment="1" applyProtection="1">
      <alignment horizontal="center"/>
      <protection locked="0"/>
    </xf>
    <xf numFmtId="3" fontId="11" fillId="4" borderId="0" xfId="1" applyNumberFormat="1" applyFont="1" applyFill="1" applyBorder="1" applyAlignment="1">
      <alignment horizontal="center"/>
    </xf>
    <xf numFmtId="0" fontId="6" fillId="3" borderId="0" xfId="1" applyFont="1" applyFill="1" applyAlignment="1" applyProtection="1">
      <alignment horizontal="left"/>
      <protection locked="0"/>
    </xf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BACKUP/2022/BALANCES%202022/BALANCES%202022/BALANCE%20DICIEMBRE%202022/CGN001_2015%20MATRIZ%20diciembre%202022%20fco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IR cgn1"/>
      <sheetName val="CGN001"/>
      <sheetName val="CGN2015_002"/>
      <sheetName val="SITUACION FINANCIERA"/>
      <sheetName val="RESULTADOS"/>
      <sheetName val="est-cambios"/>
      <sheetName val="SIPROJ"/>
    </sheetNames>
    <sheetDataSet>
      <sheetData sheetId="0"/>
      <sheetData sheetId="1">
        <row r="5">
          <cell r="H5">
            <v>0</v>
          </cell>
        </row>
        <row r="1829">
          <cell r="H1829">
            <v>0</v>
          </cell>
        </row>
        <row r="1841">
          <cell r="H1841">
            <v>0</v>
          </cell>
        </row>
        <row r="1843">
          <cell r="H1843">
            <v>0</v>
          </cell>
        </row>
        <row r="1849">
          <cell r="H1849">
            <v>0</v>
          </cell>
        </row>
        <row r="2628">
          <cell r="H2628">
            <v>0</v>
          </cell>
        </row>
        <row r="2850">
          <cell r="H2850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view="pageBreakPreview" topLeftCell="A52" zoomScale="50" zoomScaleNormal="50" zoomScaleSheetLayoutView="50" workbookViewId="0">
      <selection activeCell="E86" sqref="E86"/>
    </sheetView>
  </sheetViews>
  <sheetFormatPr baseColWidth="10" defaultRowHeight="12.75" x14ac:dyDescent="0.2"/>
  <cols>
    <col min="1" max="1" width="9.7109375" style="79" customWidth="1"/>
    <col min="2" max="2" width="85.85546875" style="80" customWidth="1"/>
    <col min="3" max="3" width="29" style="68" bestFit="1" customWidth="1"/>
    <col min="4" max="4" width="6.7109375" style="68" customWidth="1"/>
    <col min="5" max="5" width="29" style="68" bestFit="1" customWidth="1"/>
    <col min="6" max="6" width="6.7109375" style="68" customWidth="1"/>
    <col min="7" max="7" width="9.7109375" style="5" customWidth="1"/>
    <col min="8" max="8" width="83.5703125" style="5" customWidth="1"/>
    <col min="9" max="9" width="29.5703125" style="5" bestFit="1" customWidth="1"/>
    <col min="10" max="10" width="7" style="5" customWidth="1"/>
    <col min="11" max="11" width="29.5703125" style="5" bestFit="1" customWidth="1"/>
    <col min="12" max="16384" width="11.42578125" style="5"/>
  </cols>
  <sheetData>
    <row r="1" spans="1:11" ht="27" customHeight="1" x14ac:dyDescent="0.35">
      <c r="A1" s="1"/>
      <c r="B1" s="2"/>
      <c r="C1" s="3"/>
      <c r="D1" s="3"/>
      <c r="E1" s="3"/>
      <c r="F1" s="3"/>
      <c r="G1" s="2"/>
      <c r="H1" s="2"/>
      <c r="I1" s="2"/>
      <c r="J1" s="2"/>
      <c r="K1" s="4"/>
    </row>
    <row r="2" spans="1:11" s="10" customFormat="1" ht="27" customHeight="1" x14ac:dyDescent="0.4">
      <c r="A2" s="6" t="s">
        <v>0</v>
      </c>
      <c r="B2" s="7"/>
      <c r="C2" s="8"/>
      <c r="D2" s="8"/>
      <c r="E2" s="8"/>
      <c r="F2" s="8"/>
      <c r="G2" s="7"/>
      <c r="H2" s="7"/>
      <c r="I2" s="7"/>
      <c r="J2" s="7"/>
      <c r="K2" s="9"/>
    </row>
    <row r="3" spans="1:11" s="10" customFormat="1" ht="27" customHeight="1" x14ac:dyDescent="0.4">
      <c r="A3" s="6" t="s">
        <v>1</v>
      </c>
      <c r="B3" s="7"/>
      <c r="C3" s="8"/>
      <c r="D3" s="8"/>
      <c r="E3" s="8"/>
      <c r="F3" s="8"/>
      <c r="G3" s="7"/>
      <c r="H3" s="7"/>
      <c r="I3" s="7"/>
      <c r="J3" s="7"/>
      <c r="K3" s="9"/>
    </row>
    <row r="4" spans="1:11" s="10" customFormat="1" ht="27" customHeight="1" x14ac:dyDescent="0.4">
      <c r="A4" s="11" t="s">
        <v>2</v>
      </c>
      <c r="B4" s="12"/>
      <c r="C4" s="8"/>
      <c r="D4" s="8"/>
      <c r="E4" s="8"/>
      <c r="F4" s="8"/>
      <c r="G4" s="7"/>
      <c r="H4" s="7"/>
      <c r="I4" s="7"/>
      <c r="J4" s="7"/>
      <c r="K4" s="9"/>
    </row>
    <row r="5" spans="1:11" s="17" customFormat="1" ht="27" customHeight="1" x14ac:dyDescent="0.35">
      <c r="A5" s="13" t="s">
        <v>3</v>
      </c>
      <c r="B5" s="14"/>
      <c r="C5" s="15"/>
      <c r="D5" s="15"/>
      <c r="E5" s="15"/>
      <c r="F5" s="15"/>
      <c r="G5" s="14"/>
      <c r="H5" s="14"/>
      <c r="I5" s="14"/>
      <c r="J5" s="14"/>
      <c r="K5" s="16"/>
    </row>
    <row r="6" spans="1:11" ht="27" customHeight="1" thickBot="1" x14ac:dyDescent="0.4">
      <c r="A6" s="18"/>
      <c r="B6" s="19"/>
      <c r="C6" s="20"/>
      <c r="D6" s="20"/>
      <c r="E6" s="20"/>
      <c r="F6" s="20"/>
      <c r="G6" s="19"/>
      <c r="H6" s="19"/>
      <c r="I6" s="21"/>
      <c r="J6" s="19"/>
      <c r="K6" s="22"/>
    </row>
    <row r="7" spans="1:11" ht="27" customHeight="1" x14ac:dyDescent="0.35">
      <c r="A7" s="23"/>
      <c r="B7" s="24"/>
      <c r="C7" s="25"/>
      <c r="D7" s="25"/>
      <c r="E7" s="25"/>
      <c r="F7" s="25"/>
      <c r="G7" s="26"/>
      <c r="H7" s="26"/>
      <c r="I7" s="27"/>
      <c r="J7" s="26"/>
      <c r="K7" s="27"/>
    </row>
    <row r="8" spans="1:11" ht="27" customHeight="1" x14ac:dyDescent="0.4">
      <c r="A8" s="23"/>
      <c r="B8" s="24"/>
      <c r="C8" s="28" t="s">
        <v>4</v>
      </c>
      <c r="D8" s="29"/>
      <c r="E8" s="28" t="s">
        <v>5</v>
      </c>
      <c r="F8" s="25"/>
      <c r="G8" s="26"/>
      <c r="H8" s="26"/>
      <c r="I8" s="28" t="s">
        <v>4</v>
      </c>
      <c r="J8" s="29"/>
      <c r="K8" s="28" t="s">
        <v>5</v>
      </c>
    </row>
    <row r="9" spans="1:11" s="17" customFormat="1" ht="27" customHeight="1" x14ac:dyDescent="0.4">
      <c r="A9" s="30"/>
      <c r="B9" s="31"/>
      <c r="C9" s="32"/>
      <c r="D9" s="32"/>
      <c r="E9" s="32"/>
      <c r="F9" s="32"/>
      <c r="G9" s="33"/>
      <c r="H9" s="33"/>
      <c r="I9" s="32"/>
      <c r="J9" s="33"/>
      <c r="K9" s="32"/>
    </row>
    <row r="10" spans="1:11" s="38" customFormat="1" ht="27" customHeight="1" x14ac:dyDescent="0.4">
      <c r="A10" s="34">
        <v>1</v>
      </c>
      <c r="B10" s="35" t="s">
        <v>6</v>
      </c>
      <c r="C10" s="36"/>
      <c r="D10" s="36"/>
      <c r="E10" s="36"/>
      <c r="F10" s="36"/>
      <c r="G10" s="35">
        <v>2</v>
      </c>
      <c r="H10" s="35" t="s">
        <v>7</v>
      </c>
      <c r="I10" s="37"/>
      <c r="J10" s="35"/>
      <c r="K10" s="37"/>
    </row>
    <row r="11" spans="1:11" s="38" customFormat="1" ht="27" customHeight="1" x14ac:dyDescent="0.4">
      <c r="A11" s="39"/>
      <c r="B11" s="35"/>
      <c r="C11" s="36"/>
      <c r="D11" s="36"/>
      <c r="E11" s="36"/>
      <c r="F11" s="36"/>
      <c r="G11" s="35"/>
      <c r="H11" s="35"/>
      <c r="I11" s="37"/>
      <c r="J11" s="35"/>
      <c r="K11" s="37"/>
    </row>
    <row r="12" spans="1:11" s="43" customFormat="1" ht="27" customHeight="1" x14ac:dyDescent="0.4">
      <c r="A12" s="34"/>
      <c r="B12" s="35" t="s">
        <v>8</v>
      </c>
      <c r="C12" s="40">
        <f>+C14+C18+C25</f>
        <v>12667967095</v>
      </c>
      <c r="D12" s="41"/>
      <c r="E12" s="40">
        <f>+E14+E18+E25</f>
        <v>5422025960</v>
      </c>
      <c r="F12" s="41"/>
      <c r="G12" s="35"/>
      <c r="H12" s="35" t="s">
        <v>8</v>
      </c>
      <c r="I12" s="42">
        <f>I14+I23+I28+I32</f>
        <v>28441846833</v>
      </c>
      <c r="J12" s="35"/>
      <c r="K12" s="42">
        <f>K14+K23+K28+K32</f>
        <v>23399555594</v>
      </c>
    </row>
    <row r="13" spans="1:11" s="48" customFormat="1" ht="27" customHeight="1" x14ac:dyDescent="0.3">
      <c r="A13" s="44"/>
      <c r="B13" s="45"/>
      <c r="C13" s="46"/>
      <c r="D13" s="46"/>
      <c r="E13" s="46"/>
      <c r="F13" s="46"/>
      <c r="G13" s="45"/>
      <c r="H13" s="45"/>
      <c r="I13" s="47"/>
      <c r="J13" s="45"/>
      <c r="K13" s="47"/>
    </row>
    <row r="14" spans="1:11" s="54" customFormat="1" ht="27" customHeight="1" x14ac:dyDescent="0.35">
      <c r="A14" s="49">
        <v>11</v>
      </c>
      <c r="B14" s="49" t="s">
        <v>9</v>
      </c>
      <c r="C14" s="50">
        <f>SUM(C16:C16)</f>
        <v>0</v>
      </c>
      <c r="D14" s="51"/>
      <c r="E14" s="50">
        <f>SUM(E16:E16)</f>
        <v>0</v>
      </c>
      <c r="F14" s="51"/>
      <c r="G14" s="49">
        <v>24</v>
      </c>
      <c r="H14" s="49" t="s">
        <v>10</v>
      </c>
      <c r="I14" s="52">
        <f>SUM(I16:I22)</f>
        <v>11155061456</v>
      </c>
      <c r="J14" s="53"/>
      <c r="K14" s="52">
        <f>SUM(K16:K22)</f>
        <v>5286514889</v>
      </c>
    </row>
    <row r="15" spans="1:11" s="56" customFormat="1" ht="27" customHeight="1" x14ac:dyDescent="0.35">
      <c r="A15" s="49"/>
      <c r="B15" s="49"/>
      <c r="C15" s="51"/>
      <c r="D15" s="51"/>
      <c r="E15" s="51"/>
      <c r="F15" s="51"/>
      <c r="G15" s="5"/>
      <c r="H15" s="5"/>
      <c r="I15" s="5"/>
      <c r="J15" s="55"/>
      <c r="K15" s="5"/>
    </row>
    <row r="16" spans="1:11" s="56" customFormat="1" ht="27" customHeight="1" x14ac:dyDescent="0.3">
      <c r="A16" s="57">
        <v>1105</v>
      </c>
      <c r="B16" s="57" t="s">
        <v>11</v>
      </c>
      <c r="C16" s="58">
        <f>[1]CGN001!H5</f>
        <v>0</v>
      </c>
      <c r="D16" s="58"/>
      <c r="E16" s="58">
        <v>0</v>
      </c>
      <c r="F16" s="58"/>
      <c r="G16" s="57">
        <v>2401</v>
      </c>
      <c r="H16" s="57" t="s">
        <v>12</v>
      </c>
      <c r="I16" s="59">
        <v>8675135725</v>
      </c>
      <c r="J16" s="60"/>
      <c r="K16" s="59">
        <v>3246891291</v>
      </c>
    </row>
    <row r="17" spans="1:11" s="61" customFormat="1" ht="27" customHeight="1" x14ac:dyDescent="0.3">
      <c r="A17" s="57"/>
      <c r="B17" s="57"/>
      <c r="C17" s="58"/>
      <c r="D17" s="58"/>
      <c r="E17" s="58"/>
      <c r="F17" s="58"/>
      <c r="G17" s="57">
        <v>2424</v>
      </c>
      <c r="H17" s="57" t="s">
        <v>13</v>
      </c>
      <c r="I17" s="59">
        <v>0</v>
      </c>
      <c r="J17" s="60"/>
      <c r="K17" s="59">
        <v>16454878</v>
      </c>
    </row>
    <row r="18" spans="1:11" s="62" customFormat="1" ht="27" customHeight="1" x14ac:dyDescent="0.35">
      <c r="A18" s="49">
        <v>13</v>
      </c>
      <c r="B18" s="49" t="s">
        <v>14</v>
      </c>
      <c r="C18" s="50">
        <f>SUM(C19:C23)</f>
        <v>512801791</v>
      </c>
      <c r="D18" s="58"/>
      <c r="E18" s="50">
        <f>SUM(E19:E23)</f>
        <v>712723621</v>
      </c>
      <c r="F18" s="58"/>
      <c r="G18" s="57">
        <v>2436</v>
      </c>
      <c r="H18" s="57" t="s">
        <v>15</v>
      </c>
      <c r="I18" s="59">
        <v>768049515</v>
      </c>
      <c r="J18" s="60"/>
      <c r="K18" s="59">
        <v>368346073</v>
      </c>
    </row>
    <row r="19" spans="1:11" s="62" customFormat="1" ht="27" customHeight="1" x14ac:dyDescent="0.35">
      <c r="A19" s="49"/>
      <c r="B19" s="49"/>
      <c r="C19" s="51"/>
      <c r="D19" s="58"/>
      <c r="E19" s="51"/>
      <c r="F19" s="58"/>
      <c r="G19" s="57">
        <v>2460</v>
      </c>
      <c r="H19" s="57" t="s">
        <v>16</v>
      </c>
      <c r="I19" s="59">
        <v>116877674</v>
      </c>
      <c r="J19" s="55"/>
      <c r="K19" s="59">
        <v>156216738</v>
      </c>
    </row>
    <row r="20" spans="1:11" ht="27" customHeight="1" x14ac:dyDescent="0.3">
      <c r="A20" s="57">
        <v>1311</v>
      </c>
      <c r="B20" s="57" t="s">
        <v>17</v>
      </c>
      <c r="C20" s="58">
        <v>246331260</v>
      </c>
      <c r="D20" s="58"/>
      <c r="E20" s="58">
        <v>0</v>
      </c>
      <c r="F20" s="58"/>
      <c r="G20" s="57">
        <v>2490</v>
      </c>
      <c r="H20" s="57" t="s">
        <v>18</v>
      </c>
      <c r="I20" s="59">
        <v>1594998542</v>
      </c>
      <c r="J20" s="60"/>
      <c r="K20" s="59">
        <v>1498605909</v>
      </c>
    </row>
    <row r="21" spans="1:11" ht="27" customHeight="1" x14ac:dyDescent="0.35">
      <c r="A21" s="57">
        <v>1384</v>
      </c>
      <c r="B21" s="57" t="s">
        <v>19</v>
      </c>
      <c r="C21" s="58">
        <v>266470531</v>
      </c>
      <c r="D21" s="58"/>
      <c r="E21" s="58">
        <v>712723621</v>
      </c>
      <c r="F21" s="51"/>
      <c r="G21" s="57"/>
      <c r="H21" s="57"/>
      <c r="I21" s="59"/>
      <c r="J21" s="60"/>
      <c r="K21" s="59"/>
    </row>
    <row r="22" spans="1:11" ht="27" customHeight="1" x14ac:dyDescent="0.35">
      <c r="A22" s="57">
        <v>1385</v>
      </c>
      <c r="B22" s="57" t="s">
        <v>20</v>
      </c>
      <c r="C22" s="58">
        <v>0</v>
      </c>
      <c r="D22" s="51"/>
      <c r="E22" s="58">
        <v>0</v>
      </c>
      <c r="F22" s="51"/>
    </row>
    <row r="23" spans="1:11" ht="27" customHeight="1" x14ac:dyDescent="0.35">
      <c r="A23" s="57">
        <v>1386</v>
      </c>
      <c r="B23" s="57" t="s">
        <v>21</v>
      </c>
      <c r="C23" s="58">
        <v>0</v>
      </c>
      <c r="D23" s="51"/>
      <c r="E23" s="58">
        <v>0</v>
      </c>
      <c r="F23" s="58"/>
      <c r="G23" s="49">
        <v>25</v>
      </c>
      <c r="H23" s="49" t="s">
        <v>22</v>
      </c>
      <c r="I23" s="52">
        <f>SUM(I25:I26)</f>
        <v>6960395021</v>
      </c>
      <c r="J23" s="53"/>
      <c r="K23" s="52">
        <f>SUM(K25:K26)</f>
        <v>8922474784</v>
      </c>
    </row>
    <row r="24" spans="1:11" ht="27" customHeight="1" x14ac:dyDescent="0.3">
      <c r="A24" s="5"/>
      <c r="B24" s="5"/>
      <c r="C24" s="5"/>
      <c r="D24" s="58"/>
      <c r="E24" s="5"/>
      <c r="F24" s="58"/>
      <c r="G24" s="61"/>
      <c r="H24" s="61"/>
      <c r="I24" s="61"/>
      <c r="J24" s="63"/>
      <c r="K24" s="61"/>
    </row>
    <row r="25" spans="1:11" s="62" customFormat="1" ht="27" customHeight="1" x14ac:dyDescent="0.35">
      <c r="A25" s="49">
        <v>19</v>
      </c>
      <c r="B25" s="49" t="s">
        <v>23</v>
      </c>
      <c r="C25" s="50">
        <f>SUM(C27:C36)</f>
        <v>12155165304</v>
      </c>
      <c r="D25" s="58"/>
      <c r="E25" s="50">
        <f>SUM(E27:E36)</f>
        <v>4709302339</v>
      </c>
      <c r="F25" s="58"/>
      <c r="G25" s="57">
        <v>2511</v>
      </c>
      <c r="H25" s="57" t="s">
        <v>24</v>
      </c>
      <c r="I25" s="59">
        <v>6960395021</v>
      </c>
      <c r="J25" s="60"/>
      <c r="K25" s="59">
        <v>8922474784</v>
      </c>
    </row>
    <row r="26" spans="1:11" s="62" customFormat="1" ht="27" customHeight="1" x14ac:dyDescent="0.35">
      <c r="A26" s="49"/>
      <c r="B26" s="49"/>
      <c r="C26" s="51"/>
      <c r="D26" s="58"/>
      <c r="E26" s="51"/>
      <c r="F26" s="58"/>
      <c r="G26" s="57">
        <v>2512</v>
      </c>
      <c r="H26" s="57" t="s">
        <v>25</v>
      </c>
      <c r="I26" s="59">
        <f>[1]CGN001!H2628</f>
        <v>0</v>
      </c>
      <c r="J26" s="55"/>
      <c r="K26" s="59">
        <v>0</v>
      </c>
    </row>
    <row r="27" spans="1:11" s="62" customFormat="1" ht="27" customHeight="1" x14ac:dyDescent="0.3">
      <c r="A27" s="57">
        <v>1901</v>
      </c>
      <c r="B27" s="57" t="s">
        <v>26</v>
      </c>
      <c r="C27" s="64">
        <v>0</v>
      </c>
      <c r="D27" s="58"/>
      <c r="E27" s="64">
        <v>0</v>
      </c>
      <c r="F27" s="58"/>
      <c r="G27" s="24"/>
      <c r="H27" s="24"/>
      <c r="I27" s="65"/>
      <c r="J27" s="66"/>
      <c r="K27" s="67"/>
    </row>
    <row r="28" spans="1:11" s="62" customFormat="1" ht="27" customHeight="1" x14ac:dyDescent="0.35">
      <c r="A28" s="57">
        <v>1902</v>
      </c>
      <c r="B28" s="57" t="s">
        <v>27</v>
      </c>
      <c r="C28" s="64">
        <v>45281074</v>
      </c>
      <c r="D28" s="58"/>
      <c r="E28" s="64">
        <v>76025630</v>
      </c>
      <c r="F28" s="58"/>
      <c r="G28" s="49">
        <v>27</v>
      </c>
      <c r="H28" s="49" t="s">
        <v>28</v>
      </c>
      <c r="I28" s="52">
        <f>SUM(I30:I31)</f>
        <v>8212562639</v>
      </c>
      <c r="J28" s="53"/>
      <c r="K28" s="52">
        <f>SUM(K30:K31)</f>
        <v>7375353709</v>
      </c>
    </row>
    <row r="29" spans="1:11" s="62" customFormat="1" ht="27" customHeight="1" x14ac:dyDescent="0.3">
      <c r="A29" s="57">
        <v>1905</v>
      </c>
      <c r="B29" s="57" t="s">
        <v>29</v>
      </c>
      <c r="C29" s="64">
        <v>10061478653</v>
      </c>
      <c r="D29" s="58"/>
      <c r="E29" s="64">
        <v>2056529070</v>
      </c>
      <c r="F29" s="58"/>
      <c r="G29" s="5"/>
      <c r="H29" s="5"/>
      <c r="I29" s="5"/>
      <c r="J29" s="55"/>
      <c r="K29" s="5"/>
    </row>
    <row r="30" spans="1:11" s="62" customFormat="1" ht="27" customHeight="1" x14ac:dyDescent="0.3">
      <c r="A30" s="57">
        <v>1915</v>
      </c>
      <c r="B30" s="57" t="s">
        <v>30</v>
      </c>
      <c r="C30" s="64">
        <v>0</v>
      </c>
      <c r="D30" s="58"/>
      <c r="E30" s="64">
        <v>0</v>
      </c>
      <c r="F30" s="58"/>
      <c r="G30" s="57">
        <v>2701</v>
      </c>
      <c r="H30" s="57" t="s">
        <v>31</v>
      </c>
      <c r="I30" s="59">
        <v>8212562639</v>
      </c>
      <c r="J30" s="60"/>
      <c r="K30" s="59">
        <v>7375353709</v>
      </c>
    </row>
    <row r="31" spans="1:11" s="62" customFormat="1" ht="21" customHeight="1" x14ac:dyDescent="0.3">
      <c r="A31" s="57">
        <v>1906</v>
      </c>
      <c r="B31" s="57" t="s">
        <v>32</v>
      </c>
      <c r="C31" s="64">
        <v>2048405577</v>
      </c>
      <c r="D31" s="58"/>
      <c r="E31" s="64">
        <v>2576747639</v>
      </c>
      <c r="F31" s="58"/>
      <c r="G31" s="57"/>
      <c r="H31" s="57"/>
      <c r="I31" s="59"/>
      <c r="J31" s="60"/>
      <c r="K31" s="59"/>
    </row>
    <row r="32" spans="1:11" s="62" customFormat="1" ht="27" customHeight="1" x14ac:dyDescent="0.35">
      <c r="A32" s="57">
        <v>1908</v>
      </c>
      <c r="B32" s="57" t="s">
        <v>33</v>
      </c>
      <c r="C32" s="64">
        <v>0</v>
      </c>
      <c r="D32" s="58"/>
      <c r="E32" s="64">
        <v>0</v>
      </c>
      <c r="F32" s="58"/>
      <c r="G32" s="49">
        <v>29</v>
      </c>
      <c r="H32" s="49" t="s">
        <v>34</v>
      </c>
      <c r="I32" s="52">
        <f>SUM(I34:I37)</f>
        <v>2113827717</v>
      </c>
      <c r="J32" s="53"/>
      <c r="K32" s="52">
        <f>SUM(K34:K37)</f>
        <v>1815212212</v>
      </c>
    </row>
    <row r="33" spans="1:11" s="62" customFormat="1" ht="27" customHeight="1" x14ac:dyDescent="0.3">
      <c r="A33" s="57">
        <v>1925</v>
      </c>
      <c r="B33" s="57" t="s">
        <v>35</v>
      </c>
      <c r="C33" s="64">
        <f>[1]CGN001!H1829</f>
        <v>0</v>
      </c>
      <c r="D33" s="58"/>
      <c r="E33" s="64">
        <v>0</v>
      </c>
      <c r="F33" s="58"/>
      <c r="G33" s="5"/>
      <c r="H33" s="5"/>
      <c r="I33" s="5"/>
      <c r="J33" s="55"/>
      <c r="K33" s="5"/>
    </row>
    <row r="34" spans="1:11" s="62" customFormat="1" ht="27" customHeight="1" x14ac:dyDescent="0.3">
      <c r="A34" s="57">
        <v>1926</v>
      </c>
      <c r="B34" s="57" t="s">
        <v>36</v>
      </c>
      <c r="C34" s="64">
        <f>[1]CGN001!H1841</f>
        <v>0</v>
      </c>
      <c r="D34" s="58"/>
      <c r="E34" s="64">
        <v>0</v>
      </c>
      <c r="F34" s="68"/>
      <c r="G34" s="57">
        <v>2905</v>
      </c>
      <c r="H34" s="57" t="s">
        <v>37</v>
      </c>
      <c r="I34" s="59">
        <f>[1]CGN001!H2850</f>
        <v>0</v>
      </c>
      <c r="J34" s="60"/>
      <c r="K34" s="59">
        <v>0</v>
      </c>
    </row>
    <row r="35" spans="1:11" ht="27" customHeight="1" x14ac:dyDescent="0.3">
      <c r="A35" s="57">
        <v>1930</v>
      </c>
      <c r="B35" s="57" t="s">
        <v>38</v>
      </c>
      <c r="C35" s="64">
        <f>[1]CGN001!H1843</f>
        <v>0</v>
      </c>
      <c r="E35" s="64">
        <v>0</v>
      </c>
      <c r="G35" s="57">
        <v>2910</v>
      </c>
      <c r="H35" s="57" t="s">
        <v>39</v>
      </c>
      <c r="I35" s="59">
        <v>2113827717</v>
      </c>
      <c r="J35" s="60"/>
      <c r="K35" s="59">
        <v>1815212212</v>
      </c>
    </row>
    <row r="36" spans="1:11" ht="27" customHeight="1" x14ac:dyDescent="0.3">
      <c r="A36" s="57">
        <v>1935</v>
      </c>
      <c r="B36" s="57" t="s">
        <v>40</v>
      </c>
      <c r="C36" s="64">
        <f>[1]CGN001!H1849</f>
        <v>0</v>
      </c>
      <c r="E36" s="64">
        <v>0</v>
      </c>
      <c r="G36" s="57"/>
      <c r="H36" s="57"/>
      <c r="I36" s="59"/>
      <c r="J36" s="60"/>
      <c r="K36" s="59"/>
    </row>
    <row r="37" spans="1:11" ht="27" customHeight="1" x14ac:dyDescent="0.35">
      <c r="A37" s="57"/>
      <c r="B37" s="57"/>
      <c r="C37" s="64"/>
      <c r="E37" s="64"/>
      <c r="F37" s="51"/>
      <c r="G37" s="57"/>
      <c r="H37" s="57"/>
      <c r="I37" s="59"/>
      <c r="J37" s="60"/>
      <c r="K37" s="59"/>
    </row>
    <row r="38" spans="1:11" ht="27" customHeight="1" x14ac:dyDescent="0.4">
      <c r="A38" s="57"/>
      <c r="B38" s="57"/>
      <c r="C38" s="64"/>
      <c r="D38" s="51"/>
      <c r="E38" s="64"/>
      <c r="F38" s="51"/>
      <c r="G38" s="62"/>
      <c r="H38" s="35" t="s">
        <v>41</v>
      </c>
      <c r="I38" s="42">
        <f>I40</f>
        <v>5890323913</v>
      </c>
      <c r="J38" s="69"/>
      <c r="K38" s="42">
        <f>K40</f>
        <v>4644621948</v>
      </c>
    </row>
    <row r="39" spans="1:11" s="62" customFormat="1" ht="27" customHeight="1" x14ac:dyDescent="0.4">
      <c r="A39" s="57"/>
      <c r="B39" s="35" t="s">
        <v>41</v>
      </c>
      <c r="C39" s="40">
        <f>C41+C47+C70</f>
        <v>58352718022</v>
      </c>
      <c r="D39" s="51"/>
      <c r="E39" s="40">
        <f>E41+E47+E70</f>
        <v>68861344442</v>
      </c>
      <c r="F39" s="58"/>
    </row>
    <row r="40" spans="1:11" ht="27" customHeight="1" x14ac:dyDescent="0.35">
      <c r="A40" s="57"/>
      <c r="B40" s="62"/>
      <c r="C40" s="62"/>
      <c r="D40" s="58"/>
      <c r="E40" s="62"/>
      <c r="F40" s="70"/>
      <c r="G40" s="49">
        <v>25</v>
      </c>
      <c r="H40" s="49" t="s">
        <v>22</v>
      </c>
      <c r="I40" s="52">
        <f>SUM(I43:I43)</f>
        <v>5890323913</v>
      </c>
      <c r="J40" s="53"/>
      <c r="K40" s="52">
        <f>SUM(K43:K43)</f>
        <v>4644621948</v>
      </c>
    </row>
    <row r="41" spans="1:11" ht="27" customHeight="1" x14ac:dyDescent="0.35">
      <c r="A41" s="49">
        <v>13</v>
      </c>
      <c r="B41" s="49" t="s">
        <v>42</v>
      </c>
      <c r="C41" s="50">
        <f>SUM(C43:C45)</f>
        <v>123351269</v>
      </c>
      <c r="D41" s="70"/>
      <c r="E41" s="50">
        <f>SUM(E43:E45)</f>
        <v>31403593</v>
      </c>
      <c r="G41" s="61"/>
      <c r="H41" s="61"/>
      <c r="I41" s="61"/>
      <c r="J41" s="63"/>
      <c r="K41" s="61"/>
    </row>
    <row r="42" spans="1:11" ht="27" customHeight="1" x14ac:dyDescent="0.35">
      <c r="A42" s="49"/>
      <c r="B42" s="49"/>
      <c r="C42" s="51"/>
      <c r="E42" s="51"/>
      <c r="G42" s="61"/>
      <c r="H42" s="61"/>
      <c r="I42" s="61"/>
      <c r="J42" s="63"/>
      <c r="K42" s="61"/>
    </row>
    <row r="43" spans="1:11" ht="27" customHeight="1" x14ac:dyDescent="0.35">
      <c r="A43" s="57">
        <v>1384</v>
      </c>
      <c r="B43" s="57" t="s">
        <v>19</v>
      </c>
      <c r="C43" s="58">
        <v>128517805</v>
      </c>
      <c r="D43" s="51"/>
      <c r="E43" s="58">
        <v>0</v>
      </c>
      <c r="F43" s="51"/>
      <c r="G43" s="57">
        <v>2512</v>
      </c>
      <c r="H43" s="57" t="s">
        <v>25</v>
      </c>
      <c r="I43" s="59">
        <v>5890323913</v>
      </c>
      <c r="J43" s="60"/>
      <c r="K43" s="59">
        <v>4644621948</v>
      </c>
    </row>
    <row r="44" spans="1:11" ht="27" customHeight="1" x14ac:dyDescent="0.35">
      <c r="A44" s="57">
        <v>1385</v>
      </c>
      <c r="B44" s="57" t="s">
        <v>20</v>
      </c>
      <c r="C44" s="58">
        <v>68868699</v>
      </c>
      <c r="D44" s="51"/>
      <c r="E44" s="58">
        <v>57501904</v>
      </c>
      <c r="F44" s="51"/>
      <c r="G44" s="57"/>
      <c r="H44" s="57"/>
      <c r="I44" s="59"/>
      <c r="J44" s="60"/>
      <c r="K44" s="59"/>
    </row>
    <row r="45" spans="1:11" ht="27" customHeight="1" x14ac:dyDescent="0.35">
      <c r="A45" s="57">
        <v>1386</v>
      </c>
      <c r="B45" s="57" t="s">
        <v>21</v>
      </c>
      <c r="C45" s="58">
        <v>-74035235</v>
      </c>
      <c r="D45" s="51"/>
      <c r="E45" s="58">
        <v>-26098311</v>
      </c>
      <c r="F45" s="58"/>
      <c r="G45" s="24"/>
      <c r="H45" s="24"/>
      <c r="I45" s="65"/>
      <c r="J45" s="66"/>
      <c r="K45" s="67"/>
    </row>
    <row r="46" spans="1:11" ht="27" customHeight="1" thickBot="1" x14ac:dyDescent="0.45">
      <c r="A46" s="5"/>
      <c r="B46" s="5"/>
      <c r="C46" s="5"/>
      <c r="D46" s="58"/>
      <c r="E46" s="5"/>
      <c r="F46" s="58"/>
      <c r="G46" s="71"/>
      <c r="H46" s="35" t="s">
        <v>43</v>
      </c>
      <c r="I46" s="72">
        <f>+I12+I38</f>
        <v>34332170746</v>
      </c>
      <c r="J46" s="69"/>
      <c r="K46" s="72">
        <f>+K12+K38</f>
        <v>28044177542</v>
      </c>
    </row>
    <row r="47" spans="1:11" ht="27" customHeight="1" thickTop="1" x14ac:dyDescent="0.35">
      <c r="A47" s="49">
        <v>16</v>
      </c>
      <c r="B47" s="49" t="s">
        <v>44</v>
      </c>
      <c r="C47" s="50">
        <f>SUM(C49:C68)</f>
        <v>57111843963</v>
      </c>
      <c r="D47" s="58"/>
      <c r="E47" s="50">
        <f>SUM(E49:E68)</f>
        <v>67007960861</v>
      </c>
      <c r="F47" s="58"/>
    </row>
    <row r="48" spans="1:11" ht="27" customHeight="1" x14ac:dyDescent="0.35">
      <c r="A48" s="49"/>
      <c r="B48" s="49"/>
      <c r="C48" s="51"/>
      <c r="D48" s="58"/>
      <c r="E48" s="51"/>
      <c r="F48" s="58"/>
    </row>
    <row r="49" spans="1:11" ht="27" customHeight="1" x14ac:dyDescent="0.3">
      <c r="A49" s="57">
        <v>1605</v>
      </c>
      <c r="B49" s="57" t="s">
        <v>45</v>
      </c>
      <c r="C49" s="58">
        <v>0</v>
      </c>
      <c r="D49" s="58"/>
      <c r="E49" s="58">
        <v>0</v>
      </c>
      <c r="F49" s="58"/>
    </row>
    <row r="50" spans="1:11" ht="27" customHeight="1" x14ac:dyDescent="0.3">
      <c r="A50" s="57">
        <v>1610</v>
      </c>
      <c r="B50" s="57" t="s">
        <v>46</v>
      </c>
      <c r="C50" s="58">
        <v>114250000</v>
      </c>
      <c r="D50" s="58"/>
      <c r="E50" s="58">
        <v>124207568</v>
      </c>
      <c r="F50" s="58"/>
    </row>
    <row r="51" spans="1:11" ht="27" customHeight="1" x14ac:dyDescent="0.3">
      <c r="A51" s="57">
        <v>1615</v>
      </c>
      <c r="B51" s="57" t="s">
        <v>47</v>
      </c>
      <c r="C51" s="58">
        <v>10516290474</v>
      </c>
      <c r="D51" s="58"/>
      <c r="E51" s="58">
        <v>8192134150</v>
      </c>
      <c r="F51" s="58"/>
    </row>
    <row r="52" spans="1:11" s="62" customFormat="1" ht="27" customHeight="1" x14ac:dyDescent="0.3">
      <c r="A52" s="57">
        <v>1620</v>
      </c>
      <c r="B52" s="57" t="s">
        <v>48</v>
      </c>
      <c r="C52" s="58">
        <v>0</v>
      </c>
      <c r="D52" s="58"/>
      <c r="E52" s="58">
        <v>0</v>
      </c>
      <c r="F52" s="58"/>
    </row>
    <row r="53" spans="1:11" s="62" customFormat="1" ht="27" customHeight="1" x14ac:dyDescent="0.3">
      <c r="A53" s="57">
        <v>1625</v>
      </c>
      <c r="B53" s="57" t="s">
        <v>49</v>
      </c>
      <c r="C53" s="58">
        <v>0</v>
      </c>
      <c r="D53" s="58"/>
      <c r="E53" s="58">
        <v>0</v>
      </c>
      <c r="F53" s="58"/>
    </row>
    <row r="54" spans="1:11" ht="27" customHeight="1" x14ac:dyDescent="0.3">
      <c r="A54" s="57">
        <v>1635</v>
      </c>
      <c r="B54" s="57" t="s">
        <v>50</v>
      </c>
      <c r="C54" s="58">
        <v>490052445</v>
      </c>
      <c r="D54" s="58"/>
      <c r="E54" s="58">
        <v>471125195</v>
      </c>
      <c r="F54" s="58"/>
    </row>
    <row r="55" spans="1:11" ht="27" customHeight="1" x14ac:dyDescent="0.3">
      <c r="A55" s="57">
        <v>1636</v>
      </c>
      <c r="B55" s="57" t="s">
        <v>51</v>
      </c>
      <c r="C55" s="58">
        <v>0</v>
      </c>
      <c r="D55" s="58"/>
      <c r="E55" s="58">
        <v>0</v>
      </c>
      <c r="F55" s="58"/>
    </row>
    <row r="56" spans="1:11" ht="27" customHeight="1" x14ac:dyDescent="0.3">
      <c r="A56" s="57">
        <v>1637</v>
      </c>
      <c r="B56" s="57" t="s">
        <v>52</v>
      </c>
      <c r="C56" s="58">
        <v>196511284</v>
      </c>
      <c r="D56" s="58"/>
      <c r="E56" s="58">
        <v>316153075</v>
      </c>
      <c r="F56" s="58"/>
    </row>
    <row r="57" spans="1:11" ht="27" customHeight="1" x14ac:dyDescent="0.4">
      <c r="A57" s="57">
        <v>1640</v>
      </c>
      <c r="B57" s="57" t="s">
        <v>53</v>
      </c>
      <c r="C57" s="58">
        <v>0</v>
      </c>
      <c r="D57" s="58"/>
      <c r="E57" s="58">
        <v>0</v>
      </c>
      <c r="F57" s="58"/>
      <c r="G57" s="35">
        <v>3</v>
      </c>
      <c r="H57" s="35" t="s">
        <v>54</v>
      </c>
      <c r="I57" s="73"/>
      <c r="J57" s="69"/>
      <c r="K57" s="73"/>
    </row>
    <row r="58" spans="1:11" ht="27" customHeight="1" x14ac:dyDescent="0.4">
      <c r="A58" s="57">
        <v>1645</v>
      </c>
      <c r="B58" s="57" t="s">
        <v>55</v>
      </c>
      <c r="C58" s="58">
        <v>0</v>
      </c>
      <c r="D58" s="58"/>
      <c r="E58" s="58">
        <v>0</v>
      </c>
      <c r="F58" s="58"/>
      <c r="G58" s="74"/>
      <c r="H58" s="74"/>
      <c r="I58" s="73"/>
      <c r="J58" s="75"/>
      <c r="K58" s="73"/>
    </row>
    <row r="59" spans="1:11" ht="27" customHeight="1" x14ac:dyDescent="0.35">
      <c r="A59" s="57">
        <v>1650</v>
      </c>
      <c r="B59" s="57" t="s">
        <v>56</v>
      </c>
      <c r="C59" s="58">
        <v>0</v>
      </c>
      <c r="D59" s="58"/>
      <c r="E59" s="58">
        <v>0</v>
      </c>
      <c r="F59" s="58"/>
      <c r="G59" s="49">
        <v>31</v>
      </c>
      <c r="H59" s="49" t="s">
        <v>57</v>
      </c>
      <c r="I59" s="50">
        <f>SUM(I61:I64)</f>
        <v>36688514371</v>
      </c>
      <c r="J59" s="53"/>
      <c r="K59" s="50">
        <f>SUM(K61:K64)</f>
        <v>46239192860</v>
      </c>
    </row>
    <row r="60" spans="1:11" ht="27" customHeight="1" x14ac:dyDescent="0.3">
      <c r="A60" s="57">
        <v>1655</v>
      </c>
      <c r="B60" s="57" t="s">
        <v>58</v>
      </c>
      <c r="C60" s="58">
        <v>19846543752</v>
      </c>
      <c r="D60" s="58"/>
      <c r="E60" s="58">
        <v>19683481418</v>
      </c>
      <c r="F60" s="58"/>
      <c r="G60" s="56"/>
      <c r="H60" s="56"/>
      <c r="I60" s="56"/>
      <c r="J60" s="76"/>
      <c r="K60" s="56"/>
    </row>
    <row r="61" spans="1:11" ht="27" customHeight="1" x14ac:dyDescent="0.3">
      <c r="A61" s="57">
        <v>1660</v>
      </c>
      <c r="B61" s="57" t="s">
        <v>59</v>
      </c>
      <c r="C61" s="58">
        <v>145499674</v>
      </c>
      <c r="D61" s="58"/>
      <c r="E61" s="58">
        <v>145499674</v>
      </c>
      <c r="F61" s="58"/>
      <c r="G61" s="57">
        <v>3105</v>
      </c>
      <c r="H61" s="57" t="s">
        <v>60</v>
      </c>
      <c r="I61" s="59">
        <v>73254783916</v>
      </c>
      <c r="J61" s="60"/>
      <c r="K61" s="59">
        <v>73254783916</v>
      </c>
    </row>
    <row r="62" spans="1:11" ht="27" customHeight="1" x14ac:dyDescent="0.3">
      <c r="A62" s="57">
        <v>1665</v>
      </c>
      <c r="B62" s="57" t="s">
        <v>61</v>
      </c>
      <c r="C62" s="58">
        <v>2929160361</v>
      </c>
      <c r="D62" s="58"/>
      <c r="E62" s="58">
        <v>2926908757</v>
      </c>
      <c r="F62" s="58"/>
      <c r="G62" s="57">
        <v>3109</v>
      </c>
      <c r="H62" s="57" t="s">
        <v>62</v>
      </c>
      <c r="I62" s="59">
        <v>-31392959370</v>
      </c>
      <c r="J62" s="60"/>
      <c r="K62" s="59">
        <v>-27411364993</v>
      </c>
    </row>
    <row r="63" spans="1:11" s="62" customFormat="1" ht="27" customHeight="1" x14ac:dyDescent="0.3">
      <c r="A63" s="57">
        <v>1670</v>
      </c>
      <c r="B63" s="57" t="s">
        <v>63</v>
      </c>
      <c r="C63" s="58">
        <v>14513769906</v>
      </c>
      <c r="D63" s="58"/>
      <c r="E63" s="58">
        <v>13299361469</v>
      </c>
      <c r="F63" s="58"/>
      <c r="G63" s="57">
        <v>3110</v>
      </c>
      <c r="H63" s="57" t="s">
        <v>64</v>
      </c>
      <c r="I63" s="59">
        <v>-5173310175</v>
      </c>
      <c r="J63" s="60"/>
      <c r="K63" s="59">
        <v>395773937</v>
      </c>
    </row>
    <row r="64" spans="1:11" s="62" customFormat="1" ht="27" customHeight="1" x14ac:dyDescent="0.3">
      <c r="A64" s="57">
        <v>1675</v>
      </c>
      <c r="B64" s="57" t="s">
        <v>65</v>
      </c>
      <c r="C64" s="58">
        <v>55508974969</v>
      </c>
      <c r="D64" s="58"/>
      <c r="E64" s="58">
        <v>55461183364</v>
      </c>
      <c r="F64" s="58"/>
      <c r="G64" s="57"/>
      <c r="H64" s="57"/>
      <c r="I64" s="59"/>
      <c r="J64" s="60"/>
      <c r="K64" s="59"/>
    </row>
    <row r="65" spans="1:11" ht="27" customHeight="1" thickBot="1" x14ac:dyDescent="0.45">
      <c r="A65" s="57">
        <v>1680</v>
      </c>
      <c r="B65" s="57" t="s">
        <v>66</v>
      </c>
      <c r="C65" s="58">
        <v>1357752414</v>
      </c>
      <c r="D65" s="58"/>
      <c r="E65" s="58">
        <v>1336352065</v>
      </c>
      <c r="F65" s="58"/>
      <c r="G65" s="17"/>
      <c r="H65" s="35" t="s">
        <v>67</v>
      </c>
      <c r="I65" s="72">
        <f>+I59</f>
        <v>36688514371</v>
      </c>
      <c r="J65" s="69"/>
      <c r="K65" s="72">
        <f>+K59</f>
        <v>46239192860</v>
      </c>
    </row>
    <row r="66" spans="1:11" ht="27" customHeight="1" thickTop="1" x14ac:dyDescent="0.3">
      <c r="A66" s="57">
        <v>1681</v>
      </c>
      <c r="B66" s="57" t="s">
        <v>68</v>
      </c>
      <c r="C66" s="58">
        <v>0</v>
      </c>
      <c r="D66" s="58"/>
      <c r="E66" s="58"/>
      <c r="F66" s="58"/>
    </row>
    <row r="67" spans="1:11" s="61" customFormat="1" ht="27" customHeight="1" x14ac:dyDescent="0.3">
      <c r="A67" s="57">
        <v>1685</v>
      </c>
      <c r="B67" s="57" t="s">
        <v>69</v>
      </c>
      <c r="C67" s="58">
        <v>-47887627888</v>
      </c>
      <c r="D67" s="58"/>
      <c r="E67" s="58">
        <v>-34404246046</v>
      </c>
      <c r="F67" s="58"/>
      <c r="G67" s="62"/>
      <c r="H67" s="62"/>
      <c r="I67" s="62"/>
      <c r="J67" s="77"/>
      <c r="K67" s="62"/>
    </row>
    <row r="68" spans="1:11" s="61" customFormat="1" ht="27" customHeight="1" x14ac:dyDescent="0.3">
      <c r="A68" s="57">
        <v>1695</v>
      </c>
      <c r="B68" s="57" t="s">
        <v>70</v>
      </c>
      <c r="C68" s="58">
        <v>-619333428</v>
      </c>
      <c r="D68" s="58"/>
      <c r="E68" s="58">
        <v>-544199828</v>
      </c>
      <c r="F68" s="68"/>
    </row>
    <row r="69" spans="1:11" ht="27" customHeight="1" x14ac:dyDescent="0.35">
      <c r="A69" s="61"/>
      <c r="B69" s="61"/>
      <c r="C69" s="61"/>
      <c r="E69" s="61"/>
      <c r="F69" s="51"/>
      <c r="G69" s="62"/>
      <c r="H69" s="62"/>
      <c r="I69" s="62"/>
      <c r="J69" s="77"/>
      <c r="K69" s="62"/>
    </row>
    <row r="70" spans="1:11" ht="27" customHeight="1" x14ac:dyDescent="0.35">
      <c r="A70" s="49">
        <v>19</v>
      </c>
      <c r="B70" s="49" t="s">
        <v>23</v>
      </c>
      <c r="C70" s="50">
        <f>SUM(C72:C73)</f>
        <v>1117522790</v>
      </c>
      <c r="D70" s="51"/>
      <c r="E70" s="50">
        <f>SUM(E72:E73)</f>
        <v>1821979988</v>
      </c>
      <c r="F70" s="51"/>
    </row>
    <row r="71" spans="1:11" ht="27" customHeight="1" x14ac:dyDescent="0.35">
      <c r="A71" s="49"/>
      <c r="B71" s="49"/>
      <c r="C71" s="51"/>
      <c r="D71" s="51"/>
      <c r="E71" s="51"/>
      <c r="F71" s="58"/>
    </row>
    <row r="72" spans="1:11" ht="27" customHeight="1" x14ac:dyDescent="0.3">
      <c r="A72" s="57">
        <v>1970</v>
      </c>
      <c r="B72" s="78" t="s">
        <v>71</v>
      </c>
      <c r="C72" s="64">
        <v>2800788216</v>
      </c>
      <c r="D72" s="58"/>
      <c r="E72" s="64">
        <v>3058904596</v>
      </c>
      <c r="F72" s="62"/>
    </row>
    <row r="73" spans="1:11" ht="27" customHeight="1" x14ac:dyDescent="0.3">
      <c r="A73" s="57">
        <v>1975</v>
      </c>
      <c r="B73" s="78" t="s">
        <v>72</v>
      </c>
      <c r="C73" s="64">
        <v>-1683265426</v>
      </c>
      <c r="D73" s="62"/>
      <c r="E73" s="64">
        <v>-1236924608</v>
      </c>
      <c r="F73" s="56"/>
    </row>
    <row r="74" spans="1:11" ht="27" customHeight="1" x14ac:dyDescent="0.35">
      <c r="A74" s="55"/>
      <c r="B74" s="55"/>
      <c r="C74" s="55"/>
      <c r="D74" s="56"/>
      <c r="E74" s="55"/>
      <c r="F74" s="51"/>
    </row>
    <row r="75" spans="1:11" ht="27" customHeight="1" thickBot="1" x14ac:dyDescent="0.45">
      <c r="D75" s="51"/>
      <c r="F75" s="51"/>
      <c r="G75" s="71"/>
      <c r="H75" s="35" t="s">
        <v>73</v>
      </c>
      <c r="I75" s="72">
        <f>+I46+I65</f>
        <v>71020685117</v>
      </c>
      <c r="J75" s="69"/>
      <c r="K75" s="72">
        <f>+K46+K65</f>
        <v>74283370402</v>
      </c>
    </row>
    <row r="76" spans="1:11" ht="27" customHeight="1" thickTop="1" thickBot="1" x14ac:dyDescent="0.45">
      <c r="B76" s="35" t="s">
        <v>74</v>
      </c>
      <c r="C76" s="81">
        <f>C39+C12</f>
        <v>71020685117</v>
      </c>
      <c r="D76" s="51"/>
      <c r="E76" s="81">
        <f>E39+E12</f>
        <v>74283370402</v>
      </c>
      <c r="F76" s="58"/>
    </row>
    <row r="77" spans="1:11" ht="27" customHeight="1" thickTop="1" x14ac:dyDescent="0.4">
      <c r="B77" s="35"/>
      <c r="C77" s="41"/>
      <c r="D77" s="58"/>
      <c r="E77" s="41"/>
      <c r="F77" s="58"/>
    </row>
    <row r="78" spans="1:11" ht="27" customHeight="1" x14ac:dyDescent="0.4">
      <c r="B78" s="35"/>
      <c r="C78" s="41"/>
      <c r="D78" s="58"/>
      <c r="E78" s="41"/>
      <c r="F78" s="58"/>
    </row>
    <row r="79" spans="1:11" ht="27" customHeight="1" x14ac:dyDescent="0.4">
      <c r="A79" s="35">
        <v>8</v>
      </c>
      <c r="B79" s="35" t="s">
        <v>75</v>
      </c>
      <c r="C79" s="42">
        <f>+C80+C81+C82</f>
        <v>0</v>
      </c>
      <c r="D79" s="58"/>
      <c r="E79" s="42">
        <f>+E80+E81+E82</f>
        <v>0</v>
      </c>
      <c r="F79" s="58"/>
      <c r="G79" s="35">
        <v>9</v>
      </c>
      <c r="H79" s="35" t="s">
        <v>76</v>
      </c>
      <c r="I79" s="42">
        <f>+I80+I81+I82</f>
        <v>0</v>
      </c>
      <c r="J79" s="69"/>
      <c r="K79" s="42">
        <f>+K80+K81+K82</f>
        <v>0</v>
      </c>
    </row>
    <row r="80" spans="1:11" ht="27" customHeight="1" x14ac:dyDescent="0.35">
      <c r="A80" s="82">
        <v>81</v>
      </c>
      <c r="B80" s="82" t="s">
        <v>77</v>
      </c>
      <c r="C80" s="83">
        <v>56962932</v>
      </c>
      <c r="D80" s="58"/>
      <c r="E80" s="83">
        <v>0</v>
      </c>
      <c r="F80" s="58"/>
      <c r="G80" s="82">
        <v>91</v>
      </c>
      <c r="H80" s="82" t="s">
        <v>78</v>
      </c>
      <c r="I80" s="84">
        <v>8635943505</v>
      </c>
      <c r="J80" s="85"/>
      <c r="K80" s="84">
        <v>8183406829</v>
      </c>
    </row>
    <row r="81" spans="1:11" ht="27" customHeight="1" x14ac:dyDescent="0.35">
      <c r="A81" s="82">
        <v>83</v>
      </c>
      <c r="B81" s="82" t="s">
        <v>79</v>
      </c>
      <c r="C81" s="83">
        <v>957923021</v>
      </c>
      <c r="D81" s="58"/>
      <c r="E81" s="83">
        <v>368058601</v>
      </c>
      <c r="F81" s="58"/>
      <c r="G81" s="82">
        <v>93</v>
      </c>
      <c r="H81" s="82" t="s">
        <v>80</v>
      </c>
      <c r="I81" s="84">
        <v>0</v>
      </c>
      <c r="J81" s="85"/>
      <c r="K81" s="84">
        <v>0</v>
      </c>
    </row>
    <row r="82" spans="1:11" ht="27" customHeight="1" x14ac:dyDescent="0.35">
      <c r="A82" s="82">
        <v>89</v>
      </c>
      <c r="B82" s="82" t="s">
        <v>81</v>
      </c>
      <c r="C82" s="83">
        <v>-1014885953</v>
      </c>
      <c r="D82" s="58"/>
      <c r="E82" s="83">
        <v>-368058601</v>
      </c>
      <c r="F82" s="58"/>
      <c r="G82" s="82">
        <v>99</v>
      </c>
      <c r="H82" s="82" t="s">
        <v>82</v>
      </c>
      <c r="I82" s="84">
        <v>-8635943505</v>
      </c>
      <c r="J82" s="85"/>
      <c r="K82" s="84">
        <v>-8183406829</v>
      </c>
    </row>
    <row r="83" spans="1:11" ht="27" customHeight="1" x14ac:dyDescent="0.3">
      <c r="D83" s="58"/>
      <c r="F83" s="58"/>
    </row>
    <row r="84" spans="1:11" ht="27" customHeight="1" x14ac:dyDescent="0.3">
      <c r="D84" s="58"/>
      <c r="F84" s="58"/>
    </row>
    <row r="85" spans="1:11" ht="27" customHeight="1" x14ac:dyDescent="0.3">
      <c r="D85" s="58"/>
      <c r="F85" s="58"/>
    </row>
    <row r="86" spans="1:11" ht="27" customHeight="1" x14ac:dyDescent="0.3">
      <c r="D86" s="58"/>
      <c r="F86" s="58"/>
    </row>
    <row r="87" spans="1:11" s="62" customFormat="1" ht="27" customHeight="1" x14ac:dyDescent="0.3">
      <c r="D87" s="58"/>
      <c r="F87" s="58"/>
    </row>
    <row r="88" spans="1:11" s="62" customFormat="1" ht="27" customHeight="1" x14ac:dyDescent="0.3">
      <c r="D88" s="58"/>
      <c r="F88" s="58"/>
    </row>
    <row r="89" spans="1:11" s="56" customFormat="1" ht="27" customHeight="1" x14ac:dyDescent="0.3">
      <c r="A89" s="57"/>
      <c r="B89" s="93" t="s">
        <v>89</v>
      </c>
      <c r="C89" s="64"/>
      <c r="D89" s="58"/>
      <c r="E89" s="64"/>
      <c r="F89" s="58"/>
      <c r="H89" s="93" t="s">
        <v>89</v>
      </c>
    </row>
    <row r="90" spans="1:11" ht="27" customHeight="1" x14ac:dyDescent="0.4">
      <c r="A90" s="5"/>
      <c r="B90" s="86" t="s">
        <v>83</v>
      </c>
      <c r="C90" s="41"/>
      <c r="D90" s="5"/>
      <c r="E90" s="87"/>
      <c r="F90" s="87"/>
      <c r="G90" s="87"/>
      <c r="H90" s="87" t="s">
        <v>84</v>
      </c>
      <c r="I90" s="88"/>
      <c r="J90" s="87"/>
      <c r="K90" s="87"/>
    </row>
    <row r="91" spans="1:11" ht="27" customHeight="1" x14ac:dyDescent="0.35">
      <c r="A91" s="5"/>
      <c r="B91" s="89" t="s">
        <v>85</v>
      </c>
      <c r="C91" s="83"/>
      <c r="D91" s="5"/>
      <c r="E91" s="90"/>
      <c r="F91" s="90"/>
      <c r="G91" s="90"/>
      <c r="H91" s="90" t="s">
        <v>86</v>
      </c>
      <c r="I91" s="91"/>
      <c r="J91" s="90"/>
      <c r="K91" s="90"/>
    </row>
    <row r="92" spans="1:11" ht="27" customHeight="1" x14ac:dyDescent="0.35">
      <c r="A92" s="5"/>
      <c r="B92" s="89"/>
      <c r="C92" s="83"/>
      <c r="D92" s="5"/>
      <c r="E92" s="90"/>
      <c r="F92" s="90"/>
      <c r="G92" s="90"/>
      <c r="H92" s="90" t="s">
        <v>87</v>
      </c>
      <c r="I92" s="91"/>
      <c r="J92" s="90"/>
      <c r="K92" s="90"/>
    </row>
    <row r="93" spans="1:11" ht="27" customHeight="1" x14ac:dyDescent="0.35">
      <c r="A93" s="5"/>
      <c r="B93" s="89"/>
      <c r="C93" s="83"/>
      <c r="D93" s="5"/>
      <c r="E93" s="90"/>
      <c r="F93" s="90"/>
      <c r="G93" s="90"/>
      <c r="H93" s="90" t="s">
        <v>88</v>
      </c>
      <c r="I93" s="91"/>
      <c r="J93" s="90"/>
      <c r="K93" s="90"/>
    </row>
    <row r="94" spans="1:11" ht="27" customHeight="1" x14ac:dyDescent="0.35">
      <c r="A94" s="5"/>
      <c r="B94" s="94" t="s">
        <v>90</v>
      </c>
      <c r="C94" s="92"/>
      <c r="D94" s="5"/>
      <c r="E94" s="90"/>
      <c r="F94" s="90"/>
      <c r="G94" s="90"/>
      <c r="H94" s="90"/>
      <c r="I94" s="91"/>
      <c r="J94" s="90"/>
      <c r="K94" s="90"/>
    </row>
    <row r="95" spans="1:11" ht="25.5" x14ac:dyDescent="0.35">
      <c r="B95" s="94" t="s">
        <v>91</v>
      </c>
    </row>
  </sheetData>
  <pageMargins left="1.1023622047244095" right="0.51181102362204722" top="0.94488188976377963" bottom="0.94488188976377963" header="0.31496062992125984" footer="0.31496062992125984"/>
  <pageSetup scale="35" orientation="landscape" horizontalDpi="1200" verticalDpi="1200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SITUACION 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2023-02-14T19:20:41Z</cp:lastPrinted>
  <dcterms:created xsi:type="dcterms:W3CDTF">2023-02-08T20:27:54Z</dcterms:created>
  <dcterms:modified xsi:type="dcterms:W3CDTF">2023-02-14T19:20:54Z</dcterms:modified>
</cp:coreProperties>
</file>