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nagudelo\Downloads\"/>
    </mc:Choice>
  </mc:AlternateContent>
  <xr:revisionPtr revIDLastSave="0" documentId="8_{5E591924-6865-4D62-A5C6-26A450BC1338}" xr6:coauthVersionLast="47" xr6:coauthVersionMax="47" xr10:uidLastSave="{00000000-0000-0000-0000-000000000000}"/>
  <bookViews>
    <workbookView xWindow="-110" yWindow="-110" windowWidth="19420" windowHeight="10300" xr2:uid="{00000000-000D-0000-FFFF-FFFF00000000}"/>
  </bookViews>
  <sheets>
    <sheet name="PAA V2- 2023 " sheetId="1" r:id="rId1"/>
    <sheet name="Resumen inversión 2022-2023" sheetId="5" state="hidden" r:id="rId2"/>
    <sheet name="VR" sheetId="7" r:id="rId3"/>
    <sheet name="Asignación 2023 por área" sheetId="3" state="hidden" r:id="rId4"/>
    <sheet name="Metas inversión pp" sheetId="6" state="hidden" r:id="rId5"/>
    <sheet name="Metas inversión" sheetId="4" state="hidden" r:id="rId6"/>
  </sheets>
  <externalReferences>
    <externalReference r:id="rId7"/>
    <externalReference r:id="rId8"/>
    <externalReference r:id="rId9"/>
  </externalReferences>
  <definedNames>
    <definedName name="_xlnm._FilterDatabase" localSheetId="0" hidden="1">'PAA V2- 2023 '!$A$5:$WXR$5</definedName>
    <definedName name="INSU" localSheetId="5">#REF!</definedName>
    <definedName name="INSU" localSheetId="4">#REF!</definedName>
    <definedName name="INSU" localSheetId="1">#REF!</definedName>
    <definedName name="INSU">#REF!</definedName>
    <definedName name="INSUMOS" localSheetId="5">#REF!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2" i="1" l="1"/>
  <c r="M14" i="1"/>
  <c r="M159" i="1" l="1"/>
  <c r="M85" i="1"/>
  <c r="M84" i="1"/>
  <c r="M83" i="1"/>
  <c r="M82" i="1"/>
  <c r="M81" i="1"/>
  <c r="M80" i="1"/>
  <c r="M79" i="1"/>
  <c r="M78" i="1"/>
  <c r="M77" i="1"/>
  <c r="M76" i="1"/>
  <c r="M75" i="1"/>
  <c r="M74" i="1"/>
  <c r="M73" i="1"/>
  <c r="M72" i="1"/>
  <c r="M71" i="1"/>
  <c r="M70" i="1"/>
  <c r="M69" i="1"/>
  <c r="M68" i="1"/>
  <c r="M67" i="1"/>
  <c r="M66" i="1"/>
  <c r="M65" i="1"/>
  <c r="M64" i="1"/>
  <c r="M63" i="1"/>
  <c r="M62" i="1" l="1"/>
  <c r="M61" i="1"/>
  <c r="M58" i="1"/>
  <c r="M57" i="1"/>
  <c r="M55" i="1"/>
  <c r="M52" i="1"/>
  <c r="M50" i="1"/>
  <c r="M49" i="1"/>
  <c r="M47" i="1"/>
  <c r="M45" i="1"/>
  <c r="M42" i="1"/>
  <c r="M41" i="1"/>
  <c r="M39" i="1"/>
  <c r="M38" i="1"/>
  <c r="M37" i="1"/>
  <c r="M35" i="1"/>
  <c r="M33" i="1"/>
  <c r="M32" i="1"/>
  <c r="M31" i="1"/>
  <c r="M59" i="1"/>
  <c r="M54" i="1"/>
  <c r="M43" i="1"/>
  <c r="M36" i="1"/>
  <c r="M56" i="1"/>
  <c r="M40" i="1"/>
  <c r="M34" i="1"/>
  <c r="M48" i="1"/>
  <c r="M51" i="1"/>
  <c r="M46" i="1"/>
  <c r="M60" i="1"/>
  <c r="M113" i="1"/>
  <c r="M30" i="1"/>
  <c r="M53" i="1"/>
  <c r="M29" i="1"/>
  <c r="M44" i="1"/>
  <c r="M130" i="1"/>
  <c r="M18" i="1" l="1"/>
  <c r="M17" i="1"/>
  <c r="M20" i="1"/>
  <c r="M15" i="1"/>
  <c r="M16" i="1"/>
  <c r="M349" i="1" l="1"/>
  <c r="M28" i="1" l="1"/>
  <c r="M25" i="1"/>
  <c r="M27" i="1" l="1"/>
  <c r="M13" i="1" l="1"/>
  <c r="M114" i="1"/>
  <c r="M10" i="1"/>
  <c r="M9" i="1"/>
  <c r="M8" i="1"/>
  <c r="M7" i="1"/>
  <c r="M11" i="1"/>
  <c r="M22" i="1" l="1"/>
  <c r="M112" i="1"/>
  <c r="M21" i="1"/>
  <c r="M102" i="1" l="1"/>
  <c r="M99" i="1"/>
  <c r="M97" i="1"/>
  <c r="M98" i="1"/>
  <c r="M110" i="1"/>
  <c r="M109" i="1"/>
  <c r="M111" i="1"/>
  <c r="M123" i="1"/>
  <c r="M122" i="1"/>
  <c r="M90" i="1"/>
  <c r="M88" i="1"/>
  <c r="M87" i="1"/>
  <c r="M86" i="1"/>
  <c r="M121" i="1"/>
  <c r="M120" i="1"/>
  <c r="M119" i="1"/>
  <c r="M118" i="1"/>
  <c r="M117" i="1"/>
  <c r="M105" i="1"/>
  <c r="M106" i="1"/>
  <c r="M93" i="1"/>
  <c r="M92" i="1"/>
  <c r="M91" i="1"/>
  <c r="M104" i="1"/>
  <c r="M103" i="1"/>
  <c r="M108" i="1"/>
  <c r="M100" i="1"/>
  <c r="M101" i="1"/>
  <c r="M95" i="1"/>
  <c r="M96" i="1"/>
  <c r="M107" i="1"/>
  <c r="G21" i="3" l="1"/>
  <c r="F32" i="3"/>
  <c r="E32" i="3"/>
  <c r="D32" i="3"/>
  <c r="D34" i="3" s="1"/>
  <c r="G31" i="3"/>
  <c r="G30" i="3"/>
  <c r="G29" i="3"/>
  <c r="G28" i="3"/>
  <c r="G27" i="3"/>
  <c r="G26" i="3"/>
  <c r="G25" i="3"/>
  <c r="G24" i="3"/>
  <c r="G23" i="3"/>
  <c r="G22" i="3"/>
  <c r="G20" i="3"/>
  <c r="G32" i="3" l="1"/>
  <c r="M347" i="1"/>
  <c r="M158" i="1" l="1"/>
  <c r="M12" i="1"/>
  <c r="M284" i="1" l="1"/>
  <c r="M331" i="1"/>
  <c r="M340" i="1"/>
  <c r="M269" i="1"/>
  <c r="M24" i="1"/>
  <c r="M341" i="1"/>
  <c r="M276" i="1"/>
  <c r="M333" i="1"/>
  <c r="M329" i="1"/>
  <c r="M332" i="1"/>
  <c r="M285" i="1"/>
  <c r="M23" i="1"/>
  <c r="M328" i="1"/>
  <c r="M326" i="1"/>
  <c r="M325" i="1"/>
  <c r="M324" i="1"/>
  <c r="M334" i="1"/>
  <c r="M339" i="1"/>
  <c r="M272" i="1"/>
  <c r="M323" i="1"/>
  <c r="M322" i="1"/>
  <c r="M19" i="1" l="1"/>
  <c r="M191" i="1"/>
  <c r="M187" i="1"/>
  <c r="M156" i="1" l="1"/>
  <c r="M154" i="1"/>
  <c r="M155" i="1" l="1"/>
  <c r="M153" i="1"/>
  <c r="M507" i="1" l="1"/>
  <c r="M470" i="1"/>
  <c r="M488" i="1"/>
  <c r="M522" i="1" l="1"/>
  <c r="M236" i="1"/>
  <c r="M235" i="1"/>
  <c r="M231" i="1" l="1"/>
  <c r="M230" i="1"/>
  <c r="M227" i="1"/>
  <c r="M226" i="1"/>
  <c r="M223" i="1"/>
  <c r="M216" i="1"/>
  <c r="M215" i="1"/>
  <c r="M214"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I7" i="5"/>
  <c r="J7" i="5" s="1"/>
  <c r="K7" i="5" s="1"/>
  <c r="I6" i="5"/>
  <c r="J6" i="5" s="1"/>
  <c r="K6" i="5" s="1"/>
  <c r="I5" i="5"/>
  <c r="J5" i="5" s="1"/>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F16" i="3" l="1"/>
  <c r="E16" i="3"/>
  <c r="D16" i="3"/>
  <c r="G15" i="3"/>
  <c r="G14" i="3"/>
  <c r="G13" i="3"/>
  <c r="G12" i="3"/>
  <c r="G11" i="3"/>
  <c r="G10" i="3"/>
  <c r="G9" i="3"/>
  <c r="G8" i="3"/>
  <c r="G7" i="3"/>
  <c r="G6" i="3"/>
  <c r="G5" i="3"/>
  <c r="G4" i="3"/>
  <c r="G16" i="3" l="1"/>
  <c r="L3" i="1"/>
</calcChain>
</file>

<file path=xl/sharedStrings.xml><?xml version="1.0" encoding="utf-8"?>
<sst xmlns="http://schemas.openxmlformats.org/spreadsheetml/2006/main" count="5172" uniqueCount="580">
  <si>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</si>
  <si>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</si>
  <si>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</si>
  <si>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</si>
  <si>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</si>
  <si>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</si>
  <si>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</si>
  <si>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</si>
  <si>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</si>
  <si>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</si>
  <si>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</si>
  <si>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</si>
  <si>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</si>
  <si>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</si>
  <si>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</si>
  <si>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</si>
  <si>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</si>
  <si>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</si>
  <si>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</si>
  <si>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Prestar servicios profesionales para apoyar la consolidación y el cumplimiento de las dimensiones y políticas MIPG en las dependencias de la UAE Cuerpo Oficial de Bomberos-OAP</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</si>
  <si>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</si>
  <si>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</si>
  <si>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</si>
  <si>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</si>
  <si>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</si>
  <si>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</si>
  <si>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</si>
  <si>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</si>
  <si>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</si>
  <si>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</si>
  <si>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</si>
  <si>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</si>
  <si>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</si>
  <si>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</si>
  <si>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</si>
  <si>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</si>
  <si>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</si>
  <si>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</si>
  <si>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</si>
  <si>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</si>
  <si>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</si>
  <si>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</si>
  <si>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</si>
  <si>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</si>
  <si>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servicios profesionales especializados  desde el punto de vista jurídico para apoyar las actividades de defensa Judicial y procesos penales que adelante la UAE Cuerpo Oficial de Bomberos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</si>
  <si>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</si>
  <si>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</si>
  <si>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</si>
  <si>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</si>
  <si>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de apoyo para las gestiones documentales en el archivo de Defensa Judicial requeridos por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</si>
  <si>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</si>
  <si>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</si>
  <si>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</si>
  <si>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</si>
  <si>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</si>
  <si>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</si>
  <si>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Contratar el servicio de soporte técnico del aplicativo PCT, utilizado por la UAE Cuerpo Oficial de Bomberos de Bogota - TIC</t>
  </si>
  <si>
    <t>O21202020080383141      Servicios de diseño y desarrollo de aplicaciones e</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</si>
  <si>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</si>
  <si>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</si>
  <si>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</si>
  <si>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</si>
  <si>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</si>
  <si>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</si>
  <si>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</si>
  <si>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</si>
  <si>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O21202020080787130      Servicios de mantenimiento y reparación de computa</t>
  </si>
  <si>
    <t>81112100;</t>
  </si>
  <si>
    <t>Contratar los servicios de canales de datos dedicados para la UAE Cuerpo Oficial de Bomberos de Bogotá-TIC</t>
  </si>
  <si>
    <t>O21202020080484290      Otros servicios de telecomunicaciones vía Internet</t>
  </si>
  <si>
    <t>O23011605560000007637 - Fortalecimiento de la
infraestructura de tecnología infomática y de comunicaciones de la UAECOB</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</si>
  <si>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</si>
  <si>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</si>
  <si>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</si>
  <si>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</si>
  <si>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</si>
  <si>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</si>
  <si>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</si>
  <si>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</si>
  <si>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</si>
  <si>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</si>
  <si>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</si>
  <si>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</si>
  <si>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</si>
  <si>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</si>
  <si>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</si>
  <si>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</si>
  <si>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 xml:space="preserve">
Prestar servicios asistenciales y de apoyo a la gestión para el desarrollo de actividades administrativas y procesos de gestión documental de la oficina asesora de planeación-TIC</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</si>
  <si>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</si>
  <si>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</si>
  <si>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</si>
  <si>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</si>
  <si>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</si>
  <si>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</si>
  <si>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</si>
  <si>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</si>
  <si>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</si>
  <si>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</si>
  <si>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</si>
  <si>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</si>
  <si>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</si>
  <si>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</si>
  <si>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</si>
  <si>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</si>
  <si>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</si>
  <si>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</si>
  <si>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</si>
  <si>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</si>
  <si>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</si>
  <si>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</si>
  <si>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</si>
  <si>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</si>
  <si>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</si>
  <si>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</si>
  <si>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</si>
  <si>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</si>
  <si>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</si>
  <si>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</si>
  <si>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</si>
  <si>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</si>
  <si>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</si>
  <si>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</si>
  <si>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</si>
  <si>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</si>
  <si>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</si>
  <si>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</si>
  <si>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</si>
  <si>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</si>
  <si>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</si>
  <si>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</si>
  <si>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</si>
  <si>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</si>
  <si>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</si>
  <si>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</si>
  <si>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</si>
  <si>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</si>
  <si>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</si>
  <si>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</si>
  <si>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SGH - Prestar servicios de apoyo en el seguimiento del sistema de gestión de seguridad y salud en el trabajo en la Subdirección de Gestión Humana de la UAE Cuerpo Oficial de Bomberos.</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</si>
  <si>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</si>
  <si>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</si>
  <si>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</si>
  <si>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</si>
  <si>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</si>
  <si>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</si>
  <si>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</si>
  <si>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</si>
  <si>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</si>
  <si>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</si>
  <si>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</si>
  <si>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</si>
  <si>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</si>
  <si>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</si>
  <si>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</si>
  <si>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</si>
  <si>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</si>
  <si>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</si>
  <si>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</si>
  <si>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</si>
  <si>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</si>
  <si>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O23201010030208_Otra maquinaria para usos especiales y sus partes y piezas</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</si>
  <si>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</si>
  <si>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</si>
  <si>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</si>
  <si>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</si>
  <si>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</si>
  <si>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de apoyo en la gestión de las actividades administrativas que demanda la estación de bomberos asignada, a cargo de la Subdirección Operativa.</t>
  </si>
  <si>
    <t>Prestación de servicios de apoyo en la ejecución de actividades asistenciales para la Subdirección Operativa.</t>
  </si>
  <si>
    <t>Prestación de servicios de apoyo en la ejecución de  actividades asistenciales que demandan las Compañías para la Subdirección Operativa.</t>
  </si>
  <si>
    <t>Prestación de servicios de apoyo para ejecutar las actividades que dan  soporte al proceso de comunicaciones en emergencias, del Centro de Coordinación y Comunicaciones (C.C.C.) a cargo de la Subdirección Operativa.</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</si>
  <si>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</si>
  <si>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Prestación de servicios técnicos para ejecutar las actividades relacionadas con  la definición de necesidades técnicas y la gestión de los planes y programas de la Subdirección Operativa.</t>
  </si>
  <si>
    <t>Prestación de servicios profesionales para ejecutar la elaboración, diseño y diagramación de piezas requeridos para los planes, programas, proyectos y procedimientos de la Subdirección Operativa.</t>
  </si>
  <si>
    <t>Prestación de servicios profesionales con plena autonomía técnica y administrativa para acompañar a la Subdirección Operativa, en la estructuración y definición de aspectos técnicos y financieros en  los diferentes procesos de contratación de bienes y servicios en las etapas precontractual, contractual y postcontractual adelantados por la dependencia, apoyando los análisis económicos y financieros de la subdirección  y realizando las recomendaciones de carácter financiero en los asuntos que se requieran.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</si>
  <si>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</si>
  <si>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</si>
  <si>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</si>
  <si>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</si>
  <si>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los servicios profesionales para  ejecutar las actividades para el fortalecimiento en la atención de emergencias y atender las actividades relacionadas con las Subdirecciones  Corporativa, Humana y la Subdirección Operativa.</t>
  </si>
  <si>
    <t>Prestación de servicios profesionales para ejecutar las actividades del componente de bienestar y aprovechamiento del programa BRAE de la Subdirección Operativa.</t>
  </si>
  <si>
    <t>Prestación de servicios profesionales para ejecutar la consolidación,  seguimiento, y control a los  reporte de los planes, proyectos y programas de inversión e indicadores a cargo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</si>
  <si>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</si>
  <si>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ejecutar la consolidación, seguimiento, reporte y mejoramiento de las actividades o componente de plan de mejora y mapa de riesgos derivados de los procesos y procedimientos misionales a cargo de la Subdirección Operativa.</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</si>
  <si>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</si>
  <si>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</si>
  <si>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</si>
  <si>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</si>
  <si>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</si>
  <si>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</si>
  <si>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</si>
  <si>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</si>
  <si>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</si>
  <si>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</si>
  <si>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</si>
  <si>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</si>
  <si>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</si>
  <si>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</si>
  <si>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</si>
  <si>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</si>
  <si>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</si>
  <si>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</si>
  <si>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</si>
  <si>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</si>
  <si>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</si>
  <si>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</si>
  <si>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</si>
  <si>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</si>
  <si>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</si>
  <si>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</si>
  <si>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</si>
  <si>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</si>
  <si>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</si>
  <si>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</si>
  <si>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</si>
  <si>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</si>
  <si>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</si>
  <si>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</si>
  <si>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</si>
  <si>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</si>
  <si>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</si>
  <si>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</si>
  <si>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</si>
  <si>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</si>
  <si>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</si>
  <si>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</si>
  <si>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</si>
  <si>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Suministrar herramientas, utensilios y materiales de hierro, otros metales y plásticos para soporte en la atención de emergencias de la U.A.E. Cuerpo Oficial de Bomberos de Bogotá - SBLG</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</si>
  <si>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</si>
  <si>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</si>
  <si>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</si>
  <si>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</si>
  <si>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</si>
  <si>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correcitivo, incluido el suministro de repuestos, accesorios e insumos de los equipos de rescate vehicular liviano y pesado marca LUKAS- SBLG</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</si>
  <si>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</si>
  <si>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</si>
  <si>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Prestar el servicio de mantenimiento preventivo y correctivo de las motobombas forestales FOX propiedad de la U.A.E. Cuerpo Oficial de Bomberos de Bogotá, incluido el suministro de repuestos, insumos y mano de obra especializada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</si>
  <si>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</si>
  <si>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</si>
  <si>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</si>
  <si>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</si>
  <si>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</si>
  <si>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</si>
  <si>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</si>
  <si>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</si>
  <si>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</si>
  <si>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</si>
  <si>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</si>
  <si>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</si>
  <si>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</si>
  <si>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</si>
  <si>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</si>
  <si>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</si>
  <si>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</si>
  <si>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</si>
  <si>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</si>
  <si>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</si>
  <si>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</si>
  <si>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</si>
  <si>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</si>
  <si>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</si>
  <si>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</si>
  <si>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</si>
  <si>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</si>
  <si>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</si>
  <si>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</si>
  <si>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</si>
  <si>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</si>
  <si>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</si>
  <si>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</si>
  <si>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</si>
  <si>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</si>
  <si>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</si>
  <si>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</si>
  <si>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</si>
  <si>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</si>
  <si>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</si>
  <si>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</si>
  <si>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</si>
  <si>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</si>
  <si>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</si>
  <si>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Prestación de servicios profesionales en actividades, administrativas, operativas y documentales del parque automotor con el cual cuenta la Subdirección Logística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</si>
  <si>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</si>
  <si>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</si>
  <si>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</si>
  <si>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</si>
  <si>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Prestar servicios profesionales a la Subdirección de Gestión del Riesgo coordinando las actividades del proceso de Conocimiento del Riesgo._SGR</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</si>
  <si>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</si>
  <si>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</si>
  <si>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</si>
  <si>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</si>
  <si>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</si>
  <si>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</si>
  <si>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</si>
  <si>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</si>
  <si>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</si>
  <si>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</si>
  <si>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</si>
  <si>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</si>
  <si>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</si>
  <si>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</si>
  <si>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</si>
  <si>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</si>
  <si>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</si>
  <si>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</si>
  <si>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</si>
  <si>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</si>
  <si>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</si>
  <si>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</si>
  <si>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</si>
  <si>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</si>
  <si>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</si>
  <si>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</si>
  <si>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</si>
  <si>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</si>
  <si>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</si>
  <si>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</si>
  <si>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</si>
  <si>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</si>
  <si>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</si>
  <si>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</si>
  <si>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</si>
  <si>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</si>
  <si>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</si>
  <si>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</si>
  <si>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</si>
  <si>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</si>
  <si>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</si>
  <si>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</si>
  <si>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</si>
  <si>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</si>
  <si>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</si>
  <si>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</si>
  <si>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Adición y prórroga No. 1 al contrato 108 de 2022 que tiene como objeto  "Prestación de servicios profesionales para la formulación, seguimiento, ejecución de los procesos contables y gestión de pagos que se desarrollan en el área Financiera de la UAE Cuerpo Oficial de Bomberos asignados. -SGC</t>
  </si>
  <si>
    <t>NO SECOP</t>
  </si>
  <si>
    <t>Prestación de servicios profesionales para apoyar a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</si>
  <si>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</si>
  <si>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</si>
  <si>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</si>
  <si>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</si>
  <si>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</si>
  <si>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</si>
  <si>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</si>
  <si>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</si>
  <si>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</si>
  <si>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</si>
  <si>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profesionales en la Subdirección de Gestión Corporativa en las actividades relacionadas con MIPG-SGC</t>
  </si>
  <si>
    <t>70111500;
76101500;
72102100</t>
  </si>
  <si>
    <t>Contratar el servicio de saneamiento ambiental  y el servicio de poda y jardinería para las áreas verdes en las 18 sedes de la UAE Cuerpo Oficial de Bomberos-SGC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</si>
  <si>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</si>
  <si>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</si>
  <si>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</si>
  <si>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</si>
  <si>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</si>
  <si>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</si>
  <si>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</si>
  <si>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</si>
  <si>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</si>
  <si>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</si>
  <si>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</si>
  <si>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</si>
  <si>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</si>
  <si>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</si>
  <si>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</si>
  <si>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</si>
  <si>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</si>
  <si>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</si>
  <si>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</si>
  <si>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O2320202005040554590-Otros servicios especializados de la
construcción</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</si>
  <si>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</si>
  <si>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</si>
  <si>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</si>
  <si>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44121700;
44111500;
44122000;
44122100;
14111500;</t>
  </si>
  <si>
    <t>Contratar la prestación del servicio de aseo y cafetería incluído insumos para la UAE Cuerpo Oficial de Bomberos-SGC</t>
  </si>
  <si>
    <t>O232020200885330_Servicios de limpieza general</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</si>
  <si>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</si>
  <si>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</si>
  <si>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O232020200885250_Servicios de protección (guardas de
seguridad)</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</si>
  <si>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</si>
  <si>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</si>
  <si>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</si>
  <si>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</si>
  <si>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</si>
  <si>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</si>
  <si>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</si>
  <si>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</si>
  <si>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articular los procesos y procedimientos del Área de infraestructura, así como en el apoyo a la supervisión de los contratos que le sean asignados-SGC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</si>
  <si>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</si>
  <si>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</si>
  <si>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</si>
  <si>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</si>
  <si>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</si>
  <si>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</si>
  <si>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</si>
  <si>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</si>
  <si>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</si>
  <si>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</si>
  <si>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</si>
  <si>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</si>
  <si>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</si>
  <si>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Prestar los servicios profesionales para apoyar jurídicamente en los trámites administrativos, contractuales y predíales del la Subdireccion de Gestión Corporativa-SGC</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</si>
  <si>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</si>
  <si>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</si>
  <si>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</si>
  <si>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</si>
  <si>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</si>
  <si>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</si>
  <si>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</si>
  <si>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</si>
  <si>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</si>
  <si>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</si>
  <si>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</si>
  <si>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</si>
  <si>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</si>
  <si>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</si>
  <si>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</si>
  <si>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</si>
  <si>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</si>
  <si>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</si>
  <si>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</si>
  <si>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</si>
  <si>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</si>
  <si>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</si>
  <si>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</si>
  <si>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</si>
  <si>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</si>
  <si>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</si>
  <si>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</si>
  <si>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</si>
  <si>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</si>
  <si>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</si>
  <si>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</si>
  <si>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de apoyo a la gestión en la Subdirección de Gestión Corporativa, en el almacén de la Entidad-SGC</t>
  </si>
  <si>
    <t>Prestación de servicios profesionales, para liderar el proceso de  la gestión documental de la UAE Cuerpo oficial de Bomberos .-SGC</t>
  </si>
  <si>
    <t>Prestar los servicios profesionales en la Subdirección de Gestión Corporativa a fin de adelantar las actividades correspondientes al proceso de gestión de pagos conforme a los lineamientos establecidos por la entidad; como también los requeridos por el Área Financiera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</si>
  <si>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</si>
  <si>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</si>
  <si>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</si>
  <si>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</si>
  <si>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</si>
  <si>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</si>
  <si>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</si>
  <si>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</si>
  <si>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</si>
  <si>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</si>
  <si>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los aspectos jurídicos derivados de la ejecución operativa asociada a los procesos administrativos que se encuentran en cabeza de la Subdirección de Gestión Corporativa - 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</si>
  <si>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</si>
  <si>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</si>
  <si>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para apoyar jurídicamente en los trámites administrativos, contractuales, y
prediales de la Subdirección de Gestión Corporativa -SGC</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</si>
  <si>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</si>
  <si>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</si>
  <si>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</si>
  <si>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</si>
  <si>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</si>
  <si>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</si>
  <si>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</si>
  <si>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</si>
  <si>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</si>
  <si>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</si>
  <si>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</si>
  <si>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</si>
  <si>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</si>
  <si>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</si>
  <si>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</si>
  <si>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</si>
  <si>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</si>
  <si>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</si>
  <si>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</si>
  <si>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</si>
  <si>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</si>
  <si>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</si>
  <si>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</si>
  <si>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</si>
  <si>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Implementar 100% del programa de capacitación, formación y entrenamiento al personal uniformado de la Unidad Administrativa Cuerpo Oficial de Bomberos de Bogotá</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</si>
  <si>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</si>
  <si>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</si>
  <si>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</si>
  <si>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</si>
  <si>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</si>
  <si>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Prestar servicios de apoyo a la gestión para actualizar y depurar el inventario de los elementos tecnológicos adquiridos por la Oficina Asesora de Planeación UAECOB -OAP-</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</si>
  <si>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</si>
  <si>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</si>
  <si>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</si>
  <si>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</si>
  <si>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</si>
  <si>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</si>
  <si>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</si>
  <si>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</si>
  <si>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</si>
  <si>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</si>
  <si>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</si>
  <si>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</si>
  <si>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</si>
  <si>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</si>
  <si>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</si>
  <si>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</si>
  <si>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</si>
  <si>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ÁREA</t>
  </si>
  <si>
    <t>7655
MIPG</t>
  </si>
  <si>
    <t>7658
MISIONAL</t>
  </si>
  <si>
    <t>7637
TECNOLOGÍA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</si>
  <si>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</si>
  <si>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</si>
  <si>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</si>
  <si>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</si>
  <si>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</si>
  <si>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</si>
  <si>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</si>
  <si>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</si>
  <si>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</si>
  <si>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</si>
  <si>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</si>
  <si>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</si>
  <si>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</si>
  <si>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</si>
  <si>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</si>
  <si>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</si>
  <si>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</si>
  <si>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</si>
  <si>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</si>
  <si>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</si>
  <si>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1-Implementar 100 % del plan de gestión de riesgo para los procesos de conocimiento y reducción en incendios, incidentes con materiales peligrosos y escenarios de riesgos.</t>
  </si>
  <si>
    <t>3-Poner tres (3) espacios nuevos en funcionamiento para la gestión integral de riesgos, incendios, incidentes con materiales peligrosos y rescates en todas sus modalidades</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</si>
  <si>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</si>
  <si>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</si>
  <si>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</si>
  <si>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</si>
  <si>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</si>
  <si>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</si>
  <si>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</si>
  <si>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</si>
  <si>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</si>
  <si>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</si>
  <si>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1-601-F001  PAS-Otros distrito</t>
  </si>
  <si>
    <t>CCE-15||02 Contratación régimen especial (con ofertas)  - Enajenación de bienes para intermediarios idóneos</t>
  </si>
  <si>
    <t>Implementar 100 % del plan de gestión de riesgo para los procesos de conocimiento y reducción en incendios, incidentes con materiales peligrosos y escenarios de riesgos.</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</si>
  <si>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</si>
  <si>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</si>
  <si>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</si>
  <si>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</si>
  <si>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</si>
  <si>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</si>
  <si>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</si>
  <si>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</si>
  <si>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</si>
  <si>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</si>
  <si>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ASIGNACIÓN 2023 INVERSIÓN Vr 0</t>
  </si>
  <si>
    <t>ASIGNACIÓN 2023 INVERSIÓN Vr 1</t>
  </si>
  <si>
    <t>Prestar sus servicios profesionales para apoyar la Unidad Administrativa Cuerpo Oficial de Bomberos de Bogota, en la identificación, captura y consolidación de la información que permita aportar a la estrategia de preparativos de la Entidad</t>
  </si>
  <si>
    <t>76111500;
70101502;
70101503;
90101700;
50201700; 
52151500;
14111700;</t>
  </si>
  <si>
    <t>47111500;
73152100;</t>
  </si>
  <si>
    <t>Adición y Prórroga No. 1 al contrato 451-2022 cuyo objeto es  Arrendamiento de instalaciones estación Marichuela -SGC</t>
  </si>
  <si>
    <t xml:space="preserve">55101500; </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</si>
  <si>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</si>
  <si>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lo relacionado con los procesos de inventarios.-SGC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</si>
  <si>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</si>
  <si>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</si>
  <si>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</si>
  <si>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Prestar servicios profesionales para apoyar actividades institucionales de cooperacion técnica y financiera en la Oficina Asesora de Planeación</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</si>
  <si>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</si>
  <si>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</si>
  <si>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</si>
  <si>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apoyar en la elaboración de los  procesos de socialización, capacitación y manejo de las herramientas tecnológicas de la dependencia  y en la implementación de los aplicativos ejecutados por la Subdirección Operativa. - SO</t>
  </si>
  <si>
    <t>Versión No. 2</t>
  </si>
  <si>
    <t>Prestar servicios profesionales para apoyar la implementación y control de las políticas de Seguridad de la Información y Gobierno Digital, así como el seguimiento a los planes institucionales asociados a TIC y construcción de procedimientos.</t>
  </si>
  <si>
    <t>Prestar servicios profesionales para administrar los sistemas misionales, gestionar la apropiación del conocimiento, sus mantenimientos, actualizaciones e implementaciones del mismo.</t>
  </si>
  <si>
    <t>Prestar servicios de apoyo en la revisión y generación de contenidos digitales y audiovisuales suministrados por las diferentes oficinas y dependencias en las plataformas digitales de la entidad-TIC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</si>
  <si>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</si>
  <si>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</si>
  <si>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</si>
  <si>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</si>
  <si>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</si>
  <si>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Prestación de servicios profesionales ejercer el acompañamiento administrativo y financiero en los procesos de liquidación y en la demás actuaciones administrativas requeridas en los procesos y procedimientos de contratación adelantados por la Subdirección Logística - SBLG</t>
  </si>
  <si>
    <t>Prestación de servicios profesionales para coordinar, hacer seguimiento y analisis de los casos reportados a través de las herramientas o aplicativos implementados por la Subdirección Logística - SBLG</t>
  </si>
  <si>
    <t>Prestación de servicios profesionales en la formulación e implementación de estrategias de comunicación que promueva el uso y apropiación de los programas desarrolados por la Subdirección Logística - SBLG</t>
  </si>
  <si>
    <t>Prestar servicios profesionales a la Subdirección de Gestión del Riesgo coordinando las actividades de programas y campañas de prevención._SGR</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</si>
  <si>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</si>
  <si>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</si>
  <si>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</si>
  <si>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Prestar de apoyo a la gestión en la Oficina Asesora de Planeación de la UAECOB, en el diseño de campañas publicitarias que apoyen el uso y apropiación en los programas desarrollados para la implementación del MIPG</t>
  </si>
  <si>
    <t>Fecha:31/01/2023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</si>
</sst>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5"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9" tint="0.79998168889431442"/>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59999389629810485"/>
        <bgColor indexed="64"/>
      </patternFill>
    </fill>
    <fill>
      <patternFill patternType="solid">
        <fgColor theme="5" tint="0.59999389629810485"/>
        <bgColor theme="8" tint="0.79998168889431442"/>
      </patternFill>
    </fill>
  </fills>
  <borders count="2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19">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4" xfId="1" applyNumberFormat="1" applyFont="1" applyFill="1" applyBorder="1" applyAlignment="1">
      <alignment horizontal="center" vertical="center" wrapText="1"/>
    </xf>
    <xf numFmtId="44" fontId="3" fillId="0" borderId="4" xfId="4" applyFont="1" applyFill="1" applyBorder="1" applyAlignment="1">
      <alignment horizontal="center" vertical="center" wrapText="1"/>
    </xf>
    <xf numFmtId="0" fontId="3" fillId="0" borderId="4" xfId="0" applyFont="1" applyBorder="1" applyAlignment="1">
      <alignment vertical="center" wrapText="1"/>
    </xf>
    <xf numFmtId="0" fontId="3" fillId="0" borderId="4" xfId="5" applyFont="1" applyBorder="1" applyAlignment="1">
      <alignment horizontal="center" vertical="center" wrapText="1"/>
    </xf>
    <xf numFmtId="0" fontId="3" fillId="0" borderId="4" xfId="0" applyFont="1" applyBorder="1" applyAlignment="1">
      <alignment horizontal="center" vertical="center" wrapText="1"/>
    </xf>
    <xf numFmtId="165" fontId="3" fillId="0" borderId="4" xfId="4" applyNumberFormat="1" applyFont="1" applyFill="1" applyBorder="1" applyAlignment="1">
      <alignment horizontal="center" vertical="center" wrapText="1"/>
    </xf>
    <xf numFmtId="0" fontId="3" fillId="0" borderId="4" xfId="5" applyFont="1" applyBorder="1" applyAlignment="1">
      <alignment horizontal="left" vertical="center" wrapText="1"/>
    </xf>
    <xf numFmtId="0" fontId="4" fillId="0" borderId="0" xfId="0" applyFont="1"/>
    <xf numFmtId="0" fontId="3" fillId="0" borderId="5" xfId="1" applyNumberFormat="1" applyFont="1" applyFill="1" applyBorder="1" applyAlignment="1">
      <alignment horizontal="center" vertical="center" wrapText="1"/>
    </xf>
    <xf numFmtId="1" fontId="3" fillId="0" borderId="4" xfId="0" applyNumberFormat="1" applyFont="1" applyBorder="1" applyAlignment="1">
      <alignment horizontal="center" vertical="center" wrapText="1"/>
    </xf>
    <xf numFmtId="0" fontId="3" fillId="0" borderId="4" xfId="0" applyFont="1" applyBorder="1" applyAlignment="1">
      <alignment horizontal="left" vertical="center" wrapText="1"/>
    </xf>
    <xf numFmtId="0" fontId="6" fillId="0" borderId="0" xfId="0" applyFont="1"/>
    <xf numFmtId="0" fontId="3" fillId="0" borderId="4" xfId="6" applyFont="1" applyBorder="1" applyAlignment="1">
      <alignment horizontal="center" vertical="center" wrapText="1"/>
    </xf>
    <xf numFmtId="0" fontId="3" fillId="0" borderId="4" xfId="6" applyFont="1" applyBorder="1" applyAlignment="1">
      <alignment horizontal="left" vertical="center" wrapText="1"/>
    </xf>
    <xf numFmtId="166" fontId="3" fillId="0" borderId="4"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4" xfId="0" applyNumberFormat="1" applyFont="1" applyBorder="1" applyAlignment="1">
      <alignment horizontal="center" vertical="center" wrapText="1"/>
    </xf>
    <xf numFmtId="0" fontId="0" fillId="0" borderId="4" xfId="3" applyNumberFormat="1" applyFont="1" applyFill="1" applyBorder="1" applyAlignment="1">
      <alignment horizontal="center" vertical="center"/>
    </xf>
    <xf numFmtId="37" fontId="2" fillId="3"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0" fillId="0" borderId="7" xfId="0" applyBorder="1"/>
    <xf numFmtId="3" fontId="0" fillId="0" borderId="3" xfId="0" applyNumberFormat="1" applyBorder="1"/>
    <xf numFmtId="3" fontId="7" fillId="0" borderId="8" xfId="0" applyNumberFormat="1" applyFont="1" applyBorder="1"/>
    <xf numFmtId="0" fontId="7" fillId="0" borderId="9" xfId="0" applyFont="1" applyBorder="1"/>
    <xf numFmtId="3" fontId="7" fillId="0" borderId="6" xfId="0" applyNumberFormat="1" applyFont="1" applyBorder="1"/>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wrapText="1"/>
    </xf>
    <xf numFmtId="0" fontId="7" fillId="4" borderId="11" xfId="0" applyFont="1" applyFill="1" applyBorder="1" applyAlignment="1">
      <alignment horizontal="center" vertical="center"/>
    </xf>
    <xf numFmtId="0" fontId="8" fillId="0" borderId="0" xfId="0" applyFont="1"/>
    <xf numFmtId="0" fontId="8" fillId="0" borderId="0" xfId="0" applyFont="1" applyAlignment="1">
      <alignment vertical="center"/>
    </xf>
    <xf numFmtId="44" fontId="8" fillId="0" borderId="0" xfId="7" applyFont="1"/>
    <xf numFmtId="0" fontId="9" fillId="5" borderId="15"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8" fillId="0" borderId="15" xfId="0" applyFont="1" applyBorder="1"/>
    <xf numFmtId="0" fontId="8" fillId="0" borderId="19" xfId="0" applyFont="1" applyBorder="1" applyAlignment="1">
      <alignment horizontal="center" vertical="center" wrapText="1"/>
    </xf>
    <xf numFmtId="3" fontId="8" fillId="0" borderId="4" xfId="0" applyNumberFormat="1" applyFont="1" applyBorder="1" applyAlignment="1">
      <alignment horizontal="center" vertical="center"/>
    </xf>
    <xf numFmtId="44" fontId="8" fillId="0" borderId="4" xfId="7" applyFont="1" applyBorder="1" applyAlignment="1">
      <alignment horizontal="center" vertical="center"/>
    </xf>
    <xf numFmtId="44" fontId="8" fillId="0" borderId="15" xfId="0" applyNumberFormat="1" applyFont="1" applyBorder="1" applyAlignment="1">
      <alignment horizontal="center" vertical="center"/>
    </xf>
    <xf numFmtId="44" fontId="8" fillId="0" borderId="4" xfId="7" applyFont="1" applyBorder="1"/>
    <xf numFmtId="44" fontId="8" fillId="0" borderId="4" xfId="0" applyNumberFormat="1" applyFont="1" applyBorder="1"/>
    <xf numFmtId="44" fontId="10" fillId="0" borderId="15" xfId="0" applyNumberFormat="1" applyFont="1" applyBorder="1" applyAlignment="1">
      <alignment horizontal="center" vertical="center"/>
    </xf>
    <xf numFmtId="44" fontId="10" fillId="0" borderId="4" xfId="0" applyNumberFormat="1" applyFont="1" applyBorder="1"/>
    <xf numFmtId="44" fontId="11" fillId="0" borderId="15" xfId="0" applyNumberFormat="1" applyFont="1" applyBorder="1" applyAlignment="1">
      <alignment horizontal="center" vertical="center"/>
    </xf>
    <xf numFmtId="44" fontId="8" fillId="0" borderId="4" xfId="7" applyFont="1" applyFill="1" applyBorder="1" applyAlignment="1">
      <alignment horizontal="center" vertical="center"/>
    </xf>
    <xf numFmtId="0" fontId="9" fillId="5" borderId="9" xfId="0" applyFont="1" applyFill="1" applyBorder="1" applyAlignment="1">
      <alignment horizontal="center" vertical="center"/>
    </xf>
    <xf numFmtId="3" fontId="9" fillId="5" borderId="6" xfId="0" applyNumberFormat="1" applyFont="1" applyFill="1" applyBorder="1" applyAlignment="1">
      <alignment horizontal="right" vertical="center"/>
    </xf>
    <xf numFmtId="3" fontId="8" fillId="0" borderId="0" xfId="0" applyNumberFormat="1" applyFont="1"/>
    <xf numFmtId="0" fontId="8" fillId="0" borderId="4" xfId="0" applyFont="1" applyBorder="1"/>
    <xf numFmtId="0" fontId="12" fillId="0" borderId="4" xfId="0" applyFont="1" applyBorder="1" applyAlignment="1">
      <alignment vertical="center" wrapText="1"/>
    </xf>
    <xf numFmtId="168" fontId="13" fillId="0" borderId="4" xfId="0" applyNumberFormat="1" applyFont="1" applyBorder="1" applyAlignment="1">
      <alignment horizontal="right" vertical="center" wrapText="1"/>
    </xf>
    <xf numFmtId="0" fontId="12" fillId="2" borderId="4" xfId="0" applyFont="1" applyFill="1" applyBorder="1" applyAlignment="1">
      <alignment vertical="center" wrapText="1"/>
    </xf>
    <xf numFmtId="168" fontId="12" fillId="6" borderId="4" xfId="0" applyNumberFormat="1" applyFont="1" applyFill="1" applyBorder="1" applyAlignment="1">
      <alignment horizontal="right" vertical="center" wrapText="1"/>
    </xf>
    <xf numFmtId="3" fontId="9" fillId="5" borderId="4" xfId="0" applyNumberFormat="1" applyFont="1" applyFill="1" applyBorder="1" applyAlignment="1">
      <alignment horizontal="right" vertical="center" wrapText="1"/>
    </xf>
    <xf numFmtId="3" fontId="9" fillId="5" borderId="4" xfId="0" applyNumberFormat="1" applyFont="1" applyFill="1" applyBorder="1" applyAlignment="1">
      <alignment horizontal="center" vertical="center" wrapText="1"/>
    </xf>
    <xf numFmtId="6" fontId="8" fillId="0" borderId="0" xfId="0" applyNumberFormat="1" applyFont="1"/>
    <xf numFmtId="3" fontId="8" fillId="2" borderId="4" xfId="0" applyNumberFormat="1" applyFont="1" applyFill="1" applyBorder="1" applyAlignment="1">
      <alignment vertical="center"/>
    </xf>
    <xf numFmtId="3" fontId="8" fillId="0" borderId="4" xfId="0" applyNumberFormat="1" applyFont="1" applyBorder="1"/>
    <xf numFmtId="3" fontId="12" fillId="2" borderId="4" xfId="0" applyNumberFormat="1" applyFont="1" applyFill="1" applyBorder="1" applyAlignment="1">
      <alignment horizontal="right" vertical="center" wrapText="1"/>
    </xf>
    <xf numFmtId="44" fontId="12" fillId="2" borderId="4" xfId="7" applyFont="1" applyFill="1" applyBorder="1" applyAlignment="1">
      <alignment horizontal="right" vertical="center" wrapText="1"/>
    </xf>
    <xf numFmtId="44" fontId="10" fillId="0" borderId="4" xfId="7" applyFont="1" applyBorder="1"/>
    <xf numFmtId="0" fontId="9" fillId="5" borderId="4" xfId="0" applyFont="1" applyFill="1" applyBorder="1" applyAlignment="1">
      <alignment horizontal="center" vertical="center"/>
    </xf>
    <xf numFmtId="3" fontId="9" fillId="5" borderId="4" xfId="0" applyNumberFormat="1" applyFont="1" applyFill="1" applyBorder="1" applyAlignment="1">
      <alignment horizontal="right" vertical="center"/>
    </xf>
    <xf numFmtId="3" fontId="14" fillId="0" borderId="0" xfId="0" applyNumberFormat="1" applyFont="1"/>
    <xf numFmtId="168" fontId="12" fillId="0" borderId="4"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5" borderId="15"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6" fillId="5" borderId="1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0" fillId="0" borderId="15" xfId="0" applyBorder="1"/>
    <xf numFmtId="0" fontId="0" fillId="0" borderId="19" xfId="0" applyBorder="1" applyAlignment="1">
      <alignment horizontal="center" vertical="center" wrapText="1"/>
    </xf>
    <xf numFmtId="0" fontId="16" fillId="5" borderId="9" xfId="0" applyFont="1" applyFill="1" applyBorder="1" applyAlignment="1">
      <alignment horizontal="center" vertical="center"/>
    </xf>
    <xf numFmtId="3" fontId="0" fillId="0" borderId="0" xfId="0" applyNumberFormat="1"/>
    <xf numFmtId="0" fontId="16" fillId="3" borderId="4" xfId="0" applyFont="1" applyFill="1" applyBorder="1" applyAlignment="1">
      <alignment horizontal="center" vertical="center" wrapText="1"/>
    </xf>
    <xf numFmtId="0" fontId="0" fillId="0" borderId="4" xfId="0" applyBorder="1"/>
    <xf numFmtId="0" fontId="17" fillId="0" borderId="4" xfId="0" applyFont="1" applyBorder="1" applyAlignment="1">
      <alignment vertical="center" wrapText="1"/>
    </xf>
    <xf numFmtId="168" fontId="18" fillId="0" borderId="4" xfId="0" applyNumberFormat="1" applyFont="1" applyBorder="1" applyAlignment="1">
      <alignment horizontal="right" vertical="center" wrapText="1"/>
    </xf>
    <xf numFmtId="168" fontId="18" fillId="3" borderId="4" xfId="0" applyNumberFormat="1" applyFont="1" applyFill="1" applyBorder="1" applyAlignment="1">
      <alignment horizontal="right" vertical="center" wrapText="1"/>
    </xf>
    <xf numFmtId="0" fontId="17" fillId="2" borderId="4" xfId="0" applyFont="1" applyFill="1" applyBorder="1" applyAlignment="1">
      <alignment vertical="center" wrapText="1"/>
    </xf>
    <xf numFmtId="168" fontId="17" fillId="0" borderId="4" xfId="0" applyNumberFormat="1" applyFont="1" applyBorder="1" applyAlignment="1">
      <alignment horizontal="right" vertical="center" wrapText="1"/>
    </xf>
    <xf numFmtId="168" fontId="17" fillId="3" borderId="4" xfId="0" applyNumberFormat="1" applyFont="1" applyFill="1" applyBorder="1" applyAlignment="1">
      <alignment horizontal="right" vertical="center" wrapText="1"/>
    </xf>
    <xf numFmtId="3" fontId="16" fillId="5" borderId="4" xfId="0" applyNumberFormat="1" applyFont="1" applyFill="1" applyBorder="1" applyAlignment="1">
      <alignment horizontal="right" vertical="center" wrapText="1"/>
    </xf>
    <xf numFmtId="3" fontId="16" fillId="3" borderId="4" xfId="0" applyNumberFormat="1" applyFont="1" applyFill="1" applyBorder="1" applyAlignment="1">
      <alignment horizontal="right" vertical="center" wrapText="1"/>
    </xf>
    <xf numFmtId="6" fontId="0" fillId="0" borderId="0" xfId="0" applyNumberFormat="1"/>
    <xf numFmtId="3" fontId="0" fillId="2" borderId="4" xfId="0" applyNumberFormat="1" applyFill="1" applyBorder="1" applyAlignment="1">
      <alignment vertical="center"/>
    </xf>
    <xf numFmtId="3" fontId="0" fillId="3" borderId="4" xfId="0" applyNumberFormat="1" applyFill="1" applyBorder="1" applyAlignment="1">
      <alignment vertical="center"/>
    </xf>
    <xf numFmtId="3" fontId="17" fillId="2" borderId="4" xfId="0" applyNumberFormat="1" applyFont="1" applyFill="1" applyBorder="1" applyAlignment="1">
      <alignment horizontal="right" vertical="center" wrapText="1"/>
    </xf>
    <xf numFmtId="44" fontId="17" fillId="3" borderId="4" xfId="7" applyFont="1" applyFill="1" applyBorder="1" applyAlignment="1">
      <alignment horizontal="right" vertical="center" wrapText="1"/>
    </xf>
    <xf numFmtId="0" fontId="16" fillId="5" borderId="4" xfId="0" applyFont="1" applyFill="1" applyBorder="1" applyAlignment="1">
      <alignment horizontal="center" vertical="center"/>
    </xf>
    <xf numFmtId="3" fontId="16" fillId="5" borderId="4" xfId="0" applyNumberFormat="1" applyFont="1" applyFill="1" applyBorder="1" applyAlignment="1">
      <alignment horizontal="right" vertical="center"/>
    </xf>
    <xf numFmtId="3" fontId="16" fillId="3" borderId="4" xfId="0" applyNumberFormat="1" applyFont="1" applyFill="1" applyBorder="1" applyAlignment="1">
      <alignment horizontal="right" vertical="center"/>
    </xf>
    <xf numFmtId="3" fontId="7" fillId="0" borderId="0" xfId="0" applyNumberFormat="1" applyFont="1"/>
    <xf numFmtId="0" fontId="0" fillId="0" borderId="4" xfId="0" applyBorder="1" applyAlignment="1">
      <alignment vertical="center"/>
    </xf>
    <xf numFmtId="44" fontId="0" fillId="0" borderId="4" xfId="7" applyFont="1" applyBorder="1" applyAlignment="1">
      <alignment vertical="center"/>
    </xf>
    <xf numFmtId="3" fontId="0" fillId="0" borderId="4"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4" xfId="7" applyFont="1" applyBorder="1" applyAlignment="1">
      <alignment vertical="center"/>
    </xf>
    <xf numFmtId="0" fontId="17" fillId="0" borderId="4" xfId="0" applyFont="1" applyBorder="1" applyAlignment="1">
      <alignment horizontal="center" vertical="center" wrapText="1"/>
    </xf>
    <xf numFmtId="0" fontId="17" fillId="2" borderId="4" xfId="0" applyFont="1" applyFill="1" applyBorder="1" applyAlignment="1">
      <alignment horizontal="center" vertical="center" wrapText="1"/>
    </xf>
    <xf numFmtId="0" fontId="0" fillId="0" borderId="4"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4" xfId="7" applyFont="1" applyBorder="1" applyAlignment="1">
      <alignment horizontal="right" vertical="center"/>
    </xf>
    <xf numFmtId="44" fontId="0" fillId="0" borderId="4" xfId="0" applyNumberFormat="1" applyBorder="1" applyAlignment="1">
      <alignment horizontal="right" vertical="center"/>
    </xf>
    <xf numFmtId="44" fontId="0" fillId="0" borderId="4" xfId="7" applyFont="1" applyFill="1" applyBorder="1" applyAlignment="1">
      <alignment horizontal="right" vertical="center"/>
    </xf>
    <xf numFmtId="167" fontId="0" fillId="0" borderId="4" xfId="1" applyNumberFormat="1" applyFont="1" applyBorder="1" applyAlignment="1">
      <alignment horizontal="center" vertical="center"/>
    </xf>
    <xf numFmtId="167" fontId="0" fillId="3" borderId="4" xfId="1" applyNumberFormat="1" applyFont="1" applyFill="1" applyBorder="1" applyAlignment="1">
      <alignment horizontal="center" vertical="center"/>
    </xf>
    <xf numFmtId="167" fontId="0" fillId="0" borderId="4" xfId="1" applyNumberFormat="1" applyFont="1" applyFill="1" applyBorder="1" applyAlignment="1">
      <alignment horizontal="center" vertical="center"/>
    </xf>
    <xf numFmtId="167" fontId="16" fillId="5" borderId="6" xfId="1" applyNumberFormat="1" applyFont="1" applyFill="1" applyBorder="1" applyAlignment="1">
      <alignment horizontal="right" vertical="center"/>
    </xf>
    <xf numFmtId="167" fontId="16" fillId="3" borderId="6" xfId="1" applyNumberFormat="1" applyFont="1" applyFill="1" applyBorder="1" applyAlignment="1">
      <alignment horizontal="right" vertical="center"/>
    </xf>
    <xf numFmtId="167" fontId="0" fillId="0" borderId="4" xfId="1" applyNumberFormat="1" applyFont="1" applyBorder="1" applyAlignment="1">
      <alignment vertical="center"/>
    </xf>
    <xf numFmtId="167" fontId="15" fillId="0" borderId="4" xfId="1" applyNumberFormat="1" applyFont="1" applyBorder="1" applyAlignment="1">
      <alignment vertical="center"/>
    </xf>
    <xf numFmtId="167" fontId="0" fillId="0" borderId="0" xfId="0" applyNumberFormat="1"/>
    <xf numFmtId="0" fontId="20" fillId="0" borderId="0" xfId="0" applyFont="1"/>
    <xf numFmtId="0" fontId="19" fillId="7" borderId="4" xfId="0" applyFont="1" applyFill="1" applyBorder="1" applyAlignment="1">
      <alignment horizontal="center" vertical="center" wrapText="1" readingOrder="1"/>
    </xf>
    <xf numFmtId="0" fontId="19" fillId="7" borderId="4" xfId="0" applyFont="1" applyFill="1" applyBorder="1" applyAlignment="1">
      <alignment horizontal="center" vertical="center" readingOrder="1"/>
    </xf>
    <xf numFmtId="0" fontId="19" fillId="0" borderId="4" xfId="0" applyFont="1" applyBorder="1" applyAlignment="1">
      <alignment horizontal="center" vertical="center" wrapText="1" readingOrder="1"/>
    </xf>
    <xf numFmtId="0" fontId="21" fillId="0" borderId="4" xfId="0" applyFont="1" applyBorder="1" applyAlignment="1">
      <alignment horizontal="center" vertical="center" wrapText="1" readingOrder="1"/>
    </xf>
    <xf numFmtId="169" fontId="21" fillId="0" borderId="4" xfId="0" applyNumberFormat="1" applyFont="1" applyBorder="1" applyAlignment="1">
      <alignment horizontal="right" vertical="center" wrapText="1" readingOrder="1"/>
    </xf>
    <xf numFmtId="169" fontId="20" fillId="0" borderId="4" xfId="0" applyNumberFormat="1" applyFont="1" applyBorder="1" applyAlignment="1">
      <alignment horizontal="right" vertical="center"/>
    </xf>
    <xf numFmtId="10" fontId="20" fillId="0" borderId="4" xfId="0" applyNumberFormat="1" applyFont="1" applyBorder="1" applyAlignment="1">
      <alignment horizontal="right" vertical="center"/>
    </xf>
    <xf numFmtId="169" fontId="22" fillId="0" borderId="4" xfId="0" applyNumberFormat="1" applyFont="1" applyBorder="1" applyAlignment="1">
      <alignment horizontal="right" vertical="center"/>
    </xf>
    <xf numFmtId="10" fontId="22" fillId="0" borderId="4"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0" fontId="4" fillId="0" borderId="4" xfId="0" applyFont="1" applyBorder="1" applyAlignment="1">
      <alignment horizontal="center" vertical="center" wrapText="1"/>
    </xf>
    <xf numFmtId="0" fontId="0" fillId="0" borderId="3" xfId="0" applyBorder="1"/>
    <xf numFmtId="0" fontId="7" fillId="4" borderId="16" xfId="0" applyFont="1" applyFill="1" applyBorder="1" applyAlignment="1">
      <alignment horizontal="center" vertical="center"/>
    </xf>
    <xf numFmtId="0" fontId="7" fillId="4" borderId="17" xfId="0" applyFont="1" applyFill="1" applyBorder="1" applyAlignment="1">
      <alignment horizontal="center" vertical="center" wrapText="1"/>
    </xf>
    <xf numFmtId="0" fontId="7" fillId="4" borderId="20" xfId="0" applyFont="1" applyFill="1" applyBorder="1" applyAlignment="1">
      <alignment horizontal="center" vertical="center"/>
    </xf>
    <xf numFmtId="3" fontId="7" fillId="0" borderId="21" xfId="0" applyNumberFormat="1" applyFont="1" applyBorder="1"/>
    <xf numFmtId="3" fontId="7" fillId="0" borderId="22" xfId="0" applyNumberFormat="1" applyFont="1" applyBorder="1"/>
    <xf numFmtId="0" fontId="3" fillId="8" borderId="4" xfId="1" applyNumberFormat="1"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4" xfId="5" applyFont="1" applyFill="1" applyBorder="1" applyAlignment="1">
      <alignment horizontal="center" vertical="center" wrapText="1"/>
    </xf>
    <xf numFmtId="14" fontId="3" fillId="8" borderId="4" xfId="0" applyNumberFormat="1" applyFont="1" applyFill="1" applyBorder="1" applyAlignment="1">
      <alignment horizontal="center" vertical="center" wrapText="1"/>
    </xf>
    <xf numFmtId="1" fontId="3" fillId="8" borderId="4" xfId="0" applyNumberFormat="1" applyFont="1" applyFill="1" applyBorder="1" applyAlignment="1">
      <alignment horizontal="center" vertical="center" wrapText="1"/>
    </xf>
    <xf numFmtId="165" fontId="3" fillId="8" borderId="4" xfId="4" applyNumberFormat="1" applyFont="1" applyFill="1" applyBorder="1" applyAlignment="1">
      <alignment horizontal="center" vertical="center" wrapText="1"/>
    </xf>
    <xf numFmtId="44" fontId="3" fillId="8" borderId="4" xfId="4" applyFont="1" applyFill="1" applyBorder="1" applyAlignment="1">
      <alignment horizontal="center" vertical="center" wrapText="1"/>
    </xf>
    <xf numFmtId="0" fontId="3" fillId="8" borderId="4" xfId="6" applyFont="1" applyFill="1" applyBorder="1" applyAlignment="1">
      <alignment vertical="center" wrapText="1"/>
    </xf>
    <xf numFmtId="0" fontId="3" fillId="8" borderId="4" xfId="6" applyFont="1" applyFill="1" applyBorder="1" applyAlignment="1">
      <alignment horizontal="center" vertical="center" wrapText="1"/>
    </xf>
    <xf numFmtId="166" fontId="3" fillId="8" borderId="4" xfId="0" applyNumberFormat="1" applyFont="1" applyFill="1" applyBorder="1" applyAlignment="1">
      <alignment horizontal="center" vertical="center" wrapText="1"/>
    </xf>
    <xf numFmtId="0" fontId="4" fillId="0" borderId="4" xfId="6" applyFont="1" applyBorder="1" applyAlignment="1">
      <alignment horizontal="center" vertical="center" wrapText="1"/>
    </xf>
    <xf numFmtId="165" fontId="3" fillId="8" borderId="4" xfId="7" applyNumberFormat="1" applyFont="1" applyFill="1" applyBorder="1" applyAlignment="1">
      <alignment horizontal="center" vertical="center" wrapText="1"/>
    </xf>
    <xf numFmtId="0" fontId="0" fillId="8" borderId="4" xfId="3" applyNumberFormat="1" applyFont="1" applyFill="1" applyBorder="1" applyAlignment="1">
      <alignment horizontal="center" vertical="center"/>
    </xf>
    <xf numFmtId="0" fontId="4" fillId="8" borderId="4" xfId="0" applyFont="1" applyFill="1" applyBorder="1" applyAlignment="1">
      <alignment horizontal="center" vertical="center" wrapText="1"/>
    </xf>
    <xf numFmtId="0" fontId="4" fillId="8" borderId="4" xfId="6" applyFont="1" applyFill="1" applyBorder="1" applyAlignment="1">
      <alignment horizontal="center" vertical="center" wrapText="1"/>
    </xf>
    <xf numFmtId="15" fontId="2" fillId="0" borderId="0" xfId="0" applyNumberFormat="1" applyFont="1" applyAlignment="1">
      <alignment horizontal="center" vertical="center" wrapText="1"/>
    </xf>
    <xf numFmtId="0" fontId="3" fillId="0" borderId="23"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44" fontId="3" fillId="8" borderId="4" xfId="7" applyFont="1" applyFill="1" applyBorder="1" applyAlignment="1">
      <alignment horizontal="center" vertical="center" wrapText="1"/>
    </xf>
    <xf numFmtId="0" fontId="3" fillId="8" borderId="4" xfId="0" applyFont="1" applyFill="1" applyBorder="1" applyAlignment="1">
      <alignment vertical="center" wrapText="1"/>
    </xf>
    <xf numFmtId="14" fontId="4" fillId="8" borderId="4" xfId="0" applyNumberFormat="1" applyFont="1" applyFill="1" applyBorder="1" applyAlignment="1">
      <alignment horizontal="center" vertical="center"/>
    </xf>
    <xf numFmtId="0" fontId="3" fillId="8" borderId="4" xfId="0" applyFont="1" applyFill="1" applyBorder="1" applyAlignment="1">
      <alignment horizontal="left" vertical="center" wrapText="1"/>
    </xf>
    <xf numFmtId="0" fontId="3" fillId="9" borderId="4" xfId="0" applyFont="1" applyFill="1" applyBorder="1" applyAlignment="1">
      <alignment horizontal="center" vertical="center" wrapText="1"/>
    </xf>
    <xf numFmtId="14" fontId="4" fillId="9" borderId="4" xfId="0" applyNumberFormat="1" applyFont="1" applyFill="1" applyBorder="1" applyAlignment="1">
      <alignment horizontal="center" vertical="center"/>
    </xf>
    <xf numFmtId="0" fontId="3" fillId="8" borderId="6"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7" borderId="4" xfId="0" applyFont="1" applyFill="1" applyBorder="1" applyAlignment="1">
      <alignment horizontal="center" vertical="center" wrapText="1" readingOrder="1"/>
    </xf>
    <xf numFmtId="0" fontId="19" fillId="7" borderId="15" xfId="0" applyFont="1" applyFill="1" applyBorder="1" applyAlignment="1">
      <alignment horizontal="center" vertical="center" wrapText="1" readingOrder="1"/>
    </xf>
    <xf numFmtId="0" fontId="20" fillId="0" borderId="5" xfId="0" applyFont="1" applyBorder="1" applyAlignment="1">
      <alignment horizontal="center" vertical="center" wrapText="1" readingOrder="1"/>
    </xf>
    <xf numFmtId="0" fontId="19" fillId="0" borderId="4" xfId="0" applyFont="1" applyBorder="1" applyAlignment="1">
      <alignment horizontal="center" vertical="center" wrapText="1" readingOrder="1"/>
    </xf>
    <xf numFmtId="0" fontId="21" fillId="0" borderId="4" xfId="0" applyFont="1" applyBorder="1" applyAlignment="1">
      <alignment horizontal="center" vertical="center" wrapText="1" readingOrder="1"/>
    </xf>
    <xf numFmtId="0" fontId="7" fillId="0" borderId="12"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0" fillId="0" borderId="0" xfId="0" applyFont="1"/>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36">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6"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66" formatCode="d/mm/yyyy;@"/>
      <border diagonalUp="0" diagonalDown="0" outline="0">
        <left style="thin">
          <color indexed="64"/>
        </left>
        <right style="thin">
          <color indexed="64"/>
        </right>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8CBAD"/>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romero/Documents/OneDrive_2022-09-08/Septiembre%202022/CESION%20CONTRATO/DICIEMBRE%202022/OBLIGACI&#211;N%202/PAA%20V0/ESCENARIO%20RESUMIDO%2021%20D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IGNACIÓN 2023"/>
      <sheetName val="DETALLE AJUSTE 3 NOV"/>
      <sheetName val="INVERSION POR AREA"/>
      <sheetName val="Resumen inversión 2022-2023"/>
      <sheetName val="Metas inversión"/>
    </sheetNames>
    <sheetDataSet>
      <sheetData sheetId="0"/>
      <sheetData sheetId="1"/>
      <sheetData sheetId="2">
        <row r="15">
          <cell r="J15">
            <v>5991492000</v>
          </cell>
          <cell r="K15">
            <v>27326316000</v>
          </cell>
          <cell r="L15">
            <v>2924147000</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79" totalsRowShown="0" headerRowDxfId="35" dataDxfId="34" tableBorderDxfId="33">
  <sortState xmlns:xlrd2="http://schemas.microsoft.com/office/spreadsheetml/2017/richdata2" ref="A7:P979">
    <sortCondition sortBy="cellColor" ref="B6:B979"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1002"/>
  <sheetViews>
    <sheetView tabSelected="1" zoomScale="70" zoomScaleNormal="70" workbookViewId="0">
      <selection activeCell="A6" sqref="A6:P979"/>
    </sheetView>
  </sheetViews>
  <sheetFormatPr baseColWidth="10" defaultColWidth="11.453125" defaultRowHeight="15" x14ac:dyDescent="0.3"/>
  <cols>
    <col min="1" max="1" width="23.7265625" style="34" customWidth="1"/>
    <col min="2" max="2" width="22.54296875" style="35" customWidth="1"/>
    <col min="3" max="3" width="31.54296875" style="36" bestFit="1" customWidth="1"/>
    <col min="4" max="4" width="22.81640625" style="26" bestFit="1" customWidth="1"/>
    <col min="5" max="5" width="33.54296875" style="13" customWidth="1"/>
    <col min="6" max="6" width="57.26953125" style="39" customWidth="1"/>
    <col min="7" max="7" width="19.54296875" style="37" customWidth="1"/>
    <col min="8" max="8" width="19.1796875" style="52" customWidth="1"/>
    <col min="9" max="9" width="20.26953125" style="35" customWidth="1"/>
    <col min="10" max="10" width="22.453125" style="26" customWidth="1"/>
    <col min="11" max="11" width="20.7265625" style="26" customWidth="1"/>
    <col min="12" max="12" width="38.7265625" style="40" customWidth="1"/>
    <col min="13" max="13" width="28" style="26" customWidth="1"/>
    <col min="14" max="14" width="42.7265625" style="26" customWidth="1"/>
    <col min="15" max="15" width="50" style="26" customWidth="1"/>
    <col min="16" max="16" width="30.7265625" style="26" customWidth="1"/>
    <col min="17" max="16384" width="11.453125" style="26"/>
  </cols>
  <sheetData>
    <row r="1" spans="1:16" s="3" customFormat="1" x14ac:dyDescent="0.35">
      <c r="A1" s="209" t="s">
        <v>0</v>
      </c>
      <c r="B1" s="209"/>
      <c r="C1" s="209"/>
      <c r="D1" s="209"/>
      <c r="E1" s="209"/>
      <c r="F1" s="209"/>
      <c r="G1" s="209"/>
      <c r="H1" s="209"/>
      <c r="I1" s="209"/>
      <c r="J1" s="209"/>
      <c r="K1" s="209"/>
      <c r="L1" s="209"/>
      <c r="M1" s="1"/>
      <c r="N1" s="1"/>
      <c r="O1" s="1"/>
      <c r="P1" s="1"/>
    </row>
    <row r="2" spans="1:16" s="3" customFormat="1" x14ac:dyDescent="0.35">
      <c r="A2" s="209" t="s">
        <v>562</v>
      </c>
      <c r="B2" s="209"/>
      <c r="C2" s="209"/>
      <c r="D2" s="209"/>
      <c r="E2" s="209"/>
      <c r="F2" s="209"/>
      <c r="G2" s="209"/>
      <c r="H2" s="209"/>
      <c r="I2" s="209"/>
      <c r="J2" s="209"/>
      <c r="K2" s="209"/>
      <c r="L2" s="209"/>
      <c r="M2" s="1"/>
      <c r="N2" s="1"/>
      <c r="O2" s="1"/>
      <c r="P2" s="1"/>
    </row>
    <row r="3" spans="1:16" s="3" customFormat="1" x14ac:dyDescent="0.35">
      <c r="A3" s="4"/>
      <c r="B3" s="4"/>
      <c r="C3" s="4"/>
      <c r="D3" s="4"/>
      <c r="E3" s="4"/>
      <c r="F3" s="4"/>
      <c r="G3" s="4"/>
      <c r="H3" s="49"/>
      <c r="I3" s="5"/>
      <c r="J3" s="4"/>
      <c r="K3" s="4"/>
      <c r="L3" s="4">
        <f>M3-M5</f>
        <v>-11272809000</v>
      </c>
      <c r="M3" s="48">
        <v>36241955000</v>
      </c>
      <c r="N3" s="4"/>
      <c r="O3" s="4"/>
      <c r="P3" s="4"/>
    </row>
    <row r="4" spans="1:16" s="3" customFormat="1" x14ac:dyDescent="0.35">
      <c r="A4" s="2"/>
      <c r="B4" s="6"/>
      <c r="C4" s="7"/>
      <c r="D4" s="8"/>
      <c r="E4" s="6"/>
      <c r="G4" s="9"/>
      <c r="H4" s="50"/>
      <c r="I4" s="6"/>
      <c r="J4" s="8"/>
      <c r="K4" s="8"/>
      <c r="L4" s="10"/>
      <c r="M4" s="192" t="s">
        <v>579</v>
      </c>
      <c r="N4" s="192"/>
    </row>
    <row r="5" spans="1:16" s="3" customFormat="1" x14ac:dyDescent="0.35">
      <c r="A5" s="12"/>
      <c r="B5" s="13"/>
      <c r="C5" s="7"/>
      <c r="D5" s="14"/>
      <c r="E5" s="6"/>
      <c r="G5" s="9"/>
      <c r="H5" s="50"/>
      <c r="I5" s="6"/>
      <c r="K5" s="15"/>
      <c r="L5" s="16"/>
      <c r="M5" s="17">
        <f>+SUBTOTAL(9,M7:M963)</f>
        <v>47514764000</v>
      </c>
      <c r="N5" s="18"/>
      <c r="O5" s="18"/>
      <c r="P5" s="18"/>
    </row>
    <row r="6" spans="1:16" s="3" customFormat="1" ht="75" x14ac:dyDescent="0.35">
      <c r="A6" s="44" t="s">
        <v>1</v>
      </c>
      <c r="B6" s="44" t="s">
        <v>2</v>
      </c>
      <c r="C6" s="44" t="s">
        <v>3</v>
      </c>
      <c r="D6" s="44" t="s">
        <v>4</v>
      </c>
      <c r="E6" s="44" t="s">
        <v>5</v>
      </c>
      <c r="F6" s="44" t="s">
        <v>6</v>
      </c>
      <c r="G6" s="44" t="s">
        <v>7</v>
      </c>
      <c r="H6" s="51" t="s">
        <v>8</v>
      </c>
      <c r="I6" s="44" t="s">
        <v>9</v>
      </c>
      <c r="J6" s="44" t="s">
        <v>10</v>
      </c>
      <c r="K6" s="44" t="s">
        <v>11</v>
      </c>
      <c r="L6" s="45" t="s">
        <v>12</v>
      </c>
      <c r="M6" s="44" t="s">
        <v>13</v>
      </c>
      <c r="N6" s="44" t="s">
        <v>14</v>
      </c>
      <c r="O6" s="44" t="s">
        <v>15</v>
      </c>
      <c r="P6" s="44" t="s">
        <v>16</v>
      </c>
    </row>
    <row r="7" spans="1:16" s="3" customFormat="1" ht="60" x14ac:dyDescent="0.35">
      <c r="A7" s="177">
        <v>2023001</v>
      </c>
      <c r="B7" s="177">
        <v>7655</v>
      </c>
      <c r="C7" s="183" t="s">
        <v>17</v>
      </c>
      <c r="D7" s="178" t="s">
        <v>18</v>
      </c>
      <c r="E7" s="179">
        <v>80111600</v>
      </c>
      <c r="F7" s="178" t="s">
        <v>19</v>
      </c>
      <c r="G7" s="180">
        <v>44927</v>
      </c>
      <c r="H7" s="180">
        <v>44941</v>
      </c>
      <c r="I7" s="189">
        <v>7</v>
      </c>
      <c r="J7" s="178" t="s">
        <v>20</v>
      </c>
      <c r="K7" s="178" t="s">
        <v>21</v>
      </c>
      <c r="L7" s="178" t="s">
        <v>22</v>
      </c>
      <c r="M7" s="182">
        <f>32900000+2100000+10600000</f>
        <v>45600000</v>
      </c>
      <c r="N7" s="179" t="s">
        <v>23</v>
      </c>
      <c r="O7" s="179" t="s">
        <v>24</v>
      </c>
      <c r="P7" s="178" t="s">
        <v>25</v>
      </c>
    </row>
    <row r="8" spans="1:16" s="3" customFormat="1" ht="60" x14ac:dyDescent="0.35">
      <c r="A8" s="177">
        <v>2023002</v>
      </c>
      <c r="B8" s="177">
        <v>7655</v>
      </c>
      <c r="C8" s="183" t="s">
        <v>17</v>
      </c>
      <c r="D8" s="178" t="s">
        <v>18</v>
      </c>
      <c r="E8" s="179">
        <v>80111600</v>
      </c>
      <c r="F8" s="178" t="s">
        <v>26</v>
      </c>
      <c r="G8" s="180">
        <v>44927</v>
      </c>
      <c r="H8" s="180">
        <v>44941</v>
      </c>
      <c r="I8" s="189">
        <v>8</v>
      </c>
      <c r="J8" s="178" t="s">
        <v>20</v>
      </c>
      <c r="K8" s="178" t="s">
        <v>21</v>
      </c>
      <c r="L8" s="178" t="s">
        <v>22</v>
      </c>
      <c r="M8" s="182">
        <f>56000000-10400000</f>
        <v>45600000</v>
      </c>
      <c r="N8" s="179" t="s">
        <v>23</v>
      </c>
      <c r="O8" s="179" t="s">
        <v>24</v>
      </c>
      <c r="P8" s="179" t="s">
        <v>25</v>
      </c>
    </row>
    <row r="9" spans="1:16" ht="60" x14ac:dyDescent="0.3">
      <c r="A9" s="177">
        <v>2023004</v>
      </c>
      <c r="B9" s="177">
        <v>7655</v>
      </c>
      <c r="C9" s="183" t="s">
        <v>17</v>
      </c>
      <c r="D9" s="178" t="s">
        <v>18</v>
      </c>
      <c r="E9" s="179">
        <v>80111600</v>
      </c>
      <c r="F9" s="190" t="s">
        <v>557</v>
      </c>
      <c r="G9" s="180">
        <v>44927</v>
      </c>
      <c r="H9" s="180">
        <v>44941</v>
      </c>
      <c r="I9" s="189">
        <v>9</v>
      </c>
      <c r="J9" s="178" t="s">
        <v>20</v>
      </c>
      <c r="K9" s="178" t="s">
        <v>21</v>
      </c>
      <c r="L9" s="178" t="s">
        <v>22</v>
      </c>
      <c r="M9" s="182">
        <f>72000000-9000000-9000000</f>
        <v>54000000</v>
      </c>
      <c r="N9" s="179" t="s">
        <v>23</v>
      </c>
      <c r="O9" s="179" t="s">
        <v>24</v>
      </c>
      <c r="P9" s="190" t="s">
        <v>25</v>
      </c>
    </row>
    <row r="10" spans="1:16" ht="75" x14ac:dyDescent="0.3">
      <c r="A10" s="177">
        <v>2023005</v>
      </c>
      <c r="B10" s="177">
        <v>7655</v>
      </c>
      <c r="C10" s="183" t="s">
        <v>17</v>
      </c>
      <c r="D10" s="178" t="s">
        <v>18</v>
      </c>
      <c r="E10" s="179">
        <v>80111600</v>
      </c>
      <c r="F10" s="190" t="s">
        <v>27</v>
      </c>
      <c r="G10" s="180">
        <v>44927</v>
      </c>
      <c r="H10" s="180">
        <v>44941</v>
      </c>
      <c r="I10" s="189">
        <v>8</v>
      </c>
      <c r="J10" s="178" t="s">
        <v>20</v>
      </c>
      <c r="K10" s="178" t="s">
        <v>21</v>
      </c>
      <c r="L10" s="178" t="s">
        <v>22</v>
      </c>
      <c r="M10" s="182">
        <f>80750000-4750000-8000000</f>
        <v>68000000</v>
      </c>
      <c r="N10" s="179" t="s">
        <v>23</v>
      </c>
      <c r="O10" s="179" t="s">
        <v>24</v>
      </c>
      <c r="P10" s="190" t="s">
        <v>25</v>
      </c>
    </row>
    <row r="11" spans="1:16" ht="72.75" customHeight="1" x14ac:dyDescent="0.3">
      <c r="A11" s="177">
        <v>2023006</v>
      </c>
      <c r="B11" s="177">
        <v>7655</v>
      </c>
      <c r="C11" s="183" t="s">
        <v>17</v>
      </c>
      <c r="D11" s="178" t="s">
        <v>18</v>
      </c>
      <c r="E11" s="179">
        <v>80111600</v>
      </c>
      <c r="F11" s="190" t="s">
        <v>28</v>
      </c>
      <c r="G11" s="180">
        <v>44927</v>
      </c>
      <c r="H11" s="180">
        <v>44941</v>
      </c>
      <c r="I11" s="189">
        <v>11</v>
      </c>
      <c r="J11" s="178" t="s">
        <v>20</v>
      </c>
      <c r="K11" s="178" t="s">
        <v>21</v>
      </c>
      <c r="L11" s="178" t="s">
        <v>22</v>
      </c>
      <c r="M11" s="182">
        <f>93500000-5500000</f>
        <v>88000000</v>
      </c>
      <c r="N11" s="179" t="s">
        <v>23</v>
      </c>
      <c r="O11" s="179" t="s">
        <v>24</v>
      </c>
      <c r="P11" s="190" t="s">
        <v>25</v>
      </c>
    </row>
    <row r="12" spans="1:16" ht="75" x14ac:dyDescent="0.3">
      <c r="A12" s="177">
        <v>2023011</v>
      </c>
      <c r="B12" s="177">
        <v>7655</v>
      </c>
      <c r="C12" s="183" t="s">
        <v>17</v>
      </c>
      <c r="D12" s="178" t="s">
        <v>18</v>
      </c>
      <c r="E12" s="179">
        <v>80111600</v>
      </c>
      <c r="F12" s="190" t="s">
        <v>578</v>
      </c>
      <c r="G12" s="180">
        <v>44927</v>
      </c>
      <c r="H12" s="180">
        <v>44941</v>
      </c>
      <c r="I12" s="189">
        <v>8</v>
      </c>
      <c r="J12" s="178" t="s">
        <v>20</v>
      </c>
      <c r="K12" s="178" t="s">
        <v>21</v>
      </c>
      <c r="L12" s="178" t="s">
        <v>22</v>
      </c>
      <c r="M12" s="182">
        <f>57200000-33200000</f>
        <v>24000000</v>
      </c>
      <c r="N12" s="179" t="s">
        <v>23</v>
      </c>
      <c r="O12" s="179" t="s">
        <v>24</v>
      </c>
      <c r="P12" s="190" t="s">
        <v>25</v>
      </c>
    </row>
    <row r="13" spans="1:16" ht="60" x14ac:dyDescent="0.3">
      <c r="A13" s="177">
        <v>2023015</v>
      </c>
      <c r="B13" s="177">
        <v>7655</v>
      </c>
      <c r="C13" s="183" t="s">
        <v>17</v>
      </c>
      <c r="D13" s="178" t="s">
        <v>18</v>
      </c>
      <c r="E13" s="179">
        <v>80111600</v>
      </c>
      <c r="F13" s="190" t="s">
        <v>35</v>
      </c>
      <c r="G13" s="180">
        <v>44927</v>
      </c>
      <c r="H13" s="180">
        <v>44941</v>
      </c>
      <c r="I13" s="178">
        <v>4</v>
      </c>
      <c r="J13" s="178" t="s">
        <v>20</v>
      </c>
      <c r="K13" s="178" t="s">
        <v>21</v>
      </c>
      <c r="L13" s="178" t="s">
        <v>22</v>
      </c>
      <c r="M13" s="182">
        <f>16600000+53150000+56300000-75350000-50700000</f>
        <v>0</v>
      </c>
      <c r="N13" s="179" t="s">
        <v>23</v>
      </c>
      <c r="O13" s="179" t="s">
        <v>24</v>
      </c>
      <c r="P13" s="178" t="s">
        <v>25</v>
      </c>
    </row>
    <row r="14" spans="1:16" ht="60" x14ac:dyDescent="0.3">
      <c r="A14" s="177">
        <v>2023016</v>
      </c>
      <c r="B14" s="177">
        <v>7655</v>
      </c>
      <c r="C14" s="183" t="s">
        <v>17</v>
      </c>
      <c r="D14" s="178" t="s">
        <v>36</v>
      </c>
      <c r="E14" s="179">
        <v>80111600</v>
      </c>
      <c r="F14" s="178" t="s">
        <v>37</v>
      </c>
      <c r="G14" s="180">
        <v>44927</v>
      </c>
      <c r="H14" s="180">
        <v>44941</v>
      </c>
      <c r="I14" s="178">
        <v>5</v>
      </c>
      <c r="J14" s="178" t="s">
        <v>20</v>
      </c>
      <c r="K14" s="181" t="s">
        <v>21</v>
      </c>
      <c r="L14" s="178" t="s">
        <v>22</v>
      </c>
      <c r="M14" s="182">
        <f>138190866+67718000+2282000+23991200+14700000+75350000-88991200-33240866-59500000</f>
        <v>140500000</v>
      </c>
      <c r="N14" s="179" t="s">
        <v>38</v>
      </c>
      <c r="O14" s="179" t="s">
        <v>24</v>
      </c>
      <c r="P14" s="179" t="s">
        <v>25</v>
      </c>
    </row>
    <row r="15" spans="1:16" ht="75" x14ac:dyDescent="0.3">
      <c r="A15" s="177">
        <v>2023045</v>
      </c>
      <c r="B15" s="177">
        <v>7637</v>
      </c>
      <c r="C15" s="183" t="s">
        <v>70</v>
      </c>
      <c r="D15" s="178" t="s">
        <v>18</v>
      </c>
      <c r="E15" s="179">
        <v>80111600</v>
      </c>
      <c r="F15" s="190" t="s">
        <v>565</v>
      </c>
      <c r="G15" s="180">
        <v>44927</v>
      </c>
      <c r="H15" s="180">
        <v>44941</v>
      </c>
      <c r="I15" s="178">
        <v>4</v>
      </c>
      <c r="J15" s="178" t="s">
        <v>20</v>
      </c>
      <c r="K15" s="181" t="s">
        <v>21</v>
      </c>
      <c r="L15" s="178" t="s">
        <v>22</v>
      </c>
      <c r="M15" s="182">
        <f>22000000-6800000</f>
        <v>15200000</v>
      </c>
      <c r="N15" s="179" t="s">
        <v>72</v>
      </c>
      <c r="O15" s="179" t="s">
        <v>73</v>
      </c>
      <c r="P15" s="179" t="s">
        <v>25</v>
      </c>
    </row>
    <row r="16" spans="1:16" ht="75" x14ac:dyDescent="0.3">
      <c r="A16" s="177">
        <v>2023055</v>
      </c>
      <c r="B16" s="177">
        <v>7637</v>
      </c>
      <c r="C16" s="183" t="s">
        <v>70</v>
      </c>
      <c r="D16" s="178" t="s">
        <v>18</v>
      </c>
      <c r="E16" s="179">
        <v>80111600</v>
      </c>
      <c r="F16" s="178" t="s">
        <v>478</v>
      </c>
      <c r="G16" s="180">
        <v>44927</v>
      </c>
      <c r="H16" s="180">
        <v>44941</v>
      </c>
      <c r="I16" s="178">
        <v>4</v>
      </c>
      <c r="J16" s="178" t="s">
        <v>20</v>
      </c>
      <c r="K16" s="181" t="s">
        <v>21</v>
      </c>
      <c r="L16" s="178" t="s">
        <v>22</v>
      </c>
      <c r="M16" s="182">
        <f>63000000-48600000-1000000</f>
        <v>13400000</v>
      </c>
      <c r="N16" s="179" t="s">
        <v>82</v>
      </c>
      <c r="O16" s="179" t="s">
        <v>73</v>
      </c>
      <c r="P16" s="179" t="s">
        <v>25</v>
      </c>
    </row>
    <row r="17" spans="1:16" ht="75" x14ac:dyDescent="0.3">
      <c r="A17" s="177">
        <v>2023057</v>
      </c>
      <c r="B17" s="177">
        <v>7637</v>
      </c>
      <c r="C17" s="183" t="s">
        <v>70</v>
      </c>
      <c r="D17" s="178" t="s">
        <v>18</v>
      </c>
      <c r="E17" s="179">
        <v>80111600</v>
      </c>
      <c r="F17" s="178" t="s">
        <v>86</v>
      </c>
      <c r="G17" s="180">
        <v>44927</v>
      </c>
      <c r="H17" s="180">
        <v>44941</v>
      </c>
      <c r="I17" s="178">
        <v>10</v>
      </c>
      <c r="J17" s="178" t="s">
        <v>20</v>
      </c>
      <c r="K17" s="181" t="s">
        <v>21</v>
      </c>
      <c r="L17" s="178" t="s">
        <v>22</v>
      </c>
      <c r="M17" s="182">
        <f>47000000+3000000</f>
        <v>50000000</v>
      </c>
      <c r="N17" s="179" t="s">
        <v>72</v>
      </c>
      <c r="O17" s="179" t="s">
        <v>73</v>
      </c>
      <c r="P17" s="179" t="s">
        <v>25</v>
      </c>
    </row>
    <row r="18" spans="1:16" ht="75.5" thickBot="1" x14ac:dyDescent="0.35">
      <c r="A18" s="177">
        <v>2023058</v>
      </c>
      <c r="B18" s="177">
        <v>7637</v>
      </c>
      <c r="C18" s="183" t="s">
        <v>70</v>
      </c>
      <c r="D18" s="178" t="s">
        <v>18</v>
      </c>
      <c r="E18" s="179">
        <v>80111600</v>
      </c>
      <c r="F18" s="178" t="s">
        <v>563</v>
      </c>
      <c r="G18" s="180">
        <v>44927</v>
      </c>
      <c r="H18" s="180">
        <v>44941</v>
      </c>
      <c r="I18" s="178">
        <v>4</v>
      </c>
      <c r="J18" s="178" t="s">
        <v>20</v>
      </c>
      <c r="K18" s="181" t="s">
        <v>21</v>
      </c>
      <c r="L18" s="178" t="s">
        <v>22</v>
      </c>
      <c r="M18" s="182">
        <f>44200000+15800000-16000000-24000000</f>
        <v>20000000</v>
      </c>
      <c r="N18" s="179" t="s">
        <v>72</v>
      </c>
      <c r="O18" s="179" t="s">
        <v>73</v>
      </c>
      <c r="P18" s="208" t="s">
        <v>25</v>
      </c>
    </row>
    <row r="19" spans="1:16" ht="90" x14ac:dyDescent="0.3">
      <c r="A19" s="177">
        <v>2023060</v>
      </c>
      <c r="B19" s="177">
        <v>7637</v>
      </c>
      <c r="C19" s="183" t="s">
        <v>70</v>
      </c>
      <c r="D19" s="178" t="s">
        <v>18</v>
      </c>
      <c r="E19" s="179">
        <v>80111600</v>
      </c>
      <c r="F19" s="178" t="s">
        <v>566</v>
      </c>
      <c r="G19" s="180">
        <v>44927</v>
      </c>
      <c r="H19" s="180">
        <v>44941</v>
      </c>
      <c r="I19" s="178">
        <v>8</v>
      </c>
      <c r="J19" s="178" t="s">
        <v>20</v>
      </c>
      <c r="K19" s="181" t="s">
        <v>21</v>
      </c>
      <c r="L19" s="178" t="s">
        <v>22</v>
      </c>
      <c r="M19" s="182">
        <f>20400000+34000000</f>
        <v>54400000</v>
      </c>
      <c r="N19" s="179" t="s">
        <v>88</v>
      </c>
      <c r="O19" s="179" t="s">
        <v>73</v>
      </c>
      <c r="P19" s="179" t="s">
        <v>25</v>
      </c>
    </row>
    <row r="20" spans="1:16" ht="75" x14ac:dyDescent="0.3">
      <c r="A20" s="177">
        <v>2023062</v>
      </c>
      <c r="B20" s="177">
        <v>7637</v>
      </c>
      <c r="C20" s="183" t="s">
        <v>70</v>
      </c>
      <c r="D20" s="178" t="s">
        <v>18</v>
      </c>
      <c r="E20" s="179">
        <v>81112401</v>
      </c>
      <c r="F20" s="178" t="s">
        <v>92</v>
      </c>
      <c r="G20" s="180">
        <v>44979</v>
      </c>
      <c r="H20" s="180">
        <v>45033</v>
      </c>
      <c r="I20" s="178">
        <v>10</v>
      </c>
      <c r="J20" s="178" t="s">
        <v>63</v>
      </c>
      <c r="K20" s="181" t="s">
        <v>21</v>
      </c>
      <c r="L20" s="178" t="s">
        <v>91</v>
      </c>
      <c r="M20" s="182">
        <f>90500000+20800000</f>
        <v>111300000</v>
      </c>
      <c r="N20" s="179" t="s">
        <v>72</v>
      </c>
      <c r="O20" s="179" t="s">
        <v>73</v>
      </c>
      <c r="P20" s="179" t="s">
        <v>25</v>
      </c>
    </row>
    <row r="21" spans="1:16" ht="60" x14ac:dyDescent="0.3">
      <c r="A21" s="177">
        <v>2023095</v>
      </c>
      <c r="B21" s="177">
        <v>7655</v>
      </c>
      <c r="C21" s="183" t="s">
        <v>17</v>
      </c>
      <c r="D21" s="178" t="s">
        <v>121</v>
      </c>
      <c r="E21" s="179">
        <v>80111600</v>
      </c>
      <c r="F21" s="178" t="s">
        <v>137</v>
      </c>
      <c r="G21" s="180">
        <v>45097</v>
      </c>
      <c r="H21" s="180">
        <v>45107</v>
      </c>
      <c r="I21" s="178">
        <v>6</v>
      </c>
      <c r="J21" s="178" t="s">
        <v>20</v>
      </c>
      <c r="K21" s="181" t="s">
        <v>21</v>
      </c>
      <c r="L21" s="178" t="s">
        <v>22</v>
      </c>
      <c r="M21" s="182">
        <f>13511000+11623000+115000+3350000-23991200</f>
        <v>4607800</v>
      </c>
      <c r="N21" s="179" t="s">
        <v>23</v>
      </c>
      <c r="O21" s="179" t="s">
        <v>24</v>
      </c>
      <c r="P21" s="179" t="s">
        <v>25</v>
      </c>
    </row>
    <row r="22" spans="1:16" ht="75" x14ac:dyDescent="0.3">
      <c r="A22" s="177">
        <v>2023101</v>
      </c>
      <c r="B22" s="177">
        <v>7658</v>
      </c>
      <c r="C22" s="183" t="s">
        <v>139</v>
      </c>
      <c r="D22" s="178" t="s">
        <v>121</v>
      </c>
      <c r="E22" s="179">
        <v>80111600</v>
      </c>
      <c r="F22" s="178" t="s">
        <v>143</v>
      </c>
      <c r="G22" s="180">
        <v>44946</v>
      </c>
      <c r="H22" s="180">
        <v>44956</v>
      </c>
      <c r="I22" s="178">
        <v>10</v>
      </c>
      <c r="J22" s="178" t="s">
        <v>20</v>
      </c>
      <c r="K22" s="181" t="s">
        <v>21</v>
      </c>
      <c r="L22" s="178" t="s">
        <v>22</v>
      </c>
      <c r="M22" s="182">
        <f>80036000-17388000-6520500-3638000-20700000</f>
        <v>31789500</v>
      </c>
      <c r="N22" s="179" t="s">
        <v>141</v>
      </c>
      <c r="O22" s="179" t="s">
        <v>142</v>
      </c>
      <c r="P22" s="179" t="s">
        <v>25</v>
      </c>
    </row>
    <row r="23" spans="1:16" ht="75" x14ac:dyDescent="0.3">
      <c r="A23" s="177">
        <v>2023138</v>
      </c>
      <c r="B23" s="177">
        <v>7658</v>
      </c>
      <c r="C23" s="183" t="s">
        <v>139</v>
      </c>
      <c r="D23" s="178" t="s">
        <v>36</v>
      </c>
      <c r="E23" s="179">
        <v>80111600</v>
      </c>
      <c r="F23" s="178" t="s">
        <v>560</v>
      </c>
      <c r="G23" s="180">
        <v>44941</v>
      </c>
      <c r="H23" s="180">
        <v>44958</v>
      </c>
      <c r="I23" s="178">
        <v>11</v>
      </c>
      <c r="J23" s="178" t="s">
        <v>20</v>
      </c>
      <c r="K23" s="181" t="s">
        <v>21</v>
      </c>
      <c r="L23" s="178" t="s">
        <v>22</v>
      </c>
      <c r="M23" s="182">
        <f>23100000+22875000+3525000</f>
        <v>49500000</v>
      </c>
      <c r="N23" s="179" t="s">
        <v>165</v>
      </c>
      <c r="O23" s="179" t="s">
        <v>162</v>
      </c>
      <c r="P23" s="179" t="s">
        <v>25</v>
      </c>
    </row>
    <row r="24" spans="1:16" ht="105" x14ac:dyDescent="0.3">
      <c r="A24" s="177">
        <v>2023139</v>
      </c>
      <c r="B24" s="177">
        <v>7658</v>
      </c>
      <c r="C24" s="183" t="s">
        <v>139</v>
      </c>
      <c r="D24" s="178" t="s">
        <v>36</v>
      </c>
      <c r="E24" s="179">
        <v>80111600</v>
      </c>
      <c r="F24" s="178" t="s">
        <v>561</v>
      </c>
      <c r="G24" s="180">
        <v>44941</v>
      </c>
      <c r="H24" s="180">
        <v>44958</v>
      </c>
      <c r="I24" s="178">
        <v>11</v>
      </c>
      <c r="J24" s="178" t="s">
        <v>20</v>
      </c>
      <c r="K24" s="181" t="s">
        <v>21</v>
      </c>
      <c r="L24" s="178" t="s">
        <v>22</v>
      </c>
      <c r="M24" s="182">
        <f>26950000+7125000+15425000</f>
        <v>49500000</v>
      </c>
      <c r="N24" s="179" t="s">
        <v>165</v>
      </c>
      <c r="O24" s="179" t="s">
        <v>162</v>
      </c>
      <c r="P24" s="179" t="s">
        <v>25</v>
      </c>
    </row>
    <row r="25" spans="1:16" ht="90" x14ac:dyDescent="0.3">
      <c r="A25" s="177">
        <v>2023159</v>
      </c>
      <c r="B25" s="177">
        <v>7658</v>
      </c>
      <c r="C25" s="183" t="s">
        <v>139</v>
      </c>
      <c r="D25" s="178" t="s">
        <v>36</v>
      </c>
      <c r="E25" s="179">
        <v>80111600</v>
      </c>
      <c r="F25" s="178" t="s">
        <v>181</v>
      </c>
      <c r="G25" s="180">
        <v>44941</v>
      </c>
      <c r="H25" s="180">
        <v>44958</v>
      </c>
      <c r="I25" s="178">
        <v>11</v>
      </c>
      <c r="J25" s="178" t="s">
        <v>20</v>
      </c>
      <c r="K25" s="181" t="s">
        <v>21</v>
      </c>
      <c r="L25" s="178" t="s">
        <v>22</v>
      </c>
      <c r="M25" s="182">
        <f>74800000+1700000+44000+11579500+4826500+150000000</f>
        <v>242950000</v>
      </c>
      <c r="N25" s="179" t="s">
        <v>165</v>
      </c>
      <c r="O25" s="179" t="s">
        <v>162</v>
      </c>
      <c r="P25" s="179" t="s">
        <v>25</v>
      </c>
    </row>
    <row r="26" spans="1:16" ht="60" x14ac:dyDescent="0.3">
      <c r="A26" s="177">
        <v>2023183</v>
      </c>
      <c r="B26" s="177">
        <v>7655</v>
      </c>
      <c r="C26" s="183" t="s">
        <v>17</v>
      </c>
      <c r="D26" s="178" t="s">
        <v>200</v>
      </c>
      <c r="E26" s="179">
        <v>80111600</v>
      </c>
      <c r="F26" s="178" t="s">
        <v>559</v>
      </c>
      <c r="G26" s="180">
        <v>44986</v>
      </c>
      <c r="H26" s="180">
        <v>45016</v>
      </c>
      <c r="I26" s="178">
        <v>4</v>
      </c>
      <c r="J26" s="178" t="s">
        <v>20</v>
      </c>
      <c r="K26" s="181" t="s">
        <v>21</v>
      </c>
      <c r="L26" s="178" t="s">
        <v>22</v>
      </c>
      <c r="M26" s="182">
        <v>26000000</v>
      </c>
      <c r="N26" s="179" t="s">
        <v>23</v>
      </c>
      <c r="O26" s="179" t="s">
        <v>24</v>
      </c>
      <c r="P26" s="179" t="s">
        <v>25</v>
      </c>
    </row>
    <row r="27" spans="1:16" ht="75" x14ac:dyDescent="0.3">
      <c r="A27" s="177">
        <v>2023188</v>
      </c>
      <c r="B27" s="177">
        <v>7655</v>
      </c>
      <c r="C27" s="183" t="s">
        <v>17</v>
      </c>
      <c r="D27" s="178" t="s">
        <v>200</v>
      </c>
      <c r="E27" s="179">
        <v>80111600</v>
      </c>
      <c r="F27" s="178" t="s">
        <v>558</v>
      </c>
      <c r="G27" s="180">
        <v>44986</v>
      </c>
      <c r="H27" s="180">
        <v>45016</v>
      </c>
      <c r="I27" s="178">
        <v>8</v>
      </c>
      <c r="J27" s="178" t="s">
        <v>20</v>
      </c>
      <c r="K27" s="181" t="s">
        <v>21</v>
      </c>
      <c r="L27" s="178" t="s">
        <v>22</v>
      </c>
      <c r="M27" s="182">
        <f>28400000+35000000</f>
        <v>63400000</v>
      </c>
      <c r="N27" s="179" t="s">
        <v>23</v>
      </c>
      <c r="O27" s="179" t="s">
        <v>24</v>
      </c>
      <c r="P27" s="179" t="s">
        <v>25</v>
      </c>
    </row>
    <row r="28" spans="1:16" ht="90" x14ac:dyDescent="0.3">
      <c r="A28" s="177">
        <v>2023201</v>
      </c>
      <c r="B28" s="177">
        <v>7658</v>
      </c>
      <c r="C28" s="183" t="s">
        <v>139</v>
      </c>
      <c r="D28" s="178" t="s">
        <v>218</v>
      </c>
      <c r="E28" s="179">
        <v>78181500</v>
      </c>
      <c r="F28" s="178" t="s">
        <v>219</v>
      </c>
      <c r="G28" s="180">
        <v>44986</v>
      </c>
      <c r="H28" s="180">
        <v>45031</v>
      </c>
      <c r="I28" s="178">
        <v>12</v>
      </c>
      <c r="J28" s="178" t="s">
        <v>158</v>
      </c>
      <c r="K28" s="181" t="s">
        <v>21</v>
      </c>
      <c r="L28" s="178" t="s">
        <v>220</v>
      </c>
      <c r="M28" s="182">
        <f>4010000000-310000000-150000000</f>
        <v>3550000000</v>
      </c>
      <c r="N28" s="179" t="s">
        <v>221</v>
      </c>
      <c r="O28" s="179" t="s">
        <v>162</v>
      </c>
      <c r="P28" s="179" t="s">
        <v>25</v>
      </c>
    </row>
    <row r="29" spans="1:16" ht="75" x14ac:dyDescent="0.3">
      <c r="A29" s="177">
        <v>2023217</v>
      </c>
      <c r="B29" s="177">
        <v>7658</v>
      </c>
      <c r="C29" s="183" t="s">
        <v>139</v>
      </c>
      <c r="D29" s="178" t="s">
        <v>218</v>
      </c>
      <c r="E29" s="179">
        <v>80111600</v>
      </c>
      <c r="F29" s="178" t="s">
        <v>250</v>
      </c>
      <c r="G29" s="180">
        <v>44931</v>
      </c>
      <c r="H29" s="180">
        <v>44942</v>
      </c>
      <c r="I29" s="178">
        <v>10.5</v>
      </c>
      <c r="J29" s="178" t="s">
        <v>20</v>
      </c>
      <c r="K29" s="181" t="s">
        <v>21</v>
      </c>
      <c r="L29" s="178" t="s">
        <v>22</v>
      </c>
      <c r="M29" s="182">
        <f>74750000-11750000</f>
        <v>63000000</v>
      </c>
      <c r="N29" s="179" t="s">
        <v>227</v>
      </c>
      <c r="O29" s="179" t="s">
        <v>162</v>
      </c>
      <c r="P29" s="179" t="s">
        <v>25</v>
      </c>
    </row>
    <row r="30" spans="1:16" ht="90" x14ac:dyDescent="0.3">
      <c r="A30" s="177">
        <v>2023219</v>
      </c>
      <c r="B30" s="177">
        <v>7658</v>
      </c>
      <c r="C30" s="183" t="s">
        <v>139</v>
      </c>
      <c r="D30" s="178" t="s">
        <v>218</v>
      </c>
      <c r="E30" s="179">
        <v>80111600</v>
      </c>
      <c r="F30" s="178" t="s">
        <v>252</v>
      </c>
      <c r="G30" s="180">
        <v>44931</v>
      </c>
      <c r="H30" s="180">
        <v>44942</v>
      </c>
      <c r="I30" s="178">
        <v>10</v>
      </c>
      <c r="J30" s="178" t="s">
        <v>20</v>
      </c>
      <c r="K30" s="181" t="s">
        <v>21</v>
      </c>
      <c r="L30" s="178" t="s">
        <v>22</v>
      </c>
      <c r="M30" s="182">
        <f>101579500-11579500+3000000</f>
        <v>93000000</v>
      </c>
      <c r="N30" s="179" t="s">
        <v>221</v>
      </c>
      <c r="O30" s="179" t="s">
        <v>162</v>
      </c>
      <c r="P30" s="179" t="s">
        <v>25</v>
      </c>
    </row>
    <row r="31" spans="1:16" ht="75" x14ac:dyDescent="0.3">
      <c r="A31" s="177">
        <v>2023220</v>
      </c>
      <c r="B31" s="177">
        <v>7658</v>
      </c>
      <c r="C31" s="183" t="s">
        <v>139</v>
      </c>
      <c r="D31" s="178" t="s">
        <v>218</v>
      </c>
      <c r="E31" s="179">
        <v>80111600</v>
      </c>
      <c r="F31" s="178" t="s">
        <v>253</v>
      </c>
      <c r="G31" s="180">
        <v>44931</v>
      </c>
      <c r="H31" s="180">
        <v>44942</v>
      </c>
      <c r="I31" s="178">
        <v>11</v>
      </c>
      <c r="J31" s="178" t="s">
        <v>20</v>
      </c>
      <c r="K31" s="181" t="s">
        <v>21</v>
      </c>
      <c r="L31" s="178" t="s">
        <v>22</v>
      </c>
      <c r="M31" s="182">
        <f>92950000-4225000</f>
        <v>88725000</v>
      </c>
      <c r="N31" s="179" t="s">
        <v>221</v>
      </c>
      <c r="O31" s="179" t="s">
        <v>162</v>
      </c>
      <c r="P31" s="179" t="s">
        <v>25</v>
      </c>
    </row>
    <row r="32" spans="1:16" ht="75" x14ac:dyDescent="0.3">
      <c r="A32" s="177">
        <v>2023222</v>
      </c>
      <c r="B32" s="177">
        <v>7658</v>
      </c>
      <c r="C32" s="183" t="s">
        <v>139</v>
      </c>
      <c r="D32" s="178" t="s">
        <v>218</v>
      </c>
      <c r="E32" s="179">
        <v>80111600</v>
      </c>
      <c r="F32" s="178" t="s">
        <v>255</v>
      </c>
      <c r="G32" s="180">
        <v>44931</v>
      </c>
      <c r="H32" s="180">
        <v>44942</v>
      </c>
      <c r="I32" s="178">
        <v>11</v>
      </c>
      <c r="J32" s="178" t="s">
        <v>20</v>
      </c>
      <c r="K32" s="181" t="s">
        <v>21</v>
      </c>
      <c r="L32" s="178" t="s">
        <v>22</v>
      </c>
      <c r="M32" s="182">
        <f>94760000-4120000</f>
        <v>90640000</v>
      </c>
      <c r="N32" s="179" t="s">
        <v>227</v>
      </c>
      <c r="O32" s="179" t="s">
        <v>162</v>
      </c>
      <c r="P32" s="179" t="s">
        <v>25</v>
      </c>
    </row>
    <row r="33" spans="1:16" ht="105" x14ac:dyDescent="0.3">
      <c r="A33" s="177">
        <v>2023224</v>
      </c>
      <c r="B33" s="177">
        <v>7658</v>
      </c>
      <c r="C33" s="183" t="s">
        <v>139</v>
      </c>
      <c r="D33" s="178" t="s">
        <v>218</v>
      </c>
      <c r="E33" s="179">
        <v>80111600</v>
      </c>
      <c r="F33" s="178" t="s">
        <v>257</v>
      </c>
      <c r="G33" s="180">
        <v>44931</v>
      </c>
      <c r="H33" s="180">
        <v>44942</v>
      </c>
      <c r="I33" s="178">
        <v>11</v>
      </c>
      <c r="J33" s="178" t="s">
        <v>20</v>
      </c>
      <c r="K33" s="181" t="s">
        <v>21</v>
      </c>
      <c r="L33" s="178" t="s">
        <v>22</v>
      </c>
      <c r="M33" s="182">
        <f>45655000-1985000</f>
        <v>43670000</v>
      </c>
      <c r="N33" s="179" t="s">
        <v>227</v>
      </c>
      <c r="O33" s="179" t="s">
        <v>162</v>
      </c>
      <c r="P33" s="179" t="s">
        <v>25</v>
      </c>
    </row>
    <row r="34" spans="1:16" ht="75" x14ac:dyDescent="0.3">
      <c r="A34" s="177">
        <v>2023225</v>
      </c>
      <c r="B34" s="177">
        <v>7658</v>
      </c>
      <c r="C34" s="183" t="s">
        <v>139</v>
      </c>
      <c r="D34" s="178" t="s">
        <v>218</v>
      </c>
      <c r="E34" s="179">
        <v>80111600</v>
      </c>
      <c r="F34" s="178" t="s">
        <v>258</v>
      </c>
      <c r="G34" s="180">
        <v>44931</v>
      </c>
      <c r="H34" s="180">
        <v>44942</v>
      </c>
      <c r="I34" s="178">
        <v>10.5</v>
      </c>
      <c r="J34" s="178" t="s">
        <v>20</v>
      </c>
      <c r="K34" s="181" t="s">
        <v>21</v>
      </c>
      <c r="L34" s="178" t="s">
        <v>22</v>
      </c>
      <c r="M34" s="182">
        <f>78200000-5800000-1000000</f>
        <v>71400000</v>
      </c>
      <c r="N34" s="179" t="s">
        <v>221</v>
      </c>
      <c r="O34" s="179" t="s">
        <v>162</v>
      </c>
      <c r="P34" s="179" t="s">
        <v>25</v>
      </c>
    </row>
    <row r="35" spans="1:16" ht="105" x14ac:dyDescent="0.3">
      <c r="A35" s="177">
        <v>2023226</v>
      </c>
      <c r="B35" s="177">
        <v>7658</v>
      </c>
      <c r="C35" s="183" t="s">
        <v>139</v>
      </c>
      <c r="D35" s="178" t="s">
        <v>218</v>
      </c>
      <c r="E35" s="179">
        <v>80111600</v>
      </c>
      <c r="F35" s="178" t="s">
        <v>259</v>
      </c>
      <c r="G35" s="180">
        <v>44931</v>
      </c>
      <c r="H35" s="180">
        <v>44942</v>
      </c>
      <c r="I35" s="178">
        <v>11</v>
      </c>
      <c r="J35" s="178" t="s">
        <v>20</v>
      </c>
      <c r="K35" s="181" t="s">
        <v>21</v>
      </c>
      <c r="L35" s="178" t="s">
        <v>22</v>
      </c>
      <c r="M35" s="182">
        <f>45655000-1985000</f>
        <v>43670000</v>
      </c>
      <c r="N35" s="179" t="s">
        <v>227</v>
      </c>
      <c r="O35" s="179" t="s">
        <v>162</v>
      </c>
      <c r="P35" s="179" t="s">
        <v>25</v>
      </c>
    </row>
    <row r="36" spans="1:16" ht="75" x14ac:dyDescent="0.3">
      <c r="A36" s="177">
        <v>2023227</v>
      </c>
      <c r="B36" s="177">
        <v>7658</v>
      </c>
      <c r="C36" s="183" t="s">
        <v>139</v>
      </c>
      <c r="D36" s="178" t="s">
        <v>218</v>
      </c>
      <c r="E36" s="179">
        <v>80111600</v>
      </c>
      <c r="F36" s="178" t="s">
        <v>260</v>
      </c>
      <c r="G36" s="180">
        <v>44931</v>
      </c>
      <c r="H36" s="180">
        <v>44942</v>
      </c>
      <c r="I36" s="178">
        <v>10</v>
      </c>
      <c r="J36" s="178" t="s">
        <v>20</v>
      </c>
      <c r="K36" s="181" t="s">
        <v>21</v>
      </c>
      <c r="L36" s="178" t="s">
        <v>22</v>
      </c>
      <c r="M36" s="182">
        <f>36685000-4785000</f>
        <v>31900000</v>
      </c>
      <c r="N36" s="179" t="s">
        <v>221</v>
      </c>
      <c r="O36" s="179" t="s">
        <v>162</v>
      </c>
      <c r="P36" s="179" t="s">
        <v>25</v>
      </c>
    </row>
    <row r="37" spans="1:16" ht="75" x14ac:dyDescent="0.3">
      <c r="A37" s="177">
        <v>2023228</v>
      </c>
      <c r="B37" s="177">
        <v>7658</v>
      </c>
      <c r="C37" s="183" t="s">
        <v>139</v>
      </c>
      <c r="D37" s="178" t="s">
        <v>218</v>
      </c>
      <c r="E37" s="179">
        <v>80111600</v>
      </c>
      <c r="F37" s="178" t="s">
        <v>261</v>
      </c>
      <c r="G37" s="180">
        <v>44931</v>
      </c>
      <c r="H37" s="180">
        <v>44942</v>
      </c>
      <c r="I37" s="178">
        <v>11</v>
      </c>
      <c r="J37" s="178" t="s">
        <v>20</v>
      </c>
      <c r="K37" s="181" t="s">
        <v>21</v>
      </c>
      <c r="L37" s="178" t="s">
        <v>22</v>
      </c>
      <c r="M37" s="182">
        <f>36685000-1595000</f>
        <v>35090000</v>
      </c>
      <c r="N37" s="179" t="s">
        <v>227</v>
      </c>
      <c r="O37" s="179" t="s">
        <v>162</v>
      </c>
      <c r="P37" s="179" t="s">
        <v>25</v>
      </c>
    </row>
    <row r="38" spans="1:16" ht="75" x14ac:dyDescent="0.3">
      <c r="A38" s="177">
        <v>2023229</v>
      </c>
      <c r="B38" s="177">
        <v>7658</v>
      </c>
      <c r="C38" s="183" t="s">
        <v>139</v>
      </c>
      <c r="D38" s="178" t="s">
        <v>218</v>
      </c>
      <c r="E38" s="179">
        <v>80111600</v>
      </c>
      <c r="F38" s="178" t="s">
        <v>262</v>
      </c>
      <c r="G38" s="180">
        <v>44931</v>
      </c>
      <c r="H38" s="180">
        <v>44942</v>
      </c>
      <c r="I38" s="178">
        <v>11</v>
      </c>
      <c r="J38" s="178" t="s">
        <v>20</v>
      </c>
      <c r="K38" s="181" t="s">
        <v>21</v>
      </c>
      <c r="L38" s="178" t="s">
        <v>22</v>
      </c>
      <c r="M38" s="182">
        <f>36685000-1595000</f>
        <v>35090000</v>
      </c>
      <c r="N38" s="179" t="s">
        <v>221</v>
      </c>
      <c r="O38" s="179" t="s">
        <v>162</v>
      </c>
      <c r="P38" s="179" t="s">
        <v>25</v>
      </c>
    </row>
    <row r="39" spans="1:16" ht="105" x14ac:dyDescent="0.3">
      <c r="A39" s="177">
        <v>2023230</v>
      </c>
      <c r="B39" s="177">
        <v>7658</v>
      </c>
      <c r="C39" s="183" t="s">
        <v>139</v>
      </c>
      <c r="D39" s="178" t="s">
        <v>218</v>
      </c>
      <c r="E39" s="179">
        <v>80111600</v>
      </c>
      <c r="F39" s="178" t="s">
        <v>263</v>
      </c>
      <c r="G39" s="180">
        <v>44931</v>
      </c>
      <c r="H39" s="180">
        <v>44942</v>
      </c>
      <c r="I39" s="178">
        <v>11</v>
      </c>
      <c r="J39" s="178" t="s">
        <v>20</v>
      </c>
      <c r="K39" s="181" t="s">
        <v>21</v>
      </c>
      <c r="L39" s="178" t="s">
        <v>22</v>
      </c>
      <c r="M39" s="182">
        <f>54050000-2350000</f>
        <v>51700000</v>
      </c>
      <c r="N39" s="179" t="s">
        <v>221</v>
      </c>
      <c r="O39" s="179" t="s">
        <v>162</v>
      </c>
      <c r="P39" s="179" t="s">
        <v>25</v>
      </c>
    </row>
    <row r="40" spans="1:16" ht="90" x14ac:dyDescent="0.3">
      <c r="A40" s="177">
        <v>2023231</v>
      </c>
      <c r="B40" s="177">
        <v>7658</v>
      </c>
      <c r="C40" s="183" t="s">
        <v>139</v>
      </c>
      <c r="D40" s="178" t="s">
        <v>218</v>
      </c>
      <c r="E40" s="179">
        <v>80111600</v>
      </c>
      <c r="F40" s="178" t="s">
        <v>571</v>
      </c>
      <c r="G40" s="180">
        <v>44931</v>
      </c>
      <c r="H40" s="180">
        <v>44942</v>
      </c>
      <c r="I40" s="178">
        <v>10.5</v>
      </c>
      <c r="J40" s="178" t="s">
        <v>20</v>
      </c>
      <c r="K40" s="181" t="s">
        <v>21</v>
      </c>
      <c r="L40" s="178" t="s">
        <v>22</v>
      </c>
      <c r="M40" s="182">
        <f>54050000+5800000</f>
        <v>59850000</v>
      </c>
      <c r="N40" s="179" t="s">
        <v>227</v>
      </c>
      <c r="O40" s="179" t="s">
        <v>162</v>
      </c>
      <c r="P40" s="179" t="s">
        <v>25</v>
      </c>
    </row>
    <row r="41" spans="1:16" ht="90" x14ac:dyDescent="0.3">
      <c r="A41" s="177">
        <v>2023232</v>
      </c>
      <c r="B41" s="177">
        <v>7658</v>
      </c>
      <c r="C41" s="183" t="s">
        <v>139</v>
      </c>
      <c r="D41" s="178" t="s">
        <v>218</v>
      </c>
      <c r="E41" s="179">
        <v>80111600</v>
      </c>
      <c r="F41" s="178" t="s">
        <v>264</v>
      </c>
      <c r="G41" s="180">
        <v>44931</v>
      </c>
      <c r="H41" s="180">
        <v>44942</v>
      </c>
      <c r="I41" s="178">
        <v>10.5</v>
      </c>
      <c r="J41" s="178" t="s">
        <v>20</v>
      </c>
      <c r="K41" s="181" t="s">
        <v>21</v>
      </c>
      <c r="L41" s="178" t="s">
        <v>22</v>
      </c>
      <c r="M41" s="182">
        <f>51750000-4500000</f>
        <v>47250000</v>
      </c>
      <c r="N41" s="179" t="s">
        <v>221</v>
      </c>
      <c r="O41" s="179" t="s">
        <v>162</v>
      </c>
      <c r="P41" s="179" t="s">
        <v>25</v>
      </c>
    </row>
    <row r="42" spans="1:16" ht="75" x14ac:dyDescent="0.3">
      <c r="A42" s="177">
        <v>2023233</v>
      </c>
      <c r="B42" s="177">
        <v>7658</v>
      </c>
      <c r="C42" s="183" t="s">
        <v>139</v>
      </c>
      <c r="D42" s="178" t="s">
        <v>218</v>
      </c>
      <c r="E42" s="179">
        <v>80111600</v>
      </c>
      <c r="F42" s="178" t="s">
        <v>265</v>
      </c>
      <c r="G42" s="180">
        <v>44931</v>
      </c>
      <c r="H42" s="180">
        <v>44942</v>
      </c>
      <c r="I42" s="178">
        <v>11</v>
      </c>
      <c r="J42" s="178" t="s">
        <v>20</v>
      </c>
      <c r="K42" s="181" t="s">
        <v>21</v>
      </c>
      <c r="L42" s="178" t="s">
        <v>22</v>
      </c>
      <c r="M42" s="182">
        <f>45655000-1985000</f>
        <v>43670000</v>
      </c>
      <c r="N42" s="179" t="s">
        <v>221</v>
      </c>
      <c r="O42" s="179" t="s">
        <v>162</v>
      </c>
      <c r="P42" s="179" t="s">
        <v>25</v>
      </c>
    </row>
    <row r="43" spans="1:16" ht="75" x14ac:dyDescent="0.3">
      <c r="A43" s="177">
        <v>2023234</v>
      </c>
      <c r="B43" s="177">
        <v>7658</v>
      </c>
      <c r="C43" s="183" t="s">
        <v>139</v>
      </c>
      <c r="D43" s="178" t="s">
        <v>218</v>
      </c>
      <c r="E43" s="179">
        <v>80111600</v>
      </c>
      <c r="F43" s="178" t="s">
        <v>266</v>
      </c>
      <c r="G43" s="180">
        <v>44931</v>
      </c>
      <c r="H43" s="180">
        <v>44942</v>
      </c>
      <c r="I43" s="178">
        <v>11</v>
      </c>
      <c r="J43" s="178" t="s">
        <v>20</v>
      </c>
      <c r="K43" s="181" t="s">
        <v>21</v>
      </c>
      <c r="L43" s="178" t="s">
        <v>22</v>
      </c>
      <c r="M43" s="182">
        <f>97175000-4225000</f>
        <v>92950000</v>
      </c>
      <c r="N43" s="179" t="s">
        <v>221</v>
      </c>
      <c r="O43" s="179" t="s">
        <v>162</v>
      </c>
      <c r="P43" s="179" t="s">
        <v>25</v>
      </c>
    </row>
    <row r="44" spans="1:16" ht="75" x14ac:dyDescent="0.3">
      <c r="A44" s="177">
        <v>2023235</v>
      </c>
      <c r="B44" s="177">
        <v>7658</v>
      </c>
      <c r="C44" s="183" t="s">
        <v>139</v>
      </c>
      <c r="D44" s="178" t="s">
        <v>218</v>
      </c>
      <c r="E44" s="179">
        <v>80111600</v>
      </c>
      <c r="F44" s="178" t="s">
        <v>267</v>
      </c>
      <c r="G44" s="180">
        <v>44931</v>
      </c>
      <c r="H44" s="180">
        <v>44942</v>
      </c>
      <c r="I44" s="178">
        <v>9</v>
      </c>
      <c r="J44" s="178" t="s">
        <v>20</v>
      </c>
      <c r="K44" s="181" t="s">
        <v>21</v>
      </c>
      <c r="L44" s="178" t="s">
        <v>22</v>
      </c>
      <c r="M44" s="182">
        <f>54510000-14010000</f>
        <v>40500000</v>
      </c>
      <c r="N44" s="179" t="s">
        <v>227</v>
      </c>
      <c r="O44" s="179" t="s">
        <v>162</v>
      </c>
      <c r="P44" s="179" t="s">
        <v>25</v>
      </c>
    </row>
    <row r="45" spans="1:16" ht="90" customHeight="1" x14ac:dyDescent="0.3">
      <c r="A45" s="177">
        <v>2023236</v>
      </c>
      <c r="B45" s="177">
        <v>7658</v>
      </c>
      <c r="C45" s="183" t="s">
        <v>139</v>
      </c>
      <c r="D45" s="178" t="s">
        <v>218</v>
      </c>
      <c r="E45" s="179">
        <v>80111600</v>
      </c>
      <c r="F45" s="178" t="s">
        <v>268</v>
      </c>
      <c r="G45" s="180">
        <v>44931</v>
      </c>
      <c r="H45" s="180">
        <v>44942</v>
      </c>
      <c r="I45" s="178">
        <v>11</v>
      </c>
      <c r="J45" s="178" t="s">
        <v>20</v>
      </c>
      <c r="K45" s="181" t="s">
        <v>21</v>
      </c>
      <c r="L45" s="178" t="s">
        <v>22</v>
      </c>
      <c r="M45" s="182">
        <f>36685000-1595000</f>
        <v>35090000</v>
      </c>
      <c r="N45" s="179" t="s">
        <v>221</v>
      </c>
      <c r="O45" s="179" t="s">
        <v>162</v>
      </c>
      <c r="P45" s="179" t="s">
        <v>25</v>
      </c>
    </row>
    <row r="46" spans="1:16" ht="75" x14ac:dyDescent="0.3">
      <c r="A46" s="177">
        <v>2023237</v>
      </c>
      <c r="B46" s="177">
        <v>7658</v>
      </c>
      <c r="C46" s="183" t="s">
        <v>139</v>
      </c>
      <c r="D46" s="178" t="s">
        <v>218</v>
      </c>
      <c r="E46" s="179">
        <v>80111600</v>
      </c>
      <c r="F46" s="178" t="s">
        <v>269</v>
      </c>
      <c r="G46" s="180">
        <v>44931</v>
      </c>
      <c r="H46" s="180">
        <v>44942</v>
      </c>
      <c r="I46" s="178">
        <v>10</v>
      </c>
      <c r="J46" s="178" t="s">
        <v>20</v>
      </c>
      <c r="K46" s="181" t="s">
        <v>21</v>
      </c>
      <c r="L46" s="178" t="s">
        <v>22</v>
      </c>
      <c r="M46" s="182">
        <f>54050000-2315000-4345000-150000-240000</f>
        <v>47000000</v>
      </c>
      <c r="N46" s="179" t="s">
        <v>221</v>
      </c>
      <c r="O46" s="179" t="s">
        <v>162</v>
      </c>
      <c r="P46" s="179" t="s">
        <v>25</v>
      </c>
    </row>
    <row r="47" spans="1:16" ht="105" x14ac:dyDescent="0.3">
      <c r="A47" s="177">
        <v>2023238</v>
      </c>
      <c r="B47" s="177">
        <v>7658</v>
      </c>
      <c r="C47" s="183" t="s">
        <v>139</v>
      </c>
      <c r="D47" s="178" t="s">
        <v>218</v>
      </c>
      <c r="E47" s="179">
        <v>80111600</v>
      </c>
      <c r="F47" s="178" t="s">
        <v>270</v>
      </c>
      <c r="G47" s="180">
        <v>44931</v>
      </c>
      <c r="H47" s="180">
        <v>44942</v>
      </c>
      <c r="I47" s="178">
        <v>11</v>
      </c>
      <c r="J47" s="178" t="s">
        <v>20</v>
      </c>
      <c r="K47" s="181" t="s">
        <v>21</v>
      </c>
      <c r="L47" s="178" t="s">
        <v>22</v>
      </c>
      <c r="M47" s="182">
        <f>28175000-1225000</f>
        <v>26950000</v>
      </c>
      <c r="N47" s="179" t="s">
        <v>221</v>
      </c>
      <c r="O47" s="179" t="s">
        <v>162</v>
      </c>
      <c r="P47" s="179" t="s">
        <v>25</v>
      </c>
    </row>
    <row r="48" spans="1:16" ht="75" x14ac:dyDescent="0.3">
      <c r="A48" s="177">
        <v>2023239</v>
      </c>
      <c r="B48" s="177">
        <v>7658</v>
      </c>
      <c r="C48" s="183" t="s">
        <v>139</v>
      </c>
      <c r="D48" s="178" t="s">
        <v>218</v>
      </c>
      <c r="E48" s="179">
        <v>80111600</v>
      </c>
      <c r="F48" s="178" t="s">
        <v>271</v>
      </c>
      <c r="G48" s="180">
        <v>44931</v>
      </c>
      <c r="H48" s="180">
        <v>44942</v>
      </c>
      <c r="I48" s="178">
        <v>11</v>
      </c>
      <c r="J48" s="178" t="s">
        <v>20</v>
      </c>
      <c r="K48" s="181" t="s">
        <v>21</v>
      </c>
      <c r="L48" s="178" t="s">
        <v>22</v>
      </c>
      <c r="M48" s="182">
        <f>32775000+2315000</f>
        <v>35090000</v>
      </c>
      <c r="N48" s="179" t="s">
        <v>221</v>
      </c>
      <c r="O48" s="179" t="s">
        <v>162</v>
      </c>
      <c r="P48" s="179" t="s">
        <v>25</v>
      </c>
    </row>
    <row r="49" spans="1:16" ht="75" x14ac:dyDescent="0.3">
      <c r="A49" s="177">
        <v>2023240</v>
      </c>
      <c r="B49" s="177">
        <v>7658</v>
      </c>
      <c r="C49" s="183" t="s">
        <v>139</v>
      </c>
      <c r="D49" s="178" t="s">
        <v>218</v>
      </c>
      <c r="E49" s="179">
        <v>80111600</v>
      </c>
      <c r="F49" s="178" t="s">
        <v>267</v>
      </c>
      <c r="G49" s="180">
        <v>44931</v>
      </c>
      <c r="H49" s="180">
        <v>44942</v>
      </c>
      <c r="I49" s="178">
        <v>11</v>
      </c>
      <c r="J49" s="178" t="s">
        <v>20</v>
      </c>
      <c r="K49" s="181" t="s">
        <v>21</v>
      </c>
      <c r="L49" s="178" t="s">
        <v>22</v>
      </c>
      <c r="M49" s="182">
        <f>51750000-50000</f>
        <v>51700000</v>
      </c>
      <c r="N49" s="179" t="s">
        <v>221</v>
      </c>
      <c r="O49" s="179" t="s">
        <v>162</v>
      </c>
      <c r="P49" s="179" t="s">
        <v>25</v>
      </c>
    </row>
    <row r="50" spans="1:16" ht="75" x14ac:dyDescent="0.3">
      <c r="A50" s="177">
        <v>2023241</v>
      </c>
      <c r="B50" s="177">
        <v>7658</v>
      </c>
      <c r="C50" s="183" t="s">
        <v>139</v>
      </c>
      <c r="D50" s="178" t="s">
        <v>218</v>
      </c>
      <c r="E50" s="179">
        <v>80111600</v>
      </c>
      <c r="F50" s="178" t="s">
        <v>272</v>
      </c>
      <c r="G50" s="180">
        <v>44931</v>
      </c>
      <c r="H50" s="180">
        <v>44942</v>
      </c>
      <c r="I50" s="178">
        <v>11</v>
      </c>
      <c r="J50" s="178" t="s">
        <v>20</v>
      </c>
      <c r="K50" s="181" t="s">
        <v>21</v>
      </c>
      <c r="L50" s="178" t="s">
        <v>22</v>
      </c>
      <c r="M50" s="182">
        <f>82915000-3605000</f>
        <v>79310000</v>
      </c>
      <c r="N50" s="179" t="s">
        <v>221</v>
      </c>
      <c r="O50" s="179" t="s">
        <v>162</v>
      </c>
      <c r="P50" s="179" t="s">
        <v>25</v>
      </c>
    </row>
    <row r="51" spans="1:16" ht="75" x14ac:dyDescent="0.3">
      <c r="A51" s="177">
        <v>2023242</v>
      </c>
      <c r="B51" s="177">
        <v>7658</v>
      </c>
      <c r="C51" s="183" t="s">
        <v>139</v>
      </c>
      <c r="D51" s="178" t="s">
        <v>218</v>
      </c>
      <c r="E51" s="179">
        <v>80111600</v>
      </c>
      <c r="F51" s="178" t="s">
        <v>572</v>
      </c>
      <c r="G51" s="180">
        <v>44931</v>
      </c>
      <c r="H51" s="180">
        <v>44942</v>
      </c>
      <c r="I51" s="178">
        <v>11</v>
      </c>
      <c r="J51" s="178" t="s">
        <v>20</v>
      </c>
      <c r="K51" s="181" t="s">
        <v>21</v>
      </c>
      <c r="L51" s="178" t="s">
        <v>22</v>
      </c>
      <c r="M51" s="182">
        <f>45655000+4345000</f>
        <v>50000000</v>
      </c>
      <c r="N51" s="179" t="s">
        <v>227</v>
      </c>
      <c r="O51" s="179" t="s">
        <v>162</v>
      </c>
      <c r="P51" s="179" t="s">
        <v>25</v>
      </c>
    </row>
    <row r="52" spans="1:16" ht="105" x14ac:dyDescent="0.3">
      <c r="A52" s="177">
        <v>2023243</v>
      </c>
      <c r="B52" s="177">
        <v>7658</v>
      </c>
      <c r="C52" s="183" t="s">
        <v>139</v>
      </c>
      <c r="D52" s="178" t="s">
        <v>218</v>
      </c>
      <c r="E52" s="179">
        <v>80111600</v>
      </c>
      <c r="F52" s="178" t="s">
        <v>273</v>
      </c>
      <c r="G52" s="180">
        <v>44931</v>
      </c>
      <c r="H52" s="180">
        <v>44942</v>
      </c>
      <c r="I52" s="178">
        <v>11</v>
      </c>
      <c r="J52" s="178" t="s">
        <v>20</v>
      </c>
      <c r="K52" s="181" t="s">
        <v>21</v>
      </c>
      <c r="L52" s="178" t="s">
        <v>22</v>
      </c>
      <c r="M52" s="182">
        <f>54050000-2350000</f>
        <v>51700000</v>
      </c>
      <c r="N52" s="179" t="s">
        <v>227</v>
      </c>
      <c r="O52" s="179" t="s">
        <v>162</v>
      </c>
      <c r="P52" s="179" t="s">
        <v>25</v>
      </c>
    </row>
    <row r="53" spans="1:16" ht="90" x14ac:dyDescent="0.3">
      <c r="A53" s="177">
        <v>2023244</v>
      </c>
      <c r="B53" s="177">
        <v>7658</v>
      </c>
      <c r="C53" s="183" t="s">
        <v>139</v>
      </c>
      <c r="D53" s="178" t="s">
        <v>218</v>
      </c>
      <c r="E53" s="179">
        <v>80111600</v>
      </c>
      <c r="F53" s="178" t="s">
        <v>274</v>
      </c>
      <c r="G53" s="180">
        <v>44931</v>
      </c>
      <c r="H53" s="180">
        <v>44942</v>
      </c>
      <c r="I53" s="178">
        <v>11</v>
      </c>
      <c r="J53" s="178" t="s">
        <v>20</v>
      </c>
      <c r="K53" s="181" t="s">
        <v>21</v>
      </c>
      <c r="L53" s="178" t="s">
        <v>42</v>
      </c>
      <c r="M53" s="182">
        <f>95450000-9800000-13400000-2940960-3000000-309000</f>
        <v>66000040</v>
      </c>
      <c r="N53" s="179" t="s">
        <v>221</v>
      </c>
      <c r="O53" s="179" t="s">
        <v>162</v>
      </c>
      <c r="P53" s="179" t="s">
        <v>25</v>
      </c>
    </row>
    <row r="54" spans="1:16" ht="75" x14ac:dyDescent="0.3">
      <c r="A54" s="177">
        <v>2023245</v>
      </c>
      <c r="B54" s="177">
        <v>7658</v>
      </c>
      <c r="C54" s="183" t="s">
        <v>139</v>
      </c>
      <c r="D54" s="178" t="s">
        <v>218</v>
      </c>
      <c r="E54" s="179">
        <v>80111600</v>
      </c>
      <c r="F54" s="178" t="s">
        <v>275</v>
      </c>
      <c r="G54" s="180">
        <v>44931</v>
      </c>
      <c r="H54" s="180">
        <v>44942</v>
      </c>
      <c r="I54" s="178">
        <v>11</v>
      </c>
      <c r="J54" s="178" t="s">
        <v>20</v>
      </c>
      <c r="K54" s="181" t="s">
        <v>21</v>
      </c>
      <c r="L54" s="178" t="s">
        <v>22</v>
      </c>
      <c r="M54" s="182">
        <f>51750000-2250000</f>
        <v>49500000</v>
      </c>
      <c r="N54" s="179" t="s">
        <v>221</v>
      </c>
      <c r="O54" s="179" t="s">
        <v>162</v>
      </c>
      <c r="P54" s="179" t="s">
        <v>25</v>
      </c>
    </row>
    <row r="55" spans="1:16" ht="75" x14ac:dyDescent="0.3">
      <c r="A55" s="177">
        <v>2023246</v>
      </c>
      <c r="B55" s="177">
        <v>7658</v>
      </c>
      <c r="C55" s="183" t="s">
        <v>139</v>
      </c>
      <c r="D55" s="178" t="s">
        <v>218</v>
      </c>
      <c r="E55" s="179">
        <v>80111600</v>
      </c>
      <c r="F55" s="178" t="s">
        <v>276</v>
      </c>
      <c r="G55" s="180">
        <v>44931</v>
      </c>
      <c r="H55" s="180">
        <v>44942</v>
      </c>
      <c r="I55" s="178">
        <v>11</v>
      </c>
      <c r="J55" s="178" t="s">
        <v>20</v>
      </c>
      <c r="K55" s="181" t="s">
        <v>21</v>
      </c>
      <c r="L55" s="178" t="s">
        <v>22</v>
      </c>
      <c r="M55" s="182">
        <f>51750000-2250000</f>
        <v>49500000</v>
      </c>
      <c r="N55" s="179" t="s">
        <v>221</v>
      </c>
      <c r="O55" s="179" t="s">
        <v>162</v>
      </c>
      <c r="P55" s="179" t="s">
        <v>25</v>
      </c>
    </row>
    <row r="56" spans="1:16" ht="75" x14ac:dyDescent="0.3">
      <c r="A56" s="177">
        <v>2023247</v>
      </c>
      <c r="B56" s="177">
        <v>7658</v>
      </c>
      <c r="C56" s="183" t="s">
        <v>139</v>
      </c>
      <c r="D56" s="178" t="s">
        <v>218</v>
      </c>
      <c r="E56" s="179">
        <v>80111600</v>
      </c>
      <c r="F56" s="178" t="s">
        <v>573</v>
      </c>
      <c r="G56" s="180">
        <v>44931</v>
      </c>
      <c r="H56" s="180">
        <v>44942</v>
      </c>
      <c r="I56" s="178">
        <v>10</v>
      </c>
      <c r="J56" s="178" t="s">
        <v>20</v>
      </c>
      <c r="K56" s="181" t="s">
        <v>21</v>
      </c>
      <c r="L56" s="178" t="s">
        <v>22</v>
      </c>
      <c r="M56" s="182">
        <f>69000000-31900000+11750000+150000+1000000</f>
        <v>50000000</v>
      </c>
      <c r="N56" s="179" t="s">
        <v>221</v>
      </c>
      <c r="O56" s="179" t="s">
        <v>162</v>
      </c>
      <c r="P56" s="179" t="s">
        <v>25</v>
      </c>
    </row>
    <row r="57" spans="1:16" ht="75" x14ac:dyDescent="0.3">
      <c r="A57" s="177">
        <v>2023248</v>
      </c>
      <c r="B57" s="177">
        <v>7658</v>
      </c>
      <c r="C57" s="183" t="s">
        <v>139</v>
      </c>
      <c r="D57" s="178" t="s">
        <v>218</v>
      </c>
      <c r="E57" s="179">
        <v>80111600</v>
      </c>
      <c r="F57" s="178" t="s">
        <v>277</v>
      </c>
      <c r="G57" s="180">
        <v>44931</v>
      </c>
      <c r="H57" s="180">
        <v>44942</v>
      </c>
      <c r="I57" s="178">
        <v>11</v>
      </c>
      <c r="J57" s="178" t="s">
        <v>20</v>
      </c>
      <c r="K57" s="181" t="s">
        <v>21</v>
      </c>
      <c r="L57" s="178" t="s">
        <v>22</v>
      </c>
      <c r="M57" s="182">
        <f>36800000-1600000</f>
        <v>35200000</v>
      </c>
      <c r="N57" s="179" t="s">
        <v>221</v>
      </c>
      <c r="O57" s="179" t="s">
        <v>162</v>
      </c>
      <c r="P57" s="179" t="s">
        <v>25</v>
      </c>
    </row>
    <row r="58" spans="1:16" ht="75" x14ac:dyDescent="0.3">
      <c r="A58" s="177">
        <v>2023250</v>
      </c>
      <c r="B58" s="177">
        <v>7658</v>
      </c>
      <c r="C58" s="183" t="s">
        <v>139</v>
      </c>
      <c r="D58" s="178" t="s">
        <v>218</v>
      </c>
      <c r="E58" s="179">
        <v>80111600</v>
      </c>
      <c r="F58" s="178" t="s">
        <v>279</v>
      </c>
      <c r="G58" s="180">
        <v>44931</v>
      </c>
      <c r="H58" s="180">
        <v>44942</v>
      </c>
      <c r="I58" s="178">
        <v>10</v>
      </c>
      <c r="J58" s="178" t="s">
        <v>20</v>
      </c>
      <c r="K58" s="181" t="s">
        <v>21</v>
      </c>
      <c r="L58" s="178" t="s">
        <v>22</v>
      </c>
      <c r="M58" s="182">
        <f>31625000-1625000</f>
        <v>30000000</v>
      </c>
      <c r="N58" s="179" t="s">
        <v>221</v>
      </c>
      <c r="O58" s="179" t="s">
        <v>162</v>
      </c>
      <c r="P58" s="179" t="s">
        <v>25</v>
      </c>
    </row>
    <row r="59" spans="1:16" ht="75" x14ac:dyDescent="0.3">
      <c r="A59" s="177">
        <v>2023251</v>
      </c>
      <c r="B59" s="177">
        <v>7658</v>
      </c>
      <c r="C59" s="183" t="s">
        <v>139</v>
      </c>
      <c r="D59" s="178" t="s">
        <v>218</v>
      </c>
      <c r="E59" s="179">
        <v>80111600</v>
      </c>
      <c r="F59" s="178" t="s">
        <v>280</v>
      </c>
      <c r="G59" s="180">
        <v>44931</v>
      </c>
      <c r="H59" s="180">
        <v>44942</v>
      </c>
      <c r="I59" s="178">
        <v>10</v>
      </c>
      <c r="J59" s="178" t="s">
        <v>20</v>
      </c>
      <c r="K59" s="181" t="s">
        <v>21</v>
      </c>
      <c r="L59" s="178" t="s">
        <v>22</v>
      </c>
      <c r="M59" s="182">
        <f>35750000-3750000</f>
        <v>32000000</v>
      </c>
      <c r="N59" s="179" t="s">
        <v>227</v>
      </c>
      <c r="O59" s="179" t="s">
        <v>162</v>
      </c>
      <c r="P59" s="179" t="s">
        <v>25</v>
      </c>
    </row>
    <row r="60" spans="1:16" ht="135" x14ac:dyDescent="0.3">
      <c r="A60" s="177">
        <v>2023252</v>
      </c>
      <c r="B60" s="177">
        <v>7658</v>
      </c>
      <c r="C60" s="183" t="s">
        <v>139</v>
      </c>
      <c r="D60" s="178" t="s">
        <v>218</v>
      </c>
      <c r="E60" s="179">
        <v>80111600</v>
      </c>
      <c r="F60" s="178" t="s">
        <v>570</v>
      </c>
      <c r="G60" s="180">
        <v>44931</v>
      </c>
      <c r="H60" s="180">
        <v>44942</v>
      </c>
      <c r="I60" s="178">
        <v>11</v>
      </c>
      <c r="J60" s="178" t="s">
        <v>20</v>
      </c>
      <c r="K60" s="181" t="s">
        <v>21</v>
      </c>
      <c r="L60" s="178" t="s">
        <v>22</v>
      </c>
      <c r="M60" s="182">
        <f>69000000-8500000+14010000+309000</f>
        <v>74819000</v>
      </c>
      <c r="N60" s="179" t="s">
        <v>227</v>
      </c>
      <c r="O60" s="179" t="s">
        <v>162</v>
      </c>
      <c r="P60" s="179" t="s">
        <v>25</v>
      </c>
    </row>
    <row r="61" spans="1:16" ht="135" x14ac:dyDescent="0.3">
      <c r="A61" s="177">
        <v>2023253</v>
      </c>
      <c r="B61" s="177">
        <v>7658</v>
      </c>
      <c r="C61" s="183" t="s">
        <v>139</v>
      </c>
      <c r="D61" s="178" t="s">
        <v>218</v>
      </c>
      <c r="E61" s="179">
        <v>80111600</v>
      </c>
      <c r="F61" s="178" t="s">
        <v>281</v>
      </c>
      <c r="G61" s="180">
        <v>44931</v>
      </c>
      <c r="H61" s="180">
        <v>44942</v>
      </c>
      <c r="I61" s="178">
        <v>10.5</v>
      </c>
      <c r="J61" s="178" t="s">
        <v>20</v>
      </c>
      <c r="K61" s="181" t="s">
        <v>21</v>
      </c>
      <c r="L61" s="178" t="s">
        <v>22</v>
      </c>
      <c r="M61" s="182">
        <f>42350000-1925000</f>
        <v>40425000</v>
      </c>
      <c r="N61" s="179" t="s">
        <v>227</v>
      </c>
      <c r="O61" s="179" t="s">
        <v>162</v>
      </c>
      <c r="P61" s="179" t="s">
        <v>25</v>
      </c>
    </row>
    <row r="62" spans="1:16" ht="150" x14ac:dyDescent="0.3">
      <c r="A62" s="177">
        <v>2023254</v>
      </c>
      <c r="B62" s="177">
        <v>7658</v>
      </c>
      <c r="C62" s="183" t="s">
        <v>139</v>
      </c>
      <c r="D62" s="178" t="s">
        <v>218</v>
      </c>
      <c r="E62" s="179">
        <v>80111600</v>
      </c>
      <c r="F62" s="178" t="s">
        <v>282</v>
      </c>
      <c r="G62" s="180">
        <v>44931</v>
      </c>
      <c r="H62" s="180">
        <v>44942</v>
      </c>
      <c r="I62" s="178">
        <v>11</v>
      </c>
      <c r="J62" s="178" t="s">
        <v>20</v>
      </c>
      <c r="K62" s="181" t="s">
        <v>21</v>
      </c>
      <c r="L62" s="178" t="s">
        <v>22</v>
      </c>
      <c r="M62" s="182">
        <f>72150000-650000</f>
        <v>71500000</v>
      </c>
      <c r="N62" s="179" t="s">
        <v>227</v>
      </c>
      <c r="O62" s="179" t="s">
        <v>162</v>
      </c>
      <c r="P62" s="179" t="s">
        <v>25</v>
      </c>
    </row>
    <row r="63" spans="1:16" ht="60" x14ac:dyDescent="0.3">
      <c r="A63" s="177">
        <v>2023256</v>
      </c>
      <c r="B63" s="177">
        <v>7655</v>
      </c>
      <c r="C63" s="183" t="s">
        <v>17</v>
      </c>
      <c r="D63" s="178" t="s">
        <v>284</v>
      </c>
      <c r="E63" s="179">
        <v>80111600</v>
      </c>
      <c r="F63" s="178" t="s">
        <v>285</v>
      </c>
      <c r="G63" s="180">
        <v>45031</v>
      </c>
      <c r="H63" s="180">
        <v>45031</v>
      </c>
      <c r="I63" s="178">
        <v>10</v>
      </c>
      <c r="J63" s="178" t="s">
        <v>20</v>
      </c>
      <c r="K63" s="181" t="s">
        <v>21</v>
      </c>
      <c r="L63" s="178" t="s">
        <v>22</v>
      </c>
      <c r="M63" s="182">
        <f>124514000-28594000-30000000</f>
        <v>65920000</v>
      </c>
      <c r="N63" s="179" t="s">
        <v>23</v>
      </c>
      <c r="O63" s="179" t="s">
        <v>24</v>
      </c>
      <c r="P63" s="179" t="s">
        <v>25</v>
      </c>
    </row>
    <row r="64" spans="1:16" ht="75" x14ac:dyDescent="0.3">
      <c r="A64" s="177">
        <v>2023257</v>
      </c>
      <c r="B64" s="177">
        <v>7658</v>
      </c>
      <c r="C64" s="183" t="s">
        <v>139</v>
      </c>
      <c r="D64" s="178" t="s">
        <v>284</v>
      </c>
      <c r="E64" s="179" t="s">
        <v>286</v>
      </c>
      <c r="F64" s="178" t="s">
        <v>287</v>
      </c>
      <c r="G64" s="180">
        <v>44941</v>
      </c>
      <c r="H64" s="180">
        <v>45000</v>
      </c>
      <c r="I64" s="178">
        <v>8</v>
      </c>
      <c r="J64" s="178" t="s">
        <v>158</v>
      </c>
      <c r="K64" s="181" t="s">
        <v>21</v>
      </c>
      <c r="L64" s="178" t="s">
        <v>22</v>
      </c>
      <c r="M64" s="182">
        <f>682792000+12600000+1400000+2000000+400000</f>
        <v>699192000</v>
      </c>
      <c r="N64" s="179" t="s">
        <v>520</v>
      </c>
      <c r="O64" s="179" t="s">
        <v>289</v>
      </c>
      <c r="P64" s="179" t="s">
        <v>25</v>
      </c>
    </row>
    <row r="65" spans="1:16" ht="75" x14ac:dyDescent="0.3">
      <c r="A65" s="177">
        <v>2023262</v>
      </c>
      <c r="B65" s="177">
        <v>7658</v>
      </c>
      <c r="C65" s="183" t="s">
        <v>139</v>
      </c>
      <c r="D65" s="178" t="s">
        <v>284</v>
      </c>
      <c r="E65" s="179">
        <v>80111600</v>
      </c>
      <c r="F65" s="178" t="s">
        <v>298</v>
      </c>
      <c r="G65" s="180">
        <v>44986</v>
      </c>
      <c r="H65" s="180">
        <v>44986</v>
      </c>
      <c r="I65" s="178">
        <v>10</v>
      </c>
      <c r="J65" s="178" t="s">
        <v>20</v>
      </c>
      <c r="K65" s="181" t="s">
        <v>21</v>
      </c>
      <c r="L65" s="178" t="s">
        <v>22</v>
      </c>
      <c r="M65" s="182">
        <f>45000000-45000000</f>
        <v>0</v>
      </c>
      <c r="N65" s="179" t="s">
        <v>288</v>
      </c>
      <c r="O65" s="179" t="s">
        <v>289</v>
      </c>
      <c r="P65" s="179" t="s">
        <v>25</v>
      </c>
    </row>
    <row r="66" spans="1:16" ht="75" x14ac:dyDescent="0.3">
      <c r="A66" s="177">
        <v>2023263</v>
      </c>
      <c r="B66" s="177">
        <v>7658</v>
      </c>
      <c r="C66" s="183" t="s">
        <v>139</v>
      </c>
      <c r="D66" s="178" t="s">
        <v>284</v>
      </c>
      <c r="E66" s="179">
        <v>80111600</v>
      </c>
      <c r="F66" s="178" t="s">
        <v>299</v>
      </c>
      <c r="G66" s="180">
        <v>44942</v>
      </c>
      <c r="H66" s="180">
        <v>44942</v>
      </c>
      <c r="I66" s="178">
        <v>10</v>
      </c>
      <c r="J66" s="178" t="s">
        <v>20</v>
      </c>
      <c r="K66" s="181" t="s">
        <v>21</v>
      </c>
      <c r="L66" s="178" t="s">
        <v>22</v>
      </c>
      <c r="M66" s="182">
        <f>82400000-18000000</f>
        <v>64400000</v>
      </c>
      <c r="N66" s="179" t="s">
        <v>288</v>
      </c>
      <c r="O66" s="179" t="s">
        <v>289</v>
      </c>
      <c r="P66" s="179" t="s">
        <v>25</v>
      </c>
    </row>
    <row r="67" spans="1:16" ht="75" x14ac:dyDescent="0.3">
      <c r="A67" s="177">
        <v>2023265</v>
      </c>
      <c r="B67" s="177">
        <v>7658</v>
      </c>
      <c r="C67" s="183" t="s">
        <v>139</v>
      </c>
      <c r="D67" s="178" t="s">
        <v>284</v>
      </c>
      <c r="E67" s="179">
        <v>80111600</v>
      </c>
      <c r="F67" s="178" t="s">
        <v>301</v>
      </c>
      <c r="G67" s="180">
        <v>44942</v>
      </c>
      <c r="H67" s="180">
        <v>44942</v>
      </c>
      <c r="I67" s="178">
        <v>10</v>
      </c>
      <c r="J67" s="178" t="s">
        <v>20</v>
      </c>
      <c r="K67" s="181" t="s">
        <v>21</v>
      </c>
      <c r="L67" s="178" t="s">
        <v>22</v>
      </c>
      <c r="M67" s="182">
        <f>75000000-11200000-14000000-18000000-18000000-13800000</f>
        <v>0</v>
      </c>
      <c r="N67" s="179" t="s">
        <v>288</v>
      </c>
      <c r="O67" s="179" t="s">
        <v>289</v>
      </c>
      <c r="P67" s="179" t="s">
        <v>25</v>
      </c>
    </row>
    <row r="68" spans="1:16" ht="75" x14ac:dyDescent="0.3">
      <c r="A68" s="177">
        <v>2023266</v>
      </c>
      <c r="B68" s="177">
        <v>7658</v>
      </c>
      <c r="C68" s="183" t="s">
        <v>139</v>
      </c>
      <c r="D68" s="178" t="s">
        <v>284</v>
      </c>
      <c r="E68" s="179">
        <v>80111600</v>
      </c>
      <c r="F68" s="178" t="s">
        <v>302</v>
      </c>
      <c r="G68" s="180">
        <v>44942</v>
      </c>
      <c r="H68" s="180">
        <v>44942</v>
      </c>
      <c r="I68" s="178">
        <v>10</v>
      </c>
      <c r="J68" s="178" t="s">
        <v>20</v>
      </c>
      <c r="K68" s="181" t="s">
        <v>21</v>
      </c>
      <c r="L68" s="178" t="s">
        <v>22</v>
      </c>
      <c r="M68" s="182">
        <f>42000000-25200000</f>
        <v>16800000</v>
      </c>
      <c r="N68" s="179" t="s">
        <v>288</v>
      </c>
      <c r="O68" s="179" t="s">
        <v>289</v>
      </c>
      <c r="P68" s="179" t="s">
        <v>25</v>
      </c>
    </row>
    <row r="69" spans="1:16" ht="75" x14ac:dyDescent="0.3">
      <c r="A69" s="177">
        <v>2023270</v>
      </c>
      <c r="B69" s="177">
        <v>7658</v>
      </c>
      <c r="C69" s="183" t="s">
        <v>139</v>
      </c>
      <c r="D69" s="178" t="s">
        <v>284</v>
      </c>
      <c r="E69" s="179">
        <v>80111600</v>
      </c>
      <c r="F69" s="178" t="s">
        <v>306</v>
      </c>
      <c r="G69" s="180">
        <v>44942</v>
      </c>
      <c r="H69" s="180">
        <v>44942</v>
      </c>
      <c r="I69" s="178">
        <v>10</v>
      </c>
      <c r="J69" s="178" t="s">
        <v>20</v>
      </c>
      <c r="K69" s="181" t="s">
        <v>21</v>
      </c>
      <c r="L69" s="178" t="s">
        <v>22</v>
      </c>
      <c r="M69" s="182">
        <f>38500000-23100000</f>
        <v>15400000</v>
      </c>
      <c r="N69" s="179" t="s">
        <v>288</v>
      </c>
      <c r="O69" s="179" t="s">
        <v>289</v>
      </c>
      <c r="P69" s="179" t="s">
        <v>25</v>
      </c>
    </row>
    <row r="70" spans="1:16" ht="75" x14ac:dyDescent="0.3">
      <c r="A70" s="177">
        <v>2023272</v>
      </c>
      <c r="B70" s="177">
        <v>7658</v>
      </c>
      <c r="C70" s="183" t="s">
        <v>139</v>
      </c>
      <c r="D70" s="178" t="s">
        <v>284</v>
      </c>
      <c r="E70" s="179">
        <v>80111600</v>
      </c>
      <c r="F70" s="178" t="s">
        <v>307</v>
      </c>
      <c r="G70" s="180">
        <v>44942</v>
      </c>
      <c r="H70" s="180">
        <v>44942</v>
      </c>
      <c r="I70" s="178">
        <v>4</v>
      </c>
      <c r="J70" s="178" t="s">
        <v>20</v>
      </c>
      <c r="K70" s="181" t="s">
        <v>21</v>
      </c>
      <c r="L70" s="178" t="s">
        <v>22</v>
      </c>
      <c r="M70" s="182">
        <f>11200000-1400000</f>
        <v>9800000</v>
      </c>
      <c r="N70" s="179" t="s">
        <v>288</v>
      </c>
      <c r="O70" s="179" t="s">
        <v>289</v>
      </c>
      <c r="P70" s="179" t="s">
        <v>25</v>
      </c>
    </row>
    <row r="71" spans="1:16" ht="75" x14ac:dyDescent="0.3">
      <c r="A71" s="177">
        <v>2023280</v>
      </c>
      <c r="B71" s="177">
        <v>7658</v>
      </c>
      <c r="C71" s="183" t="s">
        <v>139</v>
      </c>
      <c r="D71" s="178" t="s">
        <v>284</v>
      </c>
      <c r="E71" s="179">
        <v>80111600</v>
      </c>
      <c r="F71" s="178" t="s">
        <v>309</v>
      </c>
      <c r="G71" s="180">
        <v>44942</v>
      </c>
      <c r="H71" s="180">
        <v>44942</v>
      </c>
      <c r="I71" s="178">
        <v>4</v>
      </c>
      <c r="J71" s="178" t="s">
        <v>20</v>
      </c>
      <c r="K71" s="181" t="s">
        <v>21</v>
      </c>
      <c r="L71" s="178" t="s">
        <v>22</v>
      </c>
      <c r="M71" s="182">
        <f>12000000-2000000</f>
        <v>10000000</v>
      </c>
      <c r="N71" s="179" t="s">
        <v>288</v>
      </c>
      <c r="O71" s="179" t="s">
        <v>289</v>
      </c>
      <c r="P71" s="179" t="s">
        <v>25</v>
      </c>
    </row>
    <row r="72" spans="1:16" ht="75" x14ac:dyDescent="0.3">
      <c r="A72" s="177">
        <v>2023286</v>
      </c>
      <c r="B72" s="177">
        <v>7658</v>
      </c>
      <c r="C72" s="183" t="s">
        <v>139</v>
      </c>
      <c r="D72" s="178" t="s">
        <v>284</v>
      </c>
      <c r="E72" s="179">
        <v>80111600</v>
      </c>
      <c r="F72" s="178" t="s">
        <v>310</v>
      </c>
      <c r="G72" s="180">
        <v>44942</v>
      </c>
      <c r="H72" s="180">
        <v>44942</v>
      </c>
      <c r="I72" s="178">
        <v>4</v>
      </c>
      <c r="J72" s="178" t="s">
        <v>20</v>
      </c>
      <c r="K72" s="181" t="s">
        <v>21</v>
      </c>
      <c r="L72" s="178" t="s">
        <v>22</v>
      </c>
      <c r="M72" s="182">
        <f>10000000-3750000</f>
        <v>6250000</v>
      </c>
      <c r="N72" s="179" t="s">
        <v>288</v>
      </c>
      <c r="O72" s="179" t="s">
        <v>289</v>
      </c>
      <c r="P72" s="179" t="s">
        <v>25</v>
      </c>
    </row>
    <row r="73" spans="1:16" ht="75" x14ac:dyDescent="0.3">
      <c r="A73" s="177">
        <v>2023292</v>
      </c>
      <c r="B73" s="177">
        <v>7658</v>
      </c>
      <c r="C73" s="183" t="s">
        <v>139</v>
      </c>
      <c r="D73" s="178" t="s">
        <v>284</v>
      </c>
      <c r="E73" s="179">
        <v>80111600</v>
      </c>
      <c r="F73" s="178" t="s">
        <v>314</v>
      </c>
      <c r="G73" s="180">
        <v>44942</v>
      </c>
      <c r="H73" s="180">
        <v>44942</v>
      </c>
      <c r="I73" s="178">
        <v>10</v>
      </c>
      <c r="J73" s="178" t="s">
        <v>20</v>
      </c>
      <c r="K73" s="181" t="s">
        <v>21</v>
      </c>
      <c r="L73" s="178" t="s">
        <v>22</v>
      </c>
      <c r="M73" s="182">
        <f>60000000-36000000</f>
        <v>24000000</v>
      </c>
      <c r="N73" s="179" t="s">
        <v>288</v>
      </c>
      <c r="O73" s="179" t="s">
        <v>289</v>
      </c>
      <c r="P73" s="179" t="s">
        <v>25</v>
      </c>
    </row>
    <row r="74" spans="1:16" ht="75" x14ac:dyDescent="0.3">
      <c r="A74" s="177">
        <v>2023295</v>
      </c>
      <c r="B74" s="177">
        <v>7658</v>
      </c>
      <c r="C74" s="183" t="s">
        <v>139</v>
      </c>
      <c r="D74" s="178" t="s">
        <v>284</v>
      </c>
      <c r="E74" s="179">
        <v>80111600</v>
      </c>
      <c r="F74" s="178" t="s">
        <v>307</v>
      </c>
      <c r="G74" s="180">
        <v>44942</v>
      </c>
      <c r="H74" s="180">
        <v>44942</v>
      </c>
      <c r="I74" s="178">
        <v>4</v>
      </c>
      <c r="J74" s="178" t="s">
        <v>20</v>
      </c>
      <c r="K74" s="181" t="s">
        <v>21</v>
      </c>
      <c r="L74" s="178" t="s">
        <v>22</v>
      </c>
      <c r="M74" s="182">
        <f>9800000-9800000</f>
        <v>0</v>
      </c>
      <c r="N74" s="179" t="s">
        <v>288</v>
      </c>
      <c r="O74" s="179" t="s">
        <v>289</v>
      </c>
      <c r="P74" s="179" t="s">
        <v>25</v>
      </c>
    </row>
    <row r="75" spans="1:16" ht="75" x14ac:dyDescent="0.3">
      <c r="A75" s="177">
        <v>2023311</v>
      </c>
      <c r="B75" s="177">
        <v>7658</v>
      </c>
      <c r="C75" s="183" t="s">
        <v>139</v>
      </c>
      <c r="D75" s="178" t="s">
        <v>284</v>
      </c>
      <c r="E75" s="179">
        <v>80111600</v>
      </c>
      <c r="F75" s="178" t="s">
        <v>318</v>
      </c>
      <c r="G75" s="180">
        <v>44942</v>
      </c>
      <c r="H75" s="180">
        <v>44942</v>
      </c>
      <c r="I75" s="178">
        <v>4</v>
      </c>
      <c r="J75" s="178" t="s">
        <v>20</v>
      </c>
      <c r="K75" s="181" t="s">
        <v>21</v>
      </c>
      <c r="L75" s="178" t="s">
        <v>22</v>
      </c>
      <c r="M75" s="182">
        <f>22000000-4000000</f>
        <v>18000000</v>
      </c>
      <c r="N75" s="179" t="s">
        <v>288</v>
      </c>
      <c r="O75" s="179" t="s">
        <v>289</v>
      </c>
      <c r="P75" s="179" t="s">
        <v>25</v>
      </c>
    </row>
    <row r="76" spans="1:16" ht="75" x14ac:dyDescent="0.3">
      <c r="A76" s="177">
        <v>2023313</v>
      </c>
      <c r="B76" s="177">
        <v>7658</v>
      </c>
      <c r="C76" s="183" t="s">
        <v>139</v>
      </c>
      <c r="D76" s="178" t="s">
        <v>284</v>
      </c>
      <c r="E76" s="179">
        <v>80111600</v>
      </c>
      <c r="F76" s="178" t="s">
        <v>319</v>
      </c>
      <c r="G76" s="180">
        <v>44942</v>
      </c>
      <c r="H76" s="180">
        <v>44942</v>
      </c>
      <c r="I76" s="178">
        <v>10</v>
      </c>
      <c r="J76" s="178" t="s">
        <v>20</v>
      </c>
      <c r="K76" s="181" t="s">
        <v>21</v>
      </c>
      <c r="L76" s="178" t="s">
        <v>22</v>
      </c>
      <c r="M76" s="182">
        <f>72000000-43200000</f>
        <v>28800000</v>
      </c>
      <c r="N76" s="179" t="s">
        <v>288</v>
      </c>
      <c r="O76" s="179" t="s">
        <v>289</v>
      </c>
      <c r="P76" s="179" t="s">
        <v>25</v>
      </c>
    </row>
    <row r="77" spans="1:16" ht="75" x14ac:dyDescent="0.3">
      <c r="A77" s="177">
        <v>2023314</v>
      </c>
      <c r="B77" s="177">
        <v>7658</v>
      </c>
      <c r="C77" s="183" t="s">
        <v>139</v>
      </c>
      <c r="D77" s="178" t="s">
        <v>284</v>
      </c>
      <c r="E77" s="179">
        <v>80111600</v>
      </c>
      <c r="F77" s="178" t="s">
        <v>319</v>
      </c>
      <c r="G77" s="180">
        <v>44942</v>
      </c>
      <c r="H77" s="180">
        <v>44942</v>
      </c>
      <c r="I77" s="178">
        <v>10</v>
      </c>
      <c r="J77" s="178" t="s">
        <v>20</v>
      </c>
      <c r="K77" s="181" t="s">
        <v>21</v>
      </c>
      <c r="L77" s="178" t="s">
        <v>22</v>
      </c>
      <c r="M77" s="182">
        <f>52000000-31200000</f>
        <v>20800000</v>
      </c>
      <c r="N77" s="179" t="s">
        <v>288</v>
      </c>
      <c r="O77" s="179" t="s">
        <v>289</v>
      </c>
      <c r="P77" s="179" t="s">
        <v>25</v>
      </c>
    </row>
    <row r="78" spans="1:16" ht="75" x14ac:dyDescent="0.3">
      <c r="A78" s="177">
        <v>2023315</v>
      </c>
      <c r="B78" s="177">
        <v>7658</v>
      </c>
      <c r="C78" s="183" t="s">
        <v>139</v>
      </c>
      <c r="D78" s="178" t="s">
        <v>284</v>
      </c>
      <c r="E78" s="179">
        <v>80111600</v>
      </c>
      <c r="F78" s="178" t="s">
        <v>320</v>
      </c>
      <c r="G78" s="180">
        <v>44942</v>
      </c>
      <c r="H78" s="180">
        <v>44942</v>
      </c>
      <c r="I78" s="178">
        <v>10</v>
      </c>
      <c r="J78" s="178" t="s">
        <v>20</v>
      </c>
      <c r="K78" s="181" t="s">
        <v>21</v>
      </c>
      <c r="L78" s="178" t="s">
        <v>22</v>
      </c>
      <c r="M78" s="182">
        <f>55000000-27000000</f>
        <v>28000000</v>
      </c>
      <c r="N78" s="179" t="s">
        <v>288</v>
      </c>
      <c r="O78" s="179" t="s">
        <v>289</v>
      </c>
      <c r="P78" s="179" t="s">
        <v>25</v>
      </c>
    </row>
    <row r="79" spans="1:16" ht="75" x14ac:dyDescent="0.3">
      <c r="A79" s="177">
        <v>2023316</v>
      </c>
      <c r="B79" s="177">
        <v>7658</v>
      </c>
      <c r="C79" s="183" t="s">
        <v>139</v>
      </c>
      <c r="D79" s="178" t="s">
        <v>284</v>
      </c>
      <c r="E79" s="179">
        <v>80111600</v>
      </c>
      <c r="F79" s="178" t="s">
        <v>320</v>
      </c>
      <c r="G79" s="180">
        <v>44942</v>
      </c>
      <c r="H79" s="180">
        <v>44942</v>
      </c>
      <c r="I79" s="178">
        <v>4</v>
      </c>
      <c r="J79" s="178" t="s">
        <v>20</v>
      </c>
      <c r="K79" s="181" t="s">
        <v>21</v>
      </c>
      <c r="L79" s="178" t="s">
        <v>22</v>
      </c>
      <c r="M79" s="182">
        <f>18000000+10000000</f>
        <v>28000000</v>
      </c>
      <c r="N79" s="179" t="s">
        <v>288</v>
      </c>
      <c r="O79" s="179" t="s">
        <v>289</v>
      </c>
      <c r="P79" s="179" t="s">
        <v>25</v>
      </c>
    </row>
    <row r="80" spans="1:16" ht="75" x14ac:dyDescent="0.3">
      <c r="A80" s="177">
        <v>2023317</v>
      </c>
      <c r="B80" s="177">
        <v>7658</v>
      </c>
      <c r="C80" s="183" t="s">
        <v>139</v>
      </c>
      <c r="D80" s="178" t="s">
        <v>284</v>
      </c>
      <c r="E80" s="179">
        <v>80111600</v>
      </c>
      <c r="F80" s="178" t="s">
        <v>320</v>
      </c>
      <c r="G80" s="180">
        <v>44942</v>
      </c>
      <c r="H80" s="180">
        <v>44942</v>
      </c>
      <c r="I80" s="178">
        <v>4</v>
      </c>
      <c r="J80" s="178" t="s">
        <v>20</v>
      </c>
      <c r="K80" s="181" t="s">
        <v>21</v>
      </c>
      <c r="L80" s="178" t="s">
        <v>22</v>
      </c>
      <c r="M80" s="182">
        <f>18000000-18000000</f>
        <v>0</v>
      </c>
      <c r="N80" s="179" t="s">
        <v>288</v>
      </c>
      <c r="O80" s="179" t="s">
        <v>289</v>
      </c>
      <c r="P80" s="179" t="s">
        <v>25</v>
      </c>
    </row>
    <row r="81" spans="1:16" ht="75" x14ac:dyDescent="0.3">
      <c r="A81" s="177">
        <v>2023318</v>
      </c>
      <c r="B81" s="177">
        <v>7658</v>
      </c>
      <c r="C81" s="183" t="s">
        <v>139</v>
      </c>
      <c r="D81" s="178" t="s">
        <v>284</v>
      </c>
      <c r="E81" s="179">
        <v>80111600</v>
      </c>
      <c r="F81" s="178" t="s">
        <v>321</v>
      </c>
      <c r="G81" s="180">
        <v>45063</v>
      </c>
      <c r="H81" s="180">
        <v>45063</v>
      </c>
      <c r="I81" s="178">
        <v>6</v>
      </c>
      <c r="J81" s="178" t="s">
        <v>20</v>
      </c>
      <c r="K81" s="181" t="s">
        <v>21</v>
      </c>
      <c r="L81" s="178" t="s">
        <v>22</v>
      </c>
      <c r="M81" s="182">
        <f>42000000-18000000-575000</f>
        <v>23425000</v>
      </c>
      <c r="N81" s="179" t="s">
        <v>288</v>
      </c>
      <c r="O81" s="179" t="s">
        <v>289</v>
      </c>
      <c r="P81" s="179" t="s">
        <v>25</v>
      </c>
    </row>
    <row r="82" spans="1:16" ht="75" x14ac:dyDescent="0.3">
      <c r="A82" s="177">
        <v>2023344</v>
      </c>
      <c r="B82" s="177">
        <v>7658</v>
      </c>
      <c r="C82" s="183" t="s">
        <v>139</v>
      </c>
      <c r="D82" s="178" t="s">
        <v>284</v>
      </c>
      <c r="E82" s="179">
        <v>80111600</v>
      </c>
      <c r="F82" s="178" t="s">
        <v>307</v>
      </c>
      <c r="G82" s="180">
        <v>45063</v>
      </c>
      <c r="H82" s="180">
        <v>45063</v>
      </c>
      <c r="I82" s="178">
        <v>6</v>
      </c>
      <c r="J82" s="178" t="s">
        <v>20</v>
      </c>
      <c r="K82" s="181" t="s">
        <v>21</v>
      </c>
      <c r="L82" s="178" t="s">
        <v>22</v>
      </c>
      <c r="M82" s="182">
        <f>14700000-14700000</f>
        <v>0</v>
      </c>
      <c r="N82" s="179" t="s">
        <v>288</v>
      </c>
      <c r="O82" s="179" t="s">
        <v>289</v>
      </c>
      <c r="P82" s="179" t="s">
        <v>25</v>
      </c>
    </row>
    <row r="83" spans="1:16" ht="75" x14ac:dyDescent="0.3">
      <c r="A83" s="177">
        <v>2023358</v>
      </c>
      <c r="B83" s="177">
        <v>7658</v>
      </c>
      <c r="C83" s="183" t="s">
        <v>139</v>
      </c>
      <c r="D83" s="178" t="s">
        <v>284</v>
      </c>
      <c r="E83" s="179">
        <v>80111600</v>
      </c>
      <c r="F83" s="178" t="s">
        <v>318</v>
      </c>
      <c r="G83" s="180">
        <v>45063</v>
      </c>
      <c r="H83" s="180">
        <v>45063</v>
      </c>
      <c r="I83" s="178">
        <v>6</v>
      </c>
      <c r="J83" s="178" t="s">
        <v>20</v>
      </c>
      <c r="K83" s="181" t="s">
        <v>21</v>
      </c>
      <c r="L83" s="178" t="s">
        <v>22</v>
      </c>
      <c r="M83" s="182">
        <f>33000000-6000000</f>
        <v>27000000</v>
      </c>
      <c r="N83" s="179" t="s">
        <v>288</v>
      </c>
      <c r="O83" s="179" t="s">
        <v>289</v>
      </c>
      <c r="P83" s="179" t="s">
        <v>25</v>
      </c>
    </row>
    <row r="84" spans="1:16" ht="75" x14ac:dyDescent="0.3">
      <c r="A84" s="177">
        <v>2023360</v>
      </c>
      <c r="B84" s="177">
        <v>7658</v>
      </c>
      <c r="C84" s="183" t="s">
        <v>139</v>
      </c>
      <c r="D84" s="178" t="s">
        <v>284</v>
      </c>
      <c r="E84" s="179">
        <v>80111600</v>
      </c>
      <c r="F84" s="178" t="s">
        <v>320</v>
      </c>
      <c r="G84" s="180">
        <v>45063</v>
      </c>
      <c r="H84" s="180">
        <v>45063</v>
      </c>
      <c r="I84" s="178">
        <v>6</v>
      </c>
      <c r="J84" s="178" t="s">
        <v>20</v>
      </c>
      <c r="K84" s="181" t="s">
        <v>21</v>
      </c>
      <c r="L84" s="178" t="s">
        <v>22</v>
      </c>
      <c r="M84" s="182">
        <f>27000000+15000000</f>
        <v>42000000</v>
      </c>
      <c r="N84" s="179" t="s">
        <v>288</v>
      </c>
      <c r="O84" s="179" t="s">
        <v>289</v>
      </c>
      <c r="P84" s="179" t="s">
        <v>25</v>
      </c>
    </row>
    <row r="85" spans="1:16" ht="75" x14ac:dyDescent="0.3">
      <c r="A85" s="177">
        <v>2023361</v>
      </c>
      <c r="B85" s="177">
        <v>7658</v>
      </c>
      <c r="C85" s="183" t="s">
        <v>139</v>
      </c>
      <c r="D85" s="178" t="s">
        <v>284</v>
      </c>
      <c r="E85" s="179">
        <v>80111600</v>
      </c>
      <c r="F85" s="178" t="s">
        <v>320</v>
      </c>
      <c r="G85" s="180">
        <v>45063</v>
      </c>
      <c r="H85" s="180">
        <v>45063</v>
      </c>
      <c r="I85" s="178">
        <v>6</v>
      </c>
      <c r="J85" s="178" t="s">
        <v>20</v>
      </c>
      <c r="K85" s="181" t="s">
        <v>21</v>
      </c>
      <c r="L85" s="178" t="s">
        <v>22</v>
      </c>
      <c r="M85" s="182">
        <f>27000000+15000000</f>
        <v>42000000</v>
      </c>
      <c r="N85" s="179" t="s">
        <v>288</v>
      </c>
      <c r="O85" s="179" t="s">
        <v>289</v>
      </c>
      <c r="P85" s="179" t="s">
        <v>25</v>
      </c>
    </row>
    <row r="86" spans="1:16" ht="60" x14ac:dyDescent="0.3">
      <c r="A86" s="177">
        <v>2023362</v>
      </c>
      <c r="B86" s="177">
        <v>7655</v>
      </c>
      <c r="C86" s="183" t="s">
        <v>17</v>
      </c>
      <c r="D86" s="178" t="s">
        <v>322</v>
      </c>
      <c r="E86" s="179">
        <v>80111600</v>
      </c>
      <c r="F86" s="178" t="s">
        <v>323</v>
      </c>
      <c r="G86" s="180">
        <v>44927</v>
      </c>
      <c r="H86" s="180">
        <v>44941</v>
      </c>
      <c r="I86" s="178">
        <v>11</v>
      </c>
      <c r="J86" s="178" t="s">
        <v>20</v>
      </c>
      <c r="K86" s="181" t="s">
        <v>21</v>
      </c>
      <c r="L86" s="178" t="s">
        <v>22</v>
      </c>
      <c r="M86" s="182">
        <f>36850000-6700000</f>
        <v>30150000</v>
      </c>
      <c r="N86" s="179" t="s">
        <v>23</v>
      </c>
      <c r="O86" s="179" t="s">
        <v>24</v>
      </c>
      <c r="P86" s="179" t="s">
        <v>25</v>
      </c>
    </row>
    <row r="87" spans="1:16" ht="60" x14ac:dyDescent="0.3">
      <c r="A87" s="177">
        <v>2023363</v>
      </c>
      <c r="B87" s="177">
        <v>7655</v>
      </c>
      <c r="C87" s="183" t="s">
        <v>17</v>
      </c>
      <c r="D87" s="178" t="s">
        <v>322</v>
      </c>
      <c r="E87" s="179">
        <v>80111600</v>
      </c>
      <c r="F87" s="178" t="s">
        <v>324</v>
      </c>
      <c r="G87" s="180">
        <v>44927</v>
      </c>
      <c r="H87" s="180">
        <v>44941</v>
      </c>
      <c r="I87" s="178">
        <v>11</v>
      </c>
      <c r="J87" s="178" t="s">
        <v>20</v>
      </c>
      <c r="K87" s="181" t="s">
        <v>21</v>
      </c>
      <c r="L87" s="178" t="s">
        <v>22</v>
      </c>
      <c r="M87" s="182">
        <f>30800000-2293760</f>
        <v>28506240</v>
      </c>
      <c r="N87" s="179" t="s">
        <v>23</v>
      </c>
      <c r="O87" s="179" t="s">
        <v>24</v>
      </c>
      <c r="P87" s="179" t="s">
        <v>25</v>
      </c>
    </row>
    <row r="88" spans="1:16" ht="60" x14ac:dyDescent="0.3">
      <c r="A88" s="177">
        <v>2023368</v>
      </c>
      <c r="B88" s="177">
        <v>7655</v>
      </c>
      <c r="C88" s="183" t="s">
        <v>17</v>
      </c>
      <c r="D88" s="178" t="s">
        <v>322</v>
      </c>
      <c r="E88" s="179">
        <v>80111600</v>
      </c>
      <c r="F88" s="178" t="s">
        <v>328</v>
      </c>
      <c r="G88" s="180">
        <v>44927</v>
      </c>
      <c r="H88" s="180">
        <v>44941</v>
      </c>
      <c r="I88" s="178">
        <v>10</v>
      </c>
      <c r="J88" s="178" t="s">
        <v>20</v>
      </c>
      <c r="K88" s="181" t="s">
        <v>21</v>
      </c>
      <c r="L88" s="178" t="s">
        <v>22</v>
      </c>
      <c r="M88" s="182">
        <f>38500000+5021200</f>
        <v>43521200</v>
      </c>
      <c r="N88" s="179" t="s">
        <v>23</v>
      </c>
      <c r="O88" s="179" t="s">
        <v>24</v>
      </c>
      <c r="P88" s="179" t="s">
        <v>25</v>
      </c>
    </row>
    <row r="89" spans="1:16" ht="60" x14ac:dyDescent="0.3">
      <c r="A89" s="177">
        <v>2023374</v>
      </c>
      <c r="B89" s="177">
        <v>7655</v>
      </c>
      <c r="C89" s="183" t="s">
        <v>17</v>
      </c>
      <c r="D89" s="178" t="s">
        <v>322</v>
      </c>
      <c r="E89" s="179">
        <v>80111600</v>
      </c>
      <c r="F89" s="178" t="s">
        <v>553</v>
      </c>
      <c r="G89" s="180">
        <v>44927</v>
      </c>
      <c r="H89" s="180">
        <v>44941</v>
      </c>
      <c r="I89" s="178">
        <v>10</v>
      </c>
      <c r="J89" s="178" t="s">
        <v>20</v>
      </c>
      <c r="K89" s="181" t="s">
        <v>21</v>
      </c>
      <c r="L89" s="178" t="s">
        <v>22</v>
      </c>
      <c r="M89" s="182">
        <v>60000000</v>
      </c>
      <c r="N89" s="179" t="s">
        <v>23</v>
      </c>
      <c r="O89" s="179" t="s">
        <v>24</v>
      </c>
      <c r="P89" s="179" t="s">
        <v>25</v>
      </c>
    </row>
    <row r="90" spans="1:16" ht="60" x14ac:dyDescent="0.3">
      <c r="A90" s="177">
        <v>2023395</v>
      </c>
      <c r="B90" s="177">
        <v>7655</v>
      </c>
      <c r="C90" s="183" t="s">
        <v>17</v>
      </c>
      <c r="D90" s="178" t="s">
        <v>322</v>
      </c>
      <c r="E90" s="179">
        <v>80111600</v>
      </c>
      <c r="F90" s="178" t="s">
        <v>344</v>
      </c>
      <c r="G90" s="180">
        <v>44927</v>
      </c>
      <c r="H90" s="180">
        <v>44941</v>
      </c>
      <c r="I90" s="178">
        <v>11</v>
      </c>
      <c r="J90" s="178" t="s">
        <v>20</v>
      </c>
      <c r="K90" s="181" t="s">
        <v>21</v>
      </c>
      <c r="L90" s="178" t="s">
        <v>22</v>
      </c>
      <c r="M90" s="182">
        <f>55000000-37506240-2282000-5021200</f>
        <v>10190560</v>
      </c>
      <c r="N90" s="179" t="s">
        <v>23</v>
      </c>
      <c r="O90" s="179" t="s">
        <v>24</v>
      </c>
      <c r="P90" s="179" t="s">
        <v>25</v>
      </c>
    </row>
    <row r="91" spans="1:16" ht="75" x14ac:dyDescent="0.3">
      <c r="A91" s="177">
        <v>2023399</v>
      </c>
      <c r="B91" s="177">
        <v>7658</v>
      </c>
      <c r="C91" s="183" t="s">
        <v>139</v>
      </c>
      <c r="D91" s="178" t="s">
        <v>322</v>
      </c>
      <c r="E91" s="179" t="s">
        <v>348</v>
      </c>
      <c r="F91" s="178" t="s">
        <v>349</v>
      </c>
      <c r="G91" s="180">
        <v>45015</v>
      </c>
      <c r="H91" s="180">
        <v>45031</v>
      </c>
      <c r="I91" s="178">
        <v>8</v>
      </c>
      <c r="J91" s="178" t="s">
        <v>113</v>
      </c>
      <c r="K91" s="181" t="s">
        <v>21</v>
      </c>
      <c r="L91" s="178" t="s">
        <v>236</v>
      </c>
      <c r="M91" s="182">
        <f>40000000-8000000</f>
        <v>32000000</v>
      </c>
      <c r="N91" s="179" t="s">
        <v>350</v>
      </c>
      <c r="O91" s="179" t="s">
        <v>162</v>
      </c>
      <c r="P91" s="179" t="s">
        <v>25</v>
      </c>
    </row>
    <row r="92" spans="1:16" ht="75" x14ac:dyDescent="0.3">
      <c r="A92" s="177">
        <v>2023400</v>
      </c>
      <c r="B92" s="177">
        <v>7658</v>
      </c>
      <c r="C92" s="183" t="s">
        <v>139</v>
      </c>
      <c r="D92" s="178" t="s">
        <v>322</v>
      </c>
      <c r="E92" s="179" t="s">
        <v>549</v>
      </c>
      <c r="F92" s="178" t="s">
        <v>351</v>
      </c>
      <c r="G92" s="180">
        <v>44985</v>
      </c>
      <c r="H92" s="180">
        <v>45000</v>
      </c>
      <c r="I92" s="178">
        <v>12</v>
      </c>
      <c r="J92" s="178" t="s">
        <v>113</v>
      </c>
      <c r="K92" s="181" t="s">
        <v>21</v>
      </c>
      <c r="L92" s="178" t="s">
        <v>236</v>
      </c>
      <c r="M92" s="182">
        <f>40000000-8000000</f>
        <v>32000000</v>
      </c>
      <c r="N92" s="179" t="s">
        <v>350</v>
      </c>
      <c r="O92" s="179" t="s">
        <v>162</v>
      </c>
      <c r="P92" s="179" t="s">
        <v>25</v>
      </c>
    </row>
    <row r="93" spans="1:16" ht="75" x14ac:dyDescent="0.3">
      <c r="A93" s="177">
        <v>2023404</v>
      </c>
      <c r="B93" s="177">
        <v>7658</v>
      </c>
      <c r="C93" s="183" t="s">
        <v>139</v>
      </c>
      <c r="D93" s="178" t="s">
        <v>322</v>
      </c>
      <c r="E93" s="179" t="s">
        <v>358</v>
      </c>
      <c r="F93" s="178" t="s">
        <v>359</v>
      </c>
      <c r="G93" s="180">
        <v>45015</v>
      </c>
      <c r="H93" s="180">
        <v>45031</v>
      </c>
      <c r="I93" s="178">
        <v>6</v>
      </c>
      <c r="J93" s="178" t="s">
        <v>153</v>
      </c>
      <c r="K93" s="181" t="s">
        <v>21</v>
      </c>
      <c r="L93" s="178" t="s">
        <v>236</v>
      </c>
      <c r="M93" s="182">
        <f>80000000+8000000+8000000</f>
        <v>96000000</v>
      </c>
      <c r="N93" s="179" t="s">
        <v>350</v>
      </c>
      <c r="O93" s="179" t="s">
        <v>162</v>
      </c>
      <c r="P93" s="179" t="s">
        <v>25</v>
      </c>
    </row>
    <row r="94" spans="1:16" ht="105" x14ac:dyDescent="0.3">
      <c r="A94" s="177">
        <v>2023410</v>
      </c>
      <c r="B94" s="177">
        <v>7658</v>
      </c>
      <c r="C94" s="183" t="s">
        <v>139</v>
      </c>
      <c r="D94" s="178" t="s">
        <v>322</v>
      </c>
      <c r="E94" s="179" t="s">
        <v>548</v>
      </c>
      <c r="F94" s="178" t="s">
        <v>372</v>
      </c>
      <c r="G94" s="180">
        <v>44927</v>
      </c>
      <c r="H94" s="180">
        <v>44941</v>
      </c>
      <c r="I94" s="178">
        <v>12</v>
      </c>
      <c r="J94" s="178" t="s">
        <v>158</v>
      </c>
      <c r="K94" s="181" t="s">
        <v>21</v>
      </c>
      <c r="L94" s="178" t="s">
        <v>373</v>
      </c>
      <c r="M94" s="182">
        <v>132000000</v>
      </c>
      <c r="N94" s="179" t="s">
        <v>350</v>
      </c>
      <c r="O94" s="179" t="s">
        <v>162</v>
      </c>
      <c r="P94" s="179" t="s">
        <v>25</v>
      </c>
    </row>
    <row r="95" spans="1:16" ht="75" x14ac:dyDescent="0.3">
      <c r="A95" s="177">
        <v>2023411</v>
      </c>
      <c r="B95" s="177">
        <v>7658</v>
      </c>
      <c r="C95" s="183" t="s">
        <v>139</v>
      </c>
      <c r="D95" s="178" t="s">
        <v>322</v>
      </c>
      <c r="E95" s="179" t="s">
        <v>374</v>
      </c>
      <c r="F95" s="178" t="s">
        <v>375</v>
      </c>
      <c r="G95" s="180">
        <v>44928</v>
      </c>
      <c r="H95" s="180">
        <v>44935</v>
      </c>
      <c r="I95" s="178">
        <v>2</v>
      </c>
      <c r="J95" s="178" t="s">
        <v>158</v>
      </c>
      <c r="K95" s="181" t="s">
        <v>21</v>
      </c>
      <c r="L95" s="178" t="s">
        <v>376</v>
      </c>
      <c r="M95" s="182">
        <f>64000000-37237450+166401525</f>
        <v>193164075</v>
      </c>
      <c r="N95" s="179" t="s">
        <v>350</v>
      </c>
      <c r="O95" s="179" t="s">
        <v>162</v>
      </c>
      <c r="P95" s="179" t="s">
        <v>333</v>
      </c>
    </row>
    <row r="96" spans="1:16" ht="75" x14ac:dyDescent="0.3">
      <c r="A96" s="177">
        <v>2023412</v>
      </c>
      <c r="B96" s="177">
        <v>7658</v>
      </c>
      <c r="C96" s="183" t="s">
        <v>139</v>
      </c>
      <c r="D96" s="178" t="s">
        <v>322</v>
      </c>
      <c r="E96" s="179" t="s">
        <v>374</v>
      </c>
      <c r="F96" s="178" t="s">
        <v>377</v>
      </c>
      <c r="G96" s="180">
        <v>44927</v>
      </c>
      <c r="H96" s="180">
        <v>45000</v>
      </c>
      <c r="I96" s="178">
        <v>12</v>
      </c>
      <c r="J96" s="178" t="s">
        <v>158</v>
      </c>
      <c r="K96" s="181" t="s">
        <v>21</v>
      </c>
      <c r="L96" s="178" t="s">
        <v>376</v>
      </c>
      <c r="M96" s="182">
        <f>316000000+37237450+24500000+22050000+30800000+26150000+66524635+39000000+137737915</f>
        <v>700000000</v>
      </c>
      <c r="N96" s="179" t="s">
        <v>350</v>
      </c>
      <c r="O96" s="179" t="s">
        <v>162</v>
      </c>
      <c r="P96" s="179" t="s">
        <v>25</v>
      </c>
    </row>
    <row r="97" spans="1:16" ht="75" x14ac:dyDescent="0.3">
      <c r="A97" s="177">
        <v>2023414</v>
      </c>
      <c r="B97" s="177">
        <v>7658</v>
      </c>
      <c r="C97" s="183" t="s">
        <v>139</v>
      </c>
      <c r="D97" s="178" t="s">
        <v>322</v>
      </c>
      <c r="E97" s="179">
        <v>80111600</v>
      </c>
      <c r="F97" s="178" t="s">
        <v>379</v>
      </c>
      <c r="G97" s="180">
        <v>44927</v>
      </c>
      <c r="H97" s="180">
        <v>44941</v>
      </c>
      <c r="I97" s="178">
        <v>10</v>
      </c>
      <c r="J97" s="178" t="s">
        <v>20</v>
      </c>
      <c r="K97" s="181" t="s">
        <v>21</v>
      </c>
      <c r="L97" s="178" t="s">
        <v>22</v>
      </c>
      <c r="M97" s="182">
        <f>28500000+3173000</f>
        <v>31673000</v>
      </c>
      <c r="N97" s="179" t="s">
        <v>350</v>
      </c>
      <c r="O97" s="179" t="s">
        <v>162</v>
      </c>
      <c r="P97" s="179" t="s">
        <v>25</v>
      </c>
    </row>
    <row r="98" spans="1:16" ht="75" x14ac:dyDescent="0.3">
      <c r="A98" s="177">
        <v>2023418</v>
      </c>
      <c r="B98" s="177">
        <v>7658</v>
      </c>
      <c r="C98" s="183" t="s">
        <v>139</v>
      </c>
      <c r="D98" s="178" t="s">
        <v>322</v>
      </c>
      <c r="E98" s="179">
        <v>80111600</v>
      </c>
      <c r="F98" s="178" t="s">
        <v>380</v>
      </c>
      <c r="G98" s="180">
        <v>44927</v>
      </c>
      <c r="H98" s="180">
        <v>44941</v>
      </c>
      <c r="I98" s="178">
        <v>10</v>
      </c>
      <c r="J98" s="178" t="s">
        <v>20</v>
      </c>
      <c r="K98" s="181" t="s">
        <v>21</v>
      </c>
      <c r="L98" s="178" t="s">
        <v>22</v>
      </c>
      <c r="M98" s="182">
        <f>73000000-21917635</f>
        <v>51082365</v>
      </c>
      <c r="N98" s="179" t="s">
        <v>350</v>
      </c>
      <c r="O98" s="179" t="s">
        <v>162</v>
      </c>
      <c r="P98" s="179" t="s">
        <v>25</v>
      </c>
    </row>
    <row r="99" spans="1:16" ht="75" x14ac:dyDescent="0.3">
      <c r="A99" s="177">
        <v>2023422</v>
      </c>
      <c r="B99" s="177">
        <v>7658</v>
      </c>
      <c r="C99" s="183" t="s">
        <v>139</v>
      </c>
      <c r="D99" s="178" t="s">
        <v>322</v>
      </c>
      <c r="E99" s="179">
        <v>80111600</v>
      </c>
      <c r="F99" s="178" t="s">
        <v>384</v>
      </c>
      <c r="G99" s="180">
        <v>44927</v>
      </c>
      <c r="H99" s="180">
        <v>44941</v>
      </c>
      <c r="I99" s="178">
        <v>10</v>
      </c>
      <c r="J99" s="178" t="s">
        <v>20</v>
      </c>
      <c r="K99" s="181" t="s">
        <v>21</v>
      </c>
      <c r="L99" s="178" t="s">
        <v>22</v>
      </c>
      <c r="M99" s="182">
        <f>73000000+6475365+3744635</f>
        <v>83220000</v>
      </c>
      <c r="N99" s="179" t="s">
        <v>350</v>
      </c>
      <c r="O99" s="179" t="s">
        <v>162</v>
      </c>
      <c r="P99" s="179" t="s">
        <v>25</v>
      </c>
    </row>
    <row r="100" spans="1:16" ht="75" x14ac:dyDescent="0.3">
      <c r="A100" s="177">
        <v>2023433</v>
      </c>
      <c r="B100" s="177">
        <v>7658</v>
      </c>
      <c r="C100" s="183" t="s">
        <v>139</v>
      </c>
      <c r="D100" s="178" t="s">
        <v>322</v>
      </c>
      <c r="E100" s="179" t="s">
        <v>371</v>
      </c>
      <c r="F100" s="178" t="s">
        <v>389</v>
      </c>
      <c r="G100" s="180">
        <v>44928</v>
      </c>
      <c r="H100" s="180">
        <v>44972</v>
      </c>
      <c r="I100" s="178">
        <v>2</v>
      </c>
      <c r="J100" s="178" t="s">
        <v>63</v>
      </c>
      <c r="K100" s="181" t="s">
        <v>21</v>
      </c>
      <c r="L100" s="178" t="s">
        <v>373</v>
      </c>
      <c r="M100" s="182">
        <f>18000000+5970304</f>
        <v>23970304</v>
      </c>
      <c r="N100" s="179" t="s">
        <v>350</v>
      </c>
      <c r="O100" s="179" t="s">
        <v>162</v>
      </c>
      <c r="P100" s="179" t="s">
        <v>333</v>
      </c>
    </row>
    <row r="101" spans="1:16" ht="45" x14ac:dyDescent="0.3">
      <c r="A101" s="177">
        <v>2023436</v>
      </c>
      <c r="B101" s="177">
        <v>7658</v>
      </c>
      <c r="C101" s="183" t="s">
        <v>139</v>
      </c>
      <c r="D101" s="178" t="s">
        <v>322</v>
      </c>
      <c r="E101" s="179" t="s">
        <v>397</v>
      </c>
      <c r="F101" s="178" t="s">
        <v>398</v>
      </c>
      <c r="G101" s="180" t="s">
        <v>397</v>
      </c>
      <c r="H101" s="180" t="s">
        <v>397</v>
      </c>
      <c r="I101" s="178" t="s">
        <v>397</v>
      </c>
      <c r="J101" s="178" t="s">
        <v>397</v>
      </c>
      <c r="K101" s="181" t="s">
        <v>21</v>
      </c>
      <c r="L101" s="178" t="s">
        <v>367</v>
      </c>
      <c r="M101" s="182">
        <f>1570382000-39000000-304139440-5970304</f>
        <v>1221272256</v>
      </c>
      <c r="N101" s="179" t="s">
        <v>393</v>
      </c>
      <c r="O101" s="179" t="s">
        <v>394</v>
      </c>
      <c r="P101" s="179" t="s">
        <v>25</v>
      </c>
    </row>
    <row r="102" spans="1:16" ht="75" x14ac:dyDescent="0.3">
      <c r="A102" s="177">
        <v>2023437</v>
      </c>
      <c r="B102" s="177">
        <v>7658</v>
      </c>
      <c r="C102" s="183" t="s">
        <v>139</v>
      </c>
      <c r="D102" s="185" t="s">
        <v>322</v>
      </c>
      <c r="E102" s="179">
        <v>80111600</v>
      </c>
      <c r="F102" s="179" t="s">
        <v>399</v>
      </c>
      <c r="G102" s="180">
        <v>45168</v>
      </c>
      <c r="H102" s="180">
        <v>45108</v>
      </c>
      <c r="I102" s="178">
        <v>5</v>
      </c>
      <c r="J102" s="178" t="s">
        <v>20</v>
      </c>
      <c r="K102" s="181" t="s">
        <v>21</v>
      </c>
      <c r="L102" s="178" t="s">
        <v>42</v>
      </c>
      <c r="M102" s="182">
        <f>25000000+15000000</f>
        <v>40000000</v>
      </c>
      <c r="N102" s="179" t="s">
        <v>521</v>
      </c>
      <c r="O102" s="179" t="s">
        <v>400</v>
      </c>
      <c r="P102" s="179" t="s">
        <v>25</v>
      </c>
    </row>
    <row r="103" spans="1:16" ht="105" x14ac:dyDescent="0.3">
      <c r="A103" s="177">
        <v>2023439</v>
      </c>
      <c r="B103" s="177" t="s">
        <v>54</v>
      </c>
      <c r="C103" s="177" t="s">
        <v>54</v>
      </c>
      <c r="D103" s="178" t="s">
        <v>322</v>
      </c>
      <c r="E103" s="179" t="s">
        <v>548</v>
      </c>
      <c r="F103" s="178" t="s">
        <v>403</v>
      </c>
      <c r="G103" s="180">
        <v>44927</v>
      </c>
      <c r="H103" s="180">
        <v>44941</v>
      </c>
      <c r="I103" s="178">
        <v>12</v>
      </c>
      <c r="J103" s="178" t="s">
        <v>158</v>
      </c>
      <c r="K103" s="181" t="s">
        <v>21</v>
      </c>
      <c r="L103" s="178" t="s">
        <v>58</v>
      </c>
      <c r="M103" s="182">
        <f>219797000-39797000</f>
        <v>180000000</v>
      </c>
      <c r="N103" s="179" t="s">
        <v>58</v>
      </c>
      <c r="O103" s="179" t="s">
        <v>58</v>
      </c>
      <c r="P103" s="179" t="s">
        <v>25</v>
      </c>
    </row>
    <row r="104" spans="1:16" ht="105" x14ac:dyDescent="0.3">
      <c r="A104" s="177">
        <v>2023440</v>
      </c>
      <c r="B104" s="177" t="s">
        <v>54</v>
      </c>
      <c r="C104" s="177" t="s">
        <v>54</v>
      </c>
      <c r="D104" s="178" t="s">
        <v>322</v>
      </c>
      <c r="E104" s="179" t="s">
        <v>548</v>
      </c>
      <c r="F104" s="178" t="s">
        <v>403</v>
      </c>
      <c r="G104" s="180">
        <v>44927</v>
      </c>
      <c r="H104" s="180">
        <v>44941</v>
      </c>
      <c r="I104" s="178">
        <v>12</v>
      </c>
      <c r="J104" s="178" t="s">
        <v>158</v>
      </c>
      <c r="K104" s="181" t="s">
        <v>21</v>
      </c>
      <c r="L104" s="178" t="s">
        <v>58</v>
      </c>
      <c r="M104" s="182">
        <f>487000000-7995696</f>
        <v>479004304</v>
      </c>
      <c r="N104" s="179" t="s">
        <v>58</v>
      </c>
      <c r="O104" s="179" t="s">
        <v>58</v>
      </c>
      <c r="P104" s="179" t="s">
        <v>25</v>
      </c>
    </row>
    <row r="105" spans="1:16" ht="120" x14ac:dyDescent="0.3">
      <c r="A105" s="177">
        <v>2023441</v>
      </c>
      <c r="B105" s="177" t="s">
        <v>54</v>
      </c>
      <c r="C105" s="177" t="s">
        <v>54</v>
      </c>
      <c r="D105" s="178" t="s">
        <v>322</v>
      </c>
      <c r="E105" s="179" t="s">
        <v>404</v>
      </c>
      <c r="F105" s="178" t="s">
        <v>405</v>
      </c>
      <c r="G105" s="180">
        <v>44928</v>
      </c>
      <c r="H105" s="180">
        <v>44941</v>
      </c>
      <c r="I105" s="178">
        <v>8</v>
      </c>
      <c r="J105" s="178" t="s">
        <v>63</v>
      </c>
      <c r="K105" s="181" t="s">
        <v>21</v>
      </c>
      <c r="L105" s="178" t="s">
        <v>58</v>
      </c>
      <c r="M105" s="182">
        <f>110000000+8000000</f>
        <v>118000000</v>
      </c>
      <c r="N105" s="179" t="s">
        <v>58</v>
      </c>
      <c r="O105" s="179" t="s">
        <v>58</v>
      </c>
      <c r="P105" s="179" t="s">
        <v>25</v>
      </c>
    </row>
    <row r="106" spans="1:16" ht="45" x14ac:dyDescent="0.3">
      <c r="A106" s="177">
        <v>2023442</v>
      </c>
      <c r="B106" s="177" t="s">
        <v>54</v>
      </c>
      <c r="C106" s="177" t="s">
        <v>54</v>
      </c>
      <c r="D106" s="178" t="s">
        <v>322</v>
      </c>
      <c r="E106" s="179" t="s">
        <v>551</v>
      </c>
      <c r="F106" s="178" t="s">
        <v>406</v>
      </c>
      <c r="G106" s="180">
        <v>44928</v>
      </c>
      <c r="H106" s="180">
        <v>44941</v>
      </c>
      <c r="I106" s="178">
        <v>8</v>
      </c>
      <c r="J106" s="178" t="s">
        <v>95</v>
      </c>
      <c r="K106" s="181" t="s">
        <v>21</v>
      </c>
      <c r="L106" s="178" t="s">
        <v>58</v>
      </c>
      <c r="M106" s="182">
        <f>40000000-8000000</f>
        <v>32000000</v>
      </c>
      <c r="N106" s="179" t="s">
        <v>58</v>
      </c>
      <c r="O106" s="179" t="s">
        <v>58</v>
      </c>
      <c r="P106" s="179" t="s">
        <v>25</v>
      </c>
    </row>
    <row r="107" spans="1:16" ht="60" x14ac:dyDescent="0.3">
      <c r="A107" s="177">
        <v>2023451</v>
      </c>
      <c r="B107" s="177" t="s">
        <v>54</v>
      </c>
      <c r="C107" s="177" t="s">
        <v>54</v>
      </c>
      <c r="D107" s="178" t="s">
        <v>322</v>
      </c>
      <c r="E107" s="179" t="s">
        <v>374</v>
      </c>
      <c r="F107" s="178" t="s">
        <v>422</v>
      </c>
      <c r="G107" s="180">
        <v>44927</v>
      </c>
      <c r="H107" s="180">
        <v>44977</v>
      </c>
      <c r="I107" s="178">
        <v>12</v>
      </c>
      <c r="J107" s="178" t="s">
        <v>158</v>
      </c>
      <c r="K107" s="181" t="s">
        <v>21</v>
      </c>
      <c r="L107" s="178" t="s">
        <v>58</v>
      </c>
      <c r="M107" s="182">
        <f>639000000-39000000</f>
        <v>600000000</v>
      </c>
      <c r="N107" s="179" t="s">
        <v>58</v>
      </c>
      <c r="O107" s="179" t="s">
        <v>58</v>
      </c>
      <c r="P107" s="179" t="s">
        <v>25</v>
      </c>
    </row>
    <row r="108" spans="1:16" ht="60" x14ac:dyDescent="0.3">
      <c r="A108" s="177">
        <v>2023459</v>
      </c>
      <c r="B108" s="177" t="s">
        <v>54</v>
      </c>
      <c r="C108" s="177" t="s">
        <v>54</v>
      </c>
      <c r="D108" s="178" t="s">
        <v>322</v>
      </c>
      <c r="E108" s="179" t="s">
        <v>401</v>
      </c>
      <c r="F108" s="178" t="s">
        <v>429</v>
      </c>
      <c r="G108" s="180">
        <v>44928</v>
      </c>
      <c r="H108" s="180">
        <v>44972</v>
      </c>
      <c r="I108" s="178">
        <v>2</v>
      </c>
      <c r="J108" s="178" t="s">
        <v>63</v>
      </c>
      <c r="K108" s="181" t="s">
        <v>21</v>
      </c>
      <c r="L108" s="178" t="s">
        <v>58</v>
      </c>
      <c r="M108" s="182">
        <f>37995696+6934000</f>
        <v>44929696</v>
      </c>
      <c r="N108" s="179" t="s">
        <v>58</v>
      </c>
      <c r="O108" s="179" t="s">
        <v>58</v>
      </c>
      <c r="P108" s="179" t="s">
        <v>333</v>
      </c>
    </row>
    <row r="109" spans="1:16" ht="90" x14ac:dyDescent="0.3">
      <c r="A109" s="177">
        <v>2023478</v>
      </c>
      <c r="B109" s="177" t="s">
        <v>54</v>
      </c>
      <c r="C109" s="177" t="s">
        <v>54</v>
      </c>
      <c r="D109" s="178" t="s">
        <v>322</v>
      </c>
      <c r="E109" s="179">
        <v>80111600</v>
      </c>
      <c r="F109" s="178" t="s">
        <v>443</v>
      </c>
      <c r="G109" s="180">
        <v>44986</v>
      </c>
      <c r="H109" s="180">
        <v>45000</v>
      </c>
      <c r="I109" s="178">
        <v>6</v>
      </c>
      <c r="J109" s="178" t="s">
        <v>20</v>
      </c>
      <c r="K109" s="181" t="s">
        <v>21</v>
      </c>
      <c r="L109" s="178" t="s">
        <v>58</v>
      </c>
      <c r="M109" s="182">
        <f>30600000+5100000</f>
        <v>35700000</v>
      </c>
      <c r="N109" s="179" t="s">
        <v>58</v>
      </c>
      <c r="O109" s="179" t="s">
        <v>58</v>
      </c>
      <c r="P109" s="179" t="s">
        <v>25</v>
      </c>
    </row>
    <row r="110" spans="1:16" ht="45" x14ac:dyDescent="0.3">
      <c r="A110" s="177">
        <v>2023479</v>
      </c>
      <c r="B110" s="177" t="s">
        <v>54</v>
      </c>
      <c r="C110" s="177" t="s">
        <v>54</v>
      </c>
      <c r="D110" s="178" t="s">
        <v>322</v>
      </c>
      <c r="E110" s="179">
        <v>80111600</v>
      </c>
      <c r="F110" s="178" t="s">
        <v>436</v>
      </c>
      <c r="G110" s="180">
        <v>44927</v>
      </c>
      <c r="H110" s="180">
        <v>44941</v>
      </c>
      <c r="I110" s="178">
        <v>10</v>
      </c>
      <c r="J110" s="178" t="s">
        <v>20</v>
      </c>
      <c r="K110" s="181" t="s">
        <v>21</v>
      </c>
      <c r="L110" s="178" t="s">
        <v>58</v>
      </c>
      <c r="M110" s="182">
        <f>33500000+1150000</f>
        <v>34650000</v>
      </c>
      <c r="N110" s="179" t="s">
        <v>58</v>
      </c>
      <c r="O110" s="179" t="s">
        <v>58</v>
      </c>
      <c r="P110" s="179" t="s">
        <v>25</v>
      </c>
    </row>
    <row r="111" spans="1:16" ht="60" x14ac:dyDescent="0.3">
      <c r="A111" s="177">
        <v>2023480</v>
      </c>
      <c r="B111" s="177" t="s">
        <v>54</v>
      </c>
      <c r="C111" s="177" t="s">
        <v>54</v>
      </c>
      <c r="D111" s="178" t="s">
        <v>322</v>
      </c>
      <c r="E111" s="179">
        <v>80111600</v>
      </c>
      <c r="F111" s="178" t="s">
        <v>444</v>
      </c>
      <c r="G111" s="180">
        <v>44927</v>
      </c>
      <c r="H111" s="180">
        <v>44941</v>
      </c>
      <c r="I111" s="178">
        <v>9</v>
      </c>
      <c r="J111" s="178" t="s">
        <v>20</v>
      </c>
      <c r="K111" s="181" t="s">
        <v>21</v>
      </c>
      <c r="L111" s="178" t="s">
        <v>58</v>
      </c>
      <c r="M111" s="182">
        <f>72000000-41800000-6250000</f>
        <v>23950000</v>
      </c>
      <c r="N111" s="179" t="s">
        <v>58</v>
      </c>
      <c r="O111" s="179" t="s">
        <v>58</v>
      </c>
      <c r="P111" s="179" t="s">
        <v>25</v>
      </c>
    </row>
    <row r="112" spans="1:16" ht="45" x14ac:dyDescent="0.3">
      <c r="A112" s="177">
        <v>2023490</v>
      </c>
      <c r="B112" s="177" t="s">
        <v>54</v>
      </c>
      <c r="C112" s="177" t="s">
        <v>54</v>
      </c>
      <c r="D112" s="178" t="s">
        <v>121</v>
      </c>
      <c r="E112" s="179">
        <v>80111600</v>
      </c>
      <c r="F112" s="178" t="s">
        <v>453</v>
      </c>
      <c r="G112" s="180">
        <v>45005</v>
      </c>
      <c r="H112" s="180">
        <v>45015</v>
      </c>
      <c r="I112" s="178">
        <v>9</v>
      </c>
      <c r="J112" s="178" t="s">
        <v>20</v>
      </c>
      <c r="K112" s="181" t="s">
        <v>21</v>
      </c>
      <c r="L112" s="178" t="s">
        <v>58</v>
      </c>
      <c r="M112" s="182">
        <f>53820000-4950000-14700000</f>
        <v>34170000</v>
      </c>
      <c r="N112" s="179" t="s">
        <v>58</v>
      </c>
      <c r="O112" s="179" t="s">
        <v>58</v>
      </c>
      <c r="P112" s="179" t="s">
        <v>25</v>
      </c>
    </row>
    <row r="113" spans="1:16" ht="75" x14ac:dyDescent="0.3">
      <c r="A113" s="177">
        <v>2023507</v>
      </c>
      <c r="B113" s="177">
        <v>7658</v>
      </c>
      <c r="C113" s="183" t="s">
        <v>139</v>
      </c>
      <c r="D113" s="184" t="s">
        <v>218</v>
      </c>
      <c r="E113" s="185">
        <v>80111600</v>
      </c>
      <c r="F113" s="185" t="s">
        <v>477</v>
      </c>
      <c r="G113" s="186">
        <v>44941</v>
      </c>
      <c r="H113" s="186">
        <v>44941</v>
      </c>
      <c r="I113" s="178">
        <v>11</v>
      </c>
      <c r="J113" s="178" t="s">
        <v>20</v>
      </c>
      <c r="K113" s="181" t="s">
        <v>21</v>
      </c>
      <c r="L113" s="178" t="s">
        <v>22</v>
      </c>
      <c r="M113" s="182">
        <f>(2900000*11)+2940960</f>
        <v>34840960</v>
      </c>
      <c r="N113" s="191" t="s">
        <v>221</v>
      </c>
      <c r="O113" s="191" t="s">
        <v>162</v>
      </c>
      <c r="P113" s="179" t="s">
        <v>25</v>
      </c>
    </row>
    <row r="114" spans="1:16" ht="90" x14ac:dyDescent="0.3">
      <c r="A114" s="177">
        <v>2023509</v>
      </c>
      <c r="B114" s="177">
        <v>7655</v>
      </c>
      <c r="C114" s="177" t="s">
        <v>17</v>
      </c>
      <c r="D114" s="185" t="s">
        <v>18</v>
      </c>
      <c r="E114" s="185">
        <v>80111600</v>
      </c>
      <c r="F114" s="185" t="s">
        <v>577</v>
      </c>
      <c r="G114" s="180">
        <v>44927</v>
      </c>
      <c r="H114" s="180">
        <v>44941</v>
      </c>
      <c r="I114" s="178">
        <v>10</v>
      </c>
      <c r="J114" s="178" t="s">
        <v>20</v>
      </c>
      <c r="K114" s="181" t="s">
        <v>21</v>
      </c>
      <c r="L114" s="178" t="s">
        <v>22</v>
      </c>
      <c r="M114" s="188">
        <f>12000000+48000000</f>
        <v>60000000</v>
      </c>
      <c r="N114" s="191" t="s">
        <v>23</v>
      </c>
      <c r="O114" s="185" t="s">
        <v>24</v>
      </c>
      <c r="P114" s="179" t="s">
        <v>25</v>
      </c>
    </row>
    <row r="115" spans="1:16" ht="75" x14ac:dyDescent="0.3">
      <c r="A115" s="177">
        <v>2023510</v>
      </c>
      <c r="B115" s="177">
        <v>7655</v>
      </c>
      <c r="C115" s="183" t="s">
        <v>17</v>
      </c>
      <c r="D115" s="178" t="s">
        <v>36</v>
      </c>
      <c r="E115" s="179">
        <v>80111600</v>
      </c>
      <c r="F115" s="178" t="s">
        <v>547</v>
      </c>
      <c r="G115" s="180">
        <v>44967</v>
      </c>
      <c r="H115" s="180">
        <v>44977</v>
      </c>
      <c r="I115" s="178">
        <v>5</v>
      </c>
      <c r="J115" s="178" t="s">
        <v>20</v>
      </c>
      <c r="K115" s="181" t="s">
        <v>21</v>
      </c>
      <c r="L115" s="178" t="s">
        <v>22</v>
      </c>
      <c r="M115" s="182">
        <v>40000000</v>
      </c>
      <c r="N115" s="179" t="s">
        <v>38</v>
      </c>
      <c r="O115" s="179" t="s">
        <v>24</v>
      </c>
      <c r="P115" s="179" t="s">
        <v>25</v>
      </c>
    </row>
    <row r="116" spans="1:16" ht="45" x14ac:dyDescent="0.3">
      <c r="A116" s="177">
        <v>2023511</v>
      </c>
      <c r="B116" s="177" t="s">
        <v>54</v>
      </c>
      <c r="C116" s="183" t="s">
        <v>54</v>
      </c>
      <c r="D116" s="178" t="s">
        <v>322</v>
      </c>
      <c r="E116" s="179" t="s">
        <v>419</v>
      </c>
      <c r="F116" s="178" t="s">
        <v>550</v>
      </c>
      <c r="G116" s="180">
        <v>44957</v>
      </c>
      <c r="H116" s="180">
        <v>44967</v>
      </c>
      <c r="I116" s="178">
        <v>3</v>
      </c>
      <c r="J116" s="178" t="s">
        <v>20</v>
      </c>
      <c r="K116" s="181" t="s">
        <v>21</v>
      </c>
      <c r="L116" s="178" t="s">
        <v>58</v>
      </c>
      <c r="M116" s="182">
        <v>30000000</v>
      </c>
      <c r="N116" s="179" t="s">
        <v>58</v>
      </c>
      <c r="O116" s="179" t="s">
        <v>58</v>
      </c>
      <c r="P116" s="179" t="s">
        <v>333</v>
      </c>
    </row>
    <row r="117" spans="1:16" ht="60" x14ac:dyDescent="0.3">
      <c r="A117" s="177">
        <v>2023512</v>
      </c>
      <c r="B117" s="177">
        <v>7655</v>
      </c>
      <c r="C117" s="183" t="s">
        <v>17</v>
      </c>
      <c r="D117" s="178" t="s">
        <v>322</v>
      </c>
      <c r="E117" s="179">
        <v>80111600</v>
      </c>
      <c r="F117" s="178" t="s">
        <v>552</v>
      </c>
      <c r="G117" s="180">
        <v>44952</v>
      </c>
      <c r="H117" s="180">
        <v>44952</v>
      </c>
      <c r="I117" s="178">
        <v>2</v>
      </c>
      <c r="J117" s="178" t="s">
        <v>20</v>
      </c>
      <c r="K117" s="181" t="s">
        <v>21</v>
      </c>
      <c r="L117" s="178" t="s">
        <v>42</v>
      </c>
      <c r="M117" s="182">
        <f>9000000*2</f>
        <v>18000000</v>
      </c>
      <c r="N117" s="179" t="s">
        <v>23</v>
      </c>
      <c r="O117" s="179" t="s">
        <v>24</v>
      </c>
      <c r="P117" s="179" t="s">
        <v>333</v>
      </c>
    </row>
    <row r="118" spans="1:16" ht="60" x14ac:dyDescent="0.3">
      <c r="A118" s="177">
        <v>2023513</v>
      </c>
      <c r="B118" s="177">
        <v>7655</v>
      </c>
      <c r="C118" s="183" t="s">
        <v>17</v>
      </c>
      <c r="D118" s="178" t="s">
        <v>322</v>
      </c>
      <c r="E118" s="179">
        <v>80111600</v>
      </c>
      <c r="F118" s="178" t="s">
        <v>335</v>
      </c>
      <c r="G118" s="180">
        <v>44986</v>
      </c>
      <c r="H118" s="180">
        <v>45000</v>
      </c>
      <c r="I118" s="178">
        <v>9</v>
      </c>
      <c r="J118" s="178" t="s">
        <v>20</v>
      </c>
      <c r="K118" s="181" t="s">
        <v>21</v>
      </c>
      <c r="L118" s="178" t="s">
        <v>22</v>
      </c>
      <c r="M118" s="182">
        <f>5000000*9</f>
        <v>45000000</v>
      </c>
      <c r="N118" s="179" t="s">
        <v>23</v>
      </c>
      <c r="O118" s="179" t="s">
        <v>24</v>
      </c>
      <c r="P118" s="179" t="s">
        <v>25</v>
      </c>
    </row>
    <row r="119" spans="1:16" ht="60" x14ac:dyDescent="0.3">
      <c r="A119" s="177">
        <v>2023514</v>
      </c>
      <c r="B119" s="177">
        <v>7655</v>
      </c>
      <c r="C119" s="183" t="s">
        <v>17</v>
      </c>
      <c r="D119" s="178" t="s">
        <v>322</v>
      </c>
      <c r="E119" s="179">
        <v>80111600</v>
      </c>
      <c r="F119" s="178" t="s">
        <v>341</v>
      </c>
      <c r="G119" s="180">
        <v>44986</v>
      </c>
      <c r="H119" s="180">
        <v>45000</v>
      </c>
      <c r="I119" s="178">
        <v>10</v>
      </c>
      <c r="J119" s="178" t="s">
        <v>20</v>
      </c>
      <c r="K119" s="181" t="s">
        <v>21</v>
      </c>
      <c r="L119" s="178" t="s">
        <v>22</v>
      </c>
      <c r="M119" s="182">
        <f>2450000*10</f>
        <v>24500000</v>
      </c>
      <c r="N119" s="179" t="s">
        <v>23</v>
      </c>
      <c r="O119" s="179" t="s">
        <v>24</v>
      </c>
      <c r="P119" s="179" t="s">
        <v>25</v>
      </c>
    </row>
    <row r="120" spans="1:16" ht="60" x14ac:dyDescent="0.3">
      <c r="A120" s="177">
        <v>2023515</v>
      </c>
      <c r="B120" s="177">
        <v>7655</v>
      </c>
      <c r="C120" s="183" t="s">
        <v>17</v>
      </c>
      <c r="D120" s="178" t="s">
        <v>322</v>
      </c>
      <c r="E120" s="179">
        <v>80111600</v>
      </c>
      <c r="F120" s="178" t="s">
        <v>341</v>
      </c>
      <c r="G120" s="180">
        <v>44986</v>
      </c>
      <c r="H120" s="180">
        <v>45000</v>
      </c>
      <c r="I120" s="178">
        <v>10</v>
      </c>
      <c r="J120" s="178" t="s">
        <v>20</v>
      </c>
      <c r="K120" s="181" t="s">
        <v>21</v>
      </c>
      <c r="L120" s="178" t="s">
        <v>22</v>
      </c>
      <c r="M120" s="182">
        <f>2450000*10</f>
        <v>24500000</v>
      </c>
      <c r="N120" s="179" t="s">
        <v>23</v>
      </c>
      <c r="O120" s="179" t="s">
        <v>24</v>
      </c>
      <c r="P120" s="179" t="s">
        <v>25</v>
      </c>
    </row>
    <row r="121" spans="1:16" ht="60" x14ac:dyDescent="0.3">
      <c r="A121" s="177">
        <v>2023516</v>
      </c>
      <c r="B121" s="177">
        <v>7655</v>
      </c>
      <c r="C121" s="183" t="s">
        <v>17</v>
      </c>
      <c r="D121" s="178" t="s">
        <v>322</v>
      </c>
      <c r="E121" s="179">
        <v>80111600</v>
      </c>
      <c r="F121" s="178" t="s">
        <v>341</v>
      </c>
      <c r="G121" s="180">
        <v>44986</v>
      </c>
      <c r="H121" s="180">
        <v>45000</v>
      </c>
      <c r="I121" s="178">
        <v>10</v>
      </c>
      <c r="J121" s="178" t="s">
        <v>20</v>
      </c>
      <c r="K121" s="181" t="s">
        <v>21</v>
      </c>
      <c r="L121" s="178" t="s">
        <v>22</v>
      </c>
      <c r="M121" s="182">
        <f>2450000*10</f>
        <v>24500000</v>
      </c>
      <c r="N121" s="179" t="s">
        <v>23</v>
      </c>
      <c r="O121" s="179" t="s">
        <v>24</v>
      </c>
      <c r="P121" s="179" t="s">
        <v>25</v>
      </c>
    </row>
    <row r="122" spans="1:16" ht="45" x14ac:dyDescent="0.3">
      <c r="A122" s="177">
        <v>2023517</v>
      </c>
      <c r="B122" s="177" t="s">
        <v>54</v>
      </c>
      <c r="C122" s="183" t="s">
        <v>54</v>
      </c>
      <c r="D122" s="178" t="s">
        <v>322</v>
      </c>
      <c r="E122" s="179">
        <v>80111600</v>
      </c>
      <c r="F122" s="178" t="s">
        <v>554</v>
      </c>
      <c r="G122" s="180">
        <v>44967</v>
      </c>
      <c r="H122" s="180">
        <v>44958</v>
      </c>
      <c r="I122" s="178">
        <v>4</v>
      </c>
      <c r="J122" s="178" t="s">
        <v>20</v>
      </c>
      <c r="K122" s="181" t="s">
        <v>21</v>
      </c>
      <c r="L122" s="179" t="s">
        <v>58</v>
      </c>
      <c r="M122" s="182">
        <f>8000000*4</f>
        <v>32000000</v>
      </c>
      <c r="N122" s="179" t="s">
        <v>58</v>
      </c>
      <c r="O122" s="179" t="s">
        <v>58</v>
      </c>
      <c r="P122" s="179" t="s">
        <v>25</v>
      </c>
    </row>
    <row r="123" spans="1:16" ht="45" x14ac:dyDescent="0.3">
      <c r="A123" s="177">
        <v>2023518</v>
      </c>
      <c r="B123" s="177" t="s">
        <v>54</v>
      </c>
      <c r="C123" s="183" t="s">
        <v>54</v>
      </c>
      <c r="D123" s="178" t="s">
        <v>322</v>
      </c>
      <c r="E123" s="179">
        <v>80111600</v>
      </c>
      <c r="F123" s="178" t="s">
        <v>439</v>
      </c>
      <c r="G123" s="180">
        <v>44967</v>
      </c>
      <c r="H123" s="180">
        <v>44958</v>
      </c>
      <c r="I123" s="178">
        <v>4</v>
      </c>
      <c r="J123" s="178" t="s">
        <v>20</v>
      </c>
      <c r="K123" s="181" t="s">
        <v>21</v>
      </c>
      <c r="L123" s="179" t="s">
        <v>58</v>
      </c>
      <c r="M123" s="182">
        <f>2450000*4</f>
        <v>9800000</v>
      </c>
      <c r="N123" s="179" t="s">
        <v>58</v>
      </c>
      <c r="O123" s="179" t="s">
        <v>58</v>
      </c>
      <c r="P123" s="179" t="s">
        <v>25</v>
      </c>
    </row>
    <row r="124" spans="1:16" ht="75" x14ac:dyDescent="0.3">
      <c r="A124" s="177">
        <v>2023519</v>
      </c>
      <c r="B124" s="177">
        <v>7658</v>
      </c>
      <c r="C124" s="183" t="s">
        <v>139</v>
      </c>
      <c r="D124" s="178" t="s">
        <v>121</v>
      </c>
      <c r="E124" s="185">
        <v>80111600</v>
      </c>
      <c r="F124" s="185" t="s">
        <v>555</v>
      </c>
      <c r="G124" s="186">
        <v>44970</v>
      </c>
      <c r="H124" s="186">
        <v>44974</v>
      </c>
      <c r="I124" s="178">
        <v>0.5</v>
      </c>
      <c r="J124" s="178" t="s">
        <v>20</v>
      </c>
      <c r="K124" s="181" t="s">
        <v>21</v>
      </c>
      <c r="L124" s="178" t="s">
        <v>22</v>
      </c>
      <c r="M124" s="188">
        <v>3638000</v>
      </c>
      <c r="N124" s="179" t="s">
        <v>141</v>
      </c>
      <c r="O124" s="179" t="s">
        <v>142</v>
      </c>
      <c r="P124" s="179" t="s">
        <v>333</v>
      </c>
    </row>
    <row r="125" spans="1:16" ht="60" x14ac:dyDescent="0.3">
      <c r="A125" s="177">
        <v>2023520</v>
      </c>
      <c r="B125" s="177" t="s">
        <v>54</v>
      </c>
      <c r="C125" s="183" t="s">
        <v>54</v>
      </c>
      <c r="D125" s="178" t="s">
        <v>121</v>
      </c>
      <c r="E125" s="185" t="s">
        <v>556</v>
      </c>
      <c r="F125" s="185" t="s">
        <v>126</v>
      </c>
      <c r="G125" s="186">
        <v>44956</v>
      </c>
      <c r="H125" s="186">
        <v>44963</v>
      </c>
      <c r="I125" s="178">
        <v>6</v>
      </c>
      <c r="J125" s="178" t="s">
        <v>20</v>
      </c>
      <c r="K125" s="181" t="s">
        <v>21</v>
      </c>
      <c r="L125" s="179" t="s">
        <v>58</v>
      </c>
      <c r="M125" s="182">
        <v>14700000</v>
      </c>
      <c r="N125" s="179" t="s">
        <v>58</v>
      </c>
      <c r="O125" s="179" t="s">
        <v>58</v>
      </c>
      <c r="P125" s="179" t="s">
        <v>25</v>
      </c>
    </row>
    <row r="126" spans="1:16" ht="75" x14ac:dyDescent="0.3">
      <c r="A126" s="177">
        <v>2023521</v>
      </c>
      <c r="B126" s="177">
        <v>7658</v>
      </c>
      <c r="C126" s="183" t="s">
        <v>139</v>
      </c>
      <c r="D126" s="178" t="s">
        <v>121</v>
      </c>
      <c r="E126" s="185">
        <v>80111600</v>
      </c>
      <c r="F126" s="185" t="s">
        <v>140</v>
      </c>
      <c r="G126" s="186">
        <v>44963</v>
      </c>
      <c r="H126" s="186">
        <v>44972</v>
      </c>
      <c r="I126" s="178">
        <v>4</v>
      </c>
      <c r="J126" s="178" t="s">
        <v>20</v>
      </c>
      <c r="K126" s="181" t="s">
        <v>21</v>
      </c>
      <c r="L126" s="178" t="s">
        <v>22</v>
      </c>
      <c r="M126" s="188">
        <v>20700000</v>
      </c>
      <c r="N126" s="179" t="s">
        <v>141</v>
      </c>
      <c r="O126" s="179" t="s">
        <v>142</v>
      </c>
      <c r="P126" s="179" t="s">
        <v>25</v>
      </c>
    </row>
    <row r="127" spans="1:16" ht="75" x14ac:dyDescent="0.3">
      <c r="A127" s="177">
        <v>2023522</v>
      </c>
      <c r="B127" s="177">
        <v>7637</v>
      </c>
      <c r="C127" s="183" t="s">
        <v>70</v>
      </c>
      <c r="D127" s="178" t="s">
        <v>18</v>
      </c>
      <c r="E127" s="179">
        <v>80111600</v>
      </c>
      <c r="F127" s="178" t="s">
        <v>564</v>
      </c>
      <c r="G127" s="180">
        <v>44927</v>
      </c>
      <c r="H127" s="180">
        <v>44941</v>
      </c>
      <c r="I127" s="178">
        <v>4</v>
      </c>
      <c r="J127" s="178" t="s">
        <v>20</v>
      </c>
      <c r="K127" s="181" t="s">
        <v>21</v>
      </c>
      <c r="L127" s="178" t="s">
        <v>22</v>
      </c>
      <c r="M127" s="182">
        <v>24000000</v>
      </c>
      <c r="N127" s="179" t="s">
        <v>72</v>
      </c>
      <c r="O127" s="179" t="s">
        <v>73</v>
      </c>
      <c r="P127" s="179" t="s">
        <v>25</v>
      </c>
    </row>
    <row r="128" spans="1:16" ht="75" x14ac:dyDescent="0.3">
      <c r="A128" s="177">
        <v>2023523</v>
      </c>
      <c r="B128" s="177">
        <v>7658</v>
      </c>
      <c r="C128" s="183" t="s">
        <v>139</v>
      </c>
      <c r="D128" s="185" t="s">
        <v>218</v>
      </c>
      <c r="E128" s="185">
        <v>80111600</v>
      </c>
      <c r="F128" s="185" t="s">
        <v>567</v>
      </c>
      <c r="G128" s="186">
        <v>44972</v>
      </c>
      <c r="H128" s="186">
        <v>44977</v>
      </c>
      <c r="I128" s="178">
        <v>4</v>
      </c>
      <c r="J128" s="178" t="s">
        <v>20</v>
      </c>
      <c r="K128" s="181" t="s">
        <v>21</v>
      </c>
      <c r="L128" s="178" t="s">
        <v>22</v>
      </c>
      <c r="M128" s="182">
        <v>9800000</v>
      </c>
      <c r="N128" s="191" t="s">
        <v>221</v>
      </c>
      <c r="O128" s="191" t="s">
        <v>162</v>
      </c>
      <c r="P128" s="179" t="s">
        <v>25</v>
      </c>
    </row>
    <row r="129" spans="1:16" ht="75" x14ac:dyDescent="0.3">
      <c r="A129" s="177">
        <v>2023524</v>
      </c>
      <c r="B129" s="177">
        <v>7658</v>
      </c>
      <c r="C129" s="183" t="s">
        <v>139</v>
      </c>
      <c r="D129" s="185" t="s">
        <v>218</v>
      </c>
      <c r="E129" s="185">
        <v>80111600</v>
      </c>
      <c r="F129" s="185" t="s">
        <v>568</v>
      </c>
      <c r="G129" s="186">
        <v>44972</v>
      </c>
      <c r="H129" s="186">
        <v>44977</v>
      </c>
      <c r="I129" s="178">
        <v>4</v>
      </c>
      <c r="J129" s="178" t="s">
        <v>20</v>
      </c>
      <c r="K129" s="181" t="s">
        <v>21</v>
      </c>
      <c r="L129" s="178" t="s">
        <v>22</v>
      </c>
      <c r="M129" s="182">
        <v>13400000</v>
      </c>
      <c r="N129" s="191" t="s">
        <v>221</v>
      </c>
      <c r="O129" s="191" t="s">
        <v>162</v>
      </c>
      <c r="P129" s="179" t="s">
        <v>25</v>
      </c>
    </row>
    <row r="130" spans="1:16" ht="75" x14ac:dyDescent="0.3">
      <c r="A130" s="177">
        <v>2023525</v>
      </c>
      <c r="B130" s="177">
        <v>7658</v>
      </c>
      <c r="C130" s="183" t="s">
        <v>139</v>
      </c>
      <c r="D130" s="185" t="s">
        <v>218</v>
      </c>
      <c r="E130" s="185">
        <v>80111600</v>
      </c>
      <c r="F130" s="185" t="s">
        <v>569</v>
      </c>
      <c r="G130" s="186">
        <v>44972</v>
      </c>
      <c r="H130" s="186">
        <v>44977</v>
      </c>
      <c r="I130" s="178">
        <v>11</v>
      </c>
      <c r="J130" s="178" t="s">
        <v>20</v>
      </c>
      <c r="K130" s="181" t="s">
        <v>21</v>
      </c>
      <c r="L130" s="178" t="s">
        <v>22</v>
      </c>
      <c r="M130" s="182">
        <f>56225000+240000</f>
        <v>56465000</v>
      </c>
      <c r="N130" s="191" t="s">
        <v>221</v>
      </c>
      <c r="O130" s="191" t="s">
        <v>162</v>
      </c>
      <c r="P130" s="179" t="s">
        <v>333</v>
      </c>
    </row>
    <row r="131" spans="1:16" ht="75" x14ac:dyDescent="0.3">
      <c r="A131" s="177">
        <v>2023526</v>
      </c>
      <c r="B131" s="177">
        <v>7655</v>
      </c>
      <c r="C131" s="202" t="s">
        <v>17</v>
      </c>
      <c r="D131" s="203" t="s">
        <v>284</v>
      </c>
      <c r="E131" s="185">
        <v>80111600</v>
      </c>
      <c r="F131" s="178" t="s">
        <v>301</v>
      </c>
      <c r="G131" s="204">
        <v>45094</v>
      </c>
      <c r="H131" s="204">
        <v>45094</v>
      </c>
      <c r="I131" s="178">
        <v>5.8</v>
      </c>
      <c r="J131" s="178" t="s">
        <v>20</v>
      </c>
      <c r="K131" s="181" t="s">
        <v>21</v>
      </c>
      <c r="L131" s="205" t="s">
        <v>22</v>
      </c>
      <c r="M131" s="182">
        <v>43500000</v>
      </c>
      <c r="N131" s="185" t="s">
        <v>520</v>
      </c>
      <c r="O131" s="185" t="s">
        <v>289</v>
      </c>
      <c r="P131" s="179" t="s">
        <v>25</v>
      </c>
    </row>
    <row r="132" spans="1:16" ht="75" x14ac:dyDescent="0.3">
      <c r="A132" s="177">
        <v>2023527</v>
      </c>
      <c r="B132" s="177">
        <v>7655</v>
      </c>
      <c r="C132" s="202" t="s">
        <v>17</v>
      </c>
      <c r="D132" s="203" t="s">
        <v>284</v>
      </c>
      <c r="E132" s="185">
        <v>80111600</v>
      </c>
      <c r="F132" s="206" t="s">
        <v>574</v>
      </c>
      <c r="G132" s="207">
        <v>44973</v>
      </c>
      <c r="H132" s="207">
        <v>44973</v>
      </c>
      <c r="I132" s="206">
        <v>4</v>
      </c>
      <c r="J132" s="178" t="s">
        <v>20</v>
      </c>
      <c r="K132" s="181" t="s">
        <v>21</v>
      </c>
      <c r="L132" s="205" t="s">
        <v>22</v>
      </c>
      <c r="M132" s="182">
        <v>32000000</v>
      </c>
      <c r="N132" s="185" t="s">
        <v>520</v>
      </c>
      <c r="O132" s="185" t="s">
        <v>289</v>
      </c>
      <c r="P132" s="179" t="s">
        <v>25</v>
      </c>
    </row>
    <row r="133" spans="1:16" ht="75" x14ac:dyDescent="0.3">
      <c r="A133" s="177">
        <v>2023528</v>
      </c>
      <c r="B133" s="177">
        <v>7655</v>
      </c>
      <c r="C133" s="202" t="s">
        <v>17</v>
      </c>
      <c r="D133" s="203" t="s">
        <v>284</v>
      </c>
      <c r="E133" s="185">
        <v>80111600</v>
      </c>
      <c r="F133" s="178" t="s">
        <v>574</v>
      </c>
      <c r="G133" s="204">
        <v>45094</v>
      </c>
      <c r="H133" s="204">
        <v>45094</v>
      </c>
      <c r="I133" s="178">
        <v>5</v>
      </c>
      <c r="J133" s="178" t="s">
        <v>20</v>
      </c>
      <c r="K133" s="181" t="s">
        <v>21</v>
      </c>
      <c r="L133" s="205" t="s">
        <v>22</v>
      </c>
      <c r="M133" s="182">
        <v>42085200</v>
      </c>
      <c r="N133" s="185" t="s">
        <v>520</v>
      </c>
      <c r="O133" s="185" t="s">
        <v>289</v>
      </c>
      <c r="P133" s="179" t="s">
        <v>25</v>
      </c>
    </row>
    <row r="134" spans="1:16" ht="75" x14ac:dyDescent="0.3">
      <c r="A134" s="177">
        <v>2023529</v>
      </c>
      <c r="B134" s="177">
        <v>7658</v>
      </c>
      <c r="C134" s="202" t="s">
        <v>470</v>
      </c>
      <c r="D134" s="203" t="s">
        <v>284</v>
      </c>
      <c r="E134" s="185">
        <v>80111600</v>
      </c>
      <c r="F134" s="185" t="s">
        <v>575</v>
      </c>
      <c r="G134" s="207">
        <v>44973</v>
      </c>
      <c r="H134" s="207">
        <v>44964</v>
      </c>
      <c r="I134" s="206">
        <v>4</v>
      </c>
      <c r="J134" s="178" t="s">
        <v>20</v>
      </c>
      <c r="K134" s="181" t="s">
        <v>21</v>
      </c>
      <c r="L134" s="205" t="s">
        <v>22</v>
      </c>
      <c r="M134" s="182">
        <v>18000000</v>
      </c>
      <c r="N134" s="185" t="s">
        <v>520</v>
      </c>
      <c r="O134" s="185" t="s">
        <v>289</v>
      </c>
      <c r="P134" s="179" t="s">
        <v>25</v>
      </c>
    </row>
    <row r="135" spans="1:16" ht="75" x14ac:dyDescent="0.3">
      <c r="A135" s="177">
        <v>2023530</v>
      </c>
      <c r="B135" s="177">
        <v>7658</v>
      </c>
      <c r="C135" s="202" t="s">
        <v>470</v>
      </c>
      <c r="D135" s="203" t="s">
        <v>284</v>
      </c>
      <c r="E135" s="185">
        <v>80111600</v>
      </c>
      <c r="F135" s="185" t="s">
        <v>575</v>
      </c>
      <c r="G135" s="204">
        <v>45093</v>
      </c>
      <c r="H135" s="204">
        <v>45093</v>
      </c>
      <c r="I135" s="178">
        <v>6</v>
      </c>
      <c r="J135" s="178" t="s">
        <v>20</v>
      </c>
      <c r="K135" s="181" t="s">
        <v>21</v>
      </c>
      <c r="L135" s="205" t="s">
        <v>22</v>
      </c>
      <c r="M135" s="182">
        <v>27000000</v>
      </c>
      <c r="N135" s="185" t="s">
        <v>520</v>
      </c>
      <c r="O135" s="185" t="s">
        <v>289</v>
      </c>
      <c r="P135" s="179" t="s">
        <v>25</v>
      </c>
    </row>
    <row r="136" spans="1:16" ht="75" x14ac:dyDescent="0.3">
      <c r="A136" s="177">
        <v>2023531</v>
      </c>
      <c r="B136" s="177">
        <v>7658</v>
      </c>
      <c r="C136" s="202" t="s">
        <v>139</v>
      </c>
      <c r="D136" s="203" t="s">
        <v>284</v>
      </c>
      <c r="E136" s="185">
        <v>80111600</v>
      </c>
      <c r="F136" s="185" t="s">
        <v>576</v>
      </c>
      <c r="G136" s="207">
        <v>44973</v>
      </c>
      <c r="H136" s="207">
        <v>44973</v>
      </c>
      <c r="I136" s="178">
        <v>4</v>
      </c>
      <c r="J136" s="178" t="s">
        <v>20</v>
      </c>
      <c r="K136" s="181" t="s">
        <v>21</v>
      </c>
      <c r="L136" s="205" t="s">
        <v>22</v>
      </c>
      <c r="M136" s="182">
        <v>9800000</v>
      </c>
      <c r="N136" s="185" t="s">
        <v>520</v>
      </c>
      <c r="O136" s="185" t="s">
        <v>289</v>
      </c>
      <c r="P136" s="179" t="s">
        <v>25</v>
      </c>
    </row>
    <row r="137" spans="1:16" ht="75" x14ac:dyDescent="0.3">
      <c r="A137" s="177">
        <v>2023532</v>
      </c>
      <c r="B137" s="177">
        <v>7658</v>
      </c>
      <c r="C137" s="202" t="s">
        <v>470</v>
      </c>
      <c r="D137" s="203" t="s">
        <v>284</v>
      </c>
      <c r="E137" s="185">
        <v>80111600</v>
      </c>
      <c r="F137" s="178" t="s">
        <v>576</v>
      </c>
      <c r="G137" s="204">
        <v>44973</v>
      </c>
      <c r="H137" s="204">
        <v>44973</v>
      </c>
      <c r="I137" s="178">
        <v>6</v>
      </c>
      <c r="J137" s="178" t="s">
        <v>20</v>
      </c>
      <c r="K137" s="181" t="s">
        <v>21</v>
      </c>
      <c r="L137" s="205" t="s">
        <v>22</v>
      </c>
      <c r="M137" s="182">
        <v>14700000</v>
      </c>
      <c r="N137" s="185" t="s">
        <v>520</v>
      </c>
      <c r="O137" s="185" t="s">
        <v>289</v>
      </c>
      <c r="P137" s="179" t="s">
        <v>25</v>
      </c>
    </row>
    <row r="138" spans="1:16" ht="75" x14ac:dyDescent="0.3">
      <c r="A138" s="177">
        <v>2023533</v>
      </c>
      <c r="B138" s="177">
        <v>7658</v>
      </c>
      <c r="C138" s="202" t="s">
        <v>139</v>
      </c>
      <c r="D138" s="203" t="s">
        <v>284</v>
      </c>
      <c r="E138" s="185">
        <v>80111600</v>
      </c>
      <c r="F138" s="185" t="s">
        <v>318</v>
      </c>
      <c r="G138" s="207">
        <v>44973</v>
      </c>
      <c r="H138" s="207">
        <v>44973</v>
      </c>
      <c r="I138" s="178">
        <v>4</v>
      </c>
      <c r="J138" s="178" t="s">
        <v>20</v>
      </c>
      <c r="K138" s="181" t="s">
        <v>21</v>
      </c>
      <c r="L138" s="205" t="s">
        <v>22</v>
      </c>
      <c r="M138" s="182">
        <v>18000000</v>
      </c>
      <c r="N138" s="185" t="s">
        <v>520</v>
      </c>
      <c r="O138" s="185" t="s">
        <v>289</v>
      </c>
      <c r="P138" s="179" t="s">
        <v>25</v>
      </c>
    </row>
    <row r="139" spans="1:16" ht="75" x14ac:dyDescent="0.3">
      <c r="A139" s="177">
        <v>2023534</v>
      </c>
      <c r="B139" s="177">
        <v>7658</v>
      </c>
      <c r="C139" s="202" t="s">
        <v>470</v>
      </c>
      <c r="D139" s="203" t="s">
        <v>284</v>
      </c>
      <c r="E139" s="185">
        <v>80111600</v>
      </c>
      <c r="F139" s="178" t="s">
        <v>318</v>
      </c>
      <c r="G139" s="204">
        <v>44973</v>
      </c>
      <c r="H139" s="204">
        <v>44973</v>
      </c>
      <c r="I139" s="178">
        <v>4</v>
      </c>
      <c r="J139" s="178" t="s">
        <v>20</v>
      </c>
      <c r="K139" s="181" t="s">
        <v>21</v>
      </c>
      <c r="L139" s="205" t="s">
        <v>22</v>
      </c>
      <c r="M139" s="182">
        <v>18000000</v>
      </c>
      <c r="N139" s="185" t="s">
        <v>520</v>
      </c>
      <c r="O139" s="185" t="s">
        <v>289</v>
      </c>
      <c r="P139" s="179" t="s">
        <v>25</v>
      </c>
    </row>
    <row r="140" spans="1:16" ht="75" x14ac:dyDescent="0.3">
      <c r="A140" s="177">
        <v>2023535</v>
      </c>
      <c r="B140" s="177">
        <v>7658</v>
      </c>
      <c r="C140" s="202" t="s">
        <v>139</v>
      </c>
      <c r="D140" s="203" t="s">
        <v>284</v>
      </c>
      <c r="E140" s="185">
        <v>80111600</v>
      </c>
      <c r="F140" s="185" t="s">
        <v>302</v>
      </c>
      <c r="G140" s="207">
        <v>45094</v>
      </c>
      <c r="H140" s="207">
        <v>45094</v>
      </c>
      <c r="I140" s="178">
        <v>6</v>
      </c>
      <c r="J140" s="178" t="s">
        <v>20</v>
      </c>
      <c r="K140" s="181" t="s">
        <v>21</v>
      </c>
      <c r="L140" s="205" t="s">
        <v>22</v>
      </c>
      <c r="M140" s="182">
        <v>25200000</v>
      </c>
      <c r="N140" s="185" t="s">
        <v>520</v>
      </c>
      <c r="O140" s="185" t="s">
        <v>289</v>
      </c>
      <c r="P140" s="179" t="s">
        <v>25</v>
      </c>
    </row>
    <row r="141" spans="1:16" ht="75" x14ac:dyDescent="0.3">
      <c r="A141" s="177">
        <v>2023536</v>
      </c>
      <c r="B141" s="177">
        <v>7658</v>
      </c>
      <c r="C141" s="202" t="s">
        <v>139</v>
      </c>
      <c r="D141" s="203" t="s">
        <v>284</v>
      </c>
      <c r="E141" s="185">
        <v>80111600</v>
      </c>
      <c r="F141" s="185" t="s">
        <v>306</v>
      </c>
      <c r="G141" s="204">
        <v>45094</v>
      </c>
      <c r="H141" s="204">
        <v>45094</v>
      </c>
      <c r="I141" s="178">
        <v>6</v>
      </c>
      <c r="J141" s="178" t="s">
        <v>20</v>
      </c>
      <c r="K141" s="181" t="s">
        <v>21</v>
      </c>
      <c r="L141" s="205" t="s">
        <v>22</v>
      </c>
      <c r="M141" s="182">
        <v>23100000</v>
      </c>
      <c r="N141" s="185" t="s">
        <v>520</v>
      </c>
      <c r="O141" s="185" t="s">
        <v>289</v>
      </c>
      <c r="P141" s="179" t="s">
        <v>25</v>
      </c>
    </row>
    <row r="142" spans="1:16" ht="75" x14ac:dyDescent="0.3">
      <c r="A142" s="177">
        <v>2023537</v>
      </c>
      <c r="B142" s="177">
        <v>7658</v>
      </c>
      <c r="C142" s="202" t="s">
        <v>139</v>
      </c>
      <c r="D142" s="203" t="s">
        <v>284</v>
      </c>
      <c r="E142" s="185">
        <v>80111600</v>
      </c>
      <c r="F142" s="185" t="s">
        <v>314</v>
      </c>
      <c r="G142" s="207">
        <v>45094</v>
      </c>
      <c r="H142" s="207">
        <v>45094</v>
      </c>
      <c r="I142" s="178">
        <v>6</v>
      </c>
      <c r="J142" s="178" t="s">
        <v>20</v>
      </c>
      <c r="K142" s="181" t="s">
        <v>21</v>
      </c>
      <c r="L142" s="205" t="s">
        <v>22</v>
      </c>
      <c r="M142" s="182">
        <v>36000000</v>
      </c>
      <c r="N142" s="185" t="s">
        <v>520</v>
      </c>
      <c r="O142" s="185" t="s">
        <v>289</v>
      </c>
      <c r="P142" s="179" t="s">
        <v>25</v>
      </c>
    </row>
    <row r="143" spans="1:16" ht="75" x14ac:dyDescent="0.3">
      <c r="A143" s="177">
        <v>2023538</v>
      </c>
      <c r="B143" s="177">
        <v>7658</v>
      </c>
      <c r="C143" s="202" t="s">
        <v>139</v>
      </c>
      <c r="D143" s="203" t="s">
        <v>284</v>
      </c>
      <c r="E143" s="185">
        <v>80111600</v>
      </c>
      <c r="F143" s="178" t="s">
        <v>319</v>
      </c>
      <c r="G143" s="204">
        <v>45094</v>
      </c>
      <c r="H143" s="204">
        <v>45094</v>
      </c>
      <c r="I143" s="178">
        <v>6</v>
      </c>
      <c r="J143" s="178" t="s">
        <v>20</v>
      </c>
      <c r="K143" s="181" t="s">
        <v>21</v>
      </c>
      <c r="L143" s="205" t="s">
        <v>22</v>
      </c>
      <c r="M143" s="182">
        <v>43200000</v>
      </c>
      <c r="N143" s="185" t="s">
        <v>520</v>
      </c>
      <c r="O143" s="185" t="s">
        <v>289</v>
      </c>
      <c r="P143" s="179" t="s">
        <v>25</v>
      </c>
    </row>
    <row r="144" spans="1:16" ht="75" x14ac:dyDescent="0.3">
      <c r="A144" s="177">
        <v>2023539</v>
      </c>
      <c r="B144" s="177">
        <v>7655</v>
      </c>
      <c r="C144" s="202" t="s">
        <v>17</v>
      </c>
      <c r="D144" s="203" t="s">
        <v>284</v>
      </c>
      <c r="E144" s="185">
        <v>80111600</v>
      </c>
      <c r="F144" s="185" t="s">
        <v>301</v>
      </c>
      <c r="G144" s="207">
        <v>44973</v>
      </c>
      <c r="H144" s="207">
        <v>44973</v>
      </c>
      <c r="I144" s="178">
        <v>4</v>
      </c>
      <c r="J144" s="178" t="s">
        <v>20</v>
      </c>
      <c r="K144" s="181" t="s">
        <v>21</v>
      </c>
      <c r="L144" s="205" t="s">
        <v>22</v>
      </c>
      <c r="M144" s="182">
        <v>30000000</v>
      </c>
      <c r="N144" s="185" t="s">
        <v>520</v>
      </c>
      <c r="O144" s="185" t="s">
        <v>289</v>
      </c>
      <c r="P144" s="179" t="s">
        <v>25</v>
      </c>
    </row>
    <row r="145" spans="1:16" ht="75" x14ac:dyDescent="0.3">
      <c r="A145" s="177">
        <v>2023540</v>
      </c>
      <c r="B145" s="177">
        <v>7658</v>
      </c>
      <c r="C145" s="202" t="s">
        <v>139</v>
      </c>
      <c r="D145" s="203" t="s">
        <v>284</v>
      </c>
      <c r="E145" s="185">
        <v>80111600</v>
      </c>
      <c r="F145" s="206" t="s">
        <v>319</v>
      </c>
      <c r="G145" s="207">
        <v>45094</v>
      </c>
      <c r="H145" s="207">
        <v>45094</v>
      </c>
      <c r="I145" s="206">
        <v>6</v>
      </c>
      <c r="J145" s="178" t="s">
        <v>20</v>
      </c>
      <c r="K145" s="181" t="s">
        <v>21</v>
      </c>
      <c r="L145" s="205" t="s">
        <v>22</v>
      </c>
      <c r="M145" s="182">
        <v>31200000</v>
      </c>
      <c r="N145" s="185" t="s">
        <v>520</v>
      </c>
      <c r="O145" s="185" t="s">
        <v>289</v>
      </c>
      <c r="P145" s="179" t="s">
        <v>25</v>
      </c>
    </row>
    <row r="146" spans="1:16" ht="75" x14ac:dyDescent="0.3">
      <c r="A146" s="177">
        <v>2023541</v>
      </c>
      <c r="B146" s="177">
        <v>7658</v>
      </c>
      <c r="C146" s="202" t="s">
        <v>139</v>
      </c>
      <c r="D146" s="203" t="s">
        <v>284</v>
      </c>
      <c r="E146" s="185">
        <v>80111600</v>
      </c>
      <c r="F146" s="178" t="s">
        <v>307</v>
      </c>
      <c r="G146" s="204">
        <v>44973</v>
      </c>
      <c r="H146" s="204">
        <v>44973</v>
      </c>
      <c r="I146" s="178">
        <v>4</v>
      </c>
      <c r="J146" s="178" t="s">
        <v>20</v>
      </c>
      <c r="K146" s="181" t="s">
        <v>21</v>
      </c>
      <c r="L146" s="205" t="s">
        <v>22</v>
      </c>
      <c r="M146" s="182">
        <v>11200000</v>
      </c>
      <c r="N146" s="185" t="s">
        <v>520</v>
      </c>
      <c r="O146" s="185" t="s">
        <v>289</v>
      </c>
      <c r="P146" s="179" t="s">
        <v>25</v>
      </c>
    </row>
    <row r="147" spans="1:16" ht="75" x14ac:dyDescent="0.3">
      <c r="A147" s="177">
        <v>2023542</v>
      </c>
      <c r="B147" s="177">
        <v>7658</v>
      </c>
      <c r="C147" s="202" t="s">
        <v>139</v>
      </c>
      <c r="D147" s="203" t="s">
        <v>284</v>
      </c>
      <c r="E147" s="185">
        <v>80111600</v>
      </c>
      <c r="F147" s="206" t="s">
        <v>307</v>
      </c>
      <c r="G147" s="207">
        <v>45094</v>
      </c>
      <c r="H147" s="207">
        <v>45094</v>
      </c>
      <c r="I147" s="206">
        <v>6</v>
      </c>
      <c r="J147" s="178" t="s">
        <v>20</v>
      </c>
      <c r="K147" s="181" t="s">
        <v>21</v>
      </c>
      <c r="L147" s="205" t="s">
        <v>22</v>
      </c>
      <c r="M147" s="182">
        <v>14000000</v>
      </c>
      <c r="N147" s="185" t="s">
        <v>520</v>
      </c>
      <c r="O147" s="185" t="s">
        <v>289</v>
      </c>
      <c r="P147" s="179" t="s">
        <v>25</v>
      </c>
    </row>
    <row r="148" spans="1:16" ht="114.75" customHeight="1" x14ac:dyDescent="0.3">
      <c r="A148" s="177">
        <v>2023543</v>
      </c>
      <c r="B148" s="177">
        <v>7658</v>
      </c>
      <c r="C148" s="202" t="s">
        <v>139</v>
      </c>
      <c r="D148" s="203" t="s">
        <v>284</v>
      </c>
      <c r="E148" s="185">
        <v>80111600</v>
      </c>
      <c r="F148" s="178" t="s">
        <v>311</v>
      </c>
      <c r="G148" s="204">
        <v>44973</v>
      </c>
      <c r="H148" s="204">
        <v>44973</v>
      </c>
      <c r="I148" s="178">
        <v>4</v>
      </c>
      <c r="J148" s="178" t="s">
        <v>20</v>
      </c>
      <c r="K148" s="181" t="s">
        <v>21</v>
      </c>
      <c r="L148" s="205" t="s">
        <v>22</v>
      </c>
      <c r="M148" s="182">
        <v>18000000</v>
      </c>
      <c r="N148" s="185" t="s">
        <v>520</v>
      </c>
      <c r="O148" s="185" t="s">
        <v>289</v>
      </c>
      <c r="P148" s="179" t="s">
        <v>25</v>
      </c>
    </row>
    <row r="149" spans="1:16" ht="75" x14ac:dyDescent="0.3">
      <c r="A149" s="177">
        <v>2023544</v>
      </c>
      <c r="B149" s="177">
        <v>7658</v>
      </c>
      <c r="C149" s="202" t="s">
        <v>139</v>
      </c>
      <c r="D149" s="203" t="s">
        <v>284</v>
      </c>
      <c r="E149" s="185">
        <v>80111600</v>
      </c>
      <c r="F149" s="206" t="s">
        <v>313</v>
      </c>
      <c r="G149" s="207">
        <v>44973</v>
      </c>
      <c r="H149" s="207">
        <v>44973</v>
      </c>
      <c r="I149" s="206">
        <v>4</v>
      </c>
      <c r="J149" s="178" t="s">
        <v>20</v>
      </c>
      <c r="K149" s="181" t="s">
        <v>21</v>
      </c>
      <c r="L149" s="205" t="s">
        <v>22</v>
      </c>
      <c r="M149" s="182">
        <v>18000000</v>
      </c>
      <c r="N149" s="185" t="s">
        <v>520</v>
      </c>
      <c r="O149" s="185" t="s">
        <v>289</v>
      </c>
      <c r="P149" s="179" t="s">
        <v>25</v>
      </c>
    </row>
    <row r="150" spans="1:16" ht="75" x14ac:dyDescent="0.3">
      <c r="A150" s="177">
        <v>2023545</v>
      </c>
      <c r="B150" s="177">
        <v>7658</v>
      </c>
      <c r="C150" s="202" t="s">
        <v>139</v>
      </c>
      <c r="D150" s="203" t="s">
        <v>284</v>
      </c>
      <c r="E150" s="185">
        <v>80111600</v>
      </c>
      <c r="F150" s="178" t="s">
        <v>320</v>
      </c>
      <c r="G150" s="204">
        <v>44973</v>
      </c>
      <c r="H150" s="204">
        <v>44973</v>
      </c>
      <c r="I150" s="178">
        <v>4</v>
      </c>
      <c r="J150" s="178" t="s">
        <v>20</v>
      </c>
      <c r="K150" s="181" t="s">
        <v>21</v>
      </c>
      <c r="L150" s="205" t="s">
        <v>22</v>
      </c>
      <c r="M150" s="182">
        <v>15400000</v>
      </c>
      <c r="N150" s="185" t="s">
        <v>520</v>
      </c>
      <c r="O150" s="185" t="s">
        <v>289</v>
      </c>
      <c r="P150" s="179" t="s">
        <v>25</v>
      </c>
    </row>
    <row r="151" spans="1:16" ht="75" x14ac:dyDescent="0.3">
      <c r="A151" s="177">
        <v>2023546</v>
      </c>
      <c r="B151" s="177">
        <v>7658</v>
      </c>
      <c r="C151" s="202" t="s">
        <v>139</v>
      </c>
      <c r="D151" s="203" t="s">
        <v>284</v>
      </c>
      <c r="E151" s="185">
        <v>80111600</v>
      </c>
      <c r="F151" s="185" t="s">
        <v>320</v>
      </c>
      <c r="G151" s="207">
        <v>44973</v>
      </c>
      <c r="H151" s="207">
        <v>44973</v>
      </c>
      <c r="I151" s="178">
        <v>4.5</v>
      </c>
      <c r="J151" s="178" t="s">
        <v>20</v>
      </c>
      <c r="K151" s="181" t="s">
        <v>21</v>
      </c>
      <c r="L151" s="205" t="s">
        <v>22</v>
      </c>
      <c r="M151" s="182">
        <v>17325000</v>
      </c>
      <c r="N151" s="185" t="s">
        <v>520</v>
      </c>
      <c r="O151" s="185" t="s">
        <v>289</v>
      </c>
      <c r="P151" s="179" t="s">
        <v>25</v>
      </c>
    </row>
    <row r="152" spans="1:16" ht="60" x14ac:dyDescent="0.3">
      <c r="A152" s="177">
        <v>2023547</v>
      </c>
      <c r="B152" s="177">
        <v>7655</v>
      </c>
      <c r="C152" s="202" t="s">
        <v>17</v>
      </c>
      <c r="D152" s="203" t="s">
        <v>18</v>
      </c>
      <c r="E152" s="185">
        <v>80111600</v>
      </c>
      <c r="F152" s="185" t="s">
        <v>26</v>
      </c>
      <c r="G152" s="207">
        <v>44927</v>
      </c>
      <c r="H152" s="207">
        <v>44941</v>
      </c>
      <c r="I152" s="178">
        <v>8.5</v>
      </c>
      <c r="J152" s="178" t="s">
        <v>20</v>
      </c>
      <c r="K152" s="181" t="s">
        <v>21</v>
      </c>
      <c r="L152" s="205" t="s">
        <v>22</v>
      </c>
      <c r="M152" s="182">
        <f>7000000*8.5</f>
        <v>59500000</v>
      </c>
      <c r="N152" s="185" t="s">
        <v>23</v>
      </c>
      <c r="O152" s="185" t="s">
        <v>24</v>
      </c>
      <c r="P152" s="179" t="s">
        <v>25</v>
      </c>
    </row>
    <row r="153" spans="1:16" ht="60" x14ac:dyDescent="0.3">
      <c r="A153" s="19">
        <v>2023007</v>
      </c>
      <c r="B153" s="19">
        <v>7655</v>
      </c>
      <c r="C153" s="20" t="s">
        <v>17</v>
      </c>
      <c r="D153" s="23" t="s">
        <v>18</v>
      </c>
      <c r="E153" s="22">
        <v>80111600</v>
      </c>
      <c r="F153" s="170" t="s">
        <v>29</v>
      </c>
      <c r="G153" s="46">
        <v>44927</v>
      </c>
      <c r="H153" s="46">
        <v>44941</v>
      </c>
      <c r="I153" s="47">
        <v>10</v>
      </c>
      <c r="J153" s="23" t="s">
        <v>20</v>
      </c>
      <c r="K153" s="23" t="s">
        <v>21</v>
      </c>
      <c r="L153" s="23" t="s">
        <v>22</v>
      </c>
      <c r="M153" s="24">
        <f>57200000-200000</f>
        <v>57000000</v>
      </c>
      <c r="N153" s="22" t="s">
        <v>23</v>
      </c>
      <c r="O153" s="22" t="s">
        <v>24</v>
      </c>
      <c r="P153" s="170" t="s">
        <v>25</v>
      </c>
    </row>
    <row r="154" spans="1:16" ht="60" x14ac:dyDescent="0.3">
      <c r="A154" s="19">
        <v>2023008</v>
      </c>
      <c r="B154" s="19">
        <v>7655</v>
      </c>
      <c r="C154" s="20" t="s">
        <v>17</v>
      </c>
      <c r="D154" s="23" t="s">
        <v>18</v>
      </c>
      <c r="E154" s="22">
        <v>80111600</v>
      </c>
      <c r="F154" s="170" t="s">
        <v>30</v>
      </c>
      <c r="G154" s="46">
        <v>44927</v>
      </c>
      <c r="H154" s="46">
        <v>44941</v>
      </c>
      <c r="I154" s="47">
        <v>10</v>
      </c>
      <c r="J154" s="23" t="s">
        <v>20</v>
      </c>
      <c r="K154" s="23" t="s">
        <v>21</v>
      </c>
      <c r="L154" s="23" t="s">
        <v>22</v>
      </c>
      <c r="M154" s="24">
        <f>72000000-12000000</f>
        <v>60000000</v>
      </c>
      <c r="N154" s="22" t="s">
        <v>23</v>
      </c>
      <c r="O154" s="22" t="s">
        <v>24</v>
      </c>
      <c r="P154" s="170" t="s">
        <v>25</v>
      </c>
    </row>
    <row r="155" spans="1:16" ht="90" x14ac:dyDescent="0.3">
      <c r="A155" s="19">
        <v>2023009</v>
      </c>
      <c r="B155" s="19">
        <v>7655</v>
      </c>
      <c r="C155" s="20" t="s">
        <v>17</v>
      </c>
      <c r="D155" s="23" t="s">
        <v>18</v>
      </c>
      <c r="E155" s="22">
        <v>80111600</v>
      </c>
      <c r="F155" s="170" t="s">
        <v>31</v>
      </c>
      <c r="G155" s="46">
        <v>44927</v>
      </c>
      <c r="H155" s="46">
        <v>44941</v>
      </c>
      <c r="I155" s="47">
        <v>10</v>
      </c>
      <c r="J155" s="23" t="s">
        <v>20</v>
      </c>
      <c r="K155" s="23" t="s">
        <v>21</v>
      </c>
      <c r="L155" s="23" t="s">
        <v>22</v>
      </c>
      <c r="M155" s="24">
        <f>52000000+5000000</f>
        <v>57000000</v>
      </c>
      <c r="N155" s="22" t="s">
        <v>23</v>
      </c>
      <c r="O155" s="22" t="s">
        <v>24</v>
      </c>
      <c r="P155" s="170" t="s">
        <v>25</v>
      </c>
    </row>
    <row r="156" spans="1:16" ht="60" x14ac:dyDescent="0.3">
      <c r="A156" s="19">
        <v>2023012</v>
      </c>
      <c r="B156" s="19">
        <v>7655</v>
      </c>
      <c r="C156" s="20" t="s">
        <v>17</v>
      </c>
      <c r="D156" s="23" t="s">
        <v>18</v>
      </c>
      <c r="E156" s="22">
        <v>80111600</v>
      </c>
      <c r="F156" s="170" t="s">
        <v>32</v>
      </c>
      <c r="G156" s="46">
        <v>44927</v>
      </c>
      <c r="H156" s="46">
        <v>44941</v>
      </c>
      <c r="I156" s="47">
        <v>10</v>
      </c>
      <c r="J156" s="23" t="s">
        <v>20</v>
      </c>
      <c r="K156" s="23" t="s">
        <v>21</v>
      </c>
      <c r="L156" s="23" t="s">
        <v>22</v>
      </c>
      <c r="M156" s="24">
        <f>56700000+6300000</f>
        <v>63000000</v>
      </c>
      <c r="N156" s="22" t="s">
        <v>23</v>
      </c>
      <c r="O156" s="22" t="s">
        <v>24</v>
      </c>
      <c r="P156" s="170" t="s">
        <v>25</v>
      </c>
    </row>
    <row r="157" spans="1:16" ht="96.75" customHeight="1" x14ac:dyDescent="0.3">
      <c r="A157" s="19">
        <v>2023013</v>
      </c>
      <c r="B157" s="19">
        <v>7655</v>
      </c>
      <c r="C157" s="20" t="s">
        <v>17</v>
      </c>
      <c r="D157" s="23" t="s">
        <v>18</v>
      </c>
      <c r="E157" s="22">
        <v>80111600</v>
      </c>
      <c r="F157" s="170" t="s">
        <v>33</v>
      </c>
      <c r="G157" s="46">
        <v>44927</v>
      </c>
      <c r="H157" s="46">
        <v>44941</v>
      </c>
      <c r="I157" s="47">
        <v>10</v>
      </c>
      <c r="J157" s="23" t="s">
        <v>20</v>
      </c>
      <c r="K157" s="23" t="s">
        <v>21</v>
      </c>
      <c r="L157" s="23" t="s">
        <v>22</v>
      </c>
      <c r="M157" s="24">
        <v>52000000</v>
      </c>
      <c r="N157" s="22" t="s">
        <v>23</v>
      </c>
      <c r="O157" s="22" t="s">
        <v>24</v>
      </c>
      <c r="P157" s="170" t="s">
        <v>25</v>
      </c>
    </row>
    <row r="158" spans="1:16" ht="60" x14ac:dyDescent="0.3">
      <c r="A158" s="19">
        <v>2023014</v>
      </c>
      <c r="B158" s="19">
        <v>7655</v>
      </c>
      <c r="C158" s="20" t="s">
        <v>17</v>
      </c>
      <c r="D158" s="23" t="s">
        <v>18</v>
      </c>
      <c r="E158" s="22">
        <v>80111600</v>
      </c>
      <c r="F158" s="170" t="s">
        <v>34</v>
      </c>
      <c r="G158" s="46">
        <v>44927</v>
      </c>
      <c r="H158" s="46">
        <v>44941</v>
      </c>
      <c r="I158" s="23">
        <v>11</v>
      </c>
      <c r="J158" s="23" t="s">
        <v>20</v>
      </c>
      <c r="K158" s="23" t="s">
        <v>21</v>
      </c>
      <c r="L158" s="23" t="s">
        <v>22</v>
      </c>
      <c r="M158" s="24">
        <f>57200000+3300000</f>
        <v>60500000</v>
      </c>
      <c r="N158" s="22" t="s">
        <v>23</v>
      </c>
      <c r="O158" s="22" t="s">
        <v>24</v>
      </c>
      <c r="P158" s="138" t="s">
        <v>25</v>
      </c>
    </row>
    <row r="159" spans="1:16" ht="75" x14ac:dyDescent="0.3">
      <c r="A159" s="19">
        <v>2023017</v>
      </c>
      <c r="B159" s="19">
        <v>7655</v>
      </c>
      <c r="C159" s="20" t="s">
        <v>17</v>
      </c>
      <c r="D159" s="23" t="s">
        <v>39</v>
      </c>
      <c r="E159" s="22">
        <v>80111600</v>
      </c>
      <c r="F159" s="23" t="s">
        <v>40</v>
      </c>
      <c r="G159" s="46">
        <v>45021</v>
      </c>
      <c r="H159" s="46">
        <v>45021</v>
      </c>
      <c r="I159" s="23">
        <v>9</v>
      </c>
      <c r="J159" s="23" t="s">
        <v>20</v>
      </c>
      <c r="K159" s="28" t="s">
        <v>21</v>
      </c>
      <c r="L159" s="23" t="s">
        <v>22</v>
      </c>
      <c r="M159" s="24">
        <f>63000000+33240866</f>
        <v>96240866</v>
      </c>
      <c r="N159" s="22" t="s">
        <v>23</v>
      </c>
      <c r="O159" s="22" t="s">
        <v>24</v>
      </c>
      <c r="P159" s="22" t="s">
        <v>25</v>
      </c>
    </row>
    <row r="160" spans="1:16" ht="60" x14ac:dyDescent="0.3">
      <c r="A160" s="19">
        <v>2023018</v>
      </c>
      <c r="B160" s="19">
        <v>7655</v>
      </c>
      <c r="C160" s="20" t="s">
        <v>17</v>
      </c>
      <c r="D160" s="23" t="s">
        <v>39</v>
      </c>
      <c r="E160" s="22">
        <v>80111600</v>
      </c>
      <c r="F160" s="23" t="s">
        <v>41</v>
      </c>
      <c r="G160" s="46">
        <v>45017</v>
      </c>
      <c r="H160" s="46">
        <v>45017</v>
      </c>
      <c r="I160" s="23">
        <v>7</v>
      </c>
      <c r="J160" s="23" t="s">
        <v>20</v>
      </c>
      <c r="K160" s="28" t="s">
        <v>21</v>
      </c>
      <c r="L160" s="23" t="s">
        <v>42</v>
      </c>
      <c r="M160" s="24">
        <v>53550000</v>
      </c>
      <c r="N160" s="22" t="s">
        <v>23</v>
      </c>
      <c r="O160" s="22" t="s">
        <v>24</v>
      </c>
      <c r="P160" s="22" t="s">
        <v>25</v>
      </c>
    </row>
    <row r="161" spans="1:16" ht="60" x14ac:dyDescent="0.3">
      <c r="A161" s="19">
        <v>2023019</v>
      </c>
      <c r="B161" s="19">
        <v>7655</v>
      </c>
      <c r="C161" s="20" t="s">
        <v>17</v>
      </c>
      <c r="D161" s="23" t="s">
        <v>39</v>
      </c>
      <c r="E161" s="22">
        <v>80111600</v>
      </c>
      <c r="F161" s="23" t="s">
        <v>43</v>
      </c>
      <c r="G161" s="46">
        <v>45026</v>
      </c>
      <c r="H161" s="46">
        <v>45026</v>
      </c>
      <c r="I161" s="23">
        <v>7</v>
      </c>
      <c r="J161" s="23" t="s">
        <v>20</v>
      </c>
      <c r="K161" s="28" t="s">
        <v>21</v>
      </c>
      <c r="L161" s="23" t="s">
        <v>42</v>
      </c>
      <c r="M161" s="24">
        <v>53550000</v>
      </c>
      <c r="N161" s="22" t="s">
        <v>23</v>
      </c>
      <c r="O161" s="22" t="s">
        <v>24</v>
      </c>
      <c r="P161" s="22" t="s">
        <v>25</v>
      </c>
    </row>
    <row r="162" spans="1:16" ht="60" x14ac:dyDescent="0.3">
      <c r="A162" s="19">
        <v>2023020</v>
      </c>
      <c r="B162" s="19">
        <v>7655</v>
      </c>
      <c r="C162" s="20" t="s">
        <v>17</v>
      </c>
      <c r="D162" s="23" t="s">
        <v>39</v>
      </c>
      <c r="E162" s="22">
        <v>80111600</v>
      </c>
      <c r="F162" s="23" t="s">
        <v>41</v>
      </c>
      <c r="G162" s="46">
        <v>45021</v>
      </c>
      <c r="H162" s="46">
        <v>45021</v>
      </c>
      <c r="I162" s="23">
        <v>7</v>
      </c>
      <c r="J162" s="23" t="s">
        <v>20</v>
      </c>
      <c r="K162" s="28" t="s">
        <v>21</v>
      </c>
      <c r="L162" s="23" t="s">
        <v>42</v>
      </c>
      <c r="M162" s="24">
        <v>53550000</v>
      </c>
      <c r="N162" s="22" t="s">
        <v>23</v>
      </c>
      <c r="O162" s="22" t="s">
        <v>24</v>
      </c>
      <c r="P162" s="22" t="s">
        <v>25</v>
      </c>
    </row>
    <row r="163" spans="1:16" ht="60" x14ac:dyDescent="0.3">
      <c r="A163" s="19">
        <v>2023021</v>
      </c>
      <c r="B163" s="19">
        <v>7655</v>
      </c>
      <c r="C163" s="20" t="s">
        <v>17</v>
      </c>
      <c r="D163" s="23" t="s">
        <v>39</v>
      </c>
      <c r="E163" s="22">
        <v>80111600</v>
      </c>
      <c r="F163" s="23" t="s">
        <v>41</v>
      </c>
      <c r="G163" s="46">
        <v>45021</v>
      </c>
      <c r="H163" s="46">
        <v>45021</v>
      </c>
      <c r="I163" s="23">
        <v>6</v>
      </c>
      <c r="J163" s="23" t="s">
        <v>20</v>
      </c>
      <c r="K163" s="28" t="s">
        <v>21</v>
      </c>
      <c r="L163" s="23" t="s">
        <v>42</v>
      </c>
      <c r="M163" s="24">
        <v>45900000</v>
      </c>
      <c r="N163" s="22" t="s">
        <v>23</v>
      </c>
      <c r="O163" s="22" t="s">
        <v>24</v>
      </c>
      <c r="P163" s="22" t="s">
        <v>25</v>
      </c>
    </row>
    <row r="164" spans="1:16" ht="60" x14ac:dyDescent="0.3">
      <c r="A164" s="19">
        <v>2023022</v>
      </c>
      <c r="B164" s="19">
        <v>7655</v>
      </c>
      <c r="C164" s="20" t="s">
        <v>17</v>
      </c>
      <c r="D164" s="23" t="s">
        <v>39</v>
      </c>
      <c r="E164" s="22">
        <v>80111600</v>
      </c>
      <c r="F164" s="23" t="s">
        <v>43</v>
      </c>
      <c r="G164" s="46">
        <v>45021</v>
      </c>
      <c r="H164" s="46">
        <v>45021</v>
      </c>
      <c r="I164" s="23">
        <v>6</v>
      </c>
      <c r="J164" s="23" t="s">
        <v>20</v>
      </c>
      <c r="K164" s="28" t="s">
        <v>21</v>
      </c>
      <c r="L164" s="23" t="s">
        <v>42</v>
      </c>
      <c r="M164" s="24">
        <v>45900000</v>
      </c>
      <c r="N164" s="22" t="s">
        <v>23</v>
      </c>
      <c r="O164" s="22" t="s">
        <v>24</v>
      </c>
      <c r="P164" s="22" t="s">
        <v>25</v>
      </c>
    </row>
    <row r="165" spans="1:16" ht="60" x14ac:dyDescent="0.3">
      <c r="A165" s="19">
        <v>2023023</v>
      </c>
      <c r="B165" s="19">
        <v>7655</v>
      </c>
      <c r="C165" s="20" t="s">
        <v>17</v>
      </c>
      <c r="D165" s="23" t="s">
        <v>39</v>
      </c>
      <c r="E165" s="22">
        <v>80111600</v>
      </c>
      <c r="F165" s="23" t="s">
        <v>41</v>
      </c>
      <c r="G165" s="46">
        <v>45021</v>
      </c>
      <c r="H165" s="46">
        <v>45021</v>
      </c>
      <c r="I165" s="23">
        <v>8.5</v>
      </c>
      <c r="J165" s="23" t="s">
        <v>20</v>
      </c>
      <c r="K165" s="28" t="s">
        <v>21</v>
      </c>
      <c r="L165" s="23" t="s">
        <v>42</v>
      </c>
      <c r="M165" s="24">
        <v>34850000</v>
      </c>
      <c r="N165" s="22" t="s">
        <v>23</v>
      </c>
      <c r="O165" s="22" t="s">
        <v>24</v>
      </c>
      <c r="P165" s="22" t="s">
        <v>25</v>
      </c>
    </row>
    <row r="166" spans="1:16" ht="60" x14ac:dyDescent="0.3">
      <c r="A166" s="19">
        <v>2023024</v>
      </c>
      <c r="B166" s="19">
        <v>7655</v>
      </c>
      <c r="C166" s="20" t="s">
        <v>17</v>
      </c>
      <c r="D166" s="23" t="s">
        <v>39</v>
      </c>
      <c r="E166" s="22">
        <v>80111600</v>
      </c>
      <c r="F166" s="23" t="s">
        <v>41</v>
      </c>
      <c r="G166" s="46">
        <v>45021</v>
      </c>
      <c r="H166" s="46">
        <v>45021</v>
      </c>
      <c r="I166" s="23">
        <v>8.5</v>
      </c>
      <c r="J166" s="23" t="s">
        <v>20</v>
      </c>
      <c r="K166" s="28" t="s">
        <v>21</v>
      </c>
      <c r="L166" s="23" t="s">
        <v>42</v>
      </c>
      <c r="M166" s="24">
        <v>38250000</v>
      </c>
      <c r="N166" s="22" t="s">
        <v>23</v>
      </c>
      <c r="O166" s="22" t="s">
        <v>24</v>
      </c>
      <c r="P166" s="22" t="s">
        <v>25</v>
      </c>
    </row>
    <row r="167" spans="1:16" ht="60" x14ac:dyDescent="0.3">
      <c r="A167" s="19">
        <v>2023025</v>
      </c>
      <c r="B167" s="19">
        <v>7655</v>
      </c>
      <c r="C167" s="20" t="s">
        <v>17</v>
      </c>
      <c r="D167" s="23" t="s">
        <v>39</v>
      </c>
      <c r="E167" s="22">
        <v>80111600</v>
      </c>
      <c r="F167" s="23" t="s">
        <v>44</v>
      </c>
      <c r="G167" s="46">
        <v>45021</v>
      </c>
      <c r="H167" s="46">
        <v>45021</v>
      </c>
      <c r="I167" s="23">
        <v>6.5</v>
      </c>
      <c r="J167" s="23" t="s">
        <v>20</v>
      </c>
      <c r="K167" s="28" t="s">
        <v>21</v>
      </c>
      <c r="L167" s="23" t="s">
        <v>42</v>
      </c>
      <c r="M167" s="24">
        <v>35750000</v>
      </c>
      <c r="N167" s="22" t="s">
        <v>23</v>
      </c>
      <c r="O167" s="22" t="s">
        <v>24</v>
      </c>
      <c r="P167" s="22" t="s">
        <v>25</v>
      </c>
    </row>
    <row r="168" spans="1:16" ht="60" x14ac:dyDescent="0.3">
      <c r="A168" s="19">
        <v>2023026</v>
      </c>
      <c r="B168" s="19">
        <v>7655</v>
      </c>
      <c r="C168" s="20" t="s">
        <v>17</v>
      </c>
      <c r="D168" s="23" t="s">
        <v>39</v>
      </c>
      <c r="E168" s="22">
        <v>80111600</v>
      </c>
      <c r="F168" s="23" t="s">
        <v>45</v>
      </c>
      <c r="G168" s="46">
        <v>44965</v>
      </c>
      <c r="H168" s="46">
        <v>44965</v>
      </c>
      <c r="I168" s="23">
        <v>9</v>
      </c>
      <c r="J168" s="23" t="s">
        <v>20</v>
      </c>
      <c r="K168" s="28" t="s">
        <v>21</v>
      </c>
      <c r="L168" s="23" t="s">
        <v>42</v>
      </c>
      <c r="M168" s="24">
        <v>256500000</v>
      </c>
      <c r="N168" s="22" t="s">
        <v>23</v>
      </c>
      <c r="O168" s="22" t="s">
        <v>24</v>
      </c>
      <c r="P168" s="22" t="s">
        <v>25</v>
      </c>
    </row>
    <row r="169" spans="1:16" ht="60" x14ac:dyDescent="0.3">
      <c r="A169" s="19">
        <v>2023027</v>
      </c>
      <c r="B169" s="19">
        <v>7655</v>
      </c>
      <c r="C169" s="20" t="s">
        <v>17</v>
      </c>
      <c r="D169" s="23" t="s">
        <v>39</v>
      </c>
      <c r="E169" s="22">
        <v>80111600</v>
      </c>
      <c r="F169" s="23" t="s">
        <v>46</v>
      </c>
      <c r="G169" s="46">
        <v>45021</v>
      </c>
      <c r="H169" s="46">
        <v>45021</v>
      </c>
      <c r="I169" s="23">
        <v>9</v>
      </c>
      <c r="J169" s="23" t="s">
        <v>20</v>
      </c>
      <c r="K169" s="28" t="s">
        <v>21</v>
      </c>
      <c r="L169" s="23" t="s">
        <v>42</v>
      </c>
      <c r="M169" s="24">
        <v>31500000</v>
      </c>
      <c r="N169" s="22" t="s">
        <v>23</v>
      </c>
      <c r="O169" s="22" t="s">
        <v>24</v>
      </c>
      <c r="P169" s="22" t="s">
        <v>25</v>
      </c>
    </row>
    <row r="170" spans="1:16" ht="60" x14ac:dyDescent="0.3">
      <c r="A170" s="19">
        <v>2023028</v>
      </c>
      <c r="B170" s="19">
        <v>7655</v>
      </c>
      <c r="C170" s="20" t="s">
        <v>17</v>
      </c>
      <c r="D170" s="23" t="s">
        <v>39</v>
      </c>
      <c r="E170" s="22">
        <v>80111600</v>
      </c>
      <c r="F170" s="23" t="s">
        <v>47</v>
      </c>
      <c r="G170" s="46">
        <v>45021</v>
      </c>
      <c r="H170" s="46">
        <v>45021</v>
      </c>
      <c r="I170" s="23">
        <v>7</v>
      </c>
      <c r="J170" s="23" t="s">
        <v>20</v>
      </c>
      <c r="K170" s="28" t="s">
        <v>21</v>
      </c>
      <c r="L170" s="23" t="s">
        <v>22</v>
      </c>
      <c r="M170" s="24">
        <v>20092500</v>
      </c>
      <c r="N170" s="22" t="s">
        <v>23</v>
      </c>
      <c r="O170" s="22" t="s">
        <v>24</v>
      </c>
      <c r="P170" s="22" t="s">
        <v>25</v>
      </c>
    </row>
    <row r="171" spans="1:16" ht="60" x14ac:dyDescent="0.3">
      <c r="A171" s="19">
        <v>2023029</v>
      </c>
      <c r="B171" s="19">
        <v>7655</v>
      </c>
      <c r="C171" s="20" t="s">
        <v>17</v>
      </c>
      <c r="D171" s="23" t="s">
        <v>39</v>
      </c>
      <c r="E171" s="22">
        <v>80111600</v>
      </c>
      <c r="F171" s="23" t="s">
        <v>47</v>
      </c>
      <c r="G171" s="46">
        <v>45021</v>
      </c>
      <c r="H171" s="46">
        <v>45021</v>
      </c>
      <c r="I171" s="23">
        <v>8</v>
      </c>
      <c r="J171" s="23" t="s">
        <v>20</v>
      </c>
      <c r="K171" s="28" t="s">
        <v>21</v>
      </c>
      <c r="L171" s="23" t="s">
        <v>22</v>
      </c>
      <c r="M171" s="24">
        <v>22800000</v>
      </c>
      <c r="N171" s="22" t="s">
        <v>23</v>
      </c>
      <c r="O171" s="22" t="s">
        <v>24</v>
      </c>
      <c r="P171" s="22" t="s">
        <v>25</v>
      </c>
    </row>
    <row r="172" spans="1:16" ht="60" x14ac:dyDescent="0.3">
      <c r="A172" s="19">
        <v>2023030</v>
      </c>
      <c r="B172" s="19">
        <v>7655</v>
      </c>
      <c r="C172" s="20" t="s">
        <v>17</v>
      </c>
      <c r="D172" s="23" t="s">
        <v>39</v>
      </c>
      <c r="E172" s="22">
        <v>80111600</v>
      </c>
      <c r="F172" s="23" t="s">
        <v>47</v>
      </c>
      <c r="G172" s="46">
        <v>45021</v>
      </c>
      <c r="H172" s="46">
        <v>45021</v>
      </c>
      <c r="I172" s="23">
        <v>8</v>
      </c>
      <c r="J172" s="23" t="s">
        <v>20</v>
      </c>
      <c r="K172" s="28" t="s">
        <v>21</v>
      </c>
      <c r="L172" s="23" t="s">
        <v>22</v>
      </c>
      <c r="M172" s="24">
        <v>22800000</v>
      </c>
      <c r="N172" s="22" t="s">
        <v>23</v>
      </c>
      <c r="O172" s="22" t="s">
        <v>24</v>
      </c>
      <c r="P172" s="22" t="s">
        <v>25</v>
      </c>
    </row>
    <row r="173" spans="1:16" ht="60" x14ac:dyDescent="0.3">
      <c r="A173" s="19">
        <v>2023031</v>
      </c>
      <c r="B173" s="19">
        <v>7655</v>
      </c>
      <c r="C173" s="20" t="s">
        <v>17</v>
      </c>
      <c r="D173" s="23" t="s">
        <v>39</v>
      </c>
      <c r="E173" s="22">
        <v>80111600</v>
      </c>
      <c r="F173" s="23" t="s">
        <v>41</v>
      </c>
      <c r="G173" s="46">
        <v>45021</v>
      </c>
      <c r="H173" s="46">
        <v>45021</v>
      </c>
      <c r="I173" s="23">
        <v>8.5</v>
      </c>
      <c r="J173" s="23" t="s">
        <v>20</v>
      </c>
      <c r="K173" s="28" t="s">
        <v>21</v>
      </c>
      <c r="L173" s="23" t="s">
        <v>42</v>
      </c>
      <c r="M173" s="24">
        <v>31518000</v>
      </c>
      <c r="N173" s="22" t="s">
        <v>23</v>
      </c>
      <c r="O173" s="22" t="s">
        <v>24</v>
      </c>
      <c r="P173" s="22" t="s">
        <v>25</v>
      </c>
    </row>
    <row r="174" spans="1:16" ht="60" x14ac:dyDescent="0.3">
      <c r="A174" s="19">
        <v>2023032</v>
      </c>
      <c r="B174" s="19">
        <v>7655</v>
      </c>
      <c r="C174" s="20" t="s">
        <v>17</v>
      </c>
      <c r="D174" s="23" t="s">
        <v>39</v>
      </c>
      <c r="E174" s="22">
        <v>80111600</v>
      </c>
      <c r="F174" s="23" t="s">
        <v>48</v>
      </c>
      <c r="G174" s="46">
        <v>45021</v>
      </c>
      <c r="H174" s="46">
        <v>45021</v>
      </c>
      <c r="I174" s="23">
        <v>7</v>
      </c>
      <c r="J174" s="23" t="s">
        <v>20</v>
      </c>
      <c r="K174" s="28" t="s">
        <v>21</v>
      </c>
      <c r="L174" s="23" t="s">
        <v>22</v>
      </c>
      <c r="M174" s="24">
        <v>35700000</v>
      </c>
      <c r="N174" s="22" t="s">
        <v>23</v>
      </c>
      <c r="O174" s="22" t="s">
        <v>24</v>
      </c>
      <c r="P174" s="22" t="s">
        <v>25</v>
      </c>
    </row>
    <row r="175" spans="1:16" ht="60" x14ac:dyDescent="0.3">
      <c r="A175" s="19">
        <v>2023033</v>
      </c>
      <c r="B175" s="19">
        <v>7655</v>
      </c>
      <c r="C175" s="20" t="s">
        <v>17</v>
      </c>
      <c r="D175" s="23" t="s">
        <v>39</v>
      </c>
      <c r="E175" s="22">
        <v>80111600</v>
      </c>
      <c r="F175" s="23" t="s">
        <v>49</v>
      </c>
      <c r="G175" s="46">
        <v>45021</v>
      </c>
      <c r="H175" s="46">
        <v>45021</v>
      </c>
      <c r="I175" s="23">
        <v>8</v>
      </c>
      <c r="J175" s="23" t="s">
        <v>20</v>
      </c>
      <c r="K175" s="28" t="s">
        <v>21</v>
      </c>
      <c r="L175" s="23" t="s">
        <v>42</v>
      </c>
      <c r="M175" s="24">
        <v>24800000</v>
      </c>
      <c r="N175" s="22" t="s">
        <v>23</v>
      </c>
      <c r="O175" s="22" t="s">
        <v>24</v>
      </c>
      <c r="P175" s="22" t="s">
        <v>25</v>
      </c>
    </row>
    <row r="176" spans="1:16" ht="60" x14ac:dyDescent="0.3">
      <c r="A176" s="19">
        <v>2023034</v>
      </c>
      <c r="B176" s="19">
        <v>7655</v>
      </c>
      <c r="C176" s="20" t="s">
        <v>17</v>
      </c>
      <c r="D176" s="23" t="s">
        <v>39</v>
      </c>
      <c r="E176" s="22">
        <v>80111600</v>
      </c>
      <c r="F176" s="23" t="s">
        <v>50</v>
      </c>
      <c r="G176" s="46">
        <v>44965</v>
      </c>
      <c r="H176" s="46">
        <v>44965</v>
      </c>
      <c r="I176" s="23">
        <v>8</v>
      </c>
      <c r="J176" s="23" t="s">
        <v>20</v>
      </c>
      <c r="K176" s="28" t="s">
        <v>21</v>
      </c>
      <c r="L176" s="23" t="s">
        <v>42</v>
      </c>
      <c r="M176" s="24">
        <v>54000000</v>
      </c>
      <c r="N176" s="22" t="s">
        <v>23</v>
      </c>
      <c r="O176" s="22" t="s">
        <v>24</v>
      </c>
      <c r="P176" s="22" t="s">
        <v>25</v>
      </c>
    </row>
    <row r="177" spans="1:16" ht="60" x14ac:dyDescent="0.3">
      <c r="A177" s="19">
        <v>2023035</v>
      </c>
      <c r="B177" s="19">
        <v>7655</v>
      </c>
      <c r="C177" s="20" t="s">
        <v>17</v>
      </c>
      <c r="D177" s="23" t="s">
        <v>39</v>
      </c>
      <c r="E177" s="22">
        <v>80111600</v>
      </c>
      <c r="F177" s="23" t="s">
        <v>51</v>
      </c>
      <c r="G177" s="46">
        <v>45021</v>
      </c>
      <c r="H177" s="46">
        <v>45021</v>
      </c>
      <c r="I177" s="23">
        <v>8</v>
      </c>
      <c r="J177" s="23" t="s">
        <v>20</v>
      </c>
      <c r="K177" s="28" t="s">
        <v>21</v>
      </c>
      <c r="L177" s="23" t="s">
        <v>42</v>
      </c>
      <c r="M177" s="24">
        <v>25025000</v>
      </c>
      <c r="N177" s="22" t="s">
        <v>23</v>
      </c>
      <c r="O177" s="22" t="s">
        <v>24</v>
      </c>
      <c r="P177" s="22" t="s">
        <v>25</v>
      </c>
    </row>
    <row r="178" spans="1:16" ht="75" x14ac:dyDescent="0.3">
      <c r="A178" s="19">
        <v>2023036</v>
      </c>
      <c r="B178" s="19">
        <v>7655</v>
      </c>
      <c r="C178" s="20" t="s">
        <v>17</v>
      </c>
      <c r="D178" s="23" t="s">
        <v>39</v>
      </c>
      <c r="E178" s="22">
        <v>80111600</v>
      </c>
      <c r="F178" s="23" t="s">
        <v>52</v>
      </c>
      <c r="G178" s="46">
        <v>45054</v>
      </c>
      <c r="H178" s="46">
        <v>45054</v>
      </c>
      <c r="I178" s="23">
        <v>4</v>
      </c>
      <c r="J178" s="23" t="s">
        <v>20</v>
      </c>
      <c r="K178" s="28" t="s">
        <v>21</v>
      </c>
      <c r="L178" s="23" t="s">
        <v>42</v>
      </c>
      <c r="M178" s="24">
        <v>18000000</v>
      </c>
      <c r="N178" s="22" t="s">
        <v>23</v>
      </c>
      <c r="O178" s="22" t="s">
        <v>24</v>
      </c>
      <c r="P178" s="22" t="s">
        <v>25</v>
      </c>
    </row>
    <row r="179" spans="1:16" ht="60" x14ac:dyDescent="0.3">
      <c r="A179" s="19">
        <v>2023037</v>
      </c>
      <c r="B179" s="19">
        <v>7655</v>
      </c>
      <c r="C179" s="20" t="s">
        <v>17</v>
      </c>
      <c r="D179" s="23" t="s">
        <v>39</v>
      </c>
      <c r="E179" s="22">
        <v>80111600</v>
      </c>
      <c r="F179" s="23" t="s">
        <v>53</v>
      </c>
      <c r="G179" s="46">
        <v>44941</v>
      </c>
      <c r="H179" s="46">
        <v>44941</v>
      </c>
      <c r="I179" s="23">
        <v>12</v>
      </c>
      <c r="J179" s="23" t="s">
        <v>20</v>
      </c>
      <c r="K179" s="28" t="s">
        <v>21</v>
      </c>
      <c r="L179" s="23" t="s">
        <v>42</v>
      </c>
      <c r="M179" s="24">
        <v>37936634</v>
      </c>
      <c r="N179" s="22" t="s">
        <v>23</v>
      </c>
      <c r="O179" s="22" t="s">
        <v>24</v>
      </c>
      <c r="P179" s="22" t="s">
        <v>25</v>
      </c>
    </row>
    <row r="180" spans="1:16" ht="45" x14ac:dyDescent="0.3">
      <c r="A180" s="19">
        <v>2023038</v>
      </c>
      <c r="B180" s="19" t="s">
        <v>54</v>
      </c>
      <c r="C180" s="19" t="s">
        <v>54</v>
      </c>
      <c r="D180" s="23" t="s">
        <v>18</v>
      </c>
      <c r="E180" s="22" t="s">
        <v>55</v>
      </c>
      <c r="F180" s="23" t="s">
        <v>56</v>
      </c>
      <c r="G180" s="46">
        <v>44927</v>
      </c>
      <c r="H180" s="46">
        <v>44958</v>
      </c>
      <c r="I180" s="23">
        <v>12</v>
      </c>
      <c r="J180" s="23" t="s">
        <v>20</v>
      </c>
      <c r="K180" s="28" t="s">
        <v>21</v>
      </c>
      <c r="L180" s="23" t="s">
        <v>57</v>
      </c>
      <c r="M180" s="24">
        <v>19417000</v>
      </c>
      <c r="N180" s="23" t="s">
        <v>58</v>
      </c>
      <c r="O180" s="23" t="s">
        <v>58</v>
      </c>
      <c r="P180" s="22" t="s">
        <v>25</v>
      </c>
    </row>
    <row r="181" spans="1:16" ht="45" x14ac:dyDescent="0.3">
      <c r="A181" s="19">
        <v>2023039</v>
      </c>
      <c r="B181" s="19" t="s">
        <v>54</v>
      </c>
      <c r="C181" s="19" t="s">
        <v>54</v>
      </c>
      <c r="D181" s="23" t="s">
        <v>18</v>
      </c>
      <c r="E181" s="22" t="s">
        <v>59</v>
      </c>
      <c r="F181" s="23" t="s">
        <v>60</v>
      </c>
      <c r="G181" s="46">
        <v>45108</v>
      </c>
      <c r="H181" s="46">
        <v>44773</v>
      </c>
      <c r="I181" s="23">
        <v>12</v>
      </c>
      <c r="J181" s="23" t="s">
        <v>20</v>
      </c>
      <c r="K181" s="28" t="s">
        <v>21</v>
      </c>
      <c r="L181" s="23" t="s">
        <v>57</v>
      </c>
      <c r="M181" s="24">
        <v>37000000</v>
      </c>
      <c r="N181" s="23" t="s">
        <v>58</v>
      </c>
      <c r="O181" s="23" t="s">
        <v>58</v>
      </c>
      <c r="P181" s="22" t="s">
        <v>25</v>
      </c>
    </row>
    <row r="182" spans="1:16" ht="60" x14ac:dyDescent="0.3">
      <c r="A182" s="19">
        <v>2023040</v>
      </c>
      <c r="B182" s="19" t="s">
        <v>54</v>
      </c>
      <c r="C182" s="19" t="s">
        <v>54</v>
      </c>
      <c r="D182" s="23" t="s">
        <v>18</v>
      </c>
      <c r="E182" s="22" t="s">
        <v>61</v>
      </c>
      <c r="F182" s="23" t="s">
        <v>62</v>
      </c>
      <c r="G182" s="46">
        <v>45108</v>
      </c>
      <c r="H182" s="46">
        <v>44773</v>
      </c>
      <c r="I182" s="23">
        <v>12</v>
      </c>
      <c r="J182" s="23" t="s">
        <v>63</v>
      </c>
      <c r="K182" s="28" t="s">
        <v>21</v>
      </c>
      <c r="L182" s="23" t="s">
        <v>57</v>
      </c>
      <c r="M182" s="24">
        <v>35000000</v>
      </c>
      <c r="N182" s="23" t="s">
        <v>58</v>
      </c>
      <c r="O182" s="23" t="s">
        <v>58</v>
      </c>
      <c r="P182" s="22" t="s">
        <v>25</v>
      </c>
    </row>
    <row r="183" spans="1:16" ht="60" x14ac:dyDescent="0.3">
      <c r="A183" s="19">
        <v>2023041</v>
      </c>
      <c r="B183" s="19" t="s">
        <v>54</v>
      </c>
      <c r="C183" s="19" t="s">
        <v>54</v>
      </c>
      <c r="D183" s="23" t="s">
        <v>18</v>
      </c>
      <c r="E183" s="22" t="s">
        <v>64</v>
      </c>
      <c r="F183" s="23" t="s">
        <v>65</v>
      </c>
      <c r="G183" s="46">
        <v>44927</v>
      </c>
      <c r="H183" s="46">
        <v>44958</v>
      </c>
      <c r="I183" s="23">
        <v>12</v>
      </c>
      <c r="J183" s="23" t="s">
        <v>63</v>
      </c>
      <c r="K183" s="28" t="s">
        <v>21</v>
      </c>
      <c r="L183" s="23" t="s">
        <v>66</v>
      </c>
      <c r="M183" s="24">
        <v>300000000</v>
      </c>
      <c r="N183" s="23" t="s">
        <v>58</v>
      </c>
      <c r="O183" s="23" t="s">
        <v>58</v>
      </c>
      <c r="P183" s="22" t="s">
        <v>25</v>
      </c>
    </row>
    <row r="184" spans="1:16" ht="45" x14ac:dyDescent="0.3">
      <c r="A184" s="19">
        <v>2023042</v>
      </c>
      <c r="B184" s="19" t="s">
        <v>54</v>
      </c>
      <c r="C184" s="19" t="s">
        <v>54</v>
      </c>
      <c r="D184" s="23" t="s">
        <v>18</v>
      </c>
      <c r="E184" s="22" t="s">
        <v>67</v>
      </c>
      <c r="F184" s="23" t="s">
        <v>68</v>
      </c>
      <c r="G184" s="46">
        <v>44986</v>
      </c>
      <c r="H184" s="46">
        <v>44713</v>
      </c>
      <c r="I184" s="23">
        <v>12</v>
      </c>
      <c r="J184" s="23" t="s">
        <v>20</v>
      </c>
      <c r="K184" s="28" t="s">
        <v>21</v>
      </c>
      <c r="L184" s="23" t="s">
        <v>69</v>
      </c>
      <c r="M184" s="24">
        <v>305103000</v>
      </c>
      <c r="N184" s="23" t="s">
        <v>58</v>
      </c>
      <c r="O184" s="23" t="s">
        <v>58</v>
      </c>
      <c r="P184" s="22" t="s">
        <v>25</v>
      </c>
    </row>
    <row r="185" spans="1:16" ht="75" x14ac:dyDescent="0.3">
      <c r="A185" s="19">
        <v>2023043</v>
      </c>
      <c r="B185" s="19">
        <v>7637</v>
      </c>
      <c r="C185" s="20" t="s">
        <v>70</v>
      </c>
      <c r="D185" s="23" t="s">
        <v>18</v>
      </c>
      <c r="E185" s="22">
        <v>80111600</v>
      </c>
      <c r="F185" s="23" t="s">
        <v>71</v>
      </c>
      <c r="G185" s="46">
        <v>44927</v>
      </c>
      <c r="H185" s="46">
        <v>44941</v>
      </c>
      <c r="I185" s="23">
        <v>11</v>
      </c>
      <c r="J185" s="23" t="s">
        <v>20</v>
      </c>
      <c r="K185" s="28" t="s">
        <v>21</v>
      </c>
      <c r="L185" s="23" t="s">
        <v>22</v>
      </c>
      <c r="M185" s="24">
        <v>77000000</v>
      </c>
      <c r="N185" s="22" t="s">
        <v>72</v>
      </c>
      <c r="O185" s="22" t="s">
        <v>73</v>
      </c>
      <c r="P185" s="22" t="s">
        <v>25</v>
      </c>
    </row>
    <row r="186" spans="1:16" ht="75" x14ac:dyDescent="0.3">
      <c r="A186" s="19">
        <v>2023044</v>
      </c>
      <c r="B186" s="19">
        <v>7637</v>
      </c>
      <c r="C186" s="20" t="s">
        <v>70</v>
      </c>
      <c r="D186" s="23" t="s">
        <v>18</v>
      </c>
      <c r="E186" s="22">
        <v>80111600</v>
      </c>
      <c r="F186" s="23" t="s">
        <v>74</v>
      </c>
      <c r="G186" s="46">
        <v>44927</v>
      </c>
      <c r="H186" s="46">
        <v>44941</v>
      </c>
      <c r="I186" s="23">
        <v>7</v>
      </c>
      <c r="J186" s="23" t="s">
        <v>20</v>
      </c>
      <c r="K186" s="28" t="s">
        <v>21</v>
      </c>
      <c r="L186" s="23" t="s">
        <v>22</v>
      </c>
      <c r="M186" s="24">
        <v>32900000</v>
      </c>
      <c r="N186" s="22" t="s">
        <v>72</v>
      </c>
      <c r="O186" s="22" t="s">
        <v>73</v>
      </c>
      <c r="P186" s="22" t="s">
        <v>25</v>
      </c>
    </row>
    <row r="187" spans="1:16" ht="75" x14ac:dyDescent="0.3">
      <c r="A187" s="19">
        <v>2023046</v>
      </c>
      <c r="B187" s="19">
        <v>7637</v>
      </c>
      <c r="C187" s="20" t="s">
        <v>70</v>
      </c>
      <c r="D187" s="23" t="s">
        <v>18</v>
      </c>
      <c r="E187" s="22">
        <v>80111600</v>
      </c>
      <c r="F187" s="22" t="s">
        <v>75</v>
      </c>
      <c r="G187" s="46">
        <v>44927</v>
      </c>
      <c r="H187" s="46">
        <v>44941</v>
      </c>
      <c r="I187" s="23">
        <v>6</v>
      </c>
      <c r="J187" s="23" t="s">
        <v>20</v>
      </c>
      <c r="K187" s="28" t="s">
        <v>21</v>
      </c>
      <c r="L187" s="23" t="s">
        <v>22</v>
      </c>
      <c r="M187" s="24">
        <f>20100000-6700000</f>
        <v>13400000</v>
      </c>
      <c r="N187" s="22" t="s">
        <v>72</v>
      </c>
      <c r="O187" s="22" t="s">
        <v>73</v>
      </c>
      <c r="P187" s="22" t="s">
        <v>25</v>
      </c>
    </row>
    <row r="188" spans="1:16" ht="75" x14ac:dyDescent="0.3">
      <c r="A188" s="19">
        <v>2023047</v>
      </c>
      <c r="B188" s="19">
        <v>7637</v>
      </c>
      <c r="C188" s="20" t="s">
        <v>70</v>
      </c>
      <c r="D188" s="23" t="s">
        <v>18</v>
      </c>
      <c r="E188" s="22">
        <v>80111600</v>
      </c>
      <c r="F188" s="23" t="s">
        <v>76</v>
      </c>
      <c r="G188" s="46">
        <v>44927</v>
      </c>
      <c r="H188" s="46">
        <v>44941</v>
      </c>
      <c r="I188" s="23">
        <v>10</v>
      </c>
      <c r="J188" s="23" t="s">
        <v>20</v>
      </c>
      <c r="K188" s="28" t="s">
        <v>21</v>
      </c>
      <c r="L188" s="23" t="s">
        <v>22</v>
      </c>
      <c r="M188" s="24">
        <v>68000000</v>
      </c>
      <c r="N188" s="22" t="s">
        <v>72</v>
      </c>
      <c r="O188" s="22" t="s">
        <v>73</v>
      </c>
      <c r="P188" s="22" t="s">
        <v>25</v>
      </c>
    </row>
    <row r="189" spans="1:16" ht="75" x14ac:dyDescent="0.3">
      <c r="A189" s="19">
        <v>2023048</v>
      </c>
      <c r="B189" s="19">
        <v>7637</v>
      </c>
      <c r="C189" s="20" t="s">
        <v>70</v>
      </c>
      <c r="D189" s="23" t="s">
        <v>18</v>
      </c>
      <c r="E189" s="22">
        <v>80111600</v>
      </c>
      <c r="F189" s="23" t="s">
        <v>77</v>
      </c>
      <c r="G189" s="46">
        <v>44927</v>
      </c>
      <c r="H189" s="46">
        <v>44941</v>
      </c>
      <c r="I189" s="23">
        <v>10</v>
      </c>
      <c r="J189" s="23" t="s">
        <v>20</v>
      </c>
      <c r="K189" s="28" t="s">
        <v>21</v>
      </c>
      <c r="L189" s="23" t="s">
        <v>22</v>
      </c>
      <c r="M189" s="24">
        <v>68000000</v>
      </c>
      <c r="N189" s="22" t="s">
        <v>72</v>
      </c>
      <c r="O189" s="22" t="s">
        <v>73</v>
      </c>
      <c r="P189" s="22" t="s">
        <v>25</v>
      </c>
    </row>
    <row r="190" spans="1:16" ht="75" x14ac:dyDescent="0.3">
      <c r="A190" s="19">
        <v>2023049</v>
      </c>
      <c r="B190" s="19">
        <v>7637</v>
      </c>
      <c r="C190" s="20" t="s">
        <v>70</v>
      </c>
      <c r="D190" s="23" t="s">
        <v>18</v>
      </c>
      <c r="E190" s="22">
        <v>80111600</v>
      </c>
      <c r="F190" s="23" t="s">
        <v>78</v>
      </c>
      <c r="G190" s="46">
        <v>44927</v>
      </c>
      <c r="H190" s="46">
        <v>44941</v>
      </c>
      <c r="I190" s="23">
        <v>10</v>
      </c>
      <c r="J190" s="23" t="s">
        <v>20</v>
      </c>
      <c r="K190" s="28" t="s">
        <v>21</v>
      </c>
      <c r="L190" s="23" t="s">
        <v>22</v>
      </c>
      <c r="M190" s="24">
        <v>65000000</v>
      </c>
      <c r="N190" s="22" t="s">
        <v>72</v>
      </c>
      <c r="O190" s="22" t="s">
        <v>73</v>
      </c>
      <c r="P190" s="22" t="s">
        <v>25</v>
      </c>
    </row>
    <row r="191" spans="1:16" ht="90" x14ac:dyDescent="0.3">
      <c r="A191" s="19">
        <v>2023050</v>
      </c>
      <c r="B191" s="19">
        <v>7637</v>
      </c>
      <c r="C191" s="20" t="s">
        <v>70</v>
      </c>
      <c r="D191" s="23" t="s">
        <v>18</v>
      </c>
      <c r="E191" s="22">
        <v>80111600</v>
      </c>
      <c r="F191" s="23" t="s">
        <v>79</v>
      </c>
      <c r="G191" s="46">
        <v>44927</v>
      </c>
      <c r="H191" s="46">
        <v>44941</v>
      </c>
      <c r="I191" s="23">
        <v>11</v>
      </c>
      <c r="J191" s="23" t="s">
        <v>20</v>
      </c>
      <c r="K191" s="28" t="s">
        <v>21</v>
      </c>
      <c r="L191" s="23" t="s">
        <v>22</v>
      </c>
      <c r="M191" s="24">
        <f>77000000+5500000</f>
        <v>82500000</v>
      </c>
      <c r="N191" s="22" t="s">
        <v>72</v>
      </c>
      <c r="O191" s="22" t="s">
        <v>73</v>
      </c>
      <c r="P191" s="22" t="s">
        <v>25</v>
      </c>
    </row>
    <row r="192" spans="1:16" ht="75" x14ac:dyDescent="0.3">
      <c r="A192" s="19">
        <v>2023051</v>
      </c>
      <c r="B192" s="19">
        <v>7637</v>
      </c>
      <c r="C192" s="20" t="s">
        <v>70</v>
      </c>
      <c r="D192" s="23" t="s">
        <v>18</v>
      </c>
      <c r="E192" s="22">
        <v>80111600</v>
      </c>
      <c r="F192" s="23" t="s">
        <v>80</v>
      </c>
      <c r="G192" s="46">
        <v>44927</v>
      </c>
      <c r="H192" s="46">
        <v>44941</v>
      </c>
      <c r="I192" s="23">
        <v>11</v>
      </c>
      <c r="J192" s="23" t="s">
        <v>20</v>
      </c>
      <c r="K192" s="28" t="s">
        <v>21</v>
      </c>
      <c r="L192" s="23" t="s">
        <v>22</v>
      </c>
      <c r="M192" s="24">
        <v>77000000</v>
      </c>
      <c r="N192" s="22" t="s">
        <v>72</v>
      </c>
      <c r="O192" s="22" t="s">
        <v>73</v>
      </c>
      <c r="P192" s="22" t="s">
        <v>25</v>
      </c>
    </row>
    <row r="193" spans="1:16" ht="75" x14ac:dyDescent="0.3">
      <c r="A193" s="19">
        <v>2023052</v>
      </c>
      <c r="B193" s="19">
        <v>7637</v>
      </c>
      <c r="C193" s="20" t="s">
        <v>70</v>
      </c>
      <c r="D193" s="23" t="s">
        <v>18</v>
      </c>
      <c r="E193" s="22">
        <v>80111600</v>
      </c>
      <c r="F193" s="23" t="s">
        <v>81</v>
      </c>
      <c r="G193" s="46">
        <v>44927</v>
      </c>
      <c r="H193" s="46">
        <v>44941</v>
      </c>
      <c r="I193" s="23">
        <v>9</v>
      </c>
      <c r="J193" s="23" t="s">
        <v>20</v>
      </c>
      <c r="K193" s="28" t="s">
        <v>21</v>
      </c>
      <c r="L193" s="23" t="s">
        <v>22</v>
      </c>
      <c r="M193" s="24">
        <v>58500000</v>
      </c>
      <c r="N193" s="22" t="s">
        <v>82</v>
      </c>
      <c r="O193" s="22" t="s">
        <v>73</v>
      </c>
      <c r="P193" s="22" t="s">
        <v>25</v>
      </c>
    </row>
    <row r="194" spans="1:16" ht="75" x14ac:dyDescent="0.3">
      <c r="A194" s="19">
        <v>2023053</v>
      </c>
      <c r="B194" s="19">
        <v>7637</v>
      </c>
      <c r="C194" s="20" t="s">
        <v>70</v>
      </c>
      <c r="D194" s="23" t="s">
        <v>18</v>
      </c>
      <c r="E194" s="22">
        <v>80111600</v>
      </c>
      <c r="F194" s="23" t="s">
        <v>83</v>
      </c>
      <c r="G194" s="46">
        <v>44927</v>
      </c>
      <c r="H194" s="46">
        <v>44941</v>
      </c>
      <c r="I194" s="23">
        <v>8</v>
      </c>
      <c r="J194" s="23" t="s">
        <v>20</v>
      </c>
      <c r="K194" s="28" t="s">
        <v>21</v>
      </c>
      <c r="L194" s="23" t="s">
        <v>22</v>
      </c>
      <c r="M194" s="24">
        <v>52000000</v>
      </c>
      <c r="N194" s="22" t="s">
        <v>72</v>
      </c>
      <c r="O194" s="22" t="s">
        <v>73</v>
      </c>
      <c r="P194" s="22" t="s">
        <v>25</v>
      </c>
    </row>
    <row r="195" spans="1:16" ht="75" x14ac:dyDescent="0.3">
      <c r="A195" s="19">
        <v>2023054</v>
      </c>
      <c r="B195" s="19">
        <v>7637</v>
      </c>
      <c r="C195" s="20" t="s">
        <v>70</v>
      </c>
      <c r="D195" s="23" t="s">
        <v>18</v>
      </c>
      <c r="E195" s="22">
        <v>80111600</v>
      </c>
      <c r="F195" s="23" t="s">
        <v>84</v>
      </c>
      <c r="G195" s="46">
        <v>44927</v>
      </c>
      <c r="H195" s="46">
        <v>44941</v>
      </c>
      <c r="I195" s="23">
        <v>11</v>
      </c>
      <c r="J195" s="23" t="s">
        <v>20</v>
      </c>
      <c r="K195" s="28" t="s">
        <v>21</v>
      </c>
      <c r="L195" s="23" t="s">
        <v>22</v>
      </c>
      <c r="M195" s="24">
        <v>51700000</v>
      </c>
      <c r="N195" s="22" t="s">
        <v>72</v>
      </c>
      <c r="O195" s="22" t="s">
        <v>73</v>
      </c>
      <c r="P195" s="22" t="s">
        <v>25</v>
      </c>
    </row>
    <row r="196" spans="1:16" ht="75" x14ac:dyDescent="0.3">
      <c r="A196" s="19">
        <v>2023056</v>
      </c>
      <c r="B196" s="19">
        <v>7637</v>
      </c>
      <c r="C196" s="20" t="s">
        <v>70</v>
      </c>
      <c r="D196" s="23" t="s">
        <v>18</v>
      </c>
      <c r="E196" s="22">
        <v>80111600</v>
      </c>
      <c r="F196" s="23" t="s">
        <v>85</v>
      </c>
      <c r="G196" s="46">
        <v>44927</v>
      </c>
      <c r="H196" s="46">
        <v>44941</v>
      </c>
      <c r="I196" s="23">
        <v>7</v>
      </c>
      <c r="J196" s="23" t="s">
        <v>20</v>
      </c>
      <c r="K196" s="28" t="s">
        <v>21</v>
      </c>
      <c r="L196" s="23" t="s">
        <v>22</v>
      </c>
      <c r="M196" s="24">
        <v>35000000</v>
      </c>
      <c r="N196" s="22" t="s">
        <v>72</v>
      </c>
      <c r="O196" s="22" t="s">
        <v>73</v>
      </c>
      <c r="P196" s="22" t="s">
        <v>25</v>
      </c>
    </row>
    <row r="197" spans="1:16" ht="75" x14ac:dyDescent="0.3">
      <c r="A197" s="19">
        <v>2023059</v>
      </c>
      <c r="B197" s="19">
        <v>7637</v>
      </c>
      <c r="C197" s="20" t="s">
        <v>70</v>
      </c>
      <c r="D197" s="23" t="s">
        <v>18</v>
      </c>
      <c r="E197" s="22">
        <v>80111600</v>
      </c>
      <c r="F197" s="23" t="s">
        <v>87</v>
      </c>
      <c r="G197" s="46">
        <v>44927</v>
      </c>
      <c r="H197" s="46">
        <v>44941</v>
      </c>
      <c r="I197" s="23">
        <v>8</v>
      </c>
      <c r="J197" s="23" t="s">
        <v>20</v>
      </c>
      <c r="K197" s="28" t="s">
        <v>21</v>
      </c>
      <c r="L197" s="23" t="s">
        <v>22</v>
      </c>
      <c r="M197" s="24">
        <v>25600000</v>
      </c>
      <c r="N197" s="22" t="s">
        <v>72</v>
      </c>
      <c r="O197" s="22" t="s">
        <v>73</v>
      </c>
      <c r="P197" s="22" t="s">
        <v>25</v>
      </c>
    </row>
    <row r="198" spans="1:16" ht="75" x14ac:dyDescent="0.3">
      <c r="A198" s="19">
        <v>2023061</v>
      </c>
      <c r="B198" s="19">
        <v>7637</v>
      </c>
      <c r="C198" s="20" t="s">
        <v>70</v>
      </c>
      <c r="D198" s="23" t="s">
        <v>18</v>
      </c>
      <c r="E198" s="22" t="s">
        <v>89</v>
      </c>
      <c r="F198" s="23" t="s">
        <v>90</v>
      </c>
      <c r="G198" s="46">
        <v>44951</v>
      </c>
      <c r="H198" s="46">
        <v>45008</v>
      </c>
      <c r="I198" s="23">
        <v>6</v>
      </c>
      <c r="J198" s="23" t="s">
        <v>63</v>
      </c>
      <c r="K198" s="28" t="s">
        <v>21</v>
      </c>
      <c r="L198" s="23" t="s">
        <v>91</v>
      </c>
      <c r="M198" s="24">
        <v>500000000</v>
      </c>
      <c r="N198" s="22" t="s">
        <v>72</v>
      </c>
      <c r="O198" s="22" t="s">
        <v>73</v>
      </c>
      <c r="P198" s="22" t="s">
        <v>25</v>
      </c>
    </row>
    <row r="199" spans="1:16" ht="75" x14ac:dyDescent="0.3">
      <c r="A199" s="19">
        <v>2023063</v>
      </c>
      <c r="B199" s="19">
        <v>7637</v>
      </c>
      <c r="C199" s="20" t="s">
        <v>70</v>
      </c>
      <c r="D199" s="23" t="s">
        <v>18</v>
      </c>
      <c r="E199" s="22" t="s">
        <v>93</v>
      </c>
      <c r="F199" s="23" t="s">
        <v>94</v>
      </c>
      <c r="G199" s="46">
        <v>45031</v>
      </c>
      <c r="H199" s="46">
        <v>45077</v>
      </c>
      <c r="I199" s="23">
        <v>11</v>
      </c>
      <c r="J199" s="23" t="s">
        <v>95</v>
      </c>
      <c r="K199" s="28" t="s">
        <v>21</v>
      </c>
      <c r="L199" s="23" t="s">
        <v>96</v>
      </c>
      <c r="M199" s="24">
        <v>130000000</v>
      </c>
      <c r="N199" s="22" t="s">
        <v>72</v>
      </c>
      <c r="O199" s="22" t="s">
        <v>73</v>
      </c>
      <c r="P199" s="22" t="s">
        <v>25</v>
      </c>
    </row>
    <row r="200" spans="1:16" ht="75" x14ac:dyDescent="0.3">
      <c r="A200" s="19">
        <v>2023064</v>
      </c>
      <c r="B200" s="19">
        <v>7637</v>
      </c>
      <c r="C200" s="20" t="s">
        <v>70</v>
      </c>
      <c r="D200" s="23" t="s">
        <v>18</v>
      </c>
      <c r="E200" s="22">
        <v>81112217</v>
      </c>
      <c r="F200" s="23" t="s">
        <v>97</v>
      </c>
      <c r="G200" s="46">
        <v>45092</v>
      </c>
      <c r="H200" s="46">
        <v>45099</v>
      </c>
      <c r="I200" s="23">
        <v>3</v>
      </c>
      <c r="J200" s="23" t="s">
        <v>20</v>
      </c>
      <c r="K200" s="28" t="s">
        <v>21</v>
      </c>
      <c r="L200" s="23" t="s">
        <v>96</v>
      </c>
      <c r="M200" s="24">
        <v>22387000</v>
      </c>
      <c r="N200" s="22" t="s">
        <v>88</v>
      </c>
      <c r="O200" s="22" t="s">
        <v>73</v>
      </c>
      <c r="P200" s="22" t="s">
        <v>25</v>
      </c>
    </row>
    <row r="201" spans="1:16" ht="75" x14ac:dyDescent="0.3">
      <c r="A201" s="19">
        <v>2023065</v>
      </c>
      <c r="B201" s="19">
        <v>7637</v>
      </c>
      <c r="C201" s="20" t="s">
        <v>70</v>
      </c>
      <c r="D201" s="23" t="s">
        <v>18</v>
      </c>
      <c r="E201" s="22" t="s">
        <v>98</v>
      </c>
      <c r="F201" s="23" t="s">
        <v>99</v>
      </c>
      <c r="G201" s="46">
        <v>45037</v>
      </c>
      <c r="H201" s="46">
        <v>45061</v>
      </c>
      <c r="I201" s="23">
        <v>3</v>
      </c>
      <c r="J201" s="23" t="s">
        <v>63</v>
      </c>
      <c r="K201" s="28" t="s">
        <v>21</v>
      </c>
      <c r="L201" s="23" t="s">
        <v>96</v>
      </c>
      <c r="M201" s="24">
        <v>150657000</v>
      </c>
      <c r="N201" s="22" t="s">
        <v>72</v>
      </c>
      <c r="O201" s="22" t="s">
        <v>73</v>
      </c>
      <c r="P201" s="22" t="s">
        <v>25</v>
      </c>
    </row>
    <row r="202" spans="1:16" ht="75" x14ac:dyDescent="0.3">
      <c r="A202" s="19">
        <v>2023066</v>
      </c>
      <c r="B202" s="19">
        <v>7637</v>
      </c>
      <c r="C202" s="20" t="s">
        <v>70</v>
      </c>
      <c r="D202" s="23" t="s">
        <v>18</v>
      </c>
      <c r="E202" s="22" t="s">
        <v>100</v>
      </c>
      <c r="F202" s="23" t="s">
        <v>101</v>
      </c>
      <c r="G202" s="46">
        <v>44939</v>
      </c>
      <c r="H202" s="46">
        <v>44956</v>
      </c>
      <c r="I202" s="23">
        <v>11</v>
      </c>
      <c r="J202" s="23" t="s">
        <v>102</v>
      </c>
      <c r="K202" s="28" t="s">
        <v>21</v>
      </c>
      <c r="L202" s="23" t="s">
        <v>96</v>
      </c>
      <c r="M202" s="24">
        <v>232500000</v>
      </c>
      <c r="N202" s="22" t="s">
        <v>88</v>
      </c>
      <c r="O202" s="22" t="s">
        <v>73</v>
      </c>
      <c r="P202" s="22" t="s">
        <v>25</v>
      </c>
    </row>
    <row r="203" spans="1:16" ht="75" x14ac:dyDescent="0.3">
      <c r="A203" s="19">
        <v>2023067</v>
      </c>
      <c r="B203" s="19">
        <v>7637</v>
      </c>
      <c r="C203" s="20" t="s">
        <v>70</v>
      </c>
      <c r="D203" s="23" t="s">
        <v>18</v>
      </c>
      <c r="E203" s="22" t="s">
        <v>103</v>
      </c>
      <c r="F203" s="23" t="s">
        <v>104</v>
      </c>
      <c r="G203" s="46">
        <v>44977</v>
      </c>
      <c r="H203" s="46">
        <v>45026</v>
      </c>
      <c r="I203" s="23">
        <v>6</v>
      </c>
      <c r="J203" s="23" t="s">
        <v>102</v>
      </c>
      <c r="K203" s="28" t="s">
        <v>21</v>
      </c>
      <c r="L203" s="23" t="s">
        <v>105</v>
      </c>
      <c r="M203" s="24">
        <v>196000000</v>
      </c>
      <c r="N203" s="22" t="s">
        <v>72</v>
      </c>
      <c r="O203" s="22" t="s">
        <v>73</v>
      </c>
      <c r="P203" s="22" t="s">
        <v>25</v>
      </c>
    </row>
    <row r="204" spans="1:16" ht="75" x14ac:dyDescent="0.3">
      <c r="A204" s="19">
        <v>2023068</v>
      </c>
      <c r="B204" s="19">
        <v>7637</v>
      </c>
      <c r="C204" s="20" t="s">
        <v>70</v>
      </c>
      <c r="D204" s="23" t="s">
        <v>18</v>
      </c>
      <c r="E204" s="22">
        <v>81112006</v>
      </c>
      <c r="F204" s="23" t="s">
        <v>106</v>
      </c>
      <c r="G204" s="46">
        <v>45069</v>
      </c>
      <c r="H204" s="46">
        <v>45121</v>
      </c>
      <c r="I204" s="23">
        <v>12</v>
      </c>
      <c r="J204" s="23" t="s">
        <v>63</v>
      </c>
      <c r="K204" s="28" t="s">
        <v>21</v>
      </c>
      <c r="L204" s="23" t="s">
        <v>96</v>
      </c>
      <c r="M204" s="24">
        <v>30000000</v>
      </c>
      <c r="N204" s="22" t="s">
        <v>82</v>
      </c>
      <c r="O204" s="22" t="s">
        <v>73</v>
      </c>
      <c r="P204" s="22" t="s">
        <v>25</v>
      </c>
    </row>
    <row r="205" spans="1:16" ht="75" x14ac:dyDescent="0.3">
      <c r="A205" s="19">
        <v>2023069</v>
      </c>
      <c r="B205" s="19">
        <v>7637</v>
      </c>
      <c r="C205" s="20" t="s">
        <v>70</v>
      </c>
      <c r="D205" s="23" t="s">
        <v>18</v>
      </c>
      <c r="E205" s="22" t="s">
        <v>107</v>
      </c>
      <c r="F205" s="23" t="s">
        <v>108</v>
      </c>
      <c r="G205" s="46">
        <v>45090</v>
      </c>
      <c r="H205" s="46">
        <v>45182</v>
      </c>
      <c r="I205" s="23">
        <v>3</v>
      </c>
      <c r="J205" s="23" t="s">
        <v>95</v>
      </c>
      <c r="K205" s="28" t="s">
        <v>21</v>
      </c>
      <c r="L205" s="23" t="s">
        <v>96</v>
      </c>
      <c r="M205" s="24">
        <v>51923000</v>
      </c>
      <c r="N205" s="22" t="s">
        <v>82</v>
      </c>
      <c r="O205" s="22" t="s">
        <v>73</v>
      </c>
      <c r="P205" s="22" t="s">
        <v>25</v>
      </c>
    </row>
    <row r="206" spans="1:16" ht="75" x14ac:dyDescent="0.3">
      <c r="A206" s="19">
        <v>2023070</v>
      </c>
      <c r="B206" s="19">
        <v>7637</v>
      </c>
      <c r="C206" s="20" t="s">
        <v>70</v>
      </c>
      <c r="D206" s="23" t="s">
        <v>18</v>
      </c>
      <c r="E206" s="22" t="s">
        <v>109</v>
      </c>
      <c r="F206" s="23" t="s">
        <v>110</v>
      </c>
      <c r="G206" s="46">
        <v>44970</v>
      </c>
      <c r="H206" s="46">
        <v>45019</v>
      </c>
      <c r="I206" s="23">
        <v>8</v>
      </c>
      <c r="J206" s="23" t="s">
        <v>95</v>
      </c>
      <c r="K206" s="28" t="s">
        <v>21</v>
      </c>
      <c r="L206" s="23" t="s">
        <v>96</v>
      </c>
      <c r="M206" s="24">
        <v>80000000</v>
      </c>
      <c r="N206" s="22" t="s">
        <v>72</v>
      </c>
      <c r="O206" s="22" t="s">
        <v>73</v>
      </c>
      <c r="P206" s="22" t="s">
        <v>25</v>
      </c>
    </row>
    <row r="207" spans="1:16" ht="75" x14ac:dyDescent="0.3">
      <c r="A207" s="19">
        <v>2023071</v>
      </c>
      <c r="B207" s="19">
        <v>7637</v>
      </c>
      <c r="C207" s="20" t="s">
        <v>70</v>
      </c>
      <c r="D207" s="23" t="s">
        <v>18</v>
      </c>
      <c r="E207" s="22" t="s">
        <v>111</v>
      </c>
      <c r="F207" s="23" t="s">
        <v>112</v>
      </c>
      <c r="G207" s="46">
        <v>45069</v>
      </c>
      <c r="H207" s="46">
        <v>45092</v>
      </c>
      <c r="I207" s="23">
        <v>12</v>
      </c>
      <c r="J207" s="23" t="s">
        <v>113</v>
      </c>
      <c r="K207" s="28" t="s">
        <v>21</v>
      </c>
      <c r="L207" s="23" t="s">
        <v>91</v>
      </c>
      <c r="M207" s="24">
        <v>8500000</v>
      </c>
      <c r="N207" s="22" t="s">
        <v>88</v>
      </c>
      <c r="O207" s="22" t="s">
        <v>73</v>
      </c>
      <c r="P207" s="22" t="s">
        <v>25</v>
      </c>
    </row>
    <row r="208" spans="1:16" ht="75" x14ac:dyDescent="0.3">
      <c r="A208" s="19">
        <v>2023072</v>
      </c>
      <c r="B208" s="19">
        <v>7637</v>
      </c>
      <c r="C208" s="20" t="s">
        <v>70</v>
      </c>
      <c r="D208" s="23" t="s">
        <v>18</v>
      </c>
      <c r="E208" s="22" t="s">
        <v>114</v>
      </c>
      <c r="F208" s="23" t="s">
        <v>115</v>
      </c>
      <c r="G208" s="46">
        <v>44986</v>
      </c>
      <c r="H208" s="46">
        <v>45000</v>
      </c>
      <c r="I208" s="23">
        <v>10</v>
      </c>
      <c r="J208" s="23" t="s">
        <v>20</v>
      </c>
      <c r="K208" s="28" t="s">
        <v>21</v>
      </c>
      <c r="L208" s="23" t="s">
        <v>91</v>
      </c>
      <c r="M208" s="24">
        <v>5280000</v>
      </c>
      <c r="N208" s="22" t="s">
        <v>88</v>
      </c>
      <c r="O208" s="22" t="s">
        <v>73</v>
      </c>
      <c r="P208" s="22" t="s">
        <v>25</v>
      </c>
    </row>
    <row r="209" spans="1:16" ht="75" x14ac:dyDescent="0.3">
      <c r="A209" s="19">
        <v>2023073</v>
      </c>
      <c r="B209" s="19">
        <v>7637</v>
      </c>
      <c r="C209" s="20" t="s">
        <v>70</v>
      </c>
      <c r="D209" s="23" t="s">
        <v>18</v>
      </c>
      <c r="E209" s="22" t="s">
        <v>116</v>
      </c>
      <c r="F209" s="23" t="s">
        <v>117</v>
      </c>
      <c r="G209" s="46">
        <v>44999</v>
      </c>
      <c r="H209" s="46">
        <v>45138</v>
      </c>
      <c r="I209" s="23">
        <v>3</v>
      </c>
      <c r="J209" s="23" t="s">
        <v>102</v>
      </c>
      <c r="K209" s="28" t="s">
        <v>21</v>
      </c>
      <c r="L209" s="23" t="s">
        <v>96</v>
      </c>
      <c r="M209" s="24">
        <v>150000000</v>
      </c>
      <c r="N209" s="22" t="s">
        <v>72</v>
      </c>
      <c r="O209" s="22" t="s">
        <v>73</v>
      </c>
      <c r="P209" s="22" t="s">
        <v>25</v>
      </c>
    </row>
    <row r="210" spans="1:16" ht="75" x14ac:dyDescent="0.3">
      <c r="A210" s="19">
        <v>2023074</v>
      </c>
      <c r="B210" s="19">
        <v>7637</v>
      </c>
      <c r="C210" s="20" t="s">
        <v>70</v>
      </c>
      <c r="D210" s="23" t="s">
        <v>18</v>
      </c>
      <c r="E210" s="22">
        <v>43233205</v>
      </c>
      <c r="F210" s="23" t="s">
        <v>118</v>
      </c>
      <c r="G210" s="46">
        <v>44965</v>
      </c>
      <c r="H210" s="46">
        <v>45026</v>
      </c>
      <c r="I210" s="23">
        <v>3</v>
      </c>
      <c r="J210" s="23" t="s">
        <v>95</v>
      </c>
      <c r="K210" s="28" t="s">
        <v>21</v>
      </c>
      <c r="L210" s="23" t="s">
        <v>91</v>
      </c>
      <c r="M210" s="24">
        <v>40000000</v>
      </c>
      <c r="N210" s="22" t="s">
        <v>72</v>
      </c>
      <c r="O210" s="22" t="s">
        <v>73</v>
      </c>
      <c r="P210" s="22" t="s">
        <v>25</v>
      </c>
    </row>
    <row r="211" spans="1:16" ht="75" x14ac:dyDescent="0.3">
      <c r="A211" s="19">
        <v>2023075</v>
      </c>
      <c r="B211" s="19">
        <v>7637</v>
      </c>
      <c r="C211" s="20" t="s">
        <v>70</v>
      </c>
      <c r="D211" s="23" t="s">
        <v>18</v>
      </c>
      <c r="E211" s="22">
        <v>43222501</v>
      </c>
      <c r="F211" s="23" t="s">
        <v>119</v>
      </c>
      <c r="G211" s="46">
        <v>45112</v>
      </c>
      <c r="H211" s="46">
        <v>45153</v>
      </c>
      <c r="I211" s="23">
        <v>2</v>
      </c>
      <c r="J211" s="23" t="s">
        <v>95</v>
      </c>
      <c r="K211" s="28" t="s">
        <v>21</v>
      </c>
      <c r="L211" s="23" t="s">
        <v>91</v>
      </c>
      <c r="M211" s="24">
        <v>200000000</v>
      </c>
      <c r="N211" s="22" t="s">
        <v>82</v>
      </c>
      <c r="O211" s="22" t="s">
        <v>73</v>
      </c>
      <c r="P211" s="22" t="s">
        <v>25</v>
      </c>
    </row>
    <row r="212" spans="1:16" ht="75" x14ac:dyDescent="0.3">
      <c r="A212" s="19">
        <v>2023076</v>
      </c>
      <c r="B212" s="19">
        <v>7637</v>
      </c>
      <c r="C212" s="20" t="s">
        <v>70</v>
      </c>
      <c r="D212" s="23" t="s">
        <v>18</v>
      </c>
      <c r="E212" s="22">
        <v>43233200</v>
      </c>
      <c r="F212" s="23" t="s">
        <v>120</v>
      </c>
      <c r="G212" s="46">
        <v>44984</v>
      </c>
      <c r="H212" s="46">
        <v>45015</v>
      </c>
      <c r="I212" s="23">
        <v>12</v>
      </c>
      <c r="J212" s="23" t="s">
        <v>95</v>
      </c>
      <c r="K212" s="28" t="s">
        <v>21</v>
      </c>
      <c r="L212" s="23" t="s">
        <v>91</v>
      </c>
      <c r="M212" s="24">
        <v>132000000</v>
      </c>
      <c r="N212" s="22" t="s">
        <v>72</v>
      </c>
      <c r="O212" s="22" t="s">
        <v>73</v>
      </c>
      <c r="P212" s="22" t="s">
        <v>25</v>
      </c>
    </row>
    <row r="213" spans="1:16" ht="60" x14ac:dyDescent="0.3">
      <c r="A213" s="19">
        <v>2023077</v>
      </c>
      <c r="B213" s="19">
        <v>7655</v>
      </c>
      <c r="C213" s="20" t="s">
        <v>17</v>
      </c>
      <c r="D213" s="23" t="s">
        <v>121</v>
      </c>
      <c r="E213" s="22">
        <v>80111600</v>
      </c>
      <c r="F213" s="23" t="s">
        <v>122</v>
      </c>
      <c r="G213" s="46">
        <v>44927</v>
      </c>
      <c r="H213" s="46">
        <v>44937</v>
      </c>
      <c r="I213" s="23">
        <v>11</v>
      </c>
      <c r="J213" s="23" t="s">
        <v>20</v>
      </c>
      <c r="K213" s="28" t="s">
        <v>21</v>
      </c>
      <c r="L213" s="23" t="s">
        <v>22</v>
      </c>
      <c r="M213" s="24">
        <v>36432000</v>
      </c>
      <c r="N213" s="22" t="s">
        <v>23</v>
      </c>
      <c r="O213" s="22" t="s">
        <v>24</v>
      </c>
      <c r="P213" s="22" t="s">
        <v>25</v>
      </c>
    </row>
    <row r="214" spans="1:16" ht="60" x14ac:dyDescent="0.3">
      <c r="A214" s="19">
        <v>2023078</v>
      </c>
      <c r="B214" s="19">
        <v>7655</v>
      </c>
      <c r="C214" s="20" t="s">
        <v>17</v>
      </c>
      <c r="D214" s="23" t="s">
        <v>121</v>
      </c>
      <c r="E214" s="22">
        <v>80111600</v>
      </c>
      <c r="F214" s="23" t="s">
        <v>123</v>
      </c>
      <c r="G214" s="46">
        <v>44946</v>
      </c>
      <c r="H214" s="46">
        <v>44956</v>
      </c>
      <c r="I214" s="23">
        <v>10</v>
      </c>
      <c r="J214" s="23" t="s">
        <v>20</v>
      </c>
      <c r="K214" s="28" t="s">
        <v>21</v>
      </c>
      <c r="L214" s="23" t="s">
        <v>22</v>
      </c>
      <c r="M214" s="24">
        <f>47817000-4347000</f>
        <v>43470000</v>
      </c>
      <c r="N214" s="22" t="s">
        <v>23</v>
      </c>
      <c r="O214" s="22" t="s">
        <v>24</v>
      </c>
      <c r="P214" s="22" t="s">
        <v>25</v>
      </c>
    </row>
    <row r="215" spans="1:16" ht="60" x14ac:dyDescent="0.3">
      <c r="A215" s="19">
        <v>2023079</v>
      </c>
      <c r="B215" s="19">
        <v>7655</v>
      </c>
      <c r="C215" s="20" t="s">
        <v>17</v>
      </c>
      <c r="D215" s="23" t="s">
        <v>121</v>
      </c>
      <c r="E215" s="22">
        <v>80111600</v>
      </c>
      <c r="F215" s="23" t="s">
        <v>124</v>
      </c>
      <c r="G215" s="46">
        <v>45005</v>
      </c>
      <c r="H215" s="46">
        <v>45015</v>
      </c>
      <c r="I215" s="23">
        <v>9</v>
      </c>
      <c r="J215" s="23" t="s">
        <v>20</v>
      </c>
      <c r="K215" s="28" t="s">
        <v>21</v>
      </c>
      <c r="L215" s="23" t="s">
        <v>22</v>
      </c>
      <c r="M215" s="24">
        <f>51000000-5100000</f>
        <v>45900000</v>
      </c>
      <c r="N215" s="22" t="s">
        <v>23</v>
      </c>
      <c r="O215" s="22" t="s">
        <v>24</v>
      </c>
      <c r="P215" s="22" t="s">
        <v>25</v>
      </c>
    </row>
    <row r="216" spans="1:16" ht="60" x14ac:dyDescent="0.3">
      <c r="A216" s="19">
        <v>2023080</v>
      </c>
      <c r="B216" s="19">
        <v>7655</v>
      </c>
      <c r="C216" s="20" t="s">
        <v>17</v>
      </c>
      <c r="D216" s="23" t="s">
        <v>121</v>
      </c>
      <c r="E216" s="22">
        <v>80111600</v>
      </c>
      <c r="F216" s="23" t="s">
        <v>125</v>
      </c>
      <c r="G216" s="46">
        <v>44946</v>
      </c>
      <c r="H216" s="46">
        <v>44956</v>
      </c>
      <c r="I216" s="23">
        <v>9</v>
      </c>
      <c r="J216" s="23" t="s">
        <v>20</v>
      </c>
      <c r="K216" s="28" t="s">
        <v>21</v>
      </c>
      <c r="L216" s="23" t="s">
        <v>22</v>
      </c>
      <c r="M216" s="24">
        <f>43470000-4347000</f>
        <v>39123000</v>
      </c>
      <c r="N216" s="22" t="s">
        <v>23</v>
      </c>
      <c r="O216" s="22" t="s">
        <v>24</v>
      </c>
      <c r="P216" s="22" t="s">
        <v>25</v>
      </c>
    </row>
    <row r="217" spans="1:16" ht="60" x14ac:dyDescent="0.3">
      <c r="A217" s="19">
        <v>2023082</v>
      </c>
      <c r="B217" s="19">
        <v>7655</v>
      </c>
      <c r="C217" s="20" t="s">
        <v>17</v>
      </c>
      <c r="D217" s="23" t="s">
        <v>121</v>
      </c>
      <c r="E217" s="22">
        <v>80111600</v>
      </c>
      <c r="F217" s="23" t="s">
        <v>125</v>
      </c>
      <c r="G217" s="46">
        <v>44927</v>
      </c>
      <c r="H217" s="46">
        <v>44949</v>
      </c>
      <c r="I217" s="23">
        <v>7</v>
      </c>
      <c r="J217" s="23" t="s">
        <v>20</v>
      </c>
      <c r="K217" s="28" t="s">
        <v>21</v>
      </c>
      <c r="L217" s="23" t="s">
        <v>22</v>
      </c>
      <c r="M217" s="24">
        <v>19925000</v>
      </c>
      <c r="N217" s="22" t="s">
        <v>23</v>
      </c>
      <c r="O217" s="22" t="s">
        <v>24</v>
      </c>
      <c r="P217" s="22" t="s">
        <v>25</v>
      </c>
    </row>
    <row r="218" spans="1:16" ht="60" x14ac:dyDescent="0.3">
      <c r="A218" s="19">
        <v>2023085</v>
      </c>
      <c r="B218" s="19">
        <v>7655</v>
      </c>
      <c r="C218" s="20" t="s">
        <v>17</v>
      </c>
      <c r="D218" s="23" t="s">
        <v>121</v>
      </c>
      <c r="E218" s="22">
        <v>80111600</v>
      </c>
      <c r="F218" s="23" t="s">
        <v>127</v>
      </c>
      <c r="G218" s="46">
        <v>44927</v>
      </c>
      <c r="H218" s="46">
        <v>44949</v>
      </c>
      <c r="I218" s="23">
        <v>10</v>
      </c>
      <c r="J218" s="23" t="s">
        <v>20</v>
      </c>
      <c r="K218" s="28" t="s">
        <v>21</v>
      </c>
      <c r="L218" s="23" t="s">
        <v>22</v>
      </c>
      <c r="M218" s="24">
        <v>51000000</v>
      </c>
      <c r="N218" s="22" t="s">
        <v>23</v>
      </c>
      <c r="O218" s="22" t="s">
        <v>24</v>
      </c>
      <c r="P218" s="22" t="s">
        <v>25</v>
      </c>
    </row>
    <row r="219" spans="1:16" ht="60" x14ac:dyDescent="0.3">
      <c r="A219" s="19">
        <v>2023086</v>
      </c>
      <c r="B219" s="19">
        <v>7655</v>
      </c>
      <c r="C219" s="20" t="s">
        <v>17</v>
      </c>
      <c r="D219" s="23" t="s">
        <v>121</v>
      </c>
      <c r="E219" s="22">
        <v>80111600</v>
      </c>
      <c r="F219" s="23" t="s">
        <v>128</v>
      </c>
      <c r="G219" s="46">
        <v>44927</v>
      </c>
      <c r="H219" s="46">
        <v>44949</v>
      </c>
      <c r="I219" s="23">
        <v>11</v>
      </c>
      <c r="J219" s="23" t="s">
        <v>20</v>
      </c>
      <c r="K219" s="28" t="s">
        <v>21</v>
      </c>
      <c r="L219" s="23" t="s">
        <v>22</v>
      </c>
      <c r="M219" s="24">
        <v>36432000</v>
      </c>
      <c r="N219" s="22" t="s">
        <v>23</v>
      </c>
      <c r="O219" s="22" t="s">
        <v>24</v>
      </c>
      <c r="P219" s="22" t="s">
        <v>25</v>
      </c>
    </row>
    <row r="220" spans="1:16" ht="60" x14ac:dyDescent="0.3">
      <c r="A220" s="19">
        <v>2023087</v>
      </c>
      <c r="B220" s="19">
        <v>7655</v>
      </c>
      <c r="C220" s="20" t="s">
        <v>17</v>
      </c>
      <c r="D220" s="23" t="s">
        <v>121</v>
      </c>
      <c r="E220" s="22">
        <v>80111600</v>
      </c>
      <c r="F220" s="23" t="s">
        <v>129</v>
      </c>
      <c r="G220" s="46">
        <v>44927</v>
      </c>
      <c r="H220" s="46">
        <v>44949</v>
      </c>
      <c r="I220" s="23">
        <v>10</v>
      </c>
      <c r="J220" s="23" t="s">
        <v>20</v>
      </c>
      <c r="K220" s="28" t="s">
        <v>21</v>
      </c>
      <c r="L220" s="23" t="s">
        <v>22</v>
      </c>
      <c r="M220" s="24">
        <v>56930000</v>
      </c>
      <c r="N220" s="22" t="s">
        <v>23</v>
      </c>
      <c r="O220" s="22" t="s">
        <v>24</v>
      </c>
      <c r="P220" s="22" t="s">
        <v>25</v>
      </c>
    </row>
    <row r="221" spans="1:16" ht="60" x14ac:dyDescent="0.3">
      <c r="A221" s="19">
        <v>2023088</v>
      </c>
      <c r="B221" s="19">
        <v>7655</v>
      </c>
      <c r="C221" s="20" t="s">
        <v>17</v>
      </c>
      <c r="D221" s="23" t="s">
        <v>121</v>
      </c>
      <c r="E221" s="22">
        <v>80111600</v>
      </c>
      <c r="F221" s="23" t="s">
        <v>130</v>
      </c>
      <c r="G221" s="46">
        <v>44927</v>
      </c>
      <c r="H221" s="46">
        <v>44949</v>
      </c>
      <c r="I221" s="23">
        <v>10</v>
      </c>
      <c r="J221" s="23" t="s">
        <v>20</v>
      </c>
      <c r="K221" s="28" t="s">
        <v>21</v>
      </c>
      <c r="L221" s="23" t="s">
        <v>22</v>
      </c>
      <c r="M221" s="24">
        <v>28460000</v>
      </c>
      <c r="N221" s="22" t="s">
        <v>23</v>
      </c>
      <c r="O221" s="22" t="s">
        <v>24</v>
      </c>
      <c r="P221" s="22" t="s">
        <v>25</v>
      </c>
    </row>
    <row r="222" spans="1:16" ht="105" x14ac:dyDescent="0.3">
      <c r="A222" s="19">
        <v>2023089</v>
      </c>
      <c r="B222" s="19">
        <v>7655</v>
      </c>
      <c r="C222" s="20" t="s">
        <v>17</v>
      </c>
      <c r="D222" s="23" t="s">
        <v>121</v>
      </c>
      <c r="E222" s="22">
        <v>80111600</v>
      </c>
      <c r="F222" s="23" t="s">
        <v>131</v>
      </c>
      <c r="G222" s="46">
        <v>44927</v>
      </c>
      <c r="H222" s="46">
        <v>44937</v>
      </c>
      <c r="I222" s="23">
        <v>10</v>
      </c>
      <c r="J222" s="23" t="s">
        <v>20</v>
      </c>
      <c r="K222" s="28" t="s">
        <v>21</v>
      </c>
      <c r="L222" s="23" t="s">
        <v>22</v>
      </c>
      <c r="M222" s="24">
        <v>43470000</v>
      </c>
      <c r="N222" s="22" t="s">
        <v>23</v>
      </c>
      <c r="O222" s="22" t="s">
        <v>24</v>
      </c>
      <c r="P222" s="22" t="s">
        <v>25</v>
      </c>
    </row>
    <row r="223" spans="1:16" ht="90" x14ac:dyDescent="0.3">
      <c r="A223" s="19">
        <v>2023090</v>
      </c>
      <c r="B223" s="19">
        <v>7655</v>
      </c>
      <c r="C223" s="20" t="s">
        <v>17</v>
      </c>
      <c r="D223" s="23" t="s">
        <v>121</v>
      </c>
      <c r="E223" s="22">
        <v>80111600</v>
      </c>
      <c r="F223" s="23" t="s">
        <v>132</v>
      </c>
      <c r="G223" s="46">
        <v>45005</v>
      </c>
      <c r="H223" s="46">
        <v>45015</v>
      </c>
      <c r="I223" s="23">
        <v>9</v>
      </c>
      <c r="J223" s="23" t="s">
        <v>20</v>
      </c>
      <c r="K223" s="28" t="s">
        <v>21</v>
      </c>
      <c r="L223" s="23" t="s">
        <v>22</v>
      </c>
      <c r="M223" s="24">
        <f>33500000-3350000</f>
        <v>30150000</v>
      </c>
      <c r="N223" s="22" t="s">
        <v>23</v>
      </c>
      <c r="O223" s="22" t="s">
        <v>24</v>
      </c>
      <c r="P223" s="22" t="s">
        <v>25</v>
      </c>
    </row>
    <row r="224" spans="1:16" ht="60" x14ac:dyDescent="0.3">
      <c r="A224" s="19">
        <v>2023091</v>
      </c>
      <c r="B224" s="19">
        <v>7655</v>
      </c>
      <c r="C224" s="20" t="s">
        <v>17</v>
      </c>
      <c r="D224" s="23" t="s">
        <v>121</v>
      </c>
      <c r="E224" s="22">
        <v>80111600</v>
      </c>
      <c r="F224" s="23" t="s">
        <v>133</v>
      </c>
      <c r="G224" s="46">
        <v>44927</v>
      </c>
      <c r="H224" s="46">
        <v>44937</v>
      </c>
      <c r="I224" s="23">
        <v>9</v>
      </c>
      <c r="J224" s="23" t="s">
        <v>20</v>
      </c>
      <c r="K224" s="28" t="s">
        <v>21</v>
      </c>
      <c r="L224" s="23" t="s">
        <v>22</v>
      </c>
      <c r="M224" s="24">
        <v>31950000</v>
      </c>
      <c r="N224" s="22" t="s">
        <v>23</v>
      </c>
      <c r="O224" s="22" t="s">
        <v>24</v>
      </c>
      <c r="P224" s="22" t="s">
        <v>25</v>
      </c>
    </row>
    <row r="225" spans="1:16" ht="60" x14ac:dyDescent="0.3">
      <c r="A225" s="19">
        <v>2023092</v>
      </c>
      <c r="B225" s="19">
        <v>7655</v>
      </c>
      <c r="C225" s="20" t="s">
        <v>17</v>
      </c>
      <c r="D225" s="23" t="s">
        <v>121</v>
      </c>
      <c r="E225" s="22">
        <v>80111600</v>
      </c>
      <c r="F225" s="23" t="s">
        <v>134</v>
      </c>
      <c r="G225" s="46">
        <v>44927</v>
      </c>
      <c r="H225" s="46">
        <v>44937</v>
      </c>
      <c r="I225" s="23">
        <v>10</v>
      </c>
      <c r="J225" s="23" t="s">
        <v>20</v>
      </c>
      <c r="K225" s="28" t="s">
        <v>21</v>
      </c>
      <c r="L225" s="23" t="s">
        <v>22</v>
      </c>
      <c r="M225" s="24">
        <v>60000000</v>
      </c>
      <c r="N225" s="22" t="s">
        <v>23</v>
      </c>
      <c r="O225" s="22" t="s">
        <v>24</v>
      </c>
      <c r="P225" s="22" t="s">
        <v>25</v>
      </c>
    </row>
    <row r="226" spans="1:16" ht="60" x14ac:dyDescent="0.3">
      <c r="A226" s="19">
        <v>2023093</v>
      </c>
      <c r="B226" s="19">
        <v>7655</v>
      </c>
      <c r="C226" s="20" t="s">
        <v>17</v>
      </c>
      <c r="D226" s="23" t="s">
        <v>121</v>
      </c>
      <c r="E226" s="22">
        <v>80111600</v>
      </c>
      <c r="F226" s="23" t="s">
        <v>135</v>
      </c>
      <c r="G226" s="46">
        <v>44977</v>
      </c>
      <c r="H226" s="46">
        <v>44985</v>
      </c>
      <c r="I226" s="23">
        <v>10</v>
      </c>
      <c r="J226" s="23" t="s">
        <v>20</v>
      </c>
      <c r="K226" s="28" t="s">
        <v>21</v>
      </c>
      <c r="L226" s="23" t="s">
        <v>22</v>
      </c>
      <c r="M226" s="24">
        <f>39123000-11623000</f>
        <v>27500000</v>
      </c>
      <c r="N226" s="22" t="s">
        <v>23</v>
      </c>
      <c r="O226" s="22" t="s">
        <v>24</v>
      </c>
      <c r="P226" s="22" t="s">
        <v>25</v>
      </c>
    </row>
    <row r="227" spans="1:16" ht="60" x14ac:dyDescent="0.3">
      <c r="A227" s="19">
        <v>2023094</v>
      </c>
      <c r="B227" s="19">
        <v>7655</v>
      </c>
      <c r="C227" s="20" t="s">
        <v>17</v>
      </c>
      <c r="D227" s="23" t="s">
        <v>121</v>
      </c>
      <c r="E227" s="22">
        <v>80111600</v>
      </c>
      <c r="F227" s="23" t="s">
        <v>136</v>
      </c>
      <c r="G227" s="46">
        <v>45005</v>
      </c>
      <c r="H227" s="46">
        <v>45015</v>
      </c>
      <c r="I227" s="23">
        <v>8</v>
      </c>
      <c r="J227" s="23" t="s">
        <v>20</v>
      </c>
      <c r="K227" s="28" t="s">
        <v>21</v>
      </c>
      <c r="L227" s="23" t="s">
        <v>22</v>
      </c>
      <c r="M227" s="24">
        <f>31050000-135000-115000</f>
        <v>30800000</v>
      </c>
      <c r="N227" s="22" t="s">
        <v>23</v>
      </c>
      <c r="O227" s="22" t="s">
        <v>24</v>
      </c>
      <c r="P227" s="22" t="s">
        <v>25</v>
      </c>
    </row>
    <row r="228" spans="1:16" ht="60" x14ac:dyDescent="0.3">
      <c r="A228" s="19">
        <v>2023096</v>
      </c>
      <c r="B228" s="19">
        <v>7655</v>
      </c>
      <c r="C228" s="20" t="s">
        <v>17</v>
      </c>
      <c r="D228" s="23" t="s">
        <v>121</v>
      </c>
      <c r="E228" s="22">
        <v>80111600</v>
      </c>
      <c r="F228" s="23" t="s">
        <v>134</v>
      </c>
      <c r="G228" s="46">
        <v>44927</v>
      </c>
      <c r="H228" s="46">
        <v>44949</v>
      </c>
      <c r="I228" s="23">
        <v>8</v>
      </c>
      <c r="J228" s="23" t="s">
        <v>20</v>
      </c>
      <c r="K228" s="28" t="s">
        <v>21</v>
      </c>
      <c r="L228" s="23" t="s">
        <v>22</v>
      </c>
      <c r="M228" s="24">
        <v>41400000</v>
      </c>
      <c r="N228" s="22" t="s">
        <v>23</v>
      </c>
      <c r="O228" s="22" t="s">
        <v>24</v>
      </c>
      <c r="P228" s="22" t="s">
        <v>25</v>
      </c>
    </row>
    <row r="229" spans="1:16" ht="60" x14ac:dyDescent="0.3">
      <c r="A229" s="19">
        <v>2023097</v>
      </c>
      <c r="B229" s="19">
        <v>7655</v>
      </c>
      <c r="C229" s="20" t="s">
        <v>17</v>
      </c>
      <c r="D229" s="23" t="s">
        <v>121</v>
      </c>
      <c r="E229" s="22">
        <v>80111600</v>
      </c>
      <c r="F229" s="23" t="s">
        <v>138</v>
      </c>
      <c r="G229" s="46">
        <v>44941</v>
      </c>
      <c r="H229" s="46">
        <v>44963</v>
      </c>
      <c r="I229" s="23">
        <v>10</v>
      </c>
      <c r="J229" s="23" t="s">
        <v>20</v>
      </c>
      <c r="K229" s="28" t="s">
        <v>21</v>
      </c>
      <c r="L229" s="23" t="s">
        <v>22</v>
      </c>
      <c r="M229" s="24">
        <v>33500000</v>
      </c>
      <c r="N229" s="22" t="s">
        <v>23</v>
      </c>
      <c r="O229" s="22" t="s">
        <v>24</v>
      </c>
      <c r="P229" s="22" t="s">
        <v>25</v>
      </c>
    </row>
    <row r="230" spans="1:16" ht="75" x14ac:dyDescent="0.3">
      <c r="A230" s="19">
        <v>2023098</v>
      </c>
      <c r="B230" s="19">
        <v>7658</v>
      </c>
      <c r="C230" s="20" t="s">
        <v>139</v>
      </c>
      <c r="D230" s="23" t="s">
        <v>121</v>
      </c>
      <c r="E230" s="22">
        <v>80111600</v>
      </c>
      <c r="F230" s="23" t="s">
        <v>140</v>
      </c>
      <c r="G230" s="46">
        <v>44946</v>
      </c>
      <c r="H230" s="46">
        <v>44956</v>
      </c>
      <c r="I230" s="23">
        <v>10</v>
      </c>
      <c r="J230" s="23" t="s">
        <v>20</v>
      </c>
      <c r="K230" s="28" t="s">
        <v>21</v>
      </c>
      <c r="L230" s="23" t="s">
        <v>22</v>
      </c>
      <c r="M230" s="24">
        <f>56925000-5175000</f>
        <v>51750000</v>
      </c>
      <c r="N230" s="22" t="s">
        <v>141</v>
      </c>
      <c r="O230" s="22" t="s">
        <v>142</v>
      </c>
      <c r="P230" s="22" t="s">
        <v>25</v>
      </c>
    </row>
    <row r="231" spans="1:16" ht="75" x14ac:dyDescent="0.3">
      <c r="A231" s="19">
        <v>2023100</v>
      </c>
      <c r="B231" s="19">
        <v>7658</v>
      </c>
      <c r="C231" s="20" t="s">
        <v>139</v>
      </c>
      <c r="D231" s="23" t="s">
        <v>121</v>
      </c>
      <c r="E231" s="22">
        <v>80111600</v>
      </c>
      <c r="F231" s="23" t="s">
        <v>134</v>
      </c>
      <c r="G231" s="46">
        <v>44946</v>
      </c>
      <c r="H231" s="46">
        <v>44956</v>
      </c>
      <c r="I231" s="23">
        <v>9</v>
      </c>
      <c r="J231" s="23" t="s">
        <v>20</v>
      </c>
      <c r="K231" s="28" t="s">
        <v>21</v>
      </c>
      <c r="L231" s="23" t="s">
        <v>22</v>
      </c>
      <c r="M231" s="24">
        <f>51750000-5175000</f>
        <v>46575000</v>
      </c>
      <c r="N231" s="22" t="s">
        <v>141</v>
      </c>
      <c r="O231" s="22" t="s">
        <v>142</v>
      </c>
      <c r="P231" s="22" t="s">
        <v>25</v>
      </c>
    </row>
    <row r="232" spans="1:16" ht="75" x14ac:dyDescent="0.3">
      <c r="A232" s="19">
        <v>2023103</v>
      </c>
      <c r="B232" s="19">
        <v>7658</v>
      </c>
      <c r="C232" s="20" t="s">
        <v>139</v>
      </c>
      <c r="D232" s="23" t="s">
        <v>121</v>
      </c>
      <c r="E232" s="22">
        <v>80111600</v>
      </c>
      <c r="F232" s="23" t="s">
        <v>144</v>
      </c>
      <c r="G232" s="46">
        <v>44927</v>
      </c>
      <c r="H232" s="46">
        <v>44949</v>
      </c>
      <c r="I232" s="23">
        <v>10</v>
      </c>
      <c r="J232" s="23" t="s">
        <v>20</v>
      </c>
      <c r="K232" s="28" t="s">
        <v>21</v>
      </c>
      <c r="L232" s="23" t="s">
        <v>22</v>
      </c>
      <c r="M232" s="24">
        <v>24500000</v>
      </c>
      <c r="N232" s="22" t="s">
        <v>141</v>
      </c>
      <c r="O232" s="22" t="s">
        <v>142</v>
      </c>
      <c r="P232" s="22" t="s">
        <v>25</v>
      </c>
    </row>
    <row r="233" spans="1:16" ht="75" x14ac:dyDescent="0.3">
      <c r="A233" s="19">
        <v>2023105</v>
      </c>
      <c r="B233" s="19">
        <v>7658</v>
      </c>
      <c r="C233" s="20" t="s">
        <v>139</v>
      </c>
      <c r="D233" s="23" t="s">
        <v>121</v>
      </c>
      <c r="E233" s="22">
        <v>80111600</v>
      </c>
      <c r="F233" s="23" t="s">
        <v>145</v>
      </c>
      <c r="G233" s="46">
        <v>44927</v>
      </c>
      <c r="H233" s="46">
        <v>44949</v>
      </c>
      <c r="I233" s="23">
        <v>10</v>
      </c>
      <c r="J233" s="23" t="s">
        <v>20</v>
      </c>
      <c r="K233" s="28" t="s">
        <v>21</v>
      </c>
      <c r="L233" s="23" t="s">
        <v>22</v>
      </c>
      <c r="M233" s="24">
        <v>43470000</v>
      </c>
      <c r="N233" s="22" t="s">
        <v>141</v>
      </c>
      <c r="O233" s="22" t="s">
        <v>142</v>
      </c>
      <c r="P233" s="22" t="s">
        <v>25</v>
      </c>
    </row>
    <row r="234" spans="1:16" ht="75" x14ac:dyDescent="0.3">
      <c r="A234" s="19">
        <v>2023106</v>
      </c>
      <c r="B234" s="19">
        <v>7658</v>
      </c>
      <c r="C234" s="20" t="s">
        <v>139</v>
      </c>
      <c r="D234" s="23" t="s">
        <v>121</v>
      </c>
      <c r="E234" s="22">
        <v>80111600</v>
      </c>
      <c r="F234" s="23" t="s">
        <v>146</v>
      </c>
      <c r="G234" s="46">
        <v>44958</v>
      </c>
      <c r="H234" s="46">
        <v>44972</v>
      </c>
      <c r="I234" s="23">
        <v>10</v>
      </c>
      <c r="J234" s="23" t="s">
        <v>20</v>
      </c>
      <c r="K234" s="28" t="s">
        <v>21</v>
      </c>
      <c r="L234" s="23" t="s">
        <v>22</v>
      </c>
      <c r="M234" s="24">
        <v>51750000</v>
      </c>
      <c r="N234" s="22" t="s">
        <v>141</v>
      </c>
      <c r="O234" s="22" t="s">
        <v>142</v>
      </c>
      <c r="P234" s="22" t="s">
        <v>25</v>
      </c>
    </row>
    <row r="235" spans="1:16" ht="75" x14ac:dyDescent="0.3">
      <c r="A235" s="19">
        <v>2023107</v>
      </c>
      <c r="B235" s="19">
        <v>7658</v>
      </c>
      <c r="C235" s="20" t="s">
        <v>139</v>
      </c>
      <c r="D235" s="23" t="s">
        <v>121</v>
      </c>
      <c r="E235" s="22">
        <v>80111600</v>
      </c>
      <c r="F235" s="23" t="s">
        <v>147</v>
      </c>
      <c r="G235" s="46">
        <v>44977</v>
      </c>
      <c r="H235" s="46">
        <v>45000</v>
      </c>
      <c r="I235" s="23">
        <v>3</v>
      </c>
      <c r="J235" s="23" t="s">
        <v>20</v>
      </c>
      <c r="K235" s="28" t="s">
        <v>21</v>
      </c>
      <c r="L235" s="23" t="s">
        <v>22</v>
      </c>
      <c r="M235" s="24">
        <f>15400000-3850000</f>
        <v>11550000</v>
      </c>
      <c r="N235" s="22" t="s">
        <v>141</v>
      </c>
      <c r="O235" s="22" t="s">
        <v>142</v>
      </c>
      <c r="P235" s="22" t="s">
        <v>25</v>
      </c>
    </row>
    <row r="236" spans="1:16" ht="75" x14ac:dyDescent="0.3">
      <c r="A236" s="19">
        <v>2023109</v>
      </c>
      <c r="B236" s="19">
        <v>7658</v>
      </c>
      <c r="C236" s="20" t="s">
        <v>139</v>
      </c>
      <c r="D236" s="23" t="s">
        <v>121</v>
      </c>
      <c r="E236" s="22">
        <v>80111600</v>
      </c>
      <c r="F236" s="23" t="s">
        <v>148</v>
      </c>
      <c r="G236" s="46">
        <v>45097</v>
      </c>
      <c r="H236" s="46">
        <v>45107</v>
      </c>
      <c r="I236" s="23">
        <v>6</v>
      </c>
      <c r="J236" s="23" t="s">
        <v>20</v>
      </c>
      <c r="K236" s="28" t="s">
        <v>21</v>
      </c>
      <c r="L236" s="23" t="s">
        <v>22</v>
      </c>
      <c r="M236" s="24">
        <f>7700000+3850000+1350000</f>
        <v>12900000</v>
      </c>
      <c r="N236" s="22" t="s">
        <v>141</v>
      </c>
      <c r="O236" s="22" t="s">
        <v>142</v>
      </c>
      <c r="P236" s="22" t="s">
        <v>25</v>
      </c>
    </row>
    <row r="237" spans="1:16" ht="75" x14ac:dyDescent="0.3">
      <c r="A237" s="19">
        <v>2023110</v>
      </c>
      <c r="B237" s="19">
        <v>7658</v>
      </c>
      <c r="C237" s="20" t="s">
        <v>139</v>
      </c>
      <c r="D237" s="23" t="s">
        <v>121</v>
      </c>
      <c r="E237" s="22">
        <v>80111600</v>
      </c>
      <c r="F237" s="23" t="s">
        <v>129</v>
      </c>
      <c r="G237" s="46">
        <v>44941</v>
      </c>
      <c r="H237" s="46">
        <v>44963</v>
      </c>
      <c r="I237" s="23">
        <v>10</v>
      </c>
      <c r="J237" s="23" t="s">
        <v>20</v>
      </c>
      <c r="K237" s="28" t="s">
        <v>21</v>
      </c>
      <c r="L237" s="23" t="s">
        <v>22</v>
      </c>
      <c r="M237" s="24">
        <v>56930000</v>
      </c>
      <c r="N237" s="22" t="s">
        <v>141</v>
      </c>
      <c r="O237" s="22" t="s">
        <v>142</v>
      </c>
      <c r="P237" s="22" t="s">
        <v>25</v>
      </c>
    </row>
    <row r="238" spans="1:16" ht="75" x14ac:dyDescent="0.3">
      <c r="A238" s="19">
        <v>2023112</v>
      </c>
      <c r="B238" s="19">
        <v>7658</v>
      </c>
      <c r="C238" s="20" t="s">
        <v>139</v>
      </c>
      <c r="D238" s="23" t="s">
        <v>121</v>
      </c>
      <c r="E238" s="22">
        <v>80111600</v>
      </c>
      <c r="F238" s="23" t="s">
        <v>149</v>
      </c>
      <c r="G238" s="46">
        <v>44941</v>
      </c>
      <c r="H238" s="46">
        <v>44963</v>
      </c>
      <c r="I238" s="23">
        <v>10</v>
      </c>
      <c r="J238" s="23" t="s">
        <v>20</v>
      </c>
      <c r="K238" s="28" t="s">
        <v>21</v>
      </c>
      <c r="L238" s="23" t="s">
        <v>22</v>
      </c>
      <c r="M238" s="24">
        <v>70000000</v>
      </c>
      <c r="N238" s="22" t="s">
        <v>141</v>
      </c>
      <c r="O238" s="22" t="s">
        <v>142</v>
      </c>
      <c r="P238" s="22" t="s">
        <v>25</v>
      </c>
    </row>
    <row r="239" spans="1:16" ht="75" x14ac:dyDescent="0.3">
      <c r="A239" s="19">
        <v>2023113</v>
      </c>
      <c r="B239" s="19">
        <v>7658</v>
      </c>
      <c r="C239" s="20" t="s">
        <v>139</v>
      </c>
      <c r="D239" s="23" t="s">
        <v>121</v>
      </c>
      <c r="E239" s="22">
        <v>80111600</v>
      </c>
      <c r="F239" s="23" t="s">
        <v>150</v>
      </c>
      <c r="G239" s="46">
        <v>44972</v>
      </c>
      <c r="H239" s="46">
        <v>44986</v>
      </c>
      <c r="I239" s="23">
        <v>3</v>
      </c>
      <c r="J239" s="23" t="s">
        <v>20</v>
      </c>
      <c r="K239" s="28" t="s">
        <v>21</v>
      </c>
      <c r="L239" s="23" t="s">
        <v>22</v>
      </c>
      <c r="M239" s="24">
        <v>51750000</v>
      </c>
      <c r="N239" s="22" t="s">
        <v>141</v>
      </c>
      <c r="O239" s="22" t="s">
        <v>142</v>
      </c>
      <c r="P239" s="22" t="s">
        <v>25</v>
      </c>
    </row>
    <row r="240" spans="1:16" ht="120" x14ac:dyDescent="0.3">
      <c r="A240" s="19">
        <v>2023114</v>
      </c>
      <c r="B240" s="19">
        <v>7658</v>
      </c>
      <c r="C240" s="20" t="s">
        <v>139</v>
      </c>
      <c r="D240" s="23" t="s">
        <v>121</v>
      </c>
      <c r="E240" s="22" t="s">
        <v>151</v>
      </c>
      <c r="F240" s="23" t="s">
        <v>152</v>
      </c>
      <c r="G240" s="46">
        <v>44927</v>
      </c>
      <c r="H240" s="46">
        <v>45046</v>
      </c>
      <c r="I240" s="23">
        <v>6</v>
      </c>
      <c r="J240" s="23" t="s">
        <v>153</v>
      </c>
      <c r="K240" s="28" t="s">
        <v>21</v>
      </c>
      <c r="L240" s="23" t="s">
        <v>22</v>
      </c>
      <c r="M240" s="24">
        <v>408258000</v>
      </c>
      <c r="N240" s="22" t="s">
        <v>141</v>
      </c>
      <c r="O240" s="22" t="s">
        <v>142</v>
      </c>
      <c r="P240" s="22" t="s">
        <v>25</v>
      </c>
    </row>
    <row r="241" spans="1:16" ht="75" x14ac:dyDescent="0.3">
      <c r="A241" s="19">
        <v>2023115</v>
      </c>
      <c r="B241" s="19">
        <v>7658</v>
      </c>
      <c r="C241" s="20" t="s">
        <v>139</v>
      </c>
      <c r="D241" s="23" t="s">
        <v>121</v>
      </c>
      <c r="E241" s="22">
        <v>90121800</v>
      </c>
      <c r="F241" s="23" t="s">
        <v>154</v>
      </c>
      <c r="G241" s="46">
        <v>44927</v>
      </c>
      <c r="H241" s="46">
        <v>44957</v>
      </c>
      <c r="I241" s="23">
        <v>11</v>
      </c>
      <c r="J241" s="23" t="s">
        <v>20</v>
      </c>
      <c r="K241" s="28" t="s">
        <v>21</v>
      </c>
      <c r="L241" s="23" t="s">
        <v>22</v>
      </c>
      <c r="M241" s="24">
        <v>20000000</v>
      </c>
      <c r="N241" s="22" t="s">
        <v>141</v>
      </c>
      <c r="O241" s="22" t="s">
        <v>142</v>
      </c>
      <c r="P241" s="22" t="s">
        <v>25</v>
      </c>
    </row>
    <row r="242" spans="1:16" ht="75" x14ac:dyDescent="0.3">
      <c r="A242" s="19">
        <v>2023116</v>
      </c>
      <c r="B242" s="19">
        <v>7658</v>
      </c>
      <c r="C242" s="20" t="s">
        <v>139</v>
      </c>
      <c r="D242" s="23" t="s">
        <v>121</v>
      </c>
      <c r="E242" s="22">
        <v>90121800</v>
      </c>
      <c r="F242" s="23" t="s">
        <v>155</v>
      </c>
      <c r="G242" s="46">
        <v>44927</v>
      </c>
      <c r="H242" s="46">
        <v>44957</v>
      </c>
      <c r="I242" s="23">
        <v>11</v>
      </c>
      <c r="J242" s="23" t="s">
        <v>20</v>
      </c>
      <c r="K242" s="28" t="s">
        <v>21</v>
      </c>
      <c r="L242" s="23" t="s">
        <v>22</v>
      </c>
      <c r="M242" s="24">
        <v>40000000</v>
      </c>
      <c r="N242" s="22" t="s">
        <v>141</v>
      </c>
      <c r="O242" s="22" t="s">
        <v>142</v>
      </c>
      <c r="P242" s="22" t="s">
        <v>25</v>
      </c>
    </row>
    <row r="243" spans="1:16" ht="75" x14ac:dyDescent="0.3">
      <c r="A243" s="19">
        <v>2023117</v>
      </c>
      <c r="B243" s="19">
        <v>7658</v>
      </c>
      <c r="C243" s="20" t="s">
        <v>139</v>
      </c>
      <c r="D243" s="23" t="s">
        <v>36</v>
      </c>
      <c r="E243" s="22" t="s">
        <v>156</v>
      </c>
      <c r="F243" s="23" t="s">
        <v>157</v>
      </c>
      <c r="G243" s="46">
        <v>44946</v>
      </c>
      <c r="H243" s="46">
        <v>44977</v>
      </c>
      <c r="I243" s="23">
        <v>12</v>
      </c>
      <c r="J243" s="23" t="s">
        <v>158</v>
      </c>
      <c r="K243" s="28" t="s">
        <v>159</v>
      </c>
      <c r="L243" s="23" t="s">
        <v>160</v>
      </c>
      <c r="M243" s="24">
        <v>7281553000</v>
      </c>
      <c r="N243" s="22" t="s">
        <v>161</v>
      </c>
      <c r="O243" s="22" t="s">
        <v>162</v>
      </c>
      <c r="P243" s="22" t="s">
        <v>25</v>
      </c>
    </row>
    <row r="244" spans="1:16" ht="75" x14ac:dyDescent="0.3">
      <c r="A244" s="19">
        <v>2023118</v>
      </c>
      <c r="B244" s="19">
        <v>7658</v>
      </c>
      <c r="C244" s="20" t="s">
        <v>139</v>
      </c>
      <c r="D244" s="23" t="s">
        <v>36</v>
      </c>
      <c r="E244" s="22" t="s">
        <v>163</v>
      </c>
      <c r="F244" s="23" t="s">
        <v>164</v>
      </c>
      <c r="G244" s="46">
        <v>44986</v>
      </c>
      <c r="H244" s="46">
        <v>45017</v>
      </c>
      <c r="I244" s="23">
        <v>5</v>
      </c>
      <c r="J244" s="23" t="s">
        <v>153</v>
      </c>
      <c r="K244" s="28" t="s">
        <v>21</v>
      </c>
      <c r="L244" s="23" t="s">
        <v>160</v>
      </c>
      <c r="M244" s="24">
        <v>389900000</v>
      </c>
      <c r="N244" s="22" t="s">
        <v>165</v>
      </c>
      <c r="O244" s="22" t="s">
        <v>162</v>
      </c>
      <c r="P244" s="22" t="s">
        <v>25</v>
      </c>
    </row>
    <row r="245" spans="1:16" ht="75" x14ac:dyDescent="0.3">
      <c r="A245" s="19">
        <v>2023119</v>
      </c>
      <c r="B245" s="19">
        <v>7658</v>
      </c>
      <c r="C245" s="20" t="s">
        <v>139</v>
      </c>
      <c r="D245" s="23" t="s">
        <v>36</v>
      </c>
      <c r="E245" s="22">
        <v>80111600</v>
      </c>
      <c r="F245" s="23" t="s">
        <v>166</v>
      </c>
      <c r="G245" s="46">
        <v>44941</v>
      </c>
      <c r="H245" s="46">
        <v>44958</v>
      </c>
      <c r="I245" s="23">
        <v>11</v>
      </c>
      <c r="J245" s="23" t="s">
        <v>20</v>
      </c>
      <c r="K245" s="28" t="s">
        <v>21</v>
      </c>
      <c r="L245" s="23" t="s">
        <v>22</v>
      </c>
      <c r="M245" s="24">
        <v>23100000</v>
      </c>
      <c r="N245" s="22" t="s">
        <v>165</v>
      </c>
      <c r="O245" s="22" t="s">
        <v>162</v>
      </c>
      <c r="P245" s="22" t="s">
        <v>25</v>
      </c>
    </row>
    <row r="246" spans="1:16" ht="75" x14ac:dyDescent="0.3">
      <c r="A246" s="19">
        <v>2023120</v>
      </c>
      <c r="B246" s="19">
        <v>7658</v>
      </c>
      <c r="C246" s="20" t="s">
        <v>139</v>
      </c>
      <c r="D246" s="23" t="s">
        <v>36</v>
      </c>
      <c r="E246" s="22">
        <v>80111600</v>
      </c>
      <c r="F246" s="23" t="s">
        <v>166</v>
      </c>
      <c r="G246" s="46">
        <v>44941</v>
      </c>
      <c r="H246" s="46">
        <v>44958</v>
      </c>
      <c r="I246" s="23">
        <v>11</v>
      </c>
      <c r="J246" s="23" t="s">
        <v>20</v>
      </c>
      <c r="K246" s="28" t="s">
        <v>21</v>
      </c>
      <c r="L246" s="23" t="s">
        <v>22</v>
      </c>
      <c r="M246" s="24">
        <v>23100000</v>
      </c>
      <c r="N246" s="22" t="s">
        <v>165</v>
      </c>
      <c r="O246" s="22" t="s">
        <v>162</v>
      </c>
      <c r="P246" s="22" t="s">
        <v>25</v>
      </c>
    </row>
    <row r="247" spans="1:16" ht="75" x14ac:dyDescent="0.3">
      <c r="A247" s="19">
        <v>2023121</v>
      </c>
      <c r="B247" s="19">
        <v>7658</v>
      </c>
      <c r="C247" s="20" t="s">
        <v>139</v>
      </c>
      <c r="D247" s="23" t="s">
        <v>36</v>
      </c>
      <c r="E247" s="22">
        <v>80111600</v>
      </c>
      <c r="F247" s="23" t="s">
        <v>166</v>
      </c>
      <c r="G247" s="46">
        <v>44941</v>
      </c>
      <c r="H247" s="46">
        <v>44958</v>
      </c>
      <c r="I247" s="23">
        <v>11</v>
      </c>
      <c r="J247" s="23" t="s">
        <v>20</v>
      </c>
      <c r="K247" s="28" t="s">
        <v>21</v>
      </c>
      <c r="L247" s="23" t="s">
        <v>22</v>
      </c>
      <c r="M247" s="24">
        <v>23100000</v>
      </c>
      <c r="N247" s="22" t="s">
        <v>165</v>
      </c>
      <c r="O247" s="22" t="s">
        <v>162</v>
      </c>
      <c r="P247" s="22" t="s">
        <v>25</v>
      </c>
    </row>
    <row r="248" spans="1:16" ht="75" x14ac:dyDescent="0.3">
      <c r="A248" s="19">
        <v>2023122</v>
      </c>
      <c r="B248" s="19">
        <v>7658</v>
      </c>
      <c r="C248" s="20" t="s">
        <v>139</v>
      </c>
      <c r="D248" s="23" t="s">
        <v>36</v>
      </c>
      <c r="E248" s="22">
        <v>80111600</v>
      </c>
      <c r="F248" s="23" t="s">
        <v>166</v>
      </c>
      <c r="G248" s="46">
        <v>44941</v>
      </c>
      <c r="H248" s="46">
        <v>44958</v>
      </c>
      <c r="I248" s="23">
        <v>11</v>
      </c>
      <c r="J248" s="23" t="s">
        <v>20</v>
      </c>
      <c r="K248" s="28" t="s">
        <v>21</v>
      </c>
      <c r="L248" s="23" t="s">
        <v>22</v>
      </c>
      <c r="M248" s="24">
        <v>23100000</v>
      </c>
      <c r="N248" s="22" t="s">
        <v>165</v>
      </c>
      <c r="O248" s="22" t="s">
        <v>162</v>
      </c>
      <c r="P248" s="22" t="s">
        <v>25</v>
      </c>
    </row>
    <row r="249" spans="1:16" ht="75" x14ac:dyDescent="0.3">
      <c r="A249" s="19">
        <v>2023123</v>
      </c>
      <c r="B249" s="19">
        <v>7658</v>
      </c>
      <c r="C249" s="20" t="s">
        <v>139</v>
      </c>
      <c r="D249" s="23" t="s">
        <v>36</v>
      </c>
      <c r="E249" s="22">
        <v>80111600</v>
      </c>
      <c r="F249" s="23" t="s">
        <v>166</v>
      </c>
      <c r="G249" s="46">
        <v>44941</v>
      </c>
      <c r="H249" s="46">
        <v>44958</v>
      </c>
      <c r="I249" s="23">
        <v>11</v>
      </c>
      <c r="J249" s="23" t="s">
        <v>20</v>
      </c>
      <c r="K249" s="28" t="s">
        <v>21</v>
      </c>
      <c r="L249" s="23" t="s">
        <v>22</v>
      </c>
      <c r="M249" s="24">
        <v>23100000</v>
      </c>
      <c r="N249" s="22" t="s">
        <v>165</v>
      </c>
      <c r="O249" s="22" t="s">
        <v>162</v>
      </c>
      <c r="P249" s="22" t="s">
        <v>25</v>
      </c>
    </row>
    <row r="250" spans="1:16" ht="75" x14ac:dyDescent="0.3">
      <c r="A250" s="19">
        <v>2023124</v>
      </c>
      <c r="B250" s="19">
        <v>7658</v>
      </c>
      <c r="C250" s="20" t="s">
        <v>139</v>
      </c>
      <c r="D250" s="23" t="s">
        <v>36</v>
      </c>
      <c r="E250" s="22">
        <v>80111600</v>
      </c>
      <c r="F250" s="23" t="s">
        <v>166</v>
      </c>
      <c r="G250" s="46">
        <v>44941</v>
      </c>
      <c r="H250" s="46">
        <v>44958</v>
      </c>
      <c r="I250" s="23">
        <v>11</v>
      </c>
      <c r="J250" s="23" t="s">
        <v>20</v>
      </c>
      <c r="K250" s="28" t="s">
        <v>21</v>
      </c>
      <c r="L250" s="23" t="s">
        <v>22</v>
      </c>
      <c r="M250" s="24">
        <v>23100000</v>
      </c>
      <c r="N250" s="22" t="s">
        <v>165</v>
      </c>
      <c r="O250" s="22" t="s">
        <v>162</v>
      </c>
      <c r="P250" s="22" t="s">
        <v>25</v>
      </c>
    </row>
    <row r="251" spans="1:16" ht="75" x14ac:dyDescent="0.3">
      <c r="A251" s="19">
        <v>2023125</v>
      </c>
      <c r="B251" s="19">
        <v>7658</v>
      </c>
      <c r="C251" s="20" t="s">
        <v>139</v>
      </c>
      <c r="D251" s="23" t="s">
        <v>36</v>
      </c>
      <c r="E251" s="22">
        <v>80111600</v>
      </c>
      <c r="F251" s="23" t="s">
        <v>166</v>
      </c>
      <c r="G251" s="46">
        <v>44941</v>
      </c>
      <c r="H251" s="46">
        <v>44958</v>
      </c>
      <c r="I251" s="23">
        <v>11</v>
      </c>
      <c r="J251" s="23" t="s">
        <v>20</v>
      </c>
      <c r="K251" s="28" t="s">
        <v>21</v>
      </c>
      <c r="L251" s="23" t="s">
        <v>22</v>
      </c>
      <c r="M251" s="24">
        <v>23100000</v>
      </c>
      <c r="N251" s="22" t="s">
        <v>165</v>
      </c>
      <c r="O251" s="22" t="s">
        <v>162</v>
      </c>
      <c r="P251" s="22" t="s">
        <v>25</v>
      </c>
    </row>
    <row r="252" spans="1:16" ht="75" x14ac:dyDescent="0.3">
      <c r="A252" s="19">
        <v>2023126</v>
      </c>
      <c r="B252" s="19">
        <v>7658</v>
      </c>
      <c r="C252" s="20" t="s">
        <v>139</v>
      </c>
      <c r="D252" s="23" t="s">
        <v>36</v>
      </c>
      <c r="E252" s="22">
        <v>80111600</v>
      </c>
      <c r="F252" s="23" t="s">
        <v>166</v>
      </c>
      <c r="G252" s="46">
        <v>44941</v>
      </c>
      <c r="H252" s="46">
        <v>44958</v>
      </c>
      <c r="I252" s="23">
        <v>11</v>
      </c>
      <c r="J252" s="23" t="s">
        <v>20</v>
      </c>
      <c r="K252" s="28" t="s">
        <v>21</v>
      </c>
      <c r="L252" s="23" t="s">
        <v>22</v>
      </c>
      <c r="M252" s="24">
        <v>23100000</v>
      </c>
      <c r="N252" s="22" t="s">
        <v>165</v>
      </c>
      <c r="O252" s="22" t="s">
        <v>162</v>
      </c>
      <c r="P252" s="22" t="s">
        <v>25</v>
      </c>
    </row>
    <row r="253" spans="1:16" ht="75" x14ac:dyDescent="0.3">
      <c r="A253" s="19">
        <v>2023127</v>
      </c>
      <c r="B253" s="19">
        <v>7658</v>
      </c>
      <c r="C253" s="20" t="s">
        <v>139</v>
      </c>
      <c r="D253" s="23" t="s">
        <v>36</v>
      </c>
      <c r="E253" s="22">
        <v>80111600</v>
      </c>
      <c r="F253" s="23" t="s">
        <v>166</v>
      </c>
      <c r="G253" s="46">
        <v>44941</v>
      </c>
      <c r="H253" s="46">
        <v>44958</v>
      </c>
      <c r="I253" s="23">
        <v>11</v>
      </c>
      <c r="J253" s="23" t="s">
        <v>20</v>
      </c>
      <c r="K253" s="28" t="s">
        <v>21</v>
      </c>
      <c r="L253" s="23" t="s">
        <v>22</v>
      </c>
      <c r="M253" s="24">
        <v>23100000</v>
      </c>
      <c r="N253" s="22" t="s">
        <v>165</v>
      </c>
      <c r="O253" s="22" t="s">
        <v>162</v>
      </c>
      <c r="P253" s="22" t="s">
        <v>25</v>
      </c>
    </row>
    <row r="254" spans="1:16" ht="75" x14ac:dyDescent="0.3">
      <c r="A254" s="19">
        <v>2023128</v>
      </c>
      <c r="B254" s="19">
        <v>7658</v>
      </c>
      <c r="C254" s="20" t="s">
        <v>139</v>
      </c>
      <c r="D254" s="23" t="s">
        <v>36</v>
      </c>
      <c r="E254" s="22">
        <v>80111600</v>
      </c>
      <c r="F254" s="23" t="s">
        <v>166</v>
      </c>
      <c r="G254" s="46">
        <v>44941</v>
      </c>
      <c r="H254" s="46">
        <v>44958</v>
      </c>
      <c r="I254" s="23">
        <v>11</v>
      </c>
      <c r="J254" s="23" t="s">
        <v>20</v>
      </c>
      <c r="K254" s="28" t="s">
        <v>21</v>
      </c>
      <c r="L254" s="23" t="s">
        <v>22</v>
      </c>
      <c r="M254" s="24">
        <v>23100000</v>
      </c>
      <c r="N254" s="22" t="s">
        <v>165</v>
      </c>
      <c r="O254" s="22" t="s">
        <v>162</v>
      </c>
      <c r="P254" s="22" t="s">
        <v>25</v>
      </c>
    </row>
    <row r="255" spans="1:16" ht="75" x14ac:dyDescent="0.3">
      <c r="A255" s="19">
        <v>2023129</v>
      </c>
      <c r="B255" s="19">
        <v>7658</v>
      </c>
      <c r="C255" s="20" t="s">
        <v>139</v>
      </c>
      <c r="D255" s="23" t="s">
        <v>36</v>
      </c>
      <c r="E255" s="22">
        <v>80111600</v>
      </c>
      <c r="F255" s="23" t="s">
        <v>166</v>
      </c>
      <c r="G255" s="46">
        <v>44941</v>
      </c>
      <c r="H255" s="46">
        <v>44986</v>
      </c>
      <c r="I255" s="23">
        <v>10</v>
      </c>
      <c r="J255" s="23" t="s">
        <v>20</v>
      </c>
      <c r="K255" s="28" t="s">
        <v>21</v>
      </c>
      <c r="L255" s="23" t="s">
        <v>22</v>
      </c>
      <c r="M255" s="24">
        <v>21000000</v>
      </c>
      <c r="N255" s="22" t="s">
        <v>165</v>
      </c>
      <c r="O255" s="22" t="s">
        <v>162</v>
      </c>
      <c r="P255" s="22" t="s">
        <v>25</v>
      </c>
    </row>
    <row r="256" spans="1:16" ht="75" x14ac:dyDescent="0.3">
      <c r="A256" s="19">
        <v>2023130</v>
      </c>
      <c r="B256" s="19">
        <v>7658</v>
      </c>
      <c r="C256" s="20" t="s">
        <v>139</v>
      </c>
      <c r="D256" s="23" t="s">
        <v>36</v>
      </c>
      <c r="E256" s="22">
        <v>80111600</v>
      </c>
      <c r="F256" s="23" t="s">
        <v>166</v>
      </c>
      <c r="G256" s="46">
        <v>44941</v>
      </c>
      <c r="H256" s="46">
        <v>44986</v>
      </c>
      <c r="I256" s="23">
        <v>10</v>
      </c>
      <c r="J256" s="23" t="s">
        <v>20</v>
      </c>
      <c r="K256" s="28" t="s">
        <v>21</v>
      </c>
      <c r="L256" s="23" t="s">
        <v>22</v>
      </c>
      <c r="M256" s="24">
        <v>21000000</v>
      </c>
      <c r="N256" s="22" t="s">
        <v>165</v>
      </c>
      <c r="O256" s="22" t="s">
        <v>162</v>
      </c>
      <c r="P256" s="22" t="s">
        <v>25</v>
      </c>
    </row>
    <row r="257" spans="1:16" ht="75" x14ac:dyDescent="0.3">
      <c r="A257" s="19">
        <v>2023131</v>
      </c>
      <c r="B257" s="19">
        <v>7658</v>
      </c>
      <c r="C257" s="20" t="s">
        <v>139</v>
      </c>
      <c r="D257" s="23" t="s">
        <v>36</v>
      </c>
      <c r="E257" s="22">
        <v>80111600</v>
      </c>
      <c r="F257" s="23" t="s">
        <v>166</v>
      </c>
      <c r="G257" s="46">
        <v>44941</v>
      </c>
      <c r="H257" s="46">
        <v>44986</v>
      </c>
      <c r="I257" s="23">
        <v>10</v>
      </c>
      <c r="J257" s="23" t="s">
        <v>20</v>
      </c>
      <c r="K257" s="28" t="s">
        <v>21</v>
      </c>
      <c r="L257" s="23" t="s">
        <v>22</v>
      </c>
      <c r="M257" s="24">
        <v>21000000</v>
      </c>
      <c r="N257" s="22" t="s">
        <v>165</v>
      </c>
      <c r="O257" s="22" t="s">
        <v>162</v>
      </c>
      <c r="P257" s="22" t="s">
        <v>25</v>
      </c>
    </row>
    <row r="258" spans="1:16" ht="75" x14ac:dyDescent="0.3">
      <c r="A258" s="19">
        <v>2023132</v>
      </c>
      <c r="B258" s="19">
        <v>7658</v>
      </c>
      <c r="C258" s="20" t="s">
        <v>139</v>
      </c>
      <c r="D258" s="23" t="s">
        <v>36</v>
      </c>
      <c r="E258" s="22">
        <v>80111600</v>
      </c>
      <c r="F258" s="23" t="s">
        <v>166</v>
      </c>
      <c r="G258" s="46">
        <v>44941</v>
      </c>
      <c r="H258" s="46">
        <v>44986</v>
      </c>
      <c r="I258" s="23">
        <v>10</v>
      </c>
      <c r="J258" s="23" t="s">
        <v>20</v>
      </c>
      <c r="K258" s="28" t="s">
        <v>21</v>
      </c>
      <c r="L258" s="23" t="s">
        <v>22</v>
      </c>
      <c r="M258" s="24">
        <v>21000000</v>
      </c>
      <c r="N258" s="22" t="s">
        <v>165</v>
      </c>
      <c r="O258" s="22" t="s">
        <v>162</v>
      </c>
      <c r="P258" s="22" t="s">
        <v>25</v>
      </c>
    </row>
    <row r="259" spans="1:16" ht="75" x14ac:dyDescent="0.3">
      <c r="A259" s="19">
        <v>2023133</v>
      </c>
      <c r="B259" s="19">
        <v>7658</v>
      </c>
      <c r="C259" s="20" t="s">
        <v>139</v>
      </c>
      <c r="D259" s="23" t="s">
        <v>36</v>
      </c>
      <c r="E259" s="22">
        <v>80111600</v>
      </c>
      <c r="F259" s="23" t="s">
        <v>166</v>
      </c>
      <c r="G259" s="46">
        <v>44941</v>
      </c>
      <c r="H259" s="46">
        <v>44986</v>
      </c>
      <c r="I259" s="23">
        <v>10</v>
      </c>
      <c r="J259" s="23" t="s">
        <v>20</v>
      </c>
      <c r="K259" s="28" t="s">
        <v>21</v>
      </c>
      <c r="L259" s="23" t="s">
        <v>22</v>
      </c>
      <c r="M259" s="24">
        <v>21000000</v>
      </c>
      <c r="N259" s="22" t="s">
        <v>165</v>
      </c>
      <c r="O259" s="22" t="s">
        <v>162</v>
      </c>
      <c r="P259" s="22" t="s">
        <v>25</v>
      </c>
    </row>
    <row r="260" spans="1:16" ht="75" x14ac:dyDescent="0.3">
      <c r="A260" s="19">
        <v>2023134</v>
      </c>
      <c r="B260" s="19">
        <v>7658</v>
      </c>
      <c r="C260" s="20" t="s">
        <v>139</v>
      </c>
      <c r="D260" s="23" t="s">
        <v>36</v>
      </c>
      <c r="E260" s="22">
        <v>80111600</v>
      </c>
      <c r="F260" s="23" t="s">
        <v>166</v>
      </c>
      <c r="G260" s="46">
        <v>44941</v>
      </c>
      <c r="H260" s="46">
        <v>44986</v>
      </c>
      <c r="I260" s="23">
        <v>10</v>
      </c>
      <c r="J260" s="23" t="s">
        <v>20</v>
      </c>
      <c r="K260" s="28" t="s">
        <v>21</v>
      </c>
      <c r="L260" s="23" t="s">
        <v>22</v>
      </c>
      <c r="M260" s="24">
        <v>21000000</v>
      </c>
      <c r="N260" s="22" t="s">
        <v>165</v>
      </c>
      <c r="O260" s="22" t="s">
        <v>162</v>
      </c>
      <c r="P260" s="22" t="s">
        <v>25</v>
      </c>
    </row>
    <row r="261" spans="1:16" ht="75" x14ac:dyDescent="0.3">
      <c r="A261" s="19">
        <v>2023135</v>
      </c>
      <c r="B261" s="19">
        <v>7658</v>
      </c>
      <c r="C261" s="20" t="s">
        <v>139</v>
      </c>
      <c r="D261" s="23" t="s">
        <v>36</v>
      </c>
      <c r="E261" s="22">
        <v>80111600</v>
      </c>
      <c r="F261" s="23" t="s">
        <v>166</v>
      </c>
      <c r="G261" s="46">
        <v>44941</v>
      </c>
      <c r="H261" s="46">
        <v>45000</v>
      </c>
      <c r="I261" s="23">
        <v>9</v>
      </c>
      <c r="J261" s="23" t="s">
        <v>20</v>
      </c>
      <c r="K261" s="28" t="s">
        <v>21</v>
      </c>
      <c r="L261" s="23" t="s">
        <v>22</v>
      </c>
      <c r="M261" s="24">
        <v>18900000</v>
      </c>
      <c r="N261" s="22" t="s">
        <v>165</v>
      </c>
      <c r="O261" s="22" t="s">
        <v>162</v>
      </c>
      <c r="P261" s="22" t="s">
        <v>25</v>
      </c>
    </row>
    <row r="262" spans="1:16" ht="75" x14ac:dyDescent="0.3">
      <c r="A262" s="19">
        <v>2023136</v>
      </c>
      <c r="B262" s="19">
        <v>7658</v>
      </c>
      <c r="C262" s="20" t="s">
        <v>139</v>
      </c>
      <c r="D262" s="23" t="s">
        <v>36</v>
      </c>
      <c r="E262" s="22">
        <v>80111600</v>
      </c>
      <c r="F262" s="23" t="s">
        <v>167</v>
      </c>
      <c r="G262" s="46">
        <v>44972</v>
      </c>
      <c r="H262" s="46">
        <v>44986</v>
      </c>
      <c r="I262" s="23">
        <v>10</v>
      </c>
      <c r="J262" s="23" t="s">
        <v>20</v>
      </c>
      <c r="K262" s="28" t="s">
        <v>21</v>
      </c>
      <c r="L262" s="23" t="s">
        <v>22</v>
      </c>
      <c r="M262" s="24">
        <v>36850000</v>
      </c>
      <c r="N262" s="22" t="s">
        <v>165</v>
      </c>
      <c r="O262" s="22" t="s">
        <v>162</v>
      </c>
      <c r="P262" s="22" t="s">
        <v>25</v>
      </c>
    </row>
    <row r="263" spans="1:16" ht="75" x14ac:dyDescent="0.3">
      <c r="A263" s="19">
        <v>2023137</v>
      </c>
      <c r="B263" s="19">
        <v>7658</v>
      </c>
      <c r="C263" s="20" t="s">
        <v>139</v>
      </c>
      <c r="D263" s="23" t="s">
        <v>36</v>
      </c>
      <c r="E263" s="22">
        <v>80111600</v>
      </c>
      <c r="F263" s="23" t="s">
        <v>168</v>
      </c>
      <c r="G263" s="46">
        <v>44972</v>
      </c>
      <c r="H263" s="46">
        <v>44986</v>
      </c>
      <c r="I263" s="23">
        <v>10</v>
      </c>
      <c r="J263" s="23" t="s">
        <v>20</v>
      </c>
      <c r="K263" s="28" t="s">
        <v>21</v>
      </c>
      <c r="L263" s="23" t="s">
        <v>22</v>
      </c>
      <c r="M263" s="24">
        <v>36850000</v>
      </c>
      <c r="N263" s="22" t="s">
        <v>165</v>
      </c>
      <c r="O263" s="22" t="s">
        <v>162</v>
      </c>
      <c r="P263" s="22" t="s">
        <v>25</v>
      </c>
    </row>
    <row r="264" spans="1:16" ht="75" x14ac:dyDescent="0.3">
      <c r="A264" s="19">
        <v>2023140</v>
      </c>
      <c r="B264" s="19">
        <v>7658</v>
      </c>
      <c r="C264" s="20" t="s">
        <v>139</v>
      </c>
      <c r="D264" s="23" t="s">
        <v>36</v>
      </c>
      <c r="E264" s="22">
        <v>80111600</v>
      </c>
      <c r="F264" s="23" t="s">
        <v>169</v>
      </c>
      <c r="G264" s="46">
        <v>44941</v>
      </c>
      <c r="H264" s="46">
        <v>44958</v>
      </c>
      <c r="I264" s="23">
        <v>11</v>
      </c>
      <c r="J264" s="23" t="s">
        <v>20</v>
      </c>
      <c r="K264" s="28" t="s">
        <v>21</v>
      </c>
      <c r="L264" s="23" t="s">
        <v>22</v>
      </c>
      <c r="M264" s="24">
        <v>26950000</v>
      </c>
      <c r="N264" s="22" t="s">
        <v>165</v>
      </c>
      <c r="O264" s="22" t="s">
        <v>162</v>
      </c>
      <c r="P264" s="22" t="s">
        <v>25</v>
      </c>
    </row>
    <row r="265" spans="1:16" ht="75" x14ac:dyDescent="0.3">
      <c r="A265" s="19">
        <v>2023141</v>
      </c>
      <c r="B265" s="19">
        <v>7658</v>
      </c>
      <c r="C265" s="20" t="s">
        <v>139</v>
      </c>
      <c r="D265" s="23" t="s">
        <v>36</v>
      </c>
      <c r="E265" s="22">
        <v>80111600</v>
      </c>
      <c r="F265" s="23" t="s">
        <v>169</v>
      </c>
      <c r="G265" s="46">
        <v>44941</v>
      </c>
      <c r="H265" s="46">
        <v>44958</v>
      </c>
      <c r="I265" s="23">
        <v>11</v>
      </c>
      <c r="J265" s="23" t="s">
        <v>20</v>
      </c>
      <c r="K265" s="28" t="s">
        <v>21</v>
      </c>
      <c r="L265" s="23" t="s">
        <v>22</v>
      </c>
      <c r="M265" s="24">
        <v>26950000</v>
      </c>
      <c r="N265" s="22" t="s">
        <v>165</v>
      </c>
      <c r="O265" s="22" t="s">
        <v>162</v>
      </c>
      <c r="P265" s="22" t="s">
        <v>25</v>
      </c>
    </row>
    <row r="266" spans="1:16" ht="75" x14ac:dyDescent="0.3">
      <c r="A266" s="19">
        <v>2023142</v>
      </c>
      <c r="B266" s="19">
        <v>7658</v>
      </c>
      <c r="C266" s="20" t="s">
        <v>139</v>
      </c>
      <c r="D266" s="23" t="s">
        <v>36</v>
      </c>
      <c r="E266" s="22">
        <v>80111600</v>
      </c>
      <c r="F266" s="23" t="s">
        <v>169</v>
      </c>
      <c r="G266" s="46">
        <v>44941</v>
      </c>
      <c r="H266" s="46">
        <v>44958</v>
      </c>
      <c r="I266" s="23">
        <v>11</v>
      </c>
      <c r="J266" s="23" t="s">
        <v>20</v>
      </c>
      <c r="K266" s="28" t="s">
        <v>21</v>
      </c>
      <c r="L266" s="23" t="s">
        <v>22</v>
      </c>
      <c r="M266" s="24">
        <v>26950000</v>
      </c>
      <c r="N266" s="22" t="s">
        <v>165</v>
      </c>
      <c r="O266" s="22" t="s">
        <v>162</v>
      </c>
      <c r="P266" s="22" t="s">
        <v>25</v>
      </c>
    </row>
    <row r="267" spans="1:16" ht="75" x14ac:dyDescent="0.3">
      <c r="A267" s="19">
        <v>2023143</v>
      </c>
      <c r="B267" s="19">
        <v>7658</v>
      </c>
      <c r="C267" s="20" t="s">
        <v>139</v>
      </c>
      <c r="D267" s="23" t="s">
        <v>36</v>
      </c>
      <c r="E267" s="22">
        <v>80111600</v>
      </c>
      <c r="F267" s="23" t="s">
        <v>169</v>
      </c>
      <c r="G267" s="46">
        <v>44941</v>
      </c>
      <c r="H267" s="46">
        <v>44958</v>
      </c>
      <c r="I267" s="23">
        <v>11</v>
      </c>
      <c r="J267" s="23" t="s">
        <v>20</v>
      </c>
      <c r="K267" s="28" t="s">
        <v>21</v>
      </c>
      <c r="L267" s="23" t="s">
        <v>22</v>
      </c>
      <c r="M267" s="24">
        <v>26950000</v>
      </c>
      <c r="N267" s="22" t="s">
        <v>165</v>
      </c>
      <c r="O267" s="22" t="s">
        <v>162</v>
      </c>
      <c r="P267" s="22" t="s">
        <v>25</v>
      </c>
    </row>
    <row r="268" spans="1:16" ht="75" x14ac:dyDescent="0.3">
      <c r="A268" s="19">
        <v>2023144</v>
      </c>
      <c r="B268" s="19">
        <v>7658</v>
      </c>
      <c r="C268" s="20" t="s">
        <v>139</v>
      </c>
      <c r="D268" s="23" t="s">
        <v>36</v>
      </c>
      <c r="E268" s="22">
        <v>80111600</v>
      </c>
      <c r="F268" s="23" t="s">
        <v>169</v>
      </c>
      <c r="G268" s="46">
        <v>44941</v>
      </c>
      <c r="H268" s="46">
        <v>44958</v>
      </c>
      <c r="I268" s="23">
        <v>11</v>
      </c>
      <c r="J268" s="23" t="s">
        <v>20</v>
      </c>
      <c r="K268" s="28" t="s">
        <v>21</v>
      </c>
      <c r="L268" s="23" t="s">
        <v>22</v>
      </c>
      <c r="M268" s="24">
        <v>26950000</v>
      </c>
      <c r="N268" s="22" t="s">
        <v>165</v>
      </c>
      <c r="O268" s="22" t="s">
        <v>162</v>
      </c>
      <c r="P268" s="22" t="s">
        <v>25</v>
      </c>
    </row>
    <row r="269" spans="1:16" ht="90" x14ac:dyDescent="0.3">
      <c r="A269" s="19">
        <v>2023145</v>
      </c>
      <c r="B269" s="19">
        <v>7658</v>
      </c>
      <c r="C269" s="20" t="s">
        <v>139</v>
      </c>
      <c r="D269" s="23" t="s">
        <v>36</v>
      </c>
      <c r="E269" s="22">
        <v>80111600</v>
      </c>
      <c r="F269" s="23" t="s">
        <v>170</v>
      </c>
      <c r="G269" s="46">
        <v>44972</v>
      </c>
      <c r="H269" s="46">
        <v>45000</v>
      </c>
      <c r="I269" s="23">
        <v>9</v>
      </c>
      <c r="J269" s="23" t="s">
        <v>20</v>
      </c>
      <c r="K269" s="28" t="s">
        <v>21</v>
      </c>
      <c r="L269" s="23" t="s">
        <v>22</v>
      </c>
      <c r="M269" s="24">
        <f>22050000+23456000+6634000</f>
        <v>52140000</v>
      </c>
      <c r="N269" s="22" t="s">
        <v>165</v>
      </c>
      <c r="O269" s="22" t="s">
        <v>162</v>
      </c>
      <c r="P269" s="22" t="s">
        <v>25</v>
      </c>
    </row>
    <row r="270" spans="1:16" ht="75" x14ac:dyDescent="0.3">
      <c r="A270" s="19">
        <v>2023146</v>
      </c>
      <c r="B270" s="19">
        <v>7658</v>
      </c>
      <c r="C270" s="20" t="s">
        <v>139</v>
      </c>
      <c r="D270" s="23" t="s">
        <v>36</v>
      </c>
      <c r="E270" s="22">
        <v>80111600</v>
      </c>
      <c r="F270" s="23" t="s">
        <v>171</v>
      </c>
      <c r="G270" s="46">
        <v>44941</v>
      </c>
      <c r="H270" s="46">
        <v>44958</v>
      </c>
      <c r="I270" s="23">
        <v>11</v>
      </c>
      <c r="J270" s="23" t="s">
        <v>20</v>
      </c>
      <c r="K270" s="28" t="s">
        <v>21</v>
      </c>
      <c r="L270" s="23" t="s">
        <v>22</v>
      </c>
      <c r="M270" s="24">
        <v>42350000</v>
      </c>
      <c r="N270" s="22" t="s">
        <v>165</v>
      </c>
      <c r="O270" s="22" t="s">
        <v>162</v>
      </c>
      <c r="P270" s="22" t="s">
        <v>25</v>
      </c>
    </row>
    <row r="271" spans="1:16" ht="75" x14ac:dyDescent="0.3">
      <c r="A271" s="19">
        <v>2023147</v>
      </c>
      <c r="B271" s="19">
        <v>7658</v>
      </c>
      <c r="C271" s="20" t="s">
        <v>139</v>
      </c>
      <c r="D271" s="23" t="s">
        <v>36</v>
      </c>
      <c r="E271" s="22">
        <v>80111600</v>
      </c>
      <c r="F271" s="23" t="s">
        <v>172</v>
      </c>
      <c r="G271" s="46">
        <v>44941</v>
      </c>
      <c r="H271" s="46">
        <v>44958</v>
      </c>
      <c r="I271" s="23">
        <v>11</v>
      </c>
      <c r="J271" s="23" t="s">
        <v>20</v>
      </c>
      <c r="K271" s="28" t="s">
        <v>21</v>
      </c>
      <c r="L271" s="23" t="s">
        <v>22</v>
      </c>
      <c r="M271" s="24">
        <v>49500000</v>
      </c>
      <c r="N271" s="22" t="s">
        <v>165</v>
      </c>
      <c r="O271" s="22" t="s">
        <v>162</v>
      </c>
      <c r="P271" s="22" t="s">
        <v>25</v>
      </c>
    </row>
    <row r="272" spans="1:16" ht="150" x14ac:dyDescent="0.3">
      <c r="A272" s="19">
        <v>2023148</v>
      </c>
      <c r="B272" s="19">
        <v>7658</v>
      </c>
      <c r="C272" s="20" t="s">
        <v>139</v>
      </c>
      <c r="D272" s="23" t="s">
        <v>36</v>
      </c>
      <c r="E272" s="22">
        <v>80111600</v>
      </c>
      <c r="F272" s="23" t="s">
        <v>173</v>
      </c>
      <c r="G272" s="46">
        <v>44941</v>
      </c>
      <c r="H272" s="46">
        <v>44958</v>
      </c>
      <c r="I272" s="23">
        <v>11</v>
      </c>
      <c r="J272" s="23" t="s">
        <v>20</v>
      </c>
      <c r="K272" s="28" t="s">
        <v>21</v>
      </c>
      <c r="L272" s="23" t="s">
        <v>22</v>
      </c>
      <c r="M272" s="24">
        <f>49500000+79087500</f>
        <v>128587500</v>
      </c>
      <c r="N272" s="22" t="s">
        <v>165</v>
      </c>
      <c r="O272" s="22" t="s">
        <v>162</v>
      </c>
      <c r="P272" s="22" t="s">
        <v>25</v>
      </c>
    </row>
    <row r="273" spans="1:16" ht="90" x14ac:dyDescent="0.3">
      <c r="A273" s="19">
        <v>2023149</v>
      </c>
      <c r="B273" s="19">
        <v>7658</v>
      </c>
      <c r="C273" s="20" t="s">
        <v>139</v>
      </c>
      <c r="D273" s="23" t="s">
        <v>36</v>
      </c>
      <c r="E273" s="22">
        <v>80111600</v>
      </c>
      <c r="F273" s="23" t="s">
        <v>174</v>
      </c>
      <c r="G273" s="46">
        <v>44941</v>
      </c>
      <c r="H273" s="46">
        <v>44958</v>
      </c>
      <c r="I273" s="23">
        <v>11</v>
      </c>
      <c r="J273" s="23" t="s">
        <v>20</v>
      </c>
      <c r="K273" s="28" t="s">
        <v>21</v>
      </c>
      <c r="L273" s="23" t="s">
        <v>22</v>
      </c>
      <c r="M273" s="24">
        <v>49500000</v>
      </c>
      <c r="N273" s="22" t="s">
        <v>165</v>
      </c>
      <c r="O273" s="22" t="s">
        <v>162</v>
      </c>
      <c r="P273" s="22" t="s">
        <v>25</v>
      </c>
    </row>
    <row r="274" spans="1:16" ht="75" x14ac:dyDescent="0.3">
      <c r="A274" s="19">
        <v>2023150</v>
      </c>
      <c r="B274" s="19">
        <v>7658</v>
      </c>
      <c r="C274" s="20" t="s">
        <v>139</v>
      </c>
      <c r="D274" s="23" t="s">
        <v>36</v>
      </c>
      <c r="E274" s="22">
        <v>80111600</v>
      </c>
      <c r="F274" s="23" t="s">
        <v>175</v>
      </c>
      <c r="G274" s="46">
        <v>44941</v>
      </c>
      <c r="H274" s="46">
        <v>44958</v>
      </c>
      <c r="I274" s="23">
        <v>11</v>
      </c>
      <c r="J274" s="23" t="s">
        <v>20</v>
      </c>
      <c r="K274" s="28" t="s">
        <v>21</v>
      </c>
      <c r="L274" s="23" t="s">
        <v>22</v>
      </c>
      <c r="M274" s="24">
        <v>49500000</v>
      </c>
      <c r="N274" s="22" t="s">
        <v>165</v>
      </c>
      <c r="O274" s="22" t="s">
        <v>162</v>
      </c>
      <c r="P274" s="22" t="s">
        <v>25</v>
      </c>
    </row>
    <row r="275" spans="1:16" ht="75" x14ac:dyDescent="0.3">
      <c r="A275" s="19">
        <v>2023151</v>
      </c>
      <c r="B275" s="19">
        <v>7658</v>
      </c>
      <c r="C275" s="20" t="s">
        <v>139</v>
      </c>
      <c r="D275" s="23" t="s">
        <v>36</v>
      </c>
      <c r="E275" s="22">
        <v>80111600</v>
      </c>
      <c r="F275" s="23" t="s">
        <v>176</v>
      </c>
      <c r="G275" s="46">
        <v>44941</v>
      </c>
      <c r="H275" s="46">
        <v>44958</v>
      </c>
      <c r="I275" s="23">
        <v>11</v>
      </c>
      <c r="J275" s="23" t="s">
        <v>20</v>
      </c>
      <c r="K275" s="28" t="s">
        <v>21</v>
      </c>
      <c r="L275" s="23" t="s">
        <v>22</v>
      </c>
      <c r="M275" s="24">
        <v>49500000</v>
      </c>
      <c r="N275" s="22" t="s">
        <v>165</v>
      </c>
      <c r="O275" s="22" t="s">
        <v>162</v>
      </c>
      <c r="P275" s="22" t="s">
        <v>25</v>
      </c>
    </row>
    <row r="276" spans="1:16" ht="120" x14ac:dyDescent="0.3">
      <c r="A276" s="19">
        <v>2023152</v>
      </c>
      <c r="B276" s="19">
        <v>7658</v>
      </c>
      <c r="C276" s="20" t="s">
        <v>139</v>
      </c>
      <c r="D276" s="23" t="s">
        <v>36</v>
      </c>
      <c r="E276" s="22">
        <v>80111600</v>
      </c>
      <c r="F276" s="23" t="s">
        <v>177</v>
      </c>
      <c r="G276" s="46">
        <v>44941</v>
      </c>
      <c r="H276" s="46">
        <v>44958</v>
      </c>
      <c r="I276" s="23">
        <v>10</v>
      </c>
      <c r="J276" s="23" t="s">
        <v>20</v>
      </c>
      <c r="K276" s="28" t="s">
        <v>21</v>
      </c>
      <c r="L276" s="23" t="s">
        <v>22</v>
      </c>
      <c r="M276" s="24">
        <f>45000000+6544000+19956000</f>
        <v>71500000</v>
      </c>
      <c r="N276" s="22" t="s">
        <v>165</v>
      </c>
      <c r="O276" s="22" t="s">
        <v>162</v>
      </c>
      <c r="P276" s="22" t="s">
        <v>25</v>
      </c>
    </row>
    <row r="277" spans="1:16" ht="75" x14ac:dyDescent="0.3">
      <c r="A277" s="19">
        <v>2023153</v>
      </c>
      <c r="B277" s="19">
        <v>7658</v>
      </c>
      <c r="C277" s="20" t="s">
        <v>139</v>
      </c>
      <c r="D277" s="23" t="s">
        <v>36</v>
      </c>
      <c r="E277" s="22">
        <v>80111600</v>
      </c>
      <c r="F277" s="23" t="s">
        <v>178</v>
      </c>
      <c r="G277" s="46">
        <v>44941</v>
      </c>
      <c r="H277" s="46">
        <v>44958</v>
      </c>
      <c r="I277" s="23">
        <v>11</v>
      </c>
      <c r="J277" s="23" t="s">
        <v>20</v>
      </c>
      <c r="K277" s="28" t="s">
        <v>21</v>
      </c>
      <c r="L277" s="23" t="s">
        <v>22</v>
      </c>
      <c r="M277" s="24">
        <v>49500000</v>
      </c>
      <c r="N277" s="22" t="s">
        <v>165</v>
      </c>
      <c r="O277" s="22" t="s">
        <v>162</v>
      </c>
      <c r="P277" s="22" t="s">
        <v>25</v>
      </c>
    </row>
    <row r="278" spans="1:16" ht="75" x14ac:dyDescent="0.3">
      <c r="A278" s="19">
        <v>2023154</v>
      </c>
      <c r="B278" s="19">
        <v>7658</v>
      </c>
      <c r="C278" s="20" t="s">
        <v>139</v>
      </c>
      <c r="D278" s="23" t="s">
        <v>36</v>
      </c>
      <c r="E278" s="22">
        <v>80111600</v>
      </c>
      <c r="F278" s="23" t="s">
        <v>179</v>
      </c>
      <c r="G278" s="46">
        <v>44972</v>
      </c>
      <c r="H278" s="46">
        <v>44986</v>
      </c>
      <c r="I278" s="23">
        <v>10</v>
      </c>
      <c r="J278" s="23" t="s">
        <v>20</v>
      </c>
      <c r="K278" s="28" t="s">
        <v>21</v>
      </c>
      <c r="L278" s="23" t="s">
        <v>22</v>
      </c>
      <c r="M278" s="24">
        <v>45000000</v>
      </c>
      <c r="N278" s="22" t="s">
        <v>165</v>
      </c>
      <c r="O278" s="22" t="s">
        <v>162</v>
      </c>
      <c r="P278" s="22" t="s">
        <v>25</v>
      </c>
    </row>
    <row r="279" spans="1:16" ht="75" x14ac:dyDescent="0.3">
      <c r="A279" s="19">
        <v>2023155</v>
      </c>
      <c r="B279" s="19">
        <v>7658</v>
      </c>
      <c r="C279" s="20" t="s">
        <v>139</v>
      </c>
      <c r="D279" s="23" t="s">
        <v>36</v>
      </c>
      <c r="E279" s="22">
        <v>80111600</v>
      </c>
      <c r="F279" s="23" t="s">
        <v>179</v>
      </c>
      <c r="G279" s="46">
        <v>44972</v>
      </c>
      <c r="H279" s="46">
        <v>44986</v>
      </c>
      <c r="I279" s="23">
        <v>10</v>
      </c>
      <c r="J279" s="23" t="s">
        <v>20</v>
      </c>
      <c r="K279" s="28" t="s">
        <v>21</v>
      </c>
      <c r="L279" s="23" t="s">
        <v>22</v>
      </c>
      <c r="M279" s="24">
        <v>45000000</v>
      </c>
      <c r="N279" s="22" t="s">
        <v>165</v>
      </c>
      <c r="O279" s="22" t="s">
        <v>162</v>
      </c>
      <c r="P279" s="22" t="s">
        <v>25</v>
      </c>
    </row>
    <row r="280" spans="1:16" ht="75" x14ac:dyDescent="0.3">
      <c r="A280" s="19">
        <v>2023156</v>
      </c>
      <c r="B280" s="19">
        <v>7658</v>
      </c>
      <c r="C280" s="20" t="s">
        <v>139</v>
      </c>
      <c r="D280" s="23" t="s">
        <v>36</v>
      </c>
      <c r="E280" s="22">
        <v>80111600</v>
      </c>
      <c r="F280" s="23" t="s">
        <v>179</v>
      </c>
      <c r="G280" s="46">
        <v>44972</v>
      </c>
      <c r="H280" s="46">
        <v>44986</v>
      </c>
      <c r="I280" s="23">
        <v>9</v>
      </c>
      <c r="J280" s="23" t="s">
        <v>20</v>
      </c>
      <c r="K280" s="28" t="s">
        <v>21</v>
      </c>
      <c r="L280" s="23" t="s">
        <v>22</v>
      </c>
      <c r="M280" s="24">
        <v>45900000</v>
      </c>
      <c r="N280" s="22" t="s">
        <v>165</v>
      </c>
      <c r="O280" s="22" t="s">
        <v>162</v>
      </c>
      <c r="P280" s="22" t="s">
        <v>25</v>
      </c>
    </row>
    <row r="281" spans="1:16" ht="120" x14ac:dyDescent="0.3">
      <c r="A281" s="19">
        <v>2023157</v>
      </c>
      <c r="B281" s="19">
        <v>7658</v>
      </c>
      <c r="C281" s="20" t="s">
        <v>139</v>
      </c>
      <c r="D281" s="23" t="s">
        <v>36</v>
      </c>
      <c r="E281" s="22">
        <v>80111600</v>
      </c>
      <c r="F281" s="23" t="s">
        <v>177</v>
      </c>
      <c r="G281" s="46">
        <v>44941</v>
      </c>
      <c r="H281" s="46">
        <v>44958</v>
      </c>
      <c r="I281" s="23">
        <v>11</v>
      </c>
      <c r="J281" s="23" t="s">
        <v>20</v>
      </c>
      <c r="K281" s="28" t="s">
        <v>21</v>
      </c>
      <c r="L281" s="23" t="s">
        <v>22</v>
      </c>
      <c r="M281" s="24">
        <v>74800000</v>
      </c>
      <c r="N281" s="22" t="s">
        <v>165</v>
      </c>
      <c r="O281" s="22" t="s">
        <v>162</v>
      </c>
      <c r="P281" s="22" t="s">
        <v>25</v>
      </c>
    </row>
    <row r="282" spans="1:16" ht="75" x14ac:dyDescent="0.3">
      <c r="A282" s="19">
        <v>2023158</v>
      </c>
      <c r="B282" s="19">
        <v>7658</v>
      </c>
      <c r="C282" s="20" t="s">
        <v>139</v>
      </c>
      <c r="D282" s="23" t="s">
        <v>36</v>
      </c>
      <c r="E282" s="22">
        <v>80111600</v>
      </c>
      <c r="F282" s="23" t="s">
        <v>180</v>
      </c>
      <c r="G282" s="46">
        <v>44941</v>
      </c>
      <c r="H282" s="46">
        <v>44958</v>
      </c>
      <c r="I282" s="23">
        <v>11</v>
      </c>
      <c r="J282" s="23" t="s">
        <v>20</v>
      </c>
      <c r="K282" s="28" t="s">
        <v>21</v>
      </c>
      <c r="L282" s="23" t="s">
        <v>22</v>
      </c>
      <c r="M282" s="24">
        <v>74800000</v>
      </c>
      <c r="N282" s="22" t="s">
        <v>165</v>
      </c>
      <c r="O282" s="22" t="s">
        <v>162</v>
      </c>
      <c r="P282" s="22" t="s">
        <v>25</v>
      </c>
    </row>
    <row r="283" spans="1:16" ht="75" x14ac:dyDescent="0.3">
      <c r="A283" s="19">
        <v>2023160</v>
      </c>
      <c r="B283" s="19">
        <v>7658</v>
      </c>
      <c r="C283" s="20" t="s">
        <v>139</v>
      </c>
      <c r="D283" s="23" t="s">
        <v>36</v>
      </c>
      <c r="E283" s="22">
        <v>80111600</v>
      </c>
      <c r="F283" s="23" t="s">
        <v>182</v>
      </c>
      <c r="G283" s="46">
        <v>44941</v>
      </c>
      <c r="H283" s="46">
        <v>44958</v>
      </c>
      <c r="I283" s="23">
        <v>11</v>
      </c>
      <c r="J283" s="23" t="s">
        <v>20</v>
      </c>
      <c r="K283" s="28" t="s">
        <v>21</v>
      </c>
      <c r="L283" s="23" t="s">
        <v>22</v>
      </c>
      <c r="M283" s="24">
        <v>74800000</v>
      </c>
      <c r="N283" s="22" t="s">
        <v>165</v>
      </c>
      <c r="O283" s="22" t="s">
        <v>162</v>
      </c>
      <c r="P283" s="22" t="s">
        <v>25</v>
      </c>
    </row>
    <row r="284" spans="1:16" ht="105" x14ac:dyDescent="0.3">
      <c r="A284" s="19">
        <v>2023161</v>
      </c>
      <c r="B284" s="19">
        <v>7658</v>
      </c>
      <c r="C284" s="20" t="s">
        <v>139</v>
      </c>
      <c r="D284" s="23" t="s">
        <v>36</v>
      </c>
      <c r="E284" s="22">
        <v>80111600</v>
      </c>
      <c r="F284" s="23" t="s">
        <v>183</v>
      </c>
      <c r="G284" s="46">
        <v>44941</v>
      </c>
      <c r="H284" s="46">
        <v>44958</v>
      </c>
      <c r="I284" s="23">
        <v>10</v>
      </c>
      <c r="J284" s="23" t="s">
        <v>20</v>
      </c>
      <c r="K284" s="28" t="s">
        <v>21</v>
      </c>
      <c r="L284" s="23" t="s">
        <v>22</v>
      </c>
      <c r="M284" s="24">
        <f>73000000+8300000+10000000</f>
        <v>91300000</v>
      </c>
      <c r="N284" s="22" t="s">
        <v>165</v>
      </c>
      <c r="O284" s="22" t="s">
        <v>162</v>
      </c>
      <c r="P284" s="22" t="s">
        <v>25</v>
      </c>
    </row>
    <row r="285" spans="1:16" ht="135" x14ac:dyDescent="0.3">
      <c r="A285" s="19">
        <v>2023162</v>
      </c>
      <c r="B285" s="19">
        <v>7658</v>
      </c>
      <c r="C285" s="20" t="s">
        <v>139</v>
      </c>
      <c r="D285" s="23" t="s">
        <v>36</v>
      </c>
      <c r="E285" s="22">
        <v>80111600</v>
      </c>
      <c r="F285" s="23" t="s">
        <v>184</v>
      </c>
      <c r="G285" s="46">
        <v>44941</v>
      </c>
      <c r="H285" s="46">
        <v>44958</v>
      </c>
      <c r="I285" s="23">
        <v>9</v>
      </c>
      <c r="J285" s="23" t="s">
        <v>20</v>
      </c>
      <c r="K285" s="28" t="s">
        <v>21</v>
      </c>
      <c r="L285" s="23" t="s">
        <v>22</v>
      </c>
      <c r="M285" s="24">
        <f>61200000+20912500+46475000</f>
        <v>128587500</v>
      </c>
      <c r="N285" s="22" t="s">
        <v>165</v>
      </c>
      <c r="O285" s="22" t="s">
        <v>162</v>
      </c>
      <c r="P285" s="22" t="s">
        <v>25</v>
      </c>
    </row>
    <row r="286" spans="1:16" ht="60" x14ac:dyDescent="0.3">
      <c r="A286" s="19">
        <v>2023163</v>
      </c>
      <c r="B286" s="19">
        <v>7655</v>
      </c>
      <c r="C286" s="20" t="s">
        <v>17</v>
      </c>
      <c r="D286" s="23" t="s">
        <v>185</v>
      </c>
      <c r="E286" s="22">
        <v>80111600</v>
      </c>
      <c r="F286" s="23" t="s">
        <v>186</v>
      </c>
      <c r="G286" s="46">
        <v>44927</v>
      </c>
      <c r="H286" s="46">
        <v>44944</v>
      </c>
      <c r="I286" s="23">
        <v>12</v>
      </c>
      <c r="J286" s="23" t="s">
        <v>20</v>
      </c>
      <c r="K286" s="28" t="s">
        <v>21</v>
      </c>
      <c r="L286" s="23" t="s">
        <v>22</v>
      </c>
      <c r="M286" s="24">
        <v>39476435</v>
      </c>
      <c r="N286" s="22" t="s">
        <v>23</v>
      </c>
      <c r="O286" s="22" t="s">
        <v>24</v>
      </c>
      <c r="P286" s="22" t="s">
        <v>25</v>
      </c>
    </row>
    <row r="287" spans="1:16" ht="60" x14ac:dyDescent="0.3">
      <c r="A287" s="19">
        <v>2023164</v>
      </c>
      <c r="B287" s="19">
        <v>7655</v>
      </c>
      <c r="C287" s="20" t="s">
        <v>17</v>
      </c>
      <c r="D287" s="23" t="s">
        <v>185</v>
      </c>
      <c r="E287" s="22">
        <v>80111600</v>
      </c>
      <c r="F287" s="23" t="s">
        <v>187</v>
      </c>
      <c r="G287" s="46">
        <v>44927</v>
      </c>
      <c r="H287" s="46">
        <v>44944</v>
      </c>
      <c r="I287" s="23">
        <v>12</v>
      </c>
      <c r="J287" s="23" t="s">
        <v>20</v>
      </c>
      <c r="K287" s="28" t="s">
        <v>21</v>
      </c>
      <c r="L287" s="23" t="s">
        <v>22</v>
      </c>
      <c r="M287" s="24">
        <v>45696996</v>
      </c>
      <c r="N287" s="22" t="s">
        <v>23</v>
      </c>
      <c r="O287" s="22" t="s">
        <v>24</v>
      </c>
      <c r="P287" s="22" t="s">
        <v>25</v>
      </c>
    </row>
    <row r="288" spans="1:16" ht="60" x14ac:dyDescent="0.3">
      <c r="A288" s="19">
        <v>2023165</v>
      </c>
      <c r="B288" s="19">
        <v>7655</v>
      </c>
      <c r="C288" s="20" t="s">
        <v>17</v>
      </c>
      <c r="D288" s="23" t="s">
        <v>185</v>
      </c>
      <c r="E288" s="22">
        <v>80111600</v>
      </c>
      <c r="F288" s="23" t="s">
        <v>187</v>
      </c>
      <c r="G288" s="46">
        <v>44927</v>
      </c>
      <c r="H288" s="46">
        <v>44944</v>
      </c>
      <c r="I288" s="23">
        <v>12</v>
      </c>
      <c r="J288" s="23" t="s">
        <v>20</v>
      </c>
      <c r="K288" s="28" t="s">
        <v>21</v>
      </c>
      <c r="L288" s="23" t="s">
        <v>22</v>
      </c>
      <c r="M288" s="24">
        <v>79350996</v>
      </c>
      <c r="N288" s="22" t="s">
        <v>23</v>
      </c>
      <c r="O288" s="22" t="s">
        <v>24</v>
      </c>
      <c r="P288" s="22" t="s">
        <v>25</v>
      </c>
    </row>
    <row r="289" spans="1:16" ht="60" x14ac:dyDescent="0.3">
      <c r="A289" s="19">
        <v>2023166</v>
      </c>
      <c r="B289" s="19">
        <v>7655</v>
      </c>
      <c r="C289" s="20" t="s">
        <v>17</v>
      </c>
      <c r="D289" s="23" t="s">
        <v>185</v>
      </c>
      <c r="E289" s="22">
        <v>80111600</v>
      </c>
      <c r="F289" s="23" t="s">
        <v>187</v>
      </c>
      <c r="G289" s="46">
        <v>44927</v>
      </c>
      <c r="H289" s="46">
        <v>44944</v>
      </c>
      <c r="I289" s="23">
        <v>12</v>
      </c>
      <c r="J289" s="23" t="s">
        <v>20</v>
      </c>
      <c r="K289" s="28" t="s">
        <v>21</v>
      </c>
      <c r="L289" s="23" t="s">
        <v>22</v>
      </c>
      <c r="M289" s="24">
        <v>79350996</v>
      </c>
      <c r="N289" s="22" t="s">
        <v>23</v>
      </c>
      <c r="O289" s="22" t="s">
        <v>24</v>
      </c>
      <c r="P289" s="22" t="s">
        <v>25</v>
      </c>
    </row>
    <row r="290" spans="1:16" ht="60" x14ac:dyDescent="0.3">
      <c r="A290" s="19">
        <v>2023167</v>
      </c>
      <c r="B290" s="19">
        <v>7655</v>
      </c>
      <c r="C290" s="20" t="s">
        <v>17</v>
      </c>
      <c r="D290" s="23" t="s">
        <v>185</v>
      </c>
      <c r="E290" s="22">
        <v>80111600</v>
      </c>
      <c r="F290" s="23" t="s">
        <v>187</v>
      </c>
      <c r="G290" s="46">
        <v>44927</v>
      </c>
      <c r="H290" s="46">
        <v>44958</v>
      </c>
      <c r="I290" s="23">
        <v>12</v>
      </c>
      <c r="J290" s="23" t="s">
        <v>20</v>
      </c>
      <c r="K290" s="28" t="s">
        <v>21</v>
      </c>
      <c r="L290" s="23" t="s">
        <v>22</v>
      </c>
      <c r="M290" s="24">
        <v>79130577</v>
      </c>
      <c r="N290" s="22" t="s">
        <v>23</v>
      </c>
      <c r="O290" s="22" t="s">
        <v>24</v>
      </c>
      <c r="P290" s="22" t="s">
        <v>25</v>
      </c>
    </row>
    <row r="291" spans="1:16" ht="60" x14ac:dyDescent="0.3">
      <c r="A291" s="19">
        <v>2023168</v>
      </c>
      <c r="B291" s="19">
        <v>7655</v>
      </c>
      <c r="C291" s="20" t="s">
        <v>17</v>
      </c>
      <c r="D291" s="23" t="s">
        <v>188</v>
      </c>
      <c r="E291" s="22">
        <v>80111600</v>
      </c>
      <c r="F291" s="23" t="s">
        <v>189</v>
      </c>
      <c r="G291" s="46">
        <v>44986</v>
      </c>
      <c r="H291" s="46">
        <v>45016</v>
      </c>
      <c r="I291" s="23">
        <v>10</v>
      </c>
      <c r="J291" s="23" t="s">
        <v>20</v>
      </c>
      <c r="K291" s="28" t="s">
        <v>21</v>
      </c>
      <c r="L291" s="23" t="s">
        <v>22</v>
      </c>
      <c r="M291" s="24">
        <v>30000000</v>
      </c>
      <c r="N291" s="22" t="s">
        <v>23</v>
      </c>
      <c r="O291" s="22" t="s">
        <v>24</v>
      </c>
      <c r="P291" s="22" t="s">
        <v>25</v>
      </c>
    </row>
    <row r="292" spans="1:16" ht="60" x14ac:dyDescent="0.3">
      <c r="A292" s="19">
        <v>2023169</v>
      </c>
      <c r="B292" s="19">
        <v>7655</v>
      </c>
      <c r="C292" s="20" t="s">
        <v>17</v>
      </c>
      <c r="D292" s="23" t="s">
        <v>188</v>
      </c>
      <c r="E292" s="22">
        <v>80111600</v>
      </c>
      <c r="F292" s="23" t="s">
        <v>190</v>
      </c>
      <c r="G292" s="46">
        <v>44986</v>
      </c>
      <c r="H292" s="46">
        <v>45016</v>
      </c>
      <c r="I292" s="23">
        <v>10</v>
      </c>
      <c r="J292" s="23" t="s">
        <v>20</v>
      </c>
      <c r="K292" s="28" t="s">
        <v>21</v>
      </c>
      <c r="L292" s="23" t="s">
        <v>22</v>
      </c>
      <c r="M292" s="24">
        <v>28000000</v>
      </c>
      <c r="N292" s="22" t="s">
        <v>23</v>
      </c>
      <c r="O292" s="22" t="s">
        <v>24</v>
      </c>
      <c r="P292" s="22" t="s">
        <v>25</v>
      </c>
    </row>
    <row r="293" spans="1:16" ht="75" x14ac:dyDescent="0.3">
      <c r="A293" s="19">
        <v>2023170</v>
      </c>
      <c r="B293" s="19">
        <v>7655</v>
      </c>
      <c r="C293" s="20" t="s">
        <v>17</v>
      </c>
      <c r="D293" s="23" t="s">
        <v>188</v>
      </c>
      <c r="E293" s="22">
        <v>80111600</v>
      </c>
      <c r="F293" s="23" t="s">
        <v>191</v>
      </c>
      <c r="G293" s="46">
        <v>44986</v>
      </c>
      <c r="H293" s="46">
        <v>45016</v>
      </c>
      <c r="I293" s="23">
        <v>5</v>
      </c>
      <c r="J293" s="23" t="s">
        <v>20</v>
      </c>
      <c r="K293" s="28" t="s">
        <v>21</v>
      </c>
      <c r="L293" s="23" t="s">
        <v>22</v>
      </c>
      <c r="M293" s="24">
        <v>35600000</v>
      </c>
      <c r="N293" s="22" t="s">
        <v>23</v>
      </c>
      <c r="O293" s="22" t="s">
        <v>24</v>
      </c>
      <c r="P293" s="22" t="s">
        <v>25</v>
      </c>
    </row>
    <row r="294" spans="1:16" ht="75" x14ac:dyDescent="0.3">
      <c r="A294" s="19">
        <v>2023171</v>
      </c>
      <c r="B294" s="19">
        <v>7655</v>
      </c>
      <c r="C294" s="20" t="s">
        <v>17</v>
      </c>
      <c r="D294" s="23" t="s">
        <v>188</v>
      </c>
      <c r="E294" s="22">
        <v>80111600</v>
      </c>
      <c r="F294" s="23" t="s">
        <v>192</v>
      </c>
      <c r="G294" s="46">
        <v>44986</v>
      </c>
      <c r="H294" s="46">
        <v>45016</v>
      </c>
      <c r="I294" s="23">
        <v>3</v>
      </c>
      <c r="J294" s="23" t="s">
        <v>20</v>
      </c>
      <c r="K294" s="28" t="s">
        <v>21</v>
      </c>
      <c r="L294" s="23" t="s">
        <v>22</v>
      </c>
      <c r="M294" s="24">
        <v>27960000</v>
      </c>
      <c r="N294" s="22" t="s">
        <v>23</v>
      </c>
      <c r="O294" s="22" t="s">
        <v>24</v>
      </c>
      <c r="P294" s="22" t="s">
        <v>25</v>
      </c>
    </row>
    <row r="295" spans="1:16" ht="60" x14ac:dyDescent="0.3">
      <c r="A295" s="19">
        <v>2023172</v>
      </c>
      <c r="B295" s="19">
        <v>7655</v>
      </c>
      <c r="C295" s="20" t="s">
        <v>17</v>
      </c>
      <c r="D295" s="23" t="s">
        <v>188</v>
      </c>
      <c r="E295" s="22">
        <v>80111600</v>
      </c>
      <c r="F295" s="23" t="s">
        <v>193</v>
      </c>
      <c r="G295" s="46">
        <v>44986</v>
      </c>
      <c r="H295" s="46">
        <v>45016</v>
      </c>
      <c r="I295" s="23">
        <v>10</v>
      </c>
      <c r="J295" s="23" t="s">
        <v>20</v>
      </c>
      <c r="K295" s="28" t="s">
        <v>21</v>
      </c>
      <c r="L295" s="23" t="s">
        <v>22</v>
      </c>
      <c r="M295" s="24">
        <v>52800000</v>
      </c>
      <c r="N295" s="22" t="s">
        <v>23</v>
      </c>
      <c r="O295" s="22" t="s">
        <v>24</v>
      </c>
      <c r="P295" s="22" t="s">
        <v>25</v>
      </c>
    </row>
    <row r="296" spans="1:16" ht="105" x14ac:dyDescent="0.3">
      <c r="A296" s="19">
        <v>2023173</v>
      </c>
      <c r="B296" s="19">
        <v>7655</v>
      </c>
      <c r="C296" s="20" t="s">
        <v>17</v>
      </c>
      <c r="D296" s="23" t="s">
        <v>188</v>
      </c>
      <c r="E296" s="22">
        <v>80111600</v>
      </c>
      <c r="F296" s="23" t="s">
        <v>194</v>
      </c>
      <c r="G296" s="46">
        <v>44986</v>
      </c>
      <c r="H296" s="46">
        <v>45016</v>
      </c>
      <c r="I296" s="23">
        <v>10</v>
      </c>
      <c r="J296" s="23" t="s">
        <v>20</v>
      </c>
      <c r="K296" s="28" t="s">
        <v>21</v>
      </c>
      <c r="L296" s="23" t="s">
        <v>22</v>
      </c>
      <c r="M296" s="24">
        <v>38500000</v>
      </c>
      <c r="N296" s="22" t="s">
        <v>23</v>
      </c>
      <c r="O296" s="22" t="s">
        <v>24</v>
      </c>
      <c r="P296" s="22" t="s">
        <v>25</v>
      </c>
    </row>
    <row r="297" spans="1:16" ht="60" x14ac:dyDescent="0.3">
      <c r="A297" s="19">
        <v>2023174</v>
      </c>
      <c r="B297" s="19">
        <v>7655</v>
      </c>
      <c r="C297" s="20" t="s">
        <v>17</v>
      </c>
      <c r="D297" s="23" t="s">
        <v>188</v>
      </c>
      <c r="E297" s="22">
        <v>80111600</v>
      </c>
      <c r="F297" s="23" t="s">
        <v>195</v>
      </c>
      <c r="G297" s="46">
        <v>44986</v>
      </c>
      <c r="H297" s="46">
        <v>45016</v>
      </c>
      <c r="I297" s="23">
        <v>7</v>
      </c>
      <c r="J297" s="23" t="s">
        <v>20</v>
      </c>
      <c r="K297" s="28" t="s">
        <v>21</v>
      </c>
      <c r="L297" s="23" t="s">
        <v>22</v>
      </c>
      <c r="M297" s="24">
        <v>25200000</v>
      </c>
      <c r="N297" s="22" t="s">
        <v>23</v>
      </c>
      <c r="O297" s="22" t="s">
        <v>24</v>
      </c>
      <c r="P297" s="22" t="s">
        <v>25</v>
      </c>
    </row>
    <row r="298" spans="1:16" ht="90" x14ac:dyDescent="0.3">
      <c r="A298" s="19">
        <v>2023175</v>
      </c>
      <c r="B298" s="19">
        <v>7655</v>
      </c>
      <c r="C298" s="20" t="s">
        <v>17</v>
      </c>
      <c r="D298" s="23" t="s">
        <v>188</v>
      </c>
      <c r="E298" s="22">
        <v>80111600</v>
      </c>
      <c r="F298" s="23" t="s">
        <v>196</v>
      </c>
      <c r="G298" s="46">
        <v>44986</v>
      </c>
      <c r="H298" s="46">
        <v>45016</v>
      </c>
      <c r="I298" s="23">
        <v>10</v>
      </c>
      <c r="J298" s="23" t="s">
        <v>20</v>
      </c>
      <c r="K298" s="28" t="s">
        <v>21</v>
      </c>
      <c r="L298" s="23" t="s">
        <v>22</v>
      </c>
      <c r="M298" s="24">
        <v>48000000</v>
      </c>
      <c r="N298" s="22" t="s">
        <v>23</v>
      </c>
      <c r="O298" s="22" t="s">
        <v>24</v>
      </c>
      <c r="P298" s="22" t="s">
        <v>25</v>
      </c>
    </row>
    <row r="299" spans="1:16" ht="60" x14ac:dyDescent="0.3">
      <c r="A299" s="19">
        <v>2023176</v>
      </c>
      <c r="B299" s="19">
        <v>7655</v>
      </c>
      <c r="C299" s="20" t="s">
        <v>17</v>
      </c>
      <c r="D299" s="23" t="s">
        <v>188</v>
      </c>
      <c r="E299" s="22">
        <v>80111600</v>
      </c>
      <c r="F299" s="23" t="s">
        <v>197</v>
      </c>
      <c r="G299" s="46">
        <v>44986</v>
      </c>
      <c r="H299" s="46">
        <v>45016</v>
      </c>
      <c r="I299" s="23">
        <v>10</v>
      </c>
      <c r="J299" s="23" t="s">
        <v>20</v>
      </c>
      <c r="K299" s="28" t="s">
        <v>21</v>
      </c>
      <c r="L299" s="23" t="s">
        <v>22</v>
      </c>
      <c r="M299" s="24">
        <v>23000000</v>
      </c>
      <c r="N299" s="22" t="s">
        <v>23</v>
      </c>
      <c r="O299" s="22" t="s">
        <v>24</v>
      </c>
      <c r="P299" s="22" t="s">
        <v>25</v>
      </c>
    </row>
    <row r="300" spans="1:16" ht="60" x14ac:dyDescent="0.3">
      <c r="A300" s="19">
        <v>2023177</v>
      </c>
      <c r="B300" s="19">
        <v>7655</v>
      </c>
      <c r="C300" s="20" t="s">
        <v>17</v>
      </c>
      <c r="D300" s="23" t="s">
        <v>188</v>
      </c>
      <c r="E300" s="22">
        <v>80111600</v>
      </c>
      <c r="F300" s="23" t="s">
        <v>198</v>
      </c>
      <c r="G300" s="46">
        <v>44986</v>
      </c>
      <c r="H300" s="46">
        <v>45016</v>
      </c>
      <c r="I300" s="23">
        <v>5</v>
      </c>
      <c r="J300" s="23" t="s">
        <v>20</v>
      </c>
      <c r="K300" s="28" t="s">
        <v>21</v>
      </c>
      <c r="L300" s="23" t="s">
        <v>22</v>
      </c>
      <c r="M300" s="24">
        <v>26910000</v>
      </c>
      <c r="N300" s="22" t="s">
        <v>23</v>
      </c>
      <c r="O300" s="22" t="s">
        <v>24</v>
      </c>
      <c r="P300" s="22" t="s">
        <v>25</v>
      </c>
    </row>
    <row r="301" spans="1:16" ht="60" x14ac:dyDescent="0.3">
      <c r="A301" s="19">
        <v>2023178</v>
      </c>
      <c r="B301" s="19">
        <v>7655</v>
      </c>
      <c r="C301" s="20" t="s">
        <v>17</v>
      </c>
      <c r="D301" s="23" t="s">
        <v>188</v>
      </c>
      <c r="E301" s="22">
        <v>80111600</v>
      </c>
      <c r="F301" s="23" t="s">
        <v>198</v>
      </c>
      <c r="G301" s="46">
        <v>44986</v>
      </c>
      <c r="H301" s="46">
        <v>45016</v>
      </c>
      <c r="I301" s="23">
        <v>10</v>
      </c>
      <c r="J301" s="23" t="s">
        <v>20</v>
      </c>
      <c r="K301" s="28" t="s">
        <v>21</v>
      </c>
      <c r="L301" s="23" t="s">
        <v>22</v>
      </c>
      <c r="M301" s="24">
        <v>35479000</v>
      </c>
      <c r="N301" s="22" t="s">
        <v>23</v>
      </c>
      <c r="O301" s="22" t="s">
        <v>24</v>
      </c>
      <c r="P301" s="22" t="s">
        <v>25</v>
      </c>
    </row>
    <row r="302" spans="1:16" ht="60" x14ac:dyDescent="0.3">
      <c r="A302" s="19">
        <v>2023179</v>
      </c>
      <c r="B302" s="19">
        <v>7655</v>
      </c>
      <c r="C302" s="20" t="s">
        <v>17</v>
      </c>
      <c r="D302" s="23" t="s">
        <v>188</v>
      </c>
      <c r="E302" s="22">
        <v>80111600</v>
      </c>
      <c r="F302" s="23" t="s">
        <v>198</v>
      </c>
      <c r="G302" s="46">
        <v>44986</v>
      </c>
      <c r="H302" s="46">
        <v>45016</v>
      </c>
      <c r="I302" s="23">
        <v>10</v>
      </c>
      <c r="J302" s="23" t="s">
        <v>20</v>
      </c>
      <c r="K302" s="28" t="s">
        <v>21</v>
      </c>
      <c r="L302" s="23" t="s">
        <v>22</v>
      </c>
      <c r="M302" s="24">
        <v>117550000</v>
      </c>
      <c r="N302" s="22" t="s">
        <v>23</v>
      </c>
      <c r="O302" s="22" t="s">
        <v>24</v>
      </c>
      <c r="P302" s="22" t="s">
        <v>25</v>
      </c>
    </row>
    <row r="303" spans="1:16" ht="75" x14ac:dyDescent="0.3">
      <c r="A303" s="19">
        <v>2023180</v>
      </c>
      <c r="B303" s="19">
        <v>7655</v>
      </c>
      <c r="C303" s="20" t="s">
        <v>17</v>
      </c>
      <c r="D303" s="31" t="s">
        <v>188</v>
      </c>
      <c r="E303" s="22">
        <v>80111600</v>
      </c>
      <c r="F303" s="22" t="s">
        <v>199</v>
      </c>
      <c r="G303" s="46">
        <v>44986</v>
      </c>
      <c r="H303" s="46">
        <v>45016</v>
      </c>
      <c r="I303" s="23">
        <v>3</v>
      </c>
      <c r="J303" s="23" t="s">
        <v>20</v>
      </c>
      <c r="K303" s="28" t="s">
        <v>21</v>
      </c>
      <c r="L303" s="23" t="s">
        <v>22</v>
      </c>
      <c r="M303" s="24">
        <v>21000000</v>
      </c>
      <c r="N303" s="22" t="s">
        <v>23</v>
      </c>
      <c r="O303" s="22" t="s">
        <v>24</v>
      </c>
      <c r="P303" s="22" t="s">
        <v>25</v>
      </c>
    </row>
    <row r="304" spans="1:16" ht="75" x14ac:dyDescent="0.3">
      <c r="A304" s="19">
        <v>2023181</v>
      </c>
      <c r="B304" s="19">
        <v>7655</v>
      </c>
      <c r="C304" s="20" t="s">
        <v>17</v>
      </c>
      <c r="D304" s="23" t="s">
        <v>200</v>
      </c>
      <c r="E304" s="22">
        <v>80111600</v>
      </c>
      <c r="F304" s="23" t="s">
        <v>201</v>
      </c>
      <c r="G304" s="46">
        <v>44986</v>
      </c>
      <c r="H304" s="46">
        <v>45016</v>
      </c>
      <c r="I304" s="23">
        <v>8</v>
      </c>
      <c r="J304" s="23" t="s">
        <v>20</v>
      </c>
      <c r="K304" s="28" t="s">
        <v>21</v>
      </c>
      <c r="L304" s="23" t="s">
        <v>22</v>
      </c>
      <c r="M304" s="24">
        <v>72000000</v>
      </c>
      <c r="N304" s="22" t="s">
        <v>23</v>
      </c>
      <c r="O304" s="22" t="s">
        <v>24</v>
      </c>
      <c r="P304" s="22" t="s">
        <v>25</v>
      </c>
    </row>
    <row r="305" spans="1:16" ht="60" x14ac:dyDescent="0.3">
      <c r="A305" s="19">
        <v>2023182</v>
      </c>
      <c r="B305" s="19">
        <v>7655</v>
      </c>
      <c r="C305" s="20" t="s">
        <v>17</v>
      </c>
      <c r="D305" s="23" t="s">
        <v>200</v>
      </c>
      <c r="E305" s="22">
        <v>80111600</v>
      </c>
      <c r="F305" s="23" t="s">
        <v>202</v>
      </c>
      <c r="G305" s="46">
        <v>44986</v>
      </c>
      <c r="H305" s="46">
        <v>45016</v>
      </c>
      <c r="I305" s="23">
        <v>8</v>
      </c>
      <c r="J305" s="23" t="s">
        <v>20</v>
      </c>
      <c r="K305" s="28" t="s">
        <v>21</v>
      </c>
      <c r="L305" s="23" t="s">
        <v>22</v>
      </c>
      <c r="M305" s="24">
        <v>69600000</v>
      </c>
      <c r="N305" s="22" t="s">
        <v>23</v>
      </c>
      <c r="O305" s="22" t="s">
        <v>24</v>
      </c>
      <c r="P305" s="22" t="s">
        <v>25</v>
      </c>
    </row>
    <row r="306" spans="1:16" ht="75" x14ac:dyDescent="0.3">
      <c r="A306" s="19">
        <v>2023184</v>
      </c>
      <c r="B306" s="19">
        <v>7655</v>
      </c>
      <c r="C306" s="20" t="s">
        <v>17</v>
      </c>
      <c r="D306" s="23" t="s">
        <v>200</v>
      </c>
      <c r="E306" s="22">
        <v>80111600</v>
      </c>
      <c r="F306" s="23" t="s">
        <v>203</v>
      </c>
      <c r="G306" s="46">
        <v>44986</v>
      </c>
      <c r="H306" s="46">
        <v>45016</v>
      </c>
      <c r="I306" s="23">
        <v>4</v>
      </c>
      <c r="J306" s="23" t="s">
        <v>20</v>
      </c>
      <c r="K306" s="28" t="s">
        <v>21</v>
      </c>
      <c r="L306" s="23" t="s">
        <v>22</v>
      </c>
      <c r="M306" s="24">
        <v>14200000</v>
      </c>
      <c r="N306" s="22" t="s">
        <v>23</v>
      </c>
      <c r="O306" s="22" t="s">
        <v>24</v>
      </c>
      <c r="P306" s="22" t="s">
        <v>25</v>
      </c>
    </row>
    <row r="307" spans="1:16" ht="60" x14ac:dyDescent="0.3">
      <c r="A307" s="19">
        <v>2023185</v>
      </c>
      <c r="B307" s="19">
        <v>7655</v>
      </c>
      <c r="C307" s="20" t="s">
        <v>17</v>
      </c>
      <c r="D307" s="23" t="s">
        <v>200</v>
      </c>
      <c r="E307" s="22">
        <v>80111600</v>
      </c>
      <c r="F307" s="23" t="s">
        <v>204</v>
      </c>
      <c r="G307" s="46">
        <v>44986</v>
      </c>
      <c r="H307" s="46">
        <v>45016</v>
      </c>
      <c r="I307" s="23">
        <v>4</v>
      </c>
      <c r="J307" s="23" t="s">
        <v>20</v>
      </c>
      <c r="K307" s="28" t="s">
        <v>21</v>
      </c>
      <c r="L307" s="23" t="s">
        <v>22</v>
      </c>
      <c r="M307" s="24">
        <v>14200000</v>
      </c>
      <c r="N307" s="22" t="s">
        <v>23</v>
      </c>
      <c r="O307" s="22" t="s">
        <v>24</v>
      </c>
      <c r="P307" s="22" t="s">
        <v>25</v>
      </c>
    </row>
    <row r="308" spans="1:16" ht="60" x14ac:dyDescent="0.3">
      <c r="A308" s="19">
        <v>2023186</v>
      </c>
      <c r="B308" s="19">
        <v>7655</v>
      </c>
      <c r="C308" s="20" t="s">
        <v>17</v>
      </c>
      <c r="D308" s="23" t="s">
        <v>200</v>
      </c>
      <c r="E308" s="22">
        <v>80111600</v>
      </c>
      <c r="F308" s="23" t="s">
        <v>205</v>
      </c>
      <c r="G308" s="46">
        <v>44986</v>
      </c>
      <c r="H308" s="46">
        <v>45016</v>
      </c>
      <c r="I308" s="23">
        <v>8</v>
      </c>
      <c r="J308" s="23" t="s">
        <v>20</v>
      </c>
      <c r="K308" s="28" t="s">
        <v>21</v>
      </c>
      <c r="L308" s="23" t="s">
        <v>22</v>
      </c>
      <c r="M308" s="24">
        <v>28400000</v>
      </c>
      <c r="N308" s="22" t="s">
        <v>23</v>
      </c>
      <c r="O308" s="22" t="s">
        <v>24</v>
      </c>
      <c r="P308" s="22" t="s">
        <v>25</v>
      </c>
    </row>
    <row r="309" spans="1:16" ht="60" x14ac:dyDescent="0.3">
      <c r="A309" s="19">
        <v>2023187</v>
      </c>
      <c r="B309" s="19">
        <v>7655</v>
      </c>
      <c r="C309" s="20" t="s">
        <v>17</v>
      </c>
      <c r="D309" s="23" t="s">
        <v>200</v>
      </c>
      <c r="E309" s="22">
        <v>80111600</v>
      </c>
      <c r="F309" s="23" t="s">
        <v>206</v>
      </c>
      <c r="G309" s="46">
        <v>44986</v>
      </c>
      <c r="H309" s="46">
        <v>45016</v>
      </c>
      <c r="I309" s="23">
        <v>8</v>
      </c>
      <c r="J309" s="23" t="s">
        <v>20</v>
      </c>
      <c r="K309" s="28" t="s">
        <v>21</v>
      </c>
      <c r="L309" s="23" t="s">
        <v>22</v>
      </c>
      <c r="M309" s="24">
        <v>40000000</v>
      </c>
      <c r="N309" s="22" t="s">
        <v>23</v>
      </c>
      <c r="O309" s="22" t="s">
        <v>24</v>
      </c>
      <c r="P309" s="22" t="s">
        <v>25</v>
      </c>
    </row>
    <row r="310" spans="1:16" ht="60" x14ac:dyDescent="0.3">
      <c r="A310" s="19">
        <v>2023189</v>
      </c>
      <c r="B310" s="19">
        <v>7655</v>
      </c>
      <c r="C310" s="20" t="s">
        <v>17</v>
      </c>
      <c r="D310" s="23" t="s">
        <v>200</v>
      </c>
      <c r="E310" s="22">
        <v>80111600</v>
      </c>
      <c r="F310" s="23" t="s">
        <v>207</v>
      </c>
      <c r="G310" s="46">
        <v>44986</v>
      </c>
      <c r="H310" s="46">
        <v>45016</v>
      </c>
      <c r="I310" s="23">
        <v>8</v>
      </c>
      <c r="J310" s="23" t="s">
        <v>20</v>
      </c>
      <c r="K310" s="28" t="s">
        <v>21</v>
      </c>
      <c r="L310" s="23" t="s">
        <v>22</v>
      </c>
      <c r="M310" s="24">
        <v>26800000</v>
      </c>
      <c r="N310" s="22" t="s">
        <v>23</v>
      </c>
      <c r="O310" s="22" t="s">
        <v>24</v>
      </c>
      <c r="P310" s="22" t="s">
        <v>25</v>
      </c>
    </row>
    <row r="311" spans="1:16" ht="60" x14ac:dyDescent="0.3">
      <c r="A311" s="19">
        <v>2023190</v>
      </c>
      <c r="B311" s="19">
        <v>7655</v>
      </c>
      <c r="C311" s="20" t="s">
        <v>17</v>
      </c>
      <c r="D311" s="23" t="s">
        <v>200</v>
      </c>
      <c r="E311" s="22">
        <v>80111600</v>
      </c>
      <c r="F311" s="23" t="s">
        <v>207</v>
      </c>
      <c r="G311" s="46">
        <v>44986</v>
      </c>
      <c r="H311" s="46">
        <v>45016</v>
      </c>
      <c r="I311" s="23">
        <v>8</v>
      </c>
      <c r="J311" s="23" t="s">
        <v>20</v>
      </c>
      <c r="K311" s="28" t="s">
        <v>21</v>
      </c>
      <c r="L311" s="23" t="s">
        <v>22</v>
      </c>
      <c r="M311" s="24">
        <v>22000000</v>
      </c>
      <c r="N311" s="22" t="s">
        <v>23</v>
      </c>
      <c r="O311" s="22" t="s">
        <v>24</v>
      </c>
      <c r="P311" s="22" t="s">
        <v>25</v>
      </c>
    </row>
    <row r="312" spans="1:16" ht="60" x14ac:dyDescent="0.3">
      <c r="A312" s="19">
        <v>2023191</v>
      </c>
      <c r="B312" s="19">
        <v>7655</v>
      </c>
      <c r="C312" s="20" t="s">
        <v>17</v>
      </c>
      <c r="D312" s="23" t="s">
        <v>200</v>
      </c>
      <c r="E312" s="22">
        <v>80111600</v>
      </c>
      <c r="F312" s="23" t="s">
        <v>208</v>
      </c>
      <c r="G312" s="46">
        <v>44986</v>
      </c>
      <c r="H312" s="46">
        <v>45016</v>
      </c>
      <c r="I312" s="23">
        <v>8</v>
      </c>
      <c r="J312" s="23" t="s">
        <v>20</v>
      </c>
      <c r="K312" s="28" t="s">
        <v>21</v>
      </c>
      <c r="L312" s="23" t="s">
        <v>22</v>
      </c>
      <c r="M312" s="24">
        <v>22000000</v>
      </c>
      <c r="N312" s="22" t="s">
        <v>23</v>
      </c>
      <c r="O312" s="22" t="s">
        <v>24</v>
      </c>
      <c r="P312" s="22" t="s">
        <v>25</v>
      </c>
    </row>
    <row r="313" spans="1:16" ht="60" x14ac:dyDescent="0.3">
      <c r="A313" s="19">
        <v>2023192</v>
      </c>
      <c r="B313" s="19">
        <v>7655</v>
      </c>
      <c r="C313" s="20" t="s">
        <v>17</v>
      </c>
      <c r="D313" s="23" t="s">
        <v>200</v>
      </c>
      <c r="E313" s="22">
        <v>80111600</v>
      </c>
      <c r="F313" s="23" t="s">
        <v>207</v>
      </c>
      <c r="G313" s="46">
        <v>44986</v>
      </c>
      <c r="H313" s="46">
        <v>45016</v>
      </c>
      <c r="I313" s="23">
        <v>3</v>
      </c>
      <c r="J313" s="23" t="s">
        <v>20</v>
      </c>
      <c r="K313" s="28" t="s">
        <v>21</v>
      </c>
      <c r="L313" s="23" t="s">
        <v>22</v>
      </c>
      <c r="M313" s="24">
        <v>8173000</v>
      </c>
      <c r="N313" s="22" t="s">
        <v>23</v>
      </c>
      <c r="O313" s="22" t="s">
        <v>24</v>
      </c>
      <c r="P313" s="22" t="s">
        <v>25</v>
      </c>
    </row>
    <row r="314" spans="1:16" ht="75" x14ac:dyDescent="0.3">
      <c r="A314" s="19">
        <v>2023193</v>
      </c>
      <c r="B314" s="19">
        <v>7655</v>
      </c>
      <c r="C314" s="20" t="s">
        <v>17</v>
      </c>
      <c r="D314" s="23" t="s">
        <v>209</v>
      </c>
      <c r="E314" s="22">
        <v>80111600</v>
      </c>
      <c r="F314" s="23" t="s">
        <v>210</v>
      </c>
      <c r="G314" s="46">
        <v>44929</v>
      </c>
      <c r="H314" s="46" t="s">
        <v>211</v>
      </c>
      <c r="I314" s="23">
        <v>9</v>
      </c>
      <c r="J314" s="23" t="s">
        <v>20</v>
      </c>
      <c r="K314" s="28" t="s">
        <v>21</v>
      </c>
      <c r="L314" s="23" t="s">
        <v>22</v>
      </c>
      <c r="M314" s="24">
        <v>65700000</v>
      </c>
      <c r="N314" s="22" t="s">
        <v>23</v>
      </c>
      <c r="O314" s="22" t="s">
        <v>24</v>
      </c>
      <c r="P314" s="22" t="s">
        <v>25</v>
      </c>
    </row>
    <row r="315" spans="1:16" ht="75" x14ac:dyDescent="0.3">
      <c r="A315" s="19">
        <v>2023194</v>
      </c>
      <c r="B315" s="19">
        <v>7655</v>
      </c>
      <c r="C315" s="20" t="s">
        <v>17</v>
      </c>
      <c r="D315" s="23" t="s">
        <v>209</v>
      </c>
      <c r="E315" s="22">
        <v>80111600</v>
      </c>
      <c r="F315" s="23" t="s">
        <v>212</v>
      </c>
      <c r="G315" s="46">
        <v>44929</v>
      </c>
      <c r="H315" s="46">
        <v>45049</v>
      </c>
      <c r="I315" s="23">
        <v>10</v>
      </c>
      <c r="J315" s="23" t="s">
        <v>20</v>
      </c>
      <c r="K315" s="28" t="s">
        <v>21</v>
      </c>
      <c r="L315" s="23" t="s">
        <v>22</v>
      </c>
      <c r="M315" s="24">
        <v>60000000</v>
      </c>
      <c r="N315" s="22" t="s">
        <v>23</v>
      </c>
      <c r="O315" s="22" t="s">
        <v>24</v>
      </c>
      <c r="P315" s="22" t="s">
        <v>25</v>
      </c>
    </row>
    <row r="316" spans="1:16" ht="60" x14ac:dyDescent="0.3">
      <c r="A316" s="19">
        <v>2023195</v>
      </c>
      <c r="B316" s="19">
        <v>7655</v>
      </c>
      <c r="C316" s="20" t="s">
        <v>17</v>
      </c>
      <c r="D316" s="23" t="s">
        <v>209</v>
      </c>
      <c r="E316" s="22">
        <v>80111600</v>
      </c>
      <c r="F316" s="23" t="s">
        <v>213</v>
      </c>
      <c r="G316" s="46">
        <v>44929</v>
      </c>
      <c r="H316" s="46" t="s">
        <v>211</v>
      </c>
      <c r="I316" s="23">
        <v>9</v>
      </c>
      <c r="J316" s="23" t="s">
        <v>20</v>
      </c>
      <c r="K316" s="28" t="s">
        <v>21</v>
      </c>
      <c r="L316" s="23" t="s">
        <v>22</v>
      </c>
      <c r="M316" s="24">
        <v>49500000</v>
      </c>
      <c r="N316" s="22" t="s">
        <v>23</v>
      </c>
      <c r="O316" s="22" t="s">
        <v>24</v>
      </c>
      <c r="P316" s="22" t="s">
        <v>25</v>
      </c>
    </row>
    <row r="317" spans="1:16" ht="60" x14ac:dyDescent="0.3">
      <c r="A317" s="19">
        <v>2023196</v>
      </c>
      <c r="B317" s="19">
        <v>7655</v>
      </c>
      <c r="C317" s="20" t="s">
        <v>17</v>
      </c>
      <c r="D317" s="23" t="s">
        <v>209</v>
      </c>
      <c r="E317" s="22">
        <v>80111600</v>
      </c>
      <c r="F317" s="23" t="s">
        <v>213</v>
      </c>
      <c r="G317" s="46">
        <v>44929</v>
      </c>
      <c r="H317" s="46" t="s">
        <v>211</v>
      </c>
      <c r="I317" s="23">
        <v>9</v>
      </c>
      <c r="J317" s="23" t="s">
        <v>20</v>
      </c>
      <c r="K317" s="28" t="s">
        <v>21</v>
      </c>
      <c r="L317" s="23" t="s">
        <v>22</v>
      </c>
      <c r="M317" s="24">
        <v>49500000</v>
      </c>
      <c r="N317" s="22" t="s">
        <v>23</v>
      </c>
      <c r="O317" s="22" t="s">
        <v>24</v>
      </c>
      <c r="P317" s="22" t="s">
        <v>25</v>
      </c>
    </row>
    <row r="318" spans="1:16" ht="60" x14ac:dyDescent="0.3">
      <c r="A318" s="19">
        <v>2023197</v>
      </c>
      <c r="B318" s="19">
        <v>7655</v>
      </c>
      <c r="C318" s="20" t="s">
        <v>17</v>
      </c>
      <c r="D318" s="23" t="s">
        <v>209</v>
      </c>
      <c r="E318" s="22">
        <v>80111600</v>
      </c>
      <c r="F318" s="23" t="s">
        <v>213</v>
      </c>
      <c r="G318" s="46">
        <v>44929</v>
      </c>
      <c r="H318" s="46" t="s">
        <v>211</v>
      </c>
      <c r="I318" s="23">
        <v>7</v>
      </c>
      <c r="J318" s="23" t="s">
        <v>20</v>
      </c>
      <c r="K318" s="28" t="s">
        <v>21</v>
      </c>
      <c r="L318" s="23" t="s">
        <v>22</v>
      </c>
      <c r="M318" s="24">
        <v>38500000</v>
      </c>
      <c r="N318" s="22" t="s">
        <v>23</v>
      </c>
      <c r="O318" s="22" t="s">
        <v>24</v>
      </c>
      <c r="P318" s="22" t="s">
        <v>25</v>
      </c>
    </row>
    <row r="319" spans="1:16" ht="60" x14ac:dyDescent="0.3">
      <c r="A319" s="19">
        <v>2023198</v>
      </c>
      <c r="B319" s="19">
        <v>7655</v>
      </c>
      <c r="C319" s="20" t="s">
        <v>17</v>
      </c>
      <c r="D319" s="23" t="s">
        <v>209</v>
      </c>
      <c r="E319" s="22">
        <v>80111600</v>
      </c>
      <c r="F319" s="23" t="s">
        <v>213</v>
      </c>
      <c r="G319" s="46">
        <v>44929</v>
      </c>
      <c r="H319" s="46" t="s">
        <v>211</v>
      </c>
      <c r="I319" s="23">
        <v>6</v>
      </c>
      <c r="J319" s="23" t="s">
        <v>20</v>
      </c>
      <c r="K319" s="28" t="s">
        <v>21</v>
      </c>
      <c r="L319" s="23" t="s">
        <v>22</v>
      </c>
      <c r="M319" s="24">
        <v>33000000</v>
      </c>
      <c r="N319" s="22" t="s">
        <v>23</v>
      </c>
      <c r="O319" s="22" t="s">
        <v>24</v>
      </c>
      <c r="P319" s="22" t="s">
        <v>25</v>
      </c>
    </row>
    <row r="320" spans="1:16" ht="75" x14ac:dyDescent="0.3">
      <c r="A320" s="19">
        <v>2023199</v>
      </c>
      <c r="B320" s="19">
        <v>7655</v>
      </c>
      <c r="C320" s="20" t="s">
        <v>17</v>
      </c>
      <c r="D320" s="23" t="s">
        <v>209</v>
      </c>
      <c r="E320" s="22">
        <v>80111600</v>
      </c>
      <c r="F320" s="23" t="s">
        <v>214</v>
      </c>
      <c r="G320" s="46" t="s">
        <v>215</v>
      </c>
      <c r="H320" s="46" t="s">
        <v>216</v>
      </c>
      <c r="I320" s="23">
        <v>9.5</v>
      </c>
      <c r="J320" s="23" t="s">
        <v>20</v>
      </c>
      <c r="K320" s="28" t="s">
        <v>21</v>
      </c>
      <c r="L320" s="23" t="s">
        <v>22</v>
      </c>
      <c r="M320" s="24">
        <v>26308000</v>
      </c>
      <c r="N320" s="22" t="s">
        <v>23</v>
      </c>
      <c r="O320" s="22" t="s">
        <v>24</v>
      </c>
      <c r="P320" s="22" t="s">
        <v>25</v>
      </c>
    </row>
    <row r="321" spans="1:16" ht="75" x14ac:dyDescent="0.3">
      <c r="A321" s="19">
        <v>2023200</v>
      </c>
      <c r="B321" s="19">
        <v>7655</v>
      </c>
      <c r="C321" s="20" t="s">
        <v>17</v>
      </c>
      <c r="D321" s="23" t="s">
        <v>209</v>
      </c>
      <c r="E321" s="22">
        <v>80111600</v>
      </c>
      <c r="F321" s="22" t="s">
        <v>217</v>
      </c>
      <c r="G321" s="46">
        <v>44928</v>
      </c>
      <c r="H321" s="46" t="s">
        <v>215</v>
      </c>
      <c r="I321" s="23">
        <v>9.5</v>
      </c>
      <c r="J321" s="23" t="s">
        <v>20</v>
      </c>
      <c r="K321" s="28" t="s">
        <v>21</v>
      </c>
      <c r="L321" s="23" t="s">
        <v>22</v>
      </c>
      <c r="M321" s="24">
        <v>31350000</v>
      </c>
      <c r="N321" s="22" t="s">
        <v>23</v>
      </c>
      <c r="O321" s="22" t="s">
        <v>24</v>
      </c>
      <c r="P321" s="22" t="s">
        <v>25</v>
      </c>
    </row>
    <row r="322" spans="1:16" ht="75" x14ac:dyDescent="0.3">
      <c r="A322" s="19">
        <v>2023202</v>
      </c>
      <c r="B322" s="19">
        <v>7658</v>
      </c>
      <c r="C322" s="20" t="s">
        <v>139</v>
      </c>
      <c r="D322" s="23" t="s">
        <v>218</v>
      </c>
      <c r="E322" s="22">
        <v>25172500</v>
      </c>
      <c r="F322" s="23" t="s">
        <v>222</v>
      </c>
      <c r="G322" s="46">
        <v>44958</v>
      </c>
      <c r="H322" s="46">
        <v>44977</v>
      </c>
      <c r="I322" s="23">
        <v>12</v>
      </c>
      <c r="J322" s="23" t="s">
        <v>95</v>
      </c>
      <c r="K322" s="28" t="s">
        <v>21</v>
      </c>
      <c r="L322" s="23" t="s">
        <v>160</v>
      </c>
      <c r="M322" s="24">
        <f>150000000-20000000</f>
        <v>130000000</v>
      </c>
      <c r="N322" s="22" t="s">
        <v>221</v>
      </c>
      <c r="O322" s="22" t="s">
        <v>162</v>
      </c>
      <c r="P322" s="22" t="s">
        <v>25</v>
      </c>
    </row>
    <row r="323" spans="1:16" ht="75" x14ac:dyDescent="0.3">
      <c r="A323" s="19">
        <v>2023203</v>
      </c>
      <c r="B323" s="19">
        <v>7658</v>
      </c>
      <c r="C323" s="20" t="s">
        <v>139</v>
      </c>
      <c r="D323" s="23" t="s">
        <v>218</v>
      </c>
      <c r="E323" s="22">
        <v>15101500</v>
      </c>
      <c r="F323" s="23" t="s">
        <v>223</v>
      </c>
      <c r="G323" s="46">
        <v>44958</v>
      </c>
      <c r="H323" s="46">
        <v>44972</v>
      </c>
      <c r="I323" s="23">
        <v>12</v>
      </c>
      <c r="J323" s="23" t="s">
        <v>63</v>
      </c>
      <c r="K323" s="28" t="s">
        <v>21</v>
      </c>
      <c r="L323" s="23" t="s">
        <v>224</v>
      </c>
      <c r="M323" s="24">
        <f>1100000000-100000000</f>
        <v>1000000000</v>
      </c>
      <c r="N323" s="22" t="s">
        <v>221</v>
      </c>
      <c r="O323" s="22" t="s">
        <v>162</v>
      </c>
      <c r="P323" s="22" t="s">
        <v>25</v>
      </c>
    </row>
    <row r="324" spans="1:16" ht="75" x14ac:dyDescent="0.3">
      <c r="A324" s="19">
        <v>2023204</v>
      </c>
      <c r="B324" s="19">
        <v>7658</v>
      </c>
      <c r="C324" s="20" t="s">
        <v>139</v>
      </c>
      <c r="D324" s="23" t="s">
        <v>218</v>
      </c>
      <c r="E324" s="22" t="s">
        <v>225</v>
      </c>
      <c r="F324" s="23" t="s">
        <v>226</v>
      </c>
      <c r="G324" s="46">
        <v>45000</v>
      </c>
      <c r="H324" s="46">
        <v>45017</v>
      </c>
      <c r="I324" s="23">
        <v>8</v>
      </c>
      <c r="J324" s="23" t="s">
        <v>95</v>
      </c>
      <c r="K324" s="28" t="s">
        <v>21</v>
      </c>
      <c r="L324" s="23" t="s">
        <v>160</v>
      </c>
      <c r="M324" s="24">
        <f>150000000-20000000-10000000</f>
        <v>120000000</v>
      </c>
      <c r="N324" s="22" t="s">
        <v>227</v>
      </c>
      <c r="O324" s="22" t="s">
        <v>162</v>
      </c>
      <c r="P324" s="22" t="s">
        <v>25</v>
      </c>
    </row>
    <row r="325" spans="1:16" ht="75" x14ac:dyDescent="0.3">
      <c r="A325" s="19">
        <v>2023205</v>
      </c>
      <c r="B325" s="19">
        <v>7658</v>
      </c>
      <c r="C325" s="20" t="s">
        <v>139</v>
      </c>
      <c r="D325" s="23" t="s">
        <v>218</v>
      </c>
      <c r="E325" s="22" t="s">
        <v>228</v>
      </c>
      <c r="F325" s="23" t="s">
        <v>229</v>
      </c>
      <c r="G325" s="46">
        <v>45031</v>
      </c>
      <c r="H325" s="46">
        <v>45047</v>
      </c>
      <c r="I325" s="23">
        <v>10</v>
      </c>
      <c r="J325" s="23" t="s">
        <v>95</v>
      </c>
      <c r="K325" s="28" t="s">
        <v>21</v>
      </c>
      <c r="L325" s="23" t="s">
        <v>160</v>
      </c>
      <c r="M325" s="24">
        <f>150000000-30000000</f>
        <v>120000000</v>
      </c>
      <c r="N325" s="22" t="s">
        <v>221</v>
      </c>
      <c r="O325" s="22" t="s">
        <v>162</v>
      </c>
      <c r="P325" s="22" t="s">
        <v>25</v>
      </c>
    </row>
    <row r="326" spans="1:16" ht="75" x14ac:dyDescent="0.3">
      <c r="A326" s="19">
        <v>2023206</v>
      </c>
      <c r="B326" s="19">
        <v>7658</v>
      </c>
      <c r="C326" s="20" t="s">
        <v>139</v>
      </c>
      <c r="D326" s="23" t="s">
        <v>218</v>
      </c>
      <c r="E326" s="22">
        <v>78181505</v>
      </c>
      <c r="F326" s="23" t="s">
        <v>230</v>
      </c>
      <c r="G326" s="46">
        <v>44958</v>
      </c>
      <c r="H326" s="46">
        <v>44972</v>
      </c>
      <c r="I326" s="23">
        <v>10</v>
      </c>
      <c r="J326" s="23" t="s">
        <v>20</v>
      </c>
      <c r="K326" s="28" t="s">
        <v>21</v>
      </c>
      <c r="L326" s="23" t="s">
        <v>160</v>
      </c>
      <c r="M326" s="24">
        <f>90000000-30000000</f>
        <v>60000000</v>
      </c>
      <c r="N326" s="22" t="s">
        <v>221</v>
      </c>
      <c r="O326" s="22" t="s">
        <v>162</v>
      </c>
      <c r="P326" s="22" t="s">
        <v>25</v>
      </c>
    </row>
    <row r="327" spans="1:16" ht="75" x14ac:dyDescent="0.3">
      <c r="A327" s="19">
        <v>2023207</v>
      </c>
      <c r="B327" s="19">
        <v>7658</v>
      </c>
      <c r="C327" s="20" t="s">
        <v>139</v>
      </c>
      <c r="D327" s="23" t="s">
        <v>218</v>
      </c>
      <c r="E327" s="22" t="s">
        <v>231</v>
      </c>
      <c r="F327" s="23" t="s">
        <v>232</v>
      </c>
      <c r="G327" s="46">
        <v>44958</v>
      </c>
      <c r="H327" s="46">
        <v>44972</v>
      </c>
      <c r="I327" s="23">
        <v>10</v>
      </c>
      <c r="J327" s="23" t="s">
        <v>20</v>
      </c>
      <c r="K327" s="28" t="s">
        <v>21</v>
      </c>
      <c r="L327" s="23" t="s">
        <v>160</v>
      </c>
      <c r="M327" s="24">
        <v>100000000</v>
      </c>
      <c r="N327" s="22" t="s">
        <v>221</v>
      </c>
      <c r="O327" s="22" t="s">
        <v>162</v>
      </c>
      <c r="P327" s="22" t="s">
        <v>25</v>
      </c>
    </row>
    <row r="328" spans="1:16" ht="75" x14ac:dyDescent="0.3">
      <c r="A328" s="19">
        <v>2023208</v>
      </c>
      <c r="B328" s="19">
        <v>7658</v>
      </c>
      <c r="C328" s="20" t="s">
        <v>139</v>
      </c>
      <c r="D328" s="23" t="s">
        <v>218</v>
      </c>
      <c r="E328" s="22">
        <v>72101509</v>
      </c>
      <c r="F328" s="23" t="s">
        <v>233</v>
      </c>
      <c r="G328" s="46">
        <v>44958</v>
      </c>
      <c r="H328" s="46">
        <v>44972</v>
      </c>
      <c r="I328" s="23">
        <v>10</v>
      </c>
      <c r="J328" s="23" t="s">
        <v>20</v>
      </c>
      <c r="K328" s="28" t="s">
        <v>21</v>
      </c>
      <c r="L328" s="23" t="s">
        <v>160</v>
      </c>
      <c r="M328" s="24">
        <f>350000000-50000000</f>
        <v>300000000</v>
      </c>
      <c r="N328" s="22" t="s">
        <v>221</v>
      </c>
      <c r="O328" s="22" t="s">
        <v>162</v>
      </c>
      <c r="P328" s="22" t="s">
        <v>25</v>
      </c>
    </row>
    <row r="329" spans="1:16" ht="75" x14ac:dyDescent="0.3">
      <c r="A329" s="19">
        <v>2023209</v>
      </c>
      <c r="B329" s="19">
        <v>7658</v>
      </c>
      <c r="C329" s="20" t="s">
        <v>139</v>
      </c>
      <c r="D329" s="23" t="s">
        <v>218</v>
      </c>
      <c r="E329" s="22">
        <v>72101509</v>
      </c>
      <c r="F329" s="23" t="s">
        <v>234</v>
      </c>
      <c r="G329" s="46">
        <v>45078</v>
      </c>
      <c r="H329" s="46">
        <v>45092</v>
      </c>
      <c r="I329" s="23">
        <v>6</v>
      </c>
      <c r="J329" s="23" t="s">
        <v>95</v>
      </c>
      <c r="K329" s="28" t="s">
        <v>21</v>
      </c>
      <c r="L329" s="23" t="s">
        <v>160</v>
      </c>
      <c r="M329" s="24">
        <f>200000000+20000000</f>
        <v>220000000</v>
      </c>
      <c r="N329" s="22" t="s">
        <v>221</v>
      </c>
      <c r="O329" s="22" t="s">
        <v>162</v>
      </c>
      <c r="P329" s="22" t="s">
        <v>25</v>
      </c>
    </row>
    <row r="330" spans="1:16" ht="75" x14ac:dyDescent="0.3">
      <c r="A330" s="19">
        <v>2023210</v>
      </c>
      <c r="B330" s="19">
        <v>7658</v>
      </c>
      <c r="C330" s="20" t="s">
        <v>139</v>
      </c>
      <c r="D330" s="23" t="s">
        <v>218</v>
      </c>
      <c r="E330" s="22">
        <v>72101500</v>
      </c>
      <c r="F330" s="23" t="s">
        <v>235</v>
      </c>
      <c r="G330" s="46">
        <v>44958</v>
      </c>
      <c r="H330" s="46">
        <v>44972</v>
      </c>
      <c r="I330" s="23">
        <v>10</v>
      </c>
      <c r="J330" s="23" t="s">
        <v>20</v>
      </c>
      <c r="K330" s="28" t="s">
        <v>21</v>
      </c>
      <c r="L330" s="23" t="s">
        <v>236</v>
      </c>
      <c r="M330" s="24">
        <v>30000000</v>
      </c>
      <c r="N330" s="22" t="s">
        <v>221</v>
      </c>
      <c r="O330" s="22" t="s">
        <v>162</v>
      </c>
      <c r="P330" s="22" t="s">
        <v>25</v>
      </c>
    </row>
    <row r="331" spans="1:16" ht="75" x14ac:dyDescent="0.3">
      <c r="A331" s="19">
        <v>2023211</v>
      </c>
      <c r="B331" s="19">
        <v>7658</v>
      </c>
      <c r="C331" s="20" t="s">
        <v>139</v>
      </c>
      <c r="D331" s="23" t="s">
        <v>218</v>
      </c>
      <c r="E331" s="22" t="s">
        <v>237</v>
      </c>
      <c r="F331" s="23" t="s">
        <v>238</v>
      </c>
      <c r="G331" s="46">
        <v>44958</v>
      </c>
      <c r="H331" s="46">
        <v>44972</v>
      </c>
      <c r="I331" s="23">
        <v>10</v>
      </c>
      <c r="J331" s="23" t="s">
        <v>20</v>
      </c>
      <c r="K331" s="28" t="s">
        <v>21</v>
      </c>
      <c r="L331" s="23" t="s">
        <v>236</v>
      </c>
      <c r="M331" s="24">
        <f>60000000-10000000</f>
        <v>50000000</v>
      </c>
      <c r="N331" s="22" t="s">
        <v>221</v>
      </c>
      <c r="O331" s="22" t="s">
        <v>162</v>
      </c>
      <c r="P331" s="22" t="s">
        <v>25</v>
      </c>
    </row>
    <row r="332" spans="1:16" ht="75" x14ac:dyDescent="0.3">
      <c r="A332" s="19">
        <v>2023212</v>
      </c>
      <c r="B332" s="19">
        <v>7658</v>
      </c>
      <c r="C332" s="20" t="s">
        <v>139</v>
      </c>
      <c r="D332" s="23" t="s">
        <v>218</v>
      </c>
      <c r="E332" s="22" t="s">
        <v>231</v>
      </c>
      <c r="F332" s="23" t="s">
        <v>239</v>
      </c>
      <c r="G332" s="46">
        <v>45017</v>
      </c>
      <c r="H332" s="46">
        <v>45031</v>
      </c>
      <c r="I332" s="23">
        <v>7</v>
      </c>
      <c r="J332" s="23" t="s">
        <v>20</v>
      </c>
      <c r="K332" s="28" t="s">
        <v>21</v>
      </c>
      <c r="L332" s="23" t="s">
        <v>236</v>
      </c>
      <c r="M332" s="24">
        <f>70000000-20000000</f>
        <v>50000000</v>
      </c>
      <c r="N332" s="22" t="s">
        <v>221</v>
      </c>
      <c r="O332" s="22" t="s">
        <v>162</v>
      </c>
      <c r="P332" s="22" t="s">
        <v>25</v>
      </c>
    </row>
    <row r="333" spans="1:16" ht="75" x14ac:dyDescent="0.3">
      <c r="A333" s="19">
        <v>2023213</v>
      </c>
      <c r="B333" s="19">
        <v>7658</v>
      </c>
      <c r="C333" s="20" t="s">
        <v>139</v>
      </c>
      <c r="D333" s="23" t="s">
        <v>218</v>
      </c>
      <c r="E333" s="22">
        <v>72101509</v>
      </c>
      <c r="F333" s="23" t="s">
        <v>240</v>
      </c>
      <c r="G333" s="46">
        <v>45017</v>
      </c>
      <c r="H333" s="46">
        <v>45031</v>
      </c>
      <c r="I333" s="23">
        <v>7</v>
      </c>
      <c r="J333" s="23" t="s">
        <v>20</v>
      </c>
      <c r="K333" s="28" t="s">
        <v>21</v>
      </c>
      <c r="L333" s="23" t="s">
        <v>236</v>
      </c>
      <c r="M333" s="24">
        <f>70000000-20000000</f>
        <v>50000000</v>
      </c>
      <c r="N333" s="22" t="s">
        <v>221</v>
      </c>
      <c r="O333" s="22" t="s">
        <v>162</v>
      </c>
      <c r="P333" s="22" t="s">
        <v>25</v>
      </c>
    </row>
    <row r="334" spans="1:16" ht="75" x14ac:dyDescent="0.3">
      <c r="A334" s="19">
        <v>2023214</v>
      </c>
      <c r="B334" s="19">
        <v>7658</v>
      </c>
      <c r="C334" s="20" t="s">
        <v>139</v>
      </c>
      <c r="D334" s="23" t="s">
        <v>218</v>
      </c>
      <c r="E334" s="22" t="s">
        <v>241</v>
      </c>
      <c r="F334" s="23" t="s">
        <v>242</v>
      </c>
      <c r="G334" s="46">
        <v>44946</v>
      </c>
      <c r="H334" s="46">
        <v>44972</v>
      </c>
      <c r="I334" s="23">
        <v>7</v>
      </c>
      <c r="J334" s="23" t="s">
        <v>95</v>
      </c>
      <c r="K334" s="28" t="s">
        <v>21</v>
      </c>
      <c r="L334" s="23" t="s">
        <v>243</v>
      </c>
      <c r="M334" s="24">
        <f>80000000+20000000</f>
        <v>100000000</v>
      </c>
      <c r="N334" s="22" t="s">
        <v>227</v>
      </c>
      <c r="O334" s="22" t="s">
        <v>162</v>
      </c>
      <c r="P334" s="22" t="s">
        <v>25</v>
      </c>
    </row>
    <row r="335" spans="1:16" ht="75" x14ac:dyDescent="0.3">
      <c r="A335" s="19">
        <v>2023215</v>
      </c>
      <c r="B335" s="19">
        <v>7658</v>
      </c>
      <c r="C335" s="20" t="s">
        <v>139</v>
      </c>
      <c r="D335" s="23" t="s">
        <v>218</v>
      </c>
      <c r="E335" s="22" t="s">
        <v>244</v>
      </c>
      <c r="F335" s="23" t="s">
        <v>245</v>
      </c>
      <c r="G335" s="46">
        <v>45036</v>
      </c>
      <c r="H335" s="46">
        <v>45061</v>
      </c>
      <c r="I335" s="23">
        <v>6</v>
      </c>
      <c r="J335" s="23" t="s">
        <v>95</v>
      </c>
      <c r="K335" s="28" t="s">
        <v>21</v>
      </c>
      <c r="L335" s="23" t="s">
        <v>246</v>
      </c>
      <c r="M335" s="24">
        <v>50000000</v>
      </c>
      <c r="N335" s="22" t="s">
        <v>227</v>
      </c>
      <c r="O335" s="22" t="s">
        <v>162</v>
      </c>
      <c r="P335" s="22" t="s">
        <v>25</v>
      </c>
    </row>
    <row r="336" spans="1:16" ht="75" x14ac:dyDescent="0.3">
      <c r="A336" s="19">
        <v>2023216</v>
      </c>
      <c r="B336" s="19">
        <v>7658</v>
      </c>
      <c r="C336" s="20" t="s">
        <v>139</v>
      </c>
      <c r="D336" s="23" t="s">
        <v>218</v>
      </c>
      <c r="E336" s="22" t="s">
        <v>247</v>
      </c>
      <c r="F336" s="23" t="s">
        <v>248</v>
      </c>
      <c r="G336" s="46">
        <v>44977</v>
      </c>
      <c r="H336" s="46">
        <v>45000</v>
      </c>
      <c r="I336" s="23">
        <v>10</v>
      </c>
      <c r="J336" s="23" t="s">
        <v>95</v>
      </c>
      <c r="K336" s="28" t="s">
        <v>21</v>
      </c>
      <c r="L336" s="23" t="s">
        <v>249</v>
      </c>
      <c r="M336" s="24">
        <v>250000000</v>
      </c>
      <c r="N336" s="22" t="s">
        <v>227</v>
      </c>
      <c r="O336" s="22" t="s">
        <v>162</v>
      </c>
      <c r="P336" s="22" t="s">
        <v>25</v>
      </c>
    </row>
    <row r="337" spans="1:16" ht="75" x14ac:dyDescent="0.3">
      <c r="A337" s="19">
        <v>2023218</v>
      </c>
      <c r="B337" s="19">
        <v>7658</v>
      </c>
      <c r="C337" s="20" t="s">
        <v>139</v>
      </c>
      <c r="D337" s="23" t="s">
        <v>218</v>
      </c>
      <c r="E337" s="22">
        <v>80111600</v>
      </c>
      <c r="F337" s="23" t="s">
        <v>251</v>
      </c>
      <c r="G337" s="46">
        <v>44931</v>
      </c>
      <c r="H337" s="46">
        <v>44942</v>
      </c>
      <c r="I337" s="23">
        <v>11.5</v>
      </c>
      <c r="J337" s="23" t="s">
        <v>20</v>
      </c>
      <c r="K337" s="28" t="s">
        <v>21</v>
      </c>
      <c r="L337" s="23" t="s">
        <v>22</v>
      </c>
      <c r="M337" s="24">
        <v>46000000</v>
      </c>
      <c r="N337" s="22" t="s">
        <v>221</v>
      </c>
      <c r="O337" s="22" t="s">
        <v>162</v>
      </c>
      <c r="P337" s="22" t="s">
        <v>25</v>
      </c>
    </row>
    <row r="338" spans="1:16" ht="75" x14ac:dyDescent="0.3">
      <c r="A338" s="19">
        <v>2023221</v>
      </c>
      <c r="B338" s="19">
        <v>7658</v>
      </c>
      <c r="C338" s="20" t="s">
        <v>139</v>
      </c>
      <c r="D338" s="23" t="s">
        <v>218</v>
      </c>
      <c r="E338" s="22">
        <v>80111600</v>
      </c>
      <c r="F338" s="23" t="s">
        <v>254</v>
      </c>
      <c r="G338" s="46">
        <v>44931</v>
      </c>
      <c r="H338" s="46">
        <v>44942</v>
      </c>
      <c r="I338" s="23">
        <v>11</v>
      </c>
      <c r="J338" s="23" t="s">
        <v>20</v>
      </c>
      <c r="K338" s="28" t="s">
        <v>21</v>
      </c>
      <c r="L338" s="23" t="s">
        <v>42</v>
      </c>
      <c r="M338" s="24">
        <v>99000000</v>
      </c>
      <c r="N338" s="22" t="s">
        <v>221</v>
      </c>
      <c r="O338" s="22" t="s">
        <v>162</v>
      </c>
      <c r="P338" s="22" t="s">
        <v>25</v>
      </c>
    </row>
    <row r="339" spans="1:16" ht="75" x14ac:dyDescent="0.3">
      <c r="A339" s="19">
        <v>2023223</v>
      </c>
      <c r="B339" s="19">
        <v>7658</v>
      </c>
      <c r="C339" s="20" t="s">
        <v>139</v>
      </c>
      <c r="D339" s="23" t="s">
        <v>218</v>
      </c>
      <c r="E339" s="22">
        <v>80111600</v>
      </c>
      <c r="F339" s="23" t="s">
        <v>256</v>
      </c>
      <c r="G339" s="46">
        <v>44931</v>
      </c>
      <c r="H339" s="46">
        <v>44942</v>
      </c>
      <c r="I339" s="23">
        <v>11</v>
      </c>
      <c r="J339" s="23" t="s">
        <v>20</v>
      </c>
      <c r="K339" s="28" t="s">
        <v>21</v>
      </c>
      <c r="L339" s="23" t="s">
        <v>22</v>
      </c>
      <c r="M339" s="24">
        <f>92950000+8500000</f>
        <v>101450000</v>
      </c>
      <c r="N339" s="22" t="s">
        <v>227</v>
      </c>
      <c r="O339" s="22" t="s">
        <v>162</v>
      </c>
      <c r="P339" s="22" t="s">
        <v>25</v>
      </c>
    </row>
    <row r="340" spans="1:16" ht="75" x14ac:dyDescent="0.3">
      <c r="A340" s="19">
        <v>2023249</v>
      </c>
      <c r="B340" s="19">
        <v>7658</v>
      </c>
      <c r="C340" s="20" t="s">
        <v>139</v>
      </c>
      <c r="D340" s="23" t="s">
        <v>218</v>
      </c>
      <c r="E340" s="22">
        <v>80111600</v>
      </c>
      <c r="F340" s="23" t="s">
        <v>278</v>
      </c>
      <c r="G340" s="46">
        <v>44931</v>
      </c>
      <c r="H340" s="46">
        <v>44942</v>
      </c>
      <c r="I340" s="23">
        <v>11.5</v>
      </c>
      <c r="J340" s="23" t="s">
        <v>20</v>
      </c>
      <c r="K340" s="28" t="s">
        <v>21</v>
      </c>
      <c r="L340" s="23" t="s">
        <v>22</v>
      </c>
      <c r="M340" s="24">
        <f>39916500-4826500</f>
        <v>35090000</v>
      </c>
      <c r="N340" s="22" t="s">
        <v>221</v>
      </c>
      <c r="O340" s="22" t="s">
        <v>162</v>
      </c>
      <c r="P340" s="22" t="s">
        <v>25</v>
      </c>
    </row>
    <row r="341" spans="1:16" ht="105" x14ac:dyDescent="0.3">
      <c r="A341" s="19">
        <v>2023255</v>
      </c>
      <c r="B341" s="19">
        <v>7658</v>
      </c>
      <c r="C341" s="20" t="s">
        <v>139</v>
      </c>
      <c r="D341" s="23" t="s">
        <v>218</v>
      </c>
      <c r="E341" s="22">
        <v>80111600</v>
      </c>
      <c r="F341" s="23" t="s">
        <v>283</v>
      </c>
      <c r="G341" s="46">
        <v>44931</v>
      </c>
      <c r="H341" s="46">
        <v>44942</v>
      </c>
      <c r="I341" s="23">
        <v>11.5</v>
      </c>
      <c r="J341" s="23" t="s">
        <v>20</v>
      </c>
      <c r="K341" s="28" t="s">
        <v>21</v>
      </c>
      <c r="L341" s="23" t="s">
        <v>22</v>
      </c>
      <c r="M341" s="24">
        <f>30659000-22059000</f>
        <v>8600000</v>
      </c>
      <c r="N341" s="22" t="s">
        <v>221</v>
      </c>
      <c r="O341" s="22" t="s">
        <v>162</v>
      </c>
      <c r="P341" s="22" t="s">
        <v>25</v>
      </c>
    </row>
    <row r="342" spans="1:16" ht="90" x14ac:dyDescent="0.3">
      <c r="A342" s="19">
        <v>2023258</v>
      </c>
      <c r="B342" s="19">
        <v>7658</v>
      </c>
      <c r="C342" s="20" t="s">
        <v>139</v>
      </c>
      <c r="D342" s="23" t="s">
        <v>284</v>
      </c>
      <c r="E342" s="22" t="s">
        <v>290</v>
      </c>
      <c r="F342" s="23" t="s">
        <v>291</v>
      </c>
      <c r="G342" s="46">
        <v>45022</v>
      </c>
      <c r="H342" s="46">
        <v>45078</v>
      </c>
      <c r="I342" s="23">
        <v>6</v>
      </c>
      <c r="J342" s="23" t="s">
        <v>153</v>
      </c>
      <c r="K342" s="28" t="s">
        <v>21</v>
      </c>
      <c r="L342" s="23" t="s">
        <v>22</v>
      </c>
      <c r="M342" s="24">
        <v>250000000</v>
      </c>
      <c r="N342" s="22" t="s">
        <v>520</v>
      </c>
      <c r="O342" s="22" t="s">
        <v>289</v>
      </c>
      <c r="P342" s="22" t="s">
        <v>25</v>
      </c>
    </row>
    <row r="343" spans="1:16" ht="120" x14ac:dyDescent="0.3">
      <c r="A343" s="19">
        <v>2023259</v>
      </c>
      <c r="B343" s="19">
        <v>7658</v>
      </c>
      <c r="C343" s="20" t="s">
        <v>139</v>
      </c>
      <c r="D343" s="23" t="s">
        <v>284</v>
      </c>
      <c r="E343" s="22" t="s">
        <v>292</v>
      </c>
      <c r="F343" s="23" t="s">
        <v>293</v>
      </c>
      <c r="G343" s="46">
        <v>44946</v>
      </c>
      <c r="H343" s="46">
        <v>45077</v>
      </c>
      <c r="I343" s="23">
        <v>8</v>
      </c>
      <c r="J343" s="23" t="s">
        <v>153</v>
      </c>
      <c r="K343" s="28" t="s">
        <v>21</v>
      </c>
      <c r="L343" s="23" t="s">
        <v>22</v>
      </c>
      <c r="M343" s="24">
        <v>120000000</v>
      </c>
      <c r="N343" s="22" t="s">
        <v>520</v>
      </c>
      <c r="O343" s="22" t="s">
        <v>289</v>
      </c>
      <c r="P343" s="22" t="s">
        <v>25</v>
      </c>
    </row>
    <row r="344" spans="1:16" ht="105" x14ac:dyDescent="0.3">
      <c r="A344" s="19">
        <v>2023260</v>
      </c>
      <c r="B344" s="19">
        <v>7658</v>
      </c>
      <c r="C344" s="20" t="s">
        <v>139</v>
      </c>
      <c r="D344" s="23" t="s">
        <v>284</v>
      </c>
      <c r="E344" s="22" t="s">
        <v>294</v>
      </c>
      <c r="F344" s="23" t="s">
        <v>295</v>
      </c>
      <c r="G344" s="46">
        <v>45047</v>
      </c>
      <c r="H344" s="46">
        <v>45078</v>
      </c>
      <c r="I344" s="23">
        <v>10</v>
      </c>
      <c r="J344" s="23" t="s">
        <v>113</v>
      </c>
      <c r="K344" s="28" t="s">
        <v>21</v>
      </c>
      <c r="L344" s="23" t="s">
        <v>22</v>
      </c>
      <c r="M344" s="24">
        <v>10000000</v>
      </c>
      <c r="N344" s="22" t="s">
        <v>520</v>
      </c>
      <c r="O344" s="22" t="s">
        <v>289</v>
      </c>
      <c r="P344" s="22" t="s">
        <v>25</v>
      </c>
    </row>
    <row r="345" spans="1:16" ht="105" x14ac:dyDescent="0.3">
      <c r="A345" s="19">
        <v>2023261</v>
      </c>
      <c r="B345" s="19">
        <v>7658</v>
      </c>
      <c r="C345" s="20" t="s">
        <v>139</v>
      </c>
      <c r="D345" s="23" t="s">
        <v>284</v>
      </c>
      <c r="E345" s="22" t="s">
        <v>296</v>
      </c>
      <c r="F345" s="23" t="s">
        <v>297</v>
      </c>
      <c r="G345" s="46">
        <v>45118</v>
      </c>
      <c r="H345" s="46">
        <v>45139</v>
      </c>
      <c r="I345" s="23">
        <v>2</v>
      </c>
      <c r="J345" s="23" t="s">
        <v>113</v>
      </c>
      <c r="K345" s="28" t="s">
        <v>21</v>
      </c>
      <c r="L345" s="23" t="s">
        <v>22</v>
      </c>
      <c r="M345" s="24">
        <v>20000000</v>
      </c>
      <c r="N345" s="22" t="s">
        <v>288</v>
      </c>
      <c r="O345" s="22" t="s">
        <v>289</v>
      </c>
      <c r="P345" s="22" t="s">
        <v>25</v>
      </c>
    </row>
    <row r="346" spans="1:16" ht="75" x14ac:dyDescent="0.3">
      <c r="A346" s="19">
        <v>2023264</v>
      </c>
      <c r="B346" s="19">
        <v>7658</v>
      </c>
      <c r="C346" s="20" t="s">
        <v>139</v>
      </c>
      <c r="D346" s="23" t="s">
        <v>284</v>
      </c>
      <c r="E346" s="22">
        <v>80111600</v>
      </c>
      <c r="F346" s="23" t="s">
        <v>300</v>
      </c>
      <c r="G346" s="46">
        <v>44942</v>
      </c>
      <c r="H346" s="46">
        <v>44942</v>
      </c>
      <c r="I346" s="23">
        <v>10</v>
      </c>
      <c r="J346" s="23" t="s">
        <v>20</v>
      </c>
      <c r="K346" s="28" t="s">
        <v>21</v>
      </c>
      <c r="L346" s="23" t="s">
        <v>22</v>
      </c>
      <c r="M346" s="24">
        <v>80000000</v>
      </c>
      <c r="N346" s="22" t="s">
        <v>288</v>
      </c>
      <c r="O346" s="22" t="s">
        <v>289</v>
      </c>
      <c r="P346" s="22" t="s">
        <v>25</v>
      </c>
    </row>
    <row r="347" spans="1:16" s="30" customFormat="1" ht="75" x14ac:dyDescent="0.3">
      <c r="A347" s="19">
        <v>2023267</v>
      </c>
      <c r="B347" s="19">
        <v>7658</v>
      </c>
      <c r="C347" s="20" t="s">
        <v>139</v>
      </c>
      <c r="D347" s="23" t="s">
        <v>284</v>
      </c>
      <c r="E347" s="22">
        <v>80111600</v>
      </c>
      <c r="F347" s="23" t="s">
        <v>303</v>
      </c>
      <c r="G347" s="46">
        <v>44942</v>
      </c>
      <c r="H347" s="46">
        <v>44942</v>
      </c>
      <c r="I347" s="23">
        <v>4</v>
      </c>
      <c r="J347" s="23" t="s">
        <v>20</v>
      </c>
      <c r="K347" s="28" t="s">
        <v>21</v>
      </c>
      <c r="L347" s="23" t="s">
        <v>22</v>
      </c>
      <c r="M347" s="24">
        <f>28000000-12600000</f>
        <v>15400000</v>
      </c>
      <c r="N347" s="22" t="s">
        <v>288</v>
      </c>
      <c r="O347" s="22" t="s">
        <v>289</v>
      </c>
      <c r="P347" s="22" t="s">
        <v>25</v>
      </c>
    </row>
    <row r="348" spans="1:16" ht="75" x14ac:dyDescent="0.3">
      <c r="A348" s="19">
        <v>2023268</v>
      </c>
      <c r="B348" s="19">
        <v>7658</v>
      </c>
      <c r="C348" s="20" t="s">
        <v>139</v>
      </c>
      <c r="D348" s="23" t="s">
        <v>284</v>
      </c>
      <c r="E348" s="22">
        <v>80111600</v>
      </c>
      <c r="F348" s="23" t="s">
        <v>304</v>
      </c>
      <c r="G348" s="46">
        <v>44942</v>
      </c>
      <c r="H348" s="46">
        <v>44942</v>
      </c>
      <c r="I348" s="23">
        <v>4</v>
      </c>
      <c r="J348" s="23" t="s">
        <v>20</v>
      </c>
      <c r="K348" s="28" t="s">
        <v>21</v>
      </c>
      <c r="L348" s="23" t="s">
        <v>22</v>
      </c>
      <c r="M348" s="24">
        <v>16800000</v>
      </c>
      <c r="N348" s="22" t="s">
        <v>288</v>
      </c>
      <c r="O348" s="22" t="s">
        <v>289</v>
      </c>
      <c r="P348" s="22" t="s">
        <v>25</v>
      </c>
    </row>
    <row r="349" spans="1:16" ht="75" x14ac:dyDescent="0.3">
      <c r="A349" s="19">
        <v>2023269</v>
      </c>
      <c r="B349" s="19">
        <v>7658</v>
      </c>
      <c r="C349" s="20" t="s">
        <v>139</v>
      </c>
      <c r="D349" s="23" t="s">
        <v>284</v>
      </c>
      <c r="E349" s="22">
        <v>80111600</v>
      </c>
      <c r="F349" s="23" t="s">
        <v>305</v>
      </c>
      <c r="G349" s="46">
        <v>44942</v>
      </c>
      <c r="H349" s="46">
        <v>44942</v>
      </c>
      <c r="I349" s="23">
        <v>4</v>
      </c>
      <c r="J349" s="23" t="s">
        <v>20</v>
      </c>
      <c r="K349" s="28" t="s">
        <v>21</v>
      </c>
      <c r="L349" s="23" t="s">
        <v>22</v>
      </c>
      <c r="M349" s="24">
        <f>11400000</f>
        <v>11400000</v>
      </c>
      <c r="N349" s="22" t="s">
        <v>288</v>
      </c>
      <c r="O349" s="22" t="s">
        <v>289</v>
      </c>
      <c r="P349" s="22" t="s">
        <v>25</v>
      </c>
    </row>
    <row r="350" spans="1:16" ht="75" x14ac:dyDescent="0.3">
      <c r="A350" s="19">
        <v>2023271</v>
      </c>
      <c r="B350" s="19">
        <v>7658</v>
      </c>
      <c r="C350" s="20" t="s">
        <v>139</v>
      </c>
      <c r="D350" s="23" t="s">
        <v>284</v>
      </c>
      <c r="E350" s="22">
        <v>80111600</v>
      </c>
      <c r="F350" s="23" t="s">
        <v>307</v>
      </c>
      <c r="G350" s="46">
        <v>44942</v>
      </c>
      <c r="H350" s="46">
        <v>44942</v>
      </c>
      <c r="I350" s="23">
        <v>4</v>
      </c>
      <c r="J350" s="23" t="s">
        <v>20</v>
      </c>
      <c r="K350" s="28" t="s">
        <v>21</v>
      </c>
      <c r="L350" s="23" t="s">
        <v>22</v>
      </c>
      <c r="M350" s="24">
        <v>11200000</v>
      </c>
      <c r="N350" s="22" t="s">
        <v>288</v>
      </c>
      <c r="O350" s="22" t="s">
        <v>289</v>
      </c>
      <c r="P350" s="22" t="s">
        <v>25</v>
      </c>
    </row>
    <row r="351" spans="1:16" ht="75" x14ac:dyDescent="0.3">
      <c r="A351" s="19">
        <v>2023273</v>
      </c>
      <c r="B351" s="19">
        <v>7658</v>
      </c>
      <c r="C351" s="20" t="s">
        <v>139</v>
      </c>
      <c r="D351" s="23" t="s">
        <v>284</v>
      </c>
      <c r="E351" s="22">
        <v>80111600</v>
      </c>
      <c r="F351" s="23" t="s">
        <v>307</v>
      </c>
      <c r="G351" s="46">
        <v>44942</v>
      </c>
      <c r="H351" s="46">
        <v>44942</v>
      </c>
      <c r="I351" s="23">
        <v>4</v>
      </c>
      <c r="J351" s="23" t="s">
        <v>20</v>
      </c>
      <c r="K351" s="28" t="s">
        <v>21</v>
      </c>
      <c r="L351" s="23" t="s">
        <v>22</v>
      </c>
      <c r="M351" s="24">
        <v>11200000</v>
      </c>
      <c r="N351" s="22" t="s">
        <v>288</v>
      </c>
      <c r="O351" s="22" t="s">
        <v>289</v>
      </c>
      <c r="P351" s="22" t="s">
        <v>25</v>
      </c>
    </row>
    <row r="352" spans="1:16" ht="75" x14ac:dyDescent="0.3">
      <c r="A352" s="19">
        <v>2023274</v>
      </c>
      <c r="B352" s="19">
        <v>7658</v>
      </c>
      <c r="C352" s="20" t="s">
        <v>139</v>
      </c>
      <c r="D352" s="23" t="s">
        <v>284</v>
      </c>
      <c r="E352" s="22">
        <v>80111600</v>
      </c>
      <c r="F352" s="23" t="s">
        <v>307</v>
      </c>
      <c r="G352" s="46">
        <v>44942</v>
      </c>
      <c r="H352" s="46">
        <v>44942</v>
      </c>
      <c r="I352" s="23">
        <v>4</v>
      </c>
      <c r="J352" s="23" t="s">
        <v>20</v>
      </c>
      <c r="K352" s="28" t="s">
        <v>21</v>
      </c>
      <c r="L352" s="23" t="s">
        <v>22</v>
      </c>
      <c r="M352" s="24">
        <v>11200000</v>
      </c>
      <c r="N352" s="22" t="s">
        <v>288</v>
      </c>
      <c r="O352" s="22" t="s">
        <v>289</v>
      </c>
      <c r="P352" s="22" t="s">
        <v>25</v>
      </c>
    </row>
    <row r="353" spans="1:16" s="30" customFormat="1" ht="75" x14ac:dyDescent="0.3">
      <c r="A353" s="19">
        <v>2023275</v>
      </c>
      <c r="B353" s="19">
        <v>7658</v>
      </c>
      <c r="C353" s="20" t="s">
        <v>139</v>
      </c>
      <c r="D353" s="23" t="s">
        <v>284</v>
      </c>
      <c r="E353" s="22">
        <v>80111600</v>
      </c>
      <c r="F353" s="23" t="s">
        <v>307</v>
      </c>
      <c r="G353" s="46">
        <v>44942</v>
      </c>
      <c r="H353" s="46">
        <v>44942</v>
      </c>
      <c r="I353" s="23">
        <v>4</v>
      </c>
      <c r="J353" s="23" t="s">
        <v>20</v>
      </c>
      <c r="K353" s="28" t="s">
        <v>21</v>
      </c>
      <c r="L353" s="23" t="s">
        <v>22</v>
      </c>
      <c r="M353" s="24">
        <v>11200000</v>
      </c>
      <c r="N353" s="22" t="s">
        <v>288</v>
      </c>
      <c r="O353" s="22" t="s">
        <v>289</v>
      </c>
      <c r="P353" s="22" t="s">
        <v>25</v>
      </c>
    </row>
    <row r="354" spans="1:16" s="30" customFormat="1" ht="75" x14ac:dyDescent="0.3">
      <c r="A354" s="19">
        <v>2023276</v>
      </c>
      <c r="B354" s="19">
        <v>7658</v>
      </c>
      <c r="C354" s="20" t="s">
        <v>139</v>
      </c>
      <c r="D354" s="23" t="s">
        <v>284</v>
      </c>
      <c r="E354" s="22">
        <v>80111600</v>
      </c>
      <c r="F354" s="23" t="s">
        <v>307</v>
      </c>
      <c r="G354" s="46">
        <v>44942</v>
      </c>
      <c r="H354" s="46">
        <v>44942</v>
      </c>
      <c r="I354" s="23">
        <v>4</v>
      </c>
      <c r="J354" s="23" t="s">
        <v>20</v>
      </c>
      <c r="K354" s="28" t="s">
        <v>21</v>
      </c>
      <c r="L354" s="23" t="s">
        <v>22</v>
      </c>
      <c r="M354" s="24">
        <v>11200000</v>
      </c>
      <c r="N354" s="22" t="s">
        <v>288</v>
      </c>
      <c r="O354" s="22" t="s">
        <v>289</v>
      </c>
      <c r="P354" s="22" t="s">
        <v>25</v>
      </c>
    </row>
    <row r="355" spans="1:16" s="30" customFormat="1" ht="75" x14ac:dyDescent="0.3">
      <c r="A355" s="19">
        <v>2023277</v>
      </c>
      <c r="B355" s="19">
        <v>7658</v>
      </c>
      <c r="C355" s="20" t="s">
        <v>139</v>
      </c>
      <c r="D355" s="23" t="s">
        <v>284</v>
      </c>
      <c r="E355" s="22">
        <v>80111600</v>
      </c>
      <c r="F355" s="23" t="s">
        <v>307</v>
      </c>
      <c r="G355" s="46">
        <v>44942</v>
      </c>
      <c r="H355" s="46">
        <v>44942</v>
      </c>
      <c r="I355" s="23">
        <v>4</v>
      </c>
      <c r="J355" s="23" t="s">
        <v>20</v>
      </c>
      <c r="K355" s="28" t="s">
        <v>21</v>
      </c>
      <c r="L355" s="23" t="s">
        <v>22</v>
      </c>
      <c r="M355" s="24">
        <v>11200000</v>
      </c>
      <c r="N355" s="22" t="s">
        <v>288</v>
      </c>
      <c r="O355" s="22" t="s">
        <v>289</v>
      </c>
      <c r="P355" s="22" t="s">
        <v>25</v>
      </c>
    </row>
    <row r="356" spans="1:16" s="30" customFormat="1" ht="75" x14ac:dyDescent="0.3">
      <c r="A356" s="19">
        <v>2023278</v>
      </c>
      <c r="B356" s="19">
        <v>7658</v>
      </c>
      <c r="C356" s="20" t="s">
        <v>139</v>
      </c>
      <c r="D356" s="23" t="s">
        <v>284</v>
      </c>
      <c r="E356" s="22">
        <v>80111600</v>
      </c>
      <c r="F356" s="23" t="s">
        <v>308</v>
      </c>
      <c r="G356" s="46">
        <v>44942</v>
      </c>
      <c r="H356" s="46">
        <v>44942</v>
      </c>
      <c r="I356" s="23">
        <v>4</v>
      </c>
      <c r="J356" s="23" t="s">
        <v>20</v>
      </c>
      <c r="K356" s="28" t="s">
        <v>21</v>
      </c>
      <c r="L356" s="23" t="s">
        <v>22</v>
      </c>
      <c r="M356" s="24">
        <v>11200000</v>
      </c>
      <c r="N356" s="22" t="s">
        <v>288</v>
      </c>
      <c r="O356" s="22" t="s">
        <v>289</v>
      </c>
      <c r="P356" s="22" t="s">
        <v>25</v>
      </c>
    </row>
    <row r="357" spans="1:16" s="30" customFormat="1" ht="75" x14ac:dyDescent="0.3">
      <c r="A357" s="19">
        <v>2023279</v>
      </c>
      <c r="B357" s="19">
        <v>7658</v>
      </c>
      <c r="C357" s="20" t="s">
        <v>139</v>
      </c>
      <c r="D357" s="23" t="s">
        <v>284</v>
      </c>
      <c r="E357" s="22">
        <v>80111600</v>
      </c>
      <c r="F357" s="23" t="s">
        <v>309</v>
      </c>
      <c r="G357" s="46">
        <v>44942</v>
      </c>
      <c r="H357" s="46">
        <v>44942</v>
      </c>
      <c r="I357" s="23">
        <v>4</v>
      </c>
      <c r="J357" s="23" t="s">
        <v>20</v>
      </c>
      <c r="K357" s="28" t="s">
        <v>21</v>
      </c>
      <c r="L357" s="23" t="s">
        <v>22</v>
      </c>
      <c r="M357" s="24">
        <v>12000000</v>
      </c>
      <c r="N357" s="22" t="s">
        <v>288</v>
      </c>
      <c r="O357" s="22" t="s">
        <v>289</v>
      </c>
      <c r="P357" s="22" t="s">
        <v>25</v>
      </c>
    </row>
    <row r="358" spans="1:16" ht="75" x14ac:dyDescent="0.3">
      <c r="A358" s="19">
        <v>2023281</v>
      </c>
      <c r="B358" s="19">
        <v>7658</v>
      </c>
      <c r="C358" s="20" t="s">
        <v>139</v>
      </c>
      <c r="D358" s="23" t="s">
        <v>284</v>
      </c>
      <c r="E358" s="22">
        <v>80111600</v>
      </c>
      <c r="F358" s="23" t="s">
        <v>310</v>
      </c>
      <c r="G358" s="46">
        <v>44942</v>
      </c>
      <c r="H358" s="46">
        <v>44942</v>
      </c>
      <c r="I358" s="23">
        <v>4</v>
      </c>
      <c r="J358" s="23" t="s">
        <v>20</v>
      </c>
      <c r="K358" s="28" t="s">
        <v>21</v>
      </c>
      <c r="L358" s="23" t="s">
        <v>22</v>
      </c>
      <c r="M358" s="24">
        <v>10000000</v>
      </c>
      <c r="N358" s="22" t="s">
        <v>288</v>
      </c>
      <c r="O358" s="22" t="s">
        <v>289</v>
      </c>
      <c r="P358" s="22" t="s">
        <v>25</v>
      </c>
    </row>
    <row r="359" spans="1:16" ht="75" x14ac:dyDescent="0.3">
      <c r="A359" s="19">
        <v>2023282</v>
      </c>
      <c r="B359" s="19">
        <v>7658</v>
      </c>
      <c r="C359" s="20" t="s">
        <v>139</v>
      </c>
      <c r="D359" s="23" t="s">
        <v>284</v>
      </c>
      <c r="E359" s="22">
        <v>80111600</v>
      </c>
      <c r="F359" s="23" t="s">
        <v>310</v>
      </c>
      <c r="G359" s="46">
        <v>44942</v>
      </c>
      <c r="H359" s="46">
        <v>44942</v>
      </c>
      <c r="I359" s="23">
        <v>4</v>
      </c>
      <c r="J359" s="23" t="s">
        <v>20</v>
      </c>
      <c r="K359" s="28" t="s">
        <v>21</v>
      </c>
      <c r="L359" s="23" t="s">
        <v>22</v>
      </c>
      <c r="M359" s="24">
        <v>10000000</v>
      </c>
      <c r="N359" s="22" t="s">
        <v>288</v>
      </c>
      <c r="O359" s="22" t="s">
        <v>289</v>
      </c>
      <c r="P359" s="22" t="s">
        <v>25</v>
      </c>
    </row>
    <row r="360" spans="1:16" ht="75" x14ac:dyDescent="0.3">
      <c r="A360" s="19">
        <v>2023283</v>
      </c>
      <c r="B360" s="19">
        <v>7658</v>
      </c>
      <c r="C360" s="20" t="s">
        <v>139</v>
      </c>
      <c r="D360" s="23" t="s">
        <v>284</v>
      </c>
      <c r="E360" s="22">
        <v>80111600</v>
      </c>
      <c r="F360" s="23" t="s">
        <v>310</v>
      </c>
      <c r="G360" s="46">
        <v>44942</v>
      </c>
      <c r="H360" s="46">
        <v>44942</v>
      </c>
      <c r="I360" s="23">
        <v>4</v>
      </c>
      <c r="J360" s="23" t="s">
        <v>20</v>
      </c>
      <c r="K360" s="28" t="s">
        <v>21</v>
      </c>
      <c r="L360" s="23" t="s">
        <v>22</v>
      </c>
      <c r="M360" s="24">
        <v>10000000</v>
      </c>
      <c r="N360" s="22" t="s">
        <v>288</v>
      </c>
      <c r="O360" s="22" t="s">
        <v>289</v>
      </c>
      <c r="P360" s="22" t="s">
        <v>25</v>
      </c>
    </row>
    <row r="361" spans="1:16" ht="75" x14ac:dyDescent="0.3">
      <c r="A361" s="19">
        <v>2023284</v>
      </c>
      <c r="B361" s="19">
        <v>7658</v>
      </c>
      <c r="C361" s="20" t="s">
        <v>139</v>
      </c>
      <c r="D361" s="23" t="s">
        <v>284</v>
      </c>
      <c r="E361" s="22">
        <v>80111600</v>
      </c>
      <c r="F361" s="23" t="s">
        <v>310</v>
      </c>
      <c r="G361" s="46">
        <v>44942</v>
      </c>
      <c r="H361" s="46">
        <v>44942</v>
      </c>
      <c r="I361" s="23">
        <v>4</v>
      </c>
      <c r="J361" s="23" t="s">
        <v>20</v>
      </c>
      <c r="K361" s="28" t="s">
        <v>21</v>
      </c>
      <c r="L361" s="23" t="s">
        <v>22</v>
      </c>
      <c r="M361" s="24">
        <v>10000000</v>
      </c>
      <c r="N361" s="22" t="s">
        <v>288</v>
      </c>
      <c r="O361" s="22" t="s">
        <v>289</v>
      </c>
      <c r="P361" s="22" t="s">
        <v>25</v>
      </c>
    </row>
    <row r="362" spans="1:16" ht="75" x14ac:dyDescent="0.3">
      <c r="A362" s="19">
        <v>2023285</v>
      </c>
      <c r="B362" s="19">
        <v>7658</v>
      </c>
      <c r="C362" s="20" t="s">
        <v>139</v>
      </c>
      <c r="D362" s="23" t="s">
        <v>284</v>
      </c>
      <c r="E362" s="22">
        <v>80111600</v>
      </c>
      <c r="F362" s="23" t="s">
        <v>310</v>
      </c>
      <c r="G362" s="46">
        <v>44942</v>
      </c>
      <c r="H362" s="46">
        <v>44942</v>
      </c>
      <c r="I362" s="23">
        <v>4</v>
      </c>
      <c r="J362" s="23" t="s">
        <v>20</v>
      </c>
      <c r="K362" s="28" t="s">
        <v>21</v>
      </c>
      <c r="L362" s="23" t="s">
        <v>22</v>
      </c>
      <c r="M362" s="24">
        <v>10000000</v>
      </c>
      <c r="N362" s="22" t="s">
        <v>288</v>
      </c>
      <c r="O362" s="22" t="s">
        <v>289</v>
      </c>
      <c r="P362" s="22" t="s">
        <v>25</v>
      </c>
    </row>
    <row r="363" spans="1:16" ht="75" x14ac:dyDescent="0.3">
      <c r="A363" s="19">
        <v>2023287</v>
      </c>
      <c r="B363" s="19">
        <v>7658</v>
      </c>
      <c r="C363" s="20" t="s">
        <v>139</v>
      </c>
      <c r="D363" s="23" t="s">
        <v>284</v>
      </c>
      <c r="E363" s="22">
        <v>80111600</v>
      </c>
      <c r="F363" s="23" t="s">
        <v>311</v>
      </c>
      <c r="G363" s="46">
        <v>44942</v>
      </c>
      <c r="H363" s="46">
        <v>44942</v>
      </c>
      <c r="I363" s="23">
        <v>4</v>
      </c>
      <c r="J363" s="23" t="s">
        <v>20</v>
      </c>
      <c r="K363" s="28" t="s">
        <v>21</v>
      </c>
      <c r="L363" s="23" t="s">
        <v>22</v>
      </c>
      <c r="M363" s="24">
        <v>18000000</v>
      </c>
      <c r="N363" s="22" t="s">
        <v>288</v>
      </c>
      <c r="O363" s="22" t="s">
        <v>289</v>
      </c>
      <c r="P363" s="22" t="s">
        <v>25</v>
      </c>
    </row>
    <row r="364" spans="1:16" ht="75" x14ac:dyDescent="0.3">
      <c r="A364" s="19">
        <v>2023288</v>
      </c>
      <c r="B364" s="19">
        <v>7658</v>
      </c>
      <c r="C364" s="20" t="s">
        <v>139</v>
      </c>
      <c r="D364" s="23" t="s">
        <v>284</v>
      </c>
      <c r="E364" s="22">
        <v>80111600</v>
      </c>
      <c r="F364" s="23" t="s">
        <v>312</v>
      </c>
      <c r="G364" s="46">
        <v>44942</v>
      </c>
      <c r="H364" s="46">
        <v>44942</v>
      </c>
      <c r="I364" s="23">
        <v>4</v>
      </c>
      <c r="J364" s="23" t="s">
        <v>20</v>
      </c>
      <c r="K364" s="28" t="s">
        <v>21</v>
      </c>
      <c r="L364" s="23" t="s">
        <v>22</v>
      </c>
      <c r="M364" s="24">
        <v>18000000</v>
      </c>
      <c r="N364" s="22" t="s">
        <v>288</v>
      </c>
      <c r="O364" s="22" t="s">
        <v>289</v>
      </c>
      <c r="P364" s="22" t="s">
        <v>25</v>
      </c>
    </row>
    <row r="365" spans="1:16" ht="75" x14ac:dyDescent="0.3">
      <c r="A365" s="19">
        <v>2023289</v>
      </c>
      <c r="B365" s="19">
        <v>7658</v>
      </c>
      <c r="C365" s="20" t="s">
        <v>139</v>
      </c>
      <c r="D365" s="23" t="s">
        <v>284</v>
      </c>
      <c r="E365" s="22">
        <v>80111600</v>
      </c>
      <c r="F365" s="23" t="s">
        <v>313</v>
      </c>
      <c r="G365" s="46">
        <v>44942</v>
      </c>
      <c r="H365" s="46">
        <v>44942</v>
      </c>
      <c r="I365" s="23">
        <v>4</v>
      </c>
      <c r="J365" s="23" t="s">
        <v>20</v>
      </c>
      <c r="K365" s="28" t="s">
        <v>21</v>
      </c>
      <c r="L365" s="23" t="s">
        <v>22</v>
      </c>
      <c r="M365" s="24">
        <v>19400000</v>
      </c>
      <c r="N365" s="22" t="s">
        <v>288</v>
      </c>
      <c r="O365" s="22" t="s">
        <v>289</v>
      </c>
      <c r="P365" s="22" t="s">
        <v>25</v>
      </c>
    </row>
    <row r="366" spans="1:16" ht="75" x14ac:dyDescent="0.3">
      <c r="A366" s="19">
        <v>2023290</v>
      </c>
      <c r="B366" s="19">
        <v>7658</v>
      </c>
      <c r="C366" s="20" t="s">
        <v>139</v>
      </c>
      <c r="D366" s="23" t="s">
        <v>284</v>
      </c>
      <c r="E366" s="22">
        <v>80111600</v>
      </c>
      <c r="F366" s="23" t="s">
        <v>313</v>
      </c>
      <c r="G366" s="46">
        <v>44942</v>
      </c>
      <c r="H366" s="46">
        <v>44942</v>
      </c>
      <c r="I366" s="23">
        <v>4</v>
      </c>
      <c r="J366" s="23" t="s">
        <v>20</v>
      </c>
      <c r="K366" s="28" t="s">
        <v>21</v>
      </c>
      <c r="L366" s="23" t="s">
        <v>22</v>
      </c>
      <c r="M366" s="24">
        <v>19400000</v>
      </c>
      <c r="N366" s="22" t="s">
        <v>288</v>
      </c>
      <c r="O366" s="22" t="s">
        <v>289</v>
      </c>
      <c r="P366" s="22" t="s">
        <v>25</v>
      </c>
    </row>
    <row r="367" spans="1:16" ht="75" x14ac:dyDescent="0.3">
      <c r="A367" s="19">
        <v>2023291</v>
      </c>
      <c r="B367" s="19">
        <v>7658</v>
      </c>
      <c r="C367" s="20" t="s">
        <v>139</v>
      </c>
      <c r="D367" s="23" t="s">
        <v>284</v>
      </c>
      <c r="E367" s="22">
        <v>80111600</v>
      </c>
      <c r="F367" s="23" t="s">
        <v>313</v>
      </c>
      <c r="G367" s="46">
        <v>44942</v>
      </c>
      <c r="H367" s="46">
        <v>44942</v>
      </c>
      <c r="I367" s="23">
        <v>4</v>
      </c>
      <c r="J367" s="23" t="s">
        <v>20</v>
      </c>
      <c r="K367" s="28" t="s">
        <v>21</v>
      </c>
      <c r="L367" s="23" t="s">
        <v>22</v>
      </c>
      <c r="M367" s="24">
        <v>19400000</v>
      </c>
      <c r="N367" s="22" t="s">
        <v>288</v>
      </c>
      <c r="O367" s="22" t="s">
        <v>289</v>
      </c>
      <c r="P367" s="22" t="s">
        <v>25</v>
      </c>
    </row>
    <row r="368" spans="1:16" ht="75" x14ac:dyDescent="0.3">
      <c r="A368" s="19">
        <v>2023293</v>
      </c>
      <c r="B368" s="19">
        <v>7658</v>
      </c>
      <c r="C368" s="20" t="s">
        <v>139</v>
      </c>
      <c r="D368" s="23" t="s">
        <v>284</v>
      </c>
      <c r="E368" s="22">
        <v>80111600</v>
      </c>
      <c r="F368" s="23" t="s">
        <v>314</v>
      </c>
      <c r="G368" s="46">
        <v>44942</v>
      </c>
      <c r="H368" s="46">
        <v>44942</v>
      </c>
      <c r="I368" s="23">
        <v>4</v>
      </c>
      <c r="J368" s="23" t="s">
        <v>20</v>
      </c>
      <c r="K368" s="28" t="s">
        <v>21</v>
      </c>
      <c r="L368" s="23" t="s">
        <v>22</v>
      </c>
      <c r="M368" s="24">
        <v>22000000</v>
      </c>
      <c r="N368" s="22" t="s">
        <v>288</v>
      </c>
      <c r="O368" s="22" t="s">
        <v>289</v>
      </c>
      <c r="P368" s="22" t="s">
        <v>25</v>
      </c>
    </row>
    <row r="369" spans="1:16" ht="75" x14ac:dyDescent="0.3">
      <c r="A369" s="19">
        <v>2023294</v>
      </c>
      <c r="B369" s="19">
        <v>7658</v>
      </c>
      <c r="C369" s="20" t="s">
        <v>139</v>
      </c>
      <c r="D369" s="23" t="s">
        <v>284</v>
      </c>
      <c r="E369" s="22">
        <v>80111600</v>
      </c>
      <c r="F369" s="23" t="s">
        <v>314</v>
      </c>
      <c r="G369" s="46">
        <v>44942</v>
      </c>
      <c r="H369" s="46">
        <v>44942</v>
      </c>
      <c r="I369" s="23">
        <v>4</v>
      </c>
      <c r="J369" s="23" t="s">
        <v>20</v>
      </c>
      <c r="K369" s="28" t="s">
        <v>21</v>
      </c>
      <c r="L369" s="23" t="s">
        <v>22</v>
      </c>
      <c r="M369" s="24">
        <v>22000000</v>
      </c>
      <c r="N369" s="22" t="s">
        <v>288</v>
      </c>
      <c r="O369" s="22" t="s">
        <v>289</v>
      </c>
      <c r="P369" s="22" t="s">
        <v>25</v>
      </c>
    </row>
    <row r="370" spans="1:16" ht="75" x14ac:dyDescent="0.3">
      <c r="A370" s="19">
        <v>2023296</v>
      </c>
      <c r="B370" s="19">
        <v>7658</v>
      </c>
      <c r="C370" s="20" t="s">
        <v>139</v>
      </c>
      <c r="D370" s="23" t="s">
        <v>284</v>
      </c>
      <c r="E370" s="22">
        <v>80111600</v>
      </c>
      <c r="F370" s="23" t="s">
        <v>315</v>
      </c>
      <c r="G370" s="46">
        <v>44942</v>
      </c>
      <c r="H370" s="46">
        <v>44942</v>
      </c>
      <c r="I370" s="23">
        <v>4</v>
      </c>
      <c r="J370" s="23" t="s">
        <v>20</v>
      </c>
      <c r="K370" s="28" t="s">
        <v>21</v>
      </c>
      <c r="L370" s="23" t="s">
        <v>22</v>
      </c>
      <c r="M370" s="24">
        <v>9800000</v>
      </c>
      <c r="N370" s="22" t="s">
        <v>288</v>
      </c>
      <c r="O370" s="22" t="s">
        <v>289</v>
      </c>
      <c r="P370" s="22" t="s">
        <v>25</v>
      </c>
    </row>
    <row r="371" spans="1:16" ht="75" x14ac:dyDescent="0.3">
      <c r="A371" s="19">
        <v>2023297</v>
      </c>
      <c r="B371" s="19">
        <v>7658</v>
      </c>
      <c r="C371" s="20" t="s">
        <v>139</v>
      </c>
      <c r="D371" s="23" t="s">
        <v>284</v>
      </c>
      <c r="E371" s="22">
        <v>80111600</v>
      </c>
      <c r="F371" s="23" t="s">
        <v>315</v>
      </c>
      <c r="G371" s="46">
        <v>44942</v>
      </c>
      <c r="H371" s="46">
        <v>44942</v>
      </c>
      <c r="I371" s="23">
        <v>4</v>
      </c>
      <c r="J371" s="23" t="s">
        <v>20</v>
      </c>
      <c r="K371" s="28" t="s">
        <v>21</v>
      </c>
      <c r="L371" s="23" t="s">
        <v>22</v>
      </c>
      <c r="M371" s="24">
        <v>9800000</v>
      </c>
      <c r="N371" s="22" t="s">
        <v>288</v>
      </c>
      <c r="O371" s="22" t="s">
        <v>289</v>
      </c>
      <c r="P371" s="22" t="s">
        <v>25</v>
      </c>
    </row>
    <row r="372" spans="1:16" ht="75" x14ac:dyDescent="0.3">
      <c r="A372" s="19">
        <v>2023298</v>
      </c>
      <c r="B372" s="19">
        <v>7658</v>
      </c>
      <c r="C372" s="20" t="s">
        <v>139</v>
      </c>
      <c r="D372" s="23" t="s">
        <v>284</v>
      </c>
      <c r="E372" s="22">
        <v>80111600</v>
      </c>
      <c r="F372" s="23" t="s">
        <v>315</v>
      </c>
      <c r="G372" s="46">
        <v>44942</v>
      </c>
      <c r="H372" s="46">
        <v>44942</v>
      </c>
      <c r="I372" s="23">
        <v>4</v>
      </c>
      <c r="J372" s="23" t="s">
        <v>20</v>
      </c>
      <c r="K372" s="28" t="s">
        <v>21</v>
      </c>
      <c r="L372" s="23" t="s">
        <v>22</v>
      </c>
      <c r="M372" s="24">
        <v>9800000</v>
      </c>
      <c r="N372" s="22" t="s">
        <v>288</v>
      </c>
      <c r="O372" s="22" t="s">
        <v>289</v>
      </c>
      <c r="P372" s="22" t="s">
        <v>25</v>
      </c>
    </row>
    <row r="373" spans="1:16" ht="75" x14ac:dyDescent="0.3">
      <c r="A373" s="19">
        <v>2023299</v>
      </c>
      <c r="B373" s="19">
        <v>7658</v>
      </c>
      <c r="C373" s="20" t="s">
        <v>139</v>
      </c>
      <c r="D373" s="23" t="s">
        <v>284</v>
      </c>
      <c r="E373" s="22">
        <v>80111600</v>
      </c>
      <c r="F373" s="23" t="s">
        <v>315</v>
      </c>
      <c r="G373" s="46">
        <v>44942</v>
      </c>
      <c r="H373" s="46">
        <v>44942</v>
      </c>
      <c r="I373" s="23">
        <v>4</v>
      </c>
      <c r="J373" s="23" t="s">
        <v>20</v>
      </c>
      <c r="K373" s="28" t="s">
        <v>21</v>
      </c>
      <c r="L373" s="23" t="s">
        <v>22</v>
      </c>
      <c r="M373" s="24">
        <v>9800000</v>
      </c>
      <c r="N373" s="22" t="s">
        <v>288</v>
      </c>
      <c r="O373" s="22" t="s">
        <v>289</v>
      </c>
      <c r="P373" s="22" t="s">
        <v>25</v>
      </c>
    </row>
    <row r="374" spans="1:16" ht="75" x14ac:dyDescent="0.3">
      <c r="A374" s="19">
        <v>2023300</v>
      </c>
      <c r="B374" s="19">
        <v>7658</v>
      </c>
      <c r="C374" s="20" t="s">
        <v>139</v>
      </c>
      <c r="D374" s="23" t="s">
        <v>284</v>
      </c>
      <c r="E374" s="22">
        <v>80111600</v>
      </c>
      <c r="F374" s="23" t="s">
        <v>315</v>
      </c>
      <c r="G374" s="46">
        <v>44942</v>
      </c>
      <c r="H374" s="46">
        <v>44942</v>
      </c>
      <c r="I374" s="23">
        <v>4</v>
      </c>
      <c r="J374" s="23" t="s">
        <v>20</v>
      </c>
      <c r="K374" s="28" t="s">
        <v>21</v>
      </c>
      <c r="L374" s="23" t="s">
        <v>22</v>
      </c>
      <c r="M374" s="24">
        <v>9800000</v>
      </c>
      <c r="N374" s="22" t="s">
        <v>288</v>
      </c>
      <c r="O374" s="22" t="s">
        <v>289</v>
      </c>
      <c r="P374" s="22" t="s">
        <v>25</v>
      </c>
    </row>
    <row r="375" spans="1:16" ht="75" x14ac:dyDescent="0.3">
      <c r="A375" s="19">
        <v>2023301</v>
      </c>
      <c r="B375" s="19">
        <v>7658</v>
      </c>
      <c r="C375" s="20" t="s">
        <v>139</v>
      </c>
      <c r="D375" s="23" t="s">
        <v>284</v>
      </c>
      <c r="E375" s="22">
        <v>80111600</v>
      </c>
      <c r="F375" s="23" t="s">
        <v>315</v>
      </c>
      <c r="G375" s="46">
        <v>44942</v>
      </c>
      <c r="H375" s="46">
        <v>44942</v>
      </c>
      <c r="I375" s="23">
        <v>4</v>
      </c>
      <c r="J375" s="23" t="s">
        <v>20</v>
      </c>
      <c r="K375" s="28" t="s">
        <v>21</v>
      </c>
      <c r="L375" s="23" t="s">
        <v>22</v>
      </c>
      <c r="M375" s="24">
        <v>9800000</v>
      </c>
      <c r="N375" s="22" t="s">
        <v>288</v>
      </c>
      <c r="O375" s="22" t="s">
        <v>289</v>
      </c>
      <c r="P375" s="22" t="s">
        <v>25</v>
      </c>
    </row>
    <row r="376" spans="1:16" ht="75" x14ac:dyDescent="0.3">
      <c r="A376" s="19">
        <v>2023302</v>
      </c>
      <c r="B376" s="19">
        <v>7658</v>
      </c>
      <c r="C376" s="20" t="s">
        <v>139</v>
      </c>
      <c r="D376" s="23" t="s">
        <v>284</v>
      </c>
      <c r="E376" s="22">
        <v>80111600</v>
      </c>
      <c r="F376" s="23" t="s">
        <v>315</v>
      </c>
      <c r="G376" s="46">
        <v>44942</v>
      </c>
      <c r="H376" s="46">
        <v>44942</v>
      </c>
      <c r="I376" s="23">
        <v>4</v>
      </c>
      <c r="J376" s="23" t="s">
        <v>20</v>
      </c>
      <c r="K376" s="28" t="s">
        <v>21</v>
      </c>
      <c r="L376" s="23" t="s">
        <v>22</v>
      </c>
      <c r="M376" s="24">
        <v>9800000</v>
      </c>
      <c r="N376" s="22" t="s">
        <v>288</v>
      </c>
      <c r="O376" s="22" t="s">
        <v>289</v>
      </c>
      <c r="P376" s="22" t="s">
        <v>25</v>
      </c>
    </row>
    <row r="377" spans="1:16" ht="75" x14ac:dyDescent="0.3">
      <c r="A377" s="19">
        <v>2023303</v>
      </c>
      <c r="B377" s="19">
        <v>7658</v>
      </c>
      <c r="C377" s="20" t="s">
        <v>139</v>
      </c>
      <c r="D377" s="23" t="s">
        <v>284</v>
      </c>
      <c r="E377" s="22">
        <v>80111600</v>
      </c>
      <c r="F377" s="23" t="s">
        <v>315</v>
      </c>
      <c r="G377" s="46">
        <v>44942</v>
      </c>
      <c r="H377" s="46">
        <v>44942</v>
      </c>
      <c r="I377" s="23">
        <v>4</v>
      </c>
      <c r="J377" s="23" t="s">
        <v>20</v>
      </c>
      <c r="K377" s="28" t="s">
        <v>21</v>
      </c>
      <c r="L377" s="23" t="s">
        <v>22</v>
      </c>
      <c r="M377" s="24">
        <v>9800000</v>
      </c>
      <c r="N377" s="22" t="s">
        <v>288</v>
      </c>
      <c r="O377" s="22" t="s">
        <v>289</v>
      </c>
      <c r="P377" s="22" t="s">
        <v>25</v>
      </c>
    </row>
    <row r="378" spans="1:16" ht="75" x14ac:dyDescent="0.3">
      <c r="A378" s="19">
        <v>2023304</v>
      </c>
      <c r="B378" s="19">
        <v>7658</v>
      </c>
      <c r="C378" s="20" t="s">
        <v>139</v>
      </c>
      <c r="D378" s="23" t="s">
        <v>284</v>
      </c>
      <c r="E378" s="22">
        <v>80111600</v>
      </c>
      <c r="F378" s="23" t="s">
        <v>315</v>
      </c>
      <c r="G378" s="46">
        <v>44942</v>
      </c>
      <c r="H378" s="46">
        <v>44942</v>
      </c>
      <c r="I378" s="23">
        <v>4</v>
      </c>
      <c r="J378" s="23" t="s">
        <v>20</v>
      </c>
      <c r="K378" s="28" t="s">
        <v>21</v>
      </c>
      <c r="L378" s="23" t="s">
        <v>22</v>
      </c>
      <c r="M378" s="24">
        <v>9800000</v>
      </c>
      <c r="N378" s="22" t="s">
        <v>288</v>
      </c>
      <c r="O378" s="22" t="s">
        <v>289</v>
      </c>
      <c r="P378" s="22" t="s">
        <v>25</v>
      </c>
    </row>
    <row r="379" spans="1:16" ht="75" x14ac:dyDescent="0.3">
      <c r="A379" s="19">
        <v>2023305</v>
      </c>
      <c r="B379" s="19">
        <v>7658</v>
      </c>
      <c r="C379" s="20" t="s">
        <v>139</v>
      </c>
      <c r="D379" s="23" t="s">
        <v>284</v>
      </c>
      <c r="E379" s="22">
        <v>80111600</v>
      </c>
      <c r="F379" s="23" t="s">
        <v>315</v>
      </c>
      <c r="G379" s="46">
        <v>44942</v>
      </c>
      <c r="H379" s="46">
        <v>44942</v>
      </c>
      <c r="I379" s="23">
        <v>4</v>
      </c>
      <c r="J379" s="23" t="s">
        <v>20</v>
      </c>
      <c r="K379" s="28" t="s">
        <v>21</v>
      </c>
      <c r="L379" s="23" t="s">
        <v>22</v>
      </c>
      <c r="M379" s="24">
        <v>9800000</v>
      </c>
      <c r="N379" s="22" t="s">
        <v>288</v>
      </c>
      <c r="O379" s="22" t="s">
        <v>289</v>
      </c>
      <c r="P379" s="22" t="s">
        <v>25</v>
      </c>
    </row>
    <row r="380" spans="1:16" ht="75" x14ac:dyDescent="0.3">
      <c r="A380" s="19">
        <v>2023306</v>
      </c>
      <c r="B380" s="19">
        <v>7658</v>
      </c>
      <c r="C380" s="20" t="s">
        <v>139</v>
      </c>
      <c r="D380" s="23" t="s">
        <v>284</v>
      </c>
      <c r="E380" s="22">
        <v>80111600</v>
      </c>
      <c r="F380" s="23" t="s">
        <v>315</v>
      </c>
      <c r="G380" s="46">
        <v>44942</v>
      </c>
      <c r="H380" s="46">
        <v>44942</v>
      </c>
      <c r="I380" s="23">
        <v>4</v>
      </c>
      <c r="J380" s="23" t="s">
        <v>20</v>
      </c>
      <c r="K380" s="28" t="s">
        <v>21</v>
      </c>
      <c r="L380" s="23" t="s">
        <v>22</v>
      </c>
      <c r="M380" s="24">
        <v>9800000</v>
      </c>
      <c r="N380" s="22" t="s">
        <v>288</v>
      </c>
      <c r="O380" s="22" t="s">
        <v>289</v>
      </c>
      <c r="P380" s="22" t="s">
        <v>25</v>
      </c>
    </row>
    <row r="381" spans="1:16" ht="75" x14ac:dyDescent="0.3">
      <c r="A381" s="19">
        <v>2023307</v>
      </c>
      <c r="B381" s="19">
        <v>7658</v>
      </c>
      <c r="C381" s="20" t="s">
        <v>139</v>
      </c>
      <c r="D381" s="23" t="s">
        <v>284</v>
      </c>
      <c r="E381" s="22">
        <v>80111600</v>
      </c>
      <c r="F381" s="23" t="s">
        <v>315</v>
      </c>
      <c r="G381" s="46">
        <v>44942</v>
      </c>
      <c r="H381" s="46">
        <v>44942</v>
      </c>
      <c r="I381" s="23">
        <v>4</v>
      </c>
      <c r="J381" s="23" t="s">
        <v>20</v>
      </c>
      <c r="K381" s="28" t="s">
        <v>21</v>
      </c>
      <c r="L381" s="23" t="s">
        <v>22</v>
      </c>
      <c r="M381" s="24">
        <v>9800000</v>
      </c>
      <c r="N381" s="22" t="s">
        <v>288</v>
      </c>
      <c r="O381" s="22" t="s">
        <v>289</v>
      </c>
      <c r="P381" s="22" t="s">
        <v>25</v>
      </c>
    </row>
    <row r="382" spans="1:16" ht="75" x14ac:dyDescent="0.3">
      <c r="A382" s="19">
        <v>2023308</v>
      </c>
      <c r="B382" s="19">
        <v>7658</v>
      </c>
      <c r="C382" s="20" t="s">
        <v>139</v>
      </c>
      <c r="D382" s="23" t="s">
        <v>284</v>
      </c>
      <c r="E382" s="22">
        <v>80111600</v>
      </c>
      <c r="F382" s="23" t="s">
        <v>316</v>
      </c>
      <c r="G382" s="46">
        <v>44942</v>
      </c>
      <c r="H382" s="46">
        <v>44942</v>
      </c>
      <c r="I382" s="23">
        <v>10</v>
      </c>
      <c r="J382" s="23" t="s">
        <v>20</v>
      </c>
      <c r="K382" s="28" t="s">
        <v>21</v>
      </c>
      <c r="L382" s="23" t="s">
        <v>22</v>
      </c>
      <c r="M382" s="24">
        <v>48500000</v>
      </c>
      <c r="N382" s="22" t="s">
        <v>288</v>
      </c>
      <c r="O382" s="22" t="s">
        <v>289</v>
      </c>
      <c r="P382" s="22" t="s">
        <v>25</v>
      </c>
    </row>
    <row r="383" spans="1:16" ht="75" x14ac:dyDescent="0.3">
      <c r="A383" s="19">
        <v>2023309</v>
      </c>
      <c r="B383" s="19">
        <v>7658</v>
      </c>
      <c r="C383" s="20" t="s">
        <v>139</v>
      </c>
      <c r="D383" s="23" t="s">
        <v>284</v>
      </c>
      <c r="E383" s="22">
        <v>80111600</v>
      </c>
      <c r="F383" s="23" t="s">
        <v>317</v>
      </c>
      <c r="G383" s="46">
        <v>44942</v>
      </c>
      <c r="H383" s="46">
        <v>44942</v>
      </c>
      <c r="I383" s="23">
        <v>10</v>
      </c>
      <c r="J383" s="23" t="s">
        <v>20</v>
      </c>
      <c r="K383" s="28" t="s">
        <v>21</v>
      </c>
      <c r="L383" s="23" t="s">
        <v>22</v>
      </c>
      <c r="M383" s="24">
        <v>33500000</v>
      </c>
      <c r="N383" s="22" t="s">
        <v>288</v>
      </c>
      <c r="O383" s="22" t="s">
        <v>289</v>
      </c>
      <c r="P383" s="22" t="s">
        <v>25</v>
      </c>
    </row>
    <row r="384" spans="1:16" ht="75" x14ac:dyDescent="0.3">
      <c r="A384" s="19">
        <v>2023310</v>
      </c>
      <c r="B384" s="19">
        <v>7658</v>
      </c>
      <c r="C384" s="20" t="s">
        <v>139</v>
      </c>
      <c r="D384" s="23" t="s">
        <v>284</v>
      </c>
      <c r="E384" s="22">
        <v>80111600</v>
      </c>
      <c r="F384" s="23" t="s">
        <v>318</v>
      </c>
      <c r="G384" s="46">
        <v>44942</v>
      </c>
      <c r="H384" s="46">
        <v>44942</v>
      </c>
      <c r="I384" s="23">
        <v>4</v>
      </c>
      <c r="J384" s="23" t="s">
        <v>20</v>
      </c>
      <c r="K384" s="28" t="s">
        <v>21</v>
      </c>
      <c r="L384" s="23" t="s">
        <v>22</v>
      </c>
      <c r="M384" s="24">
        <v>18000000</v>
      </c>
      <c r="N384" s="22" t="s">
        <v>288</v>
      </c>
      <c r="O384" s="22" t="s">
        <v>289</v>
      </c>
      <c r="P384" s="22" t="s">
        <v>25</v>
      </c>
    </row>
    <row r="385" spans="1:16" ht="75" x14ac:dyDescent="0.3">
      <c r="A385" s="19">
        <v>2023312</v>
      </c>
      <c r="B385" s="19">
        <v>7658</v>
      </c>
      <c r="C385" s="20" t="s">
        <v>139</v>
      </c>
      <c r="D385" s="23" t="s">
        <v>284</v>
      </c>
      <c r="E385" s="22">
        <v>80111600</v>
      </c>
      <c r="F385" s="23" t="s">
        <v>318</v>
      </c>
      <c r="G385" s="46">
        <v>44942</v>
      </c>
      <c r="H385" s="46">
        <v>44942</v>
      </c>
      <c r="I385" s="23">
        <v>4</v>
      </c>
      <c r="J385" s="23" t="s">
        <v>20</v>
      </c>
      <c r="K385" s="28" t="s">
        <v>21</v>
      </c>
      <c r="L385" s="23" t="s">
        <v>22</v>
      </c>
      <c r="M385" s="24">
        <v>19400000</v>
      </c>
      <c r="N385" s="22" t="s">
        <v>288</v>
      </c>
      <c r="O385" s="22" t="s">
        <v>289</v>
      </c>
      <c r="P385" s="22" t="s">
        <v>25</v>
      </c>
    </row>
    <row r="386" spans="1:16" ht="75" x14ac:dyDescent="0.3">
      <c r="A386" s="19">
        <v>2023319</v>
      </c>
      <c r="B386" s="19">
        <v>7658</v>
      </c>
      <c r="C386" s="20" t="s">
        <v>139</v>
      </c>
      <c r="D386" s="23" t="s">
        <v>284</v>
      </c>
      <c r="E386" s="22">
        <v>80111600</v>
      </c>
      <c r="F386" s="23" t="s">
        <v>304</v>
      </c>
      <c r="G386" s="46">
        <v>45063</v>
      </c>
      <c r="H386" s="46">
        <v>45063</v>
      </c>
      <c r="I386" s="23">
        <v>6</v>
      </c>
      <c r="J386" s="23" t="s">
        <v>20</v>
      </c>
      <c r="K386" s="28" t="s">
        <v>21</v>
      </c>
      <c r="L386" s="23" t="s">
        <v>22</v>
      </c>
      <c r="M386" s="24">
        <v>25200000</v>
      </c>
      <c r="N386" s="22" t="s">
        <v>288</v>
      </c>
      <c r="O386" s="22" t="s">
        <v>289</v>
      </c>
      <c r="P386" s="22" t="s">
        <v>25</v>
      </c>
    </row>
    <row r="387" spans="1:16" ht="75" x14ac:dyDescent="0.3">
      <c r="A387" s="19">
        <v>2023320</v>
      </c>
      <c r="B387" s="19">
        <v>7658</v>
      </c>
      <c r="C387" s="20" t="s">
        <v>139</v>
      </c>
      <c r="D387" s="23" t="s">
        <v>284</v>
      </c>
      <c r="E387" s="22">
        <v>80111600</v>
      </c>
      <c r="F387" s="23" t="s">
        <v>305</v>
      </c>
      <c r="G387" s="46">
        <v>45063</v>
      </c>
      <c r="H387" s="46">
        <v>45063</v>
      </c>
      <c r="I387" s="23">
        <v>6</v>
      </c>
      <c r="J387" s="23" t="s">
        <v>20</v>
      </c>
      <c r="K387" s="28" t="s">
        <v>21</v>
      </c>
      <c r="L387" s="23" t="s">
        <v>22</v>
      </c>
      <c r="M387" s="24">
        <v>17100000</v>
      </c>
      <c r="N387" s="22" t="s">
        <v>288</v>
      </c>
      <c r="O387" s="22" t="s">
        <v>289</v>
      </c>
      <c r="P387" s="22" t="s">
        <v>25</v>
      </c>
    </row>
    <row r="388" spans="1:16" ht="75" x14ac:dyDescent="0.3">
      <c r="A388" s="19">
        <v>2023321</v>
      </c>
      <c r="B388" s="19">
        <v>7658</v>
      </c>
      <c r="C388" s="20" t="s">
        <v>139</v>
      </c>
      <c r="D388" s="23" t="s">
        <v>284</v>
      </c>
      <c r="E388" s="22">
        <v>80111600</v>
      </c>
      <c r="F388" s="23" t="s">
        <v>307</v>
      </c>
      <c r="G388" s="46">
        <v>45063</v>
      </c>
      <c r="H388" s="46">
        <v>45063</v>
      </c>
      <c r="I388" s="23">
        <v>6</v>
      </c>
      <c r="J388" s="23" t="s">
        <v>20</v>
      </c>
      <c r="K388" s="28" t="s">
        <v>21</v>
      </c>
      <c r="L388" s="23" t="s">
        <v>22</v>
      </c>
      <c r="M388" s="24">
        <v>16800000</v>
      </c>
      <c r="N388" s="22" t="s">
        <v>288</v>
      </c>
      <c r="O388" s="22" t="s">
        <v>289</v>
      </c>
      <c r="P388" s="22" t="s">
        <v>25</v>
      </c>
    </row>
    <row r="389" spans="1:16" ht="75" x14ac:dyDescent="0.3">
      <c r="A389" s="19">
        <v>2023322</v>
      </c>
      <c r="B389" s="19">
        <v>7658</v>
      </c>
      <c r="C389" s="20" t="s">
        <v>139</v>
      </c>
      <c r="D389" s="23" t="s">
        <v>284</v>
      </c>
      <c r="E389" s="22">
        <v>80111600</v>
      </c>
      <c r="F389" s="23" t="s">
        <v>307</v>
      </c>
      <c r="G389" s="46">
        <v>45063</v>
      </c>
      <c r="H389" s="46">
        <v>45063</v>
      </c>
      <c r="I389" s="23">
        <v>6</v>
      </c>
      <c r="J389" s="23" t="s">
        <v>20</v>
      </c>
      <c r="K389" s="28" t="s">
        <v>21</v>
      </c>
      <c r="L389" s="23" t="s">
        <v>22</v>
      </c>
      <c r="M389" s="24">
        <v>16800000</v>
      </c>
      <c r="N389" s="22" t="s">
        <v>288</v>
      </c>
      <c r="O389" s="22" t="s">
        <v>289</v>
      </c>
      <c r="P389" s="22" t="s">
        <v>25</v>
      </c>
    </row>
    <row r="390" spans="1:16" ht="75" x14ac:dyDescent="0.3">
      <c r="A390" s="19">
        <v>2023323</v>
      </c>
      <c r="B390" s="19">
        <v>7658</v>
      </c>
      <c r="C390" s="20" t="s">
        <v>139</v>
      </c>
      <c r="D390" s="23" t="s">
        <v>284</v>
      </c>
      <c r="E390" s="22">
        <v>80111600</v>
      </c>
      <c r="F390" s="23" t="s">
        <v>307</v>
      </c>
      <c r="G390" s="46">
        <v>45063</v>
      </c>
      <c r="H390" s="46">
        <v>45063</v>
      </c>
      <c r="I390" s="23">
        <v>6</v>
      </c>
      <c r="J390" s="23" t="s">
        <v>20</v>
      </c>
      <c r="K390" s="28" t="s">
        <v>21</v>
      </c>
      <c r="L390" s="23" t="s">
        <v>22</v>
      </c>
      <c r="M390" s="24">
        <v>16800000</v>
      </c>
      <c r="N390" s="22" t="s">
        <v>288</v>
      </c>
      <c r="O390" s="22" t="s">
        <v>289</v>
      </c>
      <c r="P390" s="22" t="s">
        <v>25</v>
      </c>
    </row>
    <row r="391" spans="1:16" ht="75" x14ac:dyDescent="0.3">
      <c r="A391" s="19">
        <v>2023324</v>
      </c>
      <c r="B391" s="19">
        <v>7658</v>
      </c>
      <c r="C391" s="20" t="s">
        <v>139</v>
      </c>
      <c r="D391" s="23" t="s">
        <v>284</v>
      </c>
      <c r="E391" s="22">
        <v>80111600</v>
      </c>
      <c r="F391" s="23" t="s">
        <v>307</v>
      </c>
      <c r="G391" s="46">
        <v>45063</v>
      </c>
      <c r="H391" s="46">
        <v>45063</v>
      </c>
      <c r="I391" s="23">
        <v>6</v>
      </c>
      <c r="J391" s="23" t="s">
        <v>20</v>
      </c>
      <c r="K391" s="28" t="s">
        <v>21</v>
      </c>
      <c r="L391" s="23" t="s">
        <v>22</v>
      </c>
      <c r="M391" s="24">
        <v>16800000</v>
      </c>
      <c r="N391" s="22" t="s">
        <v>288</v>
      </c>
      <c r="O391" s="22" t="s">
        <v>289</v>
      </c>
      <c r="P391" s="22" t="s">
        <v>25</v>
      </c>
    </row>
    <row r="392" spans="1:16" ht="75" x14ac:dyDescent="0.3">
      <c r="A392" s="19">
        <v>2023325</v>
      </c>
      <c r="B392" s="19">
        <v>7658</v>
      </c>
      <c r="C392" s="20" t="s">
        <v>139</v>
      </c>
      <c r="D392" s="23" t="s">
        <v>284</v>
      </c>
      <c r="E392" s="22">
        <v>80111600</v>
      </c>
      <c r="F392" s="23" t="s">
        <v>307</v>
      </c>
      <c r="G392" s="46">
        <v>45063</v>
      </c>
      <c r="H392" s="46">
        <v>45063</v>
      </c>
      <c r="I392" s="23">
        <v>6</v>
      </c>
      <c r="J392" s="23" t="s">
        <v>20</v>
      </c>
      <c r="K392" s="28" t="s">
        <v>21</v>
      </c>
      <c r="L392" s="23" t="s">
        <v>22</v>
      </c>
      <c r="M392" s="24">
        <v>16800000</v>
      </c>
      <c r="N392" s="22" t="s">
        <v>288</v>
      </c>
      <c r="O392" s="22" t="s">
        <v>289</v>
      </c>
      <c r="P392" s="22" t="s">
        <v>25</v>
      </c>
    </row>
    <row r="393" spans="1:16" ht="75" x14ac:dyDescent="0.3">
      <c r="A393" s="19">
        <v>2023326</v>
      </c>
      <c r="B393" s="19">
        <v>7658</v>
      </c>
      <c r="C393" s="20" t="s">
        <v>139</v>
      </c>
      <c r="D393" s="23" t="s">
        <v>284</v>
      </c>
      <c r="E393" s="22">
        <v>80111600</v>
      </c>
      <c r="F393" s="23" t="s">
        <v>307</v>
      </c>
      <c r="G393" s="46">
        <v>45063</v>
      </c>
      <c r="H393" s="46">
        <v>45063</v>
      </c>
      <c r="I393" s="23">
        <v>6</v>
      </c>
      <c r="J393" s="23" t="s">
        <v>20</v>
      </c>
      <c r="K393" s="28" t="s">
        <v>21</v>
      </c>
      <c r="L393" s="23" t="s">
        <v>22</v>
      </c>
      <c r="M393" s="24">
        <v>16800000</v>
      </c>
      <c r="N393" s="22" t="s">
        <v>288</v>
      </c>
      <c r="O393" s="22" t="s">
        <v>289</v>
      </c>
      <c r="P393" s="22" t="s">
        <v>25</v>
      </c>
    </row>
    <row r="394" spans="1:16" ht="75" x14ac:dyDescent="0.3">
      <c r="A394" s="19">
        <v>2023327</v>
      </c>
      <c r="B394" s="19">
        <v>7658</v>
      </c>
      <c r="C394" s="20" t="s">
        <v>139</v>
      </c>
      <c r="D394" s="23" t="s">
        <v>284</v>
      </c>
      <c r="E394" s="22">
        <v>80111600</v>
      </c>
      <c r="F394" s="23" t="s">
        <v>307</v>
      </c>
      <c r="G394" s="46">
        <v>45063</v>
      </c>
      <c r="H394" s="46">
        <v>45063</v>
      </c>
      <c r="I394" s="23">
        <v>6</v>
      </c>
      <c r="J394" s="23" t="s">
        <v>20</v>
      </c>
      <c r="K394" s="28" t="s">
        <v>21</v>
      </c>
      <c r="L394" s="23" t="s">
        <v>22</v>
      </c>
      <c r="M394" s="24">
        <v>16800000</v>
      </c>
      <c r="N394" s="22" t="s">
        <v>288</v>
      </c>
      <c r="O394" s="22" t="s">
        <v>289</v>
      </c>
      <c r="P394" s="22" t="s">
        <v>25</v>
      </c>
    </row>
    <row r="395" spans="1:16" ht="75" x14ac:dyDescent="0.3">
      <c r="A395" s="19">
        <v>2023328</v>
      </c>
      <c r="B395" s="19">
        <v>7658</v>
      </c>
      <c r="C395" s="20" t="s">
        <v>139</v>
      </c>
      <c r="D395" s="23" t="s">
        <v>284</v>
      </c>
      <c r="E395" s="22">
        <v>80111600</v>
      </c>
      <c r="F395" s="23" t="s">
        <v>308</v>
      </c>
      <c r="G395" s="46">
        <v>45063</v>
      </c>
      <c r="H395" s="46">
        <v>45063</v>
      </c>
      <c r="I395" s="23">
        <v>6</v>
      </c>
      <c r="J395" s="23" t="s">
        <v>20</v>
      </c>
      <c r="K395" s="28" t="s">
        <v>21</v>
      </c>
      <c r="L395" s="23" t="s">
        <v>22</v>
      </c>
      <c r="M395" s="24">
        <v>16800000</v>
      </c>
      <c r="N395" s="22" t="s">
        <v>288</v>
      </c>
      <c r="O395" s="22" t="s">
        <v>289</v>
      </c>
      <c r="P395" s="22" t="s">
        <v>25</v>
      </c>
    </row>
    <row r="396" spans="1:16" ht="75" x14ac:dyDescent="0.3">
      <c r="A396" s="19">
        <v>2023329</v>
      </c>
      <c r="B396" s="19">
        <v>7658</v>
      </c>
      <c r="C396" s="20" t="s">
        <v>139</v>
      </c>
      <c r="D396" s="23" t="s">
        <v>284</v>
      </c>
      <c r="E396" s="22">
        <v>80111600</v>
      </c>
      <c r="F396" s="23" t="s">
        <v>309</v>
      </c>
      <c r="G396" s="46">
        <v>45063</v>
      </c>
      <c r="H396" s="46">
        <v>45063</v>
      </c>
      <c r="I396" s="23">
        <v>6</v>
      </c>
      <c r="J396" s="23" t="s">
        <v>20</v>
      </c>
      <c r="K396" s="28" t="s">
        <v>21</v>
      </c>
      <c r="L396" s="23" t="s">
        <v>22</v>
      </c>
      <c r="M396" s="24">
        <v>18000000</v>
      </c>
      <c r="N396" s="22" t="s">
        <v>288</v>
      </c>
      <c r="O396" s="22" t="s">
        <v>289</v>
      </c>
      <c r="P396" s="22" t="s">
        <v>25</v>
      </c>
    </row>
    <row r="397" spans="1:16" ht="75" x14ac:dyDescent="0.3">
      <c r="A397" s="19">
        <v>2023330</v>
      </c>
      <c r="B397" s="19">
        <v>7658</v>
      </c>
      <c r="C397" s="20" t="s">
        <v>139</v>
      </c>
      <c r="D397" s="23" t="s">
        <v>284</v>
      </c>
      <c r="E397" s="22">
        <v>80111600</v>
      </c>
      <c r="F397" s="23" t="s">
        <v>309</v>
      </c>
      <c r="G397" s="46">
        <v>45063</v>
      </c>
      <c r="H397" s="46">
        <v>45063</v>
      </c>
      <c r="I397" s="23">
        <v>6</v>
      </c>
      <c r="J397" s="23" t="s">
        <v>20</v>
      </c>
      <c r="K397" s="28" t="s">
        <v>21</v>
      </c>
      <c r="L397" s="23" t="s">
        <v>22</v>
      </c>
      <c r="M397" s="24">
        <v>18000000</v>
      </c>
      <c r="N397" s="22" t="s">
        <v>288</v>
      </c>
      <c r="O397" s="22" t="s">
        <v>289</v>
      </c>
      <c r="P397" s="22" t="s">
        <v>25</v>
      </c>
    </row>
    <row r="398" spans="1:16" ht="75" x14ac:dyDescent="0.3">
      <c r="A398" s="19">
        <v>2023331</v>
      </c>
      <c r="B398" s="19">
        <v>7658</v>
      </c>
      <c r="C398" s="20" t="s">
        <v>139</v>
      </c>
      <c r="D398" s="23" t="s">
        <v>284</v>
      </c>
      <c r="E398" s="22">
        <v>80111600</v>
      </c>
      <c r="F398" s="23" t="s">
        <v>310</v>
      </c>
      <c r="G398" s="46">
        <v>45063</v>
      </c>
      <c r="H398" s="46">
        <v>45063</v>
      </c>
      <c r="I398" s="23">
        <v>6</v>
      </c>
      <c r="J398" s="23" t="s">
        <v>20</v>
      </c>
      <c r="K398" s="28" t="s">
        <v>21</v>
      </c>
      <c r="L398" s="23" t="s">
        <v>22</v>
      </c>
      <c r="M398" s="24">
        <v>15000000</v>
      </c>
      <c r="N398" s="22" t="s">
        <v>288</v>
      </c>
      <c r="O398" s="22" t="s">
        <v>289</v>
      </c>
      <c r="P398" s="22" t="s">
        <v>25</v>
      </c>
    </row>
    <row r="399" spans="1:16" ht="75" x14ac:dyDescent="0.3">
      <c r="A399" s="19">
        <v>2023332</v>
      </c>
      <c r="B399" s="19">
        <v>7658</v>
      </c>
      <c r="C399" s="20" t="s">
        <v>139</v>
      </c>
      <c r="D399" s="23" t="s">
        <v>284</v>
      </c>
      <c r="E399" s="22">
        <v>80111600</v>
      </c>
      <c r="F399" s="23" t="s">
        <v>310</v>
      </c>
      <c r="G399" s="46">
        <v>45063</v>
      </c>
      <c r="H399" s="46">
        <v>45063</v>
      </c>
      <c r="I399" s="23">
        <v>6</v>
      </c>
      <c r="J399" s="23" t="s">
        <v>20</v>
      </c>
      <c r="K399" s="28" t="s">
        <v>21</v>
      </c>
      <c r="L399" s="23" t="s">
        <v>22</v>
      </c>
      <c r="M399" s="24">
        <v>15000000</v>
      </c>
      <c r="N399" s="22" t="s">
        <v>288</v>
      </c>
      <c r="O399" s="22" t="s">
        <v>289</v>
      </c>
      <c r="P399" s="22" t="s">
        <v>25</v>
      </c>
    </row>
    <row r="400" spans="1:16" ht="75" x14ac:dyDescent="0.3">
      <c r="A400" s="19">
        <v>2023333</v>
      </c>
      <c r="B400" s="19">
        <v>7658</v>
      </c>
      <c r="C400" s="20" t="s">
        <v>139</v>
      </c>
      <c r="D400" s="23" t="s">
        <v>284</v>
      </c>
      <c r="E400" s="22">
        <v>80111600</v>
      </c>
      <c r="F400" s="23" t="s">
        <v>310</v>
      </c>
      <c r="G400" s="46">
        <v>45063</v>
      </c>
      <c r="H400" s="46">
        <v>45063</v>
      </c>
      <c r="I400" s="23">
        <v>6</v>
      </c>
      <c r="J400" s="23" t="s">
        <v>20</v>
      </c>
      <c r="K400" s="28" t="s">
        <v>21</v>
      </c>
      <c r="L400" s="23" t="s">
        <v>22</v>
      </c>
      <c r="M400" s="24">
        <v>15000000</v>
      </c>
      <c r="N400" s="22" t="s">
        <v>288</v>
      </c>
      <c r="O400" s="22" t="s">
        <v>289</v>
      </c>
      <c r="P400" s="22" t="s">
        <v>25</v>
      </c>
    </row>
    <row r="401" spans="1:16" ht="75" x14ac:dyDescent="0.3">
      <c r="A401" s="19">
        <v>2023334</v>
      </c>
      <c r="B401" s="19">
        <v>7658</v>
      </c>
      <c r="C401" s="20" t="s">
        <v>139</v>
      </c>
      <c r="D401" s="23" t="s">
        <v>284</v>
      </c>
      <c r="E401" s="22">
        <v>80111600</v>
      </c>
      <c r="F401" s="23" t="s">
        <v>310</v>
      </c>
      <c r="G401" s="46">
        <v>45063</v>
      </c>
      <c r="H401" s="46">
        <v>45063</v>
      </c>
      <c r="I401" s="23">
        <v>6</v>
      </c>
      <c r="J401" s="23" t="s">
        <v>20</v>
      </c>
      <c r="K401" s="28" t="s">
        <v>21</v>
      </c>
      <c r="L401" s="23" t="s">
        <v>22</v>
      </c>
      <c r="M401" s="24">
        <v>15000000</v>
      </c>
      <c r="N401" s="22" t="s">
        <v>288</v>
      </c>
      <c r="O401" s="22" t="s">
        <v>289</v>
      </c>
      <c r="P401" s="22" t="s">
        <v>25</v>
      </c>
    </row>
    <row r="402" spans="1:16" ht="75" x14ac:dyDescent="0.3">
      <c r="A402" s="19">
        <v>2023335</v>
      </c>
      <c r="B402" s="19">
        <v>7658</v>
      </c>
      <c r="C402" s="20" t="s">
        <v>139</v>
      </c>
      <c r="D402" s="23" t="s">
        <v>284</v>
      </c>
      <c r="E402" s="22">
        <v>80111600</v>
      </c>
      <c r="F402" s="23" t="s">
        <v>310</v>
      </c>
      <c r="G402" s="46">
        <v>45063</v>
      </c>
      <c r="H402" s="46">
        <v>45063</v>
      </c>
      <c r="I402" s="23">
        <v>6</v>
      </c>
      <c r="J402" s="23" t="s">
        <v>20</v>
      </c>
      <c r="K402" s="28" t="s">
        <v>21</v>
      </c>
      <c r="L402" s="23" t="s">
        <v>22</v>
      </c>
      <c r="M402" s="24">
        <v>15000000</v>
      </c>
      <c r="N402" s="22" t="s">
        <v>288</v>
      </c>
      <c r="O402" s="22" t="s">
        <v>289</v>
      </c>
      <c r="P402" s="22" t="s">
        <v>25</v>
      </c>
    </row>
    <row r="403" spans="1:16" ht="75" x14ac:dyDescent="0.3">
      <c r="A403" s="19">
        <v>2023336</v>
      </c>
      <c r="B403" s="19">
        <v>7658</v>
      </c>
      <c r="C403" s="20" t="s">
        <v>139</v>
      </c>
      <c r="D403" s="23" t="s">
        <v>284</v>
      </c>
      <c r="E403" s="22">
        <v>80111600</v>
      </c>
      <c r="F403" s="23" t="s">
        <v>310</v>
      </c>
      <c r="G403" s="46">
        <v>45063</v>
      </c>
      <c r="H403" s="46">
        <v>45063</v>
      </c>
      <c r="I403" s="23">
        <v>6</v>
      </c>
      <c r="J403" s="23" t="s">
        <v>20</v>
      </c>
      <c r="K403" s="28" t="s">
        <v>21</v>
      </c>
      <c r="L403" s="23" t="s">
        <v>22</v>
      </c>
      <c r="M403" s="24">
        <v>15000000</v>
      </c>
      <c r="N403" s="22" t="s">
        <v>288</v>
      </c>
      <c r="O403" s="22" t="s">
        <v>289</v>
      </c>
      <c r="P403" s="22" t="s">
        <v>25</v>
      </c>
    </row>
    <row r="404" spans="1:16" ht="108" customHeight="1" x14ac:dyDescent="0.3">
      <c r="A404" s="19">
        <v>2023337</v>
      </c>
      <c r="B404" s="19">
        <v>7658</v>
      </c>
      <c r="C404" s="20" t="s">
        <v>139</v>
      </c>
      <c r="D404" s="23" t="s">
        <v>284</v>
      </c>
      <c r="E404" s="22">
        <v>80111600</v>
      </c>
      <c r="F404" s="23" t="s">
        <v>311</v>
      </c>
      <c r="G404" s="46">
        <v>45063</v>
      </c>
      <c r="H404" s="46">
        <v>45063</v>
      </c>
      <c r="I404" s="23">
        <v>6</v>
      </c>
      <c r="J404" s="23" t="s">
        <v>20</v>
      </c>
      <c r="K404" s="28" t="s">
        <v>21</v>
      </c>
      <c r="L404" s="23" t="s">
        <v>22</v>
      </c>
      <c r="M404" s="24">
        <v>27000000</v>
      </c>
      <c r="N404" s="22" t="s">
        <v>288</v>
      </c>
      <c r="O404" s="22" t="s">
        <v>289</v>
      </c>
      <c r="P404" s="22" t="s">
        <v>25</v>
      </c>
    </row>
    <row r="405" spans="1:16" ht="75" x14ac:dyDescent="0.3">
      <c r="A405" s="19">
        <v>2023338</v>
      </c>
      <c r="B405" s="19">
        <v>7658</v>
      </c>
      <c r="C405" s="20" t="s">
        <v>139</v>
      </c>
      <c r="D405" s="23" t="s">
        <v>284</v>
      </c>
      <c r="E405" s="22">
        <v>80111600</v>
      </c>
      <c r="F405" s="23" t="s">
        <v>312</v>
      </c>
      <c r="G405" s="46">
        <v>45063</v>
      </c>
      <c r="H405" s="46">
        <v>45063</v>
      </c>
      <c r="I405" s="23">
        <v>6</v>
      </c>
      <c r="J405" s="23" t="s">
        <v>20</v>
      </c>
      <c r="K405" s="28" t="s">
        <v>21</v>
      </c>
      <c r="L405" s="23" t="s">
        <v>22</v>
      </c>
      <c r="M405" s="24">
        <v>27000000</v>
      </c>
      <c r="N405" s="22" t="s">
        <v>288</v>
      </c>
      <c r="O405" s="22" t="s">
        <v>289</v>
      </c>
      <c r="P405" s="22" t="s">
        <v>25</v>
      </c>
    </row>
    <row r="406" spans="1:16" ht="75" x14ac:dyDescent="0.3">
      <c r="A406" s="19">
        <v>2023339</v>
      </c>
      <c r="B406" s="19">
        <v>7658</v>
      </c>
      <c r="C406" s="20" t="s">
        <v>139</v>
      </c>
      <c r="D406" s="23" t="s">
        <v>284</v>
      </c>
      <c r="E406" s="22">
        <v>80111600</v>
      </c>
      <c r="F406" s="23" t="s">
        <v>313</v>
      </c>
      <c r="G406" s="46">
        <v>45063</v>
      </c>
      <c r="H406" s="46">
        <v>45063</v>
      </c>
      <c r="I406" s="23">
        <v>6</v>
      </c>
      <c r="J406" s="23" t="s">
        <v>20</v>
      </c>
      <c r="K406" s="28" t="s">
        <v>21</v>
      </c>
      <c r="L406" s="23" t="s">
        <v>22</v>
      </c>
      <c r="M406" s="24">
        <v>29100000</v>
      </c>
      <c r="N406" s="22" t="s">
        <v>288</v>
      </c>
      <c r="O406" s="22" t="s">
        <v>289</v>
      </c>
      <c r="P406" s="22" t="s">
        <v>25</v>
      </c>
    </row>
    <row r="407" spans="1:16" ht="75" x14ac:dyDescent="0.3">
      <c r="A407" s="19">
        <v>2023340</v>
      </c>
      <c r="B407" s="19">
        <v>7658</v>
      </c>
      <c r="C407" s="20" t="s">
        <v>139</v>
      </c>
      <c r="D407" s="23" t="s">
        <v>284</v>
      </c>
      <c r="E407" s="22">
        <v>80111600</v>
      </c>
      <c r="F407" s="23" t="s">
        <v>313</v>
      </c>
      <c r="G407" s="46">
        <v>45063</v>
      </c>
      <c r="H407" s="46">
        <v>45063</v>
      </c>
      <c r="I407" s="23">
        <v>6</v>
      </c>
      <c r="J407" s="23" t="s">
        <v>20</v>
      </c>
      <c r="K407" s="28" t="s">
        <v>21</v>
      </c>
      <c r="L407" s="23" t="s">
        <v>22</v>
      </c>
      <c r="M407" s="24">
        <v>29100000</v>
      </c>
      <c r="N407" s="22" t="s">
        <v>288</v>
      </c>
      <c r="O407" s="22" t="s">
        <v>289</v>
      </c>
      <c r="P407" s="22" t="s">
        <v>25</v>
      </c>
    </row>
    <row r="408" spans="1:16" ht="75" x14ac:dyDescent="0.3">
      <c r="A408" s="19">
        <v>2023341</v>
      </c>
      <c r="B408" s="19">
        <v>7658</v>
      </c>
      <c r="C408" s="20" t="s">
        <v>139</v>
      </c>
      <c r="D408" s="23" t="s">
        <v>284</v>
      </c>
      <c r="E408" s="22">
        <v>80111600</v>
      </c>
      <c r="F408" s="23" t="s">
        <v>313</v>
      </c>
      <c r="G408" s="46">
        <v>45063</v>
      </c>
      <c r="H408" s="46">
        <v>45063</v>
      </c>
      <c r="I408" s="23">
        <v>6</v>
      </c>
      <c r="J408" s="23" t="s">
        <v>20</v>
      </c>
      <c r="K408" s="28" t="s">
        <v>21</v>
      </c>
      <c r="L408" s="23" t="s">
        <v>22</v>
      </c>
      <c r="M408" s="24">
        <v>29100000</v>
      </c>
      <c r="N408" s="22" t="s">
        <v>288</v>
      </c>
      <c r="O408" s="22" t="s">
        <v>289</v>
      </c>
      <c r="P408" s="22" t="s">
        <v>25</v>
      </c>
    </row>
    <row r="409" spans="1:16" ht="75" x14ac:dyDescent="0.3">
      <c r="A409" s="19">
        <v>2023342</v>
      </c>
      <c r="B409" s="19">
        <v>7658</v>
      </c>
      <c r="C409" s="20" t="s">
        <v>139</v>
      </c>
      <c r="D409" s="23" t="s">
        <v>284</v>
      </c>
      <c r="E409" s="22">
        <v>80111600</v>
      </c>
      <c r="F409" s="23" t="s">
        <v>314</v>
      </c>
      <c r="G409" s="46">
        <v>45063</v>
      </c>
      <c r="H409" s="46">
        <v>45063</v>
      </c>
      <c r="I409" s="23">
        <v>6</v>
      </c>
      <c r="J409" s="23" t="s">
        <v>20</v>
      </c>
      <c r="K409" s="28" t="s">
        <v>21</v>
      </c>
      <c r="L409" s="23" t="s">
        <v>22</v>
      </c>
      <c r="M409" s="24">
        <v>33000000</v>
      </c>
      <c r="N409" s="22" t="s">
        <v>288</v>
      </c>
      <c r="O409" s="22" t="s">
        <v>289</v>
      </c>
      <c r="P409" s="22" t="s">
        <v>25</v>
      </c>
    </row>
    <row r="410" spans="1:16" ht="75" x14ac:dyDescent="0.3">
      <c r="A410" s="19">
        <v>2023343</v>
      </c>
      <c r="B410" s="19">
        <v>7658</v>
      </c>
      <c r="C410" s="20" t="s">
        <v>139</v>
      </c>
      <c r="D410" s="23" t="s">
        <v>284</v>
      </c>
      <c r="E410" s="22">
        <v>80111600</v>
      </c>
      <c r="F410" s="23" t="s">
        <v>314</v>
      </c>
      <c r="G410" s="46">
        <v>45063</v>
      </c>
      <c r="H410" s="46">
        <v>45063</v>
      </c>
      <c r="I410" s="23">
        <v>6</v>
      </c>
      <c r="J410" s="23" t="s">
        <v>20</v>
      </c>
      <c r="K410" s="28" t="s">
        <v>21</v>
      </c>
      <c r="L410" s="23" t="s">
        <v>22</v>
      </c>
      <c r="M410" s="24">
        <v>33000000</v>
      </c>
      <c r="N410" s="22" t="s">
        <v>288</v>
      </c>
      <c r="O410" s="22" t="s">
        <v>289</v>
      </c>
      <c r="P410" s="22" t="s">
        <v>25</v>
      </c>
    </row>
    <row r="411" spans="1:16" ht="75" x14ac:dyDescent="0.3">
      <c r="A411" s="19">
        <v>2023345</v>
      </c>
      <c r="B411" s="19">
        <v>7658</v>
      </c>
      <c r="C411" s="20" t="s">
        <v>139</v>
      </c>
      <c r="D411" s="23" t="s">
        <v>284</v>
      </c>
      <c r="E411" s="22">
        <v>80111600</v>
      </c>
      <c r="F411" s="23" t="s">
        <v>315</v>
      </c>
      <c r="G411" s="46">
        <v>45063</v>
      </c>
      <c r="H411" s="46">
        <v>45063</v>
      </c>
      <c r="I411" s="23">
        <v>6</v>
      </c>
      <c r="J411" s="23" t="s">
        <v>20</v>
      </c>
      <c r="K411" s="28" t="s">
        <v>21</v>
      </c>
      <c r="L411" s="23" t="s">
        <v>22</v>
      </c>
      <c r="M411" s="24">
        <v>14700000</v>
      </c>
      <c r="N411" s="22" t="s">
        <v>288</v>
      </c>
      <c r="O411" s="22" t="s">
        <v>289</v>
      </c>
      <c r="P411" s="22" t="s">
        <v>25</v>
      </c>
    </row>
    <row r="412" spans="1:16" ht="75" x14ac:dyDescent="0.3">
      <c r="A412" s="19">
        <v>2023346</v>
      </c>
      <c r="B412" s="19">
        <v>7658</v>
      </c>
      <c r="C412" s="20" t="s">
        <v>139</v>
      </c>
      <c r="D412" s="23" t="s">
        <v>284</v>
      </c>
      <c r="E412" s="22">
        <v>80111600</v>
      </c>
      <c r="F412" s="23" t="s">
        <v>315</v>
      </c>
      <c r="G412" s="46">
        <v>45063</v>
      </c>
      <c r="H412" s="46">
        <v>45063</v>
      </c>
      <c r="I412" s="23">
        <v>6</v>
      </c>
      <c r="J412" s="23" t="s">
        <v>20</v>
      </c>
      <c r="K412" s="28" t="s">
        <v>21</v>
      </c>
      <c r="L412" s="23" t="s">
        <v>22</v>
      </c>
      <c r="M412" s="24">
        <v>14700000</v>
      </c>
      <c r="N412" s="22" t="s">
        <v>288</v>
      </c>
      <c r="O412" s="22" t="s">
        <v>289</v>
      </c>
      <c r="P412" s="22" t="s">
        <v>25</v>
      </c>
    </row>
    <row r="413" spans="1:16" ht="75" x14ac:dyDescent="0.3">
      <c r="A413" s="19">
        <v>2023347</v>
      </c>
      <c r="B413" s="19">
        <v>7658</v>
      </c>
      <c r="C413" s="20" t="s">
        <v>139</v>
      </c>
      <c r="D413" s="23" t="s">
        <v>284</v>
      </c>
      <c r="E413" s="22">
        <v>80111600</v>
      </c>
      <c r="F413" s="23" t="s">
        <v>315</v>
      </c>
      <c r="G413" s="46">
        <v>45063</v>
      </c>
      <c r="H413" s="46">
        <v>45063</v>
      </c>
      <c r="I413" s="23">
        <v>6</v>
      </c>
      <c r="J413" s="23" t="s">
        <v>20</v>
      </c>
      <c r="K413" s="28" t="s">
        <v>21</v>
      </c>
      <c r="L413" s="23" t="s">
        <v>22</v>
      </c>
      <c r="M413" s="24">
        <v>14700000</v>
      </c>
      <c r="N413" s="22" t="s">
        <v>288</v>
      </c>
      <c r="O413" s="22" t="s">
        <v>289</v>
      </c>
      <c r="P413" s="22" t="s">
        <v>25</v>
      </c>
    </row>
    <row r="414" spans="1:16" ht="75" x14ac:dyDescent="0.3">
      <c r="A414" s="19">
        <v>2023348</v>
      </c>
      <c r="B414" s="19">
        <v>7658</v>
      </c>
      <c r="C414" s="20" t="s">
        <v>139</v>
      </c>
      <c r="D414" s="23" t="s">
        <v>284</v>
      </c>
      <c r="E414" s="22">
        <v>80111600</v>
      </c>
      <c r="F414" s="23" t="s">
        <v>315</v>
      </c>
      <c r="G414" s="46">
        <v>45063</v>
      </c>
      <c r="H414" s="46">
        <v>45063</v>
      </c>
      <c r="I414" s="23">
        <v>6</v>
      </c>
      <c r="J414" s="23" t="s">
        <v>20</v>
      </c>
      <c r="K414" s="28" t="s">
        <v>21</v>
      </c>
      <c r="L414" s="23" t="s">
        <v>22</v>
      </c>
      <c r="M414" s="24">
        <v>14700000</v>
      </c>
      <c r="N414" s="22" t="s">
        <v>288</v>
      </c>
      <c r="O414" s="22" t="s">
        <v>289</v>
      </c>
      <c r="P414" s="22" t="s">
        <v>25</v>
      </c>
    </row>
    <row r="415" spans="1:16" ht="75" x14ac:dyDescent="0.3">
      <c r="A415" s="19">
        <v>2023349</v>
      </c>
      <c r="B415" s="19">
        <v>7658</v>
      </c>
      <c r="C415" s="20" t="s">
        <v>139</v>
      </c>
      <c r="D415" s="23" t="s">
        <v>284</v>
      </c>
      <c r="E415" s="22">
        <v>80111600</v>
      </c>
      <c r="F415" s="23" t="s">
        <v>315</v>
      </c>
      <c r="G415" s="46">
        <v>45063</v>
      </c>
      <c r="H415" s="46">
        <v>45063</v>
      </c>
      <c r="I415" s="23">
        <v>6</v>
      </c>
      <c r="J415" s="23" t="s">
        <v>20</v>
      </c>
      <c r="K415" s="28" t="s">
        <v>21</v>
      </c>
      <c r="L415" s="23" t="s">
        <v>22</v>
      </c>
      <c r="M415" s="24">
        <v>14700000</v>
      </c>
      <c r="N415" s="22" t="s">
        <v>288</v>
      </c>
      <c r="O415" s="22" t="s">
        <v>289</v>
      </c>
      <c r="P415" s="22" t="s">
        <v>25</v>
      </c>
    </row>
    <row r="416" spans="1:16" ht="75" x14ac:dyDescent="0.3">
      <c r="A416" s="19">
        <v>2023350</v>
      </c>
      <c r="B416" s="19">
        <v>7658</v>
      </c>
      <c r="C416" s="20" t="s">
        <v>139</v>
      </c>
      <c r="D416" s="23" t="s">
        <v>284</v>
      </c>
      <c r="E416" s="22">
        <v>80111600</v>
      </c>
      <c r="F416" s="23" t="s">
        <v>315</v>
      </c>
      <c r="G416" s="46">
        <v>45063</v>
      </c>
      <c r="H416" s="46">
        <v>45063</v>
      </c>
      <c r="I416" s="23">
        <v>6</v>
      </c>
      <c r="J416" s="23" t="s">
        <v>20</v>
      </c>
      <c r="K416" s="28" t="s">
        <v>21</v>
      </c>
      <c r="L416" s="23" t="s">
        <v>22</v>
      </c>
      <c r="M416" s="24">
        <v>14700000</v>
      </c>
      <c r="N416" s="22" t="s">
        <v>288</v>
      </c>
      <c r="O416" s="22" t="s">
        <v>289</v>
      </c>
      <c r="P416" s="22" t="s">
        <v>25</v>
      </c>
    </row>
    <row r="417" spans="1:16" ht="75" x14ac:dyDescent="0.3">
      <c r="A417" s="19">
        <v>2023351</v>
      </c>
      <c r="B417" s="19">
        <v>7658</v>
      </c>
      <c r="C417" s="20" t="s">
        <v>139</v>
      </c>
      <c r="D417" s="23" t="s">
        <v>284</v>
      </c>
      <c r="E417" s="22">
        <v>80111600</v>
      </c>
      <c r="F417" s="23" t="s">
        <v>315</v>
      </c>
      <c r="G417" s="46">
        <v>45063</v>
      </c>
      <c r="H417" s="46">
        <v>45063</v>
      </c>
      <c r="I417" s="23">
        <v>6</v>
      </c>
      <c r="J417" s="23" t="s">
        <v>20</v>
      </c>
      <c r="K417" s="28" t="s">
        <v>21</v>
      </c>
      <c r="L417" s="23" t="s">
        <v>22</v>
      </c>
      <c r="M417" s="24">
        <v>14700000</v>
      </c>
      <c r="N417" s="22" t="s">
        <v>288</v>
      </c>
      <c r="O417" s="22" t="s">
        <v>289</v>
      </c>
      <c r="P417" s="22" t="s">
        <v>25</v>
      </c>
    </row>
    <row r="418" spans="1:16" ht="75" x14ac:dyDescent="0.3">
      <c r="A418" s="19">
        <v>2023352</v>
      </c>
      <c r="B418" s="19">
        <v>7658</v>
      </c>
      <c r="C418" s="20" t="s">
        <v>139</v>
      </c>
      <c r="D418" s="23" t="s">
        <v>284</v>
      </c>
      <c r="E418" s="22">
        <v>80111600</v>
      </c>
      <c r="F418" s="23" t="s">
        <v>315</v>
      </c>
      <c r="G418" s="46">
        <v>45063</v>
      </c>
      <c r="H418" s="46">
        <v>45063</v>
      </c>
      <c r="I418" s="23">
        <v>6</v>
      </c>
      <c r="J418" s="23" t="s">
        <v>20</v>
      </c>
      <c r="K418" s="28" t="s">
        <v>21</v>
      </c>
      <c r="L418" s="23" t="s">
        <v>22</v>
      </c>
      <c r="M418" s="24">
        <v>14700000</v>
      </c>
      <c r="N418" s="22" t="s">
        <v>288</v>
      </c>
      <c r="O418" s="22" t="s">
        <v>289</v>
      </c>
      <c r="P418" s="22" t="s">
        <v>25</v>
      </c>
    </row>
    <row r="419" spans="1:16" ht="75" x14ac:dyDescent="0.3">
      <c r="A419" s="19">
        <v>2023353</v>
      </c>
      <c r="B419" s="19">
        <v>7658</v>
      </c>
      <c r="C419" s="20" t="s">
        <v>139</v>
      </c>
      <c r="D419" s="23" t="s">
        <v>284</v>
      </c>
      <c r="E419" s="22">
        <v>80111600</v>
      </c>
      <c r="F419" s="23" t="s">
        <v>315</v>
      </c>
      <c r="G419" s="46">
        <v>45063</v>
      </c>
      <c r="H419" s="46">
        <v>45063</v>
      </c>
      <c r="I419" s="23">
        <v>6</v>
      </c>
      <c r="J419" s="23" t="s">
        <v>20</v>
      </c>
      <c r="K419" s="28" t="s">
        <v>21</v>
      </c>
      <c r="L419" s="23" t="s">
        <v>22</v>
      </c>
      <c r="M419" s="24">
        <v>14700000</v>
      </c>
      <c r="N419" s="22" t="s">
        <v>288</v>
      </c>
      <c r="O419" s="22" t="s">
        <v>289</v>
      </c>
      <c r="P419" s="22" t="s">
        <v>25</v>
      </c>
    </row>
    <row r="420" spans="1:16" ht="75" x14ac:dyDescent="0.3">
      <c r="A420" s="19">
        <v>2023354</v>
      </c>
      <c r="B420" s="19">
        <v>7658</v>
      </c>
      <c r="C420" s="20" t="s">
        <v>139</v>
      </c>
      <c r="D420" s="23" t="s">
        <v>284</v>
      </c>
      <c r="E420" s="22">
        <v>80111600</v>
      </c>
      <c r="F420" s="23" t="s">
        <v>315</v>
      </c>
      <c r="G420" s="46">
        <v>45063</v>
      </c>
      <c r="H420" s="46">
        <v>45063</v>
      </c>
      <c r="I420" s="23">
        <v>6</v>
      </c>
      <c r="J420" s="23" t="s">
        <v>20</v>
      </c>
      <c r="K420" s="28" t="s">
        <v>21</v>
      </c>
      <c r="L420" s="23" t="s">
        <v>22</v>
      </c>
      <c r="M420" s="24">
        <v>14700000</v>
      </c>
      <c r="N420" s="22" t="s">
        <v>288</v>
      </c>
      <c r="O420" s="22" t="s">
        <v>289</v>
      </c>
      <c r="P420" s="22" t="s">
        <v>25</v>
      </c>
    </row>
    <row r="421" spans="1:16" ht="75" x14ac:dyDescent="0.3">
      <c r="A421" s="19">
        <v>2023355</v>
      </c>
      <c r="B421" s="19">
        <v>7658</v>
      </c>
      <c r="C421" s="20" t="s">
        <v>139</v>
      </c>
      <c r="D421" s="23" t="s">
        <v>284</v>
      </c>
      <c r="E421" s="22">
        <v>80111600</v>
      </c>
      <c r="F421" s="23" t="s">
        <v>315</v>
      </c>
      <c r="G421" s="46">
        <v>45063</v>
      </c>
      <c r="H421" s="46">
        <v>45063</v>
      </c>
      <c r="I421" s="23">
        <v>6</v>
      </c>
      <c r="J421" s="23" t="s">
        <v>20</v>
      </c>
      <c r="K421" s="28" t="s">
        <v>21</v>
      </c>
      <c r="L421" s="23" t="s">
        <v>22</v>
      </c>
      <c r="M421" s="24">
        <v>14700000</v>
      </c>
      <c r="N421" s="22" t="s">
        <v>288</v>
      </c>
      <c r="O421" s="22" t="s">
        <v>289</v>
      </c>
      <c r="P421" s="22" t="s">
        <v>25</v>
      </c>
    </row>
    <row r="422" spans="1:16" ht="75" x14ac:dyDescent="0.3">
      <c r="A422" s="19">
        <v>2023356</v>
      </c>
      <c r="B422" s="19">
        <v>7658</v>
      </c>
      <c r="C422" s="20" t="s">
        <v>139</v>
      </c>
      <c r="D422" s="23" t="s">
        <v>284</v>
      </c>
      <c r="E422" s="22">
        <v>80111600</v>
      </c>
      <c r="F422" s="23" t="s">
        <v>315</v>
      </c>
      <c r="G422" s="46">
        <v>45063</v>
      </c>
      <c r="H422" s="46">
        <v>45063</v>
      </c>
      <c r="I422" s="23">
        <v>6</v>
      </c>
      <c r="J422" s="23" t="s">
        <v>20</v>
      </c>
      <c r="K422" s="28" t="s">
        <v>21</v>
      </c>
      <c r="L422" s="23" t="s">
        <v>22</v>
      </c>
      <c r="M422" s="24">
        <v>14700000</v>
      </c>
      <c r="N422" s="22" t="s">
        <v>288</v>
      </c>
      <c r="O422" s="22" t="s">
        <v>289</v>
      </c>
      <c r="P422" s="22" t="s">
        <v>25</v>
      </c>
    </row>
    <row r="423" spans="1:16" ht="75" x14ac:dyDescent="0.3">
      <c r="A423" s="19">
        <v>2023357</v>
      </c>
      <c r="B423" s="19">
        <v>7658</v>
      </c>
      <c r="C423" s="20" t="s">
        <v>139</v>
      </c>
      <c r="D423" s="23" t="s">
        <v>284</v>
      </c>
      <c r="E423" s="22">
        <v>80111600</v>
      </c>
      <c r="F423" s="23" t="s">
        <v>318</v>
      </c>
      <c r="G423" s="46">
        <v>45063</v>
      </c>
      <c r="H423" s="46">
        <v>45063</v>
      </c>
      <c r="I423" s="23">
        <v>6</v>
      </c>
      <c r="J423" s="23" t="s">
        <v>20</v>
      </c>
      <c r="K423" s="28" t="s">
        <v>21</v>
      </c>
      <c r="L423" s="23" t="s">
        <v>22</v>
      </c>
      <c r="M423" s="24">
        <v>27000000</v>
      </c>
      <c r="N423" s="22" t="s">
        <v>288</v>
      </c>
      <c r="O423" s="22" t="s">
        <v>289</v>
      </c>
      <c r="P423" s="22" t="s">
        <v>25</v>
      </c>
    </row>
    <row r="424" spans="1:16" ht="75" x14ac:dyDescent="0.3">
      <c r="A424" s="19">
        <v>2023359</v>
      </c>
      <c r="B424" s="19">
        <v>7658</v>
      </c>
      <c r="C424" s="20" t="s">
        <v>139</v>
      </c>
      <c r="D424" s="23" t="s">
        <v>284</v>
      </c>
      <c r="E424" s="22">
        <v>80111600</v>
      </c>
      <c r="F424" s="23" t="s">
        <v>318</v>
      </c>
      <c r="G424" s="46">
        <v>45063</v>
      </c>
      <c r="H424" s="46">
        <v>45063</v>
      </c>
      <c r="I424" s="23">
        <v>6</v>
      </c>
      <c r="J424" s="23" t="s">
        <v>20</v>
      </c>
      <c r="K424" s="28" t="s">
        <v>21</v>
      </c>
      <c r="L424" s="23" t="s">
        <v>22</v>
      </c>
      <c r="M424" s="24">
        <v>29100000</v>
      </c>
      <c r="N424" s="22" t="s">
        <v>288</v>
      </c>
      <c r="O424" s="22" t="s">
        <v>289</v>
      </c>
      <c r="P424" s="22" t="s">
        <v>25</v>
      </c>
    </row>
    <row r="425" spans="1:16" ht="75" x14ac:dyDescent="0.3">
      <c r="A425" s="19">
        <v>2023364</v>
      </c>
      <c r="B425" s="19">
        <v>7655</v>
      </c>
      <c r="C425" s="20" t="s">
        <v>17</v>
      </c>
      <c r="D425" s="23" t="s">
        <v>322</v>
      </c>
      <c r="E425" s="22">
        <v>80111600</v>
      </c>
      <c r="F425" s="23" t="s">
        <v>325</v>
      </c>
      <c r="G425" s="46">
        <v>44927</v>
      </c>
      <c r="H425" s="46">
        <v>44941</v>
      </c>
      <c r="I425" s="23">
        <v>10</v>
      </c>
      <c r="J425" s="23" t="s">
        <v>20</v>
      </c>
      <c r="K425" s="28" t="s">
        <v>21</v>
      </c>
      <c r="L425" s="23" t="s">
        <v>22</v>
      </c>
      <c r="M425" s="24">
        <v>68000000</v>
      </c>
      <c r="N425" s="22" t="s">
        <v>23</v>
      </c>
      <c r="O425" s="22" t="s">
        <v>24</v>
      </c>
      <c r="P425" s="22" t="s">
        <v>25</v>
      </c>
    </row>
    <row r="426" spans="1:16" ht="60" x14ac:dyDescent="0.3">
      <c r="A426" s="19">
        <v>2023365</v>
      </c>
      <c r="B426" s="19">
        <v>7655</v>
      </c>
      <c r="C426" s="20" t="s">
        <v>17</v>
      </c>
      <c r="D426" s="23" t="s">
        <v>322</v>
      </c>
      <c r="E426" s="22">
        <v>80111600</v>
      </c>
      <c r="F426" s="23" t="s">
        <v>326</v>
      </c>
      <c r="G426" s="46">
        <v>44927</v>
      </c>
      <c r="H426" s="46">
        <v>44941</v>
      </c>
      <c r="I426" s="23">
        <v>10</v>
      </c>
      <c r="J426" s="23" t="s">
        <v>20</v>
      </c>
      <c r="K426" s="28" t="s">
        <v>21</v>
      </c>
      <c r="L426" s="23" t="s">
        <v>22</v>
      </c>
      <c r="M426" s="24">
        <v>18000000</v>
      </c>
      <c r="N426" s="22" t="s">
        <v>23</v>
      </c>
      <c r="O426" s="22" t="s">
        <v>24</v>
      </c>
      <c r="P426" s="22" t="s">
        <v>25</v>
      </c>
    </row>
    <row r="427" spans="1:16" ht="75" x14ac:dyDescent="0.3">
      <c r="A427" s="19">
        <v>2023366</v>
      </c>
      <c r="B427" s="19">
        <v>7655</v>
      </c>
      <c r="C427" s="20" t="s">
        <v>17</v>
      </c>
      <c r="D427" s="23" t="s">
        <v>322</v>
      </c>
      <c r="E427" s="22">
        <v>80111600</v>
      </c>
      <c r="F427" s="23" t="s">
        <v>327</v>
      </c>
      <c r="G427" s="46">
        <v>44927</v>
      </c>
      <c r="H427" s="46">
        <v>44941</v>
      </c>
      <c r="I427" s="23">
        <v>10</v>
      </c>
      <c r="J427" s="23" t="s">
        <v>20</v>
      </c>
      <c r="K427" s="28" t="s">
        <v>21</v>
      </c>
      <c r="L427" s="23" t="s">
        <v>42</v>
      </c>
      <c r="M427" s="24">
        <v>80000000</v>
      </c>
      <c r="N427" s="22" t="s">
        <v>23</v>
      </c>
      <c r="O427" s="22" t="s">
        <v>24</v>
      </c>
      <c r="P427" s="22" t="s">
        <v>25</v>
      </c>
    </row>
    <row r="428" spans="1:16" ht="60" x14ac:dyDescent="0.3">
      <c r="A428" s="19">
        <v>2023369</v>
      </c>
      <c r="B428" s="19">
        <v>7655</v>
      </c>
      <c r="C428" s="20" t="s">
        <v>17</v>
      </c>
      <c r="D428" s="23" t="s">
        <v>322</v>
      </c>
      <c r="E428" s="22">
        <v>80111600</v>
      </c>
      <c r="F428" s="23" t="s">
        <v>329</v>
      </c>
      <c r="G428" s="46">
        <v>44927</v>
      </c>
      <c r="H428" s="46">
        <v>44941</v>
      </c>
      <c r="I428" s="23">
        <v>11</v>
      </c>
      <c r="J428" s="23" t="s">
        <v>20</v>
      </c>
      <c r="K428" s="28" t="s">
        <v>21</v>
      </c>
      <c r="L428" s="23" t="s">
        <v>22</v>
      </c>
      <c r="M428" s="24">
        <v>49500000</v>
      </c>
      <c r="N428" s="22" t="s">
        <v>23</v>
      </c>
      <c r="O428" s="22" t="s">
        <v>24</v>
      </c>
      <c r="P428" s="22" t="s">
        <v>25</v>
      </c>
    </row>
    <row r="429" spans="1:16" ht="90" x14ac:dyDescent="0.3">
      <c r="A429" s="19">
        <v>2023370</v>
      </c>
      <c r="B429" s="19">
        <v>7655</v>
      </c>
      <c r="C429" s="20" t="s">
        <v>17</v>
      </c>
      <c r="D429" s="23" t="s">
        <v>322</v>
      </c>
      <c r="E429" s="22">
        <v>80111600</v>
      </c>
      <c r="F429" s="23" t="s">
        <v>330</v>
      </c>
      <c r="G429" s="46">
        <v>44927</v>
      </c>
      <c r="H429" s="46">
        <v>44941</v>
      </c>
      <c r="I429" s="23">
        <v>11</v>
      </c>
      <c r="J429" s="23" t="s">
        <v>20</v>
      </c>
      <c r="K429" s="28" t="s">
        <v>21</v>
      </c>
      <c r="L429" s="23" t="s">
        <v>22</v>
      </c>
      <c r="M429" s="24">
        <v>99000000</v>
      </c>
      <c r="N429" s="22" t="s">
        <v>23</v>
      </c>
      <c r="O429" s="22" t="s">
        <v>24</v>
      </c>
      <c r="P429" s="22" t="s">
        <v>25</v>
      </c>
    </row>
    <row r="430" spans="1:16" ht="60" x14ac:dyDescent="0.3">
      <c r="A430" s="19">
        <v>2023371</v>
      </c>
      <c r="B430" s="19">
        <v>7655</v>
      </c>
      <c r="C430" s="20" t="s">
        <v>17</v>
      </c>
      <c r="D430" s="23" t="s">
        <v>322</v>
      </c>
      <c r="E430" s="22">
        <v>80111600</v>
      </c>
      <c r="F430" s="23" t="s">
        <v>331</v>
      </c>
      <c r="G430" s="46">
        <v>44927</v>
      </c>
      <c r="H430" s="46">
        <v>44941</v>
      </c>
      <c r="I430" s="23">
        <v>11</v>
      </c>
      <c r="J430" s="23" t="s">
        <v>20</v>
      </c>
      <c r="K430" s="28" t="s">
        <v>21</v>
      </c>
      <c r="L430" s="23" t="s">
        <v>22</v>
      </c>
      <c r="M430" s="24">
        <v>42350000</v>
      </c>
      <c r="N430" s="22" t="s">
        <v>23</v>
      </c>
      <c r="O430" s="22" t="s">
        <v>24</v>
      </c>
      <c r="P430" s="22" t="s">
        <v>25</v>
      </c>
    </row>
    <row r="431" spans="1:16" ht="90" x14ac:dyDescent="0.3">
      <c r="A431" s="19">
        <v>2023372</v>
      </c>
      <c r="B431" s="19">
        <v>7655</v>
      </c>
      <c r="C431" s="20" t="s">
        <v>17</v>
      </c>
      <c r="D431" s="23" t="s">
        <v>322</v>
      </c>
      <c r="E431" s="22">
        <v>80111600</v>
      </c>
      <c r="F431" s="23" t="s">
        <v>332</v>
      </c>
      <c r="G431" s="46">
        <v>44927</v>
      </c>
      <c r="H431" s="46">
        <v>44941</v>
      </c>
      <c r="I431" s="23">
        <v>4</v>
      </c>
      <c r="J431" s="23" t="s">
        <v>20</v>
      </c>
      <c r="K431" s="28" t="s">
        <v>21</v>
      </c>
      <c r="L431" s="23" t="s">
        <v>22</v>
      </c>
      <c r="M431" s="24">
        <v>20400000</v>
      </c>
      <c r="N431" s="22" t="s">
        <v>23</v>
      </c>
      <c r="O431" s="22" t="s">
        <v>24</v>
      </c>
      <c r="P431" s="22" t="s">
        <v>333</v>
      </c>
    </row>
    <row r="432" spans="1:16" ht="60" x14ac:dyDescent="0.3">
      <c r="A432" s="19">
        <v>2023373</v>
      </c>
      <c r="B432" s="19">
        <v>7655</v>
      </c>
      <c r="C432" s="20" t="s">
        <v>17</v>
      </c>
      <c r="D432" s="23" t="s">
        <v>322</v>
      </c>
      <c r="E432" s="22">
        <v>80111600</v>
      </c>
      <c r="F432" s="23" t="s">
        <v>334</v>
      </c>
      <c r="G432" s="46">
        <v>44927</v>
      </c>
      <c r="H432" s="46">
        <v>44936</v>
      </c>
      <c r="I432" s="23">
        <v>9</v>
      </c>
      <c r="J432" s="23" t="s">
        <v>20</v>
      </c>
      <c r="K432" s="28" t="s">
        <v>21</v>
      </c>
      <c r="L432" s="23" t="s">
        <v>22</v>
      </c>
      <c r="M432" s="24">
        <v>37800000</v>
      </c>
      <c r="N432" s="22" t="s">
        <v>23</v>
      </c>
      <c r="O432" s="22" t="s">
        <v>24</v>
      </c>
      <c r="P432" s="22" t="s">
        <v>25</v>
      </c>
    </row>
    <row r="433" spans="1:16" ht="90" x14ac:dyDescent="0.3">
      <c r="A433" s="19">
        <v>2023375</v>
      </c>
      <c r="B433" s="19">
        <v>7655</v>
      </c>
      <c r="C433" s="20" t="s">
        <v>17</v>
      </c>
      <c r="D433" s="23" t="s">
        <v>322</v>
      </c>
      <c r="E433" s="22">
        <v>80111600</v>
      </c>
      <c r="F433" s="23" t="s">
        <v>336</v>
      </c>
      <c r="G433" s="46">
        <v>44927</v>
      </c>
      <c r="H433" s="46">
        <v>44941</v>
      </c>
      <c r="I433" s="23">
        <v>9</v>
      </c>
      <c r="J433" s="23" t="s">
        <v>20</v>
      </c>
      <c r="K433" s="28" t="s">
        <v>21</v>
      </c>
      <c r="L433" s="23" t="s">
        <v>42</v>
      </c>
      <c r="M433" s="24">
        <v>49500000</v>
      </c>
      <c r="N433" s="22" t="s">
        <v>23</v>
      </c>
      <c r="O433" s="22" t="s">
        <v>24</v>
      </c>
      <c r="P433" s="22" t="s">
        <v>25</v>
      </c>
    </row>
    <row r="434" spans="1:16" ht="60" x14ac:dyDescent="0.3">
      <c r="A434" s="19">
        <v>2023376</v>
      </c>
      <c r="B434" s="19">
        <v>7655</v>
      </c>
      <c r="C434" s="20" t="s">
        <v>17</v>
      </c>
      <c r="D434" s="23" t="s">
        <v>322</v>
      </c>
      <c r="E434" s="22">
        <v>80111600</v>
      </c>
      <c r="F434" s="23" t="s">
        <v>337</v>
      </c>
      <c r="G434" s="46">
        <v>44941</v>
      </c>
      <c r="H434" s="46">
        <v>44941</v>
      </c>
      <c r="I434" s="23">
        <v>10</v>
      </c>
      <c r="J434" s="23" t="s">
        <v>20</v>
      </c>
      <c r="K434" s="28" t="s">
        <v>21</v>
      </c>
      <c r="L434" s="23" t="s">
        <v>22</v>
      </c>
      <c r="M434" s="24">
        <v>65000000</v>
      </c>
      <c r="N434" s="22" t="s">
        <v>23</v>
      </c>
      <c r="O434" s="22" t="s">
        <v>24</v>
      </c>
      <c r="P434" s="22" t="s">
        <v>25</v>
      </c>
    </row>
    <row r="435" spans="1:16" ht="60" x14ac:dyDescent="0.3">
      <c r="A435" s="19">
        <v>2023377</v>
      </c>
      <c r="B435" s="19">
        <v>7655</v>
      </c>
      <c r="C435" s="20" t="s">
        <v>17</v>
      </c>
      <c r="D435" s="23" t="s">
        <v>322</v>
      </c>
      <c r="E435" s="22">
        <v>80111600</v>
      </c>
      <c r="F435" s="23" t="s">
        <v>338</v>
      </c>
      <c r="G435" s="46">
        <v>44941</v>
      </c>
      <c r="H435" s="46">
        <v>44941</v>
      </c>
      <c r="I435" s="23">
        <v>10</v>
      </c>
      <c r="J435" s="23" t="s">
        <v>20</v>
      </c>
      <c r="K435" s="28" t="s">
        <v>21</v>
      </c>
      <c r="L435" s="23" t="s">
        <v>22</v>
      </c>
      <c r="M435" s="24">
        <v>24500000</v>
      </c>
      <c r="N435" s="22" t="s">
        <v>23</v>
      </c>
      <c r="O435" s="22" t="s">
        <v>24</v>
      </c>
      <c r="P435" s="22" t="s">
        <v>25</v>
      </c>
    </row>
    <row r="436" spans="1:16" ht="60" x14ac:dyDescent="0.3">
      <c r="A436" s="19">
        <v>2023378</v>
      </c>
      <c r="B436" s="19">
        <v>7655</v>
      </c>
      <c r="C436" s="20" t="s">
        <v>17</v>
      </c>
      <c r="D436" s="23" t="s">
        <v>322</v>
      </c>
      <c r="E436" s="22">
        <v>80111600</v>
      </c>
      <c r="F436" s="23" t="s">
        <v>339</v>
      </c>
      <c r="G436" s="46">
        <v>44941</v>
      </c>
      <c r="H436" s="46">
        <v>44941</v>
      </c>
      <c r="I436" s="23">
        <v>10</v>
      </c>
      <c r="J436" s="23" t="s">
        <v>20</v>
      </c>
      <c r="K436" s="28" t="s">
        <v>21</v>
      </c>
      <c r="L436" s="23" t="s">
        <v>22</v>
      </c>
      <c r="M436" s="24">
        <v>38500000</v>
      </c>
      <c r="N436" s="22" t="s">
        <v>23</v>
      </c>
      <c r="O436" s="22" t="s">
        <v>24</v>
      </c>
      <c r="P436" s="22" t="s">
        <v>25</v>
      </c>
    </row>
    <row r="437" spans="1:16" ht="60" x14ac:dyDescent="0.3">
      <c r="A437" s="19">
        <v>2023379</v>
      </c>
      <c r="B437" s="19">
        <v>7655</v>
      </c>
      <c r="C437" s="20" t="s">
        <v>17</v>
      </c>
      <c r="D437" s="23" t="s">
        <v>322</v>
      </c>
      <c r="E437" s="22">
        <v>80111600</v>
      </c>
      <c r="F437" s="23" t="s">
        <v>340</v>
      </c>
      <c r="G437" s="46">
        <v>44927</v>
      </c>
      <c r="H437" s="46">
        <v>44941</v>
      </c>
      <c r="I437" s="23">
        <v>11</v>
      </c>
      <c r="J437" s="23" t="s">
        <v>20</v>
      </c>
      <c r="K437" s="28" t="s">
        <v>21</v>
      </c>
      <c r="L437" s="23" t="s">
        <v>22</v>
      </c>
      <c r="M437" s="24">
        <v>26950000</v>
      </c>
      <c r="N437" s="22" t="s">
        <v>23</v>
      </c>
      <c r="O437" s="22" t="s">
        <v>24</v>
      </c>
      <c r="P437" s="22" t="s">
        <v>25</v>
      </c>
    </row>
    <row r="438" spans="1:16" ht="60" x14ac:dyDescent="0.3">
      <c r="A438" s="19">
        <v>2023380</v>
      </c>
      <c r="B438" s="19">
        <v>7655</v>
      </c>
      <c r="C438" s="20" t="s">
        <v>17</v>
      </c>
      <c r="D438" s="23" t="s">
        <v>322</v>
      </c>
      <c r="E438" s="22">
        <v>80111600</v>
      </c>
      <c r="F438" s="23" t="s">
        <v>340</v>
      </c>
      <c r="G438" s="46">
        <v>44927</v>
      </c>
      <c r="H438" s="46">
        <v>44941</v>
      </c>
      <c r="I438" s="23">
        <v>11</v>
      </c>
      <c r="J438" s="23" t="s">
        <v>20</v>
      </c>
      <c r="K438" s="28" t="s">
        <v>21</v>
      </c>
      <c r="L438" s="23" t="s">
        <v>22</v>
      </c>
      <c r="M438" s="24">
        <v>26950000</v>
      </c>
      <c r="N438" s="22" t="s">
        <v>23</v>
      </c>
      <c r="O438" s="22" t="s">
        <v>24</v>
      </c>
      <c r="P438" s="22" t="s">
        <v>25</v>
      </c>
    </row>
    <row r="439" spans="1:16" ht="60" x14ac:dyDescent="0.3">
      <c r="A439" s="19">
        <v>2023381</v>
      </c>
      <c r="B439" s="19">
        <v>7655</v>
      </c>
      <c r="C439" s="20" t="s">
        <v>17</v>
      </c>
      <c r="D439" s="23" t="s">
        <v>322</v>
      </c>
      <c r="E439" s="22">
        <v>80111600</v>
      </c>
      <c r="F439" s="23" t="s">
        <v>340</v>
      </c>
      <c r="G439" s="46">
        <v>44927</v>
      </c>
      <c r="H439" s="46">
        <v>44941</v>
      </c>
      <c r="I439" s="23">
        <v>11</v>
      </c>
      <c r="J439" s="23" t="s">
        <v>20</v>
      </c>
      <c r="K439" s="28" t="s">
        <v>21</v>
      </c>
      <c r="L439" s="23" t="s">
        <v>22</v>
      </c>
      <c r="M439" s="24">
        <v>26950000</v>
      </c>
      <c r="N439" s="22" t="s">
        <v>23</v>
      </c>
      <c r="O439" s="22" t="s">
        <v>24</v>
      </c>
      <c r="P439" s="22" t="s">
        <v>25</v>
      </c>
    </row>
    <row r="440" spans="1:16" ht="60" x14ac:dyDescent="0.3">
      <c r="A440" s="19">
        <v>2023382</v>
      </c>
      <c r="B440" s="19">
        <v>7655</v>
      </c>
      <c r="C440" s="20" t="s">
        <v>17</v>
      </c>
      <c r="D440" s="23" t="s">
        <v>322</v>
      </c>
      <c r="E440" s="22">
        <v>80111600</v>
      </c>
      <c r="F440" s="23" t="s">
        <v>341</v>
      </c>
      <c r="G440" s="46">
        <v>44927</v>
      </c>
      <c r="H440" s="46">
        <v>44941</v>
      </c>
      <c r="I440" s="23">
        <v>11</v>
      </c>
      <c r="J440" s="23" t="s">
        <v>20</v>
      </c>
      <c r="K440" s="28" t="s">
        <v>21</v>
      </c>
      <c r="L440" s="23" t="s">
        <v>22</v>
      </c>
      <c r="M440" s="24">
        <v>26950000</v>
      </c>
      <c r="N440" s="22" t="s">
        <v>23</v>
      </c>
      <c r="O440" s="22" t="s">
        <v>24</v>
      </c>
      <c r="P440" s="22" t="s">
        <v>25</v>
      </c>
    </row>
    <row r="441" spans="1:16" ht="60" x14ac:dyDescent="0.3">
      <c r="A441" s="19">
        <v>2023383</v>
      </c>
      <c r="B441" s="19">
        <v>7655</v>
      </c>
      <c r="C441" s="20" t="s">
        <v>17</v>
      </c>
      <c r="D441" s="23" t="s">
        <v>322</v>
      </c>
      <c r="E441" s="22">
        <v>80111600</v>
      </c>
      <c r="F441" s="23" t="s">
        <v>341</v>
      </c>
      <c r="G441" s="46">
        <v>44927</v>
      </c>
      <c r="H441" s="46">
        <v>44941</v>
      </c>
      <c r="I441" s="23">
        <v>11</v>
      </c>
      <c r="J441" s="23" t="s">
        <v>20</v>
      </c>
      <c r="K441" s="28" t="s">
        <v>21</v>
      </c>
      <c r="L441" s="23" t="s">
        <v>22</v>
      </c>
      <c r="M441" s="24">
        <v>26950000</v>
      </c>
      <c r="N441" s="22" t="s">
        <v>23</v>
      </c>
      <c r="O441" s="22" t="s">
        <v>24</v>
      </c>
      <c r="P441" s="22" t="s">
        <v>25</v>
      </c>
    </row>
    <row r="442" spans="1:16" ht="60" x14ac:dyDescent="0.3">
      <c r="A442" s="19">
        <v>2023384</v>
      </c>
      <c r="B442" s="19">
        <v>7655</v>
      </c>
      <c r="C442" s="20" t="s">
        <v>17</v>
      </c>
      <c r="D442" s="23" t="s">
        <v>322</v>
      </c>
      <c r="E442" s="22">
        <v>80111600</v>
      </c>
      <c r="F442" s="23" t="s">
        <v>341</v>
      </c>
      <c r="G442" s="46">
        <v>44927</v>
      </c>
      <c r="H442" s="46">
        <v>44941</v>
      </c>
      <c r="I442" s="23">
        <v>11</v>
      </c>
      <c r="J442" s="23" t="s">
        <v>20</v>
      </c>
      <c r="K442" s="28" t="s">
        <v>21</v>
      </c>
      <c r="L442" s="23" t="s">
        <v>22</v>
      </c>
      <c r="M442" s="24">
        <v>26950000</v>
      </c>
      <c r="N442" s="22" t="s">
        <v>23</v>
      </c>
      <c r="O442" s="22" t="s">
        <v>24</v>
      </c>
      <c r="P442" s="22" t="s">
        <v>25</v>
      </c>
    </row>
    <row r="443" spans="1:16" ht="60" x14ac:dyDescent="0.3">
      <c r="A443" s="19">
        <v>2023385</v>
      </c>
      <c r="B443" s="19">
        <v>7655</v>
      </c>
      <c r="C443" s="20" t="s">
        <v>17</v>
      </c>
      <c r="D443" s="23" t="s">
        <v>322</v>
      </c>
      <c r="E443" s="22">
        <v>80111600</v>
      </c>
      <c r="F443" s="23" t="s">
        <v>341</v>
      </c>
      <c r="G443" s="46">
        <v>44927</v>
      </c>
      <c r="H443" s="46">
        <v>44941</v>
      </c>
      <c r="I443" s="23">
        <v>6</v>
      </c>
      <c r="J443" s="23" t="s">
        <v>20</v>
      </c>
      <c r="K443" s="28" t="s">
        <v>21</v>
      </c>
      <c r="L443" s="23" t="s">
        <v>22</v>
      </c>
      <c r="M443" s="24">
        <v>14700000</v>
      </c>
      <c r="N443" s="22" t="s">
        <v>23</v>
      </c>
      <c r="O443" s="22" t="s">
        <v>24</v>
      </c>
      <c r="P443" s="22" t="s">
        <v>25</v>
      </c>
    </row>
    <row r="444" spans="1:16" ht="60" x14ac:dyDescent="0.3">
      <c r="A444" s="19">
        <v>2023386</v>
      </c>
      <c r="B444" s="19">
        <v>7655</v>
      </c>
      <c r="C444" s="20" t="s">
        <v>17</v>
      </c>
      <c r="D444" s="23" t="s">
        <v>322</v>
      </c>
      <c r="E444" s="22">
        <v>80111600</v>
      </c>
      <c r="F444" s="23" t="s">
        <v>342</v>
      </c>
      <c r="G444" s="46">
        <v>44927</v>
      </c>
      <c r="H444" s="46">
        <v>44941</v>
      </c>
      <c r="I444" s="23">
        <v>11</v>
      </c>
      <c r="J444" s="23" t="s">
        <v>20</v>
      </c>
      <c r="K444" s="28" t="s">
        <v>21</v>
      </c>
      <c r="L444" s="23" t="s">
        <v>22</v>
      </c>
      <c r="M444" s="24">
        <v>36850000</v>
      </c>
      <c r="N444" s="22" t="s">
        <v>23</v>
      </c>
      <c r="O444" s="22" t="s">
        <v>24</v>
      </c>
      <c r="P444" s="22" t="s">
        <v>25</v>
      </c>
    </row>
    <row r="445" spans="1:16" ht="60" x14ac:dyDescent="0.3">
      <c r="A445" s="19">
        <v>2023387</v>
      </c>
      <c r="B445" s="19">
        <v>7655</v>
      </c>
      <c r="C445" s="20" t="s">
        <v>17</v>
      </c>
      <c r="D445" s="23" t="s">
        <v>322</v>
      </c>
      <c r="E445" s="22">
        <v>80111600</v>
      </c>
      <c r="F445" s="23" t="s">
        <v>341</v>
      </c>
      <c r="G445" s="46">
        <v>44927</v>
      </c>
      <c r="H445" s="46">
        <v>44941</v>
      </c>
      <c r="I445" s="23">
        <v>11</v>
      </c>
      <c r="J445" s="23" t="s">
        <v>20</v>
      </c>
      <c r="K445" s="28" t="s">
        <v>21</v>
      </c>
      <c r="L445" s="23" t="s">
        <v>22</v>
      </c>
      <c r="M445" s="24">
        <v>26950000</v>
      </c>
      <c r="N445" s="22" t="s">
        <v>23</v>
      </c>
      <c r="O445" s="22" t="s">
        <v>24</v>
      </c>
      <c r="P445" s="22" t="s">
        <v>25</v>
      </c>
    </row>
    <row r="446" spans="1:16" ht="60" x14ac:dyDescent="0.3">
      <c r="A446" s="19">
        <v>2023388</v>
      </c>
      <c r="B446" s="19">
        <v>7655</v>
      </c>
      <c r="C446" s="20" t="s">
        <v>17</v>
      </c>
      <c r="D446" s="23" t="s">
        <v>322</v>
      </c>
      <c r="E446" s="22">
        <v>80111600</v>
      </c>
      <c r="F446" s="23" t="s">
        <v>340</v>
      </c>
      <c r="G446" s="46">
        <v>44927</v>
      </c>
      <c r="H446" s="46">
        <v>44941</v>
      </c>
      <c r="I446" s="23">
        <v>11</v>
      </c>
      <c r="J446" s="23" t="s">
        <v>20</v>
      </c>
      <c r="K446" s="28" t="s">
        <v>21</v>
      </c>
      <c r="L446" s="23" t="s">
        <v>22</v>
      </c>
      <c r="M446" s="24">
        <v>26950000</v>
      </c>
      <c r="N446" s="22" t="s">
        <v>23</v>
      </c>
      <c r="O446" s="22" t="s">
        <v>24</v>
      </c>
      <c r="P446" s="22" t="s">
        <v>25</v>
      </c>
    </row>
    <row r="447" spans="1:16" ht="60" x14ac:dyDescent="0.3">
      <c r="A447" s="19">
        <v>2023389</v>
      </c>
      <c r="B447" s="19">
        <v>7655</v>
      </c>
      <c r="C447" s="20" t="s">
        <v>17</v>
      </c>
      <c r="D447" s="23" t="s">
        <v>322</v>
      </c>
      <c r="E447" s="22">
        <v>80111600</v>
      </c>
      <c r="F447" s="23" t="s">
        <v>341</v>
      </c>
      <c r="G447" s="46">
        <v>44927</v>
      </c>
      <c r="H447" s="46">
        <v>44941</v>
      </c>
      <c r="I447" s="23">
        <v>11</v>
      </c>
      <c r="J447" s="23" t="s">
        <v>20</v>
      </c>
      <c r="K447" s="28" t="s">
        <v>21</v>
      </c>
      <c r="L447" s="23" t="s">
        <v>22</v>
      </c>
      <c r="M447" s="24">
        <v>26950000</v>
      </c>
      <c r="N447" s="22" t="s">
        <v>23</v>
      </c>
      <c r="O447" s="22" t="s">
        <v>24</v>
      </c>
      <c r="P447" s="22" t="s">
        <v>25</v>
      </c>
    </row>
    <row r="448" spans="1:16" ht="60" x14ac:dyDescent="0.3">
      <c r="A448" s="19">
        <v>2023390</v>
      </c>
      <c r="B448" s="19">
        <v>7655</v>
      </c>
      <c r="C448" s="20" t="s">
        <v>17</v>
      </c>
      <c r="D448" s="23" t="s">
        <v>322</v>
      </c>
      <c r="E448" s="22">
        <v>80111600</v>
      </c>
      <c r="F448" s="23" t="s">
        <v>341</v>
      </c>
      <c r="G448" s="46">
        <v>44927</v>
      </c>
      <c r="H448" s="46">
        <v>44941</v>
      </c>
      <c r="I448" s="23">
        <v>11</v>
      </c>
      <c r="J448" s="23" t="s">
        <v>20</v>
      </c>
      <c r="K448" s="28" t="s">
        <v>21</v>
      </c>
      <c r="L448" s="23" t="s">
        <v>22</v>
      </c>
      <c r="M448" s="24">
        <v>26950000</v>
      </c>
      <c r="N448" s="22" t="s">
        <v>23</v>
      </c>
      <c r="O448" s="22" t="s">
        <v>24</v>
      </c>
      <c r="P448" s="22" t="s">
        <v>25</v>
      </c>
    </row>
    <row r="449" spans="1:16" ht="60" x14ac:dyDescent="0.3">
      <c r="A449" s="19">
        <v>2023391</v>
      </c>
      <c r="B449" s="19">
        <v>7655</v>
      </c>
      <c r="C449" s="20" t="s">
        <v>17</v>
      </c>
      <c r="D449" s="23" t="s">
        <v>322</v>
      </c>
      <c r="E449" s="22">
        <v>80111600</v>
      </c>
      <c r="F449" s="23" t="s">
        <v>340</v>
      </c>
      <c r="G449" s="46">
        <v>44927</v>
      </c>
      <c r="H449" s="46">
        <v>44941</v>
      </c>
      <c r="I449" s="23">
        <v>11</v>
      </c>
      <c r="J449" s="23" t="s">
        <v>20</v>
      </c>
      <c r="K449" s="28" t="s">
        <v>21</v>
      </c>
      <c r="L449" s="23" t="s">
        <v>22</v>
      </c>
      <c r="M449" s="24">
        <v>26950000</v>
      </c>
      <c r="N449" s="22" t="s">
        <v>23</v>
      </c>
      <c r="O449" s="22" t="s">
        <v>24</v>
      </c>
      <c r="P449" s="22" t="s">
        <v>25</v>
      </c>
    </row>
    <row r="450" spans="1:16" ht="60" x14ac:dyDescent="0.3">
      <c r="A450" s="19">
        <v>2023392</v>
      </c>
      <c r="B450" s="19">
        <v>7655</v>
      </c>
      <c r="C450" s="20" t="s">
        <v>17</v>
      </c>
      <c r="D450" s="23" t="s">
        <v>322</v>
      </c>
      <c r="E450" s="22">
        <v>80111600</v>
      </c>
      <c r="F450" s="23" t="s">
        <v>343</v>
      </c>
      <c r="G450" s="46">
        <v>44927</v>
      </c>
      <c r="H450" s="46">
        <v>44941</v>
      </c>
      <c r="I450" s="23">
        <v>11</v>
      </c>
      <c r="J450" s="23" t="s">
        <v>20</v>
      </c>
      <c r="K450" s="28" t="s">
        <v>21</v>
      </c>
      <c r="L450" s="23" t="s">
        <v>22</v>
      </c>
      <c r="M450" s="24">
        <v>80300000</v>
      </c>
      <c r="N450" s="22" t="s">
        <v>23</v>
      </c>
      <c r="O450" s="22" t="s">
        <v>24</v>
      </c>
      <c r="P450" s="22" t="s">
        <v>25</v>
      </c>
    </row>
    <row r="451" spans="1:16" ht="60" x14ac:dyDescent="0.3">
      <c r="A451" s="19">
        <v>2023393</v>
      </c>
      <c r="B451" s="19">
        <v>7655</v>
      </c>
      <c r="C451" s="20" t="s">
        <v>17</v>
      </c>
      <c r="D451" s="23" t="s">
        <v>322</v>
      </c>
      <c r="E451" s="22">
        <v>80111600</v>
      </c>
      <c r="F451" s="23" t="s">
        <v>341</v>
      </c>
      <c r="G451" s="46">
        <v>44927</v>
      </c>
      <c r="H451" s="46">
        <v>44941</v>
      </c>
      <c r="I451" s="23">
        <v>11</v>
      </c>
      <c r="J451" s="23" t="s">
        <v>20</v>
      </c>
      <c r="K451" s="28" t="s">
        <v>21</v>
      </c>
      <c r="L451" s="23" t="s">
        <v>22</v>
      </c>
      <c r="M451" s="24">
        <v>26950000</v>
      </c>
      <c r="N451" s="22" t="s">
        <v>23</v>
      </c>
      <c r="O451" s="22" t="s">
        <v>24</v>
      </c>
      <c r="P451" s="22" t="s">
        <v>25</v>
      </c>
    </row>
    <row r="452" spans="1:16" ht="60" x14ac:dyDescent="0.3">
      <c r="A452" s="19">
        <v>2023394</v>
      </c>
      <c r="B452" s="19">
        <v>7655</v>
      </c>
      <c r="C452" s="20" t="s">
        <v>17</v>
      </c>
      <c r="D452" s="23" t="s">
        <v>322</v>
      </c>
      <c r="E452" s="22">
        <v>80111600</v>
      </c>
      <c r="F452" s="23" t="s">
        <v>341</v>
      </c>
      <c r="G452" s="46">
        <v>44927</v>
      </c>
      <c r="H452" s="46">
        <v>44941</v>
      </c>
      <c r="I452" s="23">
        <v>11</v>
      </c>
      <c r="J452" s="23" t="s">
        <v>20</v>
      </c>
      <c r="K452" s="28" t="s">
        <v>21</v>
      </c>
      <c r="L452" s="23" t="s">
        <v>22</v>
      </c>
      <c r="M452" s="24">
        <v>26950000</v>
      </c>
      <c r="N452" s="22" t="s">
        <v>23</v>
      </c>
      <c r="O452" s="22" t="s">
        <v>24</v>
      </c>
      <c r="P452" s="22" t="s">
        <v>25</v>
      </c>
    </row>
    <row r="453" spans="1:16" ht="60" x14ac:dyDescent="0.3">
      <c r="A453" s="19">
        <v>2023396</v>
      </c>
      <c r="B453" s="19">
        <v>7655</v>
      </c>
      <c r="C453" s="20" t="s">
        <v>17</v>
      </c>
      <c r="D453" s="23" t="s">
        <v>322</v>
      </c>
      <c r="E453" s="22">
        <v>80111600</v>
      </c>
      <c r="F453" s="23" t="s">
        <v>341</v>
      </c>
      <c r="G453" s="46">
        <v>44927</v>
      </c>
      <c r="H453" s="46">
        <v>44941</v>
      </c>
      <c r="I453" s="23">
        <v>11</v>
      </c>
      <c r="J453" s="23" t="s">
        <v>20</v>
      </c>
      <c r="K453" s="28" t="s">
        <v>21</v>
      </c>
      <c r="L453" s="23" t="s">
        <v>22</v>
      </c>
      <c r="M453" s="24">
        <v>26950000</v>
      </c>
      <c r="N453" s="22" t="s">
        <v>23</v>
      </c>
      <c r="O453" s="22" t="s">
        <v>24</v>
      </c>
      <c r="P453" s="22" t="s">
        <v>25</v>
      </c>
    </row>
    <row r="454" spans="1:16" ht="60" x14ac:dyDescent="0.3">
      <c r="A454" s="19">
        <v>2023397</v>
      </c>
      <c r="B454" s="19">
        <v>7655</v>
      </c>
      <c r="C454" s="20" t="s">
        <v>17</v>
      </c>
      <c r="D454" s="23" t="s">
        <v>322</v>
      </c>
      <c r="E454" s="22">
        <v>80111600</v>
      </c>
      <c r="F454" s="23" t="s">
        <v>345</v>
      </c>
      <c r="G454" s="46">
        <v>44927</v>
      </c>
      <c r="H454" s="46">
        <v>44941</v>
      </c>
      <c r="I454" s="23">
        <v>10</v>
      </c>
      <c r="J454" s="23" t="s">
        <v>20</v>
      </c>
      <c r="K454" s="28" t="s">
        <v>21</v>
      </c>
      <c r="L454" s="23" t="s">
        <v>22</v>
      </c>
      <c r="M454" s="24">
        <v>56350000</v>
      </c>
      <c r="N454" s="22" t="s">
        <v>23</v>
      </c>
      <c r="O454" s="22" t="s">
        <v>24</v>
      </c>
      <c r="P454" s="22" t="s">
        <v>25</v>
      </c>
    </row>
    <row r="455" spans="1:16" ht="75" x14ac:dyDescent="0.3">
      <c r="A455" s="19">
        <v>2023401</v>
      </c>
      <c r="B455" s="19">
        <v>7658</v>
      </c>
      <c r="C455" s="20" t="s">
        <v>139</v>
      </c>
      <c r="D455" s="23" t="s">
        <v>322</v>
      </c>
      <c r="E455" s="22" t="s">
        <v>352</v>
      </c>
      <c r="F455" s="23" t="s">
        <v>353</v>
      </c>
      <c r="G455" s="46">
        <v>45015</v>
      </c>
      <c r="H455" s="46">
        <v>45031</v>
      </c>
      <c r="I455" s="23">
        <v>12</v>
      </c>
      <c r="J455" s="23" t="s">
        <v>153</v>
      </c>
      <c r="K455" s="28" t="s">
        <v>21</v>
      </c>
      <c r="L455" s="23" t="s">
        <v>236</v>
      </c>
      <c r="M455" s="24">
        <v>50000000</v>
      </c>
      <c r="N455" s="22" t="s">
        <v>350</v>
      </c>
      <c r="O455" s="22" t="s">
        <v>162</v>
      </c>
      <c r="P455" s="22" t="s">
        <v>25</v>
      </c>
    </row>
    <row r="456" spans="1:16" ht="90" x14ac:dyDescent="0.3">
      <c r="A456" s="19">
        <v>2023402</v>
      </c>
      <c r="B456" s="19">
        <v>7658</v>
      </c>
      <c r="C456" s="20" t="s">
        <v>139</v>
      </c>
      <c r="D456" s="23" t="s">
        <v>322</v>
      </c>
      <c r="E456" s="22" t="s">
        <v>354</v>
      </c>
      <c r="F456" s="23" t="s">
        <v>355</v>
      </c>
      <c r="G456" s="46">
        <v>45046</v>
      </c>
      <c r="H456" s="46">
        <v>45031</v>
      </c>
      <c r="I456" s="23">
        <v>12</v>
      </c>
      <c r="J456" s="23" t="s">
        <v>113</v>
      </c>
      <c r="K456" s="28" t="s">
        <v>21</v>
      </c>
      <c r="L456" s="23" t="s">
        <v>236</v>
      </c>
      <c r="M456" s="24">
        <v>20000000</v>
      </c>
      <c r="N456" s="22" t="s">
        <v>350</v>
      </c>
      <c r="O456" s="22" t="s">
        <v>162</v>
      </c>
      <c r="P456" s="22" t="s">
        <v>25</v>
      </c>
    </row>
    <row r="457" spans="1:16" ht="90" x14ac:dyDescent="0.3">
      <c r="A457" s="19">
        <v>2023403</v>
      </c>
      <c r="B457" s="19">
        <v>7658</v>
      </c>
      <c r="C457" s="20" t="s">
        <v>139</v>
      </c>
      <c r="D457" s="23" t="s">
        <v>322</v>
      </c>
      <c r="E457" s="22" t="s">
        <v>356</v>
      </c>
      <c r="F457" s="23" t="s">
        <v>357</v>
      </c>
      <c r="G457" s="46">
        <v>44985</v>
      </c>
      <c r="H457" s="46">
        <v>45031</v>
      </c>
      <c r="I457" s="23">
        <v>12</v>
      </c>
      <c r="J457" s="23" t="s">
        <v>153</v>
      </c>
      <c r="K457" s="28" t="s">
        <v>21</v>
      </c>
      <c r="L457" s="23" t="s">
        <v>236</v>
      </c>
      <c r="M457" s="24">
        <v>50000000</v>
      </c>
      <c r="N457" s="22" t="s">
        <v>350</v>
      </c>
      <c r="O457" s="22" t="s">
        <v>162</v>
      </c>
      <c r="P457" s="22" t="s">
        <v>25</v>
      </c>
    </row>
    <row r="458" spans="1:16" ht="75" x14ac:dyDescent="0.3">
      <c r="A458" s="19">
        <v>2023405</v>
      </c>
      <c r="B458" s="19">
        <v>7658</v>
      </c>
      <c r="C458" s="20" t="s">
        <v>139</v>
      </c>
      <c r="D458" s="23" t="s">
        <v>322</v>
      </c>
      <c r="E458" s="22">
        <v>73152100</v>
      </c>
      <c r="F458" s="23" t="s">
        <v>360</v>
      </c>
      <c r="G458" s="46">
        <v>45015</v>
      </c>
      <c r="H458" s="46">
        <v>45031</v>
      </c>
      <c r="I458" s="23">
        <v>11</v>
      </c>
      <c r="J458" s="23" t="s">
        <v>113</v>
      </c>
      <c r="K458" s="28" t="s">
        <v>21</v>
      </c>
      <c r="L458" s="23" t="s">
        <v>236</v>
      </c>
      <c r="M458" s="24">
        <v>5000000</v>
      </c>
      <c r="N458" s="22" t="s">
        <v>350</v>
      </c>
      <c r="O458" s="22" t="s">
        <v>162</v>
      </c>
      <c r="P458" s="22" t="s">
        <v>25</v>
      </c>
    </row>
    <row r="459" spans="1:16" ht="75" x14ac:dyDescent="0.3">
      <c r="A459" s="19">
        <v>2023406</v>
      </c>
      <c r="B459" s="19">
        <v>7658</v>
      </c>
      <c r="C459" s="20" t="s">
        <v>139</v>
      </c>
      <c r="D459" s="23" t="s">
        <v>322</v>
      </c>
      <c r="E459" s="22" t="s">
        <v>361</v>
      </c>
      <c r="F459" s="23" t="s">
        <v>362</v>
      </c>
      <c r="G459" s="46">
        <v>44985</v>
      </c>
      <c r="H459" s="46">
        <v>45031</v>
      </c>
      <c r="I459" s="23">
        <v>12</v>
      </c>
      <c r="J459" s="23" t="s">
        <v>153</v>
      </c>
      <c r="K459" s="28" t="s">
        <v>21</v>
      </c>
      <c r="L459" s="23" t="s">
        <v>236</v>
      </c>
      <c r="M459" s="24">
        <v>40000000</v>
      </c>
      <c r="N459" s="22" t="s">
        <v>350</v>
      </c>
      <c r="O459" s="22" t="s">
        <v>162</v>
      </c>
      <c r="P459" s="22" t="s">
        <v>25</v>
      </c>
    </row>
    <row r="460" spans="1:16" ht="165" x14ac:dyDescent="0.3">
      <c r="A460" s="19">
        <v>2023407</v>
      </c>
      <c r="B460" s="19">
        <v>7658</v>
      </c>
      <c r="C460" s="20" t="s">
        <v>139</v>
      </c>
      <c r="D460" s="23" t="s">
        <v>322</v>
      </c>
      <c r="E460" s="22" t="s">
        <v>363</v>
      </c>
      <c r="F460" s="23" t="s">
        <v>364</v>
      </c>
      <c r="G460" s="46">
        <v>44985</v>
      </c>
      <c r="H460" s="46">
        <v>45000</v>
      </c>
      <c r="I460" s="23">
        <v>12</v>
      </c>
      <c r="J460" s="23" t="s">
        <v>63</v>
      </c>
      <c r="K460" s="28" t="s">
        <v>21</v>
      </c>
      <c r="L460" s="23" t="s">
        <v>160</v>
      </c>
      <c r="M460" s="24">
        <v>105000000</v>
      </c>
      <c r="N460" s="22" t="s">
        <v>350</v>
      </c>
      <c r="O460" s="22" t="s">
        <v>162</v>
      </c>
      <c r="P460" s="22" t="s">
        <v>25</v>
      </c>
    </row>
    <row r="461" spans="1:16" ht="75" x14ac:dyDescent="0.3">
      <c r="A461" s="19">
        <v>2023408</v>
      </c>
      <c r="B461" s="19">
        <v>7658</v>
      </c>
      <c r="C461" s="20" t="s">
        <v>139</v>
      </c>
      <c r="D461" s="23" t="s">
        <v>322</v>
      </c>
      <c r="E461" s="22" t="s">
        <v>365</v>
      </c>
      <c r="F461" s="23" t="s">
        <v>366</v>
      </c>
      <c r="G461" s="46">
        <v>45046</v>
      </c>
      <c r="H461" s="46">
        <v>45095</v>
      </c>
      <c r="I461" s="23">
        <v>8</v>
      </c>
      <c r="J461" s="23" t="s">
        <v>158</v>
      </c>
      <c r="K461" s="28" t="s">
        <v>21</v>
      </c>
      <c r="L461" s="23" t="s">
        <v>367</v>
      </c>
      <c r="M461" s="24">
        <v>450000000</v>
      </c>
      <c r="N461" s="22" t="s">
        <v>350</v>
      </c>
      <c r="O461" s="22" t="s">
        <v>162</v>
      </c>
      <c r="P461" s="22" t="s">
        <v>25</v>
      </c>
    </row>
    <row r="462" spans="1:16" ht="90" x14ac:dyDescent="0.3">
      <c r="A462" s="19">
        <v>2023409</v>
      </c>
      <c r="B462" s="19">
        <v>7658</v>
      </c>
      <c r="C462" s="20" t="s">
        <v>139</v>
      </c>
      <c r="D462" s="23" t="s">
        <v>322</v>
      </c>
      <c r="E462" s="22" t="s">
        <v>368</v>
      </c>
      <c r="F462" s="23" t="s">
        <v>369</v>
      </c>
      <c r="G462" s="46">
        <v>45046</v>
      </c>
      <c r="H462" s="46">
        <v>45061</v>
      </c>
      <c r="I462" s="23">
        <v>8</v>
      </c>
      <c r="J462" s="23" t="s">
        <v>370</v>
      </c>
      <c r="K462" s="28" t="s">
        <v>21</v>
      </c>
      <c r="L462" s="23" t="s">
        <v>367</v>
      </c>
      <c r="M462" s="24">
        <v>90000000</v>
      </c>
      <c r="N462" s="22" t="s">
        <v>350</v>
      </c>
      <c r="O462" s="22" t="s">
        <v>162</v>
      </c>
      <c r="P462" s="22" t="s">
        <v>25</v>
      </c>
    </row>
    <row r="463" spans="1:16" ht="75" x14ac:dyDescent="0.3">
      <c r="A463" s="19">
        <v>2023413</v>
      </c>
      <c r="B463" s="19">
        <v>7658</v>
      </c>
      <c r="C463" s="20" t="s">
        <v>139</v>
      </c>
      <c r="D463" s="23" t="s">
        <v>322</v>
      </c>
      <c r="E463" s="22">
        <v>80111600</v>
      </c>
      <c r="F463" s="23" t="s">
        <v>378</v>
      </c>
      <c r="G463" s="46">
        <v>44927</v>
      </c>
      <c r="H463" s="46">
        <v>44941</v>
      </c>
      <c r="I463" s="23">
        <v>10</v>
      </c>
      <c r="J463" s="23" t="s">
        <v>20</v>
      </c>
      <c r="K463" s="28" t="s">
        <v>21</v>
      </c>
      <c r="L463" s="23" t="s">
        <v>42</v>
      </c>
      <c r="M463" s="24">
        <v>90000000</v>
      </c>
      <c r="N463" s="22" t="s">
        <v>350</v>
      </c>
      <c r="O463" s="22" t="s">
        <v>162</v>
      </c>
      <c r="P463" s="22" t="s">
        <v>25</v>
      </c>
    </row>
    <row r="464" spans="1:16" ht="75" x14ac:dyDescent="0.3">
      <c r="A464" s="19">
        <v>2023415</v>
      </c>
      <c r="B464" s="19">
        <v>7658</v>
      </c>
      <c r="C464" s="20" t="s">
        <v>139</v>
      </c>
      <c r="D464" s="23" t="s">
        <v>322</v>
      </c>
      <c r="E464" s="22">
        <v>80111600</v>
      </c>
      <c r="F464" s="23" t="s">
        <v>380</v>
      </c>
      <c r="G464" s="46">
        <v>44927</v>
      </c>
      <c r="H464" s="46">
        <v>44941</v>
      </c>
      <c r="I464" s="23">
        <v>10</v>
      </c>
      <c r="J464" s="23" t="s">
        <v>20</v>
      </c>
      <c r="K464" s="28" t="s">
        <v>21</v>
      </c>
      <c r="L464" s="23" t="s">
        <v>22</v>
      </c>
      <c r="M464" s="24">
        <v>73000000</v>
      </c>
      <c r="N464" s="22" t="s">
        <v>350</v>
      </c>
      <c r="O464" s="22" t="s">
        <v>162</v>
      </c>
      <c r="P464" s="22" t="s">
        <v>25</v>
      </c>
    </row>
    <row r="465" spans="1:16" ht="75" x14ac:dyDescent="0.3">
      <c r="A465" s="19">
        <v>2023416</v>
      </c>
      <c r="B465" s="19">
        <v>7658</v>
      </c>
      <c r="C465" s="20" t="s">
        <v>139</v>
      </c>
      <c r="D465" s="23" t="s">
        <v>322</v>
      </c>
      <c r="E465" s="22">
        <v>80111600</v>
      </c>
      <c r="F465" s="23" t="s">
        <v>380</v>
      </c>
      <c r="G465" s="46">
        <v>44927</v>
      </c>
      <c r="H465" s="46">
        <v>44941</v>
      </c>
      <c r="I465" s="23">
        <v>10</v>
      </c>
      <c r="J465" s="23" t="s">
        <v>20</v>
      </c>
      <c r="K465" s="28" t="s">
        <v>21</v>
      </c>
      <c r="L465" s="23" t="s">
        <v>22</v>
      </c>
      <c r="M465" s="24">
        <v>73000000</v>
      </c>
      <c r="N465" s="22" t="s">
        <v>350</v>
      </c>
      <c r="O465" s="22" t="s">
        <v>162</v>
      </c>
      <c r="P465" s="22" t="s">
        <v>25</v>
      </c>
    </row>
    <row r="466" spans="1:16" ht="75" x14ac:dyDescent="0.3">
      <c r="A466" s="19">
        <v>2023417</v>
      </c>
      <c r="B466" s="19">
        <v>7658</v>
      </c>
      <c r="C466" s="20" t="s">
        <v>139</v>
      </c>
      <c r="D466" s="23" t="s">
        <v>322</v>
      </c>
      <c r="E466" s="22">
        <v>80111600</v>
      </c>
      <c r="F466" s="23" t="s">
        <v>380</v>
      </c>
      <c r="G466" s="46">
        <v>44927</v>
      </c>
      <c r="H466" s="46">
        <v>44941</v>
      </c>
      <c r="I466" s="23">
        <v>10</v>
      </c>
      <c r="J466" s="23" t="s">
        <v>20</v>
      </c>
      <c r="K466" s="28" t="s">
        <v>21</v>
      </c>
      <c r="L466" s="23" t="s">
        <v>22</v>
      </c>
      <c r="M466" s="24">
        <v>73000000</v>
      </c>
      <c r="N466" s="22" t="s">
        <v>350</v>
      </c>
      <c r="O466" s="22" t="s">
        <v>162</v>
      </c>
      <c r="P466" s="22" t="s">
        <v>25</v>
      </c>
    </row>
    <row r="467" spans="1:16" ht="75" x14ac:dyDescent="0.3">
      <c r="A467" s="19">
        <v>2023419</v>
      </c>
      <c r="B467" s="19">
        <v>7658</v>
      </c>
      <c r="C467" s="20" t="s">
        <v>139</v>
      </c>
      <c r="D467" s="23" t="s">
        <v>322</v>
      </c>
      <c r="E467" s="22">
        <v>80111600</v>
      </c>
      <c r="F467" s="23" t="s">
        <v>381</v>
      </c>
      <c r="G467" s="46">
        <v>44927</v>
      </c>
      <c r="H467" s="46">
        <v>44941</v>
      </c>
      <c r="I467" s="23">
        <v>10</v>
      </c>
      <c r="J467" s="23" t="s">
        <v>20</v>
      </c>
      <c r="K467" s="28" t="s">
        <v>21</v>
      </c>
      <c r="L467" s="23" t="s">
        <v>22</v>
      </c>
      <c r="M467" s="24">
        <v>82000000</v>
      </c>
      <c r="N467" s="22" t="s">
        <v>350</v>
      </c>
      <c r="O467" s="22" t="s">
        <v>162</v>
      </c>
      <c r="P467" s="22" t="s">
        <v>25</v>
      </c>
    </row>
    <row r="468" spans="1:16" ht="75" x14ac:dyDescent="0.3">
      <c r="A468" s="19">
        <v>2023420</v>
      </c>
      <c r="B468" s="19">
        <v>7658</v>
      </c>
      <c r="C468" s="20" t="s">
        <v>139</v>
      </c>
      <c r="D468" s="23" t="s">
        <v>322</v>
      </c>
      <c r="E468" s="22">
        <v>80111600</v>
      </c>
      <c r="F468" s="23" t="s">
        <v>382</v>
      </c>
      <c r="G468" s="46">
        <v>44927</v>
      </c>
      <c r="H468" s="46">
        <v>44941</v>
      </c>
      <c r="I468" s="23">
        <v>10</v>
      </c>
      <c r="J468" s="23" t="s">
        <v>20</v>
      </c>
      <c r="K468" s="28" t="s">
        <v>21</v>
      </c>
      <c r="L468" s="23" t="s">
        <v>22</v>
      </c>
      <c r="M468" s="24">
        <v>38500000</v>
      </c>
      <c r="N468" s="22" t="s">
        <v>350</v>
      </c>
      <c r="O468" s="22" t="s">
        <v>162</v>
      </c>
      <c r="P468" s="22" t="s">
        <v>25</v>
      </c>
    </row>
    <row r="469" spans="1:16" ht="75" x14ac:dyDescent="0.3">
      <c r="A469" s="19">
        <v>2023421</v>
      </c>
      <c r="B469" s="19">
        <v>7658</v>
      </c>
      <c r="C469" s="20" t="s">
        <v>139</v>
      </c>
      <c r="D469" s="23" t="s">
        <v>322</v>
      </c>
      <c r="E469" s="22">
        <v>80111600</v>
      </c>
      <c r="F469" s="23" t="s">
        <v>383</v>
      </c>
      <c r="G469" s="46">
        <v>44927</v>
      </c>
      <c r="H469" s="46">
        <v>44941</v>
      </c>
      <c r="I469" s="23">
        <v>10</v>
      </c>
      <c r="J469" s="23" t="s">
        <v>20</v>
      </c>
      <c r="K469" s="28" t="s">
        <v>21</v>
      </c>
      <c r="L469" s="23" t="s">
        <v>22</v>
      </c>
      <c r="M469" s="24">
        <v>55000000</v>
      </c>
      <c r="N469" s="22" t="s">
        <v>350</v>
      </c>
      <c r="O469" s="22" t="s">
        <v>162</v>
      </c>
      <c r="P469" s="22" t="s">
        <v>25</v>
      </c>
    </row>
    <row r="470" spans="1:16" ht="75" x14ac:dyDescent="0.3">
      <c r="A470" s="19">
        <v>2023423</v>
      </c>
      <c r="B470" s="19">
        <v>7658</v>
      </c>
      <c r="C470" s="20" t="s">
        <v>139</v>
      </c>
      <c r="D470" s="23" t="s">
        <v>322</v>
      </c>
      <c r="E470" s="22">
        <v>80111600</v>
      </c>
      <c r="F470" s="23" t="s">
        <v>385</v>
      </c>
      <c r="G470" s="46">
        <v>44927</v>
      </c>
      <c r="H470" s="46">
        <v>44941</v>
      </c>
      <c r="I470" s="23">
        <v>10</v>
      </c>
      <c r="J470" s="23" t="s">
        <v>20</v>
      </c>
      <c r="K470" s="28" t="s">
        <v>21</v>
      </c>
      <c r="L470" s="23" t="s">
        <v>22</v>
      </c>
      <c r="M470" s="24">
        <f>73000000-66524635-6475365</f>
        <v>0</v>
      </c>
      <c r="N470" s="22" t="s">
        <v>350</v>
      </c>
      <c r="O470" s="22" t="s">
        <v>162</v>
      </c>
      <c r="P470" s="22" t="s">
        <v>25</v>
      </c>
    </row>
    <row r="471" spans="1:16" ht="75" x14ac:dyDescent="0.3">
      <c r="A471" s="19">
        <v>2023424</v>
      </c>
      <c r="B471" s="19">
        <v>7658</v>
      </c>
      <c r="C471" s="20" t="s">
        <v>139</v>
      </c>
      <c r="D471" s="23" t="s">
        <v>322</v>
      </c>
      <c r="E471" s="22">
        <v>80111600</v>
      </c>
      <c r="F471" s="23" t="s">
        <v>386</v>
      </c>
      <c r="G471" s="46">
        <v>44927</v>
      </c>
      <c r="H471" s="46">
        <v>44941</v>
      </c>
      <c r="I471" s="23">
        <v>10</v>
      </c>
      <c r="J471" s="23" t="s">
        <v>20</v>
      </c>
      <c r="K471" s="28" t="s">
        <v>21</v>
      </c>
      <c r="L471" s="23" t="s">
        <v>22</v>
      </c>
      <c r="M471" s="24">
        <v>24500000</v>
      </c>
      <c r="N471" s="22" t="s">
        <v>350</v>
      </c>
      <c r="O471" s="22" t="s">
        <v>162</v>
      </c>
      <c r="P471" s="22" t="s">
        <v>25</v>
      </c>
    </row>
    <row r="472" spans="1:16" ht="75" x14ac:dyDescent="0.3">
      <c r="A472" s="19">
        <v>2023425</v>
      </c>
      <c r="B472" s="19">
        <v>7658</v>
      </c>
      <c r="C472" s="20" t="s">
        <v>139</v>
      </c>
      <c r="D472" s="23" t="s">
        <v>322</v>
      </c>
      <c r="E472" s="22">
        <v>80111600</v>
      </c>
      <c r="F472" s="23" t="s">
        <v>386</v>
      </c>
      <c r="G472" s="46">
        <v>44927</v>
      </c>
      <c r="H472" s="46">
        <v>44941</v>
      </c>
      <c r="I472" s="23">
        <v>10</v>
      </c>
      <c r="J472" s="23" t="s">
        <v>20</v>
      </c>
      <c r="K472" s="28" t="s">
        <v>21</v>
      </c>
      <c r="L472" s="23" t="s">
        <v>22</v>
      </c>
      <c r="M472" s="24">
        <v>24500000</v>
      </c>
      <c r="N472" s="22" t="s">
        <v>350</v>
      </c>
      <c r="O472" s="22" t="s">
        <v>162</v>
      </c>
      <c r="P472" s="22" t="s">
        <v>25</v>
      </c>
    </row>
    <row r="473" spans="1:16" ht="75" x14ac:dyDescent="0.3">
      <c r="A473" s="19">
        <v>2023426</v>
      </c>
      <c r="B473" s="19">
        <v>7658</v>
      </c>
      <c r="C473" s="20" t="s">
        <v>139</v>
      </c>
      <c r="D473" s="23" t="s">
        <v>322</v>
      </c>
      <c r="E473" s="22">
        <v>80111600</v>
      </c>
      <c r="F473" s="23" t="s">
        <v>386</v>
      </c>
      <c r="G473" s="46">
        <v>44927</v>
      </c>
      <c r="H473" s="46">
        <v>44941</v>
      </c>
      <c r="I473" s="23">
        <v>10</v>
      </c>
      <c r="J473" s="23" t="s">
        <v>20</v>
      </c>
      <c r="K473" s="28" t="s">
        <v>21</v>
      </c>
      <c r="L473" s="23" t="s">
        <v>22</v>
      </c>
      <c r="M473" s="24">
        <v>24500000</v>
      </c>
      <c r="N473" s="22" t="s">
        <v>350</v>
      </c>
      <c r="O473" s="22" t="s">
        <v>162</v>
      </c>
      <c r="P473" s="22" t="s">
        <v>25</v>
      </c>
    </row>
    <row r="474" spans="1:16" ht="75" x14ac:dyDescent="0.3">
      <c r="A474" s="19">
        <v>2023427</v>
      </c>
      <c r="B474" s="19">
        <v>7658</v>
      </c>
      <c r="C474" s="20" t="s">
        <v>139</v>
      </c>
      <c r="D474" s="23" t="s">
        <v>322</v>
      </c>
      <c r="E474" s="22">
        <v>80111600</v>
      </c>
      <c r="F474" s="23" t="s">
        <v>386</v>
      </c>
      <c r="G474" s="46">
        <v>44927</v>
      </c>
      <c r="H474" s="46">
        <v>44941</v>
      </c>
      <c r="I474" s="23">
        <v>10</v>
      </c>
      <c r="J474" s="23" t="s">
        <v>20</v>
      </c>
      <c r="K474" s="28" t="s">
        <v>21</v>
      </c>
      <c r="L474" s="23" t="s">
        <v>22</v>
      </c>
      <c r="M474" s="24">
        <v>24500000</v>
      </c>
      <c r="N474" s="22" t="s">
        <v>350</v>
      </c>
      <c r="O474" s="22" t="s">
        <v>162</v>
      </c>
      <c r="P474" s="22" t="s">
        <v>25</v>
      </c>
    </row>
    <row r="475" spans="1:16" ht="75" x14ac:dyDescent="0.3">
      <c r="A475" s="19">
        <v>2023428</v>
      </c>
      <c r="B475" s="19">
        <v>7658</v>
      </c>
      <c r="C475" s="20" t="s">
        <v>139</v>
      </c>
      <c r="D475" s="23" t="s">
        <v>322</v>
      </c>
      <c r="E475" s="22">
        <v>80111600</v>
      </c>
      <c r="F475" s="23" t="s">
        <v>386</v>
      </c>
      <c r="G475" s="46">
        <v>44927</v>
      </c>
      <c r="H475" s="46">
        <v>44941</v>
      </c>
      <c r="I475" s="23">
        <v>10</v>
      </c>
      <c r="J475" s="23" t="s">
        <v>20</v>
      </c>
      <c r="K475" s="28" t="s">
        <v>21</v>
      </c>
      <c r="L475" s="23" t="s">
        <v>22</v>
      </c>
      <c r="M475" s="24">
        <v>24500000</v>
      </c>
      <c r="N475" s="22" t="s">
        <v>350</v>
      </c>
      <c r="O475" s="22" t="s">
        <v>162</v>
      </c>
      <c r="P475" s="22" t="s">
        <v>25</v>
      </c>
    </row>
    <row r="476" spans="1:16" ht="75" x14ac:dyDescent="0.3">
      <c r="A476" s="19">
        <v>2023429</v>
      </c>
      <c r="B476" s="19">
        <v>7658</v>
      </c>
      <c r="C476" s="20" t="s">
        <v>139</v>
      </c>
      <c r="D476" s="23" t="s">
        <v>322</v>
      </c>
      <c r="E476" s="22">
        <v>80111600</v>
      </c>
      <c r="F476" s="23" t="s">
        <v>386</v>
      </c>
      <c r="G476" s="46">
        <v>44927</v>
      </c>
      <c r="H476" s="46">
        <v>44941</v>
      </c>
      <c r="I476" s="23">
        <v>10</v>
      </c>
      <c r="J476" s="23" t="s">
        <v>20</v>
      </c>
      <c r="K476" s="28" t="s">
        <v>21</v>
      </c>
      <c r="L476" s="23" t="s">
        <v>22</v>
      </c>
      <c r="M476" s="24">
        <v>24500000</v>
      </c>
      <c r="N476" s="22" t="s">
        <v>350</v>
      </c>
      <c r="O476" s="22" t="s">
        <v>162</v>
      </c>
      <c r="P476" s="22" t="s">
        <v>25</v>
      </c>
    </row>
    <row r="477" spans="1:16" s="11" customFormat="1" ht="75" x14ac:dyDescent="0.3">
      <c r="A477" s="19">
        <v>2023430</v>
      </c>
      <c r="B477" s="19">
        <v>7658</v>
      </c>
      <c r="C477" s="20" t="s">
        <v>139</v>
      </c>
      <c r="D477" s="23" t="s">
        <v>322</v>
      </c>
      <c r="E477" s="22">
        <v>80111600</v>
      </c>
      <c r="F477" s="23" t="s">
        <v>386</v>
      </c>
      <c r="G477" s="46">
        <v>44927</v>
      </c>
      <c r="H477" s="46">
        <v>44941</v>
      </c>
      <c r="I477" s="23">
        <v>10</v>
      </c>
      <c r="J477" s="23" t="s">
        <v>20</v>
      </c>
      <c r="K477" s="28" t="s">
        <v>21</v>
      </c>
      <c r="L477" s="23" t="s">
        <v>22</v>
      </c>
      <c r="M477" s="24">
        <v>24500000</v>
      </c>
      <c r="N477" s="22" t="s">
        <v>350</v>
      </c>
      <c r="O477" s="22" t="s">
        <v>162</v>
      </c>
      <c r="P477" s="22" t="s">
        <v>25</v>
      </c>
    </row>
    <row r="478" spans="1:16" s="11" customFormat="1" ht="75" x14ac:dyDescent="0.3">
      <c r="A478" s="19">
        <v>2023431</v>
      </c>
      <c r="B478" s="19">
        <v>7658</v>
      </c>
      <c r="C478" s="20" t="s">
        <v>139</v>
      </c>
      <c r="D478" s="23" t="s">
        <v>322</v>
      </c>
      <c r="E478" s="22">
        <v>80111600</v>
      </c>
      <c r="F478" s="23" t="s">
        <v>387</v>
      </c>
      <c r="G478" s="46">
        <v>44986</v>
      </c>
      <c r="H478" s="46">
        <v>45000</v>
      </c>
      <c r="I478" s="23">
        <v>8</v>
      </c>
      <c r="J478" s="23" t="s">
        <v>20</v>
      </c>
      <c r="K478" s="28" t="s">
        <v>21</v>
      </c>
      <c r="L478" s="23" t="s">
        <v>22</v>
      </c>
      <c r="M478" s="24">
        <v>54400000</v>
      </c>
      <c r="N478" s="22" t="s">
        <v>350</v>
      </c>
      <c r="O478" s="22" t="s">
        <v>162</v>
      </c>
      <c r="P478" s="22" t="s">
        <v>25</v>
      </c>
    </row>
    <row r="479" spans="1:16" s="11" customFormat="1" ht="75" x14ac:dyDescent="0.3">
      <c r="A479" s="19">
        <v>2023432</v>
      </c>
      <c r="B479" s="19">
        <v>7658</v>
      </c>
      <c r="C479" s="20" t="s">
        <v>139</v>
      </c>
      <c r="D479" s="23" t="s">
        <v>322</v>
      </c>
      <c r="E479" s="22">
        <v>80111600</v>
      </c>
      <c r="F479" s="23" t="s">
        <v>388</v>
      </c>
      <c r="G479" s="46">
        <v>44986</v>
      </c>
      <c r="H479" s="46">
        <v>45000</v>
      </c>
      <c r="I479" s="23">
        <v>8</v>
      </c>
      <c r="J479" s="23" t="s">
        <v>20</v>
      </c>
      <c r="K479" s="28" t="s">
        <v>21</v>
      </c>
      <c r="L479" s="23" t="s">
        <v>22</v>
      </c>
      <c r="M479" s="24">
        <v>40000000</v>
      </c>
      <c r="N479" s="22" t="s">
        <v>350</v>
      </c>
      <c r="O479" s="22" t="s">
        <v>162</v>
      </c>
      <c r="P479" s="22" t="s">
        <v>25</v>
      </c>
    </row>
    <row r="480" spans="1:16" s="11" customFormat="1" ht="45" x14ac:dyDescent="0.3">
      <c r="A480" s="19">
        <v>2023434</v>
      </c>
      <c r="B480" s="19">
        <v>7658</v>
      </c>
      <c r="C480" s="20" t="s">
        <v>139</v>
      </c>
      <c r="D480" s="23" t="s">
        <v>322</v>
      </c>
      <c r="E480" s="22" t="s">
        <v>390</v>
      </c>
      <c r="F480" s="23" t="s">
        <v>391</v>
      </c>
      <c r="G480" s="46">
        <v>44972</v>
      </c>
      <c r="H480" s="46">
        <v>45033</v>
      </c>
      <c r="I480" s="23">
        <v>6</v>
      </c>
      <c r="J480" s="23" t="s">
        <v>392</v>
      </c>
      <c r="K480" s="28" t="s">
        <v>21</v>
      </c>
      <c r="L480" s="23" t="s">
        <v>367</v>
      </c>
      <c r="M480" s="24">
        <v>350000000</v>
      </c>
      <c r="N480" s="22" t="s">
        <v>393</v>
      </c>
      <c r="O480" s="22" t="s">
        <v>394</v>
      </c>
      <c r="P480" s="22" t="s">
        <v>25</v>
      </c>
    </row>
    <row r="481" spans="1:16" ht="90" x14ac:dyDescent="0.3">
      <c r="A481" s="19">
        <v>2023435</v>
      </c>
      <c r="B481" s="19">
        <v>7658</v>
      </c>
      <c r="C481" s="20" t="s">
        <v>139</v>
      </c>
      <c r="D481" s="23" t="s">
        <v>322</v>
      </c>
      <c r="E481" s="22" t="s">
        <v>395</v>
      </c>
      <c r="F481" s="23" t="s">
        <v>396</v>
      </c>
      <c r="G481" s="46">
        <v>44956</v>
      </c>
      <c r="H481" s="46">
        <v>45000</v>
      </c>
      <c r="I481" s="23">
        <v>6</v>
      </c>
      <c r="J481" s="23" t="s">
        <v>370</v>
      </c>
      <c r="K481" s="28" t="s">
        <v>21</v>
      </c>
      <c r="L481" s="23" t="s">
        <v>367</v>
      </c>
      <c r="M481" s="24">
        <v>70000000</v>
      </c>
      <c r="N481" s="22" t="s">
        <v>393</v>
      </c>
      <c r="O481" s="22" t="s">
        <v>394</v>
      </c>
      <c r="P481" s="22" t="s">
        <v>25</v>
      </c>
    </row>
    <row r="482" spans="1:16" ht="60" x14ac:dyDescent="0.3">
      <c r="A482" s="19">
        <v>2023438</v>
      </c>
      <c r="B482" s="19" t="s">
        <v>54</v>
      </c>
      <c r="C482" s="19" t="s">
        <v>54</v>
      </c>
      <c r="D482" s="23" t="s">
        <v>322</v>
      </c>
      <c r="E482" s="22" t="s">
        <v>401</v>
      </c>
      <c r="F482" s="23" t="s">
        <v>402</v>
      </c>
      <c r="G482" s="46">
        <v>44928</v>
      </c>
      <c r="H482" s="46">
        <v>44972</v>
      </c>
      <c r="I482" s="23">
        <v>12</v>
      </c>
      <c r="J482" s="23" t="s">
        <v>95</v>
      </c>
      <c r="K482" s="28" t="s">
        <v>21</v>
      </c>
      <c r="L482" s="23" t="s">
        <v>58</v>
      </c>
      <c r="M482" s="24">
        <v>100000000</v>
      </c>
      <c r="N482" s="22" t="s">
        <v>58</v>
      </c>
      <c r="O482" s="22" t="s">
        <v>58</v>
      </c>
      <c r="P482" s="22" t="s">
        <v>25</v>
      </c>
    </row>
    <row r="483" spans="1:16" ht="60" x14ac:dyDescent="0.3">
      <c r="A483" s="19">
        <v>2023443</v>
      </c>
      <c r="B483" s="19" t="s">
        <v>54</v>
      </c>
      <c r="C483" s="19" t="s">
        <v>54</v>
      </c>
      <c r="D483" s="23" t="s">
        <v>322</v>
      </c>
      <c r="E483" s="22" t="s">
        <v>407</v>
      </c>
      <c r="F483" s="23" t="s">
        <v>408</v>
      </c>
      <c r="G483" s="46">
        <v>44972</v>
      </c>
      <c r="H483" s="46">
        <v>44986</v>
      </c>
      <c r="I483" s="23">
        <v>9</v>
      </c>
      <c r="J483" s="23" t="s">
        <v>113</v>
      </c>
      <c r="K483" s="28" t="s">
        <v>21</v>
      </c>
      <c r="L483" s="23" t="s">
        <v>58</v>
      </c>
      <c r="M483" s="24">
        <v>40000000</v>
      </c>
      <c r="N483" s="22" t="s">
        <v>58</v>
      </c>
      <c r="O483" s="22" t="s">
        <v>58</v>
      </c>
      <c r="P483" s="22" t="s">
        <v>25</v>
      </c>
    </row>
    <row r="484" spans="1:16" ht="75" x14ac:dyDescent="0.3">
      <c r="A484" s="19">
        <v>2023444</v>
      </c>
      <c r="B484" s="19" t="s">
        <v>54</v>
      </c>
      <c r="C484" s="19" t="s">
        <v>54</v>
      </c>
      <c r="D484" s="23" t="s">
        <v>322</v>
      </c>
      <c r="E484" s="22" t="s">
        <v>409</v>
      </c>
      <c r="F484" s="23" t="s">
        <v>410</v>
      </c>
      <c r="G484" s="46">
        <v>44941</v>
      </c>
      <c r="H484" s="46">
        <v>44946</v>
      </c>
      <c r="I484" s="23">
        <v>4</v>
      </c>
      <c r="J484" s="23" t="s">
        <v>158</v>
      </c>
      <c r="K484" s="28" t="s">
        <v>21</v>
      </c>
      <c r="L484" s="23" t="s">
        <v>58</v>
      </c>
      <c r="M484" s="24">
        <v>15000000</v>
      </c>
      <c r="N484" s="22" t="s">
        <v>58</v>
      </c>
      <c r="O484" s="22" t="s">
        <v>58</v>
      </c>
      <c r="P484" s="22" t="s">
        <v>333</v>
      </c>
    </row>
    <row r="485" spans="1:16" ht="150" x14ac:dyDescent="0.3">
      <c r="A485" s="19">
        <v>2023445</v>
      </c>
      <c r="B485" s="19" t="s">
        <v>54</v>
      </c>
      <c r="C485" s="19" t="s">
        <v>54</v>
      </c>
      <c r="D485" s="23" t="s">
        <v>322</v>
      </c>
      <c r="E485" s="22" t="s">
        <v>411</v>
      </c>
      <c r="F485" s="23" t="s">
        <v>412</v>
      </c>
      <c r="G485" s="46">
        <v>44958</v>
      </c>
      <c r="H485" s="46">
        <v>44941</v>
      </c>
      <c r="I485" s="23">
        <v>11</v>
      </c>
      <c r="J485" s="23" t="s">
        <v>20</v>
      </c>
      <c r="K485" s="28" t="s">
        <v>21</v>
      </c>
      <c r="L485" s="23" t="s">
        <v>58</v>
      </c>
      <c r="M485" s="24">
        <v>95000000</v>
      </c>
      <c r="N485" s="22" t="s">
        <v>58</v>
      </c>
      <c r="O485" s="22" t="s">
        <v>58</v>
      </c>
      <c r="P485" s="22" t="s">
        <v>25</v>
      </c>
    </row>
    <row r="486" spans="1:16" ht="75" x14ac:dyDescent="0.3">
      <c r="A486" s="19">
        <v>2023446</v>
      </c>
      <c r="B486" s="19" t="s">
        <v>54</v>
      </c>
      <c r="C486" s="19" t="s">
        <v>54</v>
      </c>
      <c r="D486" s="23" t="s">
        <v>322</v>
      </c>
      <c r="E486" s="22" t="s">
        <v>413</v>
      </c>
      <c r="F486" s="23" t="s">
        <v>414</v>
      </c>
      <c r="G486" s="46">
        <v>44986</v>
      </c>
      <c r="H486" s="46">
        <v>45000</v>
      </c>
      <c r="I486" s="23">
        <v>12</v>
      </c>
      <c r="J486" s="23" t="s">
        <v>153</v>
      </c>
      <c r="K486" s="28" t="s">
        <v>21</v>
      </c>
      <c r="L486" s="23" t="s">
        <v>58</v>
      </c>
      <c r="M486" s="24">
        <v>45000000</v>
      </c>
      <c r="N486" s="22" t="s">
        <v>58</v>
      </c>
      <c r="O486" s="22" t="s">
        <v>58</v>
      </c>
      <c r="P486" s="22" t="s">
        <v>25</v>
      </c>
    </row>
    <row r="487" spans="1:16" ht="60" x14ac:dyDescent="0.3">
      <c r="A487" s="19">
        <v>2023447</v>
      </c>
      <c r="B487" s="19" t="s">
        <v>54</v>
      </c>
      <c r="C487" s="19" t="s">
        <v>54</v>
      </c>
      <c r="D487" s="23" t="s">
        <v>322</v>
      </c>
      <c r="E487" s="22" t="s">
        <v>415</v>
      </c>
      <c r="F487" s="23" t="s">
        <v>416</v>
      </c>
      <c r="G487" s="46">
        <v>44946</v>
      </c>
      <c r="H487" s="46">
        <v>44946</v>
      </c>
      <c r="I487" s="23">
        <v>12</v>
      </c>
      <c r="J487" s="23" t="s">
        <v>63</v>
      </c>
      <c r="K487" s="28" t="s">
        <v>21</v>
      </c>
      <c r="L487" s="23" t="s">
        <v>58</v>
      </c>
      <c r="M487" s="24">
        <v>120000000</v>
      </c>
      <c r="N487" s="22" t="s">
        <v>58</v>
      </c>
      <c r="O487" s="22" t="s">
        <v>58</v>
      </c>
      <c r="P487" s="22" t="s">
        <v>25</v>
      </c>
    </row>
    <row r="488" spans="1:16" ht="150" x14ac:dyDescent="0.3">
      <c r="A488" s="19">
        <v>2023448</v>
      </c>
      <c r="B488" s="19" t="s">
        <v>54</v>
      </c>
      <c r="C488" s="19" t="s">
        <v>54</v>
      </c>
      <c r="D488" s="23" t="s">
        <v>322</v>
      </c>
      <c r="E488" s="22" t="s">
        <v>417</v>
      </c>
      <c r="F488" s="23" t="s">
        <v>418</v>
      </c>
      <c r="G488" s="46">
        <v>44928</v>
      </c>
      <c r="H488" s="46">
        <v>44981</v>
      </c>
      <c r="I488" s="23">
        <v>12</v>
      </c>
      <c r="J488" s="23" t="s">
        <v>158</v>
      </c>
      <c r="K488" s="28" t="s">
        <v>21</v>
      </c>
      <c r="L488" s="23" t="s">
        <v>58</v>
      </c>
      <c r="M488" s="24">
        <f>4480000000+120000000</f>
        <v>4600000000</v>
      </c>
      <c r="N488" s="22" t="s">
        <v>58</v>
      </c>
      <c r="O488" s="22" t="s">
        <v>58</v>
      </c>
      <c r="P488" s="22" t="s">
        <v>25</v>
      </c>
    </row>
    <row r="489" spans="1:16" ht="30" x14ac:dyDescent="0.3">
      <c r="A489" s="19">
        <v>2023449</v>
      </c>
      <c r="B489" s="19" t="s">
        <v>54</v>
      </c>
      <c r="C489" s="19" t="s">
        <v>54</v>
      </c>
      <c r="D489" s="23" t="s">
        <v>322</v>
      </c>
      <c r="E489" s="22" t="s">
        <v>419</v>
      </c>
      <c r="F489" s="23" t="s">
        <v>420</v>
      </c>
      <c r="G489" s="46">
        <v>44927</v>
      </c>
      <c r="H489" s="46">
        <v>44941</v>
      </c>
      <c r="I489" s="23">
        <v>6</v>
      </c>
      <c r="J489" s="23" t="s">
        <v>20</v>
      </c>
      <c r="K489" s="28" t="s">
        <v>21</v>
      </c>
      <c r="L489" s="23" t="s">
        <v>58</v>
      </c>
      <c r="M489" s="24">
        <v>60000000</v>
      </c>
      <c r="N489" s="22" t="s">
        <v>58</v>
      </c>
      <c r="O489" s="22" t="s">
        <v>58</v>
      </c>
      <c r="P489" s="22" t="s">
        <v>25</v>
      </c>
    </row>
    <row r="490" spans="1:16" ht="30" x14ac:dyDescent="0.3">
      <c r="A490" s="19">
        <v>2023450</v>
      </c>
      <c r="B490" s="19" t="s">
        <v>54</v>
      </c>
      <c r="C490" s="19" t="s">
        <v>54</v>
      </c>
      <c r="D490" s="23" t="s">
        <v>322</v>
      </c>
      <c r="E490" s="22" t="s">
        <v>419</v>
      </c>
      <c r="F490" s="23" t="s">
        <v>421</v>
      </c>
      <c r="G490" s="46">
        <v>44927</v>
      </c>
      <c r="H490" s="46">
        <v>44941</v>
      </c>
      <c r="I490" s="23">
        <v>12</v>
      </c>
      <c r="J490" s="23" t="s">
        <v>20</v>
      </c>
      <c r="K490" s="28" t="s">
        <v>21</v>
      </c>
      <c r="L490" s="23" t="s">
        <v>58</v>
      </c>
      <c r="M490" s="24">
        <v>120000000</v>
      </c>
      <c r="N490" s="22" t="s">
        <v>58</v>
      </c>
      <c r="O490" s="22" t="s">
        <v>58</v>
      </c>
      <c r="P490" s="22" t="s">
        <v>25</v>
      </c>
    </row>
    <row r="491" spans="1:16" ht="30" x14ac:dyDescent="0.3">
      <c r="A491" s="19">
        <v>2023452</v>
      </c>
      <c r="B491" s="19" t="s">
        <v>54</v>
      </c>
      <c r="C491" s="19" t="s">
        <v>54</v>
      </c>
      <c r="D491" s="23" t="s">
        <v>322</v>
      </c>
      <c r="E491" s="22" t="s">
        <v>423</v>
      </c>
      <c r="F491" s="23" t="s">
        <v>424</v>
      </c>
      <c r="G491" s="46">
        <v>44958</v>
      </c>
      <c r="H491" s="46">
        <v>44941</v>
      </c>
      <c r="I491" s="23">
        <v>10</v>
      </c>
      <c r="J491" s="23" t="s">
        <v>20</v>
      </c>
      <c r="K491" s="28" t="s">
        <v>21</v>
      </c>
      <c r="L491" s="23" t="s">
        <v>58</v>
      </c>
      <c r="M491" s="24">
        <v>8000000</v>
      </c>
      <c r="N491" s="22" t="s">
        <v>58</v>
      </c>
      <c r="O491" s="22" t="s">
        <v>58</v>
      </c>
      <c r="P491" s="22" t="s">
        <v>25</v>
      </c>
    </row>
    <row r="492" spans="1:16" ht="30" x14ac:dyDescent="0.3">
      <c r="A492" s="19">
        <v>2023453</v>
      </c>
      <c r="B492" s="19" t="s">
        <v>54</v>
      </c>
      <c r="C492" s="19" t="s">
        <v>54</v>
      </c>
      <c r="D492" s="23" t="s">
        <v>322</v>
      </c>
      <c r="E492" s="22" t="s">
        <v>423</v>
      </c>
      <c r="F492" s="23" t="s">
        <v>425</v>
      </c>
      <c r="G492" s="46">
        <v>44958</v>
      </c>
      <c r="H492" s="46">
        <v>44941</v>
      </c>
      <c r="I492" s="23">
        <v>10</v>
      </c>
      <c r="J492" s="23" t="s">
        <v>20</v>
      </c>
      <c r="K492" s="28" t="s">
        <v>21</v>
      </c>
      <c r="L492" s="23" t="s">
        <v>58</v>
      </c>
      <c r="M492" s="24">
        <v>19000000</v>
      </c>
      <c r="N492" s="22" t="s">
        <v>58</v>
      </c>
      <c r="O492" s="22" t="s">
        <v>58</v>
      </c>
      <c r="P492" s="22" t="s">
        <v>25</v>
      </c>
    </row>
    <row r="493" spans="1:16" ht="45" x14ac:dyDescent="0.3">
      <c r="A493" s="19">
        <v>2023454</v>
      </c>
      <c r="B493" s="19" t="s">
        <v>54</v>
      </c>
      <c r="C493" s="19" t="s">
        <v>54</v>
      </c>
      <c r="D493" s="23" t="s">
        <v>322</v>
      </c>
      <c r="E493" s="22" t="s">
        <v>423</v>
      </c>
      <c r="F493" s="23" t="s">
        <v>426</v>
      </c>
      <c r="G493" s="46">
        <v>44958</v>
      </c>
      <c r="H493" s="46">
        <v>44941</v>
      </c>
      <c r="I493" s="23">
        <v>10</v>
      </c>
      <c r="J493" s="23" t="s">
        <v>20</v>
      </c>
      <c r="K493" s="28" t="s">
        <v>21</v>
      </c>
      <c r="L493" s="23" t="s">
        <v>58</v>
      </c>
      <c r="M493" s="24">
        <v>8000000</v>
      </c>
      <c r="N493" s="22" t="s">
        <v>58</v>
      </c>
      <c r="O493" s="22" t="s">
        <v>58</v>
      </c>
      <c r="P493" s="22" t="s">
        <v>25</v>
      </c>
    </row>
    <row r="494" spans="1:16" ht="45" x14ac:dyDescent="0.3">
      <c r="A494" s="19">
        <v>2023455</v>
      </c>
      <c r="B494" s="19" t="s">
        <v>54</v>
      </c>
      <c r="C494" s="19" t="s">
        <v>54</v>
      </c>
      <c r="D494" s="23" t="s">
        <v>322</v>
      </c>
      <c r="E494" s="22" t="s">
        <v>346</v>
      </c>
      <c r="F494" s="23" t="s">
        <v>347</v>
      </c>
      <c r="G494" s="46">
        <v>44935</v>
      </c>
      <c r="H494" s="46">
        <v>44972</v>
      </c>
      <c r="I494" s="23">
        <v>10</v>
      </c>
      <c r="J494" s="23" t="s">
        <v>153</v>
      </c>
      <c r="K494" s="28" t="s">
        <v>21</v>
      </c>
      <c r="L494" s="23" t="s">
        <v>58</v>
      </c>
      <c r="M494" s="24">
        <v>158002000</v>
      </c>
      <c r="N494" s="22" t="s">
        <v>58</v>
      </c>
      <c r="O494" s="22" t="s">
        <v>58</v>
      </c>
      <c r="P494" s="22" t="s">
        <v>25</v>
      </c>
    </row>
    <row r="495" spans="1:16" ht="90" x14ac:dyDescent="0.3">
      <c r="A495" s="27">
        <v>2023456</v>
      </c>
      <c r="B495" s="19" t="s">
        <v>54</v>
      </c>
      <c r="C495" s="19" t="s">
        <v>54</v>
      </c>
      <c r="D495" s="23" t="s">
        <v>322</v>
      </c>
      <c r="E495" s="22" t="s">
        <v>427</v>
      </c>
      <c r="F495" s="23" t="s">
        <v>428</v>
      </c>
      <c r="G495" s="46">
        <v>44958</v>
      </c>
      <c r="H495" s="46">
        <v>45000</v>
      </c>
      <c r="I495" s="23">
        <v>10</v>
      </c>
      <c r="J495" s="23" t="s">
        <v>153</v>
      </c>
      <c r="K495" s="28" t="s">
        <v>21</v>
      </c>
      <c r="L495" s="23" t="s">
        <v>58</v>
      </c>
      <c r="M495" s="24">
        <v>42000000</v>
      </c>
      <c r="N495" s="22" t="s">
        <v>58</v>
      </c>
      <c r="O495" s="22" t="s">
        <v>58</v>
      </c>
      <c r="P495" s="22" t="s">
        <v>25</v>
      </c>
    </row>
    <row r="496" spans="1:16" ht="75" x14ac:dyDescent="0.3">
      <c r="A496" s="27">
        <v>2023457</v>
      </c>
      <c r="B496" s="19" t="s">
        <v>54</v>
      </c>
      <c r="C496" s="19" t="s">
        <v>54</v>
      </c>
      <c r="D496" s="23" t="s">
        <v>322</v>
      </c>
      <c r="E496" s="22" t="s">
        <v>374</v>
      </c>
      <c r="F496" s="23" t="s">
        <v>375</v>
      </c>
      <c r="G496" s="46">
        <v>44928</v>
      </c>
      <c r="H496" s="46">
        <v>44972</v>
      </c>
      <c r="I496" s="23">
        <v>2</v>
      </c>
      <c r="J496" s="23" t="s">
        <v>158</v>
      </c>
      <c r="K496" s="28" t="s">
        <v>21</v>
      </c>
      <c r="L496" s="23" t="s">
        <v>58</v>
      </c>
      <c r="M496" s="24">
        <v>200000000</v>
      </c>
      <c r="N496" s="22" t="s">
        <v>58</v>
      </c>
      <c r="O496" s="22" t="s">
        <v>58</v>
      </c>
      <c r="P496" s="22" t="s">
        <v>333</v>
      </c>
    </row>
    <row r="497" spans="1:16" ht="45" x14ac:dyDescent="0.3">
      <c r="A497" s="19">
        <v>2023460</v>
      </c>
      <c r="B497" s="19" t="s">
        <v>54</v>
      </c>
      <c r="C497" s="19" t="s">
        <v>54</v>
      </c>
      <c r="D497" s="23" t="s">
        <v>322</v>
      </c>
      <c r="E497" s="22">
        <v>80111600</v>
      </c>
      <c r="F497" s="23" t="s">
        <v>430</v>
      </c>
      <c r="G497" s="46">
        <v>44927</v>
      </c>
      <c r="H497" s="46">
        <v>44941</v>
      </c>
      <c r="I497" s="23">
        <v>8</v>
      </c>
      <c r="J497" s="23" t="s">
        <v>20</v>
      </c>
      <c r="K497" s="28" t="s">
        <v>21</v>
      </c>
      <c r="L497" s="23" t="s">
        <v>58</v>
      </c>
      <c r="M497" s="24">
        <v>19600000</v>
      </c>
      <c r="N497" s="22" t="s">
        <v>58</v>
      </c>
      <c r="O497" s="22" t="s">
        <v>58</v>
      </c>
      <c r="P497" s="22" t="s">
        <v>25</v>
      </c>
    </row>
    <row r="498" spans="1:16" ht="45" x14ac:dyDescent="0.3">
      <c r="A498" s="19">
        <v>2023461</v>
      </c>
      <c r="B498" s="19" t="s">
        <v>54</v>
      </c>
      <c r="C498" s="19" t="s">
        <v>54</v>
      </c>
      <c r="D498" s="23" t="s">
        <v>322</v>
      </c>
      <c r="E498" s="22">
        <v>80111600</v>
      </c>
      <c r="F498" s="23" t="s">
        <v>431</v>
      </c>
      <c r="G498" s="46">
        <v>44927</v>
      </c>
      <c r="H498" s="46">
        <v>44941</v>
      </c>
      <c r="I498" s="23">
        <v>10</v>
      </c>
      <c r="J498" s="23" t="s">
        <v>20</v>
      </c>
      <c r="K498" s="28" t="s">
        <v>21</v>
      </c>
      <c r="L498" s="23" t="s">
        <v>58</v>
      </c>
      <c r="M498" s="24">
        <v>24500000</v>
      </c>
      <c r="N498" s="22" t="s">
        <v>58</v>
      </c>
      <c r="O498" s="22" t="s">
        <v>58</v>
      </c>
      <c r="P498" s="22" t="s">
        <v>25</v>
      </c>
    </row>
    <row r="499" spans="1:16" ht="45" x14ac:dyDescent="0.3">
      <c r="A499" s="27">
        <v>2023462</v>
      </c>
      <c r="B499" s="19" t="s">
        <v>54</v>
      </c>
      <c r="C499" s="19" t="s">
        <v>54</v>
      </c>
      <c r="D499" s="23" t="s">
        <v>322</v>
      </c>
      <c r="E499" s="22">
        <v>80111600</v>
      </c>
      <c r="F499" s="23" t="s">
        <v>432</v>
      </c>
      <c r="G499" s="46">
        <v>44927</v>
      </c>
      <c r="H499" s="46">
        <v>44941</v>
      </c>
      <c r="I499" s="23">
        <v>10</v>
      </c>
      <c r="J499" s="23" t="s">
        <v>20</v>
      </c>
      <c r="K499" s="28" t="s">
        <v>21</v>
      </c>
      <c r="L499" s="23" t="s">
        <v>58</v>
      </c>
      <c r="M499" s="24">
        <v>73000000</v>
      </c>
      <c r="N499" s="22" t="s">
        <v>58</v>
      </c>
      <c r="O499" s="22" t="s">
        <v>58</v>
      </c>
      <c r="P499" s="22" t="s">
        <v>25</v>
      </c>
    </row>
    <row r="500" spans="1:16" ht="75" x14ac:dyDescent="0.3">
      <c r="A500" s="27">
        <v>2023463</v>
      </c>
      <c r="B500" s="19" t="s">
        <v>54</v>
      </c>
      <c r="C500" s="19" t="s">
        <v>54</v>
      </c>
      <c r="D500" s="23" t="s">
        <v>322</v>
      </c>
      <c r="E500" s="22">
        <v>80111600</v>
      </c>
      <c r="F500" s="23" t="s">
        <v>433</v>
      </c>
      <c r="G500" s="46">
        <v>44986</v>
      </c>
      <c r="H500" s="46">
        <v>45000</v>
      </c>
      <c r="I500" s="23">
        <v>8</v>
      </c>
      <c r="J500" s="23" t="s">
        <v>20</v>
      </c>
      <c r="K500" s="28" t="s">
        <v>21</v>
      </c>
      <c r="L500" s="23" t="s">
        <v>58</v>
      </c>
      <c r="M500" s="24">
        <v>33600000</v>
      </c>
      <c r="N500" s="22" t="s">
        <v>58</v>
      </c>
      <c r="O500" s="22" t="s">
        <v>58</v>
      </c>
      <c r="P500" s="22" t="s">
        <v>25</v>
      </c>
    </row>
    <row r="501" spans="1:16" ht="60" x14ac:dyDescent="0.3">
      <c r="A501" s="27">
        <v>2023464</v>
      </c>
      <c r="B501" s="19" t="s">
        <v>54</v>
      </c>
      <c r="C501" s="19" t="s">
        <v>54</v>
      </c>
      <c r="D501" s="23" t="s">
        <v>322</v>
      </c>
      <c r="E501" s="22">
        <v>80111600</v>
      </c>
      <c r="F501" s="23" t="s">
        <v>434</v>
      </c>
      <c r="G501" s="46">
        <v>44927</v>
      </c>
      <c r="H501" s="46">
        <v>44941</v>
      </c>
      <c r="I501" s="23">
        <v>10</v>
      </c>
      <c r="J501" s="23" t="s">
        <v>20</v>
      </c>
      <c r="K501" s="28" t="s">
        <v>21</v>
      </c>
      <c r="L501" s="23" t="s">
        <v>58</v>
      </c>
      <c r="M501" s="24">
        <v>33500000</v>
      </c>
      <c r="N501" s="22" t="s">
        <v>58</v>
      </c>
      <c r="O501" s="22" t="s">
        <v>58</v>
      </c>
      <c r="P501" s="22" t="s">
        <v>25</v>
      </c>
    </row>
    <row r="502" spans="1:16" ht="75" x14ac:dyDescent="0.3">
      <c r="A502" s="27">
        <v>2023465</v>
      </c>
      <c r="B502" s="19" t="s">
        <v>54</v>
      </c>
      <c r="C502" s="19" t="s">
        <v>54</v>
      </c>
      <c r="D502" s="23" t="s">
        <v>322</v>
      </c>
      <c r="E502" s="22">
        <v>80111600</v>
      </c>
      <c r="F502" s="23" t="s">
        <v>435</v>
      </c>
      <c r="G502" s="46">
        <v>44927</v>
      </c>
      <c r="H502" s="46">
        <v>44941</v>
      </c>
      <c r="I502" s="23">
        <v>10</v>
      </c>
      <c r="J502" s="23" t="s">
        <v>20</v>
      </c>
      <c r="K502" s="28" t="s">
        <v>21</v>
      </c>
      <c r="L502" s="23" t="s">
        <v>58</v>
      </c>
      <c r="M502" s="24">
        <v>38500000</v>
      </c>
      <c r="N502" s="22" t="s">
        <v>58</v>
      </c>
      <c r="O502" s="22" t="s">
        <v>58</v>
      </c>
      <c r="P502" s="22" t="s">
        <v>25</v>
      </c>
    </row>
    <row r="503" spans="1:16" ht="45" x14ac:dyDescent="0.3">
      <c r="A503" s="19">
        <v>2023466</v>
      </c>
      <c r="B503" s="19" t="s">
        <v>54</v>
      </c>
      <c r="C503" s="19" t="s">
        <v>54</v>
      </c>
      <c r="D503" s="23" t="s">
        <v>322</v>
      </c>
      <c r="E503" s="22">
        <v>80111600</v>
      </c>
      <c r="F503" s="23" t="s">
        <v>430</v>
      </c>
      <c r="G503" s="46">
        <v>44927</v>
      </c>
      <c r="H503" s="46">
        <v>44941</v>
      </c>
      <c r="I503" s="23">
        <v>6</v>
      </c>
      <c r="J503" s="23" t="s">
        <v>20</v>
      </c>
      <c r="K503" s="28" t="s">
        <v>21</v>
      </c>
      <c r="L503" s="23" t="s">
        <v>58</v>
      </c>
      <c r="M503" s="24">
        <v>12600000</v>
      </c>
      <c r="N503" s="22" t="s">
        <v>58</v>
      </c>
      <c r="O503" s="22" t="s">
        <v>58</v>
      </c>
      <c r="P503" s="22" t="s">
        <v>25</v>
      </c>
    </row>
    <row r="504" spans="1:16" ht="45" x14ac:dyDescent="0.3">
      <c r="A504" s="19">
        <v>2023467</v>
      </c>
      <c r="B504" s="19" t="s">
        <v>54</v>
      </c>
      <c r="C504" s="19" t="s">
        <v>54</v>
      </c>
      <c r="D504" s="23" t="s">
        <v>322</v>
      </c>
      <c r="E504" s="22">
        <v>80111600</v>
      </c>
      <c r="F504" s="23" t="s">
        <v>436</v>
      </c>
      <c r="G504" s="46">
        <v>44986</v>
      </c>
      <c r="H504" s="46">
        <v>45000</v>
      </c>
      <c r="I504" s="23">
        <v>9</v>
      </c>
      <c r="J504" s="23" t="s">
        <v>20</v>
      </c>
      <c r="K504" s="28" t="s">
        <v>21</v>
      </c>
      <c r="L504" s="23" t="s">
        <v>58</v>
      </c>
      <c r="M504" s="24">
        <v>30150000</v>
      </c>
      <c r="N504" s="22" t="s">
        <v>58</v>
      </c>
      <c r="O504" s="22" t="s">
        <v>58</v>
      </c>
      <c r="P504" s="22" t="s">
        <v>25</v>
      </c>
    </row>
    <row r="505" spans="1:16" ht="45" x14ac:dyDescent="0.3">
      <c r="A505" s="19">
        <v>2023468</v>
      </c>
      <c r="B505" s="19" t="s">
        <v>54</v>
      </c>
      <c r="C505" s="19" t="s">
        <v>54</v>
      </c>
      <c r="D505" s="23" t="s">
        <v>322</v>
      </c>
      <c r="E505" s="22">
        <v>80111600</v>
      </c>
      <c r="F505" s="23" t="s">
        <v>430</v>
      </c>
      <c r="G505" s="46">
        <v>44927</v>
      </c>
      <c r="H505" s="46">
        <v>44941</v>
      </c>
      <c r="I505" s="23">
        <v>8</v>
      </c>
      <c r="J505" s="23" t="s">
        <v>20</v>
      </c>
      <c r="K505" s="28" t="s">
        <v>21</v>
      </c>
      <c r="L505" s="23" t="s">
        <v>58</v>
      </c>
      <c r="M505" s="24">
        <v>19600000</v>
      </c>
      <c r="N505" s="22" t="s">
        <v>58</v>
      </c>
      <c r="O505" s="22" t="s">
        <v>58</v>
      </c>
      <c r="P505" s="22" t="s">
        <v>25</v>
      </c>
    </row>
    <row r="506" spans="1:16" ht="45" x14ac:dyDescent="0.3">
      <c r="A506" s="19">
        <v>2023469</v>
      </c>
      <c r="B506" s="19" t="s">
        <v>54</v>
      </c>
      <c r="C506" s="19" t="s">
        <v>54</v>
      </c>
      <c r="D506" s="23" t="s">
        <v>322</v>
      </c>
      <c r="E506" s="22">
        <v>80111600</v>
      </c>
      <c r="F506" s="23" t="s">
        <v>430</v>
      </c>
      <c r="G506" s="46">
        <v>44927</v>
      </c>
      <c r="H506" s="46">
        <v>44941</v>
      </c>
      <c r="I506" s="23">
        <v>6</v>
      </c>
      <c r="J506" s="23" t="s">
        <v>20</v>
      </c>
      <c r="K506" s="28" t="s">
        <v>21</v>
      </c>
      <c r="L506" s="23" t="s">
        <v>58</v>
      </c>
      <c r="M506" s="24">
        <v>14700000</v>
      </c>
      <c r="N506" s="22" t="s">
        <v>58</v>
      </c>
      <c r="O506" s="22" t="s">
        <v>58</v>
      </c>
      <c r="P506" s="22" t="s">
        <v>25</v>
      </c>
    </row>
    <row r="507" spans="1:16" ht="75" x14ac:dyDescent="0.3">
      <c r="A507" s="19">
        <v>2023470</v>
      </c>
      <c r="B507" s="19" t="s">
        <v>54</v>
      </c>
      <c r="C507" s="19" t="s">
        <v>54</v>
      </c>
      <c r="D507" s="23" t="s">
        <v>322</v>
      </c>
      <c r="E507" s="22">
        <v>80111600</v>
      </c>
      <c r="F507" s="23" t="s">
        <v>437</v>
      </c>
      <c r="G507" s="46">
        <v>44927</v>
      </c>
      <c r="H507" s="46">
        <v>44941</v>
      </c>
      <c r="I507" s="23">
        <v>11</v>
      </c>
      <c r="J507" s="23" t="s">
        <v>20</v>
      </c>
      <c r="K507" s="28" t="s">
        <v>21</v>
      </c>
      <c r="L507" s="23" t="s">
        <v>58</v>
      </c>
      <c r="M507" s="24">
        <f>55000000+44000000</f>
        <v>99000000</v>
      </c>
      <c r="N507" s="22" t="s">
        <v>58</v>
      </c>
      <c r="O507" s="22" t="s">
        <v>58</v>
      </c>
      <c r="P507" s="22" t="s">
        <v>25</v>
      </c>
    </row>
    <row r="508" spans="1:16" ht="45" x14ac:dyDescent="0.3">
      <c r="A508" s="19">
        <v>2023471</v>
      </c>
      <c r="B508" s="19" t="s">
        <v>54</v>
      </c>
      <c r="C508" s="19" t="s">
        <v>54</v>
      </c>
      <c r="D508" s="23" t="s">
        <v>322</v>
      </c>
      <c r="E508" s="22">
        <v>80111600</v>
      </c>
      <c r="F508" s="23" t="s">
        <v>438</v>
      </c>
      <c r="G508" s="46">
        <v>44927</v>
      </c>
      <c r="H508" s="46">
        <v>44941</v>
      </c>
      <c r="I508" s="23">
        <v>9</v>
      </c>
      <c r="J508" s="23" t="s">
        <v>20</v>
      </c>
      <c r="K508" s="28" t="s">
        <v>21</v>
      </c>
      <c r="L508" s="23" t="s">
        <v>58</v>
      </c>
      <c r="M508" s="24">
        <v>18900000</v>
      </c>
      <c r="N508" s="22" t="s">
        <v>58</v>
      </c>
      <c r="O508" s="22" t="s">
        <v>58</v>
      </c>
      <c r="P508" s="22" t="s">
        <v>25</v>
      </c>
    </row>
    <row r="509" spans="1:16" ht="45" x14ac:dyDescent="0.3">
      <c r="A509" s="19">
        <v>2023472</v>
      </c>
      <c r="B509" s="19" t="s">
        <v>54</v>
      </c>
      <c r="C509" s="19" t="s">
        <v>54</v>
      </c>
      <c r="D509" s="23" t="s">
        <v>322</v>
      </c>
      <c r="E509" s="22">
        <v>80111600</v>
      </c>
      <c r="F509" s="23" t="s">
        <v>439</v>
      </c>
      <c r="G509" s="46">
        <v>44927</v>
      </c>
      <c r="H509" s="46">
        <v>44941</v>
      </c>
      <c r="I509" s="23">
        <v>10</v>
      </c>
      <c r="J509" s="23" t="s">
        <v>20</v>
      </c>
      <c r="K509" s="28" t="s">
        <v>21</v>
      </c>
      <c r="L509" s="23" t="s">
        <v>58</v>
      </c>
      <c r="M509" s="24">
        <v>24500000</v>
      </c>
      <c r="N509" s="22" t="s">
        <v>58</v>
      </c>
      <c r="O509" s="22" t="s">
        <v>58</v>
      </c>
      <c r="P509" s="22" t="s">
        <v>25</v>
      </c>
    </row>
    <row r="510" spans="1:16" ht="45" x14ac:dyDescent="0.3">
      <c r="A510" s="19">
        <v>2023473</v>
      </c>
      <c r="B510" s="19" t="s">
        <v>54</v>
      </c>
      <c r="C510" s="19" t="s">
        <v>54</v>
      </c>
      <c r="D510" s="23" t="s">
        <v>322</v>
      </c>
      <c r="E510" s="22">
        <v>80111600</v>
      </c>
      <c r="F510" s="23" t="s">
        <v>439</v>
      </c>
      <c r="G510" s="46">
        <v>44927</v>
      </c>
      <c r="H510" s="46">
        <v>44941</v>
      </c>
      <c r="I510" s="23">
        <v>9</v>
      </c>
      <c r="J510" s="23" t="s">
        <v>20</v>
      </c>
      <c r="K510" s="28" t="s">
        <v>21</v>
      </c>
      <c r="L510" s="23" t="s">
        <v>58</v>
      </c>
      <c r="M510" s="24">
        <v>22050000</v>
      </c>
      <c r="N510" s="22" t="s">
        <v>58</v>
      </c>
      <c r="O510" s="22" t="s">
        <v>58</v>
      </c>
      <c r="P510" s="22" t="s">
        <v>25</v>
      </c>
    </row>
    <row r="511" spans="1:16" ht="75" x14ac:dyDescent="0.3">
      <c r="A511" s="19">
        <v>2023474</v>
      </c>
      <c r="B511" s="19" t="s">
        <v>54</v>
      </c>
      <c r="C511" s="19" t="s">
        <v>54</v>
      </c>
      <c r="D511" s="23" t="s">
        <v>322</v>
      </c>
      <c r="E511" s="22">
        <v>80111600</v>
      </c>
      <c r="F511" s="23" t="s">
        <v>440</v>
      </c>
      <c r="G511" s="46">
        <v>44986</v>
      </c>
      <c r="H511" s="46">
        <v>45000</v>
      </c>
      <c r="I511" s="23">
        <v>8</v>
      </c>
      <c r="J511" s="23" t="s">
        <v>20</v>
      </c>
      <c r="K511" s="28" t="s">
        <v>21</v>
      </c>
      <c r="L511" s="23" t="s">
        <v>58</v>
      </c>
      <c r="M511" s="24">
        <v>56000000</v>
      </c>
      <c r="N511" s="22" t="s">
        <v>58</v>
      </c>
      <c r="O511" s="22" t="s">
        <v>58</v>
      </c>
      <c r="P511" s="22" t="s">
        <v>25</v>
      </c>
    </row>
    <row r="512" spans="1:16" ht="45" x14ac:dyDescent="0.3">
      <c r="A512" s="27">
        <v>2023475</v>
      </c>
      <c r="B512" s="19" t="s">
        <v>54</v>
      </c>
      <c r="C512" s="19" t="s">
        <v>54</v>
      </c>
      <c r="D512" s="23" t="s">
        <v>322</v>
      </c>
      <c r="E512" s="22">
        <v>80111600</v>
      </c>
      <c r="F512" s="23" t="s">
        <v>438</v>
      </c>
      <c r="G512" s="46">
        <v>44927</v>
      </c>
      <c r="H512" s="46">
        <v>44941</v>
      </c>
      <c r="I512" s="23">
        <v>11</v>
      </c>
      <c r="J512" s="23" t="s">
        <v>20</v>
      </c>
      <c r="K512" s="28" t="s">
        <v>21</v>
      </c>
      <c r="L512" s="23" t="s">
        <v>58</v>
      </c>
      <c r="M512" s="24">
        <v>26950000</v>
      </c>
      <c r="N512" s="22" t="s">
        <v>58</v>
      </c>
      <c r="O512" s="22" t="s">
        <v>58</v>
      </c>
      <c r="P512" s="22" t="s">
        <v>25</v>
      </c>
    </row>
    <row r="513" spans="1:16" ht="75" x14ac:dyDescent="0.3">
      <c r="A513" s="19">
        <v>2023476</v>
      </c>
      <c r="B513" s="19" t="s">
        <v>54</v>
      </c>
      <c r="C513" s="19" t="s">
        <v>54</v>
      </c>
      <c r="D513" s="23" t="s">
        <v>322</v>
      </c>
      <c r="E513" s="22">
        <v>80111600</v>
      </c>
      <c r="F513" s="23" t="s">
        <v>441</v>
      </c>
      <c r="G513" s="46">
        <v>44927</v>
      </c>
      <c r="H513" s="46">
        <v>44941</v>
      </c>
      <c r="I513" s="23">
        <v>11</v>
      </c>
      <c r="J513" s="23" t="s">
        <v>20</v>
      </c>
      <c r="K513" s="28" t="s">
        <v>21</v>
      </c>
      <c r="L513" s="23" t="s">
        <v>58</v>
      </c>
      <c r="M513" s="24">
        <v>55000000</v>
      </c>
      <c r="N513" s="22" t="s">
        <v>58</v>
      </c>
      <c r="O513" s="22" t="s">
        <v>58</v>
      </c>
      <c r="P513" s="22" t="s">
        <v>25</v>
      </c>
    </row>
    <row r="514" spans="1:16" ht="30" x14ac:dyDescent="0.3">
      <c r="A514" s="19">
        <v>2023477</v>
      </c>
      <c r="B514" s="19" t="s">
        <v>54</v>
      </c>
      <c r="C514" s="19" t="s">
        <v>54</v>
      </c>
      <c r="D514" s="23" t="s">
        <v>322</v>
      </c>
      <c r="E514" s="22">
        <v>80111600</v>
      </c>
      <c r="F514" s="23" t="s">
        <v>442</v>
      </c>
      <c r="G514" s="46">
        <v>44986</v>
      </c>
      <c r="H514" s="46">
        <v>45000</v>
      </c>
      <c r="I514" s="23">
        <v>8</v>
      </c>
      <c r="J514" s="23" t="s">
        <v>20</v>
      </c>
      <c r="K514" s="28" t="s">
        <v>21</v>
      </c>
      <c r="L514" s="23" t="s">
        <v>58</v>
      </c>
      <c r="M514" s="24">
        <v>30800000</v>
      </c>
      <c r="N514" s="22" t="s">
        <v>58</v>
      </c>
      <c r="O514" s="22" t="s">
        <v>58</v>
      </c>
      <c r="P514" s="22" t="s">
        <v>25</v>
      </c>
    </row>
    <row r="515" spans="1:16" ht="75" x14ac:dyDescent="0.3">
      <c r="A515" s="19">
        <v>2023481</v>
      </c>
      <c r="B515" s="19" t="s">
        <v>54</v>
      </c>
      <c r="C515" s="19" t="s">
        <v>54</v>
      </c>
      <c r="D515" s="23" t="s">
        <v>322</v>
      </c>
      <c r="E515" s="22">
        <v>80111600</v>
      </c>
      <c r="F515" s="23" t="s">
        <v>445</v>
      </c>
      <c r="G515" s="46">
        <v>44927</v>
      </c>
      <c r="H515" s="46">
        <v>44941</v>
      </c>
      <c r="I515" s="23">
        <v>9</v>
      </c>
      <c r="J515" s="23" t="s">
        <v>20</v>
      </c>
      <c r="K515" s="28" t="s">
        <v>21</v>
      </c>
      <c r="L515" s="23" t="s">
        <v>58</v>
      </c>
      <c r="M515" s="24">
        <v>40500000</v>
      </c>
      <c r="N515" s="22" t="s">
        <v>58</v>
      </c>
      <c r="O515" s="22" t="s">
        <v>58</v>
      </c>
      <c r="P515" s="22" t="s">
        <v>25</v>
      </c>
    </row>
    <row r="516" spans="1:16" s="35" customFormat="1" ht="60" x14ac:dyDescent="0.35">
      <c r="A516" s="27">
        <v>2023482</v>
      </c>
      <c r="B516" s="19" t="s">
        <v>54</v>
      </c>
      <c r="C516" s="19" t="s">
        <v>54</v>
      </c>
      <c r="D516" s="23" t="s">
        <v>322</v>
      </c>
      <c r="E516" s="22">
        <v>80111600</v>
      </c>
      <c r="F516" s="23" t="s">
        <v>446</v>
      </c>
      <c r="G516" s="46">
        <v>44927</v>
      </c>
      <c r="H516" s="46">
        <v>44941</v>
      </c>
      <c r="I516" s="23">
        <v>9</v>
      </c>
      <c r="J516" s="23" t="s">
        <v>20</v>
      </c>
      <c r="K516" s="28" t="s">
        <v>21</v>
      </c>
      <c r="L516" s="23" t="s">
        <v>58</v>
      </c>
      <c r="M516" s="24">
        <v>61200000</v>
      </c>
      <c r="N516" s="22" t="s">
        <v>58</v>
      </c>
      <c r="O516" s="22" t="s">
        <v>58</v>
      </c>
      <c r="P516" s="22" t="s">
        <v>25</v>
      </c>
    </row>
    <row r="517" spans="1:16" s="35" customFormat="1" ht="60" x14ac:dyDescent="0.35">
      <c r="A517" s="19">
        <v>2023483</v>
      </c>
      <c r="B517" s="19" t="s">
        <v>54</v>
      </c>
      <c r="C517" s="19" t="s">
        <v>54</v>
      </c>
      <c r="D517" s="23" t="s">
        <v>322</v>
      </c>
      <c r="E517" s="22">
        <v>80111600</v>
      </c>
      <c r="F517" s="23" t="s">
        <v>447</v>
      </c>
      <c r="G517" s="46">
        <v>44986</v>
      </c>
      <c r="H517" s="46">
        <v>45000</v>
      </c>
      <c r="I517" s="23">
        <v>6</v>
      </c>
      <c r="J517" s="23" t="s">
        <v>20</v>
      </c>
      <c r="K517" s="28" t="s">
        <v>21</v>
      </c>
      <c r="L517" s="23" t="s">
        <v>58</v>
      </c>
      <c r="M517" s="24">
        <v>30000000</v>
      </c>
      <c r="N517" s="22" t="s">
        <v>58</v>
      </c>
      <c r="O517" s="22" t="s">
        <v>58</v>
      </c>
      <c r="P517" s="22" t="s">
        <v>25</v>
      </c>
    </row>
    <row r="518" spans="1:16" s="35" customFormat="1" ht="60" x14ac:dyDescent="0.35">
      <c r="A518" s="27">
        <v>2023484</v>
      </c>
      <c r="B518" s="19" t="s">
        <v>54</v>
      </c>
      <c r="C518" s="19" t="s">
        <v>54</v>
      </c>
      <c r="D518" s="23" t="s">
        <v>39</v>
      </c>
      <c r="E518" s="22">
        <v>80111600</v>
      </c>
      <c r="F518" s="23" t="s">
        <v>448</v>
      </c>
      <c r="G518" s="46">
        <v>44941</v>
      </c>
      <c r="H518" s="46">
        <v>45021</v>
      </c>
      <c r="I518" s="23">
        <v>8</v>
      </c>
      <c r="J518" s="23" t="s">
        <v>20</v>
      </c>
      <c r="K518" s="28" t="s">
        <v>21</v>
      </c>
      <c r="L518" s="23" t="s">
        <v>58</v>
      </c>
      <c r="M518" s="24">
        <v>73600000</v>
      </c>
      <c r="N518" s="22" t="s">
        <v>58</v>
      </c>
      <c r="O518" s="22" t="s">
        <v>58</v>
      </c>
      <c r="P518" s="22" t="s">
        <v>25</v>
      </c>
    </row>
    <row r="519" spans="1:16" ht="75" x14ac:dyDescent="0.3">
      <c r="A519" s="27">
        <v>2023485</v>
      </c>
      <c r="B519" s="19" t="s">
        <v>54</v>
      </c>
      <c r="C519" s="19" t="s">
        <v>54</v>
      </c>
      <c r="D519" s="23" t="s">
        <v>39</v>
      </c>
      <c r="E519" s="22">
        <v>80111600</v>
      </c>
      <c r="F519" s="23" t="s">
        <v>449</v>
      </c>
      <c r="G519" s="46">
        <v>45000</v>
      </c>
      <c r="H519" s="46">
        <v>45026</v>
      </c>
      <c r="I519" s="23">
        <v>8</v>
      </c>
      <c r="J519" s="23" t="s">
        <v>20</v>
      </c>
      <c r="K519" s="28" t="s">
        <v>21</v>
      </c>
      <c r="L519" s="23" t="s">
        <v>58</v>
      </c>
      <c r="M519" s="24">
        <v>56000000</v>
      </c>
      <c r="N519" s="22" t="s">
        <v>58</v>
      </c>
      <c r="O519" s="22" t="s">
        <v>58</v>
      </c>
      <c r="P519" s="22" t="s">
        <v>25</v>
      </c>
    </row>
    <row r="520" spans="1:16" ht="60" x14ac:dyDescent="0.3">
      <c r="A520" s="19">
        <v>2023486</v>
      </c>
      <c r="B520" s="19" t="s">
        <v>54</v>
      </c>
      <c r="C520" s="19" t="s">
        <v>54</v>
      </c>
      <c r="D520" s="23" t="s">
        <v>39</v>
      </c>
      <c r="E520" s="22">
        <v>80111600</v>
      </c>
      <c r="F520" s="23" t="s">
        <v>450</v>
      </c>
      <c r="G520" s="46">
        <v>44941</v>
      </c>
      <c r="H520" s="46">
        <v>45021</v>
      </c>
      <c r="I520" s="23">
        <v>10</v>
      </c>
      <c r="J520" s="23" t="s">
        <v>20</v>
      </c>
      <c r="K520" s="28" t="s">
        <v>21</v>
      </c>
      <c r="L520" s="23" t="s">
        <v>58</v>
      </c>
      <c r="M520" s="24">
        <v>55000000</v>
      </c>
      <c r="N520" s="22" t="s">
        <v>58</v>
      </c>
      <c r="O520" s="22" t="s">
        <v>58</v>
      </c>
      <c r="P520" s="22" t="s">
        <v>25</v>
      </c>
    </row>
    <row r="521" spans="1:16" ht="45" x14ac:dyDescent="0.3">
      <c r="A521" s="19">
        <v>2023487</v>
      </c>
      <c r="B521" s="19" t="s">
        <v>54</v>
      </c>
      <c r="C521" s="19" t="s">
        <v>54</v>
      </c>
      <c r="D521" s="23" t="s">
        <v>39</v>
      </c>
      <c r="E521" s="22">
        <v>80111600</v>
      </c>
      <c r="F521" s="23" t="s">
        <v>451</v>
      </c>
      <c r="G521" s="46">
        <v>45021</v>
      </c>
      <c r="H521" s="46">
        <v>45021</v>
      </c>
      <c r="I521" s="23">
        <v>7</v>
      </c>
      <c r="J521" s="23" t="s">
        <v>20</v>
      </c>
      <c r="K521" s="28" t="s">
        <v>21</v>
      </c>
      <c r="L521" s="23" t="s">
        <v>58</v>
      </c>
      <c r="M521" s="24">
        <v>55400000</v>
      </c>
      <c r="N521" s="22" t="s">
        <v>58</v>
      </c>
      <c r="O521" s="22" t="s">
        <v>58</v>
      </c>
      <c r="P521" s="22" t="s">
        <v>25</v>
      </c>
    </row>
    <row r="522" spans="1:16" ht="45" x14ac:dyDescent="0.3">
      <c r="A522" s="27">
        <v>2023488</v>
      </c>
      <c r="B522" s="19" t="s">
        <v>54</v>
      </c>
      <c r="C522" s="19" t="s">
        <v>54</v>
      </c>
      <c r="D522" s="23" t="s">
        <v>121</v>
      </c>
      <c r="E522" s="22">
        <v>80111600</v>
      </c>
      <c r="F522" s="23" t="s">
        <v>452</v>
      </c>
      <c r="G522" s="46">
        <v>44946</v>
      </c>
      <c r="H522" s="46">
        <v>44956</v>
      </c>
      <c r="I522" s="23">
        <v>6</v>
      </c>
      <c r="J522" s="23" t="s">
        <v>20</v>
      </c>
      <c r="K522" s="28" t="s">
        <v>21</v>
      </c>
      <c r="L522" s="23" t="s">
        <v>58</v>
      </c>
      <c r="M522" s="24">
        <f>11550000+4950000</f>
        <v>16500000</v>
      </c>
      <c r="N522" s="22" t="s">
        <v>58</v>
      </c>
      <c r="O522" s="22" t="s">
        <v>58</v>
      </c>
      <c r="P522" s="22" t="s">
        <v>25</v>
      </c>
    </row>
    <row r="523" spans="1:16" ht="60" x14ac:dyDescent="0.3">
      <c r="A523" s="27">
        <v>2023489</v>
      </c>
      <c r="B523" s="19" t="s">
        <v>54</v>
      </c>
      <c r="C523" s="19" t="s">
        <v>54</v>
      </c>
      <c r="D523" s="23" t="s">
        <v>121</v>
      </c>
      <c r="E523" s="22">
        <v>80111600</v>
      </c>
      <c r="F523" s="23" t="s">
        <v>125</v>
      </c>
      <c r="G523" s="46">
        <v>44927</v>
      </c>
      <c r="H523" s="46">
        <v>44958</v>
      </c>
      <c r="I523" s="23">
        <v>3</v>
      </c>
      <c r="J523" s="23" t="s">
        <v>20</v>
      </c>
      <c r="K523" s="28" t="s">
        <v>21</v>
      </c>
      <c r="L523" s="23" t="s">
        <v>58</v>
      </c>
      <c r="M523" s="24">
        <v>13041000</v>
      </c>
      <c r="N523" s="22" t="s">
        <v>58</v>
      </c>
      <c r="O523" s="22" t="s">
        <v>58</v>
      </c>
      <c r="P523" s="22" t="s">
        <v>25</v>
      </c>
    </row>
    <row r="524" spans="1:16" ht="60" x14ac:dyDescent="0.3">
      <c r="A524" s="19">
        <v>2023491</v>
      </c>
      <c r="B524" s="19" t="s">
        <v>54</v>
      </c>
      <c r="C524" s="19" t="s">
        <v>54</v>
      </c>
      <c r="D524" s="23" t="s">
        <v>121</v>
      </c>
      <c r="E524" s="22">
        <v>80111600</v>
      </c>
      <c r="F524" s="23" t="s">
        <v>140</v>
      </c>
      <c r="G524" s="46">
        <v>44986</v>
      </c>
      <c r="H524" s="46">
        <v>45017</v>
      </c>
      <c r="I524" s="23">
        <v>9</v>
      </c>
      <c r="J524" s="23" t="s">
        <v>20</v>
      </c>
      <c r="K524" s="28" t="s">
        <v>21</v>
      </c>
      <c r="L524" s="23" t="s">
        <v>58</v>
      </c>
      <c r="M524" s="24">
        <v>46675000</v>
      </c>
      <c r="N524" s="22" t="s">
        <v>58</v>
      </c>
      <c r="O524" s="22" t="s">
        <v>58</v>
      </c>
      <c r="P524" s="22" t="s">
        <v>25</v>
      </c>
    </row>
    <row r="525" spans="1:16" ht="45" x14ac:dyDescent="0.3">
      <c r="A525" s="19">
        <v>2023492</v>
      </c>
      <c r="B525" s="19" t="s">
        <v>54</v>
      </c>
      <c r="C525" s="19" t="s">
        <v>54</v>
      </c>
      <c r="D525" s="23" t="s">
        <v>121</v>
      </c>
      <c r="E525" s="22">
        <v>80111600</v>
      </c>
      <c r="F525" s="23" t="s">
        <v>454</v>
      </c>
      <c r="G525" s="46">
        <v>44986</v>
      </c>
      <c r="H525" s="46">
        <v>45017</v>
      </c>
      <c r="I525" s="23">
        <v>9</v>
      </c>
      <c r="J525" s="23" t="s">
        <v>20</v>
      </c>
      <c r="K525" s="28" t="s">
        <v>21</v>
      </c>
      <c r="L525" s="23" t="s">
        <v>58</v>
      </c>
      <c r="M525" s="24">
        <v>39123000</v>
      </c>
      <c r="N525" s="22" t="s">
        <v>58</v>
      </c>
      <c r="O525" s="22" t="s">
        <v>58</v>
      </c>
      <c r="P525" s="22" t="s">
        <v>25</v>
      </c>
    </row>
    <row r="526" spans="1:16" ht="90" x14ac:dyDescent="0.3">
      <c r="A526" s="27">
        <v>2023493</v>
      </c>
      <c r="B526" s="19" t="s">
        <v>54</v>
      </c>
      <c r="C526" s="19" t="s">
        <v>54</v>
      </c>
      <c r="D526" s="23" t="s">
        <v>121</v>
      </c>
      <c r="E526" s="22">
        <v>80111600</v>
      </c>
      <c r="F526" s="23" t="s">
        <v>132</v>
      </c>
      <c r="G526" s="46">
        <v>44958</v>
      </c>
      <c r="H526" s="46">
        <v>44986</v>
      </c>
      <c r="I526" s="23">
        <v>10</v>
      </c>
      <c r="J526" s="23" t="s">
        <v>20</v>
      </c>
      <c r="K526" s="28" t="s">
        <v>21</v>
      </c>
      <c r="L526" s="23" t="s">
        <v>58</v>
      </c>
      <c r="M526" s="24">
        <v>31050000</v>
      </c>
      <c r="N526" s="22" t="s">
        <v>58</v>
      </c>
      <c r="O526" s="22" t="s">
        <v>58</v>
      </c>
      <c r="P526" s="22" t="s">
        <v>25</v>
      </c>
    </row>
    <row r="527" spans="1:16" ht="45" x14ac:dyDescent="0.3">
      <c r="A527" s="27">
        <v>2023494</v>
      </c>
      <c r="B527" s="19" t="s">
        <v>54</v>
      </c>
      <c r="C527" s="19" t="s">
        <v>54</v>
      </c>
      <c r="D527" s="23" t="s">
        <v>36</v>
      </c>
      <c r="E527" s="22" t="s">
        <v>455</v>
      </c>
      <c r="F527" s="23" t="s">
        <v>456</v>
      </c>
      <c r="G527" s="46">
        <v>44986</v>
      </c>
      <c r="H527" s="46">
        <v>45000</v>
      </c>
      <c r="I527" s="23">
        <v>6</v>
      </c>
      <c r="J527" s="23" t="s">
        <v>95</v>
      </c>
      <c r="K527" s="28" t="s">
        <v>21</v>
      </c>
      <c r="L527" s="23" t="s">
        <v>58</v>
      </c>
      <c r="M527" s="24">
        <v>505794000</v>
      </c>
      <c r="N527" s="22" t="s">
        <v>58</v>
      </c>
      <c r="O527" s="22" t="s">
        <v>58</v>
      </c>
      <c r="P527" s="22" t="s">
        <v>25</v>
      </c>
    </row>
    <row r="528" spans="1:16" ht="90" x14ac:dyDescent="0.3">
      <c r="A528" s="19">
        <v>2023495</v>
      </c>
      <c r="B528" s="19" t="s">
        <v>54</v>
      </c>
      <c r="C528" s="19" t="s">
        <v>54</v>
      </c>
      <c r="D528" s="23" t="s">
        <v>218</v>
      </c>
      <c r="E528" s="22" t="s">
        <v>457</v>
      </c>
      <c r="F528" s="23" t="s">
        <v>458</v>
      </c>
      <c r="G528" s="46">
        <v>44941</v>
      </c>
      <c r="H528" s="46">
        <v>44957</v>
      </c>
      <c r="I528" s="23">
        <v>11</v>
      </c>
      <c r="J528" s="23" t="s">
        <v>113</v>
      </c>
      <c r="K528" s="28" t="s">
        <v>21</v>
      </c>
      <c r="L528" s="23" t="s">
        <v>58</v>
      </c>
      <c r="M528" s="24">
        <v>27350000</v>
      </c>
      <c r="N528" s="22" t="s">
        <v>58</v>
      </c>
      <c r="O528" s="22" t="s">
        <v>58</v>
      </c>
      <c r="P528" s="22" t="s">
        <v>25</v>
      </c>
    </row>
    <row r="529" spans="1:16" ht="60" x14ac:dyDescent="0.3">
      <c r="A529" s="19">
        <v>2023496</v>
      </c>
      <c r="B529" s="19" t="s">
        <v>54</v>
      </c>
      <c r="C529" s="19" t="s">
        <v>54</v>
      </c>
      <c r="D529" s="23" t="s">
        <v>121</v>
      </c>
      <c r="E529" s="22" t="s">
        <v>459</v>
      </c>
      <c r="F529" s="23" t="s">
        <v>460</v>
      </c>
      <c r="G529" s="46">
        <v>44977</v>
      </c>
      <c r="H529" s="46">
        <v>45015</v>
      </c>
      <c r="I529" s="23">
        <v>9</v>
      </c>
      <c r="J529" s="23" t="s">
        <v>158</v>
      </c>
      <c r="K529" s="28" t="s">
        <v>21</v>
      </c>
      <c r="L529" s="23" t="s">
        <v>58</v>
      </c>
      <c r="M529" s="24">
        <v>1243200000</v>
      </c>
      <c r="N529" s="22" t="s">
        <v>58</v>
      </c>
      <c r="O529" s="22" t="s">
        <v>58</v>
      </c>
      <c r="P529" s="22" t="s">
        <v>25</v>
      </c>
    </row>
    <row r="530" spans="1:16" ht="135" x14ac:dyDescent="0.3">
      <c r="A530" s="27">
        <v>2023497</v>
      </c>
      <c r="B530" s="19" t="s">
        <v>54</v>
      </c>
      <c r="C530" s="19" t="s">
        <v>54</v>
      </c>
      <c r="D530" s="23" t="s">
        <v>121</v>
      </c>
      <c r="E530" s="22" t="s">
        <v>461</v>
      </c>
      <c r="F530" s="23" t="s">
        <v>462</v>
      </c>
      <c r="G530" s="46" t="s">
        <v>463</v>
      </c>
      <c r="H530" s="46">
        <v>45077</v>
      </c>
      <c r="I530" s="23">
        <v>7</v>
      </c>
      <c r="J530" s="23" t="s">
        <v>153</v>
      </c>
      <c r="K530" s="28" t="s">
        <v>21</v>
      </c>
      <c r="L530" s="23" t="s">
        <v>58</v>
      </c>
      <c r="M530" s="24">
        <v>250000000</v>
      </c>
      <c r="N530" s="22" t="s">
        <v>58</v>
      </c>
      <c r="O530" s="22" t="s">
        <v>58</v>
      </c>
      <c r="P530" s="22" t="s">
        <v>25</v>
      </c>
    </row>
    <row r="531" spans="1:16" ht="90" x14ac:dyDescent="0.3">
      <c r="A531" s="27">
        <v>2023498</v>
      </c>
      <c r="B531" s="19" t="s">
        <v>54</v>
      </c>
      <c r="C531" s="19" t="s">
        <v>54</v>
      </c>
      <c r="D531" s="23" t="s">
        <v>121</v>
      </c>
      <c r="E531" s="22" t="s">
        <v>464</v>
      </c>
      <c r="F531" s="23" t="s">
        <v>465</v>
      </c>
      <c r="G531" s="46">
        <v>44986</v>
      </c>
      <c r="H531" s="46">
        <v>45016</v>
      </c>
      <c r="I531" s="23">
        <v>9</v>
      </c>
      <c r="J531" s="23" t="s">
        <v>153</v>
      </c>
      <c r="K531" s="28" t="s">
        <v>21</v>
      </c>
      <c r="L531" s="23" t="s">
        <v>58</v>
      </c>
      <c r="M531" s="24">
        <v>40000000</v>
      </c>
      <c r="N531" s="22" t="s">
        <v>58</v>
      </c>
      <c r="O531" s="22" t="s">
        <v>58</v>
      </c>
      <c r="P531" s="22" t="s">
        <v>25</v>
      </c>
    </row>
    <row r="532" spans="1:16" ht="60" x14ac:dyDescent="0.3">
      <c r="A532" s="19">
        <v>2023499</v>
      </c>
      <c r="B532" s="19" t="s">
        <v>54</v>
      </c>
      <c r="C532" s="19" t="s">
        <v>54</v>
      </c>
      <c r="D532" s="23" t="s">
        <v>121</v>
      </c>
      <c r="E532" s="22">
        <v>86111604</v>
      </c>
      <c r="F532" s="23" t="s">
        <v>466</v>
      </c>
      <c r="G532" s="46">
        <v>45047</v>
      </c>
      <c r="H532" s="46">
        <v>45046</v>
      </c>
      <c r="I532" s="23">
        <v>5</v>
      </c>
      <c r="J532" s="23" t="s">
        <v>113</v>
      </c>
      <c r="K532" s="28" t="s">
        <v>159</v>
      </c>
      <c r="L532" s="23" t="s">
        <v>58</v>
      </c>
      <c r="M532" s="24">
        <v>15000000</v>
      </c>
      <c r="N532" s="22" t="s">
        <v>58</v>
      </c>
      <c r="O532" s="22" t="s">
        <v>58</v>
      </c>
      <c r="P532" s="22" t="s">
        <v>25</v>
      </c>
    </row>
    <row r="533" spans="1:16" ht="45" x14ac:dyDescent="0.3">
      <c r="A533" s="19">
        <v>2023500</v>
      </c>
      <c r="B533" s="19" t="s">
        <v>54</v>
      </c>
      <c r="C533" s="19" t="s">
        <v>54</v>
      </c>
      <c r="D533" s="23" t="s">
        <v>121</v>
      </c>
      <c r="E533" s="22" t="s">
        <v>467</v>
      </c>
      <c r="F533" s="23" t="s">
        <v>468</v>
      </c>
      <c r="G533" s="46">
        <v>44986</v>
      </c>
      <c r="H533" s="46">
        <v>45046</v>
      </c>
      <c r="I533" s="23">
        <v>4</v>
      </c>
      <c r="J533" s="23" t="s">
        <v>113</v>
      </c>
      <c r="K533" s="28" t="s">
        <v>159</v>
      </c>
      <c r="L533" s="23" t="s">
        <v>58</v>
      </c>
      <c r="M533" s="24">
        <v>15000000</v>
      </c>
      <c r="N533" s="22" t="s">
        <v>58</v>
      </c>
      <c r="O533" s="22" t="s">
        <v>58</v>
      </c>
      <c r="P533" s="22" t="s">
        <v>25</v>
      </c>
    </row>
    <row r="534" spans="1:16" ht="60" x14ac:dyDescent="0.3">
      <c r="A534" s="27">
        <v>2023501</v>
      </c>
      <c r="B534" s="19">
        <v>7655</v>
      </c>
      <c r="C534" s="20" t="s">
        <v>17</v>
      </c>
      <c r="D534" s="23" t="s">
        <v>121</v>
      </c>
      <c r="E534" s="22">
        <v>80111600</v>
      </c>
      <c r="F534" s="23" t="s">
        <v>469</v>
      </c>
      <c r="G534" s="46">
        <v>44946</v>
      </c>
      <c r="H534" s="46">
        <v>44956</v>
      </c>
      <c r="I534" s="23">
        <v>10</v>
      </c>
      <c r="J534" s="23" t="s">
        <v>20</v>
      </c>
      <c r="K534" s="28" t="s">
        <v>21</v>
      </c>
      <c r="L534" s="23" t="s">
        <v>22</v>
      </c>
      <c r="M534" s="24">
        <v>43470000</v>
      </c>
      <c r="N534" s="22" t="s">
        <v>23</v>
      </c>
      <c r="O534" s="22" t="s">
        <v>24</v>
      </c>
      <c r="P534" s="22" t="s">
        <v>25</v>
      </c>
    </row>
    <row r="535" spans="1:16" ht="75" x14ac:dyDescent="0.3">
      <c r="A535" s="27">
        <v>2023502</v>
      </c>
      <c r="B535" s="19">
        <v>7658</v>
      </c>
      <c r="C535" s="20" t="s">
        <v>470</v>
      </c>
      <c r="D535" s="23" t="s">
        <v>121</v>
      </c>
      <c r="E535" s="22">
        <v>80111600</v>
      </c>
      <c r="F535" s="23" t="s">
        <v>471</v>
      </c>
      <c r="G535" s="46">
        <v>44977</v>
      </c>
      <c r="H535" s="46">
        <v>44990</v>
      </c>
      <c r="I535" s="23">
        <v>10</v>
      </c>
      <c r="J535" s="23" t="s">
        <v>20</v>
      </c>
      <c r="K535" s="28" t="s">
        <v>21</v>
      </c>
      <c r="L535" s="23" t="s">
        <v>22</v>
      </c>
      <c r="M535" s="24">
        <v>53820000</v>
      </c>
      <c r="N535" s="22" t="s">
        <v>141</v>
      </c>
      <c r="O535" s="22" t="s">
        <v>142</v>
      </c>
      <c r="P535" s="22" t="s">
        <v>25</v>
      </c>
    </row>
    <row r="536" spans="1:16" ht="75" x14ac:dyDescent="0.3">
      <c r="A536" s="19">
        <v>2023503</v>
      </c>
      <c r="B536" s="19">
        <v>7658</v>
      </c>
      <c r="C536" s="20" t="s">
        <v>470</v>
      </c>
      <c r="D536" s="23" t="s">
        <v>121</v>
      </c>
      <c r="E536" s="22">
        <v>80111600</v>
      </c>
      <c r="F536" s="23" t="s">
        <v>473</v>
      </c>
      <c r="G536" s="46">
        <v>44946</v>
      </c>
      <c r="H536" s="46">
        <v>44956</v>
      </c>
      <c r="I536" s="23">
        <v>4</v>
      </c>
      <c r="J536" s="23" t="s">
        <v>20</v>
      </c>
      <c r="K536" s="28" t="s">
        <v>21</v>
      </c>
      <c r="L536" s="23" t="s">
        <v>22</v>
      </c>
      <c r="M536" s="24">
        <v>17388000</v>
      </c>
      <c r="N536" s="22" t="s">
        <v>141</v>
      </c>
      <c r="O536" s="22" t="s">
        <v>142</v>
      </c>
      <c r="P536" s="22" t="s">
        <v>25</v>
      </c>
    </row>
    <row r="537" spans="1:16" ht="75" x14ac:dyDescent="0.3">
      <c r="A537" s="19">
        <v>2023504</v>
      </c>
      <c r="B537" s="19">
        <v>7658</v>
      </c>
      <c r="C537" s="20" t="s">
        <v>470</v>
      </c>
      <c r="D537" s="23" t="s">
        <v>121</v>
      </c>
      <c r="E537" s="22">
        <v>80111600</v>
      </c>
      <c r="F537" s="23" t="s">
        <v>474</v>
      </c>
      <c r="G537" s="46">
        <v>44963</v>
      </c>
      <c r="H537" s="46">
        <v>44972</v>
      </c>
      <c r="I537" s="23">
        <v>1.5</v>
      </c>
      <c r="J537" s="23" t="s">
        <v>20</v>
      </c>
      <c r="K537" s="28" t="s">
        <v>21</v>
      </c>
      <c r="L537" s="23" t="s">
        <v>22</v>
      </c>
      <c r="M537" s="24">
        <v>6520500</v>
      </c>
      <c r="N537" s="22" t="s">
        <v>141</v>
      </c>
      <c r="O537" s="22" t="s">
        <v>142</v>
      </c>
      <c r="P537" s="22" t="s">
        <v>25</v>
      </c>
    </row>
    <row r="538" spans="1:16" ht="105" x14ac:dyDescent="0.3">
      <c r="A538" s="27">
        <v>2023505</v>
      </c>
      <c r="B538" s="19">
        <v>7658</v>
      </c>
      <c r="C538" s="20" t="s">
        <v>139</v>
      </c>
      <c r="D538" s="23" t="s">
        <v>218</v>
      </c>
      <c r="E538" s="22">
        <v>78181500</v>
      </c>
      <c r="F538" s="23" t="s">
        <v>475</v>
      </c>
      <c r="G538" s="46">
        <v>44958</v>
      </c>
      <c r="H538" s="46">
        <v>44958</v>
      </c>
      <c r="I538" s="23">
        <v>3</v>
      </c>
      <c r="J538" s="23" t="s">
        <v>158</v>
      </c>
      <c r="K538" s="28" t="s">
        <v>21</v>
      </c>
      <c r="L538" s="23" t="s">
        <v>220</v>
      </c>
      <c r="M538" s="24">
        <v>310000000</v>
      </c>
      <c r="N538" s="22" t="s">
        <v>221</v>
      </c>
      <c r="O538" s="22" t="s">
        <v>162</v>
      </c>
      <c r="P538" s="22" t="s">
        <v>333</v>
      </c>
    </row>
    <row r="539" spans="1:16" ht="75" x14ac:dyDescent="0.3">
      <c r="A539" s="27">
        <v>2023506</v>
      </c>
      <c r="B539" s="19">
        <v>7658</v>
      </c>
      <c r="C539" s="20" t="s">
        <v>139</v>
      </c>
      <c r="D539" s="23" t="s">
        <v>218</v>
      </c>
      <c r="E539" s="22">
        <v>25172500</v>
      </c>
      <c r="F539" s="23" t="s">
        <v>476</v>
      </c>
      <c r="G539" s="46">
        <v>44946</v>
      </c>
      <c r="H539" s="46">
        <v>44946</v>
      </c>
      <c r="I539" s="23">
        <v>12</v>
      </c>
      <c r="J539" s="23" t="s">
        <v>95</v>
      </c>
      <c r="K539" s="28" t="s">
        <v>21</v>
      </c>
      <c r="L539" s="23" t="s">
        <v>160</v>
      </c>
      <c r="M539" s="24">
        <v>20000000</v>
      </c>
      <c r="N539" s="22" t="s">
        <v>221</v>
      </c>
      <c r="O539" s="22" t="s">
        <v>162</v>
      </c>
      <c r="P539" s="22" t="s">
        <v>333</v>
      </c>
    </row>
    <row r="540" spans="1:16" ht="45" x14ac:dyDescent="0.3">
      <c r="A540" s="27">
        <v>2023508</v>
      </c>
      <c r="B540" s="19" t="s">
        <v>54</v>
      </c>
      <c r="C540" s="19" t="s">
        <v>54</v>
      </c>
      <c r="D540" s="31" t="s">
        <v>39</v>
      </c>
      <c r="E540" s="31">
        <v>80111600</v>
      </c>
      <c r="F540" s="31" t="s">
        <v>50</v>
      </c>
      <c r="G540" s="33">
        <v>44946</v>
      </c>
      <c r="H540" s="33">
        <v>44584</v>
      </c>
      <c r="I540" s="23">
        <v>5</v>
      </c>
      <c r="J540" s="23" t="s">
        <v>20</v>
      </c>
      <c r="K540" s="28" t="s">
        <v>58</v>
      </c>
      <c r="L540" s="23" t="s">
        <v>58</v>
      </c>
      <c r="M540" s="24">
        <v>30000000</v>
      </c>
      <c r="N540" s="187" t="s">
        <v>58</v>
      </c>
      <c r="O540" s="187" t="s">
        <v>58</v>
      </c>
      <c r="P540" s="22" t="s">
        <v>333</v>
      </c>
    </row>
    <row r="541" spans="1:16" x14ac:dyDescent="0.3">
      <c r="A541" s="19"/>
      <c r="B541" s="19"/>
      <c r="C541" s="20"/>
      <c r="D541" s="23"/>
      <c r="E541" s="22"/>
      <c r="F541" s="23"/>
      <c r="G541" s="46"/>
      <c r="H541" s="46"/>
      <c r="I541" s="23"/>
      <c r="J541" s="23"/>
      <c r="K541" s="28"/>
      <c r="L541" s="23"/>
      <c r="M541" s="24"/>
      <c r="N541" s="22"/>
      <c r="O541" s="22"/>
      <c r="P541" s="22"/>
    </row>
    <row r="542" spans="1:16" x14ac:dyDescent="0.3">
      <c r="A542" s="27"/>
      <c r="B542" s="19"/>
      <c r="C542" s="20"/>
      <c r="D542" s="23"/>
      <c r="E542" s="22"/>
      <c r="F542" s="23"/>
      <c r="G542" s="46"/>
      <c r="H542" s="46"/>
      <c r="I542" s="23"/>
      <c r="J542" s="23"/>
      <c r="K542" s="28"/>
      <c r="L542" s="23"/>
      <c r="M542" s="24"/>
      <c r="N542" s="22"/>
      <c r="O542" s="22"/>
      <c r="P542" s="22"/>
    </row>
    <row r="543" spans="1:16" x14ac:dyDescent="0.3">
      <c r="A543" s="27"/>
      <c r="B543" s="19"/>
      <c r="C543" s="20"/>
      <c r="D543" s="23"/>
      <c r="E543" s="22"/>
      <c r="F543" s="23"/>
      <c r="G543" s="46"/>
      <c r="H543" s="46"/>
      <c r="I543" s="23"/>
      <c r="J543" s="23"/>
      <c r="K543" s="28"/>
      <c r="L543" s="23"/>
      <c r="M543" s="24"/>
      <c r="N543" s="22"/>
      <c r="O543" s="22"/>
      <c r="P543" s="22"/>
    </row>
    <row r="544" spans="1:16" x14ac:dyDescent="0.3">
      <c r="A544" s="19"/>
      <c r="B544" s="19"/>
      <c r="C544" s="20"/>
      <c r="D544" s="23"/>
      <c r="E544" s="22"/>
      <c r="F544" s="23"/>
      <c r="G544" s="46"/>
      <c r="H544" s="46"/>
      <c r="I544" s="23"/>
      <c r="J544" s="23"/>
      <c r="K544" s="28"/>
      <c r="L544" s="23"/>
      <c r="M544" s="24"/>
      <c r="N544" s="22"/>
      <c r="O544" s="22"/>
      <c r="P544" s="22"/>
    </row>
    <row r="545" spans="1:16" x14ac:dyDescent="0.3">
      <c r="A545" s="19"/>
      <c r="B545" s="19"/>
      <c r="C545" s="20"/>
      <c r="D545" s="23"/>
      <c r="E545" s="22"/>
      <c r="F545" s="23"/>
      <c r="G545" s="46"/>
      <c r="H545" s="46"/>
      <c r="I545" s="23"/>
      <c r="J545" s="23"/>
      <c r="K545" s="28"/>
      <c r="L545" s="23"/>
      <c r="M545" s="24"/>
      <c r="N545" s="22"/>
      <c r="O545" s="22"/>
      <c r="P545" s="22"/>
    </row>
    <row r="546" spans="1:16" x14ac:dyDescent="0.3">
      <c r="A546" s="27"/>
      <c r="B546" s="19"/>
      <c r="C546" s="20"/>
      <c r="D546" s="23"/>
      <c r="E546" s="22"/>
      <c r="F546" s="23"/>
      <c r="G546" s="46"/>
      <c r="H546" s="46"/>
      <c r="I546" s="23"/>
      <c r="J546" s="23"/>
      <c r="K546" s="28"/>
      <c r="L546" s="23"/>
      <c r="M546" s="24"/>
      <c r="N546" s="22"/>
      <c r="O546" s="22"/>
      <c r="P546" s="22"/>
    </row>
    <row r="547" spans="1:16" x14ac:dyDescent="0.3">
      <c r="A547" s="27"/>
      <c r="B547" s="19"/>
      <c r="C547" s="20"/>
      <c r="D547" s="23"/>
      <c r="E547" s="22"/>
      <c r="F547" s="23"/>
      <c r="G547" s="46"/>
      <c r="H547" s="46"/>
      <c r="I547" s="23"/>
      <c r="J547" s="23"/>
      <c r="K547" s="28"/>
      <c r="L547" s="23"/>
      <c r="M547" s="24"/>
      <c r="N547" s="22"/>
      <c r="O547" s="22"/>
      <c r="P547" s="22"/>
    </row>
    <row r="548" spans="1:16" x14ac:dyDescent="0.3">
      <c r="A548" s="19"/>
      <c r="B548" s="19"/>
      <c r="C548" s="20"/>
      <c r="D548" s="23"/>
      <c r="E548" s="22"/>
      <c r="F548" s="23"/>
      <c r="G548" s="46"/>
      <c r="H548" s="46"/>
      <c r="I548" s="23"/>
      <c r="J548" s="23"/>
      <c r="K548" s="28"/>
      <c r="L548" s="23"/>
      <c r="M548" s="24"/>
      <c r="N548" s="22"/>
      <c r="O548" s="22"/>
      <c r="P548" s="22"/>
    </row>
    <row r="549" spans="1:16" x14ac:dyDescent="0.3">
      <c r="A549" s="19"/>
      <c r="B549" s="19"/>
      <c r="C549" s="20"/>
      <c r="D549" s="23"/>
      <c r="E549" s="22"/>
      <c r="F549" s="23"/>
      <c r="G549" s="46"/>
      <c r="H549" s="46"/>
      <c r="I549" s="23"/>
      <c r="J549" s="23"/>
      <c r="K549" s="28"/>
      <c r="L549" s="23"/>
      <c r="M549" s="24"/>
      <c r="N549" s="22"/>
      <c r="O549" s="22"/>
      <c r="P549" s="22"/>
    </row>
    <row r="550" spans="1:16" x14ac:dyDescent="0.3">
      <c r="A550" s="27"/>
      <c r="B550" s="19"/>
      <c r="C550" s="20"/>
      <c r="D550" s="23"/>
      <c r="E550" s="22"/>
      <c r="F550" s="23"/>
      <c r="G550" s="46"/>
      <c r="H550" s="46"/>
      <c r="I550" s="23"/>
      <c r="J550" s="23"/>
      <c r="K550" s="28"/>
      <c r="L550" s="23"/>
      <c r="M550" s="24"/>
      <c r="N550" s="22"/>
      <c r="O550" s="22"/>
      <c r="P550" s="22"/>
    </row>
    <row r="551" spans="1:16" x14ac:dyDescent="0.3">
      <c r="A551" s="27"/>
      <c r="B551" s="19"/>
      <c r="C551" s="20"/>
      <c r="D551" s="23"/>
      <c r="E551" s="22"/>
      <c r="F551" s="23"/>
      <c r="G551" s="46"/>
      <c r="H551" s="46"/>
      <c r="I551" s="23"/>
      <c r="J551" s="23"/>
      <c r="K551" s="28"/>
      <c r="L551" s="23"/>
      <c r="M551" s="24"/>
      <c r="N551" s="22"/>
      <c r="O551" s="22"/>
      <c r="P551" s="22"/>
    </row>
    <row r="552" spans="1:16" x14ac:dyDescent="0.3">
      <c r="A552" s="19"/>
      <c r="B552" s="19"/>
      <c r="C552" s="20"/>
      <c r="D552" s="23"/>
      <c r="E552" s="22"/>
      <c r="F552" s="23"/>
      <c r="G552" s="46"/>
      <c r="H552" s="46"/>
      <c r="I552" s="23"/>
      <c r="J552" s="23"/>
      <c r="K552" s="28"/>
      <c r="L552" s="23"/>
      <c r="M552" s="24"/>
      <c r="N552" s="22"/>
      <c r="O552" s="22"/>
      <c r="P552" s="22"/>
    </row>
    <row r="553" spans="1:16" x14ac:dyDescent="0.3">
      <c r="A553" s="19"/>
      <c r="B553" s="19"/>
      <c r="C553" s="20"/>
      <c r="D553" s="23"/>
      <c r="E553" s="22"/>
      <c r="F553" s="23"/>
      <c r="G553" s="46"/>
      <c r="H553" s="46"/>
      <c r="I553" s="23"/>
      <c r="J553" s="23"/>
      <c r="K553" s="28"/>
      <c r="L553" s="23"/>
      <c r="M553" s="24"/>
      <c r="N553" s="22"/>
      <c r="O553" s="22"/>
      <c r="P553" s="22"/>
    </row>
    <row r="554" spans="1:16" x14ac:dyDescent="0.3">
      <c r="A554" s="27"/>
      <c r="B554" s="19"/>
      <c r="C554" s="20"/>
      <c r="D554" s="23"/>
      <c r="E554" s="22"/>
      <c r="F554" s="23"/>
      <c r="G554" s="46"/>
      <c r="H554" s="46"/>
      <c r="I554" s="23"/>
      <c r="J554" s="23"/>
      <c r="K554" s="28"/>
      <c r="L554" s="23"/>
      <c r="M554" s="24"/>
      <c r="N554" s="22"/>
      <c r="O554" s="22"/>
      <c r="P554" s="22"/>
    </row>
    <row r="555" spans="1:16" x14ac:dyDescent="0.3">
      <c r="A555" s="27"/>
      <c r="B555" s="19"/>
      <c r="C555" s="20"/>
      <c r="D555" s="23"/>
      <c r="E555" s="22"/>
      <c r="F555" s="23"/>
      <c r="G555" s="46"/>
      <c r="H555" s="46"/>
      <c r="I555" s="23"/>
      <c r="J555" s="23"/>
      <c r="K555" s="28"/>
      <c r="L555" s="23"/>
      <c r="M555" s="24"/>
      <c r="N555" s="22"/>
      <c r="O555" s="22"/>
      <c r="P555" s="22"/>
    </row>
    <row r="556" spans="1:16" x14ac:dyDescent="0.3">
      <c r="A556" s="19"/>
      <c r="B556" s="19"/>
      <c r="C556" s="20"/>
      <c r="D556" s="23"/>
      <c r="E556" s="22"/>
      <c r="F556" s="23"/>
      <c r="G556" s="46"/>
      <c r="H556" s="46"/>
      <c r="I556" s="23"/>
      <c r="J556" s="23"/>
      <c r="K556" s="28"/>
      <c r="L556" s="23"/>
      <c r="M556" s="24"/>
      <c r="N556" s="22"/>
      <c r="O556" s="22"/>
      <c r="P556" s="22"/>
    </row>
    <row r="557" spans="1:16" x14ac:dyDescent="0.3">
      <c r="A557" s="19"/>
      <c r="B557" s="19"/>
      <c r="C557" s="20"/>
      <c r="D557" s="23"/>
      <c r="E557" s="22"/>
      <c r="F557" s="23"/>
      <c r="G557" s="46"/>
      <c r="H557" s="46"/>
      <c r="I557" s="23"/>
      <c r="J557" s="23"/>
      <c r="K557" s="28"/>
      <c r="L557" s="23"/>
      <c r="M557" s="24"/>
      <c r="N557" s="22"/>
      <c r="O557" s="22"/>
      <c r="P557" s="22"/>
    </row>
    <row r="558" spans="1:16" x14ac:dyDescent="0.3">
      <c r="A558" s="27"/>
      <c r="B558" s="19"/>
      <c r="C558" s="20"/>
      <c r="D558" s="23"/>
      <c r="E558" s="22"/>
      <c r="F558" s="23"/>
      <c r="G558" s="46"/>
      <c r="H558" s="46"/>
      <c r="I558" s="23"/>
      <c r="J558" s="23"/>
      <c r="K558" s="28"/>
      <c r="L558" s="23"/>
      <c r="M558" s="24"/>
      <c r="N558" s="22"/>
      <c r="O558" s="22"/>
      <c r="P558" s="22"/>
    </row>
    <row r="559" spans="1:16" x14ac:dyDescent="0.3">
      <c r="A559" s="27"/>
      <c r="B559" s="19"/>
      <c r="C559" s="20"/>
      <c r="D559" s="23"/>
      <c r="E559" s="22"/>
      <c r="F559" s="23"/>
      <c r="G559" s="46"/>
      <c r="H559" s="46"/>
      <c r="I559" s="23"/>
      <c r="J559" s="23"/>
      <c r="K559" s="28"/>
      <c r="L559" s="23"/>
      <c r="M559" s="24"/>
      <c r="N559" s="22"/>
      <c r="O559" s="22"/>
      <c r="P559" s="22"/>
    </row>
    <row r="560" spans="1:16" x14ac:dyDescent="0.3">
      <c r="A560" s="19"/>
      <c r="B560" s="19"/>
      <c r="C560" s="20"/>
      <c r="D560" s="23"/>
      <c r="E560" s="22"/>
      <c r="F560" s="23"/>
      <c r="G560" s="46"/>
      <c r="H560" s="46"/>
      <c r="I560" s="23"/>
      <c r="J560" s="23"/>
      <c r="K560" s="28"/>
      <c r="L560" s="23"/>
      <c r="M560" s="24"/>
      <c r="N560" s="22"/>
      <c r="O560" s="22"/>
      <c r="P560" s="22"/>
    </row>
    <row r="561" spans="1:16" x14ac:dyDescent="0.3">
      <c r="A561" s="19"/>
      <c r="B561" s="19"/>
      <c r="C561" s="20"/>
      <c r="D561" s="23"/>
      <c r="E561" s="22"/>
      <c r="F561" s="23"/>
      <c r="G561" s="46"/>
      <c r="H561" s="46"/>
      <c r="I561" s="23"/>
      <c r="J561" s="23"/>
      <c r="K561" s="28"/>
      <c r="L561" s="23"/>
      <c r="M561" s="24"/>
      <c r="N561" s="22"/>
      <c r="O561" s="22"/>
      <c r="P561" s="22"/>
    </row>
    <row r="562" spans="1:16" x14ac:dyDescent="0.3">
      <c r="A562" s="27"/>
      <c r="B562" s="19"/>
      <c r="C562" s="20"/>
      <c r="D562" s="23"/>
      <c r="E562" s="22"/>
      <c r="F562" s="23"/>
      <c r="G562" s="46"/>
      <c r="H562" s="46"/>
      <c r="I562" s="23"/>
      <c r="J562" s="23"/>
      <c r="K562" s="28"/>
      <c r="L562" s="23"/>
      <c r="M562" s="24"/>
      <c r="N562" s="22"/>
      <c r="O562" s="22"/>
      <c r="P562" s="22"/>
    </row>
    <row r="563" spans="1:16" x14ac:dyDescent="0.3">
      <c r="A563" s="27"/>
      <c r="B563" s="19"/>
      <c r="C563" s="20"/>
      <c r="D563" s="23"/>
      <c r="E563" s="22"/>
      <c r="F563" s="23"/>
      <c r="G563" s="46"/>
      <c r="H563" s="46"/>
      <c r="I563" s="23"/>
      <c r="J563" s="23"/>
      <c r="K563" s="28"/>
      <c r="L563" s="23"/>
      <c r="M563" s="24"/>
      <c r="N563" s="22"/>
      <c r="O563" s="22"/>
      <c r="P563" s="22"/>
    </row>
    <row r="564" spans="1:16" x14ac:dyDescent="0.3">
      <c r="A564" s="19"/>
      <c r="B564" s="19"/>
      <c r="C564" s="20"/>
      <c r="D564" s="23"/>
      <c r="E564" s="22"/>
      <c r="F564" s="23"/>
      <c r="G564" s="46"/>
      <c r="H564" s="46"/>
      <c r="I564" s="23"/>
      <c r="J564" s="23"/>
      <c r="K564" s="28"/>
      <c r="L564" s="23"/>
      <c r="M564" s="24"/>
      <c r="N564" s="22"/>
      <c r="O564" s="22"/>
      <c r="P564" s="22"/>
    </row>
    <row r="565" spans="1:16" x14ac:dyDescent="0.3">
      <c r="A565" s="19"/>
      <c r="B565" s="19"/>
      <c r="C565" s="20"/>
      <c r="D565" s="23"/>
      <c r="E565" s="22"/>
      <c r="F565" s="23"/>
      <c r="G565" s="46"/>
      <c r="H565" s="46"/>
      <c r="I565" s="23"/>
      <c r="J565" s="23"/>
      <c r="K565" s="28"/>
      <c r="L565" s="23"/>
      <c r="M565" s="24"/>
      <c r="N565" s="22"/>
      <c r="O565" s="22"/>
      <c r="P565" s="22"/>
    </row>
    <row r="566" spans="1:16" x14ac:dyDescent="0.3">
      <c r="A566" s="27"/>
      <c r="B566" s="19"/>
      <c r="C566" s="20"/>
      <c r="D566" s="23"/>
      <c r="E566" s="22"/>
      <c r="F566" s="23"/>
      <c r="G566" s="46"/>
      <c r="H566" s="46"/>
      <c r="I566" s="23"/>
      <c r="J566" s="23"/>
      <c r="K566" s="28"/>
      <c r="L566" s="23"/>
      <c r="M566" s="24"/>
      <c r="N566" s="22"/>
      <c r="O566" s="22"/>
      <c r="P566" s="22"/>
    </row>
    <row r="567" spans="1:16" x14ac:dyDescent="0.3">
      <c r="A567" s="27"/>
      <c r="B567" s="19"/>
      <c r="C567" s="20"/>
      <c r="D567" s="23"/>
      <c r="E567" s="22"/>
      <c r="F567" s="23"/>
      <c r="G567" s="46"/>
      <c r="H567" s="46"/>
      <c r="I567" s="23"/>
      <c r="J567" s="23"/>
      <c r="K567" s="28"/>
      <c r="L567" s="23"/>
      <c r="M567" s="24"/>
      <c r="N567" s="22"/>
      <c r="O567" s="22"/>
      <c r="P567" s="22"/>
    </row>
    <row r="568" spans="1:16" x14ac:dyDescent="0.3">
      <c r="A568" s="19"/>
      <c r="B568" s="19"/>
      <c r="C568" s="20"/>
      <c r="D568" s="23"/>
      <c r="E568" s="22"/>
      <c r="F568" s="23"/>
      <c r="G568" s="46"/>
      <c r="H568" s="46"/>
      <c r="I568" s="23"/>
      <c r="J568" s="23"/>
      <c r="K568" s="28"/>
      <c r="L568" s="23"/>
      <c r="M568" s="24"/>
      <c r="N568" s="22"/>
      <c r="O568" s="22"/>
      <c r="P568" s="22"/>
    </row>
    <row r="569" spans="1:16" x14ac:dyDescent="0.3">
      <c r="A569" s="19"/>
      <c r="B569" s="19"/>
      <c r="C569" s="20"/>
      <c r="D569" s="23"/>
      <c r="E569" s="22"/>
      <c r="F569" s="23"/>
      <c r="G569" s="46"/>
      <c r="H569" s="46"/>
      <c r="I569" s="23"/>
      <c r="J569" s="23"/>
      <c r="K569" s="28"/>
      <c r="L569" s="23"/>
      <c r="M569" s="24"/>
      <c r="N569" s="22"/>
      <c r="O569" s="22"/>
      <c r="P569" s="22"/>
    </row>
    <row r="570" spans="1:16" x14ac:dyDescent="0.3">
      <c r="A570" s="27"/>
      <c r="B570" s="19"/>
      <c r="C570" s="20"/>
      <c r="D570" s="23"/>
      <c r="E570" s="22"/>
      <c r="F570" s="23"/>
      <c r="G570" s="46"/>
      <c r="H570" s="46"/>
      <c r="I570" s="23"/>
      <c r="J570" s="23"/>
      <c r="K570" s="28"/>
      <c r="L570" s="23"/>
      <c r="M570" s="24"/>
      <c r="N570" s="22"/>
      <c r="O570" s="22"/>
      <c r="P570" s="22"/>
    </row>
    <row r="571" spans="1:16" x14ac:dyDescent="0.3">
      <c r="A571" s="27"/>
      <c r="B571" s="19"/>
      <c r="C571" s="20"/>
      <c r="D571" s="23"/>
      <c r="E571" s="22"/>
      <c r="F571" s="23"/>
      <c r="G571" s="46"/>
      <c r="H571" s="46"/>
      <c r="I571" s="23"/>
      <c r="J571" s="23"/>
      <c r="K571" s="28"/>
      <c r="L571" s="23"/>
      <c r="M571" s="24"/>
      <c r="N571" s="22"/>
      <c r="O571" s="22"/>
      <c r="P571" s="22"/>
    </row>
    <row r="572" spans="1:16" x14ac:dyDescent="0.3">
      <c r="A572" s="19"/>
      <c r="B572" s="19"/>
      <c r="C572" s="20"/>
      <c r="D572" s="23"/>
      <c r="E572" s="22"/>
      <c r="F572" s="23"/>
      <c r="G572" s="46"/>
      <c r="H572" s="46"/>
      <c r="I572" s="23"/>
      <c r="J572" s="23"/>
      <c r="K572" s="28"/>
      <c r="L572" s="23"/>
      <c r="M572" s="24"/>
      <c r="N572" s="22"/>
      <c r="O572" s="22"/>
      <c r="P572" s="22"/>
    </row>
    <row r="573" spans="1:16" x14ac:dyDescent="0.3">
      <c r="A573" s="19"/>
      <c r="B573" s="19"/>
      <c r="C573" s="20"/>
      <c r="D573" s="23"/>
      <c r="E573" s="22"/>
      <c r="F573" s="23"/>
      <c r="G573" s="46"/>
      <c r="H573" s="46"/>
      <c r="I573" s="23"/>
      <c r="J573" s="23"/>
      <c r="K573" s="28"/>
      <c r="L573" s="23"/>
      <c r="M573" s="24"/>
      <c r="N573" s="22"/>
      <c r="O573" s="22"/>
      <c r="P573" s="22"/>
    </row>
    <row r="574" spans="1:16" x14ac:dyDescent="0.3">
      <c r="A574" s="27"/>
      <c r="B574" s="19"/>
      <c r="C574" s="20"/>
      <c r="D574" s="23"/>
      <c r="E574" s="22"/>
      <c r="F574" s="23"/>
      <c r="G574" s="46"/>
      <c r="H574" s="46"/>
      <c r="I574" s="23"/>
      <c r="J574" s="23"/>
      <c r="K574" s="28"/>
      <c r="L574" s="23"/>
      <c r="M574" s="24"/>
      <c r="N574" s="22"/>
      <c r="O574" s="22"/>
      <c r="P574" s="22"/>
    </row>
    <row r="575" spans="1:16" x14ac:dyDescent="0.3">
      <c r="A575" s="27"/>
      <c r="B575" s="19"/>
      <c r="C575" s="20"/>
      <c r="D575" s="23"/>
      <c r="E575" s="22"/>
      <c r="F575" s="23"/>
      <c r="G575" s="46"/>
      <c r="H575" s="46"/>
      <c r="I575" s="23"/>
      <c r="J575" s="23"/>
      <c r="K575" s="28"/>
      <c r="L575" s="23"/>
      <c r="M575" s="24"/>
      <c r="N575" s="22"/>
      <c r="O575" s="22"/>
      <c r="P575" s="22"/>
    </row>
    <row r="576" spans="1:16" x14ac:dyDescent="0.3">
      <c r="A576" s="19"/>
      <c r="B576" s="19"/>
      <c r="C576" s="20"/>
      <c r="D576" s="23"/>
      <c r="E576" s="22"/>
      <c r="F576" s="23"/>
      <c r="G576" s="46"/>
      <c r="H576" s="46"/>
      <c r="I576" s="23"/>
      <c r="J576" s="23"/>
      <c r="K576" s="28"/>
      <c r="L576" s="23"/>
      <c r="M576" s="24"/>
      <c r="N576" s="22"/>
      <c r="O576" s="22"/>
      <c r="P576" s="22"/>
    </row>
    <row r="577" spans="1:16 16176:16190" x14ac:dyDescent="0.3">
      <c r="A577" s="19"/>
      <c r="B577" s="19"/>
      <c r="C577" s="20"/>
      <c r="D577" s="23"/>
      <c r="E577" s="22"/>
      <c r="F577" s="23"/>
      <c r="G577" s="46"/>
      <c r="H577" s="46"/>
      <c r="I577" s="23"/>
      <c r="J577" s="23"/>
      <c r="K577" s="28"/>
      <c r="L577" s="23"/>
      <c r="M577" s="24"/>
      <c r="N577" s="22"/>
      <c r="O577" s="22"/>
      <c r="P577" s="22"/>
    </row>
    <row r="578" spans="1:16 16176:16190" x14ac:dyDescent="0.3">
      <c r="A578" s="27"/>
      <c r="B578" s="19"/>
      <c r="C578" s="20"/>
      <c r="D578" s="23"/>
      <c r="E578" s="22"/>
      <c r="F578" s="23"/>
      <c r="G578" s="46"/>
      <c r="H578" s="46"/>
      <c r="I578" s="23"/>
      <c r="J578" s="23"/>
      <c r="K578" s="28"/>
      <c r="L578" s="23"/>
      <c r="M578" s="24"/>
      <c r="N578" s="22"/>
      <c r="O578" s="22"/>
      <c r="P578" s="22"/>
    </row>
    <row r="579" spans="1:16 16176:16190" x14ac:dyDescent="0.3">
      <c r="A579" s="27"/>
      <c r="B579" s="19"/>
      <c r="C579" s="20"/>
      <c r="D579" s="23"/>
      <c r="E579" s="22"/>
      <c r="F579" s="23"/>
      <c r="G579" s="46"/>
      <c r="H579" s="46"/>
      <c r="I579" s="23"/>
      <c r="J579" s="23"/>
      <c r="K579" s="28"/>
      <c r="L579" s="23"/>
      <c r="M579" s="24"/>
      <c r="N579" s="22"/>
      <c r="O579" s="22"/>
      <c r="P579" s="22"/>
    </row>
    <row r="580" spans="1:16 16176:16190" x14ac:dyDescent="0.3">
      <c r="A580" s="19"/>
      <c r="B580" s="19"/>
      <c r="C580" s="20"/>
      <c r="D580" s="23"/>
      <c r="E580" s="22"/>
      <c r="F580" s="23"/>
      <c r="G580" s="46"/>
      <c r="H580" s="46"/>
      <c r="I580" s="23"/>
      <c r="J580" s="23"/>
      <c r="K580" s="28"/>
      <c r="L580" s="23"/>
      <c r="M580" s="24"/>
      <c r="N580" s="22"/>
      <c r="O580" s="22"/>
      <c r="P580" s="22"/>
    </row>
    <row r="581" spans="1:16 16176:16190" x14ac:dyDescent="0.3">
      <c r="A581" s="19"/>
      <c r="B581" s="19"/>
      <c r="C581" s="20"/>
      <c r="D581" s="23"/>
      <c r="E581" s="22"/>
      <c r="F581" s="23"/>
      <c r="G581" s="46"/>
      <c r="H581" s="46"/>
      <c r="I581" s="23"/>
      <c r="J581" s="23"/>
      <c r="K581" s="28"/>
      <c r="L581" s="23"/>
      <c r="M581" s="24"/>
      <c r="N581" s="22"/>
      <c r="O581" s="22"/>
      <c r="P581" s="22"/>
    </row>
    <row r="582" spans="1:16 16176:16190" x14ac:dyDescent="0.3">
      <c r="A582" s="27"/>
      <c r="B582" s="19"/>
      <c r="C582" s="20"/>
      <c r="D582" s="23"/>
      <c r="E582" s="22"/>
      <c r="F582" s="23"/>
      <c r="G582" s="46"/>
      <c r="H582" s="46"/>
      <c r="I582" s="23"/>
      <c r="J582" s="23"/>
      <c r="K582" s="28"/>
      <c r="L582" s="23"/>
      <c r="M582" s="24"/>
      <c r="N582" s="22"/>
      <c r="O582" s="22"/>
      <c r="P582" s="22"/>
    </row>
    <row r="583" spans="1:16 16176:16190" x14ac:dyDescent="0.3">
      <c r="A583" s="27"/>
      <c r="B583" s="19"/>
      <c r="C583" s="20"/>
      <c r="D583" s="23"/>
      <c r="E583" s="22"/>
      <c r="F583" s="23"/>
      <c r="G583" s="46"/>
      <c r="H583" s="46"/>
      <c r="I583" s="23"/>
      <c r="J583" s="23"/>
      <c r="K583" s="28"/>
      <c r="L583" s="23"/>
      <c r="M583" s="24"/>
      <c r="N583" s="22"/>
      <c r="O583" s="22"/>
      <c r="P583" s="22"/>
    </row>
    <row r="584" spans="1:16 16176:16190" x14ac:dyDescent="0.3">
      <c r="A584" s="19"/>
      <c r="B584" s="19"/>
      <c r="C584" s="20"/>
      <c r="D584" s="23"/>
      <c r="E584" s="22"/>
      <c r="F584" s="23"/>
      <c r="G584" s="46"/>
      <c r="H584" s="46"/>
      <c r="I584" s="23"/>
      <c r="J584" s="23"/>
      <c r="K584" s="28"/>
      <c r="L584" s="23"/>
      <c r="M584" s="24"/>
      <c r="N584" s="22"/>
      <c r="O584" s="22"/>
      <c r="P584" s="22"/>
    </row>
    <row r="585" spans="1:16 16176:16190" x14ac:dyDescent="0.3">
      <c r="A585" s="19"/>
      <c r="B585" s="19"/>
      <c r="C585" s="20"/>
      <c r="D585" s="23"/>
      <c r="E585" s="22"/>
      <c r="F585" s="23"/>
      <c r="G585" s="46"/>
      <c r="H585" s="46"/>
      <c r="I585" s="23"/>
      <c r="J585" s="23"/>
      <c r="K585" s="28"/>
      <c r="L585" s="23"/>
      <c r="M585" s="24"/>
      <c r="N585" s="22"/>
      <c r="O585" s="22"/>
      <c r="P585" s="22"/>
    </row>
    <row r="586" spans="1:16 16176:16190" x14ac:dyDescent="0.3">
      <c r="A586" s="27"/>
      <c r="B586" s="19"/>
      <c r="C586" s="20"/>
      <c r="D586" s="23"/>
      <c r="E586" s="22"/>
      <c r="F586" s="23"/>
      <c r="G586" s="46"/>
      <c r="H586" s="46"/>
      <c r="I586" s="23"/>
      <c r="J586" s="23"/>
      <c r="K586" s="28"/>
      <c r="L586" s="23"/>
      <c r="M586" s="24"/>
      <c r="N586" s="22"/>
      <c r="O586" s="22"/>
      <c r="P586" s="22"/>
    </row>
    <row r="587" spans="1:16 16176:16190" x14ac:dyDescent="0.3">
      <c r="A587" s="27"/>
      <c r="B587" s="19"/>
      <c r="C587" s="20"/>
      <c r="D587" s="23"/>
      <c r="E587" s="22"/>
      <c r="F587" s="23"/>
      <c r="G587" s="46"/>
      <c r="H587" s="46"/>
      <c r="I587" s="23"/>
      <c r="J587" s="23"/>
      <c r="K587" s="28"/>
      <c r="L587" s="23"/>
      <c r="M587" s="24"/>
      <c r="N587" s="22"/>
      <c r="O587" s="22"/>
      <c r="P587" s="22"/>
    </row>
    <row r="588" spans="1:16 16176:16190" x14ac:dyDescent="0.3">
      <c r="A588" s="19"/>
      <c r="B588" s="19"/>
      <c r="C588" s="20"/>
      <c r="D588" s="23"/>
      <c r="E588" s="22"/>
      <c r="F588" s="23"/>
      <c r="G588" s="46"/>
      <c r="H588" s="46"/>
      <c r="I588" s="23"/>
      <c r="J588" s="23"/>
      <c r="K588" s="28"/>
      <c r="L588" s="23"/>
      <c r="M588" s="24"/>
      <c r="N588" s="22"/>
      <c r="O588" s="22"/>
      <c r="P588" s="22"/>
    </row>
    <row r="589" spans="1:16 16176:16190" x14ac:dyDescent="0.3">
      <c r="A589" s="19"/>
      <c r="B589" s="19"/>
      <c r="C589" s="20"/>
      <c r="D589" s="23"/>
      <c r="E589" s="22"/>
      <c r="F589" s="23"/>
      <c r="G589" s="46"/>
      <c r="H589" s="46"/>
      <c r="I589" s="23"/>
      <c r="J589" s="23"/>
      <c r="K589" s="28"/>
      <c r="L589" s="23"/>
      <c r="M589" s="24"/>
      <c r="N589" s="22"/>
      <c r="O589" s="22"/>
      <c r="P589" s="22"/>
    </row>
    <row r="590" spans="1:16 16176:16190" x14ac:dyDescent="0.3">
      <c r="A590" s="27"/>
      <c r="B590" s="19"/>
      <c r="C590" s="20"/>
      <c r="D590" s="23"/>
      <c r="E590" s="22"/>
      <c r="F590" s="23"/>
      <c r="G590" s="46"/>
      <c r="H590" s="46"/>
      <c r="I590" s="23"/>
      <c r="J590" s="23"/>
      <c r="K590" s="28"/>
      <c r="L590" s="23"/>
      <c r="M590" s="24"/>
      <c r="N590" s="22"/>
      <c r="O590" s="22"/>
      <c r="P590" s="22"/>
    </row>
    <row r="591" spans="1:16 16176:16190" x14ac:dyDescent="0.3">
      <c r="A591" s="27"/>
      <c r="B591" s="19"/>
      <c r="C591" s="20"/>
      <c r="D591" s="23"/>
      <c r="E591" s="22"/>
      <c r="F591" s="23"/>
      <c r="G591" s="46"/>
      <c r="H591" s="46"/>
      <c r="I591" s="23"/>
      <c r="J591" s="23"/>
      <c r="K591" s="28"/>
      <c r="L591" s="23"/>
      <c r="M591" s="24"/>
      <c r="N591" s="22"/>
      <c r="O591" s="22"/>
      <c r="P591" s="22"/>
      <c r="WXD591" s="27"/>
      <c r="WXE591" s="19"/>
      <c r="WXF591" s="20"/>
      <c r="WXG591" s="21"/>
      <c r="WXH591" s="31"/>
      <c r="WXI591" s="32"/>
      <c r="WXJ591" s="33"/>
      <c r="WXK591" s="33"/>
      <c r="WXL591" s="23"/>
      <c r="WXM591" s="23"/>
      <c r="WXN591" s="28"/>
      <c r="WXO591" s="29"/>
      <c r="WXP591" s="24"/>
      <c r="WXQ591" s="25"/>
      <c r="WXR591" s="22"/>
    </row>
    <row r="592" spans="1:16 16176:16190" x14ac:dyDescent="0.3">
      <c r="A592" s="19"/>
      <c r="B592" s="19"/>
      <c r="C592" s="20"/>
      <c r="D592" s="23"/>
      <c r="E592" s="22"/>
      <c r="F592" s="23"/>
      <c r="G592" s="46"/>
      <c r="H592" s="46"/>
      <c r="I592" s="23"/>
      <c r="J592" s="23"/>
      <c r="K592" s="28"/>
      <c r="L592" s="23"/>
      <c r="M592" s="24"/>
      <c r="N592" s="22"/>
      <c r="O592" s="22"/>
      <c r="P592" s="22"/>
    </row>
    <row r="593" spans="1:16" x14ac:dyDescent="0.3">
      <c r="A593" s="19"/>
      <c r="B593" s="19"/>
      <c r="C593" s="20"/>
      <c r="D593" s="23"/>
      <c r="E593" s="22"/>
      <c r="F593" s="23"/>
      <c r="G593" s="46"/>
      <c r="H593" s="46"/>
      <c r="I593" s="23"/>
      <c r="J593" s="23"/>
      <c r="K593" s="28"/>
      <c r="L593" s="23"/>
      <c r="M593" s="24"/>
      <c r="N593" s="22"/>
      <c r="O593" s="22"/>
      <c r="P593" s="22"/>
    </row>
    <row r="594" spans="1:16" x14ac:dyDescent="0.3">
      <c r="A594" s="27"/>
      <c r="B594" s="19"/>
      <c r="C594" s="20"/>
      <c r="D594" s="23"/>
      <c r="E594" s="22"/>
      <c r="F594" s="23"/>
      <c r="G594" s="46"/>
      <c r="H594" s="46"/>
      <c r="I594" s="23"/>
      <c r="J594" s="23"/>
      <c r="K594" s="28"/>
      <c r="L594" s="23"/>
      <c r="M594" s="24"/>
      <c r="N594" s="22"/>
      <c r="O594" s="22"/>
      <c r="P594" s="22"/>
    </row>
    <row r="595" spans="1:16" x14ac:dyDescent="0.3">
      <c r="A595" s="27"/>
      <c r="B595" s="19"/>
      <c r="C595" s="20"/>
      <c r="D595" s="23"/>
      <c r="E595" s="22"/>
      <c r="F595" s="23"/>
      <c r="G595" s="46"/>
      <c r="H595" s="46"/>
      <c r="I595" s="23"/>
      <c r="J595" s="23"/>
      <c r="K595" s="28"/>
      <c r="L595" s="23"/>
      <c r="M595" s="24"/>
      <c r="N595" s="22"/>
      <c r="O595" s="22"/>
      <c r="P595" s="22"/>
    </row>
    <row r="596" spans="1:16" x14ac:dyDescent="0.3">
      <c r="A596" s="19"/>
      <c r="B596" s="19"/>
      <c r="C596" s="20"/>
      <c r="D596" s="23"/>
      <c r="E596" s="22"/>
      <c r="F596" s="23"/>
      <c r="G596" s="46"/>
      <c r="H596" s="46"/>
      <c r="I596" s="23"/>
      <c r="J596" s="23"/>
      <c r="K596" s="28"/>
      <c r="L596" s="23"/>
      <c r="M596" s="24"/>
      <c r="N596" s="22"/>
      <c r="O596" s="22"/>
      <c r="P596" s="22"/>
    </row>
    <row r="597" spans="1:16" x14ac:dyDescent="0.3">
      <c r="A597" s="19"/>
      <c r="B597" s="19"/>
      <c r="C597" s="20"/>
      <c r="D597" s="23"/>
      <c r="E597" s="22"/>
      <c r="F597" s="23"/>
      <c r="G597" s="46"/>
      <c r="H597" s="46"/>
      <c r="I597" s="23"/>
      <c r="J597" s="23"/>
      <c r="K597" s="28"/>
      <c r="L597" s="23"/>
      <c r="M597" s="24"/>
      <c r="N597" s="22"/>
      <c r="O597" s="22"/>
      <c r="P597" s="22"/>
    </row>
    <row r="598" spans="1:16" x14ac:dyDescent="0.3">
      <c r="A598" s="27"/>
      <c r="B598" s="19"/>
      <c r="C598" s="20"/>
      <c r="D598" s="23"/>
      <c r="E598" s="22"/>
      <c r="F598" s="23"/>
      <c r="G598" s="46"/>
      <c r="H598" s="46"/>
      <c r="I598" s="23"/>
      <c r="J598" s="23"/>
      <c r="K598" s="28"/>
      <c r="L598" s="23"/>
      <c r="M598" s="24"/>
      <c r="N598" s="22"/>
      <c r="O598" s="22"/>
      <c r="P598" s="22"/>
    </row>
    <row r="599" spans="1:16" x14ac:dyDescent="0.3">
      <c r="A599" s="27"/>
      <c r="B599" s="19"/>
      <c r="C599" s="20"/>
      <c r="D599" s="23"/>
      <c r="E599" s="22"/>
      <c r="F599" s="23"/>
      <c r="G599" s="46"/>
      <c r="H599" s="46"/>
      <c r="I599" s="23"/>
      <c r="J599" s="23"/>
      <c r="K599" s="28"/>
      <c r="L599" s="23"/>
      <c r="M599" s="24"/>
      <c r="N599" s="22"/>
      <c r="O599" s="22"/>
      <c r="P599" s="22"/>
    </row>
    <row r="600" spans="1:16" x14ac:dyDescent="0.3">
      <c r="A600" s="19"/>
      <c r="B600" s="19"/>
      <c r="C600" s="20"/>
      <c r="D600" s="23"/>
      <c r="E600" s="22"/>
      <c r="F600" s="23"/>
      <c r="G600" s="46"/>
      <c r="H600" s="46"/>
      <c r="I600" s="23"/>
      <c r="J600" s="23"/>
      <c r="K600" s="28"/>
      <c r="L600" s="23"/>
      <c r="M600" s="24"/>
      <c r="N600" s="22"/>
      <c r="O600" s="22"/>
      <c r="P600" s="22"/>
    </row>
    <row r="601" spans="1:16" x14ac:dyDescent="0.3">
      <c r="A601" s="19"/>
      <c r="B601" s="19"/>
      <c r="C601" s="20"/>
      <c r="D601" s="23"/>
      <c r="E601" s="22"/>
      <c r="F601" s="23"/>
      <c r="G601" s="46"/>
      <c r="H601" s="46"/>
      <c r="I601" s="23"/>
      <c r="J601" s="23"/>
      <c r="K601" s="28"/>
      <c r="L601" s="23"/>
      <c r="M601" s="24"/>
      <c r="N601" s="22"/>
      <c r="O601" s="22"/>
      <c r="P601" s="22"/>
    </row>
    <row r="602" spans="1:16" x14ac:dyDescent="0.3">
      <c r="A602" s="27"/>
      <c r="B602" s="19"/>
      <c r="C602" s="20"/>
      <c r="D602" s="23"/>
      <c r="E602" s="22"/>
      <c r="F602" s="23"/>
      <c r="G602" s="46"/>
      <c r="H602" s="46"/>
      <c r="I602" s="23"/>
      <c r="J602" s="23"/>
      <c r="K602" s="28"/>
      <c r="L602" s="23"/>
      <c r="M602" s="24"/>
      <c r="N602" s="22"/>
      <c r="O602" s="22"/>
      <c r="P602" s="22"/>
    </row>
    <row r="603" spans="1:16" x14ac:dyDescent="0.3">
      <c r="A603" s="27"/>
      <c r="B603" s="19"/>
      <c r="C603" s="20"/>
      <c r="D603" s="23"/>
      <c r="E603" s="22"/>
      <c r="F603" s="23"/>
      <c r="G603" s="46"/>
      <c r="H603" s="46"/>
      <c r="I603" s="23"/>
      <c r="J603" s="23"/>
      <c r="K603" s="28"/>
      <c r="L603" s="23"/>
      <c r="M603" s="24"/>
      <c r="N603" s="22"/>
      <c r="O603" s="22"/>
      <c r="P603" s="22"/>
    </row>
    <row r="604" spans="1:16" x14ac:dyDescent="0.3">
      <c r="A604" s="19"/>
      <c r="B604" s="19"/>
      <c r="C604" s="20"/>
      <c r="D604" s="23"/>
      <c r="E604" s="22"/>
      <c r="F604" s="23"/>
      <c r="G604" s="46"/>
      <c r="H604" s="46"/>
      <c r="I604" s="23"/>
      <c r="J604" s="23"/>
      <c r="K604" s="28"/>
      <c r="L604" s="23"/>
      <c r="M604" s="24"/>
      <c r="N604" s="22"/>
      <c r="O604" s="22"/>
      <c r="P604" s="22"/>
    </row>
    <row r="605" spans="1:16" x14ac:dyDescent="0.3">
      <c r="A605" s="19"/>
      <c r="B605" s="19"/>
      <c r="C605" s="20"/>
      <c r="D605" s="23"/>
      <c r="E605" s="22"/>
      <c r="F605" s="23"/>
      <c r="G605" s="46"/>
      <c r="H605" s="46"/>
      <c r="I605" s="23"/>
      <c r="J605" s="23"/>
      <c r="K605" s="28"/>
      <c r="L605" s="23"/>
      <c r="M605" s="24"/>
      <c r="N605" s="22"/>
      <c r="O605" s="22"/>
      <c r="P605" s="22"/>
    </row>
    <row r="606" spans="1:16" x14ac:dyDescent="0.3">
      <c r="A606" s="27"/>
      <c r="B606" s="19"/>
      <c r="C606" s="20"/>
      <c r="D606" s="23"/>
      <c r="E606" s="22"/>
      <c r="F606" s="23"/>
      <c r="G606" s="46"/>
      <c r="H606" s="46"/>
      <c r="I606" s="23"/>
      <c r="J606" s="23"/>
      <c r="K606" s="28"/>
      <c r="L606" s="23"/>
      <c r="M606" s="24"/>
      <c r="N606" s="22"/>
      <c r="O606" s="22"/>
      <c r="P606" s="22"/>
    </row>
    <row r="607" spans="1:16" x14ac:dyDescent="0.3">
      <c r="A607" s="27"/>
      <c r="B607" s="19"/>
      <c r="C607" s="20"/>
      <c r="D607" s="23"/>
      <c r="E607" s="22"/>
      <c r="F607" s="23"/>
      <c r="G607" s="46"/>
      <c r="H607" s="46"/>
      <c r="I607" s="23"/>
      <c r="J607" s="23"/>
      <c r="K607" s="28"/>
      <c r="L607" s="23"/>
      <c r="M607" s="24"/>
      <c r="N607" s="22"/>
      <c r="O607" s="22"/>
      <c r="P607" s="22"/>
    </row>
    <row r="608" spans="1:16" x14ac:dyDescent="0.3">
      <c r="A608" s="19"/>
      <c r="B608" s="19"/>
      <c r="C608" s="20"/>
      <c r="D608" s="23"/>
      <c r="E608" s="22"/>
      <c r="F608" s="23"/>
      <c r="G608" s="46"/>
      <c r="H608" s="46"/>
      <c r="I608" s="23"/>
      <c r="J608" s="23"/>
      <c r="K608" s="28"/>
      <c r="L608" s="23"/>
      <c r="M608" s="24"/>
      <c r="N608" s="22"/>
      <c r="O608" s="22"/>
      <c r="P608" s="22"/>
    </row>
    <row r="609" spans="1:16" x14ac:dyDescent="0.3">
      <c r="A609" s="19"/>
      <c r="B609" s="19"/>
      <c r="C609" s="20"/>
      <c r="D609" s="23"/>
      <c r="E609" s="22"/>
      <c r="F609" s="23"/>
      <c r="G609" s="46"/>
      <c r="H609" s="46"/>
      <c r="I609" s="23"/>
      <c r="J609" s="23"/>
      <c r="K609" s="28"/>
      <c r="L609" s="23"/>
      <c r="M609" s="24"/>
      <c r="N609" s="22"/>
      <c r="O609" s="22"/>
      <c r="P609" s="22"/>
    </row>
    <row r="610" spans="1:16" x14ac:dyDescent="0.3">
      <c r="A610" s="27"/>
      <c r="B610" s="19"/>
      <c r="C610" s="20"/>
      <c r="D610" s="23"/>
      <c r="E610" s="22"/>
      <c r="F610" s="23"/>
      <c r="G610" s="46"/>
      <c r="H610" s="46"/>
      <c r="I610" s="23"/>
      <c r="J610" s="23"/>
      <c r="K610" s="28"/>
      <c r="L610" s="23"/>
      <c r="M610" s="24"/>
      <c r="N610" s="22"/>
      <c r="O610" s="22"/>
      <c r="P610" s="22"/>
    </row>
    <row r="611" spans="1:16" x14ac:dyDescent="0.3">
      <c r="A611" s="27"/>
      <c r="B611" s="19"/>
      <c r="C611" s="20"/>
      <c r="D611" s="23"/>
      <c r="E611" s="22"/>
      <c r="F611" s="23"/>
      <c r="G611" s="46"/>
      <c r="H611" s="46"/>
      <c r="I611" s="23"/>
      <c r="J611" s="23"/>
      <c r="K611" s="28"/>
      <c r="L611" s="23"/>
      <c r="M611" s="24"/>
      <c r="N611" s="22"/>
      <c r="O611" s="22"/>
      <c r="P611" s="22"/>
    </row>
    <row r="612" spans="1:16" x14ac:dyDescent="0.3">
      <c r="A612" s="19"/>
      <c r="B612" s="19"/>
      <c r="C612" s="20"/>
      <c r="D612" s="23"/>
      <c r="E612" s="22"/>
      <c r="F612" s="23"/>
      <c r="G612" s="46"/>
      <c r="H612" s="46"/>
      <c r="I612" s="23"/>
      <c r="J612" s="23"/>
      <c r="K612" s="28"/>
      <c r="L612" s="23"/>
      <c r="M612" s="24"/>
      <c r="N612" s="22"/>
      <c r="O612" s="22"/>
      <c r="P612" s="22"/>
    </row>
    <row r="613" spans="1:16" x14ac:dyDescent="0.3">
      <c r="A613" s="19"/>
      <c r="B613" s="19"/>
      <c r="C613" s="20"/>
      <c r="D613" s="23"/>
      <c r="E613" s="22"/>
      <c r="F613" s="23"/>
      <c r="G613" s="46"/>
      <c r="H613" s="46"/>
      <c r="I613" s="23"/>
      <c r="J613" s="23"/>
      <c r="K613" s="28"/>
      <c r="L613" s="23"/>
      <c r="M613" s="24"/>
      <c r="N613" s="22"/>
      <c r="O613" s="22"/>
      <c r="P613" s="22"/>
    </row>
    <row r="614" spans="1:16" x14ac:dyDescent="0.3">
      <c r="A614" s="27"/>
      <c r="B614" s="19"/>
      <c r="C614" s="20"/>
      <c r="D614" s="23"/>
      <c r="E614" s="22"/>
      <c r="F614" s="23"/>
      <c r="G614" s="46"/>
      <c r="H614" s="46"/>
      <c r="I614" s="23"/>
      <c r="J614" s="23"/>
      <c r="K614" s="28"/>
      <c r="L614" s="23"/>
      <c r="M614" s="24"/>
      <c r="N614" s="22"/>
      <c r="O614" s="22"/>
      <c r="P614" s="22"/>
    </row>
    <row r="615" spans="1:16" x14ac:dyDescent="0.3">
      <c r="A615" s="27"/>
      <c r="B615" s="19"/>
      <c r="C615" s="20"/>
      <c r="D615" s="23"/>
      <c r="E615" s="22"/>
      <c r="F615" s="23"/>
      <c r="G615" s="46"/>
      <c r="H615" s="46"/>
      <c r="I615" s="23"/>
      <c r="J615" s="23"/>
      <c r="K615" s="28"/>
      <c r="L615" s="23"/>
      <c r="M615" s="24"/>
      <c r="N615" s="22"/>
      <c r="O615" s="22"/>
      <c r="P615" s="22"/>
    </row>
    <row r="616" spans="1:16" x14ac:dyDescent="0.3">
      <c r="A616" s="19"/>
      <c r="B616" s="19"/>
      <c r="C616" s="20"/>
      <c r="D616" s="23"/>
      <c r="E616" s="22"/>
      <c r="F616" s="23"/>
      <c r="G616" s="46"/>
      <c r="H616" s="46"/>
      <c r="I616" s="23"/>
      <c r="J616" s="23"/>
      <c r="K616" s="28"/>
      <c r="L616" s="23"/>
      <c r="M616" s="24"/>
      <c r="N616" s="22"/>
      <c r="O616" s="22"/>
      <c r="P616" s="22"/>
    </row>
    <row r="617" spans="1:16" x14ac:dyDescent="0.3">
      <c r="A617" s="19"/>
      <c r="B617" s="19"/>
      <c r="C617" s="20"/>
      <c r="D617" s="23"/>
      <c r="E617" s="22"/>
      <c r="F617" s="23"/>
      <c r="G617" s="46"/>
      <c r="H617" s="46"/>
      <c r="I617" s="23"/>
      <c r="J617" s="23"/>
      <c r="K617" s="28"/>
      <c r="L617" s="23"/>
      <c r="M617" s="24"/>
      <c r="N617" s="22"/>
      <c r="O617" s="22"/>
      <c r="P617" s="22"/>
    </row>
    <row r="618" spans="1:16" x14ac:dyDescent="0.3">
      <c r="A618" s="27"/>
      <c r="B618" s="19"/>
      <c r="C618" s="20"/>
      <c r="D618" s="23"/>
      <c r="E618" s="22"/>
      <c r="F618" s="23"/>
      <c r="G618" s="46"/>
      <c r="H618" s="46"/>
      <c r="I618" s="23"/>
      <c r="J618" s="23"/>
      <c r="K618" s="28"/>
      <c r="L618" s="23"/>
      <c r="M618" s="24"/>
      <c r="N618" s="22"/>
      <c r="O618" s="22"/>
      <c r="P618" s="22"/>
    </row>
    <row r="619" spans="1:16" x14ac:dyDescent="0.3">
      <c r="A619" s="27"/>
      <c r="B619" s="19"/>
      <c r="C619" s="20"/>
      <c r="D619" s="23"/>
      <c r="E619" s="22"/>
      <c r="F619" s="23"/>
      <c r="G619" s="46"/>
      <c r="H619" s="46"/>
      <c r="I619" s="23"/>
      <c r="J619" s="23"/>
      <c r="K619" s="28"/>
      <c r="L619" s="23"/>
      <c r="M619" s="24"/>
      <c r="N619" s="22"/>
      <c r="O619" s="22"/>
      <c r="P619" s="22"/>
    </row>
    <row r="620" spans="1:16" x14ac:dyDescent="0.3">
      <c r="A620" s="19"/>
      <c r="B620" s="19"/>
      <c r="C620" s="20"/>
      <c r="D620" s="23"/>
      <c r="E620" s="22"/>
      <c r="F620" s="23"/>
      <c r="G620" s="46"/>
      <c r="H620" s="46"/>
      <c r="I620" s="23"/>
      <c r="J620" s="23"/>
      <c r="K620" s="28"/>
      <c r="L620" s="23"/>
      <c r="M620" s="24"/>
      <c r="N620" s="22"/>
      <c r="O620" s="22"/>
      <c r="P620" s="22"/>
    </row>
    <row r="621" spans="1:16" x14ac:dyDescent="0.3">
      <c r="A621" s="19"/>
      <c r="B621" s="19"/>
      <c r="C621" s="20"/>
      <c r="D621" s="23"/>
      <c r="E621" s="22"/>
      <c r="F621" s="23"/>
      <c r="G621" s="46"/>
      <c r="H621" s="46"/>
      <c r="I621" s="23"/>
      <c r="J621" s="23"/>
      <c r="K621" s="28"/>
      <c r="L621" s="23"/>
      <c r="M621" s="24"/>
      <c r="N621" s="22"/>
      <c r="O621" s="22"/>
      <c r="P621" s="22"/>
    </row>
    <row r="622" spans="1:16" x14ac:dyDescent="0.3">
      <c r="A622" s="27"/>
      <c r="B622" s="19"/>
      <c r="C622" s="20"/>
      <c r="D622" s="23"/>
      <c r="E622" s="22"/>
      <c r="F622" s="23"/>
      <c r="G622" s="46"/>
      <c r="H622" s="46"/>
      <c r="I622" s="23"/>
      <c r="J622" s="23"/>
      <c r="K622" s="28"/>
      <c r="L622" s="23"/>
      <c r="M622" s="24"/>
      <c r="N622" s="22"/>
      <c r="O622" s="22"/>
      <c r="P622" s="22"/>
    </row>
    <row r="623" spans="1:16" x14ac:dyDescent="0.3">
      <c r="A623" s="27"/>
      <c r="B623" s="19"/>
      <c r="C623" s="20"/>
      <c r="D623" s="23"/>
      <c r="E623" s="22"/>
      <c r="F623" s="23"/>
      <c r="G623" s="46"/>
      <c r="H623" s="46"/>
      <c r="I623" s="23"/>
      <c r="J623" s="23"/>
      <c r="K623" s="28"/>
      <c r="L623" s="23"/>
      <c r="M623" s="24"/>
      <c r="N623" s="22"/>
      <c r="O623" s="22"/>
      <c r="P623" s="22"/>
    </row>
    <row r="624" spans="1:16" x14ac:dyDescent="0.3">
      <c r="A624" s="19"/>
      <c r="B624" s="19"/>
      <c r="C624" s="20"/>
      <c r="D624" s="23"/>
      <c r="E624" s="22"/>
      <c r="F624" s="23"/>
      <c r="G624" s="46"/>
      <c r="H624" s="46"/>
      <c r="I624" s="23"/>
      <c r="J624" s="23"/>
      <c r="K624" s="28"/>
      <c r="L624" s="23"/>
      <c r="M624" s="24"/>
      <c r="N624" s="22"/>
      <c r="O624" s="22"/>
      <c r="P624" s="22"/>
    </row>
    <row r="625" spans="1:16" x14ac:dyDescent="0.3">
      <c r="A625" s="19"/>
      <c r="B625" s="19"/>
      <c r="C625" s="20"/>
      <c r="D625" s="23"/>
      <c r="E625" s="22"/>
      <c r="F625" s="23"/>
      <c r="G625" s="46"/>
      <c r="H625" s="46"/>
      <c r="I625" s="23"/>
      <c r="J625" s="23"/>
      <c r="K625" s="28"/>
      <c r="L625" s="23"/>
      <c r="M625" s="24"/>
      <c r="N625" s="22"/>
      <c r="O625" s="22"/>
      <c r="P625" s="22"/>
    </row>
    <row r="626" spans="1:16" x14ac:dyDescent="0.3">
      <c r="A626" s="27"/>
      <c r="B626" s="19"/>
      <c r="C626" s="20"/>
      <c r="D626" s="23"/>
      <c r="E626" s="22"/>
      <c r="F626" s="23"/>
      <c r="G626" s="46"/>
      <c r="H626" s="46"/>
      <c r="I626" s="23"/>
      <c r="J626" s="23"/>
      <c r="K626" s="28"/>
      <c r="L626" s="23"/>
      <c r="M626" s="24"/>
      <c r="N626" s="22"/>
      <c r="O626" s="22"/>
      <c r="P626" s="22"/>
    </row>
    <row r="627" spans="1:16" x14ac:dyDescent="0.3">
      <c r="A627" s="27"/>
      <c r="B627" s="19"/>
      <c r="C627" s="20"/>
      <c r="D627" s="23"/>
      <c r="E627" s="22"/>
      <c r="F627" s="23"/>
      <c r="G627" s="46"/>
      <c r="H627" s="46"/>
      <c r="I627" s="23"/>
      <c r="J627" s="23"/>
      <c r="K627" s="28"/>
      <c r="L627" s="23"/>
      <c r="M627" s="24"/>
      <c r="N627" s="22"/>
      <c r="O627" s="22"/>
      <c r="P627" s="22"/>
    </row>
    <row r="628" spans="1:16" x14ac:dyDescent="0.3">
      <c r="A628" s="19"/>
      <c r="B628" s="19"/>
      <c r="C628" s="20"/>
      <c r="D628" s="23"/>
      <c r="E628" s="22"/>
      <c r="F628" s="23"/>
      <c r="G628" s="46"/>
      <c r="H628" s="46"/>
      <c r="I628" s="23"/>
      <c r="J628" s="23"/>
      <c r="K628" s="28"/>
      <c r="L628" s="23"/>
      <c r="M628" s="24"/>
      <c r="N628" s="22"/>
      <c r="O628" s="22"/>
      <c r="P628" s="22"/>
    </row>
    <row r="629" spans="1:16" x14ac:dyDescent="0.3">
      <c r="A629" s="19"/>
      <c r="B629" s="19"/>
      <c r="C629" s="20"/>
      <c r="D629" s="23"/>
      <c r="E629" s="22"/>
      <c r="F629" s="23"/>
      <c r="G629" s="46"/>
      <c r="H629" s="46"/>
      <c r="I629" s="23"/>
      <c r="J629" s="23"/>
      <c r="K629" s="28"/>
      <c r="L629" s="23"/>
      <c r="M629" s="24"/>
      <c r="N629" s="22"/>
      <c r="O629" s="22"/>
      <c r="P629" s="22"/>
    </row>
    <row r="630" spans="1:16" x14ac:dyDescent="0.3">
      <c r="A630" s="27"/>
      <c r="B630" s="19"/>
      <c r="C630" s="20"/>
      <c r="D630" s="23"/>
      <c r="E630" s="22"/>
      <c r="F630" s="23"/>
      <c r="G630" s="46"/>
      <c r="H630" s="46"/>
      <c r="I630" s="23"/>
      <c r="J630" s="23"/>
      <c r="K630" s="28"/>
      <c r="L630" s="23"/>
      <c r="M630" s="24"/>
      <c r="N630" s="22"/>
      <c r="O630" s="22"/>
      <c r="P630" s="22"/>
    </row>
    <row r="631" spans="1:16" x14ac:dyDescent="0.3">
      <c r="A631" s="27"/>
      <c r="B631" s="19"/>
      <c r="C631" s="20"/>
      <c r="D631" s="23"/>
      <c r="E631" s="22"/>
      <c r="F631" s="23"/>
      <c r="G631" s="46"/>
      <c r="H631" s="46"/>
      <c r="I631" s="23"/>
      <c r="J631" s="23"/>
      <c r="K631" s="28"/>
      <c r="L631" s="23"/>
      <c r="M631" s="24"/>
      <c r="N631" s="22"/>
      <c r="O631" s="22"/>
      <c r="P631" s="22"/>
    </row>
    <row r="632" spans="1:16" x14ac:dyDescent="0.3">
      <c r="A632" s="19"/>
      <c r="B632" s="19"/>
      <c r="C632" s="20"/>
      <c r="D632" s="23"/>
      <c r="E632" s="22"/>
      <c r="F632" s="23"/>
      <c r="G632" s="46"/>
      <c r="H632" s="46"/>
      <c r="I632" s="23"/>
      <c r="J632" s="23"/>
      <c r="K632" s="28"/>
      <c r="L632" s="23"/>
      <c r="M632" s="24"/>
      <c r="N632" s="22"/>
      <c r="O632" s="22"/>
      <c r="P632" s="22"/>
    </row>
    <row r="633" spans="1:16" x14ac:dyDescent="0.3">
      <c r="A633" s="19"/>
      <c r="B633" s="19"/>
      <c r="C633" s="20"/>
      <c r="D633" s="23"/>
      <c r="E633" s="22"/>
      <c r="F633" s="23"/>
      <c r="G633" s="46"/>
      <c r="H633" s="46"/>
      <c r="I633" s="23"/>
      <c r="J633" s="23"/>
      <c r="K633" s="28"/>
      <c r="L633" s="23"/>
      <c r="M633" s="24"/>
      <c r="N633" s="22"/>
      <c r="O633" s="22"/>
      <c r="P633" s="22"/>
    </row>
    <row r="634" spans="1:16" x14ac:dyDescent="0.3">
      <c r="A634" s="27"/>
      <c r="B634" s="19"/>
      <c r="C634" s="20"/>
      <c r="D634" s="23"/>
      <c r="E634" s="22"/>
      <c r="F634" s="23"/>
      <c r="G634" s="46"/>
      <c r="H634" s="46"/>
      <c r="I634" s="23"/>
      <c r="J634" s="23"/>
      <c r="K634" s="28"/>
      <c r="L634" s="23"/>
      <c r="M634" s="24"/>
      <c r="N634" s="22"/>
      <c r="O634" s="22"/>
      <c r="P634" s="22"/>
    </row>
    <row r="635" spans="1:16" x14ac:dyDescent="0.3">
      <c r="A635" s="27"/>
      <c r="B635" s="19"/>
      <c r="C635" s="20"/>
      <c r="D635" s="23"/>
      <c r="E635" s="22"/>
      <c r="F635" s="23"/>
      <c r="G635" s="46"/>
      <c r="H635" s="46"/>
      <c r="I635" s="23"/>
      <c r="J635" s="23"/>
      <c r="K635" s="28"/>
      <c r="L635" s="23"/>
      <c r="M635" s="24"/>
      <c r="N635" s="22"/>
      <c r="O635" s="22"/>
      <c r="P635" s="22"/>
    </row>
    <row r="636" spans="1:16" x14ac:dyDescent="0.3">
      <c r="A636" s="19"/>
      <c r="B636" s="19"/>
      <c r="C636" s="20"/>
      <c r="D636" s="23"/>
      <c r="E636" s="22"/>
      <c r="F636" s="23"/>
      <c r="G636" s="46"/>
      <c r="H636" s="46"/>
      <c r="I636" s="23"/>
      <c r="J636" s="23"/>
      <c r="K636" s="28"/>
      <c r="L636" s="23"/>
      <c r="M636" s="24"/>
      <c r="N636" s="22"/>
      <c r="O636" s="22"/>
      <c r="P636" s="22"/>
    </row>
    <row r="637" spans="1:16" x14ac:dyDescent="0.3">
      <c r="A637" s="19"/>
      <c r="B637" s="19"/>
      <c r="C637" s="20"/>
      <c r="D637" s="23"/>
      <c r="E637" s="22"/>
      <c r="F637" s="23"/>
      <c r="G637" s="46"/>
      <c r="H637" s="46"/>
      <c r="I637" s="23"/>
      <c r="J637" s="23"/>
      <c r="K637" s="28"/>
      <c r="L637" s="23"/>
      <c r="M637" s="24"/>
      <c r="N637" s="22"/>
      <c r="O637" s="22"/>
      <c r="P637" s="22"/>
    </row>
    <row r="638" spans="1:16" x14ac:dyDescent="0.3">
      <c r="A638" s="27"/>
      <c r="B638" s="19"/>
      <c r="C638" s="20"/>
      <c r="D638" s="23"/>
      <c r="E638" s="22"/>
      <c r="F638" s="23"/>
      <c r="G638" s="46"/>
      <c r="H638" s="46"/>
      <c r="I638" s="23"/>
      <c r="J638" s="23"/>
      <c r="K638" s="28"/>
      <c r="L638" s="23"/>
      <c r="M638" s="24"/>
      <c r="N638" s="22"/>
      <c r="O638" s="22"/>
      <c r="P638" s="22"/>
    </row>
    <row r="639" spans="1:16" x14ac:dyDescent="0.3">
      <c r="A639" s="27"/>
      <c r="B639" s="19"/>
      <c r="C639" s="20"/>
      <c r="D639" s="23"/>
      <c r="E639" s="22"/>
      <c r="F639" s="23"/>
      <c r="G639" s="46"/>
      <c r="H639" s="46"/>
      <c r="I639" s="23"/>
      <c r="J639" s="23"/>
      <c r="K639" s="28"/>
      <c r="L639" s="23"/>
      <c r="M639" s="24"/>
      <c r="N639" s="22"/>
      <c r="O639" s="22"/>
      <c r="P639" s="22"/>
    </row>
    <row r="640" spans="1:16" x14ac:dyDescent="0.3">
      <c r="A640" s="19"/>
      <c r="B640" s="19"/>
      <c r="C640" s="20"/>
      <c r="D640" s="23"/>
      <c r="E640" s="22"/>
      <c r="F640" s="23"/>
      <c r="G640" s="46"/>
      <c r="H640" s="46"/>
      <c r="I640" s="23"/>
      <c r="J640" s="23"/>
      <c r="K640" s="28"/>
      <c r="L640" s="23"/>
      <c r="M640" s="24"/>
      <c r="N640" s="22"/>
      <c r="O640" s="22"/>
      <c r="P640" s="22"/>
    </row>
    <row r="641" spans="1:16" x14ac:dyDescent="0.3">
      <c r="A641" s="19"/>
      <c r="B641" s="19"/>
      <c r="C641" s="20"/>
      <c r="D641" s="23"/>
      <c r="E641" s="22"/>
      <c r="F641" s="23"/>
      <c r="G641" s="46"/>
      <c r="H641" s="46"/>
      <c r="I641" s="23"/>
      <c r="J641" s="23"/>
      <c r="K641" s="28"/>
      <c r="L641" s="23"/>
      <c r="M641" s="24"/>
      <c r="N641" s="22"/>
      <c r="O641" s="22"/>
      <c r="P641" s="22"/>
    </row>
    <row r="642" spans="1:16" x14ac:dyDescent="0.3">
      <c r="A642" s="27"/>
      <c r="B642" s="19"/>
      <c r="C642" s="20"/>
      <c r="D642" s="23"/>
      <c r="E642" s="22"/>
      <c r="F642" s="23"/>
      <c r="G642" s="46"/>
      <c r="H642" s="46"/>
      <c r="I642" s="23"/>
      <c r="J642" s="23"/>
      <c r="K642" s="28"/>
      <c r="L642" s="23"/>
      <c r="M642" s="24"/>
      <c r="N642" s="22"/>
      <c r="O642" s="22"/>
      <c r="P642" s="22"/>
    </row>
    <row r="643" spans="1:16" x14ac:dyDescent="0.3">
      <c r="A643" s="27"/>
      <c r="B643" s="19"/>
      <c r="C643" s="20"/>
      <c r="D643" s="23"/>
      <c r="E643" s="22"/>
      <c r="F643" s="23"/>
      <c r="G643" s="46"/>
      <c r="H643" s="46"/>
      <c r="I643" s="23"/>
      <c r="J643" s="23"/>
      <c r="K643" s="28"/>
      <c r="L643" s="23"/>
      <c r="M643" s="24"/>
      <c r="N643" s="22"/>
      <c r="O643" s="22"/>
      <c r="P643" s="22"/>
    </row>
    <row r="644" spans="1:16" x14ac:dyDescent="0.3">
      <c r="A644" s="19"/>
      <c r="B644" s="19"/>
      <c r="C644" s="20"/>
      <c r="D644" s="23"/>
      <c r="E644" s="22"/>
      <c r="F644" s="23"/>
      <c r="G644" s="46"/>
      <c r="H644" s="46"/>
      <c r="I644" s="23"/>
      <c r="J644" s="23"/>
      <c r="K644" s="28"/>
      <c r="L644" s="23"/>
      <c r="M644" s="24"/>
      <c r="N644" s="22"/>
      <c r="O644" s="22"/>
      <c r="P644" s="22"/>
    </row>
    <row r="645" spans="1:16" x14ac:dyDescent="0.3">
      <c r="A645" s="19"/>
      <c r="B645" s="19"/>
      <c r="C645" s="20"/>
      <c r="D645" s="23"/>
      <c r="E645" s="22"/>
      <c r="F645" s="23"/>
      <c r="G645" s="46"/>
      <c r="H645" s="46"/>
      <c r="I645" s="23"/>
      <c r="J645" s="23"/>
      <c r="K645" s="28"/>
      <c r="L645" s="23"/>
      <c r="M645" s="24"/>
      <c r="N645" s="22"/>
      <c r="O645" s="22"/>
      <c r="P645" s="22"/>
    </row>
    <row r="646" spans="1:16" x14ac:dyDescent="0.3">
      <c r="A646" s="27"/>
      <c r="B646" s="19"/>
      <c r="C646" s="20"/>
      <c r="D646" s="23"/>
      <c r="E646" s="22"/>
      <c r="F646" s="23"/>
      <c r="G646" s="46"/>
      <c r="H646" s="46"/>
      <c r="I646" s="23"/>
      <c r="J646" s="23"/>
      <c r="K646" s="28"/>
      <c r="L646" s="23"/>
      <c r="M646" s="24"/>
      <c r="N646" s="22"/>
      <c r="O646" s="22"/>
      <c r="P646" s="22"/>
    </row>
    <row r="647" spans="1:16" x14ac:dyDescent="0.3">
      <c r="A647" s="27"/>
      <c r="B647" s="19"/>
      <c r="C647" s="20"/>
      <c r="D647" s="23"/>
      <c r="E647" s="22"/>
      <c r="F647" s="23"/>
      <c r="G647" s="46"/>
      <c r="H647" s="46"/>
      <c r="I647" s="23"/>
      <c r="J647" s="23"/>
      <c r="K647" s="28"/>
      <c r="L647" s="23"/>
      <c r="M647" s="24"/>
      <c r="N647" s="22"/>
      <c r="O647" s="22"/>
      <c r="P647" s="22"/>
    </row>
    <row r="648" spans="1:16" x14ac:dyDescent="0.3">
      <c r="A648" s="19"/>
      <c r="B648" s="19"/>
      <c r="C648" s="20"/>
      <c r="D648" s="23"/>
      <c r="E648" s="22"/>
      <c r="F648" s="23"/>
      <c r="G648" s="46"/>
      <c r="H648" s="46"/>
      <c r="I648" s="23"/>
      <c r="J648" s="23"/>
      <c r="K648" s="28"/>
      <c r="L648" s="23"/>
      <c r="M648" s="24"/>
      <c r="N648" s="22"/>
      <c r="O648" s="22"/>
      <c r="P648" s="22"/>
    </row>
    <row r="649" spans="1:16" x14ac:dyDescent="0.3">
      <c r="A649" s="19"/>
      <c r="B649" s="19"/>
      <c r="C649" s="20"/>
      <c r="D649" s="23"/>
      <c r="E649" s="22"/>
      <c r="F649" s="23"/>
      <c r="G649" s="46"/>
      <c r="H649" s="46"/>
      <c r="I649" s="23"/>
      <c r="J649" s="23"/>
      <c r="K649" s="28"/>
      <c r="L649" s="23"/>
      <c r="M649" s="24"/>
      <c r="N649" s="22"/>
      <c r="O649" s="22"/>
      <c r="P649" s="22"/>
    </row>
    <row r="650" spans="1:16" x14ac:dyDescent="0.3">
      <c r="A650" s="27"/>
      <c r="B650" s="19"/>
      <c r="C650" s="20"/>
      <c r="D650" s="23"/>
      <c r="E650" s="22"/>
      <c r="F650" s="23"/>
      <c r="G650" s="46"/>
      <c r="H650" s="46"/>
      <c r="I650" s="23"/>
      <c r="J650" s="23"/>
      <c r="K650" s="28"/>
      <c r="L650" s="23"/>
      <c r="M650" s="24"/>
      <c r="N650" s="22"/>
      <c r="O650" s="22"/>
      <c r="P650" s="22"/>
    </row>
    <row r="651" spans="1:16" x14ac:dyDescent="0.3">
      <c r="A651" s="27"/>
      <c r="B651" s="19"/>
      <c r="C651" s="20"/>
      <c r="D651" s="23"/>
      <c r="E651" s="22"/>
      <c r="F651" s="23"/>
      <c r="G651" s="46"/>
      <c r="H651" s="46"/>
      <c r="I651" s="23"/>
      <c r="J651" s="23"/>
      <c r="K651" s="28"/>
      <c r="L651" s="23"/>
      <c r="M651" s="24"/>
      <c r="N651" s="22"/>
      <c r="O651" s="22"/>
      <c r="P651" s="22"/>
    </row>
    <row r="652" spans="1:16" x14ac:dyDescent="0.3">
      <c r="A652" s="19"/>
      <c r="B652" s="19"/>
      <c r="C652" s="20"/>
      <c r="D652" s="23"/>
      <c r="E652" s="22"/>
      <c r="F652" s="23"/>
      <c r="G652" s="46"/>
      <c r="H652" s="46"/>
      <c r="I652" s="23"/>
      <c r="J652" s="23"/>
      <c r="K652" s="28"/>
      <c r="L652" s="23"/>
      <c r="M652" s="24"/>
      <c r="N652" s="22"/>
      <c r="O652" s="22"/>
      <c r="P652" s="22"/>
    </row>
    <row r="653" spans="1:16" x14ac:dyDescent="0.3">
      <c r="A653" s="19"/>
      <c r="B653" s="19"/>
      <c r="C653" s="20"/>
      <c r="D653" s="23"/>
      <c r="E653" s="22"/>
      <c r="F653" s="23"/>
      <c r="G653" s="46"/>
      <c r="H653" s="46"/>
      <c r="I653" s="23"/>
      <c r="J653" s="23"/>
      <c r="K653" s="28"/>
      <c r="L653" s="23"/>
      <c r="M653" s="24"/>
      <c r="N653" s="22"/>
      <c r="O653" s="22"/>
      <c r="P653" s="22"/>
    </row>
    <row r="654" spans="1:16" x14ac:dyDescent="0.3">
      <c r="A654" s="27"/>
      <c r="B654" s="19"/>
      <c r="C654" s="20"/>
      <c r="D654" s="23"/>
      <c r="E654" s="22"/>
      <c r="F654" s="23"/>
      <c r="G654" s="46"/>
      <c r="H654" s="46"/>
      <c r="I654" s="23"/>
      <c r="J654" s="23"/>
      <c r="K654" s="28"/>
      <c r="L654" s="23"/>
      <c r="M654" s="24"/>
      <c r="N654" s="22"/>
      <c r="O654" s="22"/>
      <c r="P654" s="22"/>
    </row>
    <row r="655" spans="1:16" x14ac:dyDescent="0.3">
      <c r="A655" s="27"/>
      <c r="B655" s="19"/>
      <c r="C655" s="20"/>
      <c r="D655" s="23"/>
      <c r="E655" s="22"/>
      <c r="F655" s="23"/>
      <c r="G655" s="46"/>
      <c r="H655" s="46"/>
      <c r="I655" s="23"/>
      <c r="J655" s="23"/>
      <c r="K655" s="28"/>
      <c r="L655" s="23"/>
      <c r="M655" s="24"/>
      <c r="N655" s="22"/>
      <c r="O655" s="22"/>
      <c r="P655" s="22"/>
    </row>
    <row r="656" spans="1:16" x14ac:dyDescent="0.3">
      <c r="A656" s="19"/>
      <c r="B656" s="19"/>
      <c r="C656" s="20"/>
      <c r="D656" s="23"/>
      <c r="E656" s="22"/>
      <c r="F656" s="23"/>
      <c r="G656" s="46"/>
      <c r="H656" s="46"/>
      <c r="I656" s="23"/>
      <c r="J656" s="23"/>
      <c r="K656" s="28"/>
      <c r="L656" s="23"/>
      <c r="M656" s="24"/>
      <c r="N656" s="22"/>
      <c r="O656" s="22"/>
      <c r="P656" s="22"/>
    </row>
    <row r="657" spans="1:16" x14ac:dyDescent="0.3">
      <c r="A657" s="19"/>
      <c r="B657" s="19"/>
      <c r="C657" s="20"/>
      <c r="D657" s="23"/>
      <c r="E657" s="22"/>
      <c r="F657" s="23"/>
      <c r="G657" s="46"/>
      <c r="H657" s="46"/>
      <c r="I657" s="23"/>
      <c r="J657" s="23"/>
      <c r="K657" s="28"/>
      <c r="L657" s="23"/>
      <c r="M657" s="24"/>
      <c r="N657" s="22"/>
      <c r="O657" s="22"/>
      <c r="P657" s="22"/>
    </row>
    <row r="658" spans="1:16" x14ac:dyDescent="0.3">
      <c r="A658" s="27"/>
      <c r="B658" s="19"/>
      <c r="C658" s="20"/>
      <c r="D658" s="23"/>
      <c r="E658" s="22"/>
      <c r="F658" s="23"/>
      <c r="G658" s="46"/>
      <c r="H658" s="46"/>
      <c r="I658" s="23"/>
      <c r="J658" s="23"/>
      <c r="K658" s="28"/>
      <c r="L658" s="23"/>
      <c r="M658" s="24"/>
      <c r="N658" s="22"/>
      <c r="O658" s="22"/>
      <c r="P658" s="22"/>
    </row>
    <row r="659" spans="1:16" x14ac:dyDescent="0.3">
      <c r="A659" s="27"/>
      <c r="B659" s="19"/>
      <c r="C659" s="20"/>
      <c r="D659" s="23"/>
      <c r="E659" s="22"/>
      <c r="F659" s="23"/>
      <c r="G659" s="46"/>
      <c r="H659" s="46"/>
      <c r="I659" s="23"/>
      <c r="J659" s="23"/>
      <c r="K659" s="28"/>
      <c r="L659" s="23"/>
      <c r="M659" s="24"/>
      <c r="N659" s="22"/>
      <c r="O659" s="22"/>
      <c r="P659" s="22"/>
    </row>
    <row r="660" spans="1:16" x14ac:dyDescent="0.3">
      <c r="A660" s="19"/>
      <c r="B660" s="19"/>
      <c r="C660" s="20"/>
      <c r="D660" s="23"/>
      <c r="E660" s="22"/>
      <c r="F660" s="23"/>
      <c r="G660" s="46"/>
      <c r="H660" s="46"/>
      <c r="I660" s="23"/>
      <c r="J660" s="23"/>
      <c r="K660" s="28"/>
      <c r="L660" s="23"/>
      <c r="M660" s="24"/>
      <c r="N660" s="22"/>
      <c r="O660" s="22"/>
      <c r="P660" s="22"/>
    </row>
    <row r="661" spans="1:16" x14ac:dyDescent="0.3">
      <c r="A661" s="19"/>
      <c r="B661" s="19"/>
      <c r="C661" s="20"/>
      <c r="D661" s="23"/>
      <c r="E661" s="22"/>
      <c r="F661" s="23"/>
      <c r="G661" s="46"/>
      <c r="H661" s="46"/>
      <c r="I661" s="23"/>
      <c r="J661" s="23"/>
      <c r="K661" s="28"/>
      <c r="L661" s="23"/>
      <c r="M661" s="24"/>
      <c r="N661" s="22"/>
      <c r="O661" s="22"/>
      <c r="P661" s="22"/>
    </row>
    <row r="662" spans="1:16" x14ac:dyDescent="0.3">
      <c r="A662" s="27"/>
      <c r="B662" s="19"/>
      <c r="C662" s="20"/>
      <c r="D662" s="23"/>
      <c r="E662" s="22"/>
      <c r="F662" s="23"/>
      <c r="G662" s="46"/>
      <c r="H662" s="46"/>
      <c r="I662" s="23"/>
      <c r="J662" s="23"/>
      <c r="K662" s="28"/>
      <c r="L662" s="23"/>
      <c r="M662" s="24"/>
      <c r="N662" s="22"/>
      <c r="O662" s="22"/>
      <c r="P662" s="22"/>
    </row>
    <row r="663" spans="1:16" x14ac:dyDescent="0.3">
      <c r="A663" s="27"/>
      <c r="B663" s="19"/>
      <c r="C663" s="20"/>
      <c r="D663" s="23"/>
      <c r="E663" s="22"/>
      <c r="F663" s="23"/>
      <c r="G663" s="46"/>
      <c r="H663" s="46"/>
      <c r="I663" s="23"/>
      <c r="J663" s="23"/>
      <c r="K663" s="28"/>
      <c r="L663" s="23"/>
      <c r="M663" s="24"/>
      <c r="N663" s="22"/>
      <c r="O663" s="22"/>
      <c r="P663" s="22"/>
    </row>
    <row r="664" spans="1:16" x14ac:dyDescent="0.3">
      <c r="A664" s="19"/>
      <c r="B664" s="19"/>
      <c r="C664" s="20"/>
      <c r="D664" s="23"/>
      <c r="E664" s="22"/>
      <c r="F664" s="23"/>
      <c r="G664" s="46"/>
      <c r="H664" s="46"/>
      <c r="I664" s="23"/>
      <c r="J664" s="23"/>
      <c r="K664" s="28"/>
      <c r="L664" s="23"/>
      <c r="M664" s="24"/>
      <c r="N664" s="22"/>
      <c r="O664" s="22"/>
      <c r="P664" s="22"/>
    </row>
    <row r="665" spans="1:16" x14ac:dyDescent="0.3">
      <c r="A665" s="19"/>
      <c r="B665" s="19"/>
      <c r="C665" s="20"/>
      <c r="D665" s="23"/>
      <c r="E665" s="22"/>
      <c r="F665" s="23"/>
      <c r="G665" s="46"/>
      <c r="H665" s="46"/>
      <c r="I665" s="23"/>
      <c r="J665" s="23"/>
      <c r="K665" s="28"/>
      <c r="L665" s="23"/>
      <c r="M665" s="24"/>
      <c r="N665" s="22"/>
      <c r="O665" s="22"/>
      <c r="P665" s="22"/>
    </row>
    <row r="666" spans="1:16" x14ac:dyDescent="0.3">
      <c r="A666" s="27"/>
      <c r="B666" s="19"/>
      <c r="C666" s="20"/>
      <c r="D666" s="23"/>
      <c r="E666" s="22"/>
      <c r="F666" s="23"/>
      <c r="G666" s="46"/>
      <c r="H666" s="46"/>
      <c r="I666" s="23"/>
      <c r="J666" s="23"/>
      <c r="K666" s="28"/>
      <c r="L666" s="23"/>
      <c r="M666" s="24"/>
      <c r="N666" s="22"/>
      <c r="O666" s="22"/>
      <c r="P666" s="22"/>
    </row>
    <row r="667" spans="1:16" x14ac:dyDescent="0.3">
      <c r="A667" s="27"/>
      <c r="B667" s="19"/>
      <c r="C667" s="20"/>
      <c r="D667" s="23"/>
      <c r="E667" s="22"/>
      <c r="F667" s="23"/>
      <c r="G667" s="46"/>
      <c r="H667" s="46"/>
      <c r="I667" s="23"/>
      <c r="J667" s="23"/>
      <c r="K667" s="28"/>
      <c r="L667" s="23"/>
      <c r="M667" s="24"/>
      <c r="N667" s="22"/>
      <c r="O667" s="22"/>
      <c r="P667" s="22"/>
    </row>
    <row r="668" spans="1:16" x14ac:dyDescent="0.3">
      <c r="A668" s="19"/>
      <c r="B668" s="19"/>
      <c r="C668" s="20"/>
      <c r="D668" s="23"/>
      <c r="E668" s="22"/>
      <c r="F668" s="23"/>
      <c r="G668" s="46"/>
      <c r="H668" s="46"/>
      <c r="I668" s="23"/>
      <c r="J668" s="23"/>
      <c r="K668" s="28"/>
      <c r="L668" s="23"/>
      <c r="M668" s="24"/>
      <c r="N668" s="22"/>
      <c r="O668" s="22"/>
      <c r="P668" s="22"/>
    </row>
    <row r="669" spans="1:16" x14ac:dyDescent="0.3">
      <c r="A669" s="19"/>
      <c r="B669" s="19"/>
      <c r="C669" s="20"/>
      <c r="D669" s="23"/>
      <c r="E669" s="22"/>
      <c r="F669" s="23"/>
      <c r="G669" s="46"/>
      <c r="H669" s="46"/>
      <c r="I669" s="23"/>
      <c r="J669" s="23"/>
      <c r="K669" s="28"/>
      <c r="L669" s="23"/>
      <c r="M669" s="24"/>
      <c r="N669" s="22"/>
      <c r="O669" s="22"/>
      <c r="P669" s="22"/>
    </row>
    <row r="670" spans="1:16" x14ac:dyDescent="0.3">
      <c r="A670" s="27"/>
      <c r="B670" s="19"/>
      <c r="C670" s="20"/>
      <c r="D670" s="23"/>
      <c r="E670" s="22"/>
      <c r="F670" s="23"/>
      <c r="G670" s="46"/>
      <c r="H670" s="46"/>
      <c r="I670" s="23"/>
      <c r="J670" s="23"/>
      <c r="K670" s="28"/>
      <c r="L670" s="23"/>
      <c r="M670" s="24"/>
      <c r="N670" s="22"/>
      <c r="O670" s="22"/>
      <c r="P670" s="22"/>
    </row>
    <row r="671" spans="1:16" x14ac:dyDescent="0.3">
      <c r="A671" s="27"/>
      <c r="B671" s="19"/>
      <c r="C671" s="20"/>
      <c r="D671" s="23"/>
      <c r="E671" s="22"/>
      <c r="F671" s="23"/>
      <c r="G671" s="46"/>
      <c r="H671" s="46"/>
      <c r="I671" s="23"/>
      <c r="J671" s="23"/>
      <c r="K671" s="28"/>
      <c r="L671" s="23"/>
      <c r="M671" s="24"/>
      <c r="N671" s="22"/>
      <c r="O671" s="22"/>
      <c r="P671" s="22"/>
    </row>
    <row r="672" spans="1:16" x14ac:dyDescent="0.3">
      <c r="A672" s="19"/>
      <c r="B672" s="19"/>
      <c r="C672" s="20"/>
      <c r="D672" s="23"/>
      <c r="E672" s="22"/>
      <c r="F672" s="23"/>
      <c r="G672" s="46"/>
      <c r="H672" s="46"/>
      <c r="I672" s="23"/>
      <c r="J672" s="23"/>
      <c r="K672" s="28"/>
      <c r="L672" s="23"/>
      <c r="M672" s="24"/>
      <c r="N672" s="22"/>
      <c r="O672" s="22"/>
      <c r="P672" s="22"/>
    </row>
    <row r="673" spans="1:16" x14ac:dyDescent="0.3">
      <c r="A673" s="19"/>
      <c r="B673" s="19"/>
      <c r="C673" s="20"/>
      <c r="D673" s="23"/>
      <c r="E673" s="22"/>
      <c r="F673" s="23"/>
      <c r="G673" s="46"/>
      <c r="H673" s="46"/>
      <c r="I673" s="23"/>
      <c r="J673" s="23"/>
      <c r="K673" s="28"/>
      <c r="L673" s="23"/>
      <c r="M673" s="24"/>
      <c r="N673" s="22"/>
      <c r="O673" s="22"/>
      <c r="P673" s="22"/>
    </row>
    <row r="674" spans="1:16" x14ac:dyDescent="0.3">
      <c r="A674" s="27"/>
      <c r="B674" s="19"/>
      <c r="C674" s="20"/>
      <c r="D674" s="23"/>
      <c r="E674" s="22"/>
      <c r="F674" s="23"/>
      <c r="G674" s="46"/>
      <c r="H674" s="46"/>
      <c r="I674" s="23"/>
      <c r="J674" s="23"/>
      <c r="K674" s="28"/>
      <c r="L674" s="23"/>
      <c r="M674" s="24"/>
      <c r="N674" s="22"/>
      <c r="O674" s="22"/>
      <c r="P674" s="22"/>
    </row>
    <row r="675" spans="1:16" x14ac:dyDescent="0.3">
      <c r="A675" s="27"/>
      <c r="B675" s="19"/>
      <c r="C675" s="20"/>
      <c r="D675" s="23"/>
      <c r="E675" s="22"/>
      <c r="F675" s="23"/>
      <c r="G675" s="46"/>
      <c r="H675" s="46"/>
      <c r="I675" s="23"/>
      <c r="J675" s="23"/>
      <c r="K675" s="28"/>
      <c r="L675" s="23"/>
      <c r="M675" s="24"/>
      <c r="N675" s="22"/>
      <c r="O675" s="22"/>
      <c r="P675" s="22"/>
    </row>
    <row r="676" spans="1:16" x14ac:dyDescent="0.3">
      <c r="A676" s="19"/>
      <c r="B676" s="19"/>
      <c r="C676" s="20"/>
      <c r="D676" s="23"/>
      <c r="E676" s="22"/>
      <c r="F676" s="23"/>
      <c r="G676" s="46"/>
      <c r="H676" s="46"/>
      <c r="I676" s="23"/>
      <c r="J676" s="23"/>
      <c r="K676" s="28"/>
      <c r="L676" s="23"/>
      <c r="M676" s="24"/>
      <c r="N676" s="22"/>
      <c r="O676" s="22"/>
      <c r="P676" s="22"/>
    </row>
    <row r="677" spans="1:16" x14ac:dyDescent="0.3">
      <c r="A677" s="19"/>
      <c r="B677" s="19"/>
      <c r="C677" s="20"/>
      <c r="D677" s="23"/>
      <c r="E677" s="22"/>
      <c r="F677" s="23"/>
      <c r="G677" s="46"/>
      <c r="H677" s="46"/>
      <c r="I677" s="23"/>
      <c r="J677" s="23"/>
      <c r="K677" s="28"/>
      <c r="L677" s="23"/>
      <c r="M677" s="24"/>
      <c r="N677" s="22"/>
      <c r="O677" s="22"/>
      <c r="P677" s="22"/>
    </row>
    <row r="678" spans="1:16" x14ac:dyDescent="0.3">
      <c r="A678" s="27"/>
      <c r="B678" s="19"/>
      <c r="C678" s="20"/>
      <c r="D678" s="23"/>
      <c r="E678" s="22"/>
      <c r="F678" s="23"/>
      <c r="G678" s="46"/>
      <c r="H678" s="46"/>
      <c r="I678" s="23"/>
      <c r="J678" s="23"/>
      <c r="K678" s="28"/>
      <c r="L678" s="23"/>
      <c r="M678" s="24"/>
      <c r="N678" s="22"/>
      <c r="O678" s="22"/>
      <c r="P678" s="22"/>
    </row>
    <row r="679" spans="1:16" x14ac:dyDescent="0.3">
      <c r="A679" s="27"/>
      <c r="B679" s="19"/>
      <c r="C679" s="20"/>
      <c r="D679" s="23"/>
      <c r="E679" s="22"/>
      <c r="F679" s="23"/>
      <c r="G679" s="46"/>
      <c r="H679" s="46"/>
      <c r="I679" s="23"/>
      <c r="J679" s="23"/>
      <c r="K679" s="28"/>
      <c r="L679" s="23"/>
      <c r="M679" s="24"/>
      <c r="N679" s="22"/>
      <c r="O679" s="22"/>
      <c r="P679" s="22"/>
    </row>
    <row r="680" spans="1:16" x14ac:dyDescent="0.3">
      <c r="A680" s="19"/>
      <c r="B680" s="19"/>
      <c r="C680" s="20"/>
      <c r="D680" s="23"/>
      <c r="E680" s="22"/>
      <c r="F680" s="23"/>
      <c r="G680" s="46"/>
      <c r="H680" s="46"/>
      <c r="I680" s="23"/>
      <c r="J680" s="23"/>
      <c r="K680" s="28"/>
      <c r="L680" s="23"/>
      <c r="M680" s="24"/>
      <c r="N680" s="22"/>
      <c r="O680" s="22"/>
      <c r="P680" s="22"/>
    </row>
    <row r="681" spans="1:16" x14ac:dyDescent="0.3">
      <c r="A681" s="19"/>
      <c r="B681" s="19"/>
      <c r="C681" s="20"/>
      <c r="D681" s="23"/>
      <c r="E681" s="22"/>
      <c r="F681" s="23"/>
      <c r="G681" s="46"/>
      <c r="H681" s="46"/>
      <c r="I681" s="23"/>
      <c r="J681" s="23"/>
      <c r="K681" s="28"/>
      <c r="L681" s="23"/>
      <c r="M681" s="24"/>
      <c r="N681" s="22"/>
      <c r="O681" s="22"/>
      <c r="P681" s="22"/>
    </row>
    <row r="682" spans="1:16" x14ac:dyDescent="0.3">
      <c r="A682" s="27"/>
      <c r="B682" s="19"/>
      <c r="C682" s="20"/>
      <c r="D682" s="23"/>
      <c r="E682" s="22"/>
      <c r="F682" s="23"/>
      <c r="G682" s="46"/>
      <c r="H682" s="46"/>
      <c r="I682" s="23"/>
      <c r="J682" s="23"/>
      <c r="K682" s="28"/>
      <c r="L682" s="23"/>
      <c r="M682" s="24"/>
      <c r="N682" s="22"/>
      <c r="O682" s="22"/>
      <c r="P682" s="22"/>
    </row>
    <row r="683" spans="1:16" x14ac:dyDescent="0.3">
      <c r="A683" s="27"/>
      <c r="B683" s="19"/>
      <c r="C683" s="20"/>
      <c r="D683" s="23"/>
      <c r="E683" s="22"/>
      <c r="F683" s="23"/>
      <c r="G683" s="46"/>
      <c r="H683" s="46"/>
      <c r="I683" s="23"/>
      <c r="J683" s="23"/>
      <c r="K683" s="28"/>
      <c r="L683" s="23"/>
      <c r="M683" s="24"/>
      <c r="N683" s="22"/>
      <c r="O683" s="22"/>
      <c r="P683" s="22"/>
    </row>
    <row r="684" spans="1:16" x14ac:dyDescent="0.3">
      <c r="A684" s="19"/>
      <c r="B684" s="19"/>
      <c r="C684" s="20"/>
      <c r="D684" s="23"/>
      <c r="E684" s="22"/>
      <c r="F684" s="23"/>
      <c r="G684" s="46"/>
      <c r="H684" s="46"/>
      <c r="I684" s="23"/>
      <c r="J684" s="23"/>
      <c r="K684" s="28"/>
      <c r="L684" s="23"/>
      <c r="M684" s="24"/>
      <c r="N684" s="22"/>
      <c r="O684" s="22"/>
      <c r="P684" s="22"/>
    </row>
    <row r="685" spans="1:16" x14ac:dyDescent="0.3">
      <c r="A685" s="19"/>
      <c r="B685" s="19"/>
      <c r="C685" s="20"/>
      <c r="D685" s="23"/>
      <c r="E685" s="22"/>
      <c r="F685" s="23"/>
      <c r="G685" s="46"/>
      <c r="H685" s="46"/>
      <c r="I685" s="23"/>
      <c r="J685" s="23"/>
      <c r="K685" s="28"/>
      <c r="L685" s="23"/>
      <c r="M685" s="24"/>
      <c r="N685" s="22"/>
      <c r="O685" s="22"/>
      <c r="P685" s="22"/>
    </row>
    <row r="686" spans="1:16" x14ac:dyDescent="0.3">
      <c r="A686" s="27"/>
      <c r="B686" s="19"/>
      <c r="C686" s="20"/>
      <c r="D686" s="23"/>
      <c r="E686" s="22"/>
      <c r="F686" s="23"/>
      <c r="G686" s="46"/>
      <c r="H686" s="46"/>
      <c r="I686" s="23"/>
      <c r="J686" s="23"/>
      <c r="K686" s="28"/>
      <c r="L686" s="23"/>
      <c r="M686" s="24"/>
      <c r="N686" s="22"/>
      <c r="O686" s="22"/>
      <c r="P686" s="22"/>
    </row>
    <row r="687" spans="1:16" x14ac:dyDescent="0.3">
      <c r="A687" s="27"/>
      <c r="B687" s="19"/>
      <c r="C687" s="20"/>
      <c r="D687" s="23"/>
      <c r="E687" s="22"/>
      <c r="F687" s="23"/>
      <c r="G687" s="46"/>
      <c r="H687" s="46"/>
      <c r="I687" s="23"/>
      <c r="J687" s="23"/>
      <c r="K687" s="28"/>
      <c r="L687" s="23"/>
      <c r="M687" s="24"/>
      <c r="N687" s="22"/>
      <c r="O687" s="22"/>
      <c r="P687" s="22"/>
    </row>
    <row r="688" spans="1:16" x14ac:dyDescent="0.3">
      <c r="A688" s="19"/>
      <c r="B688" s="19"/>
      <c r="C688" s="20"/>
      <c r="D688" s="23"/>
      <c r="E688" s="22"/>
      <c r="F688" s="23"/>
      <c r="G688" s="46"/>
      <c r="H688" s="46"/>
      <c r="I688" s="23"/>
      <c r="J688" s="23"/>
      <c r="K688" s="28"/>
      <c r="L688" s="23"/>
      <c r="M688" s="24"/>
      <c r="N688" s="22"/>
      <c r="O688" s="22"/>
      <c r="P688" s="22"/>
    </row>
    <row r="689" spans="1:16" x14ac:dyDescent="0.3">
      <c r="A689" s="19"/>
      <c r="B689" s="19"/>
      <c r="C689" s="20"/>
      <c r="D689" s="23"/>
      <c r="E689" s="22"/>
      <c r="F689" s="23"/>
      <c r="G689" s="46"/>
      <c r="H689" s="46"/>
      <c r="I689" s="23"/>
      <c r="J689" s="23"/>
      <c r="K689" s="28"/>
      <c r="L689" s="23"/>
      <c r="M689" s="24"/>
      <c r="N689" s="22"/>
      <c r="O689" s="22"/>
      <c r="P689" s="22"/>
    </row>
    <row r="690" spans="1:16" x14ac:dyDescent="0.3">
      <c r="A690" s="27"/>
      <c r="B690" s="19"/>
      <c r="C690" s="20"/>
      <c r="D690" s="23"/>
      <c r="E690" s="22"/>
      <c r="F690" s="23"/>
      <c r="G690" s="46"/>
      <c r="H690" s="46"/>
      <c r="I690" s="23"/>
      <c r="J690" s="23"/>
      <c r="K690" s="28"/>
      <c r="L690" s="23"/>
      <c r="M690" s="24"/>
      <c r="N690" s="22"/>
      <c r="O690" s="22"/>
      <c r="P690" s="22"/>
    </row>
    <row r="691" spans="1:16" x14ac:dyDescent="0.3">
      <c r="A691" s="27"/>
      <c r="B691" s="19"/>
      <c r="C691" s="20"/>
      <c r="D691" s="23"/>
      <c r="E691" s="22"/>
      <c r="F691" s="23"/>
      <c r="G691" s="46"/>
      <c r="H691" s="46"/>
      <c r="I691" s="23"/>
      <c r="J691" s="23"/>
      <c r="K691" s="28"/>
      <c r="L691" s="23"/>
      <c r="M691" s="24"/>
      <c r="N691" s="22"/>
      <c r="O691" s="22"/>
      <c r="P691" s="22"/>
    </row>
    <row r="692" spans="1:16" x14ac:dyDescent="0.3">
      <c r="A692" s="19"/>
      <c r="B692" s="19"/>
      <c r="C692" s="20"/>
      <c r="D692" s="23"/>
      <c r="E692" s="22"/>
      <c r="F692" s="23"/>
      <c r="G692" s="46"/>
      <c r="H692" s="46"/>
      <c r="I692" s="23"/>
      <c r="J692" s="23"/>
      <c r="K692" s="28"/>
      <c r="L692" s="23"/>
      <c r="M692" s="24"/>
      <c r="N692" s="22"/>
      <c r="O692" s="22"/>
      <c r="P692" s="22"/>
    </row>
    <row r="693" spans="1:16" x14ac:dyDescent="0.3">
      <c r="A693" s="19"/>
      <c r="B693" s="19"/>
      <c r="C693" s="20"/>
      <c r="D693" s="23"/>
      <c r="E693" s="22"/>
      <c r="F693" s="23"/>
      <c r="G693" s="46"/>
      <c r="H693" s="46"/>
      <c r="I693" s="23"/>
      <c r="J693" s="23"/>
      <c r="K693" s="28"/>
      <c r="L693" s="23"/>
      <c r="M693" s="24"/>
      <c r="N693" s="22"/>
      <c r="O693" s="22"/>
      <c r="P693" s="22"/>
    </row>
    <row r="694" spans="1:16" x14ac:dyDescent="0.3">
      <c r="A694" s="27"/>
      <c r="B694" s="19"/>
      <c r="C694" s="20"/>
      <c r="D694" s="23"/>
      <c r="E694" s="22"/>
      <c r="F694" s="23"/>
      <c r="G694" s="46"/>
      <c r="H694" s="46"/>
      <c r="I694" s="23"/>
      <c r="J694" s="23"/>
      <c r="K694" s="28"/>
      <c r="L694" s="23"/>
      <c r="M694" s="24"/>
      <c r="N694" s="22"/>
      <c r="O694" s="22"/>
      <c r="P694" s="22"/>
    </row>
    <row r="695" spans="1:16" x14ac:dyDescent="0.3">
      <c r="A695" s="27"/>
      <c r="B695" s="19"/>
      <c r="C695" s="20"/>
      <c r="D695" s="23"/>
      <c r="E695" s="22"/>
      <c r="F695" s="23"/>
      <c r="G695" s="46"/>
      <c r="H695" s="46"/>
      <c r="I695" s="23"/>
      <c r="J695" s="23"/>
      <c r="K695" s="28"/>
      <c r="L695" s="23"/>
      <c r="M695" s="24"/>
      <c r="N695" s="22"/>
      <c r="O695" s="22"/>
      <c r="P695" s="22"/>
    </row>
    <row r="696" spans="1:16" x14ac:dyDescent="0.3">
      <c r="A696" s="19"/>
      <c r="B696" s="19"/>
      <c r="C696" s="20"/>
      <c r="D696" s="23"/>
      <c r="E696" s="22"/>
      <c r="F696" s="23"/>
      <c r="G696" s="46"/>
      <c r="H696" s="46"/>
      <c r="I696" s="23"/>
      <c r="J696" s="23"/>
      <c r="K696" s="28"/>
      <c r="L696" s="23"/>
      <c r="M696" s="24"/>
      <c r="N696" s="22"/>
      <c r="O696" s="22"/>
      <c r="P696" s="22"/>
    </row>
    <row r="697" spans="1:16" x14ac:dyDescent="0.3">
      <c r="A697" s="19"/>
      <c r="B697" s="19"/>
      <c r="C697" s="20"/>
      <c r="D697" s="23"/>
      <c r="E697" s="22"/>
      <c r="F697" s="23"/>
      <c r="G697" s="46"/>
      <c r="H697" s="46"/>
      <c r="I697" s="23"/>
      <c r="J697" s="23"/>
      <c r="K697" s="28"/>
      <c r="L697" s="23"/>
      <c r="M697" s="24"/>
      <c r="N697" s="22"/>
      <c r="O697" s="22"/>
      <c r="P697" s="22"/>
    </row>
    <row r="698" spans="1:16" x14ac:dyDescent="0.3">
      <c r="A698" s="27"/>
      <c r="B698" s="19"/>
      <c r="C698" s="20"/>
      <c r="D698" s="23"/>
      <c r="E698" s="22"/>
      <c r="F698" s="23"/>
      <c r="G698" s="46"/>
      <c r="H698" s="46"/>
      <c r="I698" s="23"/>
      <c r="J698" s="23"/>
      <c r="K698" s="28"/>
      <c r="L698" s="23"/>
      <c r="M698" s="24"/>
      <c r="N698" s="22"/>
      <c r="O698" s="22"/>
      <c r="P698" s="22"/>
    </row>
    <row r="699" spans="1:16" x14ac:dyDescent="0.3">
      <c r="A699" s="27"/>
      <c r="B699" s="19"/>
      <c r="C699" s="20"/>
      <c r="D699" s="23"/>
      <c r="E699" s="22"/>
      <c r="F699" s="23"/>
      <c r="G699" s="46"/>
      <c r="H699" s="46"/>
      <c r="I699" s="23"/>
      <c r="J699" s="23"/>
      <c r="K699" s="28"/>
      <c r="L699" s="23"/>
      <c r="M699" s="24"/>
      <c r="N699" s="22"/>
      <c r="O699" s="22"/>
      <c r="P699" s="22"/>
    </row>
    <row r="700" spans="1:16" x14ac:dyDescent="0.3">
      <c r="A700" s="19"/>
      <c r="B700" s="19"/>
      <c r="C700" s="20"/>
      <c r="D700" s="23"/>
      <c r="E700" s="22"/>
      <c r="F700" s="23"/>
      <c r="G700" s="46"/>
      <c r="H700" s="46"/>
      <c r="I700" s="23"/>
      <c r="J700" s="23"/>
      <c r="K700" s="28"/>
      <c r="L700" s="23"/>
      <c r="M700" s="24"/>
      <c r="N700" s="22"/>
      <c r="O700" s="22"/>
      <c r="P700" s="22"/>
    </row>
    <row r="701" spans="1:16" x14ac:dyDescent="0.3">
      <c r="A701" s="19"/>
      <c r="B701" s="19"/>
      <c r="C701" s="20"/>
      <c r="D701" s="23"/>
      <c r="E701" s="22"/>
      <c r="F701" s="23"/>
      <c r="G701" s="46"/>
      <c r="H701" s="46"/>
      <c r="I701" s="23"/>
      <c r="J701" s="23"/>
      <c r="K701" s="28"/>
      <c r="L701" s="23"/>
      <c r="M701" s="24"/>
      <c r="N701" s="22"/>
      <c r="O701" s="22"/>
      <c r="P701" s="22"/>
    </row>
    <row r="702" spans="1:16" x14ac:dyDescent="0.3">
      <c r="A702" s="27"/>
      <c r="B702" s="19"/>
      <c r="C702" s="20"/>
      <c r="D702" s="23"/>
      <c r="E702" s="22"/>
      <c r="F702" s="23"/>
      <c r="G702" s="46"/>
      <c r="H702" s="46"/>
      <c r="I702" s="23"/>
      <c r="J702" s="23"/>
      <c r="K702" s="28"/>
      <c r="L702" s="23"/>
      <c r="M702" s="24"/>
      <c r="N702" s="22"/>
      <c r="O702" s="22"/>
      <c r="P702" s="22"/>
    </row>
    <row r="703" spans="1:16" x14ac:dyDescent="0.3">
      <c r="A703" s="27"/>
      <c r="B703" s="19"/>
      <c r="C703" s="20"/>
      <c r="D703" s="23"/>
      <c r="E703" s="22"/>
      <c r="F703" s="23"/>
      <c r="G703" s="46"/>
      <c r="H703" s="46"/>
      <c r="I703" s="23"/>
      <c r="J703" s="23"/>
      <c r="K703" s="28"/>
      <c r="L703" s="23"/>
      <c r="M703" s="24"/>
      <c r="N703" s="22"/>
      <c r="O703" s="22"/>
      <c r="P703" s="22"/>
    </row>
    <row r="704" spans="1:16" x14ac:dyDescent="0.3">
      <c r="A704" s="19"/>
      <c r="B704" s="19"/>
      <c r="C704" s="20"/>
      <c r="D704" s="23"/>
      <c r="E704" s="22"/>
      <c r="F704" s="23"/>
      <c r="G704" s="46"/>
      <c r="H704" s="46"/>
      <c r="I704" s="23"/>
      <c r="J704" s="23"/>
      <c r="K704" s="28"/>
      <c r="L704" s="23"/>
      <c r="M704" s="24"/>
      <c r="N704" s="22"/>
      <c r="O704" s="22"/>
      <c r="P704" s="22"/>
    </row>
    <row r="705" spans="1:16" x14ac:dyDescent="0.3">
      <c r="A705" s="19"/>
      <c r="B705" s="19"/>
      <c r="C705" s="20"/>
      <c r="D705" s="23"/>
      <c r="E705" s="22"/>
      <c r="F705" s="23"/>
      <c r="G705" s="46"/>
      <c r="H705" s="46"/>
      <c r="I705" s="23"/>
      <c r="J705" s="23"/>
      <c r="K705" s="28"/>
      <c r="L705" s="23"/>
      <c r="M705" s="24"/>
      <c r="N705" s="22"/>
      <c r="O705" s="22"/>
      <c r="P705" s="22"/>
    </row>
    <row r="706" spans="1:16" x14ac:dyDescent="0.3">
      <c r="A706" s="27"/>
      <c r="B706" s="19"/>
      <c r="C706" s="20"/>
      <c r="D706" s="23"/>
      <c r="E706" s="22"/>
      <c r="F706" s="23"/>
      <c r="G706" s="46"/>
      <c r="H706" s="46"/>
      <c r="I706" s="23"/>
      <c r="J706" s="23"/>
      <c r="K706" s="28"/>
      <c r="L706" s="23"/>
      <c r="M706" s="24"/>
      <c r="N706" s="22"/>
      <c r="O706" s="22"/>
      <c r="P706" s="22"/>
    </row>
    <row r="707" spans="1:16" x14ac:dyDescent="0.3">
      <c r="A707" s="27"/>
      <c r="B707" s="19"/>
      <c r="C707" s="20"/>
      <c r="D707" s="23"/>
      <c r="E707" s="22"/>
      <c r="F707" s="23"/>
      <c r="G707" s="46"/>
      <c r="H707" s="46"/>
      <c r="I707" s="23"/>
      <c r="J707" s="23"/>
      <c r="K707" s="28"/>
      <c r="L707" s="23"/>
      <c r="M707" s="24"/>
      <c r="N707" s="22"/>
      <c r="O707" s="22"/>
      <c r="P707" s="22"/>
    </row>
    <row r="708" spans="1:16" x14ac:dyDescent="0.3">
      <c r="A708" s="19"/>
      <c r="B708" s="19"/>
      <c r="C708" s="20"/>
      <c r="D708" s="23"/>
      <c r="E708" s="22"/>
      <c r="F708" s="23"/>
      <c r="G708" s="46"/>
      <c r="H708" s="46"/>
      <c r="I708" s="23"/>
      <c r="J708" s="23"/>
      <c r="K708" s="28"/>
      <c r="L708" s="23"/>
      <c r="M708" s="24"/>
      <c r="N708" s="22"/>
      <c r="O708" s="22"/>
      <c r="P708" s="22"/>
    </row>
    <row r="709" spans="1:16" x14ac:dyDescent="0.3">
      <c r="A709" s="19"/>
      <c r="B709" s="19"/>
      <c r="C709" s="20"/>
      <c r="D709" s="23"/>
      <c r="E709" s="22"/>
      <c r="F709" s="23"/>
      <c r="G709" s="46"/>
      <c r="H709" s="46"/>
      <c r="I709" s="23"/>
      <c r="J709" s="23"/>
      <c r="K709" s="28"/>
      <c r="L709" s="23"/>
      <c r="M709" s="24"/>
      <c r="N709" s="22"/>
      <c r="O709" s="22"/>
      <c r="P709" s="22"/>
    </row>
    <row r="710" spans="1:16" x14ac:dyDescent="0.3">
      <c r="A710" s="27"/>
      <c r="B710" s="19"/>
      <c r="C710" s="20"/>
      <c r="D710" s="23"/>
      <c r="E710" s="22"/>
      <c r="F710" s="23"/>
      <c r="G710" s="46"/>
      <c r="H710" s="46"/>
      <c r="I710" s="23"/>
      <c r="J710" s="23"/>
      <c r="K710" s="28"/>
      <c r="L710" s="23"/>
      <c r="M710" s="24"/>
      <c r="N710" s="22"/>
      <c r="O710" s="22"/>
      <c r="P710" s="22"/>
    </row>
    <row r="711" spans="1:16" x14ac:dyDescent="0.3">
      <c r="A711" s="27"/>
      <c r="B711" s="19"/>
      <c r="C711" s="20"/>
      <c r="D711" s="23"/>
      <c r="E711" s="22"/>
      <c r="F711" s="23"/>
      <c r="G711" s="46"/>
      <c r="H711" s="46"/>
      <c r="I711" s="23"/>
      <c r="J711" s="23"/>
      <c r="K711" s="28"/>
      <c r="L711" s="23"/>
      <c r="M711" s="24"/>
      <c r="N711" s="22"/>
      <c r="O711" s="22"/>
      <c r="P711" s="22"/>
    </row>
    <row r="712" spans="1:16" x14ac:dyDescent="0.3">
      <c r="A712" s="19"/>
      <c r="B712" s="19"/>
      <c r="C712" s="20"/>
      <c r="D712" s="23"/>
      <c r="E712" s="22"/>
      <c r="F712" s="23"/>
      <c r="G712" s="46"/>
      <c r="H712" s="46"/>
      <c r="I712" s="23"/>
      <c r="J712" s="23"/>
      <c r="K712" s="28"/>
      <c r="L712" s="23"/>
      <c r="M712" s="24"/>
      <c r="N712" s="22"/>
      <c r="O712" s="22"/>
      <c r="P712" s="22"/>
    </row>
    <row r="713" spans="1:16" x14ac:dyDescent="0.3">
      <c r="A713" s="19"/>
      <c r="B713" s="19"/>
      <c r="C713" s="20"/>
      <c r="D713" s="23"/>
      <c r="E713" s="22"/>
      <c r="F713" s="23"/>
      <c r="G713" s="46"/>
      <c r="H713" s="46"/>
      <c r="I713" s="23"/>
      <c r="J713" s="23"/>
      <c r="K713" s="28"/>
      <c r="L713" s="23"/>
      <c r="M713" s="24"/>
      <c r="N713" s="22"/>
      <c r="O713" s="22"/>
      <c r="P713" s="22"/>
    </row>
    <row r="714" spans="1:16" x14ac:dyDescent="0.3">
      <c r="A714" s="27"/>
      <c r="B714" s="19"/>
      <c r="C714" s="20"/>
      <c r="D714" s="23"/>
      <c r="E714" s="22"/>
      <c r="F714" s="23"/>
      <c r="G714" s="46"/>
      <c r="H714" s="46"/>
      <c r="I714" s="23"/>
      <c r="J714" s="23"/>
      <c r="K714" s="28"/>
      <c r="L714" s="23"/>
      <c r="M714" s="24"/>
      <c r="N714" s="22"/>
      <c r="O714" s="22"/>
      <c r="P714" s="22"/>
    </row>
    <row r="715" spans="1:16" x14ac:dyDescent="0.3">
      <c r="A715" s="27"/>
      <c r="B715" s="19"/>
      <c r="C715" s="20"/>
      <c r="D715" s="23"/>
      <c r="E715" s="22"/>
      <c r="F715" s="23"/>
      <c r="G715" s="46"/>
      <c r="H715" s="46"/>
      <c r="I715" s="23"/>
      <c r="J715" s="23"/>
      <c r="K715" s="28"/>
      <c r="L715" s="23"/>
      <c r="M715" s="24"/>
      <c r="N715" s="22"/>
      <c r="O715" s="22"/>
      <c r="P715" s="22"/>
    </row>
    <row r="716" spans="1:16" x14ac:dyDescent="0.3">
      <c r="A716" s="19"/>
      <c r="B716" s="19"/>
      <c r="C716" s="20"/>
      <c r="D716" s="23"/>
      <c r="E716" s="22"/>
      <c r="F716" s="23"/>
      <c r="G716" s="46"/>
      <c r="H716" s="46"/>
      <c r="I716" s="23"/>
      <c r="J716" s="23"/>
      <c r="K716" s="28"/>
      <c r="L716" s="23"/>
      <c r="M716" s="24"/>
      <c r="N716" s="22"/>
      <c r="O716" s="22"/>
      <c r="P716" s="22"/>
    </row>
    <row r="717" spans="1:16" x14ac:dyDescent="0.3">
      <c r="A717" s="19"/>
      <c r="B717" s="19"/>
      <c r="C717" s="20"/>
      <c r="D717" s="23"/>
      <c r="E717" s="22"/>
      <c r="F717" s="23"/>
      <c r="G717" s="46"/>
      <c r="H717" s="46"/>
      <c r="I717" s="23"/>
      <c r="J717" s="23"/>
      <c r="K717" s="28"/>
      <c r="L717" s="23"/>
      <c r="M717" s="24"/>
      <c r="N717" s="22"/>
      <c r="O717" s="22"/>
      <c r="P717" s="22"/>
    </row>
    <row r="718" spans="1:16" x14ac:dyDescent="0.3">
      <c r="A718" s="27"/>
      <c r="B718" s="19"/>
      <c r="C718" s="20"/>
      <c r="D718" s="23"/>
      <c r="E718" s="22"/>
      <c r="F718" s="23"/>
      <c r="G718" s="46"/>
      <c r="H718" s="46"/>
      <c r="I718" s="23"/>
      <c r="J718" s="23"/>
      <c r="K718" s="28"/>
      <c r="L718" s="23"/>
      <c r="M718" s="24"/>
      <c r="N718" s="22"/>
      <c r="O718" s="22"/>
      <c r="P718" s="22"/>
    </row>
    <row r="719" spans="1:16" x14ac:dyDescent="0.3">
      <c r="A719" s="27"/>
      <c r="B719" s="19"/>
      <c r="C719" s="20"/>
      <c r="D719" s="23"/>
      <c r="E719" s="22"/>
      <c r="F719" s="23"/>
      <c r="G719" s="46"/>
      <c r="H719" s="46"/>
      <c r="I719" s="23"/>
      <c r="J719" s="23"/>
      <c r="K719" s="28"/>
      <c r="L719" s="23"/>
      <c r="M719" s="24"/>
      <c r="N719" s="22"/>
      <c r="O719" s="22"/>
      <c r="P719" s="22"/>
    </row>
    <row r="720" spans="1:16" x14ac:dyDescent="0.3">
      <c r="A720" s="19"/>
      <c r="B720" s="19"/>
      <c r="C720" s="20"/>
      <c r="D720" s="23"/>
      <c r="E720" s="22"/>
      <c r="F720" s="23"/>
      <c r="G720" s="46"/>
      <c r="H720" s="46"/>
      <c r="I720" s="23"/>
      <c r="J720" s="23"/>
      <c r="K720" s="28"/>
      <c r="L720" s="23"/>
      <c r="M720" s="24"/>
      <c r="N720" s="22"/>
      <c r="O720" s="22"/>
      <c r="P720" s="22"/>
    </row>
    <row r="721" spans="1:16" x14ac:dyDescent="0.3">
      <c r="A721" s="19"/>
      <c r="B721" s="19"/>
      <c r="C721" s="20"/>
      <c r="D721" s="23"/>
      <c r="E721" s="22"/>
      <c r="F721" s="23"/>
      <c r="G721" s="46"/>
      <c r="H721" s="46"/>
      <c r="I721" s="23"/>
      <c r="J721" s="23"/>
      <c r="K721" s="28"/>
      <c r="L721" s="23"/>
      <c r="M721" s="24"/>
      <c r="N721" s="22"/>
      <c r="O721" s="22"/>
      <c r="P721" s="22"/>
    </row>
    <row r="722" spans="1:16" x14ac:dyDescent="0.3">
      <c r="A722" s="27"/>
      <c r="B722" s="19"/>
      <c r="C722" s="20"/>
      <c r="D722" s="23"/>
      <c r="E722" s="22"/>
      <c r="F722" s="23"/>
      <c r="G722" s="46"/>
      <c r="H722" s="46"/>
      <c r="I722" s="23"/>
      <c r="J722" s="23"/>
      <c r="K722" s="28"/>
      <c r="L722" s="23"/>
      <c r="M722" s="24"/>
      <c r="N722" s="22"/>
      <c r="O722" s="22"/>
      <c r="P722" s="22"/>
    </row>
    <row r="723" spans="1:16" x14ac:dyDescent="0.3">
      <c r="A723" s="27"/>
      <c r="B723" s="19"/>
      <c r="C723" s="20"/>
      <c r="D723" s="23"/>
      <c r="E723" s="22"/>
      <c r="F723" s="23"/>
      <c r="G723" s="46"/>
      <c r="H723" s="46"/>
      <c r="I723" s="23"/>
      <c r="J723" s="23"/>
      <c r="K723" s="28"/>
      <c r="L723" s="23"/>
      <c r="M723" s="24"/>
      <c r="N723" s="22"/>
      <c r="O723" s="22"/>
      <c r="P723" s="22"/>
    </row>
    <row r="724" spans="1:16" x14ac:dyDescent="0.3">
      <c r="A724" s="19"/>
      <c r="B724" s="19"/>
      <c r="C724" s="20"/>
      <c r="D724" s="23"/>
      <c r="E724" s="22"/>
      <c r="F724" s="23"/>
      <c r="G724" s="46"/>
      <c r="H724" s="46"/>
      <c r="I724" s="23"/>
      <c r="J724" s="23"/>
      <c r="K724" s="28"/>
      <c r="L724" s="23"/>
      <c r="M724" s="24"/>
      <c r="N724" s="22"/>
      <c r="O724" s="22"/>
      <c r="P724" s="22"/>
    </row>
    <row r="725" spans="1:16" x14ac:dyDescent="0.3">
      <c r="A725" s="19"/>
      <c r="B725" s="19"/>
      <c r="C725" s="20"/>
      <c r="D725" s="23"/>
      <c r="E725" s="22"/>
      <c r="F725" s="23"/>
      <c r="G725" s="46"/>
      <c r="H725" s="46"/>
      <c r="I725" s="23"/>
      <c r="J725" s="23"/>
      <c r="K725" s="28"/>
      <c r="L725" s="23"/>
      <c r="M725" s="24"/>
      <c r="N725" s="22"/>
      <c r="O725" s="22"/>
      <c r="P725" s="22"/>
    </row>
    <row r="726" spans="1:16" x14ac:dyDescent="0.3">
      <c r="A726" s="27"/>
      <c r="B726" s="19"/>
      <c r="C726" s="20"/>
      <c r="D726" s="23"/>
      <c r="E726" s="22"/>
      <c r="F726" s="23"/>
      <c r="G726" s="46"/>
      <c r="H726" s="46"/>
      <c r="I726" s="23"/>
      <c r="J726" s="23"/>
      <c r="K726" s="28"/>
      <c r="L726" s="23"/>
      <c r="M726" s="24"/>
      <c r="N726" s="22"/>
      <c r="O726" s="22"/>
      <c r="P726" s="22"/>
    </row>
    <row r="727" spans="1:16" x14ac:dyDescent="0.3">
      <c r="A727" s="27"/>
      <c r="B727" s="19"/>
      <c r="C727" s="20"/>
      <c r="D727" s="23"/>
      <c r="E727" s="22"/>
      <c r="F727" s="23"/>
      <c r="G727" s="46"/>
      <c r="H727" s="46"/>
      <c r="I727" s="23"/>
      <c r="J727" s="23"/>
      <c r="K727" s="28"/>
      <c r="L727" s="23"/>
      <c r="M727" s="24"/>
      <c r="N727" s="22"/>
      <c r="O727" s="22"/>
      <c r="P727" s="22"/>
    </row>
    <row r="728" spans="1:16" x14ac:dyDescent="0.3">
      <c r="A728" s="19"/>
      <c r="B728" s="19"/>
      <c r="C728" s="20"/>
      <c r="D728" s="23"/>
      <c r="E728" s="22"/>
      <c r="F728" s="23"/>
      <c r="G728" s="46"/>
      <c r="H728" s="46"/>
      <c r="I728" s="23"/>
      <c r="J728" s="23"/>
      <c r="K728" s="28"/>
      <c r="L728" s="23"/>
      <c r="M728" s="24"/>
      <c r="N728" s="22"/>
      <c r="O728" s="22"/>
      <c r="P728" s="22"/>
    </row>
    <row r="729" spans="1:16" x14ac:dyDescent="0.3">
      <c r="A729" s="19"/>
      <c r="B729" s="19"/>
      <c r="C729" s="20"/>
      <c r="D729" s="23"/>
      <c r="E729" s="22"/>
      <c r="F729" s="23"/>
      <c r="G729" s="46"/>
      <c r="H729" s="46"/>
      <c r="I729" s="23"/>
      <c r="J729" s="23"/>
      <c r="K729" s="28"/>
      <c r="L729" s="23"/>
      <c r="M729" s="24"/>
      <c r="N729" s="22"/>
      <c r="O729" s="22"/>
      <c r="P729" s="22"/>
    </row>
    <row r="730" spans="1:16" x14ac:dyDescent="0.3">
      <c r="A730" s="27"/>
      <c r="B730" s="19"/>
      <c r="C730" s="20"/>
      <c r="D730" s="23"/>
      <c r="E730" s="22"/>
      <c r="F730" s="23"/>
      <c r="G730" s="46"/>
      <c r="H730" s="46"/>
      <c r="I730" s="23"/>
      <c r="J730" s="23"/>
      <c r="K730" s="28"/>
      <c r="L730" s="23"/>
      <c r="M730" s="24"/>
      <c r="N730" s="22"/>
      <c r="O730" s="22"/>
      <c r="P730" s="22"/>
    </row>
    <row r="731" spans="1:16" x14ac:dyDescent="0.3">
      <c r="A731" s="27"/>
      <c r="B731" s="19"/>
      <c r="C731" s="20"/>
      <c r="D731" s="23"/>
      <c r="E731" s="22"/>
      <c r="F731" s="23"/>
      <c r="G731" s="46"/>
      <c r="H731" s="46"/>
      <c r="I731" s="23"/>
      <c r="J731" s="23"/>
      <c r="K731" s="28"/>
      <c r="L731" s="23"/>
      <c r="M731" s="24"/>
      <c r="N731" s="22"/>
      <c r="O731" s="22"/>
      <c r="P731" s="22"/>
    </row>
    <row r="732" spans="1:16" x14ac:dyDescent="0.3">
      <c r="A732" s="19"/>
      <c r="B732" s="19"/>
      <c r="C732" s="20"/>
      <c r="D732" s="23"/>
      <c r="E732" s="22"/>
      <c r="F732" s="23"/>
      <c r="G732" s="46"/>
      <c r="H732" s="46"/>
      <c r="I732" s="23"/>
      <c r="J732" s="23"/>
      <c r="K732" s="28"/>
      <c r="L732" s="23"/>
      <c r="M732" s="24"/>
      <c r="N732" s="22"/>
      <c r="O732" s="22"/>
      <c r="P732" s="22"/>
    </row>
    <row r="733" spans="1:16" x14ac:dyDescent="0.3">
      <c r="A733" s="19"/>
      <c r="B733" s="19"/>
      <c r="C733" s="20"/>
      <c r="D733" s="23"/>
      <c r="E733" s="22"/>
      <c r="F733" s="23"/>
      <c r="G733" s="46"/>
      <c r="H733" s="46"/>
      <c r="I733" s="23"/>
      <c r="J733" s="23"/>
      <c r="K733" s="28"/>
      <c r="L733" s="23"/>
      <c r="M733" s="24"/>
      <c r="N733" s="22"/>
      <c r="O733" s="22"/>
      <c r="P733" s="22"/>
    </row>
    <row r="734" spans="1:16" x14ac:dyDescent="0.3">
      <c r="A734" s="27"/>
      <c r="B734" s="19"/>
      <c r="C734" s="20"/>
      <c r="D734" s="23"/>
      <c r="E734" s="22"/>
      <c r="F734" s="23"/>
      <c r="G734" s="46"/>
      <c r="H734" s="46"/>
      <c r="I734" s="23"/>
      <c r="J734" s="23"/>
      <c r="K734" s="28"/>
      <c r="L734" s="23"/>
      <c r="M734" s="24"/>
      <c r="N734" s="22"/>
      <c r="O734" s="22"/>
      <c r="P734" s="22"/>
    </row>
    <row r="735" spans="1:16" x14ac:dyDescent="0.3">
      <c r="A735" s="27"/>
      <c r="B735" s="19"/>
      <c r="C735" s="20"/>
      <c r="D735" s="23"/>
      <c r="E735" s="22"/>
      <c r="F735" s="23"/>
      <c r="G735" s="46"/>
      <c r="H735" s="46"/>
      <c r="I735" s="23"/>
      <c r="J735" s="23"/>
      <c r="K735" s="28"/>
      <c r="L735" s="23"/>
      <c r="M735" s="24"/>
      <c r="N735" s="22"/>
      <c r="O735" s="22"/>
      <c r="P735" s="22"/>
    </row>
    <row r="736" spans="1:16" x14ac:dyDescent="0.3">
      <c r="A736" s="19"/>
      <c r="B736" s="19"/>
      <c r="C736" s="20"/>
      <c r="D736" s="23"/>
      <c r="E736" s="22"/>
      <c r="F736" s="23"/>
      <c r="G736" s="46"/>
      <c r="H736" s="46"/>
      <c r="I736" s="23"/>
      <c r="J736" s="23"/>
      <c r="K736" s="28"/>
      <c r="L736" s="23"/>
      <c r="M736" s="24"/>
      <c r="N736" s="22"/>
      <c r="O736" s="22"/>
      <c r="P736" s="22"/>
    </row>
    <row r="737" spans="1:16" x14ac:dyDescent="0.3">
      <c r="A737" s="19"/>
      <c r="B737" s="19"/>
      <c r="C737" s="20"/>
      <c r="D737" s="23"/>
      <c r="E737" s="22"/>
      <c r="F737" s="23"/>
      <c r="G737" s="46"/>
      <c r="H737" s="46"/>
      <c r="I737" s="23"/>
      <c r="J737" s="23"/>
      <c r="K737" s="28"/>
      <c r="L737" s="23"/>
      <c r="M737" s="24"/>
      <c r="N737" s="22"/>
      <c r="O737" s="22"/>
      <c r="P737" s="22"/>
    </row>
    <row r="738" spans="1:16" x14ac:dyDescent="0.3">
      <c r="A738" s="27"/>
      <c r="B738" s="19"/>
      <c r="C738" s="20"/>
      <c r="D738" s="23"/>
      <c r="E738" s="22"/>
      <c r="F738" s="23"/>
      <c r="G738" s="46"/>
      <c r="H738" s="46"/>
      <c r="I738" s="23"/>
      <c r="J738" s="23"/>
      <c r="K738" s="28"/>
      <c r="L738" s="23"/>
      <c r="M738" s="24"/>
      <c r="N738" s="22"/>
      <c r="O738" s="22"/>
      <c r="P738" s="22"/>
    </row>
    <row r="739" spans="1:16" x14ac:dyDescent="0.3">
      <c r="A739" s="27"/>
      <c r="B739" s="19"/>
      <c r="C739" s="20"/>
      <c r="D739" s="23"/>
      <c r="E739" s="22"/>
      <c r="F739" s="23"/>
      <c r="G739" s="46"/>
      <c r="H739" s="46"/>
      <c r="I739" s="23"/>
      <c r="J739" s="23"/>
      <c r="K739" s="28"/>
      <c r="L739" s="23"/>
      <c r="M739" s="24"/>
      <c r="N739" s="22"/>
      <c r="O739" s="22"/>
      <c r="P739" s="22"/>
    </row>
    <row r="740" spans="1:16" x14ac:dyDescent="0.3">
      <c r="A740" s="19"/>
      <c r="B740" s="19"/>
      <c r="C740" s="20"/>
      <c r="D740" s="23"/>
      <c r="E740" s="22"/>
      <c r="F740" s="23"/>
      <c r="G740" s="46"/>
      <c r="H740" s="46"/>
      <c r="I740" s="23"/>
      <c r="J740" s="23"/>
      <c r="K740" s="28"/>
      <c r="L740" s="23"/>
      <c r="M740" s="24"/>
      <c r="N740" s="22"/>
      <c r="O740" s="22"/>
      <c r="P740" s="22"/>
    </row>
    <row r="741" spans="1:16" x14ac:dyDescent="0.3">
      <c r="A741" s="19"/>
      <c r="B741" s="19"/>
      <c r="C741" s="20"/>
      <c r="D741" s="23"/>
      <c r="E741" s="22"/>
      <c r="F741" s="23"/>
      <c r="G741" s="46"/>
      <c r="H741" s="46"/>
      <c r="I741" s="23"/>
      <c r="J741" s="23"/>
      <c r="K741" s="28"/>
      <c r="L741" s="23"/>
      <c r="M741" s="24"/>
      <c r="N741" s="22"/>
      <c r="O741" s="22"/>
      <c r="P741" s="22"/>
    </row>
    <row r="742" spans="1:16" x14ac:dyDescent="0.3">
      <c r="A742" s="27"/>
      <c r="B742" s="19"/>
      <c r="C742" s="20"/>
      <c r="D742" s="23"/>
      <c r="E742" s="22"/>
      <c r="F742" s="23"/>
      <c r="G742" s="46"/>
      <c r="H742" s="46"/>
      <c r="I742" s="23"/>
      <c r="J742" s="23"/>
      <c r="K742" s="28"/>
      <c r="L742" s="23"/>
      <c r="M742" s="24"/>
      <c r="N742" s="22"/>
      <c r="O742" s="22"/>
      <c r="P742" s="22"/>
    </row>
    <row r="743" spans="1:16" x14ac:dyDescent="0.3">
      <c r="A743" s="27"/>
      <c r="B743" s="19"/>
      <c r="C743" s="20"/>
      <c r="D743" s="23"/>
      <c r="E743" s="22"/>
      <c r="F743" s="23"/>
      <c r="G743" s="46"/>
      <c r="H743" s="46"/>
      <c r="I743" s="23"/>
      <c r="J743" s="23"/>
      <c r="K743" s="28"/>
      <c r="L743" s="23"/>
      <c r="M743" s="24"/>
      <c r="N743" s="22"/>
      <c r="O743" s="22"/>
      <c r="P743" s="22"/>
    </row>
    <row r="744" spans="1:16" x14ac:dyDescent="0.3">
      <c r="A744" s="19"/>
      <c r="B744" s="19"/>
      <c r="C744" s="20"/>
      <c r="D744" s="23"/>
      <c r="E744" s="22"/>
      <c r="F744" s="23"/>
      <c r="G744" s="46"/>
      <c r="H744" s="46"/>
      <c r="I744" s="23"/>
      <c r="J744" s="23"/>
      <c r="K744" s="28"/>
      <c r="L744" s="23"/>
      <c r="M744" s="24"/>
      <c r="N744" s="22"/>
      <c r="O744" s="22"/>
      <c r="P744" s="22"/>
    </row>
    <row r="745" spans="1:16" x14ac:dyDescent="0.3">
      <c r="A745" s="19"/>
      <c r="B745" s="19"/>
      <c r="C745" s="20"/>
      <c r="D745" s="23"/>
      <c r="E745" s="22"/>
      <c r="F745" s="23"/>
      <c r="G745" s="46"/>
      <c r="H745" s="46"/>
      <c r="I745" s="23"/>
      <c r="J745" s="23"/>
      <c r="K745" s="28"/>
      <c r="L745" s="23"/>
      <c r="M745" s="24"/>
      <c r="N745" s="22"/>
      <c r="O745" s="22"/>
      <c r="P745" s="22"/>
    </row>
    <row r="746" spans="1:16" x14ac:dyDescent="0.3">
      <c r="A746" s="27"/>
      <c r="B746" s="19"/>
      <c r="C746" s="20"/>
      <c r="D746" s="23"/>
      <c r="E746" s="22"/>
      <c r="F746" s="23"/>
      <c r="G746" s="46"/>
      <c r="H746" s="46"/>
      <c r="I746" s="23"/>
      <c r="J746" s="23"/>
      <c r="K746" s="28"/>
      <c r="L746" s="23"/>
      <c r="M746" s="24"/>
      <c r="N746" s="22"/>
      <c r="O746" s="22"/>
      <c r="P746" s="22"/>
    </row>
    <row r="747" spans="1:16" x14ac:dyDescent="0.3">
      <c r="A747" s="27"/>
      <c r="B747" s="19"/>
      <c r="C747" s="20"/>
      <c r="D747" s="23"/>
      <c r="E747" s="22"/>
      <c r="F747" s="23"/>
      <c r="G747" s="46"/>
      <c r="H747" s="46"/>
      <c r="I747" s="23"/>
      <c r="J747" s="23"/>
      <c r="K747" s="28"/>
      <c r="L747" s="23"/>
      <c r="M747" s="24"/>
      <c r="N747" s="22"/>
      <c r="O747" s="22"/>
      <c r="P747" s="22"/>
    </row>
    <row r="748" spans="1:16" x14ac:dyDescent="0.3">
      <c r="A748" s="19"/>
      <c r="B748" s="19"/>
      <c r="C748" s="20"/>
      <c r="D748" s="23"/>
      <c r="E748" s="22"/>
      <c r="F748" s="23"/>
      <c r="G748" s="46"/>
      <c r="H748" s="46"/>
      <c r="I748" s="23"/>
      <c r="J748" s="23"/>
      <c r="K748" s="28"/>
      <c r="L748" s="23"/>
      <c r="M748" s="24"/>
      <c r="N748" s="22"/>
      <c r="O748" s="22"/>
      <c r="P748" s="22"/>
    </row>
    <row r="749" spans="1:16" x14ac:dyDescent="0.3">
      <c r="A749" s="19"/>
      <c r="B749" s="19"/>
      <c r="C749" s="20"/>
      <c r="D749" s="23"/>
      <c r="E749" s="22"/>
      <c r="F749" s="23"/>
      <c r="G749" s="46"/>
      <c r="H749" s="46"/>
      <c r="I749" s="23"/>
      <c r="J749" s="23"/>
      <c r="K749" s="28"/>
      <c r="L749" s="23"/>
      <c r="M749" s="24"/>
      <c r="N749" s="22"/>
      <c r="O749" s="22"/>
      <c r="P749" s="22"/>
    </row>
    <row r="750" spans="1:16" x14ac:dyDescent="0.3">
      <c r="A750" s="27"/>
      <c r="B750" s="19"/>
      <c r="C750" s="20"/>
      <c r="D750" s="23"/>
      <c r="E750" s="22"/>
      <c r="F750" s="23"/>
      <c r="G750" s="46"/>
      <c r="H750" s="46"/>
      <c r="I750" s="23"/>
      <c r="J750" s="23"/>
      <c r="K750" s="28"/>
      <c r="L750" s="23"/>
      <c r="M750" s="24"/>
      <c r="N750" s="22"/>
      <c r="O750" s="22"/>
      <c r="P750" s="22"/>
    </row>
    <row r="751" spans="1:16" x14ac:dyDescent="0.3">
      <c r="A751" s="27"/>
      <c r="B751" s="19"/>
      <c r="C751" s="20"/>
      <c r="D751" s="23"/>
      <c r="E751" s="22"/>
      <c r="F751" s="23"/>
      <c r="G751" s="46"/>
      <c r="H751" s="46"/>
      <c r="I751" s="23"/>
      <c r="J751" s="23"/>
      <c r="K751" s="28"/>
      <c r="L751" s="23"/>
      <c r="M751" s="24"/>
      <c r="N751" s="22"/>
      <c r="O751" s="22"/>
      <c r="P751" s="22"/>
    </row>
    <row r="752" spans="1:16" x14ac:dyDescent="0.3">
      <c r="A752" s="19"/>
      <c r="B752" s="19"/>
      <c r="C752" s="20"/>
      <c r="D752" s="23"/>
      <c r="E752" s="22"/>
      <c r="F752" s="23"/>
      <c r="G752" s="46"/>
      <c r="H752" s="46"/>
      <c r="I752" s="23"/>
      <c r="J752" s="23"/>
      <c r="K752" s="28"/>
      <c r="L752" s="23"/>
      <c r="M752" s="24"/>
      <c r="N752" s="22"/>
      <c r="O752" s="22"/>
      <c r="P752" s="22"/>
    </row>
    <row r="753" spans="1:16" x14ac:dyDescent="0.3">
      <c r="A753" s="19"/>
      <c r="B753" s="19"/>
      <c r="C753" s="20"/>
      <c r="D753" s="23"/>
      <c r="E753" s="22"/>
      <c r="F753" s="23"/>
      <c r="G753" s="46"/>
      <c r="H753" s="46"/>
      <c r="I753" s="23"/>
      <c r="J753" s="23"/>
      <c r="K753" s="28"/>
      <c r="L753" s="23"/>
      <c r="M753" s="24"/>
      <c r="N753" s="22"/>
      <c r="O753" s="22"/>
      <c r="P753" s="22"/>
    </row>
    <row r="754" spans="1:16" x14ac:dyDescent="0.3">
      <c r="A754" s="27"/>
      <c r="B754" s="19"/>
      <c r="C754" s="20"/>
      <c r="D754" s="23"/>
      <c r="E754" s="22"/>
      <c r="F754" s="23"/>
      <c r="G754" s="46"/>
      <c r="H754" s="46"/>
      <c r="I754" s="23"/>
      <c r="J754" s="23"/>
      <c r="K754" s="28"/>
      <c r="L754" s="23"/>
      <c r="M754" s="24"/>
      <c r="N754" s="22"/>
      <c r="O754" s="22"/>
      <c r="P754" s="22"/>
    </row>
    <row r="755" spans="1:16" x14ac:dyDescent="0.3">
      <c r="A755" s="27"/>
      <c r="B755" s="19"/>
      <c r="C755" s="20"/>
      <c r="D755" s="23"/>
      <c r="E755" s="22"/>
      <c r="F755" s="23"/>
      <c r="G755" s="46"/>
      <c r="H755" s="46"/>
      <c r="I755" s="23"/>
      <c r="J755" s="23"/>
      <c r="K755" s="28"/>
      <c r="L755" s="23"/>
      <c r="M755" s="24"/>
      <c r="N755" s="22"/>
      <c r="O755" s="22"/>
      <c r="P755" s="22"/>
    </row>
    <row r="756" spans="1:16" x14ac:dyDescent="0.3">
      <c r="A756" s="19"/>
      <c r="B756" s="19"/>
      <c r="C756" s="20"/>
      <c r="D756" s="23"/>
      <c r="E756" s="22"/>
      <c r="F756" s="23"/>
      <c r="G756" s="46"/>
      <c r="H756" s="46"/>
      <c r="I756" s="23"/>
      <c r="J756" s="23"/>
      <c r="K756" s="28"/>
      <c r="L756" s="23"/>
      <c r="M756" s="24"/>
      <c r="N756" s="22"/>
      <c r="O756" s="22"/>
      <c r="P756" s="22"/>
    </row>
    <row r="757" spans="1:16" x14ac:dyDescent="0.3">
      <c r="A757" s="19"/>
      <c r="B757" s="19"/>
      <c r="C757" s="20"/>
      <c r="D757" s="23"/>
      <c r="E757" s="22"/>
      <c r="F757" s="23"/>
      <c r="G757" s="46"/>
      <c r="H757" s="46"/>
      <c r="I757" s="23"/>
      <c r="J757" s="23"/>
      <c r="K757" s="28"/>
      <c r="L757" s="23"/>
      <c r="M757" s="24"/>
      <c r="N757" s="22"/>
      <c r="O757" s="22"/>
      <c r="P757" s="22"/>
    </row>
    <row r="758" spans="1:16" x14ac:dyDescent="0.3">
      <c r="A758" s="27"/>
      <c r="B758" s="19"/>
      <c r="C758" s="20"/>
      <c r="D758" s="23"/>
      <c r="E758" s="22"/>
      <c r="F758" s="23"/>
      <c r="G758" s="46"/>
      <c r="H758" s="46"/>
      <c r="I758" s="23"/>
      <c r="J758" s="23"/>
      <c r="K758" s="28"/>
      <c r="L758" s="23"/>
      <c r="M758" s="24"/>
      <c r="N758" s="22"/>
      <c r="O758" s="22"/>
      <c r="P758" s="22"/>
    </row>
    <row r="759" spans="1:16" x14ac:dyDescent="0.3">
      <c r="A759" s="27"/>
      <c r="B759" s="19"/>
      <c r="C759" s="20"/>
      <c r="D759" s="23"/>
      <c r="E759" s="22"/>
      <c r="F759" s="23"/>
      <c r="G759" s="46"/>
      <c r="H759" s="46"/>
      <c r="I759" s="23"/>
      <c r="J759" s="23"/>
      <c r="K759" s="28"/>
      <c r="L759" s="23"/>
      <c r="M759" s="24"/>
      <c r="N759" s="22"/>
      <c r="O759" s="22"/>
      <c r="P759" s="22"/>
    </row>
    <row r="760" spans="1:16" x14ac:dyDescent="0.3">
      <c r="A760" s="19"/>
      <c r="B760" s="19"/>
      <c r="C760" s="20"/>
      <c r="D760" s="23"/>
      <c r="E760" s="22"/>
      <c r="F760" s="23"/>
      <c r="G760" s="46"/>
      <c r="H760" s="46"/>
      <c r="I760" s="23"/>
      <c r="J760" s="23"/>
      <c r="K760" s="28"/>
      <c r="L760" s="23"/>
      <c r="M760" s="24"/>
      <c r="N760" s="22"/>
      <c r="O760" s="22"/>
      <c r="P760" s="22"/>
    </row>
    <row r="761" spans="1:16" x14ac:dyDescent="0.3">
      <c r="A761" s="19"/>
      <c r="B761" s="19"/>
      <c r="C761" s="20"/>
      <c r="D761" s="23"/>
      <c r="E761" s="22"/>
      <c r="F761" s="23"/>
      <c r="G761" s="46"/>
      <c r="H761" s="46"/>
      <c r="I761" s="23"/>
      <c r="J761" s="23"/>
      <c r="K761" s="28"/>
      <c r="L761" s="23"/>
      <c r="M761" s="24"/>
      <c r="N761" s="22"/>
      <c r="O761" s="22"/>
      <c r="P761" s="22"/>
    </row>
    <row r="762" spans="1:16" x14ac:dyDescent="0.3">
      <c r="A762" s="27"/>
      <c r="B762" s="19"/>
      <c r="C762" s="20"/>
      <c r="D762" s="23"/>
      <c r="E762" s="22"/>
      <c r="F762" s="23"/>
      <c r="G762" s="46"/>
      <c r="H762" s="46"/>
      <c r="I762" s="23"/>
      <c r="J762" s="23"/>
      <c r="K762" s="28"/>
      <c r="L762" s="23"/>
      <c r="M762" s="24"/>
      <c r="N762" s="22"/>
      <c r="O762" s="22"/>
      <c r="P762" s="22"/>
    </row>
    <row r="763" spans="1:16" x14ac:dyDescent="0.3">
      <c r="A763" s="27"/>
      <c r="B763" s="19"/>
      <c r="C763" s="20"/>
      <c r="D763" s="23"/>
      <c r="E763" s="22"/>
      <c r="F763" s="23"/>
      <c r="G763" s="46"/>
      <c r="H763" s="46"/>
      <c r="I763" s="23"/>
      <c r="J763" s="23"/>
      <c r="K763" s="28"/>
      <c r="L763" s="23"/>
      <c r="M763" s="24"/>
      <c r="N763" s="22"/>
      <c r="O763" s="22"/>
      <c r="P763" s="22"/>
    </row>
    <row r="764" spans="1:16" x14ac:dyDescent="0.3">
      <c r="A764" s="19"/>
      <c r="B764" s="19"/>
      <c r="C764" s="20"/>
      <c r="D764" s="23"/>
      <c r="E764" s="22"/>
      <c r="F764" s="23"/>
      <c r="G764" s="46"/>
      <c r="H764" s="46"/>
      <c r="I764" s="23"/>
      <c r="J764" s="23"/>
      <c r="K764" s="28"/>
      <c r="L764" s="23"/>
      <c r="M764" s="24"/>
      <c r="N764" s="22"/>
      <c r="O764" s="22"/>
      <c r="P764" s="22"/>
    </row>
    <row r="765" spans="1:16" x14ac:dyDescent="0.3">
      <c r="A765" s="19"/>
      <c r="B765" s="19"/>
      <c r="C765" s="20"/>
      <c r="D765" s="23"/>
      <c r="E765" s="22"/>
      <c r="F765" s="23"/>
      <c r="G765" s="46"/>
      <c r="H765" s="46"/>
      <c r="I765" s="23"/>
      <c r="J765" s="23"/>
      <c r="K765" s="28"/>
      <c r="L765" s="23"/>
      <c r="M765" s="24"/>
      <c r="N765" s="22"/>
      <c r="O765" s="22"/>
      <c r="P765" s="22"/>
    </row>
    <row r="766" spans="1:16" x14ac:dyDescent="0.3">
      <c r="A766" s="27"/>
      <c r="B766" s="19"/>
      <c r="C766" s="20"/>
      <c r="D766" s="23"/>
      <c r="E766" s="22"/>
      <c r="F766" s="23"/>
      <c r="G766" s="46"/>
      <c r="H766" s="46"/>
      <c r="I766" s="23"/>
      <c r="J766" s="23"/>
      <c r="K766" s="28"/>
      <c r="L766" s="23"/>
      <c r="M766" s="24"/>
      <c r="N766" s="22"/>
      <c r="O766" s="22"/>
      <c r="P766" s="22"/>
    </row>
    <row r="767" spans="1:16" x14ac:dyDescent="0.3">
      <c r="A767" s="27"/>
      <c r="B767" s="19"/>
      <c r="C767" s="20"/>
      <c r="D767" s="23"/>
      <c r="E767" s="22"/>
      <c r="F767" s="23"/>
      <c r="G767" s="46"/>
      <c r="H767" s="46"/>
      <c r="I767" s="23"/>
      <c r="J767" s="23"/>
      <c r="K767" s="28"/>
      <c r="L767" s="23"/>
      <c r="M767" s="24"/>
      <c r="N767" s="22"/>
      <c r="O767" s="22"/>
      <c r="P767" s="22"/>
    </row>
    <row r="768" spans="1:16" x14ac:dyDescent="0.3">
      <c r="A768" s="19"/>
      <c r="B768" s="19"/>
      <c r="C768" s="20"/>
      <c r="D768" s="23"/>
      <c r="E768" s="22"/>
      <c r="F768" s="23"/>
      <c r="G768" s="46"/>
      <c r="H768" s="46"/>
      <c r="I768" s="23"/>
      <c r="J768" s="23"/>
      <c r="K768" s="28"/>
      <c r="L768" s="23"/>
      <c r="M768" s="24"/>
      <c r="N768" s="22"/>
      <c r="O768" s="22"/>
      <c r="P768" s="22"/>
    </row>
    <row r="769" spans="1:16" x14ac:dyDescent="0.3">
      <c r="A769" s="19"/>
      <c r="B769" s="19"/>
      <c r="C769" s="20"/>
      <c r="D769" s="23"/>
      <c r="E769" s="22"/>
      <c r="F769" s="23"/>
      <c r="G769" s="46"/>
      <c r="H769" s="46"/>
      <c r="I769" s="23"/>
      <c r="J769" s="23"/>
      <c r="K769" s="28"/>
      <c r="L769" s="23"/>
      <c r="M769" s="24"/>
      <c r="N769" s="22"/>
      <c r="O769" s="22"/>
      <c r="P769" s="22"/>
    </row>
    <row r="770" spans="1:16" x14ac:dyDescent="0.3">
      <c r="A770" s="27"/>
      <c r="B770" s="19"/>
      <c r="C770" s="20"/>
      <c r="D770" s="23"/>
      <c r="E770" s="22"/>
      <c r="F770" s="23"/>
      <c r="G770" s="46"/>
      <c r="H770" s="46"/>
      <c r="I770" s="23"/>
      <c r="J770" s="23"/>
      <c r="K770" s="28"/>
      <c r="L770" s="23"/>
      <c r="M770" s="24"/>
      <c r="N770" s="22"/>
      <c r="O770" s="22"/>
      <c r="P770" s="22"/>
    </row>
    <row r="771" spans="1:16" x14ac:dyDescent="0.3">
      <c r="A771" s="27"/>
      <c r="B771" s="19"/>
      <c r="C771" s="20"/>
      <c r="D771" s="23"/>
      <c r="E771" s="22"/>
      <c r="F771" s="23"/>
      <c r="G771" s="46"/>
      <c r="H771" s="46"/>
      <c r="I771" s="23"/>
      <c r="J771" s="23"/>
      <c r="K771" s="28"/>
      <c r="L771" s="23"/>
      <c r="M771" s="24"/>
      <c r="N771" s="22"/>
      <c r="O771" s="22"/>
      <c r="P771" s="22"/>
    </row>
    <row r="772" spans="1:16" x14ac:dyDescent="0.3">
      <c r="A772" s="19"/>
      <c r="B772" s="19"/>
      <c r="C772" s="20"/>
      <c r="D772" s="23"/>
      <c r="E772" s="22"/>
      <c r="F772" s="23"/>
      <c r="G772" s="46"/>
      <c r="H772" s="46"/>
      <c r="I772" s="23"/>
      <c r="J772" s="23"/>
      <c r="K772" s="28"/>
      <c r="L772" s="23"/>
      <c r="M772" s="24"/>
      <c r="N772" s="22"/>
      <c r="O772" s="22"/>
      <c r="P772" s="22"/>
    </row>
    <row r="773" spans="1:16" x14ac:dyDescent="0.3">
      <c r="A773" s="19"/>
      <c r="B773" s="19"/>
      <c r="C773" s="20"/>
      <c r="D773" s="23"/>
      <c r="E773" s="22"/>
      <c r="F773" s="23"/>
      <c r="G773" s="46"/>
      <c r="H773" s="46"/>
      <c r="I773" s="23"/>
      <c r="J773" s="23"/>
      <c r="K773" s="28"/>
      <c r="L773" s="23"/>
      <c r="M773" s="24"/>
      <c r="N773" s="22"/>
      <c r="O773" s="22"/>
      <c r="P773" s="22"/>
    </row>
    <row r="774" spans="1:16" x14ac:dyDescent="0.3">
      <c r="A774" s="27"/>
      <c r="B774" s="19"/>
      <c r="C774" s="20"/>
      <c r="D774" s="23"/>
      <c r="E774" s="22"/>
      <c r="F774" s="23"/>
      <c r="G774" s="46"/>
      <c r="H774" s="46"/>
      <c r="I774" s="23"/>
      <c r="J774" s="23"/>
      <c r="K774" s="28"/>
      <c r="L774" s="23"/>
      <c r="M774" s="24"/>
      <c r="N774" s="22"/>
      <c r="O774" s="22"/>
      <c r="P774" s="22"/>
    </row>
    <row r="775" spans="1:16" x14ac:dyDescent="0.3">
      <c r="A775" s="27"/>
      <c r="B775" s="19"/>
      <c r="C775" s="20"/>
      <c r="D775" s="23"/>
      <c r="E775" s="22"/>
      <c r="F775" s="23"/>
      <c r="G775" s="46"/>
      <c r="H775" s="46"/>
      <c r="I775" s="23"/>
      <c r="J775" s="23"/>
      <c r="K775" s="28"/>
      <c r="L775" s="23"/>
      <c r="M775" s="24"/>
      <c r="N775" s="22"/>
      <c r="O775" s="22"/>
      <c r="P775" s="22"/>
    </row>
    <row r="776" spans="1:16" x14ac:dyDescent="0.3">
      <c r="A776" s="19"/>
      <c r="B776" s="19"/>
      <c r="C776" s="20"/>
      <c r="D776" s="23"/>
      <c r="E776" s="22"/>
      <c r="F776" s="23"/>
      <c r="G776" s="46"/>
      <c r="H776" s="46"/>
      <c r="I776" s="23"/>
      <c r="J776" s="23"/>
      <c r="K776" s="28"/>
      <c r="L776" s="23"/>
      <c r="M776" s="24"/>
      <c r="N776" s="22"/>
      <c r="O776" s="22"/>
      <c r="P776" s="22"/>
    </row>
    <row r="777" spans="1:16" x14ac:dyDescent="0.3">
      <c r="A777" s="19"/>
      <c r="B777" s="19"/>
      <c r="C777" s="20"/>
      <c r="D777" s="23"/>
      <c r="E777" s="22"/>
      <c r="F777" s="23"/>
      <c r="G777" s="46"/>
      <c r="H777" s="46"/>
      <c r="I777" s="23"/>
      <c r="J777" s="23"/>
      <c r="K777" s="28"/>
      <c r="L777" s="23"/>
      <c r="M777" s="24"/>
      <c r="N777" s="22"/>
      <c r="O777" s="22"/>
      <c r="P777" s="22"/>
    </row>
    <row r="778" spans="1:16" x14ac:dyDescent="0.3">
      <c r="A778" s="27"/>
      <c r="B778" s="19"/>
      <c r="C778" s="20"/>
      <c r="D778" s="23"/>
      <c r="E778" s="22"/>
      <c r="F778" s="23"/>
      <c r="G778" s="46"/>
      <c r="H778" s="46"/>
      <c r="I778" s="23"/>
      <c r="J778" s="23"/>
      <c r="K778" s="28"/>
      <c r="L778" s="23"/>
      <c r="M778" s="24"/>
      <c r="N778" s="22"/>
      <c r="O778" s="22"/>
      <c r="P778" s="22"/>
    </row>
    <row r="779" spans="1:16" x14ac:dyDescent="0.3">
      <c r="A779" s="27"/>
      <c r="B779" s="19"/>
      <c r="C779" s="20"/>
      <c r="D779" s="23"/>
      <c r="E779" s="22"/>
      <c r="F779" s="23"/>
      <c r="G779" s="46"/>
      <c r="H779" s="46"/>
      <c r="I779" s="23"/>
      <c r="J779" s="23"/>
      <c r="K779" s="28"/>
      <c r="L779" s="23"/>
      <c r="M779" s="24"/>
      <c r="N779" s="22"/>
      <c r="O779" s="22"/>
      <c r="P779" s="22"/>
    </row>
    <row r="780" spans="1:16" x14ac:dyDescent="0.3">
      <c r="A780" s="19"/>
      <c r="B780" s="19"/>
      <c r="C780" s="20"/>
      <c r="D780" s="23"/>
      <c r="E780" s="22"/>
      <c r="F780" s="23"/>
      <c r="G780" s="46"/>
      <c r="H780" s="46"/>
      <c r="I780" s="23"/>
      <c r="J780" s="23"/>
      <c r="K780" s="28"/>
      <c r="L780" s="23"/>
      <c r="M780" s="24"/>
      <c r="N780" s="22"/>
      <c r="O780" s="22"/>
      <c r="P780" s="22"/>
    </row>
    <row r="781" spans="1:16" x14ac:dyDescent="0.3">
      <c r="A781" s="19"/>
      <c r="B781" s="19"/>
      <c r="C781" s="20"/>
      <c r="D781" s="23"/>
      <c r="E781" s="22"/>
      <c r="F781" s="23"/>
      <c r="G781" s="46"/>
      <c r="H781" s="46"/>
      <c r="I781" s="23"/>
      <c r="J781" s="23"/>
      <c r="K781" s="28"/>
      <c r="L781" s="23"/>
      <c r="M781" s="24"/>
      <c r="N781" s="22"/>
      <c r="O781" s="22"/>
      <c r="P781" s="22"/>
    </row>
    <row r="782" spans="1:16" x14ac:dyDescent="0.3">
      <c r="A782" s="27"/>
      <c r="B782" s="19"/>
      <c r="C782" s="20"/>
      <c r="D782" s="23"/>
      <c r="E782" s="22"/>
      <c r="F782" s="23"/>
      <c r="G782" s="46"/>
      <c r="H782" s="46"/>
      <c r="I782" s="23"/>
      <c r="J782" s="23"/>
      <c r="K782" s="28"/>
      <c r="L782" s="23"/>
      <c r="M782" s="24"/>
      <c r="N782" s="22"/>
      <c r="O782" s="22"/>
      <c r="P782" s="22"/>
    </row>
    <row r="783" spans="1:16" x14ac:dyDescent="0.3">
      <c r="A783" s="27"/>
      <c r="B783" s="19"/>
      <c r="C783" s="20"/>
      <c r="D783" s="23"/>
      <c r="E783" s="22"/>
      <c r="F783" s="23"/>
      <c r="G783" s="46"/>
      <c r="H783" s="46"/>
      <c r="I783" s="23"/>
      <c r="J783" s="23"/>
      <c r="K783" s="28"/>
      <c r="L783" s="23"/>
      <c r="M783" s="24"/>
      <c r="N783" s="22"/>
      <c r="O783" s="22"/>
      <c r="P783" s="22"/>
    </row>
    <row r="784" spans="1:16" x14ac:dyDescent="0.3">
      <c r="A784" s="19"/>
      <c r="B784" s="19"/>
      <c r="C784" s="20"/>
      <c r="D784" s="23"/>
      <c r="E784" s="22"/>
      <c r="F784" s="23"/>
      <c r="G784" s="46"/>
      <c r="H784" s="46"/>
      <c r="I784" s="23"/>
      <c r="J784" s="23"/>
      <c r="K784" s="28"/>
      <c r="L784" s="23"/>
      <c r="M784" s="24"/>
      <c r="N784" s="22"/>
      <c r="O784" s="22"/>
      <c r="P784" s="22"/>
    </row>
    <row r="785" spans="1:16" x14ac:dyDescent="0.3">
      <c r="A785" s="19"/>
      <c r="B785" s="19"/>
      <c r="C785" s="20"/>
      <c r="D785" s="23"/>
      <c r="E785" s="22"/>
      <c r="F785" s="23"/>
      <c r="G785" s="46"/>
      <c r="H785" s="46"/>
      <c r="I785" s="23"/>
      <c r="J785" s="23"/>
      <c r="K785" s="28"/>
      <c r="L785" s="23"/>
      <c r="M785" s="24"/>
      <c r="N785" s="22"/>
      <c r="O785" s="22"/>
      <c r="P785" s="22"/>
    </row>
    <row r="786" spans="1:16" x14ac:dyDescent="0.3">
      <c r="A786" s="27"/>
      <c r="B786" s="19"/>
      <c r="C786" s="20"/>
      <c r="D786" s="23"/>
      <c r="E786" s="22"/>
      <c r="F786" s="23"/>
      <c r="G786" s="46"/>
      <c r="H786" s="46"/>
      <c r="I786" s="23"/>
      <c r="J786" s="23"/>
      <c r="K786" s="28"/>
      <c r="L786" s="23"/>
      <c r="M786" s="24"/>
      <c r="N786" s="22"/>
      <c r="O786" s="22"/>
      <c r="P786" s="22"/>
    </row>
    <row r="787" spans="1:16" s="11" customFormat="1" x14ac:dyDescent="0.3">
      <c r="A787" s="27"/>
      <c r="B787" s="19"/>
      <c r="C787" s="20"/>
      <c r="D787" s="23"/>
      <c r="E787" s="22"/>
      <c r="F787" s="23"/>
      <c r="G787" s="46"/>
      <c r="H787" s="46"/>
      <c r="I787" s="23"/>
      <c r="J787" s="23"/>
      <c r="K787" s="28"/>
      <c r="L787" s="23"/>
      <c r="M787" s="24"/>
      <c r="N787" s="22"/>
      <c r="O787" s="22"/>
      <c r="P787" s="22"/>
    </row>
    <row r="788" spans="1:16" s="11" customFormat="1" x14ac:dyDescent="0.3">
      <c r="A788" s="19"/>
      <c r="B788" s="19"/>
      <c r="C788" s="20"/>
      <c r="D788" s="23"/>
      <c r="E788" s="22"/>
      <c r="F788" s="23"/>
      <c r="G788" s="46"/>
      <c r="H788" s="46"/>
      <c r="I788" s="23"/>
      <c r="J788" s="23"/>
      <c r="K788" s="28"/>
      <c r="L788" s="23"/>
      <c r="M788" s="24"/>
      <c r="N788" s="22"/>
      <c r="O788" s="22"/>
      <c r="P788" s="22"/>
    </row>
    <row r="789" spans="1:16" s="11" customFormat="1" x14ac:dyDescent="0.3">
      <c r="A789" s="19"/>
      <c r="B789" s="19"/>
      <c r="C789" s="20"/>
      <c r="D789" s="23"/>
      <c r="E789" s="22"/>
      <c r="F789" s="23"/>
      <c r="G789" s="46"/>
      <c r="H789" s="46"/>
      <c r="I789" s="23"/>
      <c r="J789" s="23"/>
      <c r="K789" s="28"/>
      <c r="L789" s="23"/>
      <c r="M789" s="24"/>
      <c r="N789" s="22"/>
      <c r="O789" s="22"/>
      <c r="P789" s="22"/>
    </row>
    <row r="790" spans="1:16" s="11" customFormat="1" x14ac:dyDescent="0.3">
      <c r="A790" s="27"/>
      <c r="B790" s="19"/>
      <c r="C790" s="20"/>
      <c r="D790" s="23"/>
      <c r="E790" s="22"/>
      <c r="F790" s="23"/>
      <c r="G790" s="46"/>
      <c r="H790" s="46"/>
      <c r="I790" s="23"/>
      <c r="J790" s="23"/>
      <c r="K790" s="28"/>
      <c r="L790" s="23"/>
      <c r="M790" s="24"/>
      <c r="N790" s="22"/>
      <c r="O790" s="22"/>
      <c r="P790" s="22"/>
    </row>
    <row r="791" spans="1:16" s="11" customFormat="1" x14ac:dyDescent="0.3">
      <c r="A791" s="27"/>
      <c r="B791" s="19"/>
      <c r="C791" s="20"/>
      <c r="D791" s="23"/>
      <c r="E791" s="22"/>
      <c r="F791" s="23"/>
      <c r="G791" s="46"/>
      <c r="H791" s="46"/>
      <c r="I791" s="23"/>
      <c r="J791" s="23"/>
      <c r="K791" s="28"/>
      <c r="L791" s="23"/>
      <c r="M791" s="24"/>
      <c r="N791" s="22"/>
      <c r="O791" s="22"/>
      <c r="P791" s="22"/>
    </row>
    <row r="792" spans="1:16" s="11" customFormat="1" x14ac:dyDescent="0.3">
      <c r="A792" s="19"/>
      <c r="B792" s="19"/>
      <c r="C792" s="20"/>
      <c r="D792" s="23"/>
      <c r="E792" s="22"/>
      <c r="F792" s="23"/>
      <c r="G792" s="46"/>
      <c r="H792" s="46"/>
      <c r="I792" s="23"/>
      <c r="J792" s="23"/>
      <c r="K792" s="28"/>
      <c r="L792" s="23"/>
      <c r="M792" s="24"/>
      <c r="N792" s="22"/>
      <c r="O792" s="22"/>
      <c r="P792" s="22"/>
    </row>
    <row r="793" spans="1:16" s="11" customFormat="1" x14ac:dyDescent="0.3">
      <c r="A793" s="19"/>
      <c r="B793" s="19"/>
      <c r="C793" s="20"/>
      <c r="D793" s="23"/>
      <c r="E793" s="22"/>
      <c r="F793" s="23"/>
      <c r="G793" s="46"/>
      <c r="H793" s="46"/>
      <c r="I793" s="23"/>
      <c r="J793" s="23"/>
      <c r="K793" s="28"/>
      <c r="L793" s="23"/>
      <c r="M793" s="24"/>
      <c r="N793" s="22"/>
      <c r="O793" s="22"/>
      <c r="P793" s="22"/>
    </row>
    <row r="794" spans="1:16" s="11" customFormat="1" x14ac:dyDescent="0.3">
      <c r="A794" s="27"/>
      <c r="B794" s="19"/>
      <c r="C794" s="20"/>
      <c r="D794" s="23"/>
      <c r="E794" s="22"/>
      <c r="F794" s="23"/>
      <c r="G794" s="46"/>
      <c r="H794" s="46"/>
      <c r="I794" s="23"/>
      <c r="J794" s="23"/>
      <c r="K794" s="28"/>
      <c r="L794" s="23"/>
      <c r="M794" s="24"/>
      <c r="N794" s="22"/>
      <c r="O794" s="22"/>
      <c r="P794" s="22"/>
    </row>
    <row r="795" spans="1:16" s="11" customFormat="1" x14ac:dyDescent="0.3">
      <c r="A795" s="27"/>
      <c r="B795" s="19"/>
      <c r="C795" s="20"/>
      <c r="D795" s="23"/>
      <c r="E795" s="22"/>
      <c r="F795" s="23"/>
      <c r="G795" s="46"/>
      <c r="H795" s="46"/>
      <c r="I795" s="23"/>
      <c r="J795" s="23"/>
      <c r="K795" s="28"/>
      <c r="L795" s="23"/>
      <c r="M795" s="24"/>
      <c r="N795" s="22"/>
      <c r="O795" s="22"/>
      <c r="P795" s="22"/>
    </row>
    <row r="796" spans="1:16" s="11" customFormat="1" x14ac:dyDescent="0.3">
      <c r="A796" s="19"/>
      <c r="B796" s="19"/>
      <c r="C796" s="20"/>
      <c r="D796" s="23"/>
      <c r="E796" s="22"/>
      <c r="F796" s="23"/>
      <c r="G796" s="46"/>
      <c r="H796" s="46"/>
      <c r="I796" s="23"/>
      <c r="J796" s="23"/>
      <c r="K796" s="28"/>
      <c r="L796" s="23"/>
      <c r="M796" s="24"/>
      <c r="N796" s="22"/>
      <c r="O796" s="22"/>
      <c r="P796" s="22"/>
    </row>
    <row r="797" spans="1:16" s="11" customFormat="1" x14ac:dyDescent="0.3">
      <c r="A797" s="19"/>
      <c r="B797" s="19"/>
      <c r="C797" s="20"/>
      <c r="D797" s="23"/>
      <c r="E797" s="22"/>
      <c r="F797" s="23"/>
      <c r="G797" s="46"/>
      <c r="H797" s="46"/>
      <c r="I797" s="23"/>
      <c r="J797" s="23"/>
      <c r="K797" s="28"/>
      <c r="L797" s="23"/>
      <c r="M797" s="24"/>
      <c r="N797" s="22"/>
      <c r="O797" s="22"/>
      <c r="P797" s="22"/>
    </row>
    <row r="798" spans="1:16" s="11" customFormat="1" x14ac:dyDescent="0.3">
      <c r="A798" s="27"/>
      <c r="B798" s="19"/>
      <c r="C798" s="20"/>
      <c r="D798" s="23"/>
      <c r="E798" s="22"/>
      <c r="F798" s="23"/>
      <c r="G798" s="46"/>
      <c r="H798" s="46"/>
      <c r="I798" s="23"/>
      <c r="J798" s="23"/>
      <c r="K798" s="28"/>
      <c r="L798" s="23"/>
      <c r="M798" s="24"/>
      <c r="N798" s="22"/>
      <c r="O798" s="22"/>
      <c r="P798" s="22"/>
    </row>
    <row r="799" spans="1:16" s="11" customFormat="1" x14ac:dyDescent="0.3">
      <c r="A799" s="27"/>
      <c r="B799" s="19"/>
      <c r="C799" s="20"/>
      <c r="D799" s="23"/>
      <c r="E799" s="22"/>
      <c r="F799" s="23"/>
      <c r="G799" s="46"/>
      <c r="H799" s="46"/>
      <c r="I799" s="23"/>
      <c r="J799" s="23"/>
      <c r="K799" s="28"/>
      <c r="L799" s="23"/>
      <c r="M799" s="24"/>
      <c r="N799" s="22"/>
      <c r="O799" s="22"/>
      <c r="P799" s="22"/>
    </row>
    <row r="800" spans="1:16" s="11" customFormat="1" x14ac:dyDescent="0.3">
      <c r="A800" s="19"/>
      <c r="B800" s="19"/>
      <c r="C800" s="20"/>
      <c r="D800" s="23"/>
      <c r="E800" s="22"/>
      <c r="F800" s="23"/>
      <c r="G800" s="46"/>
      <c r="H800" s="46"/>
      <c r="I800" s="23"/>
      <c r="J800" s="23"/>
      <c r="K800" s="28"/>
      <c r="L800" s="23"/>
      <c r="M800" s="24"/>
      <c r="N800" s="22"/>
      <c r="O800" s="22"/>
      <c r="P800" s="22"/>
    </row>
    <row r="801" spans="1:16" s="11" customFormat="1" x14ac:dyDescent="0.3">
      <c r="A801" s="19"/>
      <c r="B801" s="19"/>
      <c r="C801" s="20"/>
      <c r="D801" s="23"/>
      <c r="E801" s="22"/>
      <c r="F801" s="23"/>
      <c r="G801" s="46"/>
      <c r="H801" s="46"/>
      <c r="I801" s="23"/>
      <c r="J801" s="23"/>
      <c r="K801" s="28"/>
      <c r="L801" s="23"/>
      <c r="M801" s="24"/>
      <c r="N801" s="22"/>
      <c r="O801" s="22"/>
      <c r="P801" s="22"/>
    </row>
    <row r="802" spans="1:16" s="11" customFormat="1" x14ac:dyDescent="0.3">
      <c r="A802" s="27"/>
      <c r="B802" s="19"/>
      <c r="C802" s="20"/>
      <c r="D802" s="23"/>
      <c r="E802" s="22"/>
      <c r="F802" s="23"/>
      <c r="G802" s="46"/>
      <c r="H802" s="46"/>
      <c r="I802" s="23"/>
      <c r="J802" s="23"/>
      <c r="K802" s="28"/>
      <c r="L802" s="23"/>
      <c r="M802" s="24"/>
      <c r="N802" s="22"/>
      <c r="O802" s="22"/>
      <c r="P802" s="22"/>
    </row>
    <row r="803" spans="1:16" s="11" customFormat="1" x14ac:dyDescent="0.3">
      <c r="A803" s="27"/>
      <c r="B803" s="19"/>
      <c r="C803" s="20"/>
      <c r="D803" s="23"/>
      <c r="E803" s="22"/>
      <c r="F803" s="23"/>
      <c r="G803" s="46"/>
      <c r="H803" s="46"/>
      <c r="I803" s="23"/>
      <c r="J803" s="23"/>
      <c r="K803" s="28"/>
      <c r="L803" s="23"/>
      <c r="M803" s="24"/>
      <c r="N803" s="22"/>
      <c r="O803" s="22"/>
      <c r="P803" s="22"/>
    </row>
    <row r="804" spans="1:16" s="11" customFormat="1" x14ac:dyDescent="0.3">
      <c r="A804" s="19"/>
      <c r="B804" s="19"/>
      <c r="C804" s="20"/>
      <c r="D804" s="23"/>
      <c r="E804" s="22"/>
      <c r="F804" s="23"/>
      <c r="G804" s="46"/>
      <c r="H804" s="46"/>
      <c r="I804" s="23"/>
      <c r="J804" s="23"/>
      <c r="K804" s="28"/>
      <c r="L804" s="23"/>
      <c r="M804" s="24"/>
      <c r="N804" s="22"/>
      <c r="O804" s="22"/>
      <c r="P804" s="22"/>
    </row>
    <row r="805" spans="1:16" s="11" customFormat="1" x14ac:dyDescent="0.3">
      <c r="A805" s="19"/>
      <c r="B805" s="19"/>
      <c r="C805" s="20"/>
      <c r="D805" s="23"/>
      <c r="E805" s="22"/>
      <c r="F805" s="23"/>
      <c r="G805" s="46"/>
      <c r="H805" s="46"/>
      <c r="I805" s="23"/>
      <c r="J805" s="23"/>
      <c r="K805" s="28"/>
      <c r="L805" s="23"/>
      <c r="M805" s="24"/>
      <c r="N805" s="22"/>
      <c r="O805" s="22"/>
      <c r="P805" s="22"/>
    </row>
    <row r="806" spans="1:16" s="11" customFormat="1" x14ac:dyDescent="0.3">
      <c r="A806" s="27"/>
      <c r="B806" s="19"/>
      <c r="C806" s="20"/>
      <c r="D806" s="23"/>
      <c r="E806" s="22"/>
      <c r="F806" s="23"/>
      <c r="G806" s="46"/>
      <c r="H806" s="46"/>
      <c r="I806" s="23"/>
      <c r="J806" s="23"/>
      <c r="K806" s="28"/>
      <c r="L806" s="23"/>
      <c r="M806" s="24"/>
      <c r="N806" s="22"/>
      <c r="O806" s="22"/>
      <c r="P806" s="22"/>
    </row>
    <row r="807" spans="1:16" s="11" customFormat="1" x14ac:dyDescent="0.3">
      <c r="A807" s="27"/>
      <c r="B807" s="19"/>
      <c r="C807" s="20"/>
      <c r="D807" s="23"/>
      <c r="E807" s="22"/>
      <c r="F807" s="23"/>
      <c r="G807" s="46"/>
      <c r="H807" s="46"/>
      <c r="I807" s="23"/>
      <c r="J807" s="23"/>
      <c r="K807" s="28"/>
      <c r="L807" s="23"/>
      <c r="M807" s="24"/>
      <c r="N807" s="22"/>
      <c r="O807" s="22"/>
      <c r="P807" s="22"/>
    </row>
    <row r="808" spans="1:16" s="11" customFormat="1" x14ac:dyDescent="0.3">
      <c r="A808" s="19"/>
      <c r="B808" s="19"/>
      <c r="C808" s="20"/>
      <c r="D808" s="23"/>
      <c r="E808" s="22"/>
      <c r="F808" s="23"/>
      <c r="G808" s="46"/>
      <c r="H808" s="46"/>
      <c r="I808" s="23"/>
      <c r="J808" s="23"/>
      <c r="K808" s="28"/>
      <c r="L808" s="23"/>
      <c r="M808" s="24"/>
      <c r="N808" s="22"/>
      <c r="O808" s="22"/>
      <c r="P808" s="22"/>
    </row>
    <row r="809" spans="1:16" s="11" customFormat="1" x14ac:dyDescent="0.3">
      <c r="A809" s="19"/>
      <c r="B809" s="19"/>
      <c r="C809" s="20"/>
      <c r="D809" s="23"/>
      <c r="E809" s="22"/>
      <c r="F809" s="23"/>
      <c r="G809" s="46"/>
      <c r="H809" s="46"/>
      <c r="I809" s="23"/>
      <c r="J809" s="23"/>
      <c r="K809" s="28"/>
      <c r="L809" s="23"/>
      <c r="M809" s="24"/>
      <c r="N809" s="22"/>
      <c r="O809" s="22"/>
      <c r="P809" s="22"/>
    </row>
    <row r="810" spans="1:16" s="11" customFormat="1" x14ac:dyDescent="0.3">
      <c r="A810" s="27"/>
      <c r="B810" s="19"/>
      <c r="C810" s="20"/>
      <c r="D810" s="23"/>
      <c r="E810" s="22"/>
      <c r="F810" s="23"/>
      <c r="G810" s="46"/>
      <c r="H810" s="46"/>
      <c r="I810" s="23"/>
      <c r="J810" s="23"/>
      <c r="K810" s="28"/>
      <c r="L810" s="23"/>
      <c r="M810" s="24"/>
      <c r="N810" s="22"/>
      <c r="O810" s="22"/>
      <c r="P810" s="22"/>
    </row>
    <row r="811" spans="1:16" s="11" customFormat="1" x14ac:dyDescent="0.3">
      <c r="A811" s="27"/>
      <c r="B811" s="19"/>
      <c r="C811" s="20"/>
      <c r="D811" s="23"/>
      <c r="E811" s="22"/>
      <c r="F811" s="23"/>
      <c r="G811" s="46"/>
      <c r="H811" s="46"/>
      <c r="I811" s="23"/>
      <c r="J811" s="23"/>
      <c r="K811" s="28"/>
      <c r="L811" s="23"/>
      <c r="M811" s="24"/>
      <c r="N811" s="22"/>
      <c r="O811" s="22"/>
      <c r="P811" s="22"/>
    </row>
    <row r="812" spans="1:16" s="11" customFormat="1" x14ac:dyDescent="0.3">
      <c r="A812" s="19"/>
      <c r="B812" s="19"/>
      <c r="C812" s="20"/>
      <c r="D812" s="23"/>
      <c r="E812" s="22"/>
      <c r="F812" s="23"/>
      <c r="G812" s="46"/>
      <c r="H812" s="46"/>
      <c r="I812" s="23"/>
      <c r="J812" s="23"/>
      <c r="K812" s="28"/>
      <c r="L812" s="23"/>
      <c r="M812" s="24"/>
      <c r="N812" s="22"/>
      <c r="O812" s="22"/>
      <c r="P812" s="22"/>
    </row>
    <row r="813" spans="1:16" s="11" customFormat="1" x14ac:dyDescent="0.3">
      <c r="A813" s="19"/>
      <c r="B813" s="19"/>
      <c r="C813" s="20"/>
      <c r="D813" s="23"/>
      <c r="E813" s="22"/>
      <c r="F813" s="23"/>
      <c r="G813" s="46"/>
      <c r="H813" s="46"/>
      <c r="I813" s="23"/>
      <c r="J813" s="23"/>
      <c r="K813" s="28"/>
      <c r="L813" s="23"/>
      <c r="M813" s="24"/>
      <c r="N813" s="22"/>
      <c r="O813" s="22"/>
      <c r="P813" s="22"/>
    </row>
    <row r="814" spans="1:16" s="11" customFormat="1" x14ac:dyDescent="0.3">
      <c r="A814" s="27"/>
      <c r="B814" s="19"/>
      <c r="C814" s="20"/>
      <c r="D814" s="23"/>
      <c r="E814" s="22"/>
      <c r="F814" s="23"/>
      <c r="G814" s="46"/>
      <c r="H814" s="46"/>
      <c r="I814" s="23"/>
      <c r="J814" s="23"/>
      <c r="K814" s="28"/>
      <c r="L814" s="23"/>
      <c r="M814" s="24"/>
      <c r="N814" s="22"/>
      <c r="O814" s="22"/>
      <c r="P814" s="22"/>
    </row>
    <row r="815" spans="1:16" s="11" customFormat="1" x14ac:dyDescent="0.3">
      <c r="A815" s="27"/>
      <c r="B815" s="19"/>
      <c r="C815" s="20"/>
      <c r="D815" s="23"/>
      <c r="E815" s="22"/>
      <c r="F815" s="23"/>
      <c r="G815" s="46"/>
      <c r="H815" s="46"/>
      <c r="I815" s="23"/>
      <c r="J815" s="23"/>
      <c r="K815" s="28"/>
      <c r="L815" s="23"/>
      <c r="M815" s="24"/>
      <c r="N815" s="22"/>
      <c r="O815" s="22"/>
      <c r="P815" s="22"/>
    </row>
    <row r="816" spans="1:16" s="11" customFormat="1" x14ac:dyDescent="0.3">
      <c r="A816" s="19"/>
      <c r="B816" s="19"/>
      <c r="C816" s="20"/>
      <c r="D816" s="23"/>
      <c r="E816" s="22"/>
      <c r="F816" s="23"/>
      <c r="G816" s="46"/>
      <c r="H816" s="46"/>
      <c r="I816" s="23"/>
      <c r="J816" s="23"/>
      <c r="K816" s="28"/>
      <c r="L816" s="23"/>
      <c r="M816" s="24"/>
      <c r="N816" s="22"/>
      <c r="O816" s="22"/>
      <c r="P816" s="22"/>
    </row>
    <row r="817" spans="1:16" s="11" customFormat="1" x14ac:dyDescent="0.3">
      <c r="A817" s="19"/>
      <c r="B817" s="19"/>
      <c r="C817" s="20"/>
      <c r="D817" s="23"/>
      <c r="E817" s="22"/>
      <c r="F817" s="23"/>
      <c r="G817" s="46"/>
      <c r="H817" s="46"/>
      <c r="I817" s="23"/>
      <c r="J817" s="23"/>
      <c r="K817" s="28"/>
      <c r="L817" s="23"/>
      <c r="M817" s="24"/>
      <c r="N817" s="22"/>
      <c r="O817" s="22"/>
      <c r="P817" s="22"/>
    </row>
    <row r="818" spans="1:16" s="11" customFormat="1" x14ac:dyDescent="0.3">
      <c r="A818" s="27"/>
      <c r="B818" s="19"/>
      <c r="C818" s="20"/>
      <c r="D818" s="23"/>
      <c r="E818" s="22"/>
      <c r="F818" s="23"/>
      <c r="G818" s="46"/>
      <c r="H818" s="46"/>
      <c r="I818" s="23"/>
      <c r="J818" s="23"/>
      <c r="K818" s="28"/>
      <c r="L818" s="23"/>
      <c r="M818" s="24"/>
      <c r="N818" s="22"/>
      <c r="O818" s="22"/>
      <c r="P818" s="22"/>
    </row>
    <row r="819" spans="1:16" s="11" customFormat="1" x14ac:dyDescent="0.3">
      <c r="A819" s="27"/>
      <c r="B819" s="19"/>
      <c r="C819" s="20"/>
      <c r="D819" s="23"/>
      <c r="E819" s="22"/>
      <c r="F819" s="23"/>
      <c r="G819" s="46"/>
      <c r="H819" s="46"/>
      <c r="I819" s="23"/>
      <c r="J819" s="23"/>
      <c r="K819" s="28"/>
      <c r="L819" s="23"/>
      <c r="M819" s="24"/>
      <c r="N819" s="22"/>
      <c r="O819" s="22"/>
      <c r="P819" s="22"/>
    </row>
    <row r="820" spans="1:16" s="11" customFormat="1" x14ac:dyDescent="0.3">
      <c r="A820" s="19"/>
      <c r="B820" s="19"/>
      <c r="C820" s="20"/>
      <c r="D820" s="23"/>
      <c r="E820" s="22"/>
      <c r="F820" s="23"/>
      <c r="G820" s="46"/>
      <c r="H820" s="46"/>
      <c r="I820" s="23"/>
      <c r="J820" s="23"/>
      <c r="K820" s="28"/>
      <c r="L820" s="23"/>
      <c r="M820" s="24"/>
      <c r="N820" s="22"/>
      <c r="O820" s="22"/>
      <c r="P820" s="22"/>
    </row>
    <row r="821" spans="1:16" s="11" customFormat="1" x14ac:dyDescent="0.3">
      <c r="A821" s="19"/>
      <c r="B821" s="19"/>
      <c r="C821" s="20"/>
      <c r="D821" s="23"/>
      <c r="E821" s="22"/>
      <c r="F821" s="23"/>
      <c r="G821" s="46"/>
      <c r="H821" s="46"/>
      <c r="I821" s="23"/>
      <c r="J821" s="23"/>
      <c r="K821" s="28"/>
      <c r="L821" s="23"/>
      <c r="M821" s="24"/>
      <c r="N821" s="22"/>
      <c r="O821" s="22"/>
      <c r="P821" s="22"/>
    </row>
    <row r="822" spans="1:16" s="11" customFormat="1" x14ac:dyDescent="0.3">
      <c r="A822" s="27"/>
      <c r="B822" s="19"/>
      <c r="C822" s="20"/>
      <c r="D822" s="23"/>
      <c r="E822" s="22"/>
      <c r="F822" s="23"/>
      <c r="G822" s="46"/>
      <c r="H822" s="46"/>
      <c r="I822" s="23"/>
      <c r="J822" s="23"/>
      <c r="K822" s="28"/>
      <c r="L822" s="23"/>
      <c r="M822" s="24"/>
      <c r="N822" s="22"/>
      <c r="O822" s="22"/>
      <c r="P822" s="22"/>
    </row>
    <row r="823" spans="1:16" s="11" customFormat="1" x14ac:dyDescent="0.3">
      <c r="A823" s="27"/>
      <c r="B823" s="19"/>
      <c r="C823" s="20"/>
      <c r="D823" s="23"/>
      <c r="E823" s="22"/>
      <c r="F823" s="23"/>
      <c r="G823" s="46"/>
      <c r="H823" s="46"/>
      <c r="I823" s="23"/>
      <c r="J823" s="23"/>
      <c r="K823" s="28"/>
      <c r="L823" s="23"/>
      <c r="M823" s="24"/>
      <c r="N823" s="22"/>
      <c r="O823" s="22"/>
      <c r="P823" s="22"/>
    </row>
    <row r="824" spans="1:16" s="11" customFormat="1" x14ac:dyDescent="0.3">
      <c r="A824" s="19"/>
      <c r="B824" s="19"/>
      <c r="C824" s="20"/>
      <c r="D824" s="23"/>
      <c r="E824" s="22"/>
      <c r="F824" s="23"/>
      <c r="G824" s="46"/>
      <c r="H824" s="46"/>
      <c r="I824" s="23"/>
      <c r="J824" s="23"/>
      <c r="K824" s="28"/>
      <c r="L824" s="23"/>
      <c r="M824" s="24"/>
      <c r="N824" s="22"/>
      <c r="O824" s="22"/>
      <c r="P824" s="22"/>
    </row>
    <row r="825" spans="1:16" s="11" customFormat="1" x14ac:dyDescent="0.3">
      <c r="A825" s="19"/>
      <c r="B825" s="19"/>
      <c r="C825" s="20"/>
      <c r="D825" s="23"/>
      <c r="E825" s="22"/>
      <c r="F825" s="23"/>
      <c r="G825" s="46"/>
      <c r="H825" s="46"/>
      <c r="I825" s="23"/>
      <c r="J825" s="23"/>
      <c r="K825" s="28"/>
      <c r="L825" s="23"/>
      <c r="M825" s="24"/>
      <c r="N825" s="22"/>
      <c r="O825" s="22"/>
      <c r="P825" s="22"/>
    </row>
    <row r="826" spans="1:16" s="11" customFormat="1" x14ac:dyDescent="0.3">
      <c r="A826" s="27"/>
      <c r="B826" s="19"/>
      <c r="C826" s="20"/>
      <c r="D826" s="23"/>
      <c r="E826" s="22"/>
      <c r="F826" s="23"/>
      <c r="G826" s="46"/>
      <c r="H826" s="46"/>
      <c r="I826" s="23"/>
      <c r="J826" s="23"/>
      <c r="K826" s="28"/>
      <c r="L826" s="23"/>
      <c r="M826" s="24"/>
      <c r="N826" s="22"/>
      <c r="O826" s="22"/>
      <c r="P826" s="22"/>
    </row>
    <row r="827" spans="1:16" s="11" customFormat="1" x14ac:dyDescent="0.3">
      <c r="A827" s="27"/>
      <c r="B827" s="19"/>
      <c r="C827" s="20"/>
      <c r="D827" s="23"/>
      <c r="E827" s="22"/>
      <c r="F827" s="23"/>
      <c r="G827" s="46"/>
      <c r="H827" s="46"/>
      <c r="I827" s="23"/>
      <c r="J827" s="23"/>
      <c r="K827" s="28"/>
      <c r="L827" s="23"/>
      <c r="M827" s="24"/>
      <c r="N827" s="22"/>
      <c r="O827" s="22"/>
      <c r="P827" s="22"/>
    </row>
    <row r="828" spans="1:16" s="11" customFormat="1" x14ac:dyDescent="0.3">
      <c r="A828" s="19"/>
      <c r="B828" s="19"/>
      <c r="C828" s="20"/>
      <c r="D828" s="23"/>
      <c r="E828" s="22"/>
      <c r="F828" s="23"/>
      <c r="G828" s="46"/>
      <c r="H828" s="46"/>
      <c r="I828" s="23"/>
      <c r="J828" s="23"/>
      <c r="K828" s="28"/>
      <c r="L828" s="23"/>
      <c r="M828" s="24"/>
      <c r="N828" s="22"/>
      <c r="O828" s="22"/>
      <c r="P828" s="22"/>
    </row>
    <row r="829" spans="1:16" s="11" customFormat="1" x14ac:dyDescent="0.3">
      <c r="A829" s="19"/>
      <c r="B829" s="19"/>
      <c r="C829" s="20"/>
      <c r="D829" s="23"/>
      <c r="E829" s="22"/>
      <c r="F829" s="23"/>
      <c r="G829" s="46"/>
      <c r="H829" s="46"/>
      <c r="I829" s="23"/>
      <c r="J829" s="23"/>
      <c r="K829" s="28"/>
      <c r="L829" s="23"/>
      <c r="M829" s="24"/>
      <c r="N829" s="22"/>
      <c r="O829" s="22"/>
      <c r="P829" s="22"/>
    </row>
    <row r="830" spans="1:16" s="11" customFormat="1" x14ac:dyDescent="0.3">
      <c r="A830" s="27"/>
      <c r="B830" s="19"/>
      <c r="C830" s="20"/>
      <c r="D830" s="23"/>
      <c r="E830" s="22"/>
      <c r="F830" s="23"/>
      <c r="G830" s="46"/>
      <c r="H830" s="46"/>
      <c r="I830" s="23"/>
      <c r="J830" s="23"/>
      <c r="K830" s="28"/>
      <c r="L830" s="23"/>
      <c r="M830" s="24"/>
      <c r="N830" s="22"/>
      <c r="O830" s="22"/>
      <c r="P830" s="22"/>
    </row>
    <row r="831" spans="1:16" s="11" customFormat="1" x14ac:dyDescent="0.3">
      <c r="A831" s="27"/>
      <c r="B831" s="19"/>
      <c r="C831" s="20"/>
      <c r="D831" s="23"/>
      <c r="E831" s="22"/>
      <c r="F831" s="23"/>
      <c r="G831" s="46"/>
      <c r="H831" s="46"/>
      <c r="I831" s="23"/>
      <c r="J831" s="23"/>
      <c r="K831" s="28"/>
      <c r="L831" s="23"/>
      <c r="M831" s="24"/>
      <c r="N831" s="22"/>
      <c r="O831" s="22"/>
      <c r="P831" s="22"/>
    </row>
    <row r="832" spans="1:16" s="11" customFormat="1" x14ac:dyDescent="0.3">
      <c r="A832" s="19"/>
      <c r="B832" s="19"/>
      <c r="C832" s="20"/>
      <c r="D832" s="23"/>
      <c r="E832" s="22"/>
      <c r="F832" s="23"/>
      <c r="G832" s="46"/>
      <c r="H832" s="46"/>
      <c r="I832" s="23"/>
      <c r="J832" s="23"/>
      <c r="K832" s="28"/>
      <c r="L832" s="23"/>
      <c r="M832" s="24"/>
      <c r="N832" s="22"/>
      <c r="O832" s="22"/>
      <c r="P832" s="22"/>
    </row>
    <row r="833" spans="1:16" s="11" customFormat="1" x14ac:dyDescent="0.3">
      <c r="A833" s="19"/>
      <c r="B833" s="19"/>
      <c r="C833" s="20"/>
      <c r="D833" s="23"/>
      <c r="E833" s="22"/>
      <c r="F833" s="23"/>
      <c r="G833" s="46"/>
      <c r="H833" s="46"/>
      <c r="I833" s="23"/>
      <c r="J833" s="23"/>
      <c r="K833" s="28"/>
      <c r="L833" s="23"/>
      <c r="M833" s="24"/>
      <c r="N833" s="22"/>
      <c r="O833" s="22"/>
      <c r="P833" s="22"/>
    </row>
    <row r="834" spans="1:16" s="11" customFormat="1" x14ac:dyDescent="0.3">
      <c r="A834" s="27"/>
      <c r="B834" s="19"/>
      <c r="C834" s="20"/>
      <c r="D834" s="23"/>
      <c r="E834" s="22"/>
      <c r="F834" s="23"/>
      <c r="G834" s="46"/>
      <c r="H834" s="46"/>
      <c r="I834" s="23"/>
      <c r="J834" s="23"/>
      <c r="K834" s="28"/>
      <c r="L834" s="23"/>
      <c r="M834" s="24"/>
      <c r="N834" s="22"/>
      <c r="O834" s="22"/>
      <c r="P834" s="22"/>
    </row>
    <row r="835" spans="1:16" s="11" customFormat="1" x14ac:dyDescent="0.3">
      <c r="A835" s="27"/>
      <c r="B835" s="19"/>
      <c r="C835" s="20"/>
      <c r="D835" s="23"/>
      <c r="E835" s="22"/>
      <c r="F835" s="23"/>
      <c r="G835" s="46"/>
      <c r="H835" s="46"/>
      <c r="I835" s="23"/>
      <c r="J835" s="23"/>
      <c r="K835" s="28"/>
      <c r="L835" s="23"/>
      <c r="M835" s="24"/>
      <c r="N835" s="22"/>
      <c r="O835" s="22"/>
      <c r="P835" s="22"/>
    </row>
    <row r="836" spans="1:16" s="11" customFormat="1" x14ac:dyDescent="0.3">
      <c r="A836" s="19"/>
      <c r="B836" s="19"/>
      <c r="C836" s="20"/>
      <c r="D836" s="23"/>
      <c r="E836" s="22"/>
      <c r="F836" s="23"/>
      <c r="G836" s="46"/>
      <c r="H836" s="46"/>
      <c r="I836" s="23"/>
      <c r="J836" s="23"/>
      <c r="K836" s="28"/>
      <c r="L836" s="23"/>
      <c r="M836" s="24"/>
      <c r="N836" s="22"/>
      <c r="O836" s="22"/>
      <c r="P836" s="22"/>
    </row>
    <row r="837" spans="1:16" s="11" customFormat="1" x14ac:dyDescent="0.3">
      <c r="A837" s="19"/>
      <c r="B837" s="19"/>
      <c r="C837" s="20"/>
      <c r="D837" s="23"/>
      <c r="E837" s="22"/>
      <c r="F837" s="23"/>
      <c r="G837" s="46"/>
      <c r="H837" s="46"/>
      <c r="I837" s="23"/>
      <c r="J837" s="23"/>
      <c r="K837" s="28"/>
      <c r="L837" s="23"/>
      <c r="M837" s="24"/>
      <c r="N837" s="22"/>
      <c r="O837" s="22"/>
      <c r="P837" s="22"/>
    </row>
    <row r="838" spans="1:16" s="11" customFormat="1" x14ac:dyDescent="0.3">
      <c r="A838" s="27"/>
      <c r="B838" s="19"/>
      <c r="C838" s="20"/>
      <c r="D838" s="23"/>
      <c r="E838" s="22"/>
      <c r="F838" s="23"/>
      <c r="G838" s="46"/>
      <c r="H838" s="46"/>
      <c r="I838" s="23"/>
      <c r="J838" s="23"/>
      <c r="K838" s="28"/>
      <c r="L838" s="23"/>
      <c r="M838" s="24"/>
      <c r="N838" s="22"/>
      <c r="O838" s="22"/>
      <c r="P838" s="22"/>
    </row>
    <row r="839" spans="1:16" s="11" customFormat="1" x14ac:dyDescent="0.3">
      <c r="A839" s="27"/>
      <c r="B839" s="19"/>
      <c r="C839" s="20"/>
      <c r="D839" s="23"/>
      <c r="E839" s="22"/>
      <c r="F839" s="23"/>
      <c r="G839" s="46"/>
      <c r="H839" s="46"/>
      <c r="I839" s="23"/>
      <c r="J839" s="23"/>
      <c r="K839" s="28"/>
      <c r="L839" s="23"/>
      <c r="M839" s="24"/>
      <c r="N839" s="22"/>
      <c r="O839" s="22"/>
      <c r="P839" s="22"/>
    </row>
    <row r="840" spans="1:16" s="11" customFormat="1" x14ac:dyDescent="0.3">
      <c r="A840" s="19"/>
      <c r="B840" s="19"/>
      <c r="C840" s="20"/>
      <c r="D840" s="23"/>
      <c r="E840" s="22"/>
      <c r="F840" s="23"/>
      <c r="G840" s="46"/>
      <c r="H840" s="46"/>
      <c r="I840" s="23"/>
      <c r="J840" s="23"/>
      <c r="K840" s="28"/>
      <c r="L840" s="23"/>
      <c r="M840" s="24"/>
      <c r="N840" s="22"/>
      <c r="O840" s="22"/>
      <c r="P840" s="22"/>
    </row>
    <row r="841" spans="1:16" s="11" customFormat="1" x14ac:dyDescent="0.3">
      <c r="A841" s="19"/>
      <c r="B841" s="19"/>
      <c r="C841" s="20"/>
      <c r="D841" s="23"/>
      <c r="E841" s="22"/>
      <c r="F841" s="23"/>
      <c r="G841" s="46"/>
      <c r="H841" s="46"/>
      <c r="I841" s="23"/>
      <c r="J841" s="23"/>
      <c r="K841" s="28"/>
      <c r="L841" s="23"/>
      <c r="M841" s="24"/>
      <c r="N841" s="22"/>
      <c r="O841" s="22"/>
      <c r="P841" s="22"/>
    </row>
    <row r="842" spans="1:16" s="11" customFormat="1" x14ac:dyDescent="0.3">
      <c r="A842" s="27"/>
      <c r="B842" s="19"/>
      <c r="C842" s="20"/>
      <c r="D842" s="23"/>
      <c r="E842" s="22"/>
      <c r="F842" s="23"/>
      <c r="G842" s="46"/>
      <c r="H842" s="46"/>
      <c r="I842" s="23"/>
      <c r="J842" s="23"/>
      <c r="K842" s="28"/>
      <c r="L842" s="23"/>
      <c r="M842" s="24"/>
      <c r="N842" s="22"/>
      <c r="O842" s="22"/>
      <c r="P842" s="22"/>
    </row>
    <row r="843" spans="1:16" s="11" customFormat="1" x14ac:dyDescent="0.3">
      <c r="A843" s="27"/>
      <c r="B843" s="19"/>
      <c r="C843" s="20"/>
      <c r="D843" s="23"/>
      <c r="E843" s="22"/>
      <c r="F843" s="23"/>
      <c r="G843" s="46"/>
      <c r="H843" s="46"/>
      <c r="I843" s="23"/>
      <c r="J843" s="23"/>
      <c r="K843" s="28"/>
      <c r="L843" s="23"/>
      <c r="M843" s="24"/>
      <c r="N843" s="22"/>
      <c r="O843" s="22"/>
      <c r="P843" s="22"/>
    </row>
    <row r="844" spans="1:16" s="11" customFormat="1" x14ac:dyDescent="0.3">
      <c r="A844" s="19"/>
      <c r="B844" s="19"/>
      <c r="C844" s="20"/>
      <c r="D844" s="23"/>
      <c r="E844" s="22"/>
      <c r="F844" s="23"/>
      <c r="G844" s="46"/>
      <c r="H844" s="46"/>
      <c r="I844" s="23"/>
      <c r="J844" s="23"/>
      <c r="K844" s="28"/>
      <c r="L844" s="23"/>
      <c r="M844" s="24"/>
      <c r="N844" s="22"/>
      <c r="O844" s="22"/>
      <c r="P844" s="22"/>
    </row>
    <row r="845" spans="1:16" s="11" customFormat="1" x14ac:dyDescent="0.3">
      <c r="A845" s="19"/>
      <c r="B845" s="19"/>
      <c r="C845" s="20"/>
      <c r="D845" s="23"/>
      <c r="E845" s="22"/>
      <c r="F845" s="23"/>
      <c r="G845" s="46"/>
      <c r="H845" s="46"/>
      <c r="I845" s="23"/>
      <c r="J845" s="23"/>
      <c r="K845" s="28"/>
      <c r="L845" s="23"/>
      <c r="M845" s="24"/>
      <c r="N845" s="22"/>
      <c r="O845" s="22"/>
      <c r="P845" s="22"/>
    </row>
    <row r="846" spans="1:16" s="11" customFormat="1" x14ac:dyDescent="0.3">
      <c r="A846" s="27"/>
      <c r="B846" s="19"/>
      <c r="C846" s="20"/>
      <c r="D846" s="23"/>
      <c r="E846" s="22"/>
      <c r="F846" s="23"/>
      <c r="G846" s="46"/>
      <c r="H846" s="46"/>
      <c r="I846" s="23"/>
      <c r="J846" s="23"/>
      <c r="K846" s="28"/>
      <c r="L846" s="23"/>
      <c r="M846" s="24"/>
      <c r="N846" s="22"/>
      <c r="O846" s="22"/>
      <c r="P846" s="22"/>
    </row>
    <row r="847" spans="1:16" s="11" customFormat="1" x14ac:dyDescent="0.3">
      <c r="A847" s="27"/>
      <c r="B847" s="19"/>
      <c r="C847" s="20"/>
      <c r="D847" s="23"/>
      <c r="E847" s="22"/>
      <c r="F847" s="23"/>
      <c r="G847" s="46"/>
      <c r="H847" s="46"/>
      <c r="I847" s="23"/>
      <c r="J847" s="23"/>
      <c r="K847" s="28"/>
      <c r="L847" s="23"/>
      <c r="M847" s="24"/>
      <c r="N847" s="22"/>
      <c r="O847" s="22"/>
      <c r="P847" s="22"/>
    </row>
    <row r="848" spans="1:16" s="11" customFormat="1" x14ac:dyDescent="0.3">
      <c r="A848" s="19"/>
      <c r="B848" s="19"/>
      <c r="C848" s="20"/>
      <c r="D848" s="23"/>
      <c r="E848" s="22"/>
      <c r="F848" s="23"/>
      <c r="G848" s="46"/>
      <c r="H848" s="46"/>
      <c r="I848" s="23"/>
      <c r="J848" s="23"/>
      <c r="K848" s="28"/>
      <c r="L848" s="23"/>
      <c r="M848" s="24"/>
      <c r="N848" s="22"/>
      <c r="O848" s="22"/>
      <c r="P848" s="22"/>
    </row>
    <row r="849" spans="1:16" s="11" customFormat="1" x14ac:dyDescent="0.3">
      <c r="A849" s="19"/>
      <c r="B849" s="19"/>
      <c r="C849" s="20"/>
      <c r="D849" s="23"/>
      <c r="E849" s="22"/>
      <c r="F849" s="23"/>
      <c r="G849" s="46"/>
      <c r="H849" s="46"/>
      <c r="I849" s="23"/>
      <c r="J849" s="23"/>
      <c r="K849" s="28"/>
      <c r="L849" s="23"/>
      <c r="M849" s="24"/>
      <c r="N849" s="22"/>
      <c r="O849" s="22"/>
      <c r="P849" s="22"/>
    </row>
    <row r="850" spans="1:16" s="11" customFormat="1" x14ac:dyDescent="0.3">
      <c r="A850" s="27"/>
      <c r="B850" s="19"/>
      <c r="C850" s="20"/>
      <c r="D850" s="23"/>
      <c r="E850" s="22"/>
      <c r="F850" s="23"/>
      <c r="G850" s="46"/>
      <c r="H850" s="46"/>
      <c r="I850" s="23"/>
      <c r="J850" s="23"/>
      <c r="K850" s="28"/>
      <c r="L850" s="23"/>
      <c r="M850" s="24"/>
      <c r="N850" s="22"/>
      <c r="O850" s="22"/>
      <c r="P850" s="22"/>
    </row>
    <row r="851" spans="1:16" s="11" customFormat="1" x14ac:dyDescent="0.3">
      <c r="A851" s="27"/>
      <c r="B851" s="19"/>
      <c r="C851" s="20"/>
      <c r="D851" s="23"/>
      <c r="E851" s="22"/>
      <c r="F851" s="23"/>
      <c r="G851" s="46"/>
      <c r="H851" s="46"/>
      <c r="I851" s="23"/>
      <c r="J851" s="23"/>
      <c r="K851" s="28"/>
      <c r="L851" s="23"/>
      <c r="M851" s="24"/>
      <c r="N851" s="22"/>
      <c r="O851" s="22"/>
      <c r="P851" s="22"/>
    </row>
    <row r="852" spans="1:16" s="11" customFormat="1" x14ac:dyDescent="0.3">
      <c r="A852" s="19"/>
      <c r="B852" s="19"/>
      <c r="C852" s="20"/>
      <c r="D852" s="23"/>
      <c r="E852" s="22"/>
      <c r="F852" s="23"/>
      <c r="G852" s="46"/>
      <c r="H852" s="46"/>
      <c r="I852" s="23"/>
      <c r="J852" s="23"/>
      <c r="K852" s="28"/>
      <c r="L852" s="23"/>
      <c r="M852" s="24"/>
      <c r="N852" s="22"/>
      <c r="O852" s="22"/>
      <c r="P852" s="22"/>
    </row>
    <row r="853" spans="1:16" s="11" customFormat="1" x14ac:dyDescent="0.3">
      <c r="A853" s="19"/>
      <c r="B853" s="19"/>
      <c r="C853" s="20"/>
      <c r="D853" s="23"/>
      <c r="E853" s="22"/>
      <c r="F853" s="23"/>
      <c r="G853" s="46"/>
      <c r="H853" s="46"/>
      <c r="I853" s="23"/>
      <c r="J853" s="23"/>
      <c r="K853" s="28"/>
      <c r="L853" s="23"/>
      <c r="M853" s="24"/>
      <c r="N853" s="22"/>
      <c r="O853" s="22"/>
      <c r="P853" s="22"/>
    </row>
    <row r="854" spans="1:16" s="11" customFormat="1" x14ac:dyDescent="0.3">
      <c r="A854" s="27"/>
      <c r="B854" s="19"/>
      <c r="C854" s="20"/>
      <c r="D854" s="23"/>
      <c r="E854" s="22"/>
      <c r="F854" s="23"/>
      <c r="G854" s="46"/>
      <c r="H854" s="46"/>
      <c r="I854" s="23"/>
      <c r="J854" s="23"/>
      <c r="K854" s="28"/>
      <c r="L854" s="23"/>
      <c r="M854" s="24"/>
      <c r="N854" s="22"/>
      <c r="O854" s="22"/>
      <c r="P854" s="22"/>
    </row>
    <row r="855" spans="1:16" s="11" customFormat="1" x14ac:dyDescent="0.3">
      <c r="A855" s="27"/>
      <c r="B855" s="19"/>
      <c r="C855" s="20"/>
      <c r="D855" s="23"/>
      <c r="E855" s="22"/>
      <c r="F855" s="23"/>
      <c r="G855" s="46"/>
      <c r="H855" s="46"/>
      <c r="I855" s="23"/>
      <c r="J855" s="23"/>
      <c r="K855" s="28"/>
      <c r="L855" s="23"/>
      <c r="M855" s="24"/>
      <c r="N855" s="22"/>
      <c r="O855" s="22"/>
      <c r="P855" s="22"/>
    </row>
    <row r="856" spans="1:16" s="11" customFormat="1" x14ac:dyDescent="0.3">
      <c r="A856" s="19"/>
      <c r="B856" s="19"/>
      <c r="C856" s="20"/>
      <c r="D856" s="23"/>
      <c r="E856" s="22"/>
      <c r="F856" s="23"/>
      <c r="G856" s="46"/>
      <c r="H856" s="46"/>
      <c r="I856" s="23"/>
      <c r="J856" s="23"/>
      <c r="K856" s="28"/>
      <c r="L856" s="23"/>
      <c r="M856" s="24"/>
      <c r="N856" s="22"/>
      <c r="O856" s="22"/>
      <c r="P856" s="22"/>
    </row>
    <row r="857" spans="1:16" s="11" customFormat="1" x14ac:dyDescent="0.3">
      <c r="A857" s="19"/>
      <c r="B857" s="19"/>
      <c r="C857" s="20"/>
      <c r="D857" s="23"/>
      <c r="E857" s="22"/>
      <c r="F857" s="23"/>
      <c r="G857" s="46"/>
      <c r="H857" s="46"/>
      <c r="I857" s="23"/>
      <c r="J857" s="23"/>
      <c r="K857" s="28"/>
      <c r="L857" s="23"/>
      <c r="M857" s="24"/>
      <c r="N857" s="22"/>
      <c r="O857" s="22"/>
      <c r="P857" s="22"/>
    </row>
    <row r="858" spans="1:16" s="11" customFormat="1" x14ac:dyDescent="0.3">
      <c r="A858" s="27"/>
      <c r="B858" s="19"/>
      <c r="C858" s="20"/>
      <c r="D858" s="23"/>
      <c r="E858" s="22"/>
      <c r="F858" s="23"/>
      <c r="G858" s="46"/>
      <c r="H858" s="46"/>
      <c r="I858" s="23"/>
      <c r="J858" s="23"/>
      <c r="K858" s="28"/>
      <c r="L858" s="23"/>
      <c r="M858" s="24"/>
      <c r="N858" s="22"/>
      <c r="O858" s="22"/>
      <c r="P858" s="22"/>
    </row>
    <row r="859" spans="1:16" s="11" customFormat="1" x14ac:dyDescent="0.3">
      <c r="A859" s="27"/>
      <c r="B859" s="19"/>
      <c r="C859" s="20"/>
      <c r="D859" s="23"/>
      <c r="E859" s="22"/>
      <c r="F859" s="23"/>
      <c r="G859" s="46"/>
      <c r="H859" s="46"/>
      <c r="I859" s="23"/>
      <c r="J859" s="23"/>
      <c r="K859" s="28"/>
      <c r="L859" s="23"/>
      <c r="M859" s="24"/>
      <c r="N859" s="22"/>
      <c r="O859" s="22"/>
      <c r="P859" s="22"/>
    </row>
    <row r="860" spans="1:16" s="11" customFormat="1" x14ac:dyDescent="0.3">
      <c r="A860" s="19"/>
      <c r="B860" s="19"/>
      <c r="C860" s="20"/>
      <c r="D860" s="23"/>
      <c r="E860" s="22"/>
      <c r="F860" s="23"/>
      <c r="G860" s="46"/>
      <c r="H860" s="46"/>
      <c r="I860" s="23"/>
      <c r="J860" s="23"/>
      <c r="K860" s="28"/>
      <c r="L860" s="23"/>
      <c r="M860" s="24"/>
      <c r="N860" s="22"/>
      <c r="O860" s="22"/>
      <c r="P860" s="22"/>
    </row>
    <row r="861" spans="1:16" s="11" customFormat="1" x14ac:dyDescent="0.3">
      <c r="A861" s="19"/>
      <c r="B861" s="19"/>
      <c r="C861" s="20"/>
      <c r="D861" s="23"/>
      <c r="E861" s="22"/>
      <c r="F861" s="23"/>
      <c r="G861" s="46"/>
      <c r="H861" s="46"/>
      <c r="I861" s="23"/>
      <c r="J861" s="23"/>
      <c r="K861" s="28"/>
      <c r="L861" s="23"/>
      <c r="M861" s="24"/>
      <c r="N861" s="22"/>
      <c r="O861" s="22"/>
      <c r="P861" s="22"/>
    </row>
    <row r="862" spans="1:16" s="11" customFormat="1" x14ac:dyDescent="0.3">
      <c r="A862" s="27"/>
      <c r="B862" s="19"/>
      <c r="C862" s="20"/>
      <c r="D862" s="23"/>
      <c r="E862" s="22"/>
      <c r="F862" s="23"/>
      <c r="G862" s="46"/>
      <c r="H862" s="46"/>
      <c r="I862" s="23"/>
      <c r="J862" s="23"/>
      <c r="K862" s="28"/>
      <c r="L862" s="23"/>
      <c r="M862" s="24"/>
      <c r="N862" s="22"/>
      <c r="O862" s="22"/>
      <c r="P862" s="22"/>
    </row>
    <row r="863" spans="1:16" s="11" customFormat="1" x14ac:dyDescent="0.3">
      <c r="A863" s="27"/>
      <c r="B863" s="19"/>
      <c r="C863" s="20"/>
      <c r="D863" s="23"/>
      <c r="E863" s="22"/>
      <c r="F863" s="23"/>
      <c r="G863" s="46"/>
      <c r="H863" s="46"/>
      <c r="I863" s="23"/>
      <c r="J863" s="23"/>
      <c r="K863" s="28"/>
      <c r="L863" s="23"/>
      <c r="M863" s="24"/>
      <c r="N863" s="22"/>
      <c r="O863" s="22"/>
      <c r="P863" s="22"/>
    </row>
    <row r="864" spans="1:16" s="11" customFormat="1" x14ac:dyDescent="0.3">
      <c r="A864" s="19"/>
      <c r="B864" s="19"/>
      <c r="C864" s="20"/>
      <c r="D864" s="23"/>
      <c r="E864" s="22"/>
      <c r="F864" s="23"/>
      <c r="G864" s="46"/>
      <c r="H864" s="46"/>
      <c r="I864" s="23"/>
      <c r="J864" s="23"/>
      <c r="K864" s="28"/>
      <c r="L864" s="23"/>
      <c r="M864" s="24"/>
      <c r="N864" s="22"/>
      <c r="O864" s="22"/>
      <c r="P864" s="22"/>
    </row>
    <row r="865" spans="1:16" s="11" customFormat="1" x14ac:dyDescent="0.3">
      <c r="A865" s="19"/>
      <c r="B865" s="19"/>
      <c r="C865" s="20"/>
      <c r="D865" s="23"/>
      <c r="E865" s="22"/>
      <c r="F865" s="23"/>
      <c r="G865" s="46"/>
      <c r="H865" s="46"/>
      <c r="I865" s="23"/>
      <c r="J865" s="23"/>
      <c r="K865" s="28"/>
      <c r="L865" s="23"/>
      <c r="M865" s="24"/>
      <c r="N865" s="22"/>
      <c r="O865" s="22"/>
      <c r="P865" s="22"/>
    </row>
    <row r="866" spans="1:16" s="11" customFormat="1" x14ac:dyDescent="0.3">
      <c r="A866" s="27"/>
      <c r="B866" s="19"/>
      <c r="C866" s="20"/>
      <c r="D866" s="23"/>
      <c r="E866" s="22"/>
      <c r="F866" s="23"/>
      <c r="G866" s="46"/>
      <c r="H866" s="46"/>
      <c r="I866" s="23"/>
      <c r="J866" s="23"/>
      <c r="K866" s="28"/>
      <c r="L866" s="23"/>
      <c r="M866" s="24"/>
      <c r="N866" s="22"/>
      <c r="O866" s="22"/>
      <c r="P866" s="22"/>
    </row>
    <row r="867" spans="1:16" s="11" customFormat="1" x14ac:dyDescent="0.3">
      <c r="A867" s="27"/>
      <c r="B867" s="19"/>
      <c r="C867" s="20"/>
      <c r="D867" s="23"/>
      <c r="E867" s="22"/>
      <c r="F867" s="23"/>
      <c r="G867" s="46"/>
      <c r="H867" s="46"/>
      <c r="I867" s="23"/>
      <c r="J867" s="23"/>
      <c r="K867" s="28"/>
      <c r="L867" s="23"/>
      <c r="M867" s="24"/>
      <c r="N867" s="22"/>
      <c r="O867" s="22"/>
      <c r="P867" s="22"/>
    </row>
    <row r="868" spans="1:16" s="11" customFormat="1" x14ac:dyDescent="0.3">
      <c r="A868" s="19"/>
      <c r="B868" s="19"/>
      <c r="C868" s="20"/>
      <c r="D868" s="23"/>
      <c r="E868" s="22"/>
      <c r="F868" s="23"/>
      <c r="G868" s="46"/>
      <c r="H868" s="46"/>
      <c r="I868" s="23"/>
      <c r="J868" s="23"/>
      <c r="K868" s="28"/>
      <c r="L868" s="23"/>
      <c r="M868" s="24"/>
      <c r="N868" s="22"/>
      <c r="O868" s="22"/>
      <c r="P868" s="22"/>
    </row>
    <row r="869" spans="1:16" s="11" customFormat="1" x14ac:dyDescent="0.3">
      <c r="A869" s="19"/>
      <c r="B869" s="19"/>
      <c r="C869" s="20"/>
      <c r="D869" s="23"/>
      <c r="E869" s="22"/>
      <c r="F869" s="23"/>
      <c r="G869" s="46"/>
      <c r="H869" s="46"/>
      <c r="I869" s="23"/>
      <c r="J869" s="23"/>
      <c r="K869" s="28"/>
      <c r="L869" s="23"/>
      <c r="M869" s="24"/>
      <c r="N869" s="22"/>
      <c r="O869" s="22"/>
      <c r="P869" s="22"/>
    </row>
    <row r="870" spans="1:16" s="11" customFormat="1" x14ac:dyDescent="0.3">
      <c r="A870" s="27"/>
      <c r="B870" s="19"/>
      <c r="C870" s="20"/>
      <c r="D870" s="23"/>
      <c r="E870" s="22"/>
      <c r="F870" s="23"/>
      <c r="G870" s="46"/>
      <c r="H870" s="46"/>
      <c r="I870" s="23"/>
      <c r="J870" s="23"/>
      <c r="K870" s="28"/>
      <c r="L870" s="23"/>
      <c r="M870" s="24"/>
      <c r="N870" s="22"/>
      <c r="O870" s="22"/>
      <c r="P870" s="22"/>
    </row>
    <row r="871" spans="1:16" s="11" customFormat="1" x14ac:dyDescent="0.3">
      <c r="A871" s="27"/>
      <c r="B871" s="19"/>
      <c r="C871" s="20"/>
      <c r="D871" s="23"/>
      <c r="E871" s="22"/>
      <c r="F871" s="23"/>
      <c r="G871" s="46"/>
      <c r="H871" s="46"/>
      <c r="I871" s="23"/>
      <c r="J871" s="23"/>
      <c r="K871" s="28"/>
      <c r="L871" s="23"/>
      <c r="M871" s="24"/>
      <c r="N871" s="22"/>
      <c r="O871" s="22"/>
      <c r="P871" s="22"/>
    </row>
    <row r="872" spans="1:16" s="11" customFormat="1" x14ac:dyDescent="0.3">
      <c r="A872" s="19"/>
      <c r="B872" s="19"/>
      <c r="C872" s="20"/>
      <c r="D872" s="23"/>
      <c r="E872" s="22"/>
      <c r="F872" s="23"/>
      <c r="G872" s="46"/>
      <c r="H872" s="46"/>
      <c r="I872" s="23"/>
      <c r="J872" s="23"/>
      <c r="K872" s="28"/>
      <c r="L872" s="23"/>
      <c r="M872" s="24"/>
      <c r="N872" s="22"/>
      <c r="O872" s="22"/>
      <c r="P872" s="22"/>
    </row>
    <row r="873" spans="1:16" s="11" customFormat="1" x14ac:dyDescent="0.3">
      <c r="A873" s="19"/>
      <c r="B873" s="19"/>
      <c r="C873" s="20"/>
      <c r="D873" s="23"/>
      <c r="E873" s="22"/>
      <c r="F873" s="23"/>
      <c r="G873" s="46"/>
      <c r="H873" s="46"/>
      <c r="I873" s="23"/>
      <c r="J873" s="23"/>
      <c r="K873" s="28"/>
      <c r="L873" s="23"/>
      <c r="M873" s="24"/>
      <c r="N873" s="22"/>
      <c r="O873" s="22"/>
      <c r="P873" s="22"/>
    </row>
    <row r="874" spans="1:16" s="11" customFormat="1" x14ac:dyDescent="0.3">
      <c r="A874" s="27"/>
      <c r="B874" s="19"/>
      <c r="C874" s="20"/>
      <c r="D874" s="23"/>
      <c r="E874" s="22"/>
      <c r="F874" s="23"/>
      <c r="G874" s="46"/>
      <c r="H874" s="46"/>
      <c r="I874" s="23"/>
      <c r="J874" s="23"/>
      <c r="K874" s="28"/>
      <c r="L874" s="23"/>
      <c r="M874" s="24"/>
      <c r="N874" s="22"/>
      <c r="O874" s="22"/>
      <c r="P874" s="22"/>
    </row>
    <row r="875" spans="1:16" s="11" customFormat="1" x14ac:dyDescent="0.3">
      <c r="A875" s="27"/>
      <c r="B875" s="19"/>
      <c r="C875" s="20"/>
      <c r="D875" s="23"/>
      <c r="E875" s="22"/>
      <c r="F875" s="23"/>
      <c r="G875" s="46"/>
      <c r="H875" s="46"/>
      <c r="I875" s="23"/>
      <c r="J875" s="23"/>
      <c r="K875" s="28"/>
      <c r="L875" s="23"/>
      <c r="M875" s="24"/>
      <c r="N875" s="22"/>
      <c r="O875" s="22"/>
      <c r="P875" s="22"/>
    </row>
    <row r="876" spans="1:16" s="11" customFormat="1" x14ac:dyDescent="0.3">
      <c r="A876" s="19"/>
      <c r="B876" s="19"/>
      <c r="C876" s="20"/>
      <c r="D876" s="23"/>
      <c r="E876" s="22"/>
      <c r="F876" s="23"/>
      <c r="G876" s="46"/>
      <c r="H876" s="46"/>
      <c r="I876" s="23"/>
      <c r="J876" s="23"/>
      <c r="K876" s="28"/>
      <c r="L876" s="23"/>
      <c r="M876" s="24"/>
      <c r="N876" s="22"/>
      <c r="O876" s="22"/>
      <c r="P876" s="22"/>
    </row>
    <row r="877" spans="1:16" s="11" customFormat="1" x14ac:dyDescent="0.3">
      <c r="A877" s="19"/>
      <c r="B877" s="19"/>
      <c r="C877" s="20"/>
      <c r="D877" s="23"/>
      <c r="E877" s="22"/>
      <c r="F877" s="23"/>
      <c r="G877" s="46"/>
      <c r="H877" s="46"/>
      <c r="I877" s="23"/>
      <c r="J877" s="23"/>
      <c r="K877" s="28"/>
      <c r="L877" s="23"/>
      <c r="M877" s="24"/>
      <c r="N877" s="22"/>
      <c r="O877" s="22"/>
      <c r="P877" s="22"/>
    </row>
    <row r="878" spans="1:16" s="11" customFormat="1" x14ac:dyDescent="0.3">
      <c r="A878" s="27"/>
      <c r="B878" s="19"/>
      <c r="C878" s="20"/>
      <c r="D878" s="23"/>
      <c r="E878" s="22"/>
      <c r="F878" s="23"/>
      <c r="G878" s="46"/>
      <c r="H878" s="46"/>
      <c r="I878" s="23"/>
      <c r="J878" s="23"/>
      <c r="K878" s="28"/>
      <c r="L878" s="23"/>
      <c r="M878" s="24"/>
      <c r="N878" s="22"/>
      <c r="O878" s="22"/>
      <c r="P878" s="22"/>
    </row>
    <row r="879" spans="1:16" s="11" customFormat="1" x14ac:dyDescent="0.3">
      <c r="A879" s="27"/>
      <c r="B879" s="19"/>
      <c r="C879" s="20"/>
      <c r="D879" s="23"/>
      <c r="E879" s="22"/>
      <c r="F879" s="23"/>
      <c r="G879" s="46"/>
      <c r="H879" s="46"/>
      <c r="I879" s="23"/>
      <c r="J879" s="23"/>
      <c r="K879" s="28"/>
      <c r="L879" s="23"/>
      <c r="M879" s="24"/>
      <c r="N879" s="22"/>
      <c r="O879" s="22"/>
      <c r="P879" s="22"/>
    </row>
    <row r="880" spans="1:16" s="11" customFormat="1" x14ac:dyDescent="0.3">
      <c r="A880" s="19"/>
      <c r="B880" s="19"/>
      <c r="C880" s="20"/>
      <c r="D880" s="23"/>
      <c r="E880" s="22"/>
      <c r="F880" s="23"/>
      <c r="G880" s="46"/>
      <c r="H880" s="46"/>
      <c r="I880" s="23"/>
      <c r="J880" s="23"/>
      <c r="K880" s="28"/>
      <c r="L880" s="23"/>
      <c r="M880" s="24"/>
      <c r="N880" s="22"/>
      <c r="O880" s="22"/>
      <c r="P880" s="22"/>
    </row>
    <row r="881" spans="1:16" s="11" customFormat="1" x14ac:dyDescent="0.3">
      <c r="A881" s="19"/>
      <c r="B881" s="19"/>
      <c r="C881" s="20"/>
      <c r="D881" s="23"/>
      <c r="E881" s="22"/>
      <c r="F881" s="23"/>
      <c r="G881" s="46"/>
      <c r="H881" s="46"/>
      <c r="I881" s="23"/>
      <c r="J881" s="23"/>
      <c r="K881" s="28"/>
      <c r="L881" s="23"/>
      <c r="M881" s="24"/>
      <c r="N881" s="22"/>
      <c r="O881" s="22"/>
      <c r="P881" s="22"/>
    </row>
    <row r="882" spans="1:16" s="11" customFormat="1" x14ac:dyDescent="0.3">
      <c r="A882" s="27"/>
      <c r="B882" s="19"/>
      <c r="C882" s="20"/>
      <c r="D882" s="23"/>
      <c r="E882" s="22"/>
      <c r="F882" s="23"/>
      <c r="G882" s="46"/>
      <c r="H882" s="46"/>
      <c r="I882" s="23"/>
      <c r="J882" s="23"/>
      <c r="K882" s="28"/>
      <c r="L882" s="23"/>
      <c r="M882" s="24"/>
      <c r="N882" s="22"/>
      <c r="O882" s="22"/>
      <c r="P882" s="22"/>
    </row>
    <row r="883" spans="1:16" s="11" customFormat="1" x14ac:dyDescent="0.3">
      <c r="A883" s="27"/>
      <c r="B883" s="19"/>
      <c r="C883" s="20"/>
      <c r="D883" s="23"/>
      <c r="E883" s="22"/>
      <c r="F883" s="23"/>
      <c r="G883" s="46"/>
      <c r="H883" s="46"/>
      <c r="I883" s="23"/>
      <c r="J883" s="23"/>
      <c r="K883" s="28"/>
      <c r="L883" s="23"/>
      <c r="M883" s="24"/>
      <c r="N883" s="22"/>
      <c r="O883" s="22"/>
      <c r="P883" s="22"/>
    </row>
    <row r="884" spans="1:16" s="11" customFormat="1" x14ac:dyDescent="0.3">
      <c r="A884" s="19"/>
      <c r="B884" s="19"/>
      <c r="C884" s="20"/>
      <c r="D884" s="23"/>
      <c r="E884" s="22"/>
      <c r="F884" s="23"/>
      <c r="G884" s="46"/>
      <c r="H884" s="46"/>
      <c r="I884" s="23"/>
      <c r="J884" s="23"/>
      <c r="K884" s="28"/>
      <c r="L884" s="23"/>
      <c r="M884" s="24"/>
      <c r="N884" s="22"/>
      <c r="O884" s="22"/>
      <c r="P884" s="22"/>
    </row>
    <row r="885" spans="1:16" s="11" customFormat="1" x14ac:dyDescent="0.3">
      <c r="A885" s="19"/>
      <c r="B885" s="19"/>
      <c r="C885" s="20"/>
      <c r="D885" s="23"/>
      <c r="E885" s="22"/>
      <c r="F885" s="23"/>
      <c r="G885" s="46"/>
      <c r="H885" s="46"/>
      <c r="I885" s="23"/>
      <c r="J885" s="23"/>
      <c r="K885" s="28"/>
      <c r="L885" s="23"/>
      <c r="M885" s="24"/>
      <c r="N885" s="22"/>
      <c r="O885" s="22"/>
      <c r="P885" s="22"/>
    </row>
    <row r="886" spans="1:16" s="11" customFormat="1" x14ac:dyDescent="0.3">
      <c r="A886" s="27"/>
      <c r="B886" s="19"/>
      <c r="C886" s="20"/>
      <c r="D886" s="23"/>
      <c r="E886" s="22"/>
      <c r="F886" s="23"/>
      <c r="G886" s="46"/>
      <c r="H886" s="46"/>
      <c r="I886" s="23"/>
      <c r="J886" s="23"/>
      <c r="K886" s="28"/>
      <c r="L886" s="23"/>
      <c r="M886" s="24"/>
      <c r="N886" s="22"/>
      <c r="O886" s="22"/>
      <c r="P886" s="22"/>
    </row>
    <row r="887" spans="1:16" s="11" customFormat="1" x14ac:dyDescent="0.3">
      <c r="A887" s="27"/>
      <c r="B887" s="19"/>
      <c r="C887" s="20"/>
      <c r="D887" s="23"/>
      <c r="E887" s="22"/>
      <c r="F887" s="23"/>
      <c r="G887" s="46"/>
      <c r="H887" s="46"/>
      <c r="I887" s="23"/>
      <c r="J887" s="23"/>
      <c r="K887" s="28"/>
      <c r="L887" s="23"/>
      <c r="M887" s="24"/>
      <c r="N887" s="22"/>
      <c r="O887" s="22"/>
      <c r="P887" s="22"/>
    </row>
    <row r="888" spans="1:16" s="11" customFormat="1" x14ac:dyDescent="0.3">
      <c r="A888" s="19"/>
      <c r="B888" s="19"/>
      <c r="C888" s="20"/>
      <c r="D888" s="23"/>
      <c r="E888" s="22"/>
      <c r="F888" s="23"/>
      <c r="G888" s="46"/>
      <c r="H888" s="46"/>
      <c r="I888" s="23"/>
      <c r="J888" s="23"/>
      <c r="K888" s="28"/>
      <c r="L888" s="23"/>
      <c r="M888" s="24"/>
      <c r="N888" s="22"/>
      <c r="O888" s="22"/>
      <c r="P888" s="22"/>
    </row>
    <row r="889" spans="1:16" s="11" customFormat="1" x14ac:dyDescent="0.3">
      <c r="A889" s="19"/>
      <c r="B889" s="19"/>
      <c r="C889" s="20"/>
      <c r="D889" s="23"/>
      <c r="E889" s="22"/>
      <c r="F889" s="23"/>
      <c r="G889" s="46"/>
      <c r="H889" s="46"/>
      <c r="I889" s="23"/>
      <c r="J889" s="23"/>
      <c r="K889" s="28"/>
      <c r="L889" s="23"/>
      <c r="M889" s="24"/>
      <c r="N889" s="22"/>
      <c r="O889" s="22"/>
      <c r="P889" s="22"/>
    </row>
    <row r="890" spans="1:16" s="11" customFormat="1" x14ac:dyDescent="0.3">
      <c r="A890" s="27"/>
      <c r="B890" s="19"/>
      <c r="C890" s="20"/>
      <c r="D890" s="23"/>
      <c r="E890" s="22"/>
      <c r="F890" s="23"/>
      <c r="G890" s="46"/>
      <c r="H890" s="46"/>
      <c r="I890" s="23"/>
      <c r="J890" s="23"/>
      <c r="K890" s="28"/>
      <c r="L890" s="23"/>
      <c r="M890" s="24"/>
      <c r="N890" s="22"/>
      <c r="O890" s="22"/>
      <c r="P890" s="22"/>
    </row>
    <row r="891" spans="1:16" s="11" customFormat="1" x14ac:dyDescent="0.3">
      <c r="A891" s="27"/>
      <c r="B891" s="19"/>
      <c r="C891" s="20"/>
      <c r="D891" s="23"/>
      <c r="E891" s="22"/>
      <c r="F891" s="23"/>
      <c r="G891" s="46"/>
      <c r="H891" s="46"/>
      <c r="I891" s="23"/>
      <c r="J891" s="23"/>
      <c r="K891" s="28"/>
      <c r="L891" s="23"/>
      <c r="M891" s="24"/>
      <c r="N891" s="22"/>
      <c r="O891" s="22"/>
      <c r="P891" s="22"/>
    </row>
    <row r="892" spans="1:16" s="11" customFormat="1" x14ac:dyDescent="0.3">
      <c r="A892" s="19"/>
      <c r="B892" s="19"/>
      <c r="C892" s="20"/>
      <c r="D892" s="23"/>
      <c r="E892" s="22"/>
      <c r="F892" s="23"/>
      <c r="G892" s="46"/>
      <c r="H892" s="46"/>
      <c r="I892" s="23"/>
      <c r="J892" s="23"/>
      <c r="K892" s="28"/>
      <c r="L892" s="23"/>
      <c r="M892" s="24"/>
      <c r="N892" s="22"/>
      <c r="O892" s="22"/>
      <c r="P892" s="22"/>
    </row>
    <row r="893" spans="1:16" s="11" customFormat="1" x14ac:dyDescent="0.3">
      <c r="A893" s="19"/>
      <c r="B893" s="19"/>
      <c r="C893" s="20"/>
      <c r="D893" s="23"/>
      <c r="E893" s="22"/>
      <c r="F893" s="23"/>
      <c r="G893" s="46"/>
      <c r="H893" s="46"/>
      <c r="I893" s="23"/>
      <c r="J893" s="23"/>
      <c r="K893" s="28"/>
      <c r="L893" s="23"/>
      <c r="M893" s="24"/>
      <c r="N893" s="22"/>
      <c r="O893" s="22"/>
      <c r="P893" s="22"/>
    </row>
    <row r="894" spans="1:16" s="11" customFormat="1" x14ac:dyDescent="0.3">
      <c r="A894" s="27"/>
      <c r="B894" s="19"/>
      <c r="C894" s="20"/>
      <c r="D894" s="23"/>
      <c r="E894" s="22"/>
      <c r="F894" s="23"/>
      <c r="G894" s="46"/>
      <c r="H894" s="46"/>
      <c r="I894" s="23"/>
      <c r="J894" s="23"/>
      <c r="K894" s="28"/>
      <c r="L894" s="23"/>
      <c r="M894" s="24"/>
      <c r="N894" s="22"/>
      <c r="O894" s="22"/>
      <c r="P894" s="22"/>
    </row>
    <row r="895" spans="1:16" s="11" customFormat="1" x14ac:dyDescent="0.3">
      <c r="A895" s="27"/>
      <c r="B895" s="19"/>
      <c r="C895" s="20"/>
      <c r="D895" s="23"/>
      <c r="E895" s="22"/>
      <c r="F895" s="23"/>
      <c r="G895" s="46"/>
      <c r="H895" s="46"/>
      <c r="I895" s="23"/>
      <c r="J895" s="23"/>
      <c r="K895" s="28"/>
      <c r="L895" s="23"/>
      <c r="M895" s="24"/>
      <c r="N895" s="22"/>
      <c r="O895" s="22"/>
      <c r="P895" s="22"/>
    </row>
    <row r="896" spans="1:16" s="11" customFormat="1" x14ac:dyDescent="0.3">
      <c r="A896" s="19"/>
      <c r="B896" s="19"/>
      <c r="C896" s="20"/>
      <c r="D896" s="23"/>
      <c r="E896" s="22"/>
      <c r="F896" s="23"/>
      <c r="G896" s="46"/>
      <c r="H896" s="46"/>
      <c r="I896" s="23"/>
      <c r="J896" s="23"/>
      <c r="K896" s="28"/>
      <c r="L896" s="23"/>
      <c r="M896" s="24"/>
      <c r="N896" s="22"/>
      <c r="O896" s="22"/>
      <c r="P896" s="22"/>
    </row>
    <row r="897" spans="1:16" s="11" customFormat="1" x14ac:dyDescent="0.3">
      <c r="A897" s="19"/>
      <c r="B897" s="19"/>
      <c r="C897" s="20"/>
      <c r="D897" s="23"/>
      <c r="E897" s="22"/>
      <c r="F897" s="23"/>
      <c r="G897" s="46"/>
      <c r="H897" s="46"/>
      <c r="I897" s="23"/>
      <c r="J897" s="23"/>
      <c r="K897" s="28"/>
      <c r="L897" s="23"/>
      <c r="M897" s="24"/>
      <c r="N897" s="22"/>
      <c r="O897" s="22"/>
      <c r="P897" s="22"/>
    </row>
    <row r="898" spans="1:16" s="11" customFormat="1" x14ac:dyDescent="0.3">
      <c r="A898" s="27"/>
      <c r="B898" s="19"/>
      <c r="C898" s="20"/>
      <c r="D898" s="23"/>
      <c r="E898" s="22"/>
      <c r="F898" s="23"/>
      <c r="G898" s="46"/>
      <c r="H898" s="46"/>
      <c r="I898" s="23"/>
      <c r="J898" s="23"/>
      <c r="K898" s="28"/>
      <c r="L898" s="23"/>
      <c r="M898" s="24"/>
      <c r="N898" s="22"/>
      <c r="O898" s="22"/>
      <c r="P898" s="22"/>
    </row>
    <row r="899" spans="1:16" s="11" customFormat="1" x14ac:dyDescent="0.3">
      <c r="A899" s="27"/>
      <c r="B899" s="19"/>
      <c r="C899" s="20"/>
      <c r="D899" s="23"/>
      <c r="E899" s="22"/>
      <c r="F899" s="23"/>
      <c r="G899" s="46"/>
      <c r="H899" s="46"/>
      <c r="I899" s="23"/>
      <c r="J899" s="23"/>
      <c r="K899" s="28"/>
      <c r="L899" s="23"/>
      <c r="M899" s="24"/>
      <c r="N899" s="22"/>
      <c r="O899" s="22"/>
      <c r="P899" s="22"/>
    </row>
    <row r="900" spans="1:16" s="11" customFormat="1" x14ac:dyDescent="0.3">
      <c r="A900" s="19"/>
      <c r="B900" s="19"/>
      <c r="C900" s="20"/>
      <c r="D900" s="23"/>
      <c r="E900" s="22"/>
      <c r="F900" s="23"/>
      <c r="G900" s="46"/>
      <c r="H900" s="46"/>
      <c r="I900" s="23"/>
      <c r="J900" s="23"/>
      <c r="K900" s="28"/>
      <c r="L900" s="23"/>
      <c r="M900" s="24"/>
      <c r="N900" s="22"/>
      <c r="O900" s="22"/>
      <c r="P900" s="22"/>
    </row>
    <row r="901" spans="1:16" s="11" customFormat="1" x14ac:dyDescent="0.3">
      <c r="A901" s="19"/>
      <c r="B901" s="19"/>
      <c r="C901" s="20"/>
      <c r="D901" s="23"/>
      <c r="E901" s="22"/>
      <c r="F901" s="23"/>
      <c r="G901" s="46"/>
      <c r="H901" s="46"/>
      <c r="I901" s="23"/>
      <c r="J901" s="23"/>
      <c r="K901" s="28"/>
      <c r="L901" s="23"/>
      <c r="M901" s="24"/>
      <c r="N901" s="22"/>
      <c r="O901" s="22"/>
      <c r="P901" s="22"/>
    </row>
    <row r="902" spans="1:16" s="11" customFormat="1" x14ac:dyDescent="0.3">
      <c r="A902" s="27"/>
      <c r="B902" s="19"/>
      <c r="C902" s="20"/>
      <c r="D902" s="23"/>
      <c r="E902" s="22"/>
      <c r="F902" s="23"/>
      <c r="G902" s="46"/>
      <c r="H902" s="46"/>
      <c r="I902" s="23"/>
      <c r="J902" s="23"/>
      <c r="K902" s="28"/>
      <c r="L902" s="23"/>
      <c r="M902" s="24"/>
      <c r="N902" s="22"/>
      <c r="O902" s="22"/>
      <c r="P902" s="22"/>
    </row>
    <row r="903" spans="1:16" s="11" customFormat="1" x14ac:dyDescent="0.3">
      <c r="A903" s="27"/>
      <c r="B903" s="19"/>
      <c r="C903" s="20"/>
      <c r="D903" s="23"/>
      <c r="E903" s="22"/>
      <c r="F903" s="23"/>
      <c r="G903" s="46"/>
      <c r="H903" s="46"/>
      <c r="I903" s="23"/>
      <c r="J903" s="23"/>
      <c r="K903" s="28"/>
      <c r="L903" s="23"/>
      <c r="M903" s="24"/>
      <c r="N903" s="22"/>
      <c r="O903" s="22"/>
      <c r="P903" s="22"/>
    </row>
    <row r="904" spans="1:16" s="11" customFormat="1" x14ac:dyDescent="0.3">
      <c r="A904" s="19"/>
      <c r="B904" s="19"/>
      <c r="C904" s="20"/>
      <c r="D904" s="23"/>
      <c r="E904" s="22"/>
      <c r="F904" s="23"/>
      <c r="G904" s="46"/>
      <c r="H904" s="46"/>
      <c r="I904" s="23"/>
      <c r="J904" s="23"/>
      <c r="K904" s="28"/>
      <c r="L904" s="23"/>
      <c r="M904" s="24"/>
      <c r="N904" s="22"/>
      <c r="O904" s="22"/>
      <c r="P904" s="22"/>
    </row>
    <row r="905" spans="1:16" s="11" customFormat="1" x14ac:dyDescent="0.3">
      <c r="A905" s="19"/>
      <c r="B905" s="19"/>
      <c r="C905" s="20"/>
      <c r="D905" s="23"/>
      <c r="E905" s="22"/>
      <c r="F905" s="23"/>
      <c r="G905" s="46"/>
      <c r="H905" s="46"/>
      <c r="I905" s="23"/>
      <c r="J905" s="23"/>
      <c r="K905" s="28"/>
      <c r="L905" s="23"/>
      <c r="M905" s="24"/>
      <c r="N905" s="22"/>
      <c r="O905" s="22"/>
      <c r="P905" s="22"/>
    </row>
    <row r="906" spans="1:16" s="11" customFormat="1" x14ac:dyDescent="0.3">
      <c r="A906" s="27"/>
      <c r="B906" s="19"/>
      <c r="C906" s="20"/>
      <c r="D906" s="23"/>
      <c r="E906" s="22"/>
      <c r="F906" s="23"/>
      <c r="G906" s="46"/>
      <c r="H906" s="46"/>
      <c r="I906" s="23"/>
      <c r="J906" s="23"/>
      <c r="K906" s="28"/>
      <c r="L906" s="23"/>
      <c r="M906" s="24"/>
      <c r="N906" s="22"/>
      <c r="O906" s="22"/>
      <c r="P906" s="22"/>
    </row>
    <row r="907" spans="1:16" s="11" customFormat="1" x14ac:dyDescent="0.3">
      <c r="A907" s="27"/>
      <c r="B907" s="19"/>
      <c r="C907" s="20"/>
      <c r="D907" s="23"/>
      <c r="E907" s="22"/>
      <c r="F907" s="23"/>
      <c r="G907" s="46"/>
      <c r="H907" s="46"/>
      <c r="I907" s="23"/>
      <c r="J907" s="23"/>
      <c r="K907" s="28"/>
      <c r="L907" s="23"/>
      <c r="M907" s="24"/>
      <c r="N907" s="22"/>
      <c r="O907" s="22"/>
      <c r="P907" s="22"/>
    </row>
    <row r="908" spans="1:16" s="11" customFormat="1" x14ac:dyDescent="0.3">
      <c r="A908" s="19"/>
      <c r="B908" s="19"/>
      <c r="C908" s="20"/>
      <c r="D908" s="23"/>
      <c r="E908" s="22"/>
      <c r="F908" s="23"/>
      <c r="G908" s="46"/>
      <c r="H908" s="46"/>
      <c r="I908" s="23"/>
      <c r="J908" s="23"/>
      <c r="K908" s="28"/>
      <c r="L908" s="23"/>
      <c r="M908" s="24"/>
      <c r="N908" s="22"/>
      <c r="O908" s="22"/>
      <c r="P908" s="22"/>
    </row>
    <row r="909" spans="1:16" s="11" customFormat="1" x14ac:dyDescent="0.3">
      <c r="A909" s="19"/>
      <c r="B909" s="19"/>
      <c r="C909" s="20"/>
      <c r="D909" s="23"/>
      <c r="E909" s="22"/>
      <c r="F909" s="23"/>
      <c r="G909" s="46"/>
      <c r="H909" s="46"/>
      <c r="I909" s="23"/>
      <c r="J909" s="23"/>
      <c r="K909" s="28"/>
      <c r="L909" s="23"/>
      <c r="M909" s="24"/>
      <c r="N909" s="22"/>
      <c r="O909" s="22"/>
      <c r="P909" s="22"/>
    </row>
    <row r="910" spans="1:16" s="11" customFormat="1" x14ac:dyDescent="0.3">
      <c r="A910" s="27"/>
      <c r="B910" s="19"/>
      <c r="C910" s="20"/>
      <c r="D910" s="23"/>
      <c r="E910" s="22"/>
      <c r="F910" s="23"/>
      <c r="G910" s="46"/>
      <c r="H910" s="46"/>
      <c r="I910" s="23"/>
      <c r="J910" s="23"/>
      <c r="K910" s="28"/>
      <c r="L910" s="23"/>
      <c r="M910" s="24"/>
      <c r="N910" s="22"/>
      <c r="O910" s="22"/>
      <c r="P910" s="22"/>
    </row>
    <row r="911" spans="1:16" s="11" customFormat="1" x14ac:dyDescent="0.3">
      <c r="A911" s="27"/>
      <c r="B911" s="19"/>
      <c r="C911" s="20"/>
      <c r="D911" s="23"/>
      <c r="E911" s="22"/>
      <c r="F911" s="23"/>
      <c r="G911" s="46"/>
      <c r="H911" s="46"/>
      <c r="I911" s="23"/>
      <c r="J911" s="23"/>
      <c r="K911" s="28"/>
      <c r="L911" s="23"/>
      <c r="M911" s="24"/>
      <c r="N911" s="22"/>
      <c r="O911" s="22"/>
      <c r="P911" s="22"/>
    </row>
    <row r="912" spans="1:16" s="11" customFormat="1" x14ac:dyDescent="0.3">
      <c r="A912" s="19"/>
      <c r="B912" s="19"/>
      <c r="C912" s="20"/>
      <c r="D912" s="23"/>
      <c r="E912" s="22"/>
      <c r="F912" s="23"/>
      <c r="G912" s="46"/>
      <c r="H912" s="46"/>
      <c r="I912" s="23"/>
      <c r="J912" s="23"/>
      <c r="K912" s="28"/>
      <c r="L912" s="23"/>
      <c r="M912" s="24"/>
      <c r="N912" s="22"/>
      <c r="O912" s="22"/>
      <c r="P912" s="22"/>
    </row>
    <row r="913" spans="1:16" s="11" customFormat="1" x14ac:dyDescent="0.3">
      <c r="A913" s="19"/>
      <c r="B913" s="19"/>
      <c r="C913" s="20"/>
      <c r="D913" s="23"/>
      <c r="E913" s="22"/>
      <c r="F913" s="23"/>
      <c r="G913" s="46"/>
      <c r="H913" s="46"/>
      <c r="I913" s="23"/>
      <c r="J913" s="23"/>
      <c r="K913" s="28"/>
      <c r="L913" s="23"/>
      <c r="M913" s="24"/>
      <c r="N913" s="22"/>
      <c r="O913" s="22"/>
      <c r="P913" s="22"/>
    </row>
    <row r="914" spans="1:16" s="11" customFormat="1" x14ac:dyDescent="0.3">
      <c r="A914" s="27"/>
      <c r="B914" s="19"/>
      <c r="C914" s="20"/>
      <c r="D914" s="23"/>
      <c r="E914" s="22"/>
      <c r="F914" s="23"/>
      <c r="G914" s="46"/>
      <c r="H914" s="46"/>
      <c r="I914" s="23"/>
      <c r="J914" s="23"/>
      <c r="K914" s="28"/>
      <c r="L914" s="23"/>
      <c r="M914" s="24"/>
      <c r="N914" s="22"/>
      <c r="O914" s="22"/>
      <c r="P914" s="22"/>
    </row>
    <row r="915" spans="1:16" s="11" customFormat="1" x14ac:dyDescent="0.3">
      <c r="A915" s="27"/>
      <c r="B915" s="19"/>
      <c r="C915" s="20"/>
      <c r="D915" s="23"/>
      <c r="E915" s="22"/>
      <c r="F915" s="23"/>
      <c r="G915" s="46"/>
      <c r="H915" s="46"/>
      <c r="I915" s="23"/>
      <c r="J915" s="23"/>
      <c r="K915" s="28"/>
      <c r="L915" s="23"/>
      <c r="M915" s="24"/>
      <c r="N915" s="22"/>
      <c r="O915" s="22"/>
      <c r="P915" s="22"/>
    </row>
    <row r="916" spans="1:16" s="11" customFormat="1" x14ac:dyDescent="0.3">
      <c r="A916" s="19"/>
      <c r="B916" s="19"/>
      <c r="C916" s="20"/>
      <c r="D916" s="23"/>
      <c r="E916" s="22"/>
      <c r="F916" s="23"/>
      <c r="G916" s="46"/>
      <c r="H916" s="46"/>
      <c r="I916" s="23"/>
      <c r="J916" s="23"/>
      <c r="K916" s="28"/>
      <c r="L916" s="23"/>
      <c r="M916" s="24"/>
      <c r="N916" s="22"/>
      <c r="O916" s="22"/>
      <c r="P916" s="22"/>
    </row>
    <row r="917" spans="1:16" s="11" customFormat="1" x14ac:dyDescent="0.3">
      <c r="A917" s="19"/>
      <c r="B917" s="19"/>
      <c r="C917" s="20"/>
      <c r="D917" s="23"/>
      <c r="E917" s="22"/>
      <c r="F917" s="23"/>
      <c r="G917" s="46"/>
      <c r="H917" s="46"/>
      <c r="I917" s="23"/>
      <c r="J917" s="23"/>
      <c r="K917" s="28"/>
      <c r="L917" s="23"/>
      <c r="M917" s="24"/>
      <c r="N917" s="22"/>
      <c r="O917" s="22"/>
      <c r="P917" s="22"/>
    </row>
    <row r="918" spans="1:16" s="11" customFormat="1" x14ac:dyDescent="0.3">
      <c r="A918" s="27"/>
      <c r="B918" s="19"/>
      <c r="C918" s="20"/>
      <c r="D918" s="23"/>
      <c r="E918" s="22"/>
      <c r="F918" s="23"/>
      <c r="G918" s="46"/>
      <c r="H918" s="46"/>
      <c r="I918" s="23"/>
      <c r="J918" s="23"/>
      <c r="K918" s="28"/>
      <c r="L918" s="23"/>
      <c r="M918" s="24"/>
      <c r="N918" s="22"/>
      <c r="O918" s="22"/>
      <c r="P918" s="22"/>
    </row>
    <row r="919" spans="1:16" s="11" customFormat="1" x14ac:dyDescent="0.3">
      <c r="A919" s="27"/>
      <c r="B919" s="19"/>
      <c r="C919" s="20"/>
      <c r="D919" s="23"/>
      <c r="E919" s="22"/>
      <c r="F919" s="23"/>
      <c r="G919" s="46"/>
      <c r="H919" s="46"/>
      <c r="I919" s="23"/>
      <c r="J919" s="23"/>
      <c r="K919" s="28"/>
      <c r="L919" s="23"/>
      <c r="M919" s="24"/>
      <c r="N919" s="22"/>
      <c r="O919" s="22"/>
      <c r="P919" s="22"/>
    </row>
    <row r="920" spans="1:16" s="11" customFormat="1" x14ac:dyDescent="0.3">
      <c r="A920" s="19"/>
      <c r="B920" s="19"/>
      <c r="C920" s="20"/>
      <c r="D920" s="23"/>
      <c r="E920" s="22"/>
      <c r="F920" s="23"/>
      <c r="G920" s="46"/>
      <c r="H920" s="46"/>
      <c r="I920" s="23"/>
      <c r="J920" s="23"/>
      <c r="K920" s="28"/>
      <c r="L920" s="23"/>
      <c r="M920" s="24"/>
      <c r="N920" s="22"/>
      <c r="O920" s="22"/>
      <c r="P920" s="22"/>
    </row>
    <row r="921" spans="1:16" s="11" customFormat="1" x14ac:dyDescent="0.3">
      <c r="A921" s="19"/>
      <c r="B921" s="19"/>
      <c r="C921" s="20"/>
      <c r="D921" s="23"/>
      <c r="E921" s="22"/>
      <c r="F921" s="23"/>
      <c r="G921" s="46"/>
      <c r="H921" s="46"/>
      <c r="I921" s="23"/>
      <c r="J921" s="23"/>
      <c r="K921" s="28"/>
      <c r="L921" s="23"/>
      <c r="M921" s="24"/>
      <c r="N921" s="22"/>
      <c r="O921" s="22"/>
      <c r="P921" s="22"/>
    </row>
    <row r="922" spans="1:16" s="11" customFormat="1" x14ac:dyDescent="0.3">
      <c r="A922" s="27"/>
      <c r="B922" s="19"/>
      <c r="C922" s="20"/>
      <c r="D922" s="23"/>
      <c r="E922" s="22"/>
      <c r="F922" s="23"/>
      <c r="G922" s="46"/>
      <c r="H922" s="46"/>
      <c r="I922" s="23"/>
      <c r="J922" s="23"/>
      <c r="K922" s="28"/>
      <c r="L922" s="23"/>
      <c r="M922" s="24"/>
      <c r="N922" s="22"/>
      <c r="O922" s="22"/>
      <c r="P922" s="22"/>
    </row>
    <row r="923" spans="1:16" s="11" customFormat="1" x14ac:dyDescent="0.3">
      <c r="A923" s="27"/>
      <c r="B923" s="19"/>
      <c r="C923" s="20"/>
      <c r="D923" s="23"/>
      <c r="E923" s="22"/>
      <c r="F923" s="23"/>
      <c r="G923" s="46"/>
      <c r="H923" s="46"/>
      <c r="I923" s="23"/>
      <c r="J923" s="23"/>
      <c r="K923" s="28"/>
      <c r="L923" s="23"/>
      <c r="M923" s="24"/>
      <c r="N923" s="22"/>
      <c r="O923" s="22"/>
      <c r="P923" s="22"/>
    </row>
    <row r="924" spans="1:16" s="11" customFormat="1" x14ac:dyDescent="0.3">
      <c r="A924" s="19"/>
      <c r="B924" s="19"/>
      <c r="C924" s="20"/>
      <c r="D924" s="23"/>
      <c r="E924" s="22"/>
      <c r="F924" s="23"/>
      <c r="G924" s="46"/>
      <c r="H924" s="46"/>
      <c r="I924" s="23"/>
      <c r="J924" s="23"/>
      <c r="K924" s="28"/>
      <c r="L924" s="23"/>
      <c r="M924" s="24"/>
      <c r="N924" s="22"/>
      <c r="O924" s="22"/>
      <c r="P924" s="22"/>
    </row>
    <row r="925" spans="1:16" s="11" customFormat="1" x14ac:dyDescent="0.3">
      <c r="A925" s="19"/>
      <c r="B925" s="19"/>
      <c r="C925" s="20"/>
      <c r="D925" s="23"/>
      <c r="E925" s="22"/>
      <c r="F925" s="23"/>
      <c r="G925" s="46"/>
      <c r="H925" s="46"/>
      <c r="I925" s="23"/>
      <c r="J925" s="23"/>
      <c r="K925" s="28"/>
      <c r="L925" s="23"/>
      <c r="M925" s="24"/>
      <c r="N925" s="22"/>
      <c r="O925" s="22"/>
      <c r="P925" s="22"/>
    </row>
    <row r="926" spans="1:16" s="11" customFormat="1" x14ac:dyDescent="0.3">
      <c r="A926" s="27"/>
      <c r="B926" s="19"/>
      <c r="C926" s="20"/>
      <c r="D926" s="23"/>
      <c r="E926" s="22"/>
      <c r="F926" s="23"/>
      <c r="G926" s="46"/>
      <c r="H926" s="46"/>
      <c r="I926" s="23"/>
      <c r="J926" s="23"/>
      <c r="K926" s="28"/>
      <c r="L926" s="23"/>
      <c r="M926" s="24"/>
      <c r="N926" s="22"/>
      <c r="O926" s="22"/>
      <c r="P926" s="22"/>
    </row>
    <row r="927" spans="1:16" s="11" customFormat="1" x14ac:dyDescent="0.3">
      <c r="A927" s="27"/>
      <c r="B927" s="19"/>
      <c r="C927" s="20"/>
      <c r="D927" s="23"/>
      <c r="E927" s="22"/>
      <c r="F927" s="23"/>
      <c r="G927" s="46"/>
      <c r="H927" s="46"/>
      <c r="I927" s="23"/>
      <c r="J927" s="23"/>
      <c r="K927" s="28"/>
      <c r="L927" s="23"/>
      <c r="M927" s="24"/>
      <c r="N927" s="22"/>
      <c r="O927" s="22"/>
      <c r="P927" s="22"/>
    </row>
    <row r="928" spans="1:16" s="11" customFormat="1" x14ac:dyDescent="0.3">
      <c r="A928" s="19"/>
      <c r="B928" s="19"/>
      <c r="C928" s="20"/>
      <c r="D928" s="23"/>
      <c r="E928" s="22"/>
      <c r="F928" s="23"/>
      <c r="G928" s="46"/>
      <c r="H928" s="46"/>
      <c r="I928" s="23"/>
      <c r="J928" s="23"/>
      <c r="K928" s="28"/>
      <c r="L928" s="23"/>
      <c r="M928" s="24"/>
      <c r="N928" s="22"/>
      <c r="O928" s="22"/>
      <c r="P928" s="22"/>
    </row>
    <row r="929" spans="1:16" s="11" customFormat="1" x14ac:dyDescent="0.3">
      <c r="A929" s="19"/>
      <c r="B929" s="19"/>
      <c r="C929" s="20"/>
      <c r="D929" s="23"/>
      <c r="E929" s="22"/>
      <c r="F929" s="23"/>
      <c r="G929" s="46"/>
      <c r="H929" s="46"/>
      <c r="I929" s="23"/>
      <c r="J929" s="23"/>
      <c r="K929" s="28"/>
      <c r="L929" s="23"/>
      <c r="M929" s="24"/>
      <c r="N929" s="22"/>
      <c r="O929" s="22"/>
      <c r="P929" s="22"/>
    </row>
    <row r="930" spans="1:16" s="11" customFormat="1" x14ac:dyDescent="0.3">
      <c r="A930" s="27"/>
      <c r="B930" s="19"/>
      <c r="C930" s="20"/>
      <c r="D930" s="23"/>
      <c r="E930" s="22"/>
      <c r="F930" s="23"/>
      <c r="G930" s="46"/>
      <c r="H930" s="46"/>
      <c r="I930" s="23"/>
      <c r="J930" s="23"/>
      <c r="K930" s="28"/>
      <c r="L930" s="23"/>
      <c r="M930" s="24"/>
      <c r="N930" s="22"/>
      <c r="O930" s="22"/>
      <c r="P930" s="22"/>
    </row>
    <row r="931" spans="1:16" s="11" customFormat="1" x14ac:dyDescent="0.3">
      <c r="A931" s="27"/>
      <c r="B931" s="19"/>
      <c r="C931" s="20"/>
      <c r="D931" s="23"/>
      <c r="E931" s="22"/>
      <c r="F931" s="23"/>
      <c r="G931" s="46"/>
      <c r="H931" s="46"/>
      <c r="I931" s="23"/>
      <c r="J931" s="23"/>
      <c r="K931" s="28"/>
      <c r="L931" s="23"/>
      <c r="M931" s="24"/>
      <c r="N931" s="22"/>
      <c r="O931" s="22"/>
      <c r="P931" s="22"/>
    </row>
    <row r="932" spans="1:16" s="11" customFormat="1" x14ac:dyDescent="0.3">
      <c r="A932" s="19"/>
      <c r="B932" s="19"/>
      <c r="C932" s="20"/>
      <c r="D932" s="23"/>
      <c r="E932" s="22"/>
      <c r="F932" s="23"/>
      <c r="G932" s="46"/>
      <c r="H932" s="46"/>
      <c r="I932" s="23"/>
      <c r="J932" s="23"/>
      <c r="K932" s="28"/>
      <c r="L932" s="23"/>
      <c r="M932" s="24"/>
      <c r="N932" s="22"/>
      <c r="O932" s="22"/>
      <c r="P932" s="22"/>
    </row>
    <row r="933" spans="1:16" s="11" customFormat="1" x14ac:dyDescent="0.3">
      <c r="A933" s="19"/>
      <c r="B933" s="19"/>
      <c r="C933" s="20"/>
      <c r="D933" s="23"/>
      <c r="E933" s="22"/>
      <c r="F933" s="23"/>
      <c r="G933" s="46"/>
      <c r="H933" s="46"/>
      <c r="I933" s="23"/>
      <c r="J933" s="23"/>
      <c r="K933" s="28"/>
      <c r="L933" s="23"/>
      <c r="M933" s="24"/>
      <c r="N933" s="22"/>
      <c r="O933" s="22"/>
      <c r="P933" s="22"/>
    </row>
    <row r="934" spans="1:16" s="11" customFormat="1" x14ac:dyDescent="0.3">
      <c r="A934" s="27"/>
      <c r="B934" s="19"/>
      <c r="C934" s="20"/>
      <c r="D934" s="23"/>
      <c r="E934" s="22"/>
      <c r="F934" s="23"/>
      <c r="G934" s="46"/>
      <c r="H934" s="46"/>
      <c r="I934" s="23"/>
      <c r="J934" s="23"/>
      <c r="K934" s="28"/>
      <c r="L934" s="23"/>
      <c r="M934" s="24"/>
      <c r="N934" s="22"/>
      <c r="O934" s="22"/>
      <c r="P934" s="22"/>
    </row>
    <row r="935" spans="1:16" s="11" customFormat="1" x14ac:dyDescent="0.3">
      <c r="A935" s="27"/>
      <c r="B935" s="19"/>
      <c r="C935" s="20"/>
      <c r="D935" s="23"/>
      <c r="E935" s="22"/>
      <c r="F935" s="23"/>
      <c r="G935" s="46"/>
      <c r="H935" s="46"/>
      <c r="I935" s="23"/>
      <c r="J935" s="23"/>
      <c r="K935" s="28"/>
      <c r="L935" s="23"/>
      <c r="M935" s="24"/>
      <c r="N935" s="22"/>
      <c r="O935" s="22"/>
      <c r="P935" s="22"/>
    </row>
    <row r="936" spans="1:16" s="11" customFormat="1" x14ac:dyDescent="0.3">
      <c r="A936" s="19"/>
      <c r="B936" s="19"/>
      <c r="C936" s="20"/>
      <c r="D936" s="23"/>
      <c r="E936" s="22"/>
      <c r="F936" s="23"/>
      <c r="G936" s="46"/>
      <c r="H936" s="46"/>
      <c r="I936" s="23"/>
      <c r="J936" s="23"/>
      <c r="K936" s="28"/>
      <c r="L936" s="23"/>
      <c r="M936" s="24"/>
      <c r="N936" s="22"/>
      <c r="O936" s="22"/>
      <c r="P936" s="22"/>
    </row>
    <row r="937" spans="1:16" s="11" customFormat="1" x14ac:dyDescent="0.3">
      <c r="A937" s="19"/>
      <c r="B937" s="19"/>
      <c r="C937" s="20"/>
      <c r="D937" s="23"/>
      <c r="E937" s="22"/>
      <c r="F937" s="23"/>
      <c r="G937" s="46"/>
      <c r="H937" s="46"/>
      <c r="I937" s="23"/>
      <c r="J937" s="23"/>
      <c r="K937" s="28"/>
      <c r="L937" s="23"/>
      <c r="M937" s="24"/>
      <c r="N937" s="22"/>
      <c r="O937" s="22"/>
      <c r="P937" s="22"/>
    </row>
    <row r="938" spans="1:16" s="11" customFormat="1" x14ac:dyDescent="0.3">
      <c r="A938" s="27"/>
      <c r="B938" s="19"/>
      <c r="C938" s="20"/>
      <c r="D938" s="23"/>
      <c r="E938" s="22"/>
      <c r="F938" s="23"/>
      <c r="G938" s="46"/>
      <c r="H938" s="46"/>
      <c r="I938" s="23"/>
      <c r="J938" s="23"/>
      <c r="K938" s="28"/>
      <c r="L938" s="23"/>
      <c r="M938" s="24"/>
      <c r="N938" s="22"/>
      <c r="O938" s="22"/>
      <c r="P938" s="22"/>
    </row>
    <row r="939" spans="1:16" s="11" customFormat="1" x14ac:dyDescent="0.3">
      <c r="A939" s="27"/>
      <c r="B939" s="19"/>
      <c r="C939" s="20"/>
      <c r="D939" s="23"/>
      <c r="E939" s="22"/>
      <c r="F939" s="23"/>
      <c r="G939" s="46"/>
      <c r="H939" s="46"/>
      <c r="I939" s="23"/>
      <c r="J939" s="23"/>
      <c r="K939" s="28"/>
      <c r="L939" s="23"/>
      <c r="M939" s="24"/>
      <c r="N939" s="22"/>
      <c r="O939" s="22"/>
      <c r="P939" s="22"/>
    </row>
    <row r="940" spans="1:16" s="11" customFormat="1" x14ac:dyDescent="0.3">
      <c r="A940" s="19"/>
      <c r="B940" s="19"/>
      <c r="C940" s="20"/>
      <c r="D940" s="23"/>
      <c r="E940" s="22"/>
      <c r="F940" s="23"/>
      <c r="G940" s="46"/>
      <c r="H940" s="46"/>
      <c r="I940" s="23"/>
      <c r="J940" s="23"/>
      <c r="K940" s="28"/>
      <c r="L940" s="23"/>
      <c r="M940" s="24"/>
      <c r="N940" s="22"/>
      <c r="O940" s="22"/>
      <c r="P940" s="22"/>
    </row>
    <row r="941" spans="1:16" s="11" customFormat="1" x14ac:dyDescent="0.3">
      <c r="A941" s="19"/>
      <c r="B941" s="19"/>
      <c r="C941" s="20"/>
      <c r="D941" s="23"/>
      <c r="E941" s="22"/>
      <c r="F941" s="23"/>
      <c r="G941" s="46"/>
      <c r="H941" s="46"/>
      <c r="I941" s="23"/>
      <c r="J941" s="23"/>
      <c r="K941" s="28"/>
      <c r="L941" s="23"/>
      <c r="M941" s="24"/>
      <c r="N941" s="22"/>
      <c r="O941" s="22"/>
      <c r="P941" s="22"/>
    </row>
    <row r="942" spans="1:16" s="11" customFormat="1" x14ac:dyDescent="0.3">
      <c r="A942" s="27"/>
      <c r="B942" s="19"/>
      <c r="C942" s="20"/>
      <c r="D942" s="23"/>
      <c r="E942" s="22"/>
      <c r="F942" s="23"/>
      <c r="G942" s="46"/>
      <c r="H942" s="46"/>
      <c r="I942" s="23"/>
      <c r="J942" s="23"/>
      <c r="K942" s="28"/>
      <c r="L942" s="23"/>
      <c r="M942" s="24"/>
      <c r="N942" s="22"/>
      <c r="O942" s="22"/>
      <c r="P942" s="22"/>
    </row>
    <row r="943" spans="1:16" s="11" customFormat="1" x14ac:dyDescent="0.3">
      <c r="A943" s="27"/>
      <c r="B943" s="19"/>
      <c r="C943" s="20"/>
      <c r="D943" s="23"/>
      <c r="E943" s="22"/>
      <c r="F943" s="23"/>
      <c r="G943" s="46"/>
      <c r="H943" s="46"/>
      <c r="I943" s="23"/>
      <c r="J943" s="23"/>
      <c r="K943" s="28"/>
      <c r="L943" s="23"/>
      <c r="M943" s="24"/>
      <c r="N943" s="22"/>
      <c r="O943" s="22"/>
      <c r="P943" s="22"/>
    </row>
    <row r="944" spans="1:16" s="11" customFormat="1" x14ac:dyDescent="0.3">
      <c r="A944" s="19"/>
      <c r="B944" s="19"/>
      <c r="C944" s="20"/>
      <c r="D944" s="23"/>
      <c r="E944" s="22"/>
      <c r="F944" s="23"/>
      <c r="G944" s="46"/>
      <c r="H944" s="46"/>
      <c r="I944" s="23"/>
      <c r="J944" s="23"/>
      <c r="K944" s="28"/>
      <c r="L944" s="23"/>
      <c r="M944" s="24"/>
      <c r="N944" s="22"/>
      <c r="O944" s="22"/>
      <c r="P944" s="22"/>
    </row>
    <row r="945" spans="1:16190" s="11" customFormat="1" x14ac:dyDescent="0.3">
      <c r="A945" s="19"/>
      <c r="B945" s="19"/>
      <c r="C945" s="20"/>
      <c r="D945" s="23"/>
      <c r="E945" s="22"/>
      <c r="F945" s="23"/>
      <c r="G945" s="46"/>
      <c r="H945" s="46"/>
      <c r="I945" s="23"/>
      <c r="J945" s="23"/>
      <c r="K945" s="28"/>
      <c r="L945" s="23"/>
      <c r="M945" s="24"/>
      <c r="N945" s="22"/>
      <c r="O945" s="22"/>
      <c r="P945" s="22"/>
    </row>
    <row r="946" spans="1:16190" s="11" customFormat="1" x14ac:dyDescent="0.3">
      <c r="A946" s="27"/>
      <c r="B946" s="19"/>
      <c r="C946" s="20"/>
      <c r="D946" s="23"/>
      <c r="E946" s="22"/>
      <c r="F946" s="23"/>
      <c r="G946" s="46"/>
      <c r="H946" s="46"/>
      <c r="I946" s="23"/>
      <c r="J946" s="23"/>
      <c r="K946" s="28"/>
      <c r="L946" s="23"/>
      <c r="M946" s="24"/>
      <c r="N946" s="22"/>
      <c r="O946" s="22"/>
      <c r="P946" s="22"/>
    </row>
    <row r="947" spans="1:16190" s="11" customFormat="1" x14ac:dyDescent="0.3">
      <c r="A947" s="27"/>
      <c r="B947" s="19"/>
      <c r="C947" s="20"/>
      <c r="D947" s="23"/>
      <c r="E947" s="22"/>
      <c r="F947" s="23"/>
      <c r="G947" s="46"/>
      <c r="H947" s="46"/>
      <c r="I947" s="23"/>
      <c r="J947" s="23"/>
      <c r="K947" s="28"/>
      <c r="L947" s="23"/>
      <c r="M947" s="24"/>
      <c r="N947" s="22"/>
      <c r="O947" s="22"/>
      <c r="P947" s="22"/>
    </row>
    <row r="948" spans="1:16190" s="11" customFormat="1" x14ac:dyDescent="0.3">
      <c r="A948" s="19"/>
      <c r="B948" s="19"/>
      <c r="C948" s="20"/>
      <c r="D948" s="23"/>
      <c r="E948" s="22"/>
      <c r="F948" s="23"/>
      <c r="G948" s="46"/>
      <c r="H948" s="46"/>
      <c r="I948" s="23"/>
      <c r="J948" s="23"/>
      <c r="K948" s="28"/>
      <c r="L948" s="23"/>
      <c r="M948" s="24"/>
      <c r="N948" s="22"/>
      <c r="O948" s="22"/>
      <c r="P948" s="22"/>
    </row>
    <row r="949" spans="1:16190" s="11" customFormat="1" x14ac:dyDescent="0.3">
      <c r="A949" s="19"/>
      <c r="B949" s="19"/>
      <c r="C949" s="20"/>
      <c r="D949" s="23"/>
      <c r="E949" s="22"/>
      <c r="F949" s="23"/>
      <c r="G949" s="46"/>
      <c r="H949" s="46"/>
      <c r="I949" s="23"/>
      <c r="J949" s="23"/>
      <c r="K949" s="28"/>
      <c r="L949" s="23"/>
      <c r="M949" s="24"/>
      <c r="N949" s="22"/>
      <c r="O949" s="22"/>
      <c r="P949" s="22"/>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c r="AZ949" s="26"/>
      <c r="BA949" s="26"/>
      <c r="BB949" s="26"/>
      <c r="BC949" s="26"/>
      <c r="BD949" s="26"/>
      <c r="BE949" s="26"/>
      <c r="BF949" s="26"/>
      <c r="BG949" s="26"/>
      <c r="BH949" s="26"/>
      <c r="BI949" s="26"/>
      <c r="BJ949" s="26"/>
      <c r="BK949" s="26"/>
      <c r="BL949" s="26"/>
      <c r="BM949" s="26"/>
      <c r="BN949" s="26"/>
      <c r="BO949" s="26"/>
      <c r="BP949" s="26"/>
      <c r="BQ949" s="26"/>
      <c r="BR949" s="26"/>
      <c r="BS949" s="26"/>
      <c r="BT949" s="26"/>
      <c r="BU949" s="26"/>
      <c r="BV949" s="26"/>
      <c r="BW949" s="26"/>
      <c r="BX949" s="26"/>
      <c r="BY949" s="26"/>
      <c r="BZ949" s="26"/>
      <c r="CA949" s="26"/>
      <c r="CB949" s="26"/>
      <c r="CC949" s="26"/>
      <c r="CD949" s="26"/>
      <c r="CE949" s="26"/>
      <c r="CF949" s="26"/>
      <c r="CG949" s="26"/>
      <c r="CH949" s="26"/>
      <c r="CI949" s="26"/>
      <c r="CJ949" s="26"/>
      <c r="CK949" s="26"/>
      <c r="CL949" s="26"/>
      <c r="CM949" s="26"/>
      <c r="CN949" s="26"/>
      <c r="CO949" s="26"/>
      <c r="CP949" s="26"/>
      <c r="CQ949" s="26"/>
      <c r="CR949" s="26"/>
      <c r="CS949" s="26"/>
      <c r="CT949" s="26"/>
      <c r="CU949" s="26"/>
      <c r="CV949" s="26"/>
      <c r="CW949" s="26"/>
      <c r="CX949" s="26"/>
      <c r="CY949" s="26"/>
      <c r="CZ949" s="26"/>
      <c r="DA949" s="26"/>
      <c r="DB949" s="26"/>
      <c r="DC949" s="26"/>
      <c r="DD949" s="26"/>
      <c r="DE949" s="26"/>
      <c r="DF949" s="26"/>
      <c r="DG949" s="26"/>
      <c r="DH949" s="26"/>
      <c r="DI949" s="26"/>
      <c r="DJ949" s="26"/>
      <c r="DK949" s="26"/>
      <c r="DL949" s="26"/>
      <c r="DM949" s="26"/>
      <c r="DN949" s="26"/>
      <c r="DO949" s="26"/>
      <c r="DP949" s="26"/>
      <c r="DQ949" s="26"/>
      <c r="DR949" s="26"/>
      <c r="DS949" s="26"/>
      <c r="DT949" s="26"/>
      <c r="DU949" s="26"/>
      <c r="DV949" s="26"/>
      <c r="DW949" s="26"/>
      <c r="DX949" s="26"/>
      <c r="DY949" s="26"/>
      <c r="DZ949" s="26"/>
      <c r="EA949" s="26"/>
      <c r="EB949" s="26"/>
      <c r="EC949" s="26"/>
      <c r="ED949" s="26"/>
      <c r="EE949" s="26"/>
      <c r="EF949" s="26"/>
      <c r="EG949" s="26"/>
      <c r="EH949" s="26"/>
      <c r="EI949" s="26"/>
      <c r="EJ949" s="26"/>
      <c r="EK949" s="26"/>
      <c r="EL949" s="26"/>
      <c r="EM949" s="26"/>
      <c r="EN949" s="26"/>
      <c r="EO949" s="26"/>
      <c r="EP949" s="26"/>
      <c r="EQ949" s="26"/>
      <c r="ER949" s="26"/>
      <c r="ES949" s="26"/>
      <c r="ET949" s="26"/>
      <c r="EU949" s="26"/>
      <c r="EV949" s="26"/>
      <c r="EW949" s="26"/>
      <c r="EX949" s="26"/>
      <c r="EY949" s="26"/>
      <c r="EZ949" s="26"/>
      <c r="FA949" s="26"/>
      <c r="FB949" s="26"/>
      <c r="FC949" s="26"/>
      <c r="FD949" s="26"/>
      <c r="FE949" s="26"/>
      <c r="FF949" s="26"/>
      <c r="FG949" s="26"/>
      <c r="FH949" s="26"/>
      <c r="FI949" s="26"/>
      <c r="FJ949" s="26"/>
      <c r="FK949" s="26"/>
      <c r="FL949" s="26"/>
      <c r="FM949" s="26"/>
      <c r="FN949" s="26"/>
      <c r="FO949" s="26"/>
      <c r="FP949" s="26"/>
      <c r="FQ949" s="26"/>
      <c r="FR949" s="26"/>
      <c r="FS949" s="26"/>
      <c r="FT949" s="26"/>
      <c r="FU949" s="26"/>
      <c r="FV949" s="26"/>
      <c r="FW949" s="26"/>
      <c r="FX949" s="26"/>
      <c r="FY949" s="26"/>
      <c r="FZ949" s="26"/>
      <c r="GA949" s="26"/>
      <c r="GB949" s="26"/>
      <c r="GC949" s="26"/>
      <c r="GD949" s="26"/>
      <c r="GE949" s="26"/>
      <c r="GF949" s="26"/>
      <c r="GG949" s="26"/>
      <c r="GH949" s="26"/>
      <c r="GI949" s="26"/>
      <c r="GJ949" s="26"/>
      <c r="GK949" s="26"/>
      <c r="GL949" s="26"/>
      <c r="GM949" s="26"/>
      <c r="GN949" s="26"/>
      <c r="GO949" s="26"/>
      <c r="GP949" s="26"/>
      <c r="GQ949" s="26"/>
      <c r="GR949" s="26"/>
      <c r="GS949" s="26"/>
      <c r="GT949" s="26"/>
      <c r="GU949" s="26"/>
      <c r="GV949" s="26"/>
      <c r="GW949" s="26"/>
      <c r="GX949" s="26"/>
      <c r="GY949" s="26"/>
      <c r="GZ949" s="26"/>
      <c r="HA949" s="26"/>
      <c r="HB949" s="26"/>
      <c r="HC949" s="26"/>
      <c r="HD949" s="26"/>
      <c r="HE949" s="26"/>
      <c r="HF949" s="26"/>
      <c r="HG949" s="26"/>
      <c r="HH949" s="26"/>
      <c r="HI949" s="26"/>
      <c r="HJ949" s="26"/>
      <c r="HK949" s="26"/>
      <c r="HL949" s="26"/>
      <c r="HM949" s="26"/>
      <c r="HN949" s="26"/>
      <c r="HO949" s="26"/>
      <c r="HP949" s="26"/>
      <c r="HQ949" s="26"/>
      <c r="HR949" s="26"/>
      <c r="HS949" s="26"/>
      <c r="HT949" s="26"/>
      <c r="HU949" s="26"/>
      <c r="HV949" s="26"/>
      <c r="HW949" s="26"/>
      <c r="HX949" s="26"/>
      <c r="HY949" s="26"/>
      <c r="HZ949" s="26"/>
      <c r="IA949" s="26"/>
      <c r="IB949" s="26"/>
      <c r="IC949" s="26"/>
      <c r="ID949" s="26"/>
      <c r="IE949" s="26"/>
      <c r="IF949" s="26"/>
      <c r="IG949" s="26"/>
      <c r="IH949" s="26"/>
      <c r="II949" s="26"/>
      <c r="IJ949" s="26"/>
      <c r="IK949" s="26"/>
      <c r="IL949" s="26"/>
      <c r="IM949" s="26"/>
      <c r="IN949" s="26"/>
      <c r="IO949" s="26"/>
      <c r="IP949" s="26"/>
      <c r="IQ949" s="26"/>
      <c r="IR949" s="26"/>
      <c r="IS949" s="26"/>
      <c r="IT949" s="26"/>
      <c r="IU949" s="26"/>
      <c r="IV949" s="26"/>
      <c r="IW949" s="26"/>
      <c r="IX949" s="26"/>
      <c r="IY949" s="26"/>
      <c r="IZ949" s="26"/>
      <c r="JA949" s="26"/>
      <c r="JB949" s="26"/>
      <c r="JC949" s="26"/>
      <c r="JD949" s="26"/>
      <c r="JE949" s="26"/>
      <c r="JF949" s="26"/>
      <c r="JG949" s="26"/>
      <c r="JH949" s="26"/>
      <c r="JI949" s="26"/>
      <c r="JJ949" s="26"/>
      <c r="JK949" s="26"/>
      <c r="JL949" s="26"/>
      <c r="JM949" s="26"/>
      <c r="JN949" s="26"/>
      <c r="JO949" s="26"/>
      <c r="JP949" s="26"/>
      <c r="JQ949" s="26"/>
      <c r="JR949" s="26"/>
      <c r="JS949" s="26"/>
      <c r="JT949" s="26"/>
      <c r="JU949" s="26"/>
      <c r="JV949" s="26"/>
      <c r="JW949" s="26"/>
      <c r="JX949" s="26"/>
      <c r="JY949" s="26"/>
      <c r="JZ949" s="26"/>
      <c r="KA949" s="26"/>
      <c r="KB949" s="26"/>
      <c r="KC949" s="26"/>
      <c r="KD949" s="26"/>
      <c r="KE949" s="26"/>
      <c r="KF949" s="26"/>
      <c r="KG949" s="26"/>
      <c r="KH949" s="26"/>
      <c r="KI949" s="26"/>
      <c r="KJ949" s="26"/>
      <c r="KK949" s="26"/>
      <c r="KL949" s="26"/>
      <c r="KM949" s="26"/>
      <c r="KN949" s="26"/>
      <c r="KO949" s="26"/>
      <c r="KP949" s="26"/>
      <c r="KQ949" s="26"/>
      <c r="KR949" s="26"/>
      <c r="KS949" s="26"/>
      <c r="KT949" s="26"/>
      <c r="KU949" s="26"/>
      <c r="KV949" s="26"/>
      <c r="KW949" s="26"/>
      <c r="KX949" s="26"/>
      <c r="KY949" s="26"/>
      <c r="KZ949" s="26"/>
      <c r="LA949" s="26"/>
      <c r="LB949" s="26"/>
      <c r="LC949" s="26"/>
      <c r="LD949" s="26"/>
      <c r="LE949" s="26"/>
      <c r="LF949" s="26"/>
      <c r="LG949" s="26"/>
      <c r="LH949" s="26"/>
      <c r="LI949" s="26"/>
      <c r="LJ949" s="26"/>
      <c r="LK949" s="26"/>
      <c r="LL949" s="26"/>
      <c r="LM949" s="26"/>
      <c r="LN949" s="26"/>
      <c r="LO949" s="26"/>
      <c r="LP949" s="26"/>
      <c r="LQ949" s="26"/>
      <c r="LR949" s="26"/>
      <c r="LS949" s="26"/>
      <c r="LT949" s="26"/>
      <c r="LU949" s="26"/>
      <c r="LV949" s="26"/>
      <c r="LW949" s="26"/>
      <c r="LX949" s="26"/>
      <c r="LY949" s="26"/>
      <c r="LZ949" s="26"/>
      <c r="MA949" s="26"/>
      <c r="MB949" s="26"/>
      <c r="MC949" s="26"/>
      <c r="MD949" s="26"/>
      <c r="ME949" s="26"/>
      <c r="MF949" s="26"/>
      <c r="MG949" s="26"/>
      <c r="MH949" s="26"/>
      <c r="MI949" s="26"/>
      <c r="MJ949" s="26"/>
      <c r="MK949" s="26"/>
      <c r="ML949" s="26"/>
      <c r="MM949" s="26"/>
      <c r="MN949" s="26"/>
      <c r="MO949" s="26"/>
      <c r="MP949" s="26"/>
      <c r="MQ949" s="26"/>
      <c r="MR949" s="26"/>
      <c r="MS949" s="26"/>
      <c r="MT949" s="26"/>
      <c r="MU949" s="26"/>
      <c r="MV949" s="26"/>
      <c r="MW949" s="26"/>
      <c r="MX949" s="26"/>
      <c r="MY949" s="26"/>
      <c r="MZ949" s="26"/>
      <c r="NA949" s="26"/>
      <c r="NB949" s="26"/>
      <c r="NC949" s="26"/>
      <c r="ND949" s="26"/>
      <c r="NE949" s="26"/>
      <c r="NF949" s="26"/>
      <c r="NG949" s="26"/>
      <c r="NH949" s="26"/>
      <c r="NI949" s="26"/>
      <c r="NJ949" s="26"/>
      <c r="NK949" s="26"/>
      <c r="NL949" s="26"/>
      <c r="NM949" s="26"/>
      <c r="NN949" s="26"/>
      <c r="NO949" s="26"/>
      <c r="NP949" s="26"/>
      <c r="NQ949" s="26"/>
      <c r="NR949" s="26"/>
      <c r="NS949" s="26"/>
      <c r="NT949" s="26"/>
      <c r="NU949" s="26"/>
      <c r="NV949" s="26"/>
      <c r="NW949" s="26"/>
      <c r="NX949" s="26"/>
      <c r="NY949" s="26"/>
      <c r="NZ949" s="26"/>
      <c r="OA949" s="26"/>
      <c r="OB949" s="26"/>
      <c r="OC949" s="26"/>
      <c r="OD949" s="26"/>
      <c r="OE949" s="26"/>
      <c r="OF949" s="26"/>
      <c r="OG949" s="26"/>
      <c r="OH949" s="26"/>
      <c r="OI949" s="26"/>
      <c r="OJ949" s="26"/>
      <c r="OK949" s="26"/>
      <c r="OL949" s="26"/>
      <c r="OM949" s="26"/>
      <c r="ON949" s="26"/>
      <c r="OO949" s="26"/>
      <c r="OP949" s="26"/>
      <c r="OQ949" s="26"/>
      <c r="OR949" s="26"/>
      <c r="OS949" s="26"/>
      <c r="OT949" s="26"/>
      <c r="OU949" s="26"/>
      <c r="OV949" s="26"/>
      <c r="OW949" s="26"/>
      <c r="OX949" s="26"/>
      <c r="OY949" s="26"/>
      <c r="OZ949" s="26"/>
      <c r="PA949" s="26"/>
      <c r="PB949" s="26"/>
      <c r="PC949" s="26"/>
      <c r="PD949" s="26"/>
      <c r="PE949" s="26"/>
      <c r="PF949" s="26"/>
      <c r="PG949" s="26"/>
      <c r="PH949" s="26"/>
      <c r="PI949" s="26"/>
      <c r="PJ949" s="26"/>
      <c r="PK949" s="26"/>
      <c r="PL949" s="26"/>
      <c r="PM949" s="26"/>
      <c r="PN949" s="26"/>
      <c r="PO949" s="26"/>
      <c r="PP949" s="26"/>
      <c r="PQ949" s="26"/>
      <c r="PR949" s="26"/>
      <c r="PS949" s="26"/>
      <c r="PT949" s="26"/>
      <c r="PU949" s="26"/>
      <c r="PV949" s="26"/>
      <c r="PW949" s="26"/>
      <c r="PX949" s="26"/>
      <c r="PY949" s="26"/>
      <c r="PZ949" s="26"/>
      <c r="QA949" s="26"/>
      <c r="QB949" s="26"/>
      <c r="QC949" s="26"/>
      <c r="QD949" s="26"/>
      <c r="QE949" s="26"/>
      <c r="QF949" s="26"/>
      <c r="QG949" s="26"/>
      <c r="QH949" s="26"/>
      <c r="QI949" s="26"/>
      <c r="QJ949" s="26"/>
      <c r="QK949" s="26"/>
      <c r="QL949" s="26"/>
      <c r="QM949" s="26"/>
      <c r="QN949" s="26"/>
      <c r="QO949" s="26"/>
      <c r="QP949" s="26"/>
      <c r="QQ949" s="26"/>
      <c r="QR949" s="26"/>
      <c r="QS949" s="26"/>
      <c r="QT949" s="26"/>
      <c r="QU949" s="26"/>
      <c r="QV949" s="26"/>
      <c r="QW949" s="26"/>
      <c r="QX949" s="26"/>
      <c r="QY949" s="26"/>
      <c r="QZ949" s="26"/>
      <c r="RA949" s="26"/>
      <c r="RB949" s="26"/>
      <c r="RC949" s="26"/>
      <c r="RD949" s="26"/>
      <c r="RE949" s="26"/>
      <c r="RF949" s="26"/>
      <c r="RG949" s="26"/>
      <c r="RH949" s="26"/>
      <c r="RI949" s="26"/>
      <c r="RJ949" s="26"/>
      <c r="RK949" s="26"/>
      <c r="RL949" s="26"/>
      <c r="RM949" s="26"/>
      <c r="RN949" s="26"/>
      <c r="RO949" s="26"/>
      <c r="RP949" s="26"/>
      <c r="RQ949" s="26"/>
      <c r="RR949" s="26"/>
      <c r="RS949" s="26"/>
      <c r="RT949" s="26"/>
      <c r="RU949" s="26"/>
      <c r="RV949" s="26"/>
      <c r="RW949" s="26"/>
      <c r="RX949" s="26"/>
      <c r="RY949" s="26"/>
      <c r="RZ949" s="26"/>
      <c r="SA949" s="26"/>
      <c r="SB949" s="26"/>
      <c r="SC949" s="26"/>
      <c r="SD949" s="26"/>
      <c r="SE949" s="26"/>
      <c r="SF949" s="26"/>
      <c r="SG949" s="26"/>
      <c r="SH949" s="26"/>
      <c r="SI949" s="26"/>
      <c r="SJ949" s="26"/>
      <c r="SK949" s="26"/>
      <c r="SL949" s="26"/>
      <c r="SM949" s="26"/>
      <c r="SN949" s="26"/>
      <c r="SO949" s="26"/>
      <c r="SP949" s="26"/>
      <c r="SQ949" s="26"/>
      <c r="SR949" s="26"/>
      <c r="SS949" s="26"/>
      <c r="ST949" s="26"/>
      <c r="SU949" s="26"/>
      <c r="SV949" s="26"/>
      <c r="SW949" s="26"/>
      <c r="SX949" s="26"/>
      <c r="SY949" s="26"/>
      <c r="SZ949" s="26"/>
      <c r="TA949" s="26"/>
      <c r="TB949" s="26"/>
      <c r="TC949" s="26"/>
      <c r="TD949" s="26"/>
      <c r="TE949" s="26"/>
      <c r="TF949" s="26"/>
      <c r="TG949" s="26"/>
      <c r="TH949" s="26"/>
      <c r="TI949" s="26"/>
      <c r="TJ949" s="26"/>
      <c r="TK949" s="26"/>
      <c r="TL949" s="26"/>
      <c r="TM949" s="26"/>
      <c r="TN949" s="26"/>
      <c r="TO949" s="26"/>
      <c r="TP949" s="26"/>
      <c r="TQ949" s="26"/>
      <c r="TR949" s="26"/>
      <c r="TS949" s="26"/>
      <c r="TT949" s="26"/>
      <c r="TU949" s="26"/>
      <c r="TV949" s="26"/>
      <c r="TW949" s="26"/>
      <c r="TX949" s="26"/>
      <c r="TY949" s="26"/>
      <c r="TZ949" s="26"/>
      <c r="UA949" s="26"/>
      <c r="UB949" s="26"/>
      <c r="UC949" s="26"/>
      <c r="UD949" s="26"/>
      <c r="UE949" s="26"/>
      <c r="UF949" s="26"/>
      <c r="UG949" s="26"/>
      <c r="UH949" s="26"/>
      <c r="UI949" s="26"/>
      <c r="UJ949" s="26"/>
      <c r="UK949" s="26"/>
      <c r="UL949" s="26"/>
      <c r="UM949" s="26"/>
      <c r="UN949" s="26"/>
      <c r="UO949" s="26"/>
      <c r="UP949" s="26"/>
      <c r="UQ949" s="26"/>
      <c r="UR949" s="26"/>
      <c r="US949" s="26"/>
      <c r="UT949" s="26"/>
      <c r="UU949" s="26"/>
      <c r="UV949" s="26"/>
      <c r="UW949" s="26"/>
      <c r="UX949" s="26"/>
      <c r="UY949" s="26"/>
      <c r="UZ949" s="26"/>
      <c r="VA949" s="26"/>
      <c r="VB949" s="26"/>
      <c r="VC949" s="26"/>
      <c r="VD949" s="26"/>
      <c r="VE949" s="26"/>
      <c r="VF949" s="26"/>
      <c r="VG949" s="26"/>
      <c r="VH949" s="26"/>
      <c r="VI949" s="26"/>
      <c r="VJ949" s="26"/>
      <c r="VK949" s="26"/>
      <c r="VL949" s="26"/>
      <c r="VM949" s="26"/>
      <c r="VN949" s="26"/>
      <c r="VO949" s="26"/>
      <c r="VP949" s="26"/>
      <c r="VQ949" s="26"/>
      <c r="VR949" s="26"/>
      <c r="VS949" s="26"/>
      <c r="VT949" s="26"/>
      <c r="VU949" s="26"/>
      <c r="VV949" s="26"/>
      <c r="VW949" s="26"/>
      <c r="VX949" s="26"/>
      <c r="VY949" s="26"/>
      <c r="VZ949" s="26"/>
      <c r="WA949" s="26"/>
      <c r="WB949" s="26"/>
      <c r="WC949" s="26"/>
      <c r="WD949" s="26"/>
      <c r="WE949" s="26"/>
      <c r="WF949" s="26"/>
      <c r="WG949" s="26"/>
      <c r="WH949" s="26"/>
      <c r="WI949" s="26"/>
      <c r="WJ949" s="26"/>
      <c r="WK949" s="26"/>
      <c r="WL949" s="26"/>
      <c r="WM949" s="26"/>
      <c r="WN949" s="26"/>
      <c r="WO949" s="26"/>
      <c r="WP949" s="26"/>
      <c r="WQ949" s="26"/>
      <c r="WR949" s="26"/>
      <c r="WS949" s="26"/>
      <c r="WT949" s="26"/>
      <c r="WU949" s="26"/>
      <c r="WV949" s="26"/>
      <c r="WW949" s="26"/>
      <c r="WX949" s="26"/>
      <c r="WY949" s="26"/>
      <c r="WZ949" s="26"/>
      <c r="XA949" s="26"/>
      <c r="XB949" s="26"/>
      <c r="XC949" s="26"/>
      <c r="XD949" s="26"/>
      <c r="XE949" s="26"/>
      <c r="XF949" s="26"/>
      <c r="XG949" s="26"/>
      <c r="XH949" s="26"/>
      <c r="XI949" s="26"/>
      <c r="XJ949" s="26"/>
      <c r="XK949" s="26"/>
      <c r="XL949" s="26"/>
      <c r="XM949" s="26"/>
      <c r="XN949" s="26"/>
      <c r="XO949" s="26"/>
      <c r="XP949" s="26"/>
      <c r="XQ949" s="26"/>
      <c r="XR949" s="26"/>
      <c r="XS949" s="26"/>
      <c r="XT949" s="26"/>
      <c r="XU949" s="26"/>
      <c r="XV949" s="26"/>
      <c r="XW949" s="26"/>
      <c r="XX949" s="26"/>
      <c r="XY949" s="26"/>
      <c r="XZ949" s="26"/>
      <c r="YA949" s="26"/>
      <c r="YB949" s="26"/>
      <c r="YC949" s="26"/>
      <c r="YD949" s="26"/>
      <c r="YE949" s="26"/>
      <c r="YF949" s="26"/>
      <c r="YG949" s="26"/>
      <c r="YH949" s="26"/>
      <c r="YI949" s="26"/>
      <c r="YJ949" s="26"/>
      <c r="YK949" s="26"/>
      <c r="YL949" s="26"/>
      <c r="YM949" s="26"/>
      <c r="YN949" s="26"/>
      <c r="YO949" s="26"/>
      <c r="YP949" s="26"/>
      <c r="YQ949" s="26"/>
      <c r="YR949" s="26"/>
      <c r="YS949" s="26"/>
      <c r="YT949" s="26"/>
      <c r="YU949" s="26"/>
      <c r="YV949" s="26"/>
      <c r="YW949" s="26"/>
      <c r="YX949" s="26"/>
      <c r="YY949" s="26"/>
      <c r="YZ949" s="26"/>
      <c r="ZA949" s="26"/>
      <c r="ZB949" s="26"/>
      <c r="ZC949" s="26"/>
      <c r="ZD949" s="26"/>
      <c r="ZE949" s="26"/>
      <c r="ZF949" s="26"/>
      <c r="ZG949" s="26"/>
      <c r="ZH949" s="26"/>
      <c r="ZI949" s="26"/>
      <c r="ZJ949" s="26"/>
      <c r="ZK949" s="26"/>
      <c r="ZL949" s="26"/>
      <c r="ZM949" s="26"/>
      <c r="ZN949" s="26"/>
      <c r="ZO949" s="26"/>
      <c r="ZP949" s="26"/>
      <c r="ZQ949" s="26"/>
      <c r="ZR949" s="26"/>
      <c r="ZS949" s="26"/>
      <c r="ZT949" s="26"/>
      <c r="ZU949" s="26"/>
      <c r="ZV949" s="26"/>
      <c r="ZW949" s="26"/>
      <c r="ZX949" s="26"/>
      <c r="ZY949" s="26"/>
      <c r="ZZ949" s="26"/>
      <c r="AAA949" s="26"/>
      <c r="AAB949" s="26"/>
      <c r="AAC949" s="26"/>
      <c r="AAD949" s="26"/>
      <c r="AAE949" s="26"/>
      <c r="AAF949" s="26"/>
      <c r="AAG949" s="26"/>
      <c r="AAH949" s="26"/>
      <c r="AAI949" s="26"/>
      <c r="AAJ949" s="26"/>
      <c r="AAK949" s="26"/>
      <c r="AAL949" s="26"/>
      <c r="AAM949" s="26"/>
      <c r="AAN949" s="26"/>
      <c r="AAO949" s="26"/>
      <c r="AAP949" s="26"/>
      <c r="AAQ949" s="26"/>
      <c r="AAR949" s="26"/>
      <c r="AAS949" s="26"/>
      <c r="AAT949" s="26"/>
      <c r="AAU949" s="26"/>
      <c r="AAV949" s="26"/>
      <c r="AAW949" s="26"/>
      <c r="AAX949" s="26"/>
      <c r="AAY949" s="26"/>
      <c r="AAZ949" s="26"/>
      <c r="ABA949" s="26"/>
      <c r="ABB949" s="26"/>
      <c r="ABC949" s="26"/>
      <c r="ABD949" s="26"/>
      <c r="ABE949" s="26"/>
      <c r="ABF949" s="26"/>
      <c r="ABG949" s="26"/>
      <c r="ABH949" s="26"/>
      <c r="ABI949" s="26"/>
      <c r="ABJ949" s="26"/>
      <c r="ABK949" s="26"/>
      <c r="ABL949" s="26"/>
      <c r="ABM949" s="26"/>
      <c r="ABN949" s="26"/>
      <c r="ABO949" s="26"/>
      <c r="ABP949" s="26"/>
      <c r="ABQ949" s="26"/>
      <c r="ABR949" s="26"/>
      <c r="ABS949" s="26"/>
      <c r="ABT949" s="26"/>
      <c r="ABU949" s="26"/>
      <c r="ABV949" s="26"/>
      <c r="ABW949" s="26"/>
      <c r="ABX949" s="26"/>
      <c r="ABY949" s="26"/>
      <c r="ABZ949" s="26"/>
      <c r="ACA949" s="26"/>
      <c r="ACB949" s="26"/>
      <c r="ACC949" s="26"/>
      <c r="ACD949" s="26"/>
      <c r="ACE949" s="26"/>
      <c r="ACF949" s="26"/>
      <c r="ACG949" s="26"/>
      <c r="ACH949" s="26"/>
      <c r="ACI949" s="26"/>
      <c r="ACJ949" s="26"/>
      <c r="ACK949" s="26"/>
      <c r="ACL949" s="26"/>
      <c r="ACM949" s="26"/>
      <c r="ACN949" s="26"/>
      <c r="ACO949" s="26"/>
      <c r="ACP949" s="26"/>
      <c r="ACQ949" s="26"/>
      <c r="ACR949" s="26"/>
      <c r="ACS949" s="26"/>
      <c r="ACT949" s="26"/>
      <c r="ACU949" s="26"/>
      <c r="ACV949" s="26"/>
      <c r="ACW949" s="26"/>
      <c r="ACX949" s="26"/>
      <c r="ACY949" s="26"/>
      <c r="ACZ949" s="26"/>
      <c r="ADA949" s="26"/>
      <c r="ADB949" s="26"/>
      <c r="ADC949" s="26"/>
      <c r="ADD949" s="26"/>
      <c r="ADE949" s="26"/>
      <c r="ADF949" s="26"/>
      <c r="ADG949" s="26"/>
      <c r="ADH949" s="26"/>
      <c r="ADI949" s="26"/>
      <c r="ADJ949" s="26"/>
      <c r="ADK949" s="26"/>
      <c r="ADL949" s="26"/>
      <c r="ADM949" s="26"/>
      <c r="ADN949" s="26"/>
      <c r="ADO949" s="26"/>
      <c r="ADP949" s="26"/>
      <c r="ADQ949" s="26"/>
      <c r="ADR949" s="26"/>
      <c r="ADS949" s="26"/>
      <c r="ADT949" s="26"/>
      <c r="ADU949" s="26"/>
      <c r="ADV949" s="26"/>
      <c r="ADW949" s="26"/>
      <c r="ADX949" s="26"/>
      <c r="ADY949" s="26"/>
      <c r="ADZ949" s="26"/>
      <c r="AEA949" s="26"/>
      <c r="AEB949" s="26"/>
      <c r="AEC949" s="26"/>
      <c r="AED949" s="26"/>
      <c r="AEE949" s="26"/>
      <c r="AEF949" s="26"/>
      <c r="AEG949" s="26"/>
      <c r="AEH949" s="26"/>
      <c r="AEI949" s="26"/>
      <c r="AEJ949" s="26"/>
      <c r="AEK949" s="26"/>
      <c r="AEL949" s="26"/>
      <c r="AEM949" s="26"/>
      <c r="AEN949" s="26"/>
      <c r="AEO949" s="26"/>
      <c r="AEP949" s="26"/>
      <c r="AEQ949" s="26"/>
      <c r="AER949" s="26"/>
      <c r="AES949" s="26"/>
      <c r="AET949" s="26"/>
      <c r="AEU949" s="26"/>
      <c r="AEV949" s="26"/>
      <c r="AEW949" s="26"/>
      <c r="AEX949" s="26"/>
      <c r="AEY949" s="26"/>
      <c r="AEZ949" s="26"/>
      <c r="AFA949" s="26"/>
      <c r="AFB949" s="26"/>
      <c r="AFC949" s="26"/>
      <c r="AFD949" s="26"/>
      <c r="AFE949" s="26"/>
      <c r="AFF949" s="26"/>
      <c r="AFG949" s="26"/>
      <c r="AFH949" s="26"/>
      <c r="AFI949" s="26"/>
      <c r="AFJ949" s="26"/>
      <c r="AFK949" s="26"/>
      <c r="AFL949" s="26"/>
      <c r="AFM949" s="26"/>
      <c r="AFN949" s="26"/>
      <c r="AFO949" s="26"/>
      <c r="AFP949" s="26"/>
      <c r="AFQ949" s="26"/>
      <c r="AFR949" s="26"/>
      <c r="AFS949" s="26"/>
      <c r="AFT949" s="26"/>
      <c r="AFU949" s="26"/>
      <c r="AFV949" s="26"/>
      <c r="AFW949" s="26"/>
      <c r="AFX949" s="26"/>
      <c r="AFY949" s="26"/>
      <c r="AFZ949" s="26"/>
      <c r="AGA949" s="26"/>
      <c r="AGB949" s="26"/>
      <c r="AGC949" s="26"/>
      <c r="AGD949" s="26"/>
      <c r="AGE949" s="26"/>
      <c r="AGF949" s="26"/>
      <c r="AGG949" s="26"/>
      <c r="AGH949" s="26"/>
      <c r="AGI949" s="26"/>
      <c r="AGJ949" s="26"/>
      <c r="AGK949" s="26"/>
      <c r="AGL949" s="26"/>
      <c r="AGM949" s="26"/>
      <c r="AGN949" s="26"/>
      <c r="AGO949" s="26"/>
      <c r="AGP949" s="26"/>
      <c r="AGQ949" s="26"/>
      <c r="AGR949" s="26"/>
      <c r="AGS949" s="26"/>
      <c r="AGT949" s="26"/>
      <c r="AGU949" s="26"/>
      <c r="AGV949" s="26"/>
      <c r="AGW949" s="26"/>
      <c r="AGX949" s="26"/>
      <c r="AGY949" s="26"/>
      <c r="AGZ949" s="26"/>
      <c r="AHA949" s="26"/>
      <c r="AHB949" s="26"/>
      <c r="AHC949" s="26"/>
      <c r="AHD949" s="26"/>
      <c r="AHE949" s="26"/>
      <c r="AHF949" s="26"/>
      <c r="AHG949" s="26"/>
      <c r="AHH949" s="26"/>
      <c r="AHI949" s="26"/>
      <c r="AHJ949" s="26"/>
      <c r="AHK949" s="26"/>
      <c r="AHL949" s="26"/>
      <c r="AHM949" s="26"/>
      <c r="AHN949" s="26"/>
      <c r="AHO949" s="26"/>
      <c r="AHP949" s="26"/>
      <c r="AHQ949" s="26"/>
      <c r="AHR949" s="26"/>
      <c r="AHS949" s="26"/>
      <c r="AHT949" s="26"/>
      <c r="AHU949" s="26"/>
      <c r="AHV949" s="26"/>
      <c r="AHW949" s="26"/>
      <c r="AHX949" s="26"/>
      <c r="AHY949" s="26"/>
      <c r="AHZ949" s="26"/>
      <c r="AIA949" s="26"/>
      <c r="AIB949" s="26"/>
      <c r="AIC949" s="26"/>
      <c r="AID949" s="26"/>
      <c r="AIE949" s="26"/>
      <c r="AIF949" s="26"/>
      <c r="AIG949" s="26"/>
      <c r="AIH949" s="26"/>
      <c r="AII949" s="26"/>
      <c r="AIJ949" s="26"/>
      <c r="AIK949" s="26"/>
      <c r="AIL949" s="26"/>
      <c r="AIM949" s="26"/>
      <c r="AIN949" s="26"/>
      <c r="AIO949" s="26"/>
      <c r="AIP949" s="26"/>
      <c r="AIQ949" s="26"/>
      <c r="AIR949" s="26"/>
      <c r="AIS949" s="26"/>
      <c r="AIT949" s="26"/>
      <c r="AIU949" s="26"/>
      <c r="AIV949" s="26"/>
      <c r="AIW949" s="26"/>
      <c r="AIX949" s="26"/>
      <c r="AIY949" s="26"/>
      <c r="AIZ949" s="26"/>
      <c r="AJA949" s="26"/>
      <c r="AJB949" s="26"/>
      <c r="AJC949" s="26"/>
      <c r="AJD949" s="26"/>
      <c r="AJE949" s="26"/>
      <c r="AJF949" s="26"/>
      <c r="AJG949" s="26"/>
      <c r="AJH949" s="26"/>
      <c r="AJI949" s="26"/>
      <c r="AJJ949" s="26"/>
      <c r="AJK949" s="26"/>
      <c r="AJL949" s="26"/>
      <c r="AJM949" s="26"/>
      <c r="AJN949" s="26"/>
      <c r="AJO949" s="26"/>
      <c r="AJP949" s="26"/>
      <c r="AJQ949" s="26"/>
      <c r="AJR949" s="26"/>
      <c r="AJS949" s="26"/>
      <c r="AJT949" s="26"/>
      <c r="AJU949" s="26"/>
      <c r="AJV949" s="26"/>
      <c r="AJW949" s="26"/>
      <c r="AJX949" s="26"/>
      <c r="AJY949" s="26"/>
      <c r="AJZ949" s="26"/>
      <c r="AKA949" s="26"/>
      <c r="AKB949" s="26"/>
      <c r="AKC949" s="26"/>
      <c r="AKD949" s="26"/>
      <c r="AKE949" s="26"/>
      <c r="AKF949" s="26"/>
      <c r="AKG949" s="26"/>
      <c r="AKH949" s="26"/>
      <c r="AKI949" s="26"/>
      <c r="AKJ949" s="26"/>
      <c r="AKK949" s="26"/>
      <c r="AKL949" s="26"/>
      <c r="AKM949" s="26"/>
      <c r="AKN949" s="26"/>
      <c r="AKO949" s="26"/>
      <c r="AKP949" s="26"/>
      <c r="AKQ949" s="26"/>
      <c r="AKR949" s="26"/>
      <c r="AKS949" s="26"/>
      <c r="AKT949" s="26"/>
      <c r="AKU949" s="26"/>
      <c r="AKV949" s="26"/>
      <c r="AKW949" s="26"/>
      <c r="AKX949" s="26"/>
      <c r="AKY949" s="26"/>
      <c r="AKZ949" s="26"/>
      <c r="ALA949" s="26"/>
      <c r="ALB949" s="26"/>
      <c r="ALC949" s="26"/>
      <c r="ALD949" s="26"/>
      <c r="ALE949" s="26"/>
      <c r="ALF949" s="26"/>
      <c r="ALG949" s="26"/>
      <c r="ALH949" s="26"/>
      <c r="ALI949" s="26"/>
      <c r="ALJ949" s="26"/>
      <c r="ALK949" s="26"/>
      <c r="ALL949" s="26"/>
      <c r="ALM949" s="26"/>
      <c r="ALN949" s="26"/>
      <c r="ALO949" s="26"/>
      <c r="ALP949" s="26"/>
      <c r="ALQ949" s="26"/>
      <c r="ALR949" s="26"/>
      <c r="ALS949" s="26"/>
      <c r="ALT949" s="26"/>
      <c r="ALU949" s="26"/>
      <c r="ALV949" s="26"/>
      <c r="ALW949" s="26"/>
      <c r="ALX949" s="26"/>
      <c r="ALY949" s="26"/>
      <c r="ALZ949" s="26"/>
      <c r="AMA949" s="26"/>
      <c r="AMB949" s="26"/>
      <c r="AMC949" s="26"/>
      <c r="AMD949" s="26"/>
      <c r="AME949" s="26"/>
      <c r="AMF949" s="26"/>
      <c r="AMG949" s="26"/>
      <c r="AMH949" s="26"/>
      <c r="AMI949" s="26"/>
      <c r="AMJ949" s="26"/>
      <c r="AMK949" s="26"/>
      <c r="AML949" s="26"/>
      <c r="AMM949" s="26"/>
      <c r="AMN949" s="26"/>
      <c r="AMO949" s="26"/>
      <c r="AMP949" s="26"/>
      <c r="AMQ949" s="26"/>
      <c r="AMR949" s="26"/>
      <c r="AMS949" s="26"/>
      <c r="AMT949" s="26"/>
      <c r="AMU949" s="26"/>
      <c r="AMV949" s="26"/>
      <c r="AMW949" s="26"/>
      <c r="AMX949" s="26"/>
      <c r="AMY949" s="26"/>
      <c r="AMZ949" s="26"/>
      <c r="ANA949" s="26"/>
      <c r="ANB949" s="26"/>
      <c r="ANC949" s="26"/>
      <c r="AND949" s="26"/>
      <c r="ANE949" s="26"/>
      <c r="ANF949" s="26"/>
      <c r="ANG949" s="26"/>
      <c r="ANH949" s="26"/>
      <c r="ANI949" s="26"/>
      <c r="ANJ949" s="26"/>
      <c r="ANK949" s="26"/>
      <c r="ANL949" s="26"/>
      <c r="ANM949" s="26"/>
      <c r="ANN949" s="26"/>
      <c r="ANO949" s="26"/>
      <c r="ANP949" s="26"/>
      <c r="ANQ949" s="26"/>
      <c r="ANR949" s="26"/>
      <c r="ANS949" s="26"/>
      <c r="ANT949" s="26"/>
      <c r="ANU949" s="26"/>
      <c r="ANV949" s="26"/>
      <c r="ANW949" s="26"/>
      <c r="ANX949" s="26"/>
      <c r="ANY949" s="26"/>
      <c r="ANZ949" s="26"/>
      <c r="AOA949" s="26"/>
      <c r="AOB949" s="26"/>
      <c r="AOC949" s="26"/>
      <c r="AOD949" s="26"/>
      <c r="AOE949" s="26"/>
      <c r="AOF949" s="26"/>
      <c r="AOG949" s="26"/>
      <c r="AOH949" s="26"/>
      <c r="AOI949" s="26"/>
      <c r="AOJ949" s="26"/>
      <c r="AOK949" s="26"/>
      <c r="AOL949" s="26"/>
      <c r="AOM949" s="26"/>
      <c r="AON949" s="26"/>
      <c r="AOO949" s="26"/>
      <c r="AOP949" s="26"/>
      <c r="AOQ949" s="26"/>
      <c r="AOR949" s="26"/>
      <c r="AOS949" s="26"/>
      <c r="AOT949" s="26"/>
      <c r="AOU949" s="26"/>
      <c r="AOV949" s="26"/>
      <c r="AOW949" s="26"/>
      <c r="AOX949" s="26"/>
      <c r="AOY949" s="26"/>
      <c r="AOZ949" s="26"/>
      <c r="APA949" s="26"/>
      <c r="APB949" s="26"/>
      <c r="APC949" s="26"/>
      <c r="APD949" s="26"/>
      <c r="APE949" s="26"/>
      <c r="APF949" s="26"/>
      <c r="APG949" s="26"/>
      <c r="APH949" s="26"/>
      <c r="API949" s="26"/>
      <c r="APJ949" s="26"/>
      <c r="APK949" s="26"/>
      <c r="APL949" s="26"/>
      <c r="APM949" s="26"/>
      <c r="APN949" s="26"/>
      <c r="APO949" s="26"/>
      <c r="APP949" s="26"/>
      <c r="APQ949" s="26"/>
      <c r="APR949" s="26"/>
      <c r="APS949" s="26"/>
      <c r="APT949" s="26"/>
      <c r="APU949" s="26"/>
      <c r="APV949" s="26"/>
      <c r="APW949" s="26"/>
      <c r="APX949" s="26"/>
      <c r="APY949" s="26"/>
      <c r="APZ949" s="26"/>
      <c r="AQA949" s="26"/>
      <c r="AQB949" s="26"/>
      <c r="AQC949" s="26"/>
      <c r="AQD949" s="26"/>
      <c r="AQE949" s="26"/>
      <c r="AQF949" s="26"/>
      <c r="AQG949" s="26"/>
      <c r="AQH949" s="26"/>
      <c r="AQI949" s="26"/>
      <c r="AQJ949" s="26"/>
      <c r="AQK949" s="26"/>
      <c r="AQL949" s="26"/>
      <c r="AQM949" s="26"/>
      <c r="AQN949" s="26"/>
      <c r="AQO949" s="26"/>
      <c r="AQP949" s="26"/>
      <c r="AQQ949" s="26"/>
      <c r="AQR949" s="26"/>
      <c r="AQS949" s="26"/>
      <c r="AQT949" s="26"/>
      <c r="AQU949" s="26"/>
      <c r="AQV949" s="26"/>
      <c r="AQW949" s="26"/>
      <c r="AQX949" s="26"/>
      <c r="AQY949" s="26"/>
      <c r="AQZ949" s="26"/>
      <c r="ARA949" s="26"/>
      <c r="ARB949" s="26"/>
      <c r="ARC949" s="26"/>
      <c r="ARD949" s="26"/>
      <c r="ARE949" s="26"/>
      <c r="ARF949" s="26"/>
      <c r="ARG949" s="26"/>
      <c r="ARH949" s="26"/>
      <c r="ARI949" s="26"/>
      <c r="ARJ949" s="26"/>
      <c r="ARK949" s="26"/>
      <c r="ARL949" s="26"/>
      <c r="ARM949" s="26"/>
      <c r="ARN949" s="26"/>
      <c r="ARO949" s="26"/>
      <c r="ARP949" s="26"/>
      <c r="ARQ949" s="26"/>
      <c r="ARR949" s="26"/>
      <c r="ARS949" s="26"/>
      <c r="ART949" s="26"/>
      <c r="ARU949" s="26"/>
      <c r="ARV949" s="26"/>
      <c r="ARW949" s="26"/>
      <c r="ARX949" s="26"/>
      <c r="ARY949" s="26"/>
      <c r="ARZ949" s="26"/>
      <c r="ASA949" s="26"/>
      <c r="ASB949" s="26"/>
      <c r="ASC949" s="26"/>
      <c r="ASD949" s="26"/>
      <c r="ASE949" s="26"/>
      <c r="ASF949" s="26"/>
      <c r="ASG949" s="26"/>
      <c r="ASH949" s="26"/>
      <c r="ASI949" s="26"/>
      <c r="ASJ949" s="26"/>
      <c r="ASK949" s="26"/>
      <c r="ASL949" s="26"/>
      <c r="ASM949" s="26"/>
      <c r="ASN949" s="26"/>
      <c r="ASO949" s="26"/>
      <c r="ASP949" s="26"/>
      <c r="ASQ949" s="26"/>
      <c r="ASR949" s="26"/>
      <c r="ASS949" s="26"/>
      <c r="AST949" s="26"/>
      <c r="ASU949" s="26"/>
      <c r="ASV949" s="26"/>
      <c r="ASW949" s="26"/>
      <c r="ASX949" s="26"/>
      <c r="ASY949" s="26"/>
      <c r="ASZ949" s="26"/>
      <c r="ATA949" s="26"/>
      <c r="ATB949" s="26"/>
      <c r="ATC949" s="26"/>
      <c r="ATD949" s="26"/>
      <c r="ATE949" s="26"/>
      <c r="ATF949" s="26"/>
      <c r="ATG949" s="26"/>
      <c r="ATH949" s="26"/>
      <c r="ATI949" s="26"/>
      <c r="ATJ949" s="26"/>
      <c r="ATK949" s="26"/>
      <c r="ATL949" s="26"/>
      <c r="ATM949" s="26"/>
      <c r="ATN949" s="26"/>
      <c r="ATO949" s="26"/>
      <c r="ATP949" s="26"/>
      <c r="ATQ949" s="26"/>
      <c r="ATR949" s="26"/>
      <c r="ATS949" s="26"/>
      <c r="ATT949" s="26"/>
      <c r="ATU949" s="26"/>
      <c r="ATV949" s="26"/>
      <c r="ATW949" s="26"/>
      <c r="ATX949" s="26"/>
      <c r="ATY949" s="26"/>
      <c r="ATZ949" s="26"/>
      <c r="AUA949" s="26"/>
      <c r="AUB949" s="26"/>
      <c r="AUC949" s="26"/>
      <c r="AUD949" s="26"/>
      <c r="AUE949" s="26"/>
      <c r="AUF949" s="26"/>
      <c r="AUG949" s="26"/>
      <c r="AUH949" s="26"/>
      <c r="AUI949" s="26"/>
      <c r="AUJ949" s="26"/>
      <c r="AUK949" s="26"/>
      <c r="AUL949" s="26"/>
      <c r="AUM949" s="26"/>
      <c r="AUN949" s="26"/>
      <c r="AUO949" s="26"/>
      <c r="AUP949" s="26"/>
      <c r="AUQ949" s="26"/>
      <c r="AUR949" s="26"/>
      <c r="AUS949" s="26"/>
      <c r="AUT949" s="26"/>
      <c r="AUU949" s="26"/>
      <c r="AUV949" s="26"/>
      <c r="AUW949" s="26"/>
      <c r="AUX949" s="26"/>
      <c r="AUY949" s="26"/>
      <c r="AUZ949" s="26"/>
      <c r="AVA949" s="26"/>
      <c r="AVB949" s="26"/>
      <c r="AVC949" s="26"/>
      <c r="AVD949" s="26"/>
      <c r="AVE949" s="26"/>
      <c r="AVF949" s="26"/>
      <c r="AVG949" s="26"/>
      <c r="AVH949" s="26"/>
      <c r="AVI949" s="26"/>
      <c r="AVJ949" s="26"/>
      <c r="AVK949" s="26"/>
      <c r="AVL949" s="26"/>
      <c r="AVM949" s="26"/>
      <c r="AVN949" s="26"/>
      <c r="AVO949" s="26"/>
      <c r="AVP949" s="26"/>
      <c r="AVQ949" s="26"/>
      <c r="AVR949" s="26"/>
      <c r="AVS949" s="26"/>
      <c r="AVT949" s="26"/>
      <c r="AVU949" s="26"/>
      <c r="AVV949" s="26"/>
      <c r="AVW949" s="26"/>
      <c r="AVX949" s="26"/>
      <c r="AVY949" s="26"/>
      <c r="AVZ949" s="26"/>
      <c r="AWA949" s="26"/>
      <c r="AWB949" s="26"/>
      <c r="AWC949" s="26"/>
      <c r="AWD949" s="26"/>
      <c r="AWE949" s="26"/>
      <c r="AWF949" s="26"/>
      <c r="AWG949" s="26"/>
      <c r="AWH949" s="26"/>
      <c r="AWI949" s="26"/>
      <c r="AWJ949" s="26"/>
      <c r="AWK949" s="26"/>
      <c r="AWL949" s="26"/>
      <c r="AWM949" s="26"/>
      <c r="AWN949" s="26"/>
      <c r="AWO949" s="26"/>
      <c r="AWP949" s="26"/>
      <c r="AWQ949" s="26"/>
      <c r="AWR949" s="26"/>
      <c r="AWS949" s="26"/>
      <c r="AWT949" s="26"/>
      <c r="AWU949" s="26"/>
      <c r="AWV949" s="26"/>
      <c r="AWW949" s="26"/>
      <c r="AWX949" s="26"/>
      <c r="AWY949" s="26"/>
      <c r="AWZ949" s="26"/>
      <c r="AXA949" s="26"/>
      <c r="AXB949" s="26"/>
      <c r="AXC949" s="26"/>
      <c r="AXD949" s="26"/>
      <c r="AXE949" s="26"/>
      <c r="AXF949" s="26"/>
      <c r="AXG949" s="26"/>
      <c r="AXH949" s="26"/>
      <c r="AXI949" s="26"/>
      <c r="AXJ949" s="26"/>
      <c r="AXK949" s="26"/>
      <c r="AXL949" s="26"/>
      <c r="AXM949" s="26"/>
      <c r="AXN949" s="26"/>
      <c r="AXO949" s="26"/>
      <c r="AXP949" s="26"/>
      <c r="AXQ949" s="26"/>
      <c r="AXR949" s="26"/>
      <c r="AXS949" s="26"/>
      <c r="AXT949" s="26"/>
      <c r="AXU949" s="26"/>
      <c r="AXV949" s="26"/>
      <c r="AXW949" s="26"/>
      <c r="AXX949" s="26"/>
      <c r="AXY949" s="26"/>
      <c r="AXZ949" s="26"/>
      <c r="AYA949" s="26"/>
      <c r="AYB949" s="26"/>
      <c r="AYC949" s="26"/>
      <c r="AYD949" s="26"/>
      <c r="AYE949" s="26"/>
      <c r="AYF949" s="26"/>
      <c r="AYG949" s="26"/>
      <c r="AYH949" s="26"/>
      <c r="AYI949" s="26"/>
      <c r="AYJ949" s="26"/>
      <c r="AYK949" s="26"/>
      <c r="AYL949" s="26"/>
      <c r="AYM949" s="26"/>
      <c r="AYN949" s="26"/>
      <c r="AYO949" s="26"/>
      <c r="AYP949" s="26"/>
      <c r="AYQ949" s="26"/>
      <c r="AYR949" s="26"/>
      <c r="AYS949" s="26"/>
      <c r="AYT949" s="26"/>
      <c r="AYU949" s="26"/>
      <c r="AYV949" s="26"/>
      <c r="AYW949" s="26"/>
      <c r="AYX949" s="26"/>
      <c r="AYY949" s="26"/>
      <c r="AYZ949" s="26"/>
      <c r="AZA949" s="26"/>
      <c r="AZB949" s="26"/>
      <c r="AZC949" s="26"/>
      <c r="AZD949" s="26"/>
      <c r="AZE949" s="26"/>
      <c r="AZF949" s="26"/>
      <c r="AZG949" s="26"/>
      <c r="AZH949" s="26"/>
      <c r="AZI949" s="26"/>
      <c r="AZJ949" s="26"/>
      <c r="AZK949" s="26"/>
      <c r="AZL949" s="26"/>
      <c r="AZM949" s="26"/>
      <c r="AZN949" s="26"/>
      <c r="AZO949" s="26"/>
      <c r="AZP949" s="26"/>
      <c r="AZQ949" s="26"/>
      <c r="AZR949" s="26"/>
      <c r="AZS949" s="26"/>
      <c r="AZT949" s="26"/>
      <c r="AZU949" s="26"/>
      <c r="AZV949" s="26"/>
      <c r="AZW949" s="26"/>
      <c r="AZX949" s="26"/>
      <c r="AZY949" s="26"/>
      <c r="AZZ949" s="26"/>
      <c r="BAA949" s="26"/>
      <c r="BAB949" s="26"/>
      <c r="BAC949" s="26"/>
      <c r="BAD949" s="26"/>
      <c r="BAE949" s="26"/>
      <c r="BAF949" s="26"/>
      <c r="BAG949" s="26"/>
      <c r="BAH949" s="26"/>
      <c r="BAI949" s="26"/>
      <c r="BAJ949" s="26"/>
      <c r="BAK949" s="26"/>
      <c r="BAL949" s="26"/>
      <c r="BAM949" s="26"/>
      <c r="BAN949" s="26"/>
      <c r="BAO949" s="26"/>
      <c r="BAP949" s="26"/>
      <c r="BAQ949" s="26"/>
      <c r="BAR949" s="26"/>
      <c r="BAS949" s="26"/>
      <c r="BAT949" s="26"/>
      <c r="BAU949" s="26"/>
      <c r="BAV949" s="26"/>
      <c r="BAW949" s="26"/>
      <c r="BAX949" s="26"/>
      <c r="BAY949" s="26"/>
      <c r="BAZ949" s="26"/>
      <c r="BBA949" s="26"/>
      <c r="BBB949" s="26"/>
      <c r="BBC949" s="26"/>
      <c r="BBD949" s="26"/>
      <c r="BBE949" s="26"/>
      <c r="BBF949" s="26"/>
      <c r="BBG949" s="26"/>
      <c r="BBH949" s="26"/>
      <c r="BBI949" s="26"/>
      <c r="BBJ949" s="26"/>
      <c r="BBK949" s="26"/>
      <c r="BBL949" s="26"/>
      <c r="BBM949" s="26"/>
      <c r="BBN949" s="26"/>
      <c r="BBO949" s="26"/>
      <c r="BBP949" s="26"/>
      <c r="BBQ949" s="26"/>
      <c r="BBR949" s="26"/>
      <c r="BBS949" s="26"/>
      <c r="BBT949" s="26"/>
      <c r="BBU949" s="26"/>
      <c r="BBV949" s="26"/>
      <c r="BBW949" s="26"/>
      <c r="BBX949" s="26"/>
      <c r="BBY949" s="26"/>
      <c r="BBZ949" s="26"/>
      <c r="BCA949" s="26"/>
      <c r="BCB949" s="26"/>
      <c r="BCC949" s="26"/>
      <c r="BCD949" s="26"/>
      <c r="BCE949" s="26"/>
      <c r="BCF949" s="26"/>
      <c r="BCG949" s="26"/>
      <c r="BCH949" s="26"/>
      <c r="BCI949" s="26"/>
      <c r="BCJ949" s="26"/>
      <c r="BCK949" s="26"/>
      <c r="BCL949" s="26"/>
      <c r="BCM949" s="26"/>
      <c r="BCN949" s="26"/>
      <c r="BCO949" s="26"/>
      <c r="BCP949" s="26"/>
      <c r="BCQ949" s="26"/>
      <c r="BCR949" s="26"/>
      <c r="BCS949" s="26"/>
      <c r="BCT949" s="26"/>
      <c r="BCU949" s="26"/>
      <c r="BCV949" s="26"/>
      <c r="BCW949" s="26"/>
      <c r="BCX949" s="26"/>
      <c r="BCY949" s="26"/>
      <c r="BCZ949" s="26"/>
      <c r="BDA949" s="26"/>
      <c r="BDB949" s="26"/>
      <c r="BDC949" s="26"/>
      <c r="BDD949" s="26"/>
      <c r="BDE949" s="26"/>
      <c r="BDF949" s="26"/>
      <c r="BDG949" s="26"/>
      <c r="BDH949" s="26"/>
      <c r="BDI949" s="26"/>
      <c r="BDJ949" s="26"/>
      <c r="BDK949" s="26"/>
      <c r="BDL949" s="26"/>
      <c r="BDM949" s="26"/>
      <c r="BDN949" s="26"/>
      <c r="BDO949" s="26"/>
      <c r="BDP949" s="26"/>
      <c r="BDQ949" s="26"/>
      <c r="BDR949" s="26"/>
      <c r="BDS949" s="26"/>
      <c r="BDT949" s="26"/>
      <c r="BDU949" s="26"/>
      <c r="BDV949" s="26"/>
      <c r="BDW949" s="26"/>
      <c r="BDX949" s="26"/>
      <c r="BDY949" s="26"/>
      <c r="BDZ949" s="26"/>
      <c r="BEA949" s="26"/>
      <c r="BEB949" s="26"/>
      <c r="BEC949" s="26"/>
      <c r="BED949" s="26"/>
      <c r="BEE949" s="26"/>
      <c r="BEF949" s="26"/>
      <c r="BEG949" s="26"/>
      <c r="BEH949" s="26"/>
      <c r="BEI949" s="26"/>
      <c r="BEJ949" s="26"/>
      <c r="BEK949" s="26"/>
      <c r="BEL949" s="26"/>
      <c r="BEM949" s="26"/>
      <c r="BEN949" s="26"/>
      <c r="BEO949" s="26"/>
      <c r="BEP949" s="26"/>
      <c r="BEQ949" s="26"/>
      <c r="BER949" s="26"/>
      <c r="BES949" s="26"/>
      <c r="BET949" s="26"/>
      <c r="BEU949" s="26"/>
      <c r="BEV949" s="26"/>
      <c r="BEW949" s="26"/>
      <c r="BEX949" s="26"/>
      <c r="BEY949" s="26"/>
      <c r="BEZ949" s="26"/>
      <c r="BFA949" s="26"/>
      <c r="BFB949" s="26"/>
      <c r="BFC949" s="26"/>
      <c r="BFD949" s="26"/>
      <c r="BFE949" s="26"/>
      <c r="BFF949" s="26"/>
      <c r="BFG949" s="26"/>
      <c r="BFH949" s="26"/>
      <c r="BFI949" s="26"/>
      <c r="BFJ949" s="26"/>
      <c r="BFK949" s="26"/>
      <c r="BFL949" s="26"/>
      <c r="BFM949" s="26"/>
      <c r="BFN949" s="26"/>
      <c r="BFO949" s="26"/>
      <c r="BFP949" s="26"/>
      <c r="BFQ949" s="26"/>
      <c r="BFR949" s="26"/>
      <c r="BFS949" s="26"/>
      <c r="BFT949" s="26"/>
      <c r="BFU949" s="26"/>
      <c r="BFV949" s="26"/>
      <c r="BFW949" s="26"/>
      <c r="BFX949" s="26"/>
      <c r="BFY949" s="26"/>
      <c r="BFZ949" s="26"/>
      <c r="BGA949" s="26"/>
      <c r="BGB949" s="26"/>
      <c r="BGC949" s="26"/>
      <c r="BGD949" s="26"/>
      <c r="BGE949" s="26"/>
      <c r="BGF949" s="26"/>
      <c r="BGG949" s="26"/>
      <c r="BGH949" s="26"/>
      <c r="BGI949" s="26"/>
      <c r="BGJ949" s="26"/>
      <c r="BGK949" s="26"/>
      <c r="BGL949" s="26"/>
      <c r="BGM949" s="26"/>
      <c r="BGN949" s="26"/>
      <c r="BGO949" s="26"/>
      <c r="BGP949" s="26"/>
      <c r="BGQ949" s="26"/>
      <c r="BGR949" s="26"/>
      <c r="BGS949" s="26"/>
      <c r="BGT949" s="26"/>
      <c r="BGU949" s="26"/>
      <c r="BGV949" s="26"/>
      <c r="BGW949" s="26"/>
      <c r="BGX949" s="26"/>
      <c r="BGY949" s="26"/>
      <c r="BGZ949" s="26"/>
      <c r="BHA949" s="26"/>
      <c r="BHB949" s="26"/>
      <c r="BHC949" s="26"/>
      <c r="BHD949" s="26"/>
      <c r="BHE949" s="26"/>
      <c r="BHF949" s="26"/>
      <c r="BHG949" s="26"/>
      <c r="BHH949" s="26"/>
      <c r="BHI949" s="26"/>
      <c r="BHJ949" s="26"/>
      <c r="BHK949" s="26"/>
      <c r="BHL949" s="26"/>
      <c r="BHM949" s="26"/>
      <c r="BHN949" s="26"/>
      <c r="BHO949" s="26"/>
      <c r="BHP949" s="26"/>
      <c r="BHQ949" s="26"/>
      <c r="BHR949" s="26"/>
      <c r="BHS949" s="26"/>
      <c r="BHT949" s="26"/>
      <c r="BHU949" s="26"/>
      <c r="BHV949" s="26"/>
      <c r="BHW949" s="26"/>
      <c r="BHX949" s="26"/>
      <c r="BHY949" s="26"/>
      <c r="BHZ949" s="26"/>
      <c r="BIA949" s="26"/>
      <c r="BIB949" s="26"/>
      <c r="BIC949" s="26"/>
      <c r="BID949" s="26"/>
      <c r="BIE949" s="26"/>
      <c r="BIF949" s="26"/>
      <c r="BIG949" s="26"/>
      <c r="BIH949" s="26"/>
      <c r="BII949" s="26"/>
      <c r="BIJ949" s="26"/>
      <c r="BIK949" s="26"/>
      <c r="BIL949" s="26"/>
      <c r="BIM949" s="26"/>
      <c r="BIN949" s="26"/>
      <c r="BIO949" s="26"/>
      <c r="BIP949" s="26"/>
      <c r="BIQ949" s="26"/>
      <c r="BIR949" s="26"/>
      <c r="BIS949" s="26"/>
      <c r="BIT949" s="26"/>
      <c r="BIU949" s="26"/>
      <c r="BIV949" s="26"/>
      <c r="BIW949" s="26"/>
      <c r="BIX949" s="26"/>
      <c r="BIY949" s="26"/>
      <c r="BIZ949" s="26"/>
      <c r="BJA949" s="26"/>
      <c r="BJB949" s="26"/>
      <c r="BJC949" s="26"/>
      <c r="BJD949" s="26"/>
      <c r="BJE949" s="26"/>
      <c r="BJF949" s="26"/>
      <c r="BJG949" s="26"/>
      <c r="BJH949" s="26"/>
      <c r="BJI949" s="26"/>
      <c r="BJJ949" s="26"/>
      <c r="BJK949" s="26"/>
      <c r="BJL949" s="26"/>
      <c r="BJM949" s="26"/>
      <c r="BJN949" s="26"/>
      <c r="BJO949" s="26"/>
      <c r="BJP949" s="26"/>
      <c r="BJQ949" s="26"/>
      <c r="BJR949" s="26"/>
      <c r="BJS949" s="26"/>
      <c r="BJT949" s="26"/>
      <c r="BJU949" s="26"/>
      <c r="BJV949" s="26"/>
      <c r="BJW949" s="26"/>
      <c r="BJX949" s="26"/>
      <c r="BJY949" s="26"/>
      <c r="BJZ949" s="26"/>
      <c r="BKA949" s="26"/>
      <c r="BKB949" s="26"/>
      <c r="BKC949" s="26"/>
      <c r="BKD949" s="26"/>
      <c r="BKE949" s="26"/>
      <c r="BKF949" s="26"/>
      <c r="BKG949" s="26"/>
      <c r="BKH949" s="26"/>
      <c r="BKI949" s="26"/>
      <c r="BKJ949" s="26"/>
      <c r="BKK949" s="26"/>
      <c r="BKL949" s="26"/>
      <c r="BKM949" s="26"/>
      <c r="BKN949" s="26"/>
      <c r="BKO949" s="26"/>
      <c r="BKP949" s="26"/>
      <c r="BKQ949" s="26"/>
      <c r="BKR949" s="26"/>
      <c r="BKS949" s="26"/>
      <c r="BKT949" s="26"/>
      <c r="BKU949" s="26"/>
      <c r="BKV949" s="26"/>
      <c r="BKW949" s="26"/>
      <c r="BKX949" s="26"/>
      <c r="BKY949" s="26"/>
      <c r="BKZ949" s="26"/>
      <c r="BLA949" s="26"/>
      <c r="BLB949" s="26"/>
      <c r="BLC949" s="26"/>
      <c r="BLD949" s="26"/>
      <c r="BLE949" s="26"/>
      <c r="BLF949" s="26"/>
      <c r="BLG949" s="26"/>
      <c r="BLH949" s="26"/>
      <c r="BLI949" s="26"/>
      <c r="BLJ949" s="26"/>
      <c r="BLK949" s="26"/>
      <c r="BLL949" s="26"/>
      <c r="BLM949" s="26"/>
      <c r="BLN949" s="26"/>
      <c r="BLO949" s="26"/>
      <c r="BLP949" s="26"/>
      <c r="BLQ949" s="26"/>
      <c r="BLR949" s="26"/>
      <c r="BLS949" s="26"/>
      <c r="BLT949" s="26"/>
      <c r="BLU949" s="26"/>
      <c r="BLV949" s="26"/>
      <c r="BLW949" s="26"/>
      <c r="BLX949" s="26"/>
      <c r="BLY949" s="26"/>
      <c r="BLZ949" s="26"/>
      <c r="BMA949" s="26"/>
      <c r="BMB949" s="26"/>
      <c r="BMC949" s="26"/>
      <c r="BMD949" s="26"/>
      <c r="BME949" s="26"/>
      <c r="BMF949" s="26"/>
      <c r="BMG949" s="26"/>
      <c r="BMH949" s="26"/>
      <c r="BMI949" s="26"/>
      <c r="BMJ949" s="26"/>
      <c r="BMK949" s="26"/>
      <c r="BML949" s="26"/>
      <c r="BMM949" s="26"/>
      <c r="BMN949" s="26"/>
      <c r="BMO949" s="26"/>
      <c r="BMP949" s="26"/>
      <c r="BMQ949" s="26"/>
      <c r="BMR949" s="26"/>
      <c r="BMS949" s="26"/>
      <c r="BMT949" s="26"/>
      <c r="BMU949" s="26"/>
      <c r="BMV949" s="26"/>
      <c r="BMW949" s="26"/>
      <c r="BMX949" s="26"/>
      <c r="BMY949" s="26"/>
      <c r="BMZ949" s="26"/>
      <c r="BNA949" s="26"/>
      <c r="BNB949" s="26"/>
      <c r="BNC949" s="26"/>
      <c r="BND949" s="26"/>
      <c r="BNE949" s="26"/>
      <c r="BNF949" s="26"/>
      <c r="BNG949" s="26"/>
      <c r="BNH949" s="26"/>
      <c r="BNI949" s="26"/>
      <c r="BNJ949" s="26"/>
      <c r="BNK949" s="26"/>
      <c r="BNL949" s="26"/>
      <c r="BNM949" s="26"/>
      <c r="BNN949" s="26"/>
      <c r="BNO949" s="26"/>
      <c r="BNP949" s="26"/>
      <c r="BNQ949" s="26"/>
      <c r="BNR949" s="26"/>
      <c r="BNS949" s="26"/>
      <c r="BNT949" s="26"/>
      <c r="BNU949" s="26"/>
      <c r="BNV949" s="26"/>
      <c r="BNW949" s="26"/>
      <c r="BNX949" s="26"/>
      <c r="BNY949" s="26"/>
      <c r="BNZ949" s="26"/>
      <c r="BOA949" s="26"/>
      <c r="BOB949" s="26"/>
      <c r="BOC949" s="26"/>
      <c r="BOD949" s="26"/>
      <c r="BOE949" s="26"/>
      <c r="BOF949" s="26"/>
      <c r="BOG949" s="26"/>
      <c r="BOH949" s="26"/>
      <c r="BOI949" s="26"/>
      <c r="BOJ949" s="26"/>
      <c r="BOK949" s="26"/>
      <c r="BOL949" s="26"/>
      <c r="BOM949" s="26"/>
      <c r="BON949" s="26"/>
      <c r="BOO949" s="26"/>
      <c r="BOP949" s="26"/>
      <c r="BOQ949" s="26"/>
      <c r="BOR949" s="26"/>
      <c r="BOS949" s="26"/>
      <c r="BOT949" s="26"/>
      <c r="BOU949" s="26"/>
      <c r="BOV949" s="26"/>
      <c r="BOW949" s="26"/>
      <c r="BOX949" s="26"/>
      <c r="BOY949" s="26"/>
      <c r="BOZ949" s="26"/>
      <c r="BPA949" s="26"/>
      <c r="BPB949" s="26"/>
      <c r="BPC949" s="26"/>
      <c r="BPD949" s="26"/>
      <c r="BPE949" s="26"/>
      <c r="BPF949" s="26"/>
      <c r="BPG949" s="26"/>
      <c r="BPH949" s="26"/>
      <c r="BPI949" s="26"/>
      <c r="BPJ949" s="26"/>
      <c r="BPK949" s="26"/>
      <c r="BPL949" s="26"/>
      <c r="BPM949" s="26"/>
      <c r="BPN949" s="26"/>
      <c r="BPO949" s="26"/>
      <c r="BPP949" s="26"/>
      <c r="BPQ949" s="26"/>
      <c r="BPR949" s="26"/>
      <c r="BPS949" s="26"/>
      <c r="BPT949" s="26"/>
      <c r="BPU949" s="26"/>
      <c r="BPV949" s="26"/>
      <c r="BPW949" s="26"/>
      <c r="BPX949" s="26"/>
      <c r="BPY949" s="26"/>
      <c r="BPZ949" s="26"/>
      <c r="BQA949" s="26"/>
      <c r="BQB949" s="26"/>
      <c r="BQC949" s="26"/>
      <c r="BQD949" s="26"/>
      <c r="BQE949" s="26"/>
      <c r="BQF949" s="26"/>
      <c r="BQG949" s="26"/>
      <c r="BQH949" s="26"/>
      <c r="BQI949" s="26"/>
      <c r="BQJ949" s="26"/>
      <c r="BQK949" s="26"/>
      <c r="BQL949" s="26"/>
      <c r="BQM949" s="26"/>
      <c r="BQN949" s="26"/>
      <c r="BQO949" s="26"/>
      <c r="BQP949" s="26"/>
      <c r="BQQ949" s="26"/>
      <c r="BQR949" s="26"/>
      <c r="BQS949" s="26"/>
      <c r="BQT949" s="26"/>
      <c r="BQU949" s="26"/>
      <c r="BQV949" s="26"/>
      <c r="BQW949" s="26"/>
      <c r="BQX949" s="26"/>
      <c r="BQY949" s="26"/>
      <c r="BQZ949" s="26"/>
      <c r="BRA949" s="26"/>
      <c r="BRB949" s="26"/>
      <c r="BRC949" s="26"/>
      <c r="BRD949" s="26"/>
      <c r="BRE949" s="26"/>
      <c r="BRF949" s="26"/>
      <c r="BRG949" s="26"/>
      <c r="BRH949" s="26"/>
      <c r="BRI949" s="26"/>
      <c r="BRJ949" s="26"/>
      <c r="BRK949" s="26"/>
      <c r="BRL949" s="26"/>
      <c r="BRM949" s="26"/>
      <c r="BRN949" s="26"/>
      <c r="BRO949" s="26"/>
      <c r="BRP949" s="26"/>
      <c r="BRQ949" s="26"/>
      <c r="BRR949" s="26"/>
      <c r="BRS949" s="26"/>
      <c r="BRT949" s="26"/>
      <c r="BRU949" s="26"/>
      <c r="BRV949" s="26"/>
      <c r="BRW949" s="26"/>
      <c r="BRX949" s="26"/>
      <c r="BRY949" s="26"/>
      <c r="BRZ949" s="26"/>
      <c r="BSA949" s="26"/>
      <c r="BSB949" s="26"/>
      <c r="BSC949" s="26"/>
      <c r="BSD949" s="26"/>
      <c r="BSE949" s="26"/>
      <c r="BSF949" s="26"/>
      <c r="BSG949" s="26"/>
      <c r="BSH949" s="26"/>
      <c r="BSI949" s="26"/>
      <c r="BSJ949" s="26"/>
      <c r="BSK949" s="26"/>
      <c r="BSL949" s="26"/>
      <c r="BSM949" s="26"/>
      <c r="BSN949" s="26"/>
      <c r="BSO949" s="26"/>
      <c r="BSP949" s="26"/>
      <c r="BSQ949" s="26"/>
      <c r="BSR949" s="26"/>
      <c r="BSS949" s="26"/>
      <c r="BST949" s="26"/>
      <c r="BSU949" s="26"/>
      <c r="BSV949" s="26"/>
      <c r="BSW949" s="26"/>
      <c r="BSX949" s="26"/>
      <c r="BSY949" s="26"/>
      <c r="BSZ949" s="26"/>
      <c r="BTA949" s="26"/>
      <c r="BTB949" s="26"/>
      <c r="BTC949" s="26"/>
      <c r="BTD949" s="26"/>
      <c r="BTE949" s="26"/>
      <c r="BTF949" s="26"/>
      <c r="BTG949" s="26"/>
      <c r="BTH949" s="26"/>
      <c r="BTI949" s="26"/>
      <c r="BTJ949" s="26"/>
      <c r="BTK949" s="26"/>
      <c r="BTL949" s="26"/>
      <c r="BTM949" s="26"/>
      <c r="BTN949" s="26"/>
      <c r="BTO949" s="26"/>
      <c r="BTP949" s="26"/>
      <c r="BTQ949" s="26"/>
      <c r="BTR949" s="26"/>
      <c r="BTS949" s="26"/>
      <c r="BTT949" s="26"/>
      <c r="BTU949" s="26"/>
      <c r="BTV949" s="26"/>
      <c r="BTW949" s="26"/>
      <c r="BTX949" s="26"/>
      <c r="BTY949" s="26"/>
      <c r="BTZ949" s="26"/>
      <c r="BUA949" s="26"/>
      <c r="BUB949" s="26"/>
      <c r="BUC949" s="26"/>
      <c r="BUD949" s="26"/>
      <c r="BUE949" s="26"/>
      <c r="BUF949" s="26"/>
      <c r="BUG949" s="26"/>
      <c r="BUH949" s="26"/>
      <c r="BUI949" s="26"/>
      <c r="BUJ949" s="26"/>
      <c r="BUK949" s="26"/>
      <c r="BUL949" s="26"/>
      <c r="BUM949" s="26"/>
      <c r="BUN949" s="26"/>
      <c r="BUO949" s="26"/>
      <c r="BUP949" s="26"/>
      <c r="BUQ949" s="26"/>
      <c r="BUR949" s="26"/>
      <c r="BUS949" s="26"/>
      <c r="BUT949" s="26"/>
      <c r="BUU949" s="26"/>
      <c r="BUV949" s="26"/>
      <c r="BUW949" s="26"/>
      <c r="BUX949" s="26"/>
      <c r="BUY949" s="26"/>
      <c r="BUZ949" s="26"/>
      <c r="BVA949" s="26"/>
      <c r="BVB949" s="26"/>
      <c r="BVC949" s="26"/>
      <c r="BVD949" s="26"/>
      <c r="BVE949" s="26"/>
      <c r="BVF949" s="26"/>
      <c r="BVG949" s="26"/>
      <c r="BVH949" s="26"/>
      <c r="BVI949" s="26"/>
      <c r="BVJ949" s="26"/>
      <c r="BVK949" s="26"/>
      <c r="BVL949" s="26"/>
      <c r="BVM949" s="26"/>
      <c r="BVN949" s="26"/>
      <c r="BVO949" s="26"/>
      <c r="BVP949" s="26"/>
      <c r="BVQ949" s="26"/>
      <c r="BVR949" s="26"/>
      <c r="BVS949" s="26"/>
      <c r="BVT949" s="26"/>
      <c r="BVU949" s="26"/>
      <c r="BVV949" s="26"/>
      <c r="BVW949" s="26"/>
      <c r="BVX949" s="26"/>
      <c r="BVY949" s="26"/>
      <c r="BVZ949" s="26"/>
      <c r="BWA949" s="26"/>
      <c r="BWB949" s="26"/>
      <c r="BWC949" s="26"/>
      <c r="BWD949" s="26"/>
      <c r="BWE949" s="26"/>
      <c r="BWF949" s="26"/>
      <c r="BWG949" s="26"/>
      <c r="BWH949" s="26"/>
      <c r="BWI949" s="26"/>
      <c r="BWJ949" s="26"/>
      <c r="BWK949" s="26"/>
      <c r="BWL949" s="26"/>
      <c r="BWM949" s="26"/>
      <c r="BWN949" s="26"/>
      <c r="BWO949" s="26"/>
      <c r="BWP949" s="26"/>
      <c r="BWQ949" s="26"/>
      <c r="BWR949" s="26"/>
      <c r="BWS949" s="26"/>
      <c r="BWT949" s="26"/>
      <c r="BWU949" s="26"/>
      <c r="BWV949" s="26"/>
      <c r="BWW949" s="26"/>
      <c r="BWX949" s="26"/>
      <c r="BWY949" s="26"/>
      <c r="BWZ949" s="26"/>
      <c r="BXA949" s="26"/>
      <c r="BXB949" s="26"/>
      <c r="BXC949" s="26"/>
      <c r="BXD949" s="26"/>
      <c r="BXE949" s="26"/>
      <c r="BXF949" s="26"/>
      <c r="BXG949" s="26"/>
      <c r="BXH949" s="26"/>
      <c r="BXI949" s="26"/>
      <c r="BXJ949" s="26"/>
      <c r="BXK949" s="26"/>
      <c r="BXL949" s="26"/>
      <c r="BXM949" s="26"/>
      <c r="BXN949" s="26"/>
      <c r="BXO949" s="26"/>
      <c r="BXP949" s="26"/>
      <c r="BXQ949" s="26"/>
      <c r="BXR949" s="26"/>
      <c r="BXS949" s="26"/>
      <c r="BXT949" s="26"/>
      <c r="BXU949" s="26"/>
      <c r="BXV949" s="26"/>
      <c r="BXW949" s="26"/>
      <c r="BXX949" s="26"/>
      <c r="BXY949" s="26"/>
      <c r="BXZ949" s="26"/>
      <c r="BYA949" s="26"/>
      <c r="BYB949" s="26"/>
      <c r="BYC949" s="26"/>
      <c r="BYD949" s="26"/>
      <c r="BYE949" s="26"/>
      <c r="BYF949" s="26"/>
      <c r="BYG949" s="26"/>
      <c r="BYH949" s="26"/>
      <c r="BYI949" s="26"/>
      <c r="BYJ949" s="26"/>
      <c r="BYK949" s="26"/>
      <c r="BYL949" s="26"/>
      <c r="BYM949" s="26"/>
      <c r="BYN949" s="26"/>
      <c r="BYO949" s="26"/>
      <c r="BYP949" s="26"/>
      <c r="BYQ949" s="26"/>
      <c r="BYR949" s="26"/>
      <c r="BYS949" s="26"/>
      <c r="BYT949" s="26"/>
      <c r="BYU949" s="26"/>
      <c r="BYV949" s="26"/>
      <c r="BYW949" s="26"/>
      <c r="BYX949" s="26"/>
      <c r="BYY949" s="26"/>
      <c r="BYZ949" s="26"/>
      <c r="BZA949" s="26"/>
      <c r="BZB949" s="26"/>
      <c r="BZC949" s="26"/>
      <c r="BZD949" s="26"/>
      <c r="BZE949" s="26"/>
      <c r="BZF949" s="26"/>
      <c r="BZG949" s="26"/>
      <c r="BZH949" s="26"/>
      <c r="BZI949" s="26"/>
      <c r="BZJ949" s="26"/>
      <c r="BZK949" s="26"/>
      <c r="BZL949" s="26"/>
      <c r="BZM949" s="26"/>
      <c r="BZN949" s="26"/>
      <c r="BZO949" s="26"/>
      <c r="BZP949" s="26"/>
      <c r="BZQ949" s="26"/>
      <c r="BZR949" s="26"/>
      <c r="BZS949" s="26"/>
      <c r="BZT949" s="26"/>
      <c r="BZU949" s="26"/>
      <c r="BZV949" s="26"/>
      <c r="BZW949" s="26"/>
      <c r="BZX949" s="26"/>
      <c r="BZY949" s="26"/>
      <c r="BZZ949" s="26"/>
      <c r="CAA949" s="26"/>
      <c r="CAB949" s="26"/>
      <c r="CAC949" s="26"/>
      <c r="CAD949" s="26"/>
      <c r="CAE949" s="26"/>
      <c r="CAF949" s="26"/>
      <c r="CAG949" s="26"/>
      <c r="CAH949" s="26"/>
      <c r="CAI949" s="26"/>
      <c r="CAJ949" s="26"/>
      <c r="CAK949" s="26"/>
      <c r="CAL949" s="26"/>
      <c r="CAM949" s="26"/>
      <c r="CAN949" s="26"/>
      <c r="CAO949" s="26"/>
      <c r="CAP949" s="26"/>
      <c r="CAQ949" s="26"/>
      <c r="CAR949" s="26"/>
      <c r="CAS949" s="26"/>
      <c r="CAT949" s="26"/>
      <c r="CAU949" s="26"/>
      <c r="CAV949" s="26"/>
      <c r="CAW949" s="26"/>
      <c r="CAX949" s="26"/>
      <c r="CAY949" s="26"/>
      <c r="CAZ949" s="26"/>
      <c r="CBA949" s="26"/>
      <c r="CBB949" s="26"/>
      <c r="CBC949" s="26"/>
      <c r="CBD949" s="26"/>
      <c r="CBE949" s="26"/>
      <c r="CBF949" s="26"/>
      <c r="CBG949" s="26"/>
      <c r="CBH949" s="26"/>
      <c r="CBI949" s="26"/>
      <c r="CBJ949" s="26"/>
      <c r="CBK949" s="26"/>
      <c r="CBL949" s="26"/>
      <c r="CBM949" s="26"/>
      <c r="CBN949" s="26"/>
      <c r="CBO949" s="26"/>
      <c r="CBP949" s="26"/>
      <c r="CBQ949" s="26"/>
      <c r="CBR949" s="26"/>
      <c r="CBS949" s="26"/>
      <c r="CBT949" s="26"/>
      <c r="CBU949" s="26"/>
      <c r="CBV949" s="26"/>
      <c r="CBW949" s="26"/>
      <c r="CBX949" s="26"/>
      <c r="CBY949" s="26"/>
      <c r="CBZ949" s="26"/>
      <c r="CCA949" s="26"/>
      <c r="CCB949" s="26"/>
      <c r="CCC949" s="26"/>
      <c r="CCD949" s="26"/>
      <c r="CCE949" s="26"/>
      <c r="CCF949" s="26"/>
      <c r="CCG949" s="26"/>
      <c r="CCH949" s="26"/>
      <c r="CCI949" s="26"/>
      <c r="CCJ949" s="26"/>
      <c r="CCK949" s="26"/>
      <c r="CCL949" s="26"/>
      <c r="CCM949" s="26"/>
      <c r="CCN949" s="26"/>
      <c r="CCO949" s="26"/>
      <c r="CCP949" s="26"/>
      <c r="CCQ949" s="26"/>
      <c r="CCR949" s="26"/>
      <c r="CCS949" s="26"/>
      <c r="CCT949" s="26"/>
      <c r="CCU949" s="26"/>
      <c r="CCV949" s="26"/>
      <c r="CCW949" s="26"/>
      <c r="CCX949" s="26"/>
      <c r="CCY949" s="26"/>
      <c r="CCZ949" s="26"/>
      <c r="CDA949" s="26"/>
      <c r="CDB949" s="26"/>
      <c r="CDC949" s="26"/>
      <c r="CDD949" s="26"/>
      <c r="CDE949" s="26"/>
      <c r="CDF949" s="26"/>
      <c r="CDG949" s="26"/>
      <c r="CDH949" s="26"/>
      <c r="CDI949" s="26"/>
      <c r="CDJ949" s="26"/>
      <c r="CDK949" s="26"/>
      <c r="CDL949" s="26"/>
      <c r="CDM949" s="26"/>
      <c r="CDN949" s="26"/>
      <c r="CDO949" s="26"/>
      <c r="CDP949" s="26"/>
      <c r="CDQ949" s="26"/>
      <c r="CDR949" s="26"/>
      <c r="CDS949" s="26"/>
      <c r="CDT949" s="26"/>
      <c r="CDU949" s="26"/>
      <c r="CDV949" s="26"/>
      <c r="CDW949" s="26"/>
      <c r="CDX949" s="26"/>
      <c r="CDY949" s="26"/>
      <c r="CDZ949" s="26"/>
      <c r="CEA949" s="26"/>
      <c r="CEB949" s="26"/>
      <c r="CEC949" s="26"/>
      <c r="CED949" s="26"/>
      <c r="CEE949" s="26"/>
      <c r="CEF949" s="26"/>
      <c r="CEG949" s="26"/>
      <c r="CEH949" s="26"/>
      <c r="CEI949" s="26"/>
      <c r="CEJ949" s="26"/>
      <c r="CEK949" s="26"/>
      <c r="CEL949" s="26"/>
      <c r="CEM949" s="26"/>
      <c r="CEN949" s="26"/>
      <c r="CEO949" s="26"/>
      <c r="CEP949" s="26"/>
      <c r="CEQ949" s="26"/>
      <c r="CER949" s="26"/>
      <c r="CES949" s="26"/>
      <c r="CET949" s="26"/>
      <c r="CEU949" s="26"/>
      <c r="CEV949" s="26"/>
      <c r="CEW949" s="26"/>
      <c r="CEX949" s="26"/>
      <c r="CEY949" s="26"/>
      <c r="CEZ949" s="26"/>
      <c r="CFA949" s="26"/>
      <c r="CFB949" s="26"/>
      <c r="CFC949" s="26"/>
      <c r="CFD949" s="26"/>
      <c r="CFE949" s="26"/>
      <c r="CFF949" s="26"/>
      <c r="CFG949" s="26"/>
      <c r="CFH949" s="26"/>
      <c r="CFI949" s="26"/>
      <c r="CFJ949" s="26"/>
      <c r="CFK949" s="26"/>
      <c r="CFL949" s="26"/>
      <c r="CFM949" s="26"/>
      <c r="CFN949" s="26"/>
      <c r="CFO949" s="26"/>
      <c r="CFP949" s="26"/>
      <c r="CFQ949" s="26"/>
      <c r="CFR949" s="26"/>
      <c r="CFS949" s="26"/>
      <c r="CFT949" s="26"/>
      <c r="CFU949" s="26"/>
      <c r="CFV949" s="26"/>
      <c r="CFW949" s="26"/>
      <c r="CFX949" s="26"/>
      <c r="CFY949" s="26"/>
      <c r="CFZ949" s="26"/>
      <c r="CGA949" s="26"/>
      <c r="CGB949" s="26"/>
      <c r="CGC949" s="26"/>
      <c r="CGD949" s="26"/>
      <c r="CGE949" s="26"/>
      <c r="CGF949" s="26"/>
      <c r="CGG949" s="26"/>
      <c r="CGH949" s="26"/>
      <c r="CGI949" s="26"/>
      <c r="CGJ949" s="26"/>
      <c r="CGK949" s="26"/>
      <c r="CGL949" s="26"/>
      <c r="CGM949" s="26"/>
      <c r="CGN949" s="26"/>
      <c r="CGO949" s="26"/>
      <c r="CGP949" s="26"/>
      <c r="CGQ949" s="26"/>
      <c r="CGR949" s="26"/>
      <c r="CGS949" s="26"/>
      <c r="CGT949" s="26"/>
      <c r="CGU949" s="26"/>
      <c r="CGV949" s="26"/>
      <c r="CGW949" s="26"/>
      <c r="CGX949" s="26"/>
      <c r="CGY949" s="26"/>
      <c r="CGZ949" s="26"/>
      <c r="CHA949" s="26"/>
      <c r="CHB949" s="26"/>
      <c r="CHC949" s="26"/>
      <c r="CHD949" s="26"/>
      <c r="CHE949" s="26"/>
      <c r="CHF949" s="26"/>
      <c r="CHG949" s="26"/>
      <c r="CHH949" s="26"/>
      <c r="CHI949" s="26"/>
      <c r="CHJ949" s="26"/>
      <c r="CHK949" s="26"/>
      <c r="CHL949" s="26"/>
      <c r="CHM949" s="26"/>
      <c r="CHN949" s="26"/>
      <c r="CHO949" s="26"/>
      <c r="CHP949" s="26"/>
      <c r="CHQ949" s="26"/>
      <c r="CHR949" s="26"/>
      <c r="CHS949" s="26"/>
      <c r="CHT949" s="26"/>
      <c r="CHU949" s="26"/>
      <c r="CHV949" s="26"/>
      <c r="CHW949" s="26"/>
      <c r="CHX949" s="26"/>
      <c r="CHY949" s="26"/>
      <c r="CHZ949" s="26"/>
      <c r="CIA949" s="26"/>
      <c r="CIB949" s="26"/>
      <c r="CIC949" s="26"/>
      <c r="CID949" s="26"/>
      <c r="CIE949" s="26"/>
      <c r="CIF949" s="26"/>
      <c r="CIG949" s="26"/>
      <c r="CIH949" s="26"/>
      <c r="CII949" s="26"/>
      <c r="CIJ949" s="26"/>
      <c r="CIK949" s="26"/>
      <c r="CIL949" s="26"/>
      <c r="CIM949" s="26"/>
      <c r="CIN949" s="26"/>
      <c r="CIO949" s="26"/>
      <c r="CIP949" s="26"/>
      <c r="CIQ949" s="26"/>
      <c r="CIR949" s="26"/>
      <c r="CIS949" s="26"/>
      <c r="CIT949" s="26"/>
      <c r="CIU949" s="26"/>
      <c r="CIV949" s="26"/>
      <c r="CIW949" s="26"/>
      <c r="CIX949" s="26"/>
      <c r="CIY949" s="26"/>
      <c r="CIZ949" s="26"/>
      <c r="CJA949" s="26"/>
      <c r="CJB949" s="26"/>
      <c r="CJC949" s="26"/>
      <c r="CJD949" s="26"/>
      <c r="CJE949" s="26"/>
      <c r="CJF949" s="26"/>
      <c r="CJG949" s="26"/>
      <c r="CJH949" s="26"/>
      <c r="CJI949" s="26"/>
      <c r="CJJ949" s="26"/>
      <c r="CJK949" s="26"/>
      <c r="CJL949" s="26"/>
      <c r="CJM949" s="26"/>
      <c r="CJN949" s="26"/>
      <c r="CJO949" s="26"/>
      <c r="CJP949" s="26"/>
      <c r="CJQ949" s="26"/>
      <c r="CJR949" s="26"/>
      <c r="CJS949" s="26"/>
      <c r="CJT949" s="26"/>
      <c r="CJU949" s="26"/>
      <c r="CJV949" s="26"/>
      <c r="CJW949" s="26"/>
      <c r="CJX949" s="26"/>
      <c r="CJY949" s="26"/>
      <c r="CJZ949" s="26"/>
      <c r="CKA949" s="26"/>
      <c r="CKB949" s="26"/>
      <c r="CKC949" s="26"/>
      <c r="CKD949" s="26"/>
      <c r="CKE949" s="26"/>
      <c r="CKF949" s="26"/>
      <c r="CKG949" s="26"/>
      <c r="CKH949" s="26"/>
      <c r="CKI949" s="26"/>
      <c r="CKJ949" s="26"/>
      <c r="CKK949" s="26"/>
      <c r="CKL949" s="26"/>
      <c r="CKM949" s="26"/>
      <c r="CKN949" s="26"/>
      <c r="CKO949" s="26"/>
      <c r="CKP949" s="26"/>
      <c r="CKQ949" s="26"/>
      <c r="CKR949" s="26"/>
      <c r="CKS949" s="26"/>
      <c r="CKT949" s="26"/>
      <c r="CKU949" s="26"/>
      <c r="CKV949" s="26"/>
      <c r="CKW949" s="26"/>
      <c r="CKX949" s="26"/>
      <c r="CKY949" s="26"/>
      <c r="CKZ949" s="26"/>
      <c r="CLA949" s="26"/>
      <c r="CLB949" s="26"/>
      <c r="CLC949" s="26"/>
      <c r="CLD949" s="26"/>
      <c r="CLE949" s="26"/>
      <c r="CLF949" s="26"/>
      <c r="CLG949" s="26"/>
      <c r="CLH949" s="26"/>
      <c r="CLI949" s="26"/>
      <c r="CLJ949" s="26"/>
      <c r="CLK949" s="26"/>
      <c r="CLL949" s="26"/>
      <c r="CLM949" s="26"/>
      <c r="CLN949" s="26"/>
      <c r="CLO949" s="26"/>
      <c r="CLP949" s="26"/>
      <c r="CLQ949" s="26"/>
      <c r="CLR949" s="26"/>
      <c r="CLS949" s="26"/>
      <c r="CLT949" s="26"/>
      <c r="CLU949" s="26"/>
      <c r="CLV949" s="26"/>
      <c r="CLW949" s="26"/>
      <c r="CLX949" s="26"/>
      <c r="CLY949" s="26"/>
      <c r="CLZ949" s="26"/>
      <c r="CMA949" s="26"/>
      <c r="CMB949" s="26"/>
      <c r="CMC949" s="26"/>
      <c r="CMD949" s="26"/>
      <c r="CME949" s="26"/>
      <c r="CMF949" s="26"/>
      <c r="CMG949" s="26"/>
      <c r="CMH949" s="26"/>
      <c r="CMI949" s="26"/>
      <c r="CMJ949" s="26"/>
      <c r="CMK949" s="26"/>
      <c r="CML949" s="26"/>
      <c r="CMM949" s="26"/>
      <c r="CMN949" s="26"/>
      <c r="CMO949" s="26"/>
      <c r="CMP949" s="26"/>
      <c r="CMQ949" s="26"/>
      <c r="CMR949" s="26"/>
      <c r="CMS949" s="26"/>
      <c r="CMT949" s="26"/>
      <c r="CMU949" s="26"/>
      <c r="CMV949" s="26"/>
      <c r="CMW949" s="26"/>
      <c r="CMX949" s="26"/>
      <c r="CMY949" s="26"/>
      <c r="CMZ949" s="26"/>
      <c r="CNA949" s="26"/>
      <c r="CNB949" s="26"/>
      <c r="CNC949" s="26"/>
      <c r="CND949" s="26"/>
      <c r="CNE949" s="26"/>
      <c r="CNF949" s="26"/>
      <c r="CNG949" s="26"/>
      <c r="CNH949" s="26"/>
      <c r="CNI949" s="26"/>
      <c r="CNJ949" s="26"/>
      <c r="CNK949" s="26"/>
      <c r="CNL949" s="26"/>
      <c r="CNM949" s="26"/>
      <c r="CNN949" s="26"/>
      <c r="CNO949" s="26"/>
      <c r="CNP949" s="26"/>
      <c r="CNQ949" s="26"/>
      <c r="CNR949" s="26"/>
      <c r="CNS949" s="26"/>
      <c r="CNT949" s="26"/>
      <c r="CNU949" s="26"/>
      <c r="CNV949" s="26"/>
      <c r="CNW949" s="26"/>
      <c r="CNX949" s="26"/>
      <c r="CNY949" s="26"/>
      <c r="CNZ949" s="26"/>
      <c r="COA949" s="26"/>
      <c r="COB949" s="26"/>
      <c r="COC949" s="26"/>
      <c r="COD949" s="26"/>
      <c r="COE949" s="26"/>
      <c r="COF949" s="26"/>
      <c r="COG949" s="26"/>
      <c r="COH949" s="26"/>
      <c r="COI949" s="26"/>
      <c r="COJ949" s="26"/>
      <c r="COK949" s="26"/>
      <c r="COL949" s="26"/>
      <c r="COM949" s="26"/>
      <c r="CON949" s="26"/>
      <c r="COO949" s="26"/>
      <c r="COP949" s="26"/>
      <c r="COQ949" s="26"/>
      <c r="COR949" s="26"/>
      <c r="COS949" s="26"/>
      <c r="COT949" s="26"/>
      <c r="COU949" s="26"/>
      <c r="COV949" s="26"/>
      <c r="COW949" s="26"/>
      <c r="COX949" s="26"/>
      <c r="COY949" s="26"/>
      <c r="COZ949" s="26"/>
      <c r="CPA949" s="26"/>
      <c r="CPB949" s="26"/>
      <c r="CPC949" s="26"/>
      <c r="CPD949" s="26"/>
      <c r="CPE949" s="26"/>
      <c r="CPF949" s="26"/>
      <c r="CPG949" s="26"/>
      <c r="CPH949" s="26"/>
      <c r="CPI949" s="26"/>
      <c r="CPJ949" s="26"/>
      <c r="CPK949" s="26"/>
      <c r="CPL949" s="26"/>
      <c r="CPM949" s="26"/>
      <c r="CPN949" s="26"/>
      <c r="CPO949" s="26"/>
      <c r="CPP949" s="26"/>
      <c r="CPQ949" s="26"/>
      <c r="CPR949" s="26"/>
      <c r="CPS949" s="26"/>
      <c r="CPT949" s="26"/>
      <c r="CPU949" s="26"/>
      <c r="CPV949" s="26"/>
      <c r="CPW949" s="26"/>
      <c r="CPX949" s="26"/>
      <c r="CPY949" s="26"/>
      <c r="CPZ949" s="26"/>
      <c r="CQA949" s="26"/>
      <c r="CQB949" s="26"/>
      <c r="CQC949" s="26"/>
      <c r="CQD949" s="26"/>
      <c r="CQE949" s="26"/>
      <c r="CQF949" s="26"/>
      <c r="CQG949" s="26"/>
      <c r="CQH949" s="26"/>
      <c r="CQI949" s="26"/>
      <c r="CQJ949" s="26"/>
      <c r="CQK949" s="26"/>
      <c r="CQL949" s="26"/>
      <c r="CQM949" s="26"/>
      <c r="CQN949" s="26"/>
      <c r="CQO949" s="26"/>
      <c r="CQP949" s="26"/>
      <c r="CQQ949" s="26"/>
      <c r="CQR949" s="26"/>
      <c r="CQS949" s="26"/>
      <c r="CQT949" s="26"/>
      <c r="CQU949" s="26"/>
      <c r="CQV949" s="26"/>
      <c r="CQW949" s="26"/>
      <c r="CQX949" s="26"/>
      <c r="CQY949" s="26"/>
      <c r="CQZ949" s="26"/>
      <c r="CRA949" s="26"/>
      <c r="CRB949" s="26"/>
      <c r="CRC949" s="26"/>
      <c r="CRD949" s="26"/>
      <c r="CRE949" s="26"/>
      <c r="CRF949" s="26"/>
      <c r="CRG949" s="26"/>
      <c r="CRH949" s="26"/>
      <c r="CRI949" s="26"/>
      <c r="CRJ949" s="26"/>
      <c r="CRK949" s="26"/>
      <c r="CRL949" s="26"/>
      <c r="CRM949" s="26"/>
      <c r="CRN949" s="26"/>
      <c r="CRO949" s="26"/>
      <c r="CRP949" s="26"/>
      <c r="CRQ949" s="26"/>
      <c r="CRR949" s="26"/>
      <c r="CRS949" s="26"/>
      <c r="CRT949" s="26"/>
      <c r="CRU949" s="26"/>
      <c r="CRV949" s="26"/>
      <c r="CRW949" s="26"/>
      <c r="CRX949" s="26"/>
      <c r="CRY949" s="26"/>
      <c r="CRZ949" s="26"/>
      <c r="CSA949" s="26"/>
      <c r="CSB949" s="26"/>
      <c r="CSC949" s="26"/>
      <c r="CSD949" s="26"/>
      <c r="CSE949" s="26"/>
      <c r="CSF949" s="26"/>
      <c r="CSG949" s="26"/>
      <c r="CSH949" s="26"/>
      <c r="CSI949" s="26"/>
      <c r="CSJ949" s="26"/>
      <c r="CSK949" s="26"/>
      <c r="CSL949" s="26"/>
      <c r="CSM949" s="26"/>
      <c r="CSN949" s="26"/>
      <c r="CSO949" s="26"/>
      <c r="CSP949" s="26"/>
      <c r="CSQ949" s="26"/>
      <c r="CSR949" s="26"/>
      <c r="CSS949" s="26"/>
      <c r="CST949" s="26"/>
      <c r="CSU949" s="26"/>
      <c r="CSV949" s="26"/>
      <c r="CSW949" s="26"/>
      <c r="CSX949" s="26"/>
      <c r="CSY949" s="26"/>
      <c r="CSZ949" s="26"/>
      <c r="CTA949" s="26"/>
      <c r="CTB949" s="26"/>
      <c r="CTC949" s="26"/>
      <c r="CTD949" s="26"/>
      <c r="CTE949" s="26"/>
      <c r="CTF949" s="26"/>
      <c r="CTG949" s="26"/>
      <c r="CTH949" s="26"/>
      <c r="CTI949" s="26"/>
      <c r="CTJ949" s="26"/>
      <c r="CTK949" s="26"/>
      <c r="CTL949" s="26"/>
      <c r="CTM949" s="26"/>
      <c r="CTN949" s="26"/>
      <c r="CTO949" s="26"/>
      <c r="CTP949" s="26"/>
      <c r="CTQ949" s="26"/>
      <c r="CTR949" s="26"/>
      <c r="CTS949" s="26"/>
      <c r="CTT949" s="26"/>
      <c r="CTU949" s="26"/>
      <c r="CTV949" s="26"/>
      <c r="CTW949" s="26"/>
      <c r="CTX949" s="26"/>
      <c r="CTY949" s="26"/>
      <c r="CTZ949" s="26"/>
      <c r="CUA949" s="26"/>
      <c r="CUB949" s="26"/>
      <c r="CUC949" s="26"/>
      <c r="CUD949" s="26"/>
      <c r="CUE949" s="26"/>
      <c r="CUF949" s="26"/>
      <c r="CUG949" s="26"/>
      <c r="CUH949" s="26"/>
      <c r="CUI949" s="26"/>
      <c r="CUJ949" s="26"/>
      <c r="CUK949" s="26"/>
      <c r="CUL949" s="26"/>
      <c r="CUM949" s="26"/>
      <c r="CUN949" s="26"/>
      <c r="CUO949" s="26"/>
      <c r="CUP949" s="26"/>
      <c r="CUQ949" s="26"/>
      <c r="CUR949" s="26"/>
      <c r="CUS949" s="26"/>
      <c r="CUT949" s="26"/>
      <c r="CUU949" s="26"/>
      <c r="CUV949" s="26"/>
      <c r="CUW949" s="26"/>
      <c r="CUX949" s="26"/>
      <c r="CUY949" s="26"/>
      <c r="CUZ949" s="26"/>
      <c r="CVA949" s="26"/>
      <c r="CVB949" s="26"/>
      <c r="CVC949" s="26"/>
      <c r="CVD949" s="26"/>
      <c r="CVE949" s="26"/>
      <c r="CVF949" s="26"/>
      <c r="CVG949" s="26"/>
      <c r="CVH949" s="26"/>
      <c r="CVI949" s="26"/>
      <c r="CVJ949" s="26"/>
      <c r="CVK949" s="26"/>
      <c r="CVL949" s="26"/>
      <c r="CVM949" s="26"/>
      <c r="CVN949" s="26"/>
      <c r="CVO949" s="26"/>
      <c r="CVP949" s="26"/>
      <c r="CVQ949" s="26"/>
      <c r="CVR949" s="26"/>
      <c r="CVS949" s="26"/>
      <c r="CVT949" s="26"/>
      <c r="CVU949" s="26"/>
      <c r="CVV949" s="26"/>
      <c r="CVW949" s="26"/>
      <c r="CVX949" s="26"/>
      <c r="CVY949" s="26"/>
      <c r="CVZ949" s="26"/>
      <c r="CWA949" s="26"/>
      <c r="CWB949" s="26"/>
      <c r="CWC949" s="26"/>
      <c r="CWD949" s="26"/>
      <c r="CWE949" s="26"/>
      <c r="CWF949" s="26"/>
      <c r="CWG949" s="26"/>
      <c r="CWH949" s="26"/>
      <c r="CWI949" s="26"/>
      <c r="CWJ949" s="26"/>
      <c r="CWK949" s="26"/>
      <c r="CWL949" s="26"/>
      <c r="CWM949" s="26"/>
      <c r="CWN949" s="26"/>
      <c r="CWO949" s="26"/>
      <c r="CWP949" s="26"/>
      <c r="CWQ949" s="26"/>
      <c r="CWR949" s="26"/>
      <c r="CWS949" s="26"/>
      <c r="CWT949" s="26"/>
      <c r="CWU949" s="26"/>
      <c r="CWV949" s="26"/>
      <c r="CWW949" s="26"/>
      <c r="CWX949" s="26"/>
      <c r="CWY949" s="26"/>
      <c r="CWZ949" s="26"/>
      <c r="CXA949" s="26"/>
      <c r="CXB949" s="26"/>
      <c r="CXC949" s="26"/>
      <c r="CXD949" s="26"/>
      <c r="CXE949" s="26"/>
      <c r="CXF949" s="26"/>
      <c r="CXG949" s="26"/>
      <c r="CXH949" s="26"/>
      <c r="CXI949" s="26"/>
      <c r="CXJ949" s="26"/>
      <c r="CXK949" s="26"/>
      <c r="CXL949" s="26"/>
      <c r="CXM949" s="26"/>
      <c r="CXN949" s="26"/>
      <c r="CXO949" s="26"/>
      <c r="CXP949" s="26"/>
      <c r="CXQ949" s="26"/>
      <c r="CXR949" s="26"/>
      <c r="CXS949" s="26"/>
      <c r="CXT949" s="26"/>
      <c r="CXU949" s="26"/>
      <c r="CXV949" s="26"/>
      <c r="CXW949" s="26"/>
      <c r="CXX949" s="26"/>
      <c r="CXY949" s="26"/>
      <c r="CXZ949" s="26"/>
      <c r="CYA949" s="26"/>
      <c r="CYB949" s="26"/>
      <c r="CYC949" s="26"/>
      <c r="CYD949" s="26"/>
      <c r="CYE949" s="26"/>
      <c r="CYF949" s="26"/>
      <c r="CYG949" s="26"/>
      <c r="CYH949" s="26"/>
      <c r="CYI949" s="26"/>
      <c r="CYJ949" s="26"/>
      <c r="CYK949" s="26"/>
      <c r="CYL949" s="26"/>
      <c r="CYM949" s="26"/>
      <c r="CYN949" s="26"/>
      <c r="CYO949" s="26"/>
      <c r="CYP949" s="26"/>
      <c r="CYQ949" s="26"/>
      <c r="CYR949" s="26"/>
      <c r="CYS949" s="26"/>
      <c r="CYT949" s="26"/>
      <c r="CYU949" s="26"/>
      <c r="CYV949" s="26"/>
      <c r="CYW949" s="26"/>
      <c r="CYX949" s="26"/>
      <c r="CYY949" s="26"/>
      <c r="CYZ949" s="26"/>
      <c r="CZA949" s="26"/>
      <c r="CZB949" s="26"/>
      <c r="CZC949" s="26"/>
      <c r="CZD949" s="26"/>
      <c r="CZE949" s="26"/>
      <c r="CZF949" s="26"/>
      <c r="CZG949" s="26"/>
      <c r="CZH949" s="26"/>
      <c r="CZI949" s="26"/>
      <c r="CZJ949" s="26"/>
      <c r="CZK949" s="26"/>
      <c r="CZL949" s="26"/>
      <c r="CZM949" s="26"/>
      <c r="CZN949" s="26"/>
      <c r="CZO949" s="26"/>
      <c r="CZP949" s="26"/>
      <c r="CZQ949" s="26"/>
      <c r="CZR949" s="26"/>
      <c r="CZS949" s="26"/>
      <c r="CZT949" s="26"/>
      <c r="CZU949" s="26"/>
      <c r="CZV949" s="26"/>
      <c r="CZW949" s="26"/>
      <c r="CZX949" s="26"/>
      <c r="CZY949" s="26"/>
      <c r="CZZ949" s="26"/>
      <c r="DAA949" s="26"/>
      <c r="DAB949" s="26"/>
      <c r="DAC949" s="26"/>
      <c r="DAD949" s="26"/>
      <c r="DAE949" s="26"/>
      <c r="DAF949" s="26"/>
      <c r="DAG949" s="26"/>
      <c r="DAH949" s="26"/>
      <c r="DAI949" s="26"/>
      <c r="DAJ949" s="26"/>
      <c r="DAK949" s="26"/>
      <c r="DAL949" s="26"/>
      <c r="DAM949" s="26"/>
      <c r="DAN949" s="26"/>
      <c r="DAO949" s="26"/>
      <c r="DAP949" s="26"/>
      <c r="DAQ949" s="26"/>
      <c r="DAR949" s="26"/>
      <c r="DAS949" s="26"/>
      <c r="DAT949" s="26"/>
      <c r="DAU949" s="26"/>
      <c r="DAV949" s="26"/>
      <c r="DAW949" s="26"/>
      <c r="DAX949" s="26"/>
      <c r="DAY949" s="26"/>
      <c r="DAZ949" s="26"/>
      <c r="DBA949" s="26"/>
      <c r="DBB949" s="26"/>
      <c r="DBC949" s="26"/>
      <c r="DBD949" s="26"/>
      <c r="DBE949" s="26"/>
      <c r="DBF949" s="26"/>
      <c r="DBG949" s="26"/>
      <c r="DBH949" s="26"/>
      <c r="DBI949" s="26"/>
      <c r="DBJ949" s="26"/>
      <c r="DBK949" s="26"/>
      <c r="DBL949" s="26"/>
      <c r="DBM949" s="26"/>
      <c r="DBN949" s="26"/>
      <c r="DBO949" s="26"/>
      <c r="DBP949" s="26"/>
      <c r="DBQ949" s="26"/>
      <c r="DBR949" s="26"/>
      <c r="DBS949" s="26"/>
      <c r="DBT949" s="26"/>
      <c r="DBU949" s="26"/>
      <c r="DBV949" s="26"/>
      <c r="DBW949" s="26"/>
      <c r="DBX949" s="26"/>
      <c r="DBY949" s="26"/>
      <c r="DBZ949" s="26"/>
      <c r="DCA949" s="26"/>
      <c r="DCB949" s="26"/>
      <c r="DCC949" s="26"/>
      <c r="DCD949" s="26"/>
      <c r="DCE949" s="26"/>
      <c r="DCF949" s="26"/>
      <c r="DCG949" s="26"/>
      <c r="DCH949" s="26"/>
      <c r="DCI949" s="26"/>
      <c r="DCJ949" s="26"/>
      <c r="DCK949" s="26"/>
      <c r="DCL949" s="26"/>
      <c r="DCM949" s="26"/>
      <c r="DCN949" s="26"/>
      <c r="DCO949" s="26"/>
      <c r="DCP949" s="26"/>
      <c r="DCQ949" s="26"/>
      <c r="DCR949" s="26"/>
      <c r="DCS949" s="26"/>
      <c r="DCT949" s="26"/>
      <c r="DCU949" s="26"/>
      <c r="DCV949" s="26"/>
      <c r="DCW949" s="26"/>
      <c r="DCX949" s="26"/>
      <c r="DCY949" s="26"/>
      <c r="DCZ949" s="26"/>
      <c r="DDA949" s="26"/>
      <c r="DDB949" s="26"/>
      <c r="DDC949" s="26"/>
      <c r="DDD949" s="26"/>
      <c r="DDE949" s="26"/>
      <c r="DDF949" s="26"/>
      <c r="DDG949" s="26"/>
      <c r="DDH949" s="26"/>
      <c r="DDI949" s="26"/>
      <c r="DDJ949" s="26"/>
      <c r="DDK949" s="26"/>
      <c r="DDL949" s="26"/>
      <c r="DDM949" s="26"/>
      <c r="DDN949" s="26"/>
      <c r="DDO949" s="26"/>
      <c r="DDP949" s="26"/>
      <c r="DDQ949" s="26"/>
      <c r="DDR949" s="26"/>
      <c r="DDS949" s="26"/>
      <c r="DDT949" s="26"/>
      <c r="DDU949" s="26"/>
      <c r="DDV949" s="26"/>
      <c r="DDW949" s="26"/>
      <c r="DDX949" s="26"/>
      <c r="DDY949" s="26"/>
      <c r="DDZ949" s="26"/>
      <c r="DEA949" s="26"/>
      <c r="DEB949" s="26"/>
      <c r="DEC949" s="26"/>
      <c r="DED949" s="26"/>
      <c r="DEE949" s="26"/>
      <c r="DEF949" s="26"/>
      <c r="DEG949" s="26"/>
      <c r="DEH949" s="26"/>
      <c r="DEI949" s="26"/>
      <c r="DEJ949" s="26"/>
      <c r="DEK949" s="26"/>
      <c r="DEL949" s="26"/>
      <c r="DEM949" s="26"/>
      <c r="DEN949" s="26"/>
      <c r="DEO949" s="26"/>
      <c r="DEP949" s="26"/>
      <c r="DEQ949" s="26"/>
      <c r="DER949" s="26"/>
      <c r="DES949" s="26"/>
      <c r="DET949" s="26"/>
      <c r="DEU949" s="26"/>
      <c r="DEV949" s="26"/>
      <c r="DEW949" s="26"/>
      <c r="DEX949" s="26"/>
      <c r="DEY949" s="26"/>
      <c r="DEZ949" s="26"/>
      <c r="DFA949" s="26"/>
      <c r="DFB949" s="26"/>
      <c r="DFC949" s="26"/>
      <c r="DFD949" s="26"/>
      <c r="DFE949" s="26"/>
      <c r="DFF949" s="26"/>
      <c r="DFG949" s="26"/>
      <c r="DFH949" s="26"/>
      <c r="DFI949" s="26"/>
      <c r="DFJ949" s="26"/>
      <c r="DFK949" s="26"/>
      <c r="DFL949" s="26"/>
      <c r="DFM949" s="26"/>
      <c r="DFN949" s="26"/>
      <c r="DFO949" s="26"/>
      <c r="DFP949" s="26"/>
      <c r="DFQ949" s="26"/>
      <c r="DFR949" s="26"/>
      <c r="DFS949" s="26"/>
      <c r="DFT949" s="26"/>
      <c r="DFU949" s="26"/>
      <c r="DFV949" s="26"/>
      <c r="DFW949" s="26"/>
      <c r="DFX949" s="26"/>
      <c r="DFY949" s="26"/>
      <c r="DFZ949" s="26"/>
      <c r="DGA949" s="26"/>
      <c r="DGB949" s="26"/>
      <c r="DGC949" s="26"/>
      <c r="DGD949" s="26"/>
      <c r="DGE949" s="26"/>
      <c r="DGF949" s="26"/>
      <c r="DGG949" s="26"/>
      <c r="DGH949" s="26"/>
      <c r="DGI949" s="26"/>
      <c r="DGJ949" s="26"/>
      <c r="DGK949" s="26"/>
      <c r="DGL949" s="26"/>
      <c r="DGM949" s="26"/>
      <c r="DGN949" s="26"/>
      <c r="DGO949" s="26"/>
      <c r="DGP949" s="26"/>
      <c r="DGQ949" s="26"/>
      <c r="DGR949" s="26"/>
      <c r="DGS949" s="26"/>
      <c r="DGT949" s="26"/>
      <c r="DGU949" s="26"/>
      <c r="DGV949" s="26"/>
      <c r="DGW949" s="26"/>
      <c r="DGX949" s="26"/>
      <c r="DGY949" s="26"/>
      <c r="DGZ949" s="26"/>
      <c r="DHA949" s="26"/>
      <c r="DHB949" s="26"/>
      <c r="DHC949" s="26"/>
      <c r="DHD949" s="26"/>
      <c r="DHE949" s="26"/>
      <c r="DHF949" s="26"/>
      <c r="DHG949" s="26"/>
      <c r="DHH949" s="26"/>
      <c r="DHI949" s="26"/>
      <c r="DHJ949" s="26"/>
      <c r="DHK949" s="26"/>
      <c r="DHL949" s="26"/>
      <c r="DHM949" s="26"/>
      <c r="DHN949" s="26"/>
      <c r="DHO949" s="26"/>
      <c r="DHP949" s="26"/>
      <c r="DHQ949" s="26"/>
      <c r="DHR949" s="26"/>
      <c r="DHS949" s="26"/>
      <c r="DHT949" s="26"/>
      <c r="DHU949" s="26"/>
      <c r="DHV949" s="26"/>
      <c r="DHW949" s="26"/>
      <c r="DHX949" s="26"/>
      <c r="DHY949" s="26"/>
      <c r="DHZ949" s="26"/>
      <c r="DIA949" s="26"/>
      <c r="DIB949" s="26"/>
      <c r="DIC949" s="26"/>
      <c r="DID949" s="26"/>
      <c r="DIE949" s="26"/>
      <c r="DIF949" s="26"/>
      <c r="DIG949" s="26"/>
      <c r="DIH949" s="26"/>
      <c r="DII949" s="26"/>
      <c r="DIJ949" s="26"/>
      <c r="DIK949" s="26"/>
      <c r="DIL949" s="26"/>
      <c r="DIM949" s="26"/>
      <c r="DIN949" s="26"/>
      <c r="DIO949" s="26"/>
      <c r="DIP949" s="26"/>
      <c r="DIQ949" s="26"/>
      <c r="DIR949" s="26"/>
      <c r="DIS949" s="26"/>
      <c r="DIT949" s="26"/>
      <c r="DIU949" s="26"/>
      <c r="DIV949" s="26"/>
      <c r="DIW949" s="26"/>
      <c r="DIX949" s="26"/>
      <c r="DIY949" s="26"/>
      <c r="DIZ949" s="26"/>
      <c r="DJA949" s="26"/>
      <c r="DJB949" s="26"/>
      <c r="DJC949" s="26"/>
      <c r="DJD949" s="26"/>
      <c r="DJE949" s="26"/>
      <c r="DJF949" s="26"/>
      <c r="DJG949" s="26"/>
      <c r="DJH949" s="26"/>
      <c r="DJI949" s="26"/>
      <c r="DJJ949" s="26"/>
      <c r="DJK949" s="26"/>
      <c r="DJL949" s="26"/>
      <c r="DJM949" s="26"/>
      <c r="DJN949" s="26"/>
      <c r="DJO949" s="26"/>
      <c r="DJP949" s="26"/>
      <c r="DJQ949" s="26"/>
      <c r="DJR949" s="26"/>
      <c r="DJS949" s="26"/>
      <c r="DJT949" s="26"/>
      <c r="DJU949" s="26"/>
      <c r="DJV949" s="26"/>
      <c r="DJW949" s="26"/>
      <c r="DJX949" s="26"/>
      <c r="DJY949" s="26"/>
      <c r="DJZ949" s="26"/>
      <c r="DKA949" s="26"/>
      <c r="DKB949" s="26"/>
      <c r="DKC949" s="26"/>
      <c r="DKD949" s="26"/>
      <c r="DKE949" s="26"/>
      <c r="DKF949" s="26"/>
      <c r="DKG949" s="26"/>
      <c r="DKH949" s="26"/>
      <c r="DKI949" s="26"/>
      <c r="DKJ949" s="26"/>
      <c r="DKK949" s="26"/>
      <c r="DKL949" s="26"/>
      <c r="DKM949" s="26"/>
      <c r="DKN949" s="26"/>
      <c r="DKO949" s="26"/>
      <c r="DKP949" s="26"/>
      <c r="DKQ949" s="26"/>
      <c r="DKR949" s="26"/>
      <c r="DKS949" s="26"/>
      <c r="DKT949" s="26"/>
      <c r="DKU949" s="26"/>
      <c r="DKV949" s="26"/>
      <c r="DKW949" s="26"/>
      <c r="DKX949" s="26"/>
      <c r="DKY949" s="26"/>
      <c r="DKZ949" s="26"/>
      <c r="DLA949" s="26"/>
      <c r="DLB949" s="26"/>
      <c r="DLC949" s="26"/>
      <c r="DLD949" s="26"/>
      <c r="DLE949" s="26"/>
      <c r="DLF949" s="26"/>
      <c r="DLG949" s="26"/>
      <c r="DLH949" s="26"/>
      <c r="DLI949" s="26"/>
      <c r="DLJ949" s="26"/>
      <c r="DLK949" s="26"/>
      <c r="DLL949" s="26"/>
      <c r="DLM949" s="26"/>
      <c r="DLN949" s="26"/>
      <c r="DLO949" s="26"/>
      <c r="DLP949" s="26"/>
      <c r="DLQ949" s="26"/>
      <c r="DLR949" s="26"/>
      <c r="DLS949" s="26"/>
      <c r="DLT949" s="26"/>
      <c r="DLU949" s="26"/>
      <c r="DLV949" s="26"/>
      <c r="DLW949" s="26"/>
      <c r="DLX949" s="26"/>
      <c r="DLY949" s="26"/>
      <c r="DLZ949" s="26"/>
      <c r="DMA949" s="26"/>
      <c r="DMB949" s="26"/>
      <c r="DMC949" s="26"/>
      <c r="DMD949" s="26"/>
      <c r="DME949" s="26"/>
      <c r="DMF949" s="26"/>
      <c r="DMG949" s="26"/>
      <c r="DMH949" s="26"/>
      <c r="DMI949" s="26"/>
      <c r="DMJ949" s="26"/>
      <c r="DMK949" s="26"/>
      <c r="DML949" s="26"/>
      <c r="DMM949" s="26"/>
      <c r="DMN949" s="26"/>
      <c r="DMO949" s="26"/>
      <c r="DMP949" s="26"/>
      <c r="DMQ949" s="26"/>
      <c r="DMR949" s="26"/>
      <c r="DMS949" s="26"/>
      <c r="DMT949" s="26"/>
      <c r="DMU949" s="26"/>
      <c r="DMV949" s="26"/>
      <c r="DMW949" s="26"/>
      <c r="DMX949" s="26"/>
      <c r="DMY949" s="26"/>
      <c r="DMZ949" s="26"/>
      <c r="DNA949" s="26"/>
      <c r="DNB949" s="26"/>
      <c r="DNC949" s="26"/>
      <c r="DND949" s="26"/>
      <c r="DNE949" s="26"/>
      <c r="DNF949" s="26"/>
      <c r="DNG949" s="26"/>
      <c r="DNH949" s="26"/>
      <c r="DNI949" s="26"/>
      <c r="DNJ949" s="26"/>
      <c r="DNK949" s="26"/>
      <c r="DNL949" s="26"/>
      <c r="DNM949" s="26"/>
      <c r="DNN949" s="26"/>
      <c r="DNO949" s="26"/>
      <c r="DNP949" s="26"/>
      <c r="DNQ949" s="26"/>
      <c r="DNR949" s="26"/>
      <c r="DNS949" s="26"/>
      <c r="DNT949" s="26"/>
      <c r="DNU949" s="26"/>
      <c r="DNV949" s="26"/>
      <c r="DNW949" s="26"/>
      <c r="DNX949" s="26"/>
      <c r="DNY949" s="26"/>
      <c r="DNZ949" s="26"/>
      <c r="DOA949" s="26"/>
      <c r="DOB949" s="26"/>
      <c r="DOC949" s="26"/>
      <c r="DOD949" s="26"/>
      <c r="DOE949" s="26"/>
      <c r="DOF949" s="26"/>
      <c r="DOG949" s="26"/>
      <c r="DOH949" s="26"/>
      <c r="DOI949" s="26"/>
      <c r="DOJ949" s="26"/>
      <c r="DOK949" s="26"/>
      <c r="DOL949" s="26"/>
      <c r="DOM949" s="26"/>
      <c r="DON949" s="26"/>
      <c r="DOO949" s="26"/>
      <c r="DOP949" s="26"/>
      <c r="DOQ949" s="26"/>
      <c r="DOR949" s="26"/>
      <c r="DOS949" s="26"/>
      <c r="DOT949" s="26"/>
      <c r="DOU949" s="26"/>
      <c r="DOV949" s="26"/>
      <c r="DOW949" s="26"/>
      <c r="DOX949" s="26"/>
      <c r="DOY949" s="26"/>
      <c r="DOZ949" s="26"/>
      <c r="DPA949" s="26"/>
      <c r="DPB949" s="26"/>
      <c r="DPC949" s="26"/>
      <c r="DPD949" s="26"/>
      <c r="DPE949" s="26"/>
      <c r="DPF949" s="26"/>
      <c r="DPG949" s="26"/>
      <c r="DPH949" s="26"/>
      <c r="DPI949" s="26"/>
      <c r="DPJ949" s="26"/>
      <c r="DPK949" s="26"/>
      <c r="DPL949" s="26"/>
      <c r="DPM949" s="26"/>
      <c r="DPN949" s="26"/>
      <c r="DPO949" s="26"/>
      <c r="DPP949" s="26"/>
      <c r="DPQ949" s="26"/>
      <c r="DPR949" s="26"/>
      <c r="DPS949" s="26"/>
      <c r="DPT949" s="26"/>
      <c r="DPU949" s="26"/>
      <c r="DPV949" s="26"/>
      <c r="DPW949" s="26"/>
      <c r="DPX949" s="26"/>
      <c r="DPY949" s="26"/>
      <c r="DPZ949" s="26"/>
      <c r="DQA949" s="26"/>
      <c r="DQB949" s="26"/>
      <c r="DQC949" s="26"/>
      <c r="DQD949" s="26"/>
      <c r="DQE949" s="26"/>
      <c r="DQF949" s="26"/>
      <c r="DQG949" s="26"/>
      <c r="DQH949" s="26"/>
      <c r="DQI949" s="26"/>
      <c r="DQJ949" s="26"/>
      <c r="DQK949" s="26"/>
      <c r="DQL949" s="26"/>
      <c r="DQM949" s="26"/>
      <c r="DQN949" s="26"/>
      <c r="DQO949" s="26"/>
      <c r="DQP949" s="26"/>
      <c r="DQQ949" s="26"/>
      <c r="DQR949" s="26"/>
      <c r="DQS949" s="26"/>
      <c r="DQT949" s="26"/>
      <c r="DQU949" s="26"/>
      <c r="DQV949" s="26"/>
      <c r="DQW949" s="26"/>
      <c r="DQX949" s="26"/>
      <c r="DQY949" s="26"/>
      <c r="DQZ949" s="26"/>
      <c r="DRA949" s="26"/>
      <c r="DRB949" s="26"/>
      <c r="DRC949" s="26"/>
      <c r="DRD949" s="26"/>
      <c r="DRE949" s="26"/>
      <c r="DRF949" s="26"/>
      <c r="DRG949" s="26"/>
      <c r="DRH949" s="26"/>
      <c r="DRI949" s="26"/>
      <c r="DRJ949" s="26"/>
      <c r="DRK949" s="26"/>
      <c r="DRL949" s="26"/>
      <c r="DRM949" s="26"/>
      <c r="DRN949" s="26"/>
      <c r="DRO949" s="26"/>
      <c r="DRP949" s="26"/>
      <c r="DRQ949" s="26"/>
      <c r="DRR949" s="26"/>
      <c r="DRS949" s="26"/>
      <c r="DRT949" s="26"/>
      <c r="DRU949" s="26"/>
      <c r="DRV949" s="26"/>
      <c r="DRW949" s="26"/>
      <c r="DRX949" s="26"/>
      <c r="DRY949" s="26"/>
      <c r="DRZ949" s="26"/>
      <c r="DSA949" s="26"/>
      <c r="DSB949" s="26"/>
      <c r="DSC949" s="26"/>
      <c r="DSD949" s="26"/>
      <c r="DSE949" s="26"/>
      <c r="DSF949" s="26"/>
      <c r="DSG949" s="26"/>
      <c r="DSH949" s="26"/>
      <c r="DSI949" s="26"/>
      <c r="DSJ949" s="26"/>
      <c r="DSK949" s="26"/>
      <c r="DSL949" s="26"/>
      <c r="DSM949" s="26"/>
      <c r="DSN949" s="26"/>
      <c r="DSO949" s="26"/>
      <c r="DSP949" s="26"/>
      <c r="DSQ949" s="26"/>
      <c r="DSR949" s="26"/>
      <c r="DSS949" s="26"/>
      <c r="DST949" s="26"/>
      <c r="DSU949" s="26"/>
      <c r="DSV949" s="26"/>
      <c r="DSW949" s="26"/>
      <c r="DSX949" s="26"/>
      <c r="DSY949" s="26"/>
      <c r="DSZ949" s="26"/>
      <c r="DTA949" s="26"/>
      <c r="DTB949" s="26"/>
      <c r="DTC949" s="26"/>
      <c r="DTD949" s="26"/>
      <c r="DTE949" s="26"/>
      <c r="DTF949" s="26"/>
      <c r="DTG949" s="26"/>
      <c r="DTH949" s="26"/>
      <c r="DTI949" s="26"/>
      <c r="DTJ949" s="26"/>
      <c r="DTK949" s="26"/>
      <c r="DTL949" s="26"/>
      <c r="DTM949" s="26"/>
      <c r="DTN949" s="26"/>
      <c r="DTO949" s="26"/>
      <c r="DTP949" s="26"/>
      <c r="DTQ949" s="26"/>
      <c r="DTR949" s="26"/>
      <c r="DTS949" s="26"/>
      <c r="DTT949" s="26"/>
      <c r="DTU949" s="26"/>
      <c r="DTV949" s="26"/>
      <c r="DTW949" s="26"/>
      <c r="DTX949" s="26"/>
      <c r="DTY949" s="26"/>
      <c r="DTZ949" s="26"/>
      <c r="DUA949" s="26"/>
      <c r="DUB949" s="26"/>
      <c r="DUC949" s="26"/>
      <c r="DUD949" s="26"/>
      <c r="DUE949" s="26"/>
      <c r="DUF949" s="26"/>
      <c r="DUG949" s="26"/>
      <c r="DUH949" s="26"/>
      <c r="DUI949" s="26"/>
      <c r="DUJ949" s="26"/>
      <c r="DUK949" s="26"/>
      <c r="DUL949" s="26"/>
      <c r="DUM949" s="26"/>
      <c r="DUN949" s="26"/>
      <c r="DUO949" s="26"/>
      <c r="DUP949" s="26"/>
      <c r="DUQ949" s="26"/>
      <c r="DUR949" s="26"/>
      <c r="DUS949" s="26"/>
      <c r="DUT949" s="26"/>
      <c r="DUU949" s="26"/>
      <c r="DUV949" s="26"/>
      <c r="DUW949" s="26"/>
      <c r="DUX949" s="26"/>
      <c r="DUY949" s="26"/>
      <c r="DUZ949" s="26"/>
      <c r="DVA949" s="26"/>
      <c r="DVB949" s="26"/>
      <c r="DVC949" s="26"/>
      <c r="DVD949" s="26"/>
      <c r="DVE949" s="26"/>
      <c r="DVF949" s="26"/>
      <c r="DVG949" s="26"/>
      <c r="DVH949" s="26"/>
      <c r="DVI949" s="26"/>
      <c r="DVJ949" s="26"/>
      <c r="DVK949" s="26"/>
      <c r="DVL949" s="26"/>
      <c r="DVM949" s="26"/>
      <c r="DVN949" s="26"/>
      <c r="DVO949" s="26"/>
      <c r="DVP949" s="26"/>
      <c r="DVQ949" s="26"/>
      <c r="DVR949" s="26"/>
      <c r="DVS949" s="26"/>
      <c r="DVT949" s="26"/>
      <c r="DVU949" s="26"/>
      <c r="DVV949" s="26"/>
      <c r="DVW949" s="26"/>
      <c r="DVX949" s="26"/>
      <c r="DVY949" s="26"/>
      <c r="DVZ949" s="26"/>
      <c r="DWA949" s="26"/>
      <c r="DWB949" s="26"/>
      <c r="DWC949" s="26"/>
      <c r="DWD949" s="26"/>
      <c r="DWE949" s="26"/>
      <c r="DWF949" s="26"/>
      <c r="DWG949" s="26"/>
      <c r="DWH949" s="26"/>
      <c r="DWI949" s="26"/>
      <c r="DWJ949" s="26"/>
      <c r="DWK949" s="26"/>
      <c r="DWL949" s="26"/>
      <c r="DWM949" s="26"/>
      <c r="DWN949" s="26"/>
      <c r="DWO949" s="26"/>
      <c r="DWP949" s="26"/>
      <c r="DWQ949" s="26"/>
      <c r="DWR949" s="26"/>
      <c r="DWS949" s="26"/>
      <c r="DWT949" s="26"/>
      <c r="DWU949" s="26"/>
      <c r="DWV949" s="26"/>
      <c r="DWW949" s="26"/>
      <c r="DWX949" s="26"/>
      <c r="DWY949" s="26"/>
      <c r="DWZ949" s="26"/>
      <c r="DXA949" s="26"/>
      <c r="DXB949" s="26"/>
      <c r="DXC949" s="26"/>
      <c r="DXD949" s="26"/>
      <c r="DXE949" s="26"/>
      <c r="DXF949" s="26"/>
      <c r="DXG949" s="26"/>
      <c r="DXH949" s="26"/>
      <c r="DXI949" s="26"/>
      <c r="DXJ949" s="26"/>
      <c r="DXK949" s="26"/>
      <c r="DXL949" s="26"/>
      <c r="DXM949" s="26"/>
      <c r="DXN949" s="26"/>
      <c r="DXO949" s="26"/>
      <c r="DXP949" s="26"/>
      <c r="DXQ949" s="26"/>
      <c r="DXR949" s="26"/>
      <c r="DXS949" s="26"/>
      <c r="DXT949" s="26"/>
      <c r="DXU949" s="26"/>
      <c r="DXV949" s="26"/>
      <c r="DXW949" s="26"/>
      <c r="DXX949" s="26"/>
      <c r="DXY949" s="26"/>
      <c r="DXZ949" s="26"/>
      <c r="DYA949" s="26"/>
      <c r="DYB949" s="26"/>
      <c r="DYC949" s="26"/>
      <c r="DYD949" s="26"/>
      <c r="DYE949" s="26"/>
      <c r="DYF949" s="26"/>
      <c r="DYG949" s="26"/>
      <c r="DYH949" s="26"/>
      <c r="DYI949" s="26"/>
      <c r="DYJ949" s="26"/>
      <c r="DYK949" s="26"/>
      <c r="DYL949" s="26"/>
      <c r="DYM949" s="26"/>
      <c r="DYN949" s="26"/>
      <c r="DYO949" s="26"/>
      <c r="DYP949" s="26"/>
      <c r="DYQ949" s="26"/>
      <c r="DYR949" s="26"/>
      <c r="DYS949" s="26"/>
      <c r="DYT949" s="26"/>
      <c r="DYU949" s="26"/>
      <c r="DYV949" s="26"/>
      <c r="DYW949" s="26"/>
      <c r="DYX949" s="26"/>
      <c r="DYY949" s="26"/>
      <c r="DYZ949" s="26"/>
      <c r="DZA949" s="26"/>
      <c r="DZB949" s="26"/>
      <c r="DZC949" s="26"/>
      <c r="DZD949" s="26"/>
      <c r="DZE949" s="26"/>
      <c r="DZF949" s="26"/>
      <c r="DZG949" s="26"/>
      <c r="DZH949" s="26"/>
      <c r="DZI949" s="26"/>
      <c r="DZJ949" s="26"/>
      <c r="DZK949" s="26"/>
      <c r="DZL949" s="26"/>
      <c r="DZM949" s="26"/>
      <c r="DZN949" s="26"/>
      <c r="DZO949" s="26"/>
      <c r="DZP949" s="26"/>
      <c r="DZQ949" s="26"/>
      <c r="DZR949" s="26"/>
      <c r="DZS949" s="26"/>
      <c r="DZT949" s="26"/>
      <c r="DZU949" s="26"/>
      <c r="DZV949" s="26"/>
      <c r="DZW949" s="26"/>
      <c r="DZX949" s="26"/>
      <c r="DZY949" s="26"/>
      <c r="DZZ949" s="26"/>
      <c r="EAA949" s="26"/>
      <c r="EAB949" s="26"/>
      <c r="EAC949" s="26"/>
      <c r="EAD949" s="26"/>
      <c r="EAE949" s="26"/>
      <c r="EAF949" s="26"/>
      <c r="EAG949" s="26"/>
      <c r="EAH949" s="26"/>
      <c r="EAI949" s="26"/>
      <c r="EAJ949" s="26"/>
      <c r="EAK949" s="26"/>
      <c r="EAL949" s="26"/>
      <c r="EAM949" s="26"/>
      <c r="EAN949" s="26"/>
      <c r="EAO949" s="26"/>
      <c r="EAP949" s="26"/>
      <c r="EAQ949" s="26"/>
      <c r="EAR949" s="26"/>
      <c r="EAS949" s="26"/>
      <c r="EAT949" s="26"/>
      <c r="EAU949" s="26"/>
      <c r="EAV949" s="26"/>
      <c r="EAW949" s="26"/>
      <c r="EAX949" s="26"/>
      <c r="EAY949" s="26"/>
      <c r="EAZ949" s="26"/>
      <c r="EBA949" s="26"/>
      <c r="EBB949" s="26"/>
      <c r="EBC949" s="26"/>
      <c r="EBD949" s="26"/>
      <c r="EBE949" s="26"/>
      <c r="EBF949" s="26"/>
      <c r="EBG949" s="26"/>
      <c r="EBH949" s="26"/>
      <c r="EBI949" s="26"/>
      <c r="EBJ949" s="26"/>
      <c r="EBK949" s="26"/>
      <c r="EBL949" s="26"/>
      <c r="EBM949" s="26"/>
      <c r="EBN949" s="26"/>
      <c r="EBO949" s="26"/>
      <c r="EBP949" s="26"/>
      <c r="EBQ949" s="26"/>
      <c r="EBR949" s="26"/>
      <c r="EBS949" s="26"/>
      <c r="EBT949" s="26"/>
      <c r="EBU949" s="26"/>
      <c r="EBV949" s="26"/>
      <c r="EBW949" s="26"/>
      <c r="EBX949" s="26"/>
      <c r="EBY949" s="26"/>
      <c r="EBZ949" s="26"/>
      <c r="ECA949" s="26"/>
      <c r="ECB949" s="26"/>
      <c r="ECC949" s="26"/>
      <c r="ECD949" s="26"/>
      <c r="ECE949" s="26"/>
      <c r="ECF949" s="26"/>
      <c r="ECG949" s="26"/>
      <c r="ECH949" s="26"/>
      <c r="ECI949" s="26"/>
      <c r="ECJ949" s="26"/>
      <c r="ECK949" s="26"/>
      <c r="ECL949" s="26"/>
      <c r="ECM949" s="26"/>
      <c r="ECN949" s="26"/>
      <c r="ECO949" s="26"/>
      <c r="ECP949" s="26"/>
      <c r="ECQ949" s="26"/>
      <c r="ECR949" s="26"/>
      <c r="ECS949" s="26"/>
      <c r="ECT949" s="26"/>
      <c r="ECU949" s="26"/>
      <c r="ECV949" s="26"/>
      <c r="ECW949" s="26"/>
      <c r="ECX949" s="26"/>
      <c r="ECY949" s="26"/>
      <c r="ECZ949" s="26"/>
      <c r="EDA949" s="26"/>
      <c r="EDB949" s="26"/>
      <c r="EDC949" s="26"/>
      <c r="EDD949" s="26"/>
      <c r="EDE949" s="26"/>
      <c r="EDF949" s="26"/>
      <c r="EDG949" s="26"/>
      <c r="EDH949" s="26"/>
      <c r="EDI949" s="26"/>
      <c r="EDJ949" s="26"/>
      <c r="EDK949" s="26"/>
      <c r="EDL949" s="26"/>
      <c r="EDM949" s="26"/>
      <c r="EDN949" s="26"/>
      <c r="EDO949" s="26"/>
      <c r="EDP949" s="26"/>
      <c r="EDQ949" s="26"/>
      <c r="EDR949" s="26"/>
      <c r="EDS949" s="26"/>
      <c r="EDT949" s="26"/>
      <c r="EDU949" s="26"/>
      <c r="EDV949" s="26"/>
      <c r="EDW949" s="26"/>
      <c r="EDX949" s="26"/>
      <c r="EDY949" s="26"/>
      <c r="EDZ949" s="26"/>
      <c r="EEA949" s="26"/>
      <c r="EEB949" s="26"/>
      <c r="EEC949" s="26"/>
      <c r="EED949" s="26"/>
      <c r="EEE949" s="26"/>
      <c r="EEF949" s="26"/>
      <c r="EEG949" s="26"/>
      <c r="EEH949" s="26"/>
      <c r="EEI949" s="26"/>
      <c r="EEJ949" s="26"/>
      <c r="EEK949" s="26"/>
      <c r="EEL949" s="26"/>
      <c r="EEM949" s="26"/>
      <c r="EEN949" s="26"/>
      <c r="EEO949" s="26"/>
      <c r="EEP949" s="26"/>
      <c r="EEQ949" s="26"/>
      <c r="EER949" s="26"/>
      <c r="EES949" s="26"/>
      <c r="EET949" s="26"/>
      <c r="EEU949" s="26"/>
      <c r="EEV949" s="26"/>
      <c r="EEW949" s="26"/>
      <c r="EEX949" s="26"/>
      <c r="EEY949" s="26"/>
      <c r="EEZ949" s="26"/>
      <c r="EFA949" s="26"/>
      <c r="EFB949" s="26"/>
      <c r="EFC949" s="26"/>
      <c r="EFD949" s="26"/>
      <c r="EFE949" s="26"/>
      <c r="EFF949" s="26"/>
      <c r="EFG949" s="26"/>
      <c r="EFH949" s="26"/>
      <c r="EFI949" s="26"/>
      <c r="EFJ949" s="26"/>
      <c r="EFK949" s="26"/>
      <c r="EFL949" s="26"/>
      <c r="EFM949" s="26"/>
      <c r="EFN949" s="26"/>
      <c r="EFO949" s="26"/>
      <c r="EFP949" s="26"/>
      <c r="EFQ949" s="26"/>
      <c r="EFR949" s="26"/>
      <c r="EFS949" s="26"/>
      <c r="EFT949" s="26"/>
      <c r="EFU949" s="26"/>
      <c r="EFV949" s="26"/>
      <c r="EFW949" s="26"/>
      <c r="EFX949" s="26"/>
      <c r="EFY949" s="26"/>
      <c r="EFZ949" s="26"/>
      <c r="EGA949" s="26"/>
      <c r="EGB949" s="26"/>
      <c r="EGC949" s="26"/>
      <c r="EGD949" s="26"/>
      <c r="EGE949" s="26"/>
      <c r="EGF949" s="26"/>
      <c r="EGG949" s="26"/>
      <c r="EGH949" s="26"/>
      <c r="EGI949" s="26"/>
      <c r="EGJ949" s="26"/>
      <c r="EGK949" s="26"/>
      <c r="EGL949" s="26"/>
      <c r="EGM949" s="26"/>
      <c r="EGN949" s="26"/>
      <c r="EGO949" s="26"/>
      <c r="EGP949" s="26"/>
      <c r="EGQ949" s="26"/>
      <c r="EGR949" s="26"/>
      <c r="EGS949" s="26"/>
      <c r="EGT949" s="26"/>
      <c r="EGU949" s="26"/>
      <c r="EGV949" s="26"/>
      <c r="EGW949" s="26"/>
      <c r="EGX949" s="26"/>
      <c r="EGY949" s="26"/>
      <c r="EGZ949" s="26"/>
      <c r="EHA949" s="26"/>
      <c r="EHB949" s="26"/>
      <c r="EHC949" s="26"/>
      <c r="EHD949" s="26"/>
      <c r="EHE949" s="26"/>
      <c r="EHF949" s="26"/>
      <c r="EHG949" s="26"/>
      <c r="EHH949" s="26"/>
      <c r="EHI949" s="26"/>
      <c r="EHJ949" s="26"/>
      <c r="EHK949" s="26"/>
      <c r="EHL949" s="26"/>
      <c r="EHM949" s="26"/>
      <c r="EHN949" s="26"/>
      <c r="EHO949" s="26"/>
      <c r="EHP949" s="26"/>
      <c r="EHQ949" s="26"/>
      <c r="EHR949" s="26"/>
      <c r="EHS949" s="26"/>
      <c r="EHT949" s="26"/>
      <c r="EHU949" s="26"/>
      <c r="EHV949" s="26"/>
      <c r="EHW949" s="26"/>
      <c r="EHX949" s="26"/>
      <c r="EHY949" s="26"/>
      <c r="EHZ949" s="26"/>
      <c r="EIA949" s="26"/>
      <c r="EIB949" s="26"/>
      <c r="EIC949" s="26"/>
      <c r="EID949" s="26"/>
      <c r="EIE949" s="26"/>
      <c r="EIF949" s="26"/>
      <c r="EIG949" s="26"/>
      <c r="EIH949" s="26"/>
      <c r="EII949" s="26"/>
      <c r="EIJ949" s="26"/>
      <c r="EIK949" s="26"/>
      <c r="EIL949" s="26"/>
      <c r="EIM949" s="26"/>
      <c r="EIN949" s="26"/>
      <c r="EIO949" s="26"/>
      <c r="EIP949" s="26"/>
      <c r="EIQ949" s="26"/>
      <c r="EIR949" s="26"/>
      <c r="EIS949" s="26"/>
      <c r="EIT949" s="26"/>
      <c r="EIU949" s="26"/>
      <c r="EIV949" s="26"/>
      <c r="EIW949" s="26"/>
      <c r="EIX949" s="26"/>
      <c r="EIY949" s="26"/>
      <c r="EIZ949" s="26"/>
      <c r="EJA949" s="26"/>
      <c r="EJB949" s="26"/>
      <c r="EJC949" s="26"/>
      <c r="EJD949" s="26"/>
      <c r="EJE949" s="26"/>
      <c r="EJF949" s="26"/>
      <c r="EJG949" s="26"/>
      <c r="EJH949" s="26"/>
      <c r="EJI949" s="26"/>
      <c r="EJJ949" s="26"/>
      <c r="EJK949" s="26"/>
      <c r="EJL949" s="26"/>
      <c r="EJM949" s="26"/>
      <c r="EJN949" s="26"/>
      <c r="EJO949" s="26"/>
      <c r="EJP949" s="26"/>
      <c r="EJQ949" s="26"/>
      <c r="EJR949" s="26"/>
      <c r="EJS949" s="26"/>
      <c r="EJT949" s="26"/>
      <c r="EJU949" s="26"/>
      <c r="EJV949" s="26"/>
      <c r="EJW949" s="26"/>
      <c r="EJX949" s="26"/>
      <c r="EJY949" s="26"/>
      <c r="EJZ949" s="26"/>
      <c r="EKA949" s="26"/>
      <c r="EKB949" s="26"/>
      <c r="EKC949" s="26"/>
      <c r="EKD949" s="26"/>
      <c r="EKE949" s="26"/>
      <c r="EKF949" s="26"/>
      <c r="EKG949" s="26"/>
      <c r="EKH949" s="26"/>
      <c r="EKI949" s="26"/>
      <c r="EKJ949" s="26"/>
      <c r="EKK949" s="26"/>
      <c r="EKL949" s="26"/>
      <c r="EKM949" s="26"/>
      <c r="EKN949" s="26"/>
      <c r="EKO949" s="26"/>
      <c r="EKP949" s="26"/>
      <c r="EKQ949" s="26"/>
      <c r="EKR949" s="26"/>
      <c r="EKS949" s="26"/>
      <c r="EKT949" s="26"/>
      <c r="EKU949" s="26"/>
      <c r="EKV949" s="26"/>
      <c r="EKW949" s="26"/>
      <c r="EKX949" s="26"/>
      <c r="EKY949" s="26"/>
      <c r="EKZ949" s="26"/>
      <c r="ELA949" s="26"/>
      <c r="ELB949" s="26"/>
      <c r="ELC949" s="26"/>
      <c r="ELD949" s="26"/>
      <c r="ELE949" s="26"/>
      <c r="ELF949" s="26"/>
      <c r="ELG949" s="26"/>
      <c r="ELH949" s="26"/>
      <c r="ELI949" s="26"/>
      <c r="ELJ949" s="26"/>
      <c r="ELK949" s="26"/>
      <c r="ELL949" s="26"/>
      <c r="ELM949" s="26"/>
      <c r="ELN949" s="26"/>
      <c r="ELO949" s="26"/>
      <c r="ELP949" s="26"/>
      <c r="ELQ949" s="26"/>
      <c r="ELR949" s="26"/>
      <c r="ELS949" s="26"/>
      <c r="ELT949" s="26"/>
      <c r="ELU949" s="26"/>
      <c r="ELV949" s="26"/>
      <c r="ELW949" s="26"/>
      <c r="ELX949" s="26"/>
      <c r="ELY949" s="26"/>
      <c r="ELZ949" s="26"/>
      <c r="EMA949" s="26"/>
      <c r="EMB949" s="26"/>
      <c r="EMC949" s="26"/>
      <c r="EMD949" s="26"/>
      <c r="EME949" s="26"/>
      <c r="EMF949" s="26"/>
      <c r="EMG949" s="26"/>
      <c r="EMH949" s="26"/>
      <c r="EMI949" s="26"/>
      <c r="EMJ949" s="26"/>
      <c r="EMK949" s="26"/>
      <c r="EML949" s="26"/>
      <c r="EMM949" s="26"/>
      <c r="EMN949" s="26"/>
      <c r="EMO949" s="26"/>
      <c r="EMP949" s="26"/>
      <c r="EMQ949" s="26"/>
      <c r="EMR949" s="26"/>
      <c r="EMS949" s="26"/>
      <c r="EMT949" s="26"/>
      <c r="EMU949" s="26"/>
      <c r="EMV949" s="26"/>
      <c r="EMW949" s="26"/>
      <c r="EMX949" s="26"/>
      <c r="EMY949" s="26"/>
      <c r="EMZ949" s="26"/>
      <c r="ENA949" s="26"/>
      <c r="ENB949" s="26"/>
      <c r="ENC949" s="26"/>
      <c r="END949" s="26"/>
      <c r="ENE949" s="26"/>
      <c r="ENF949" s="26"/>
      <c r="ENG949" s="26"/>
      <c r="ENH949" s="26"/>
      <c r="ENI949" s="26"/>
      <c r="ENJ949" s="26"/>
      <c r="ENK949" s="26"/>
      <c r="ENL949" s="26"/>
      <c r="ENM949" s="26"/>
      <c r="ENN949" s="26"/>
      <c r="ENO949" s="26"/>
      <c r="ENP949" s="26"/>
      <c r="ENQ949" s="26"/>
      <c r="ENR949" s="26"/>
      <c r="ENS949" s="26"/>
      <c r="ENT949" s="26"/>
      <c r="ENU949" s="26"/>
      <c r="ENV949" s="26"/>
      <c r="ENW949" s="26"/>
      <c r="ENX949" s="26"/>
      <c r="ENY949" s="26"/>
      <c r="ENZ949" s="26"/>
      <c r="EOA949" s="26"/>
      <c r="EOB949" s="26"/>
      <c r="EOC949" s="26"/>
      <c r="EOD949" s="26"/>
      <c r="EOE949" s="26"/>
      <c r="EOF949" s="26"/>
      <c r="EOG949" s="26"/>
      <c r="EOH949" s="26"/>
      <c r="EOI949" s="26"/>
      <c r="EOJ949" s="26"/>
      <c r="EOK949" s="26"/>
      <c r="EOL949" s="26"/>
      <c r="EOM949" s="26"/>
      <c r="EON949" s="26"/>
      <c r="EOO949" s="26"/>
      <c r="EOP949" s="26"/>
      <c r="EOQ949" s="26"/>
      <c r="EOR949" s="26"/>
      <c r="EOS949" s="26"/>
      <c r="EOT949" s="26"/>
      <c r="EOU949" s="26"/>
      <c r="EOV949" s="26"/>
      <c r="EOW949" s="26"/>
      <c r="EOX949" s="26"/>
      <c r="EOY949" s="26"/>
      <c r="EOZ949" s="26"/>
      <c r="EPA949" s="26"/>
      <c r="EPB949" s="26"/>
      <c r="EPC949" s="26"/>
      <c r="EPD949" s="26"/>
      <c r="EPE949" s="26"/>
      <c r="EPF949" s="26"/>
      <c r="EPG949" s="26"/>
      <c r="EPH949" s="26"/>
      <c r="EPI949" s="26"/>
      <c r="EPJ949" s="26"/>
      <c r="EPK949" s="26"/>
      <c r="EPL949" s="26"/>
      <c r="EPM949" s="26"/>
      <c r="EPN949" s="26"/>
      <c r="EPO949" s="26"/>
      <c r="EPP949" s="26"/>
      <c r="EPQ949" s="26"/>
      <c r="EPR949" s="26"/>
      <c r="EPS949" s="26"/>
      <c r="EPT949" s="26"/>
      <c r="EPU949" s="26"/>
      <c r="EPV949" s="26"/>
      <c r="EPW949" s="26"/>
      <c r="EPX949" s="26"/>
      <c r="EPY949" s="26"/>
      <c r="EPZ949" s="26"/>
      <c r="EQA949" s="26"/>
      <c r="EQB949" s="26"/>
      <c r="EQC949" s="26"/>
      <c r="EQD949" s="26"/>
      <c r="EQE949" s="26"/>
      <c r="EQF949" s="26"/>
      <c r="EQG949" s="26"/>
      <c r="EQH949" s="26"/>
      <c r="EQI949" s="26"/>
      <c r="EQJ949" s="26"/>
      <c r="EQK949" s="26"/>
      <c r="EQL949" s="26"/>
      <c r="EQM949" s="26"/>
      <c r="EQN949" s="26"/>
      <c r="EQO949" s="26"/>
      <c r="EQP949" s="26"/>
      <c r="EQQ949" s="26"/>
      <c r="EQR949" s="26"/>
      <c r="EQS949" s="26"/>
      <c r="EQT949" s="26"/>
      <c r="EQU949" s="26"/>
      <c r="EQV949" s="26"/>
      <c r="EQW949" s="26"/>
      <c r="EQX949" s="26"/>
      <c r="EQY949" s="26"/>
      <c r="EQZ949" s="26"/>
      <c r="ERA949" s="26"/>
      <c r="ERB949" s="26"/>
      <c r="ERC949" s="26"/>
      <c r="ERD949" s="26"/>
      <c r="ERE949" s="26"/>
      <c r="ERF949" s="26"/>
      <c r="ERG949" s="26"/>
      <c r="ERH949" s="26"/>
      <c r="ERI949" s="26"/>
      <c r="ERJ949" s="26"/>
      <c r="ERK949" s="26"/>
      <c r="ERL949" s="26"/>
      <c r="ERM949" s="26"/>
      <c r="ERN949" s="26"/>
      <c r="ERO949" s="26"/>
      <c r="ERP949" s="26"/>
      <c r="ERQ949" s="26"/>
      <c r="ERR949" s="26"/>
      <c r="ERS949" s="26"/>
      <c r="ERT949" s="26"/>
      <c r="ERU949" s="26"/>
      <c r="ERV949" s="26"/>
      <c r="ERW949" s="26"/>
      <c r="ERX949" s="26"/>
      <c r="ERY949" s="26"/>
      <c r="ERZ949" s="26"/>
      <c r="ESA949" s="26"/>
      <c r="ESB949" s="26"/>
      <c r="ESC949" s="26"/>
      <c r="ESD949" s="26"/>
      <c r="ESE949" s="26"/>
      <c r="ESF949" s="26"/>
      <c r="ESG949" s="26"/>
      <c r="ESH949" s="26"/>
      <c r="ESI949" s="26"/>
      <c r="ESJ949" s="26"/>
      <c r="ESK949" s="26"/>
      <c r="ESL949" s="26"/>
      <c r="ESM949" s="26"/>
      <c r="ESN949" s="26"/>
      <c r="ESO949" s="26"/>
      <c r="ESP949" s="26"/>
      <c r="ESQ949" s="26"/>
      <c r="ESR949" s="26"/>
      <c r="ESS949" s="26"/>
      <c r="EST949" s="26"/>
      <c r="ESU949" s="26"/>
      <c r="ESV949" s="26"/>
      <c r="ESW949" s="26"/>
      <c r="ESX949" s="26"/>
      <c r="ESY949" s="26"/>
      <c r="ESZ949" s="26"/>
      <c r="ETA949" s="26"/>
      <c r="ETB949" s="26"/>
      <c r="ETC949" s="26"/>
      <c r="ETD949" s="26"/>
      <c r="ETE949" s="26"/>
      <c r="ETF949" s="26"/>
      <c r="ETG949" s="26"/>
      <c r="ETH949" s="26"/>
      <c r="ETI949" s="26"/>
      <c r="ETJ949" s="26"/>
      <c r="ETK949" s="26"/>
      <c r="ETL949" s="26"/>
      <c r="ETM949" s="26"/>
      <c r="ETN949" s="26"/>
      <c r="ETO949" s="26"/>
      <c r="ETP949" s="26"/>
      <c r="ETQ949" s="26"/>
      <c r="ETR949" s="26"/>
      <c r="ETS949" s="26"/>
      <c r="ETT949" s="26"/>
      <c r="ETU949" s="26"/>
      <c r="ETV949" s="26"/>
      <c r="ETW949" s="26"/>
      <c r="ETX949" s="26"/>
      <c r="ETY949" s="26"/>
      <c r="ETZ949" s="26"/>
      <c r="EUA949" s="26"/>
      <c r="EUB949" s="26"/>
      <c r="EUC949" s="26"/>
      <c r="EUD949" s="26"/>
      <c r="EUE949" s="26"/>
      <c r="EUF949" s="26"/>
      <c r="EUG949" s="26"/>
      <c r="EUH949" s="26"/>
      <c r="EUI949" s="26"/>
      <c r="EUJ949" s="26"/>
      <c r="EUK949" s="26"/>
      <c r="EUL949" s="26"/>
      <c r="EUM949" s="26"/>
      <c r="EUN949" s="26"/>
      <c r="EUO949" s="26"/>
      <c r="EUP949" s="26"/>
      <c r="EUQ949" s="26"/>
      <c r="EUR949" s="26"/>
      <c r="EUS949" s="26"/>
      <c r="EUT949" s="26"/>
      <c r="EUU949" s="26"/>
      <c r="EUV949" s="26"/>
      <c r="EUW949" s="26"/>
      <c r="EUX949" s="26"/>
      <c r="EUY949" s="26"/>
      <c r="EUZ949" s="26"/>
      <c r="EVA949" s="26"/>
      <c r="EVB949" s="26"/>
      <c r="EVC949" s="26"/>
      <c r="EVD949" s="26"/>
      <c r="EVE949" s="26"/>
      <c r="EVF949" s="26"/>
      <c r="EVG949" s="26"/>
      <c r="EVH949" s="26"/>
      <c r="EVI949" s="26"/>
      <c r="EVJ949" s="26"/>
      <c r="EVK949" s="26"/>
      <c r="EVL949" s="26"/>
      <c r="EVM949" s="26"/>
      <c r="EVN949" s="26"/>
      <c r="EVO949" s="26"/>
      <c r="EVP949" s="26"/>
      <c r="EVQ949" s="26"/>
      <c r="EVR949" s="26"/>
      <c r="EVS949" s="26"/>
      <c r="EVT949" s="26"/>
      <c r="EVU949" s="26"/>
      <c r="EVV949" s="26"/>
      <c r="EVW949" s="26"/>
      <c r="EVX949" s="26"/>
      <c r="EVY949" s="26"/>
      <c r="EVZ949" s="26"/>
      <c r="EWA949" s="26"/>
      <c r="EWB949" s="26"/>
      <c r="EWC949" s="26"/>
      <c r="EWD949" s="26"/>
      <c r="EWE949" s="26"/>
      <c r="EWF949" s="26"/>
      <c r="EWG949" s="26"/>
      <c r="EWH949" s="26"/>
      <c r="EWI949" s="26"/>
      <c r="EWJ949" s="26"/>
      <c r="EWK949" s="26"/>
      <c r="EWL949" s="26"/>
      <c r="EWM949" s="26"/>
      <c r="EWN949" s="26"/>
      <c r="EWO949" s="26"/>
      <c r="EWP949" s="26"/>
      <c r="EWQ949" s="26"/>
      <c r="EWR949" s="26"/>
      <c r="EWS949" s="26"/>
      <c r="EWT949" s="26"/>
      <c r="EWU949" s="26"/>
      <c r="EWV949" s="26"/>
      <c r="EWW949" s="26"/>
      <c r="EWX949" s="26"/>
      <c r="EWY949" s="26"/>
      <c r="EWZ949" s="26"/>
      <c r="EXA949" s="26"/>
      <c r="EXB949" s="26"/>
      <c r="EXC949" s="26"/>
      <c r="EXD949" s="26"/>
      <c r="EXE949" s="26"/>
      <c r="EXF949" s="26"/>
      <c r="EXG949" s="26"/>
      <c r="EXH949" s="26"/>
      <c r="EXI949" s="26"/>
      <c r="EXJ949" s="26"/>
      <c r="EXK949" s="26"/>
      <c r="EXL949" s="26"/>
      <c r="EXM949" s="26"/>
      <c r="EXN949" s="26"/>
      <c r="EXO949" s="26"/>
      <c r="EXP949" s="26"/>
      <c r="EXQ949" s="26"/>
      <c r="EXR949" s="26"/>
      <c r="EXS949" s="26"/>
      <c r="EXT949" s="26"/>
      <c r="EXU949" s="26"/>
      <c r="EXV949" s="26"/>
      <c r="EXW949" s="26"/>
      <c r="EXX949" s="26"/>
      <c r="EXY949" s="26"/>
      <c r="EXZ949" s="26"/>
      <c r="EYA949" s="26"/>
      <c r="EYB949" s="26"/>
      <c r="EYC949" s="26"/>
      <c r="EYD949" s="26"/>
      <c r="EYE949" s="26"/>
      <c r="EYF949" s="26"/>
      <c r="EYG949" s="26"/>
      <c r="EYH949" s="26"/>
      <c r="EYI949" s="26"/>
      <c r="EYJ949" s="26"/>
      <c r="EYK949" s="26"/>
      <c r="EYL949" s="26"/>
      <c r="EYM949" s="26"/>
      <c r="EYN949" s="26"/>
      <c r="EYO949" s="26"/>
      <c r="EYP949" s="26"/>
      <c r="EYQ949" s="26"/>
      <c r="EYR949" s="26"/>
      <c r="EYS949" s="26"/>
      <c r="EYT949" s="26"/>
      <c r="EYU949" s="26"/>
      <c r="EYV949" s="26"/>
      <c r="EYW949" s="26"/>
      <c r="EYX949" s="26"/>
      <c r="EYY949" s="26"/>
      <c r="EYZ949" s="26"/>
      <c r="EZA949" s="26"/>
      <c r="EZB949" s="26"/>
      <c r="EZC949" s="26"/>
      <c r="EZD949" s="26"/>
      <c r="EZE949" s="26"/>
      <c r="EZF949" s="26"/>
      <c r="EZG949" s="26"/>
      <c r="EZH949" s="26"/>
      <c r="EZI949" s="26"/>
      <c r="EZJ949" s="26"/>
      <c r="EZK949" s="26"/>
      <c r="EZL949" s="26"/>
      <c r="EZM949" s="26"/>
      <c r="EZN949" s="26"/>
      <c r="EZO949" s="26"/>
      <c r="EZP949" s="26"/>
      <c r="EZQ949" s="26"/>
      <c r="EZR949" s="26"/>
      <c r="EZS949" s="26"/>
      <c r="EZT949" s="26"/>
      <c r="EZU949" s="26"/>
      <c r="EZV949" s="26"/>
      <c r="EZW949" s="26"/>
      <c r="EZX949" s="26"/>
      <c r="EZY949" s="26"/>
      <c r="EZZ949" s="26"/>
      <c r="FAA949" s="26"/>
      <c r="FAB949" s="26"/>
      <c r="FAC949" s="26"/>
      <c r="FAD949" s="26"/>
      <c r="FAE949" s="26"/>
      <c r="FAF949" s="26"/>
      <c r="FAG949" s="26"/>
      <c r="FAH949" s="26"/>
      <c r="FAI949" s="26"/>
      <c r="FAJ949" s="26"/>
      <c r="FAK949" s="26"/>
      <c r="FAL949" s="26"/>
      <c r="FAM949" s="26"/>
      <c r="FAN949" s="26"/>
      <c r="FAO949" s="26"/>
      <c r="FAP949" s="26"/>
      <c r="FAQ949" s="26"/>
      <c r="FAR949" s="26"/>
      <c r="FAS949" s="26"/>
      <c r="FAT949" s="26"/>
      <c r="FAU949" s="26"/>
      <c r="FAV949" s="26"/>
      <c r="FAW949" s="26"/>
      <c r="FAX949" s="26"/>
      <c r="FAY949" s="26"/>
      <c r="FAZ949" s="26"/>
      <c r="FBA949" s="26"/>
      <c r="FBB949" s="26"/>
      <c r="FBC949" s="26"/>
      <c r="FBD949" s="26"/>
      <c r="FBE949" s="26"/>
      <c r="FBF949" s="26"/>
      <c r="FBG949" s="26"/>
      <c r="FBH949" s="26"/>
      <c r="FBI949" s="26"/>
      <c r="FBJ949" s="26"/>
      <c r="FBK949" s="26"/>
      <c r="FBL949" s="26"/>
      <c r="FBM949" s="26"/>
      <c r="FBN949" s="26"/>
      <c r="FBO949" s="26"/>
      <c r="FBP949" s="26"/>
      <c r="FBQ949" s="26"/>
      <c r="FBR949" s="26"/>
      <c r="FBS949" s="26"/>
      <c r="FBT949" s="26"/>
      <c r="FBU949" s="26"/>
      <c r="FBV949" s="26"/>
      <c r="FBW949" s="26"/>
      <c r="FBX949" s="26"/>
      <c r="FBY949" s="26"/>
      <c r="FBZ949" s="26"/>
      <c r="FCA949" s="26"/>
      <c r="FCB949" s="26"/>
      <c r="FCC949" s="26"/>
      <c r="FCD949" s="26"/>
      <c r="FCE949" s="26"/>
      <c r="FCF949" s="26"/>
      <c r="FCG949" s="26"/>
      <c r="FCH949" s="26"/>
      <c r="FCI949" s="26"/>
      <c r="FCJ949" s="26"/>
      <c r="FCK949" s="26"/>
      <c r="FCL949" s="26"/>
      <c r="FCM949" s="26"/>
      <c r="FCN949" s="26"/>
      <c r="FCO949" s="26"/>
      <c r="FCP949" s="26"/>
      <c r="FCQ949" s="26"/>
      <c r="FCR949" s="26"/>
      <c r="FCS949" s="26"/>
      <c r="FCT949" s="26"/>
      <c r="FCU949" s="26"/>
      <c r="FCV949" s="26"/>
      <c r="FCW949" s="26"/>
      <c r="FCX949" s="26"/>
      <c r="FCY949" s="26"/>
      <c r="FCZ949" s="26"/>
      <c r="FDA949" s="26"/>
      <c r="FDB949" s="26"/>
      <c r="FDC949" s="26"/>
      <c r="FDD949" s="26"/>
      <c r="FDE949" s="26"/>
      <c r="FDF949" s="26"/>
      <c r="FDG949" s="26"/>
      <c r="FDH949" s="26"/>
      <c r="FDI949" s="26"/>
      <c r="FDJ949" s="26"/>
      <c r="FDK949" s="26"/>
      <c r="FDL949" s="26"/>
      <c r="FDM949" s="26"/>
      <c r="FDN949" s="26"/>
      <c r="FDO949" s="26"/>
      <c r="FDP949" s="26"/>
      <c r="FDQ949" s="26"/>
      <c r="FDR949" s="26"/>
      <c r="FDS949" s="26"/>
      <c r="FDT949" s="26"/>
      <c r="FDU949" s="26"/>
      <c r="FDV949" s="26"/>
      <c r="FDW949" s="26"/>
      <c r="FDX949" s="26"/>
      <c r="FDY949" s="26"/>
      <c r="FDZ949" s="26"/>
      <c r="FEA949" s="26"/>
      <c r="FEB949" s="26"/>
      <c r="FEC949" s="26"/>
      <c r="FED949" s="26"/>
      <c r="FEE949" s="26"/>
      <c r="FEF949" s="26"/>
      <c r="FEG949" s="26"/>
      <c r="FEH949" s="26"/>
      <c r="FEI949" s="26"/>
      <c r="FEJ949" s="26"/>
      <c r="FEK949" s="26"/>
      <c r="FEL949" s="26"/>
      <c r="FEM949" s="26"/>
      <c r="FEN949" s="26"/>
      <c r="FEO949" s="26"/>
      <c r="FEP949" s="26"/>
      <c r="FEQ949" s="26"/>
      <c r="FER949" s="26"/>
      <c r="FES949" s="26"/>
      <c r="FET949" s="26"/>
      <c r="FEU949" s="26"/>
      <c r="FEV949" s="26"/>
      <c r="FEW949" s="26"/>
      <c r="FEX949" s="26"/>
      <c r="FEY949" s="26"/>
      <c r="FEZ949" s="26"/>
      <c r="FFA949" s="26"/>
      <c r="FFB949" s="26"/>
      <c r="FFC949" s="26"/>
      <c r="FFD949" s="26"/>
      <c r="FFE949" s="26"/>
      <c r="FFF949" s="26"/>
      <c r="FFG949" s="26"/>
      <c r="FFH949" s="26"/>
      <c r="FFI949" s="26"/>
      <c r="FFJ949" s="26"/>
      <c r="FFK949" s="26"/>
      <c r="FFL949" s="26"/>
      <c r="FFM949" s="26"/>
      <c r="FFN949" s="26"/>
      <c r="FFO949" s="26"/>
      <c r="FFP949" s="26"/>
      <c r="FFQ949" s="26"/>
      <c r="FFR949" s="26"/>
      <c r="FFS949" s="26"/>
      <c r="FFT949" s="26"/>
      <c r="FFU949" s="26"/>
      <c r="FFV949" s="26"/>
      <c r="FFW949" s="26"/>
      <c r="FFX949" s="26"/>
      <c r="FFY949" s="26"/>
      <c r="FFZ949" s="26"/>
      <c r="FGA949" s="26"/>
      <c r="FGB949" s="26"/>
      <c r="FGC949" s="26"/>
      <c r="FGD949" s="26"/>
      <c r="FGE949" s="26"/>
      <c r="FGF949" s="26"/>
      <c r="FGG949" s="26"/>
      <c r="FGH949" s="26"/>
      <c r="FGI949" s="26"/>
      <c r="FGJ949" s="26"/>
      <c r="FGK949" s="26"/>
      <c r="FGL949" s="26"/>
      <c r="FGM949" s="26"/>
      <c r="FGN949" s="26"/>
      <c r="FGO949" s="26"/>
      <c r="FGP949" s="26"/>
      <c r="FGQ949" s="26"/>
      <c r="FGR949" s="26"/>
      <c r="FGS949" s="26"/>
      <c r="FGT949" s="26"/>
      <c r="FGU949" s="26"/>
      <c r="FGV949" s="26"/>
      <c r="FGW949" s="26"/>
      <c r="FGX949" s="26"/>
      <c r="FGY949" s="26"/>
      <c r="FGZ949" s="26"/>
      <c r="FHA949" s="26"/>
      <c r="FHB949" s="26"/>
      <c r="FHC949" s="26"/>
      <c r="FHD949" s="26"/>
      <c r="FHE949" s="26"/>
      <c r="FHF949" s="26"/>
      <c r="FHG949" s="26"/>
      <c r="FHH949" s="26"/>
      <c r="FHI949" s="26"/>
      <c r="FHJ949" s="26"/>
      <c r="FHK949" s="26"/>
      <c r="FHL949" s="26"/>
      <c r="FHM949" s="26"/>
      <c r="FHN949" s="26"/>
      <c r="FHO949" s="26"/>
      <c r="FHP949" s="26"/>
      <c r="FHQ949" s="26"/>
      <c r="FHR949" s="26"/>
      <c r="FHS949" s="26"/>
      <c r="FHT949" s="26"/>
      <c r="FHU949" s="26"/>
      <c r="FHV949" s="26"/>
      <c r="FHW949" s="26"/>
      <c r="FHX949" s="26"/>
      <c r="FHY949" s="26"/>
      <c r="FHZ949" s="26"/>
      <c r="FIA949" s="26"/>
      <c r="FIB949" s="26"/>
      <c r="FIC949" s="26"/>
      <c r="FID949" s="26"/>
      <c r="FIE949" s="26"/>
      <c r="FIF949" s="26"/>
      <c r="FIG949" s="26"/>
      <c r="FIH949" s="26"/>
      <c r="FII949" s="26"/>
      <c r="FIJ949" s="26"/>
      <c r="FIK949" s="26"/>
      <c r="FIL949" s="26"/>
      <c r="FIM949" s="26"/>
      <c r="FIN949" s="26"/>
      <c r="FIO949" s="26"/>
      <c r="FIP949" s="26"/>
      <c r="FIQ949" s="26"/>
      <c r="FIR949" s="26"/>
      <c r="FIS949" s="26"/>
      <c r="FIT949" s="26"/>
      <c r="FIU949" s="26"/>
      <c r="FIV949" s="26"/>
      <c r="FIW949" s="26"/>
      <c r="FIX949" s="26"/>
      <c r="FIY949" s="26"/>
      <c r="FIZ949" s="26"/>
      <c r="FJA949" s="26"/>
      <c r="FJB949" s="26"/>
      <c r="FJC949" s="26"/>
      <c r="FJD949" s="26"/>
      <c r="FJE949" s="26"/>
      <c r="FJF949" s="26"/>
      <c r="FJG949" s="26"/>
      <c r="FJH949" s="26"/>
      <c r="FJI949" s="26"/>
      <c r="FJJ949" s="26"/>
      <c r="FJK949" s="26"/>
      <c r="FJL949" s="26"/>
      <c r="FJM949" s="26"/>
      <c r="FJN949" s="26"/>
      <c r="FJO949" s="26"/>
      <c r="FJP949" s="26"/>
      <c r="FJQ949" s="26"/>
      <c r="FJR949" s="26"/>
      <c r="FJS949" s="26"/>
      <c r="FJT949" s="26"/>
      <c r="FJU949" s="26"/>
      <c r="FJV949" s="26"/>
      <c r="FJW949" s="26"/>
      <c r="FJX949" s="26"/>
      <c r="FJY949" s="26"/>
      <c r="FJZ949" s="26"/>
      <c r="FKA949" s="26"/>
      <c r="FKB949" s="26"/>
      <c r="FKC949" s="26"/>
      <c r="FKD949" s="26"/>
      <c r="FKE949" s="26"/>
      <c r="FKF949" s="26"/>
      <c r="FKG949" s="26"/>
      <c r="FKH949" s="26"/>
      <c r="FKI949" s="26"/>
      <c r="FKJ949" s="26"/>
      <c r="FKK949" s="26"/>
      <c r="FKL949" s="26"/>
      <c r="FKM949" s="26"/>
      <c r="FKN949" s="26"/>
      <c r="FKO949" s="26"/>
      <c r="FKP949" s="26"/>
      <c r="FKQ949" s="26"/>
      <c r="FKR949" s="26"/>
      <c r="FKS949" s="26"/>
      <c r="FKT949" s="26"/>
      <c r="FKU949" s="26"/>
      <c r="FKV949" s="26"/>
      <c r="FKW949" s="26"/>
      <c r="FKX949" s="26"/>
      <c r="FKY949" s="26"/>
      <c r="FKZ949" s="26"/>
      <c r="FLA949" s="26"/>
      <c r="FLB949" s="26"/>
      <c r="FLC949" s="26"/>
      <c r="FLD949" s="26"/>
      <c r="FLE949" s="26"/>
      <c r="FLF949" s="26"/>
      <c r="FLG949" s="26"/>
      <c r="FLH949" s="26"/>
      <c r="FLI949" s="26"/>
      <c r="FLJ949" s="26"/>
      <c r="FLK949" s="26"/>
      <c r="FLL949" s="26"/>
      <c r="FLM949" s="26"/>
      <c r="FLN949" s="26"/>
      <c r="FLO949" s="26"/>
      <c r="FLP949" s="26"/>
      <c r="FLQ949" s="26"/>
      <c r="FLR949" s="26"/>
      <c r="FLS949" s="26"/>
      <c r="FLT949" s="26"/>
      <c r="FLU949" s="26"/>
      <c r="FLV949" s="26"/>
      <c r="FLW949" s="26"/>
      <c r="FLX949" s="26"/>
      <c r="FLY949" s="26"/>
      <c r="FLZ949" s="26"/>
      <c r="FMA949" s="26"/>
      <c r="FMB949" s="26"/>
      <c r="FMC949" s="26"/>
      <c r="FMD949" s="26"/>
      <c r="FME949" s="26"/>
      <c r="FMF949" s="26"/>
      <c r="FMG949" s="26"/>
      <c r="FMH949" s="26"/>
      <c r="FMI949" s="26"/>
      <c r="FMJ949" s="26"/>
      <c r="FMK949" s="26"/>
      <c r="FML949" s="26"/>
      <c r="FMM949" s="26"/>
      <c r="FMN949" s="26"/>
      <c r="FMO949" s="26"/>
      <c r="FMP949" s="26"/>
      <c r="FMQ949" s="26"/>
      <c r="FMR949" s="26"/>
      <c r="FMS949" s="26"/>
      <c r="FMT949" s="26"/>
      <c r="FMU949" s="26"/>
      <c r="FMV949" s="26"/>
      <c r="FMW949" s="26"/>
      <c r="FMX949" s="26"/>
      <c r="FMY949" s="26"/>
      <c r="FMZ949" s="26"/>
      <c r="FNA949" s="26"/>
      <c r="FNB949" s="26"/>
      <c r="FNC949" s="26"/>
      <c r="FND949" s="26"/>
      <c r="FNE949" s="26"/>
      <c r="FNF949" s="26"/>
      <c r="FNG949" s="26"/>
      <c r="FNH949" s="26"/>
      <c r="FNI949" s="26"/>
      <c r="FNJ949" s="26"/>
      <c r="FNK949" s="26"/>
      <c r="FNL949" s="26"/>
      <c r="FNM949" s="26"/>
      <c r="FNN949" s="26"/>
      <c r="FNO949" s="26"/>
      <c r="FNP949" s="26"/>
      <c r="FNQ949" s="26"/>
      <c r="FNR949" s="26"/>
      <c r="FNS949" s="26"/>
      <c r="FNT949" s="26"/>
      <c r="FNU949" s="26"/>
      <c r="FNV949" s="26"/>
      <c r="FNW949" s="26"/>
      <c r="FNX949" s="26"/>
      <c r="FNY949" s="26"/>
      <c r="FNZ949" s="26"/>
      <c r="FOA949" s="26"/>
      <c r="FOB949" s="26"/>
      <c r="FOC949" s="26"/>
      <c r="FOD949" s="26"/>
      <c r="FOE949" s="26"/>
      <c r="FOF949" s="26"/>
      <c r="FOG949" s="26"/>
      <c r="FOH949" s="26"/>
      <c r="FOI949" s="26"/>
      <c r="FOJ949" s="26"/>
      <c r="FOK949" s="26"/>
      <c r="FOL949" s="26"/>
      <c r="FOM949" s="26"/>
      <c r="FON949" s="26"/>
      <c r="FOO949" s="26"/>
      <c r="FOP949" s="26"/>
      <c r="FOQ949" s="26"/>
      <c r="FOR949" s="26"/>
      <c r="FOS949" s="26"/>
      <c r="FOT949" s="26"/>
      <c r="FOU949" s="26"/>
      <c r="FOV949" s="26"/>
      <c r="FOW949" s="26"/>
      <c r="FOX949" s="26"/>
      <c r="FOY949" s="26"/>
      <c r="FOZ949" s="26"/>
      <c r="FPA949" s="26"/>
      <c r="FPB949" s="26"/>
      <c r="FPC949" s="26"/>
      <c r="FPD949" s="26"/>
      <c r="FPE949" s="26"/>
      <c r="FPF949" s="26"/>
      <c r="FPG949" s="26"/>
      <c r="FPH949" s="26"/>
      <c r="FPI949" s="26"/>
      <c r="FPJ949" s="26"/>
      <c r="FPK949" s="26"/>
      <c r="FPL949" s="26"/>
      <c r="FPM949" s="26"/>
      <c r="FPN949" s="26"/>
      <c r="FPO949" s="26"/>
      <c r="FPP949" s="26"/>
      <c r="FPQ949" s="26"/>
      <c r="FPR949" s="26"/>
      <c r="FPS949" s="26"/>
      <c r="FPT949" s="26"/>
      <c r="FPU949" s="26"/>
      <c r="FPV949" s="26"/>
      <c r="FPW949" s="26"/>
      <c r="FPX949" s="26"/>
      <c r="FPY949" s="26"/>
      <c r="FPZ949" s="26"/>
      <c r="FQA949" s="26"/>
      <c r="FQB949" s="26"/>
      <c r="FQC949" s="26"/>
      <c r="FQD949" s="26"/>
      <c r="FQE949" s="26"/>
      <c r="FQF949" s="26"/>
      <c r="FQG949" s="26"/>
      <c r="FQH949" s="26"/>
      <c r="FQI949" s="26"/>
      <c r="FQJ949" s="26"/>
      <c r="FQK949" s="26"/>
      <c r="FQL949" s="26"/>
      <c r="FQM949" s="26"/>
      <c r="FQN949" s="26"/>
      <c r="FQO949" s="26"/>
      <c r="FQP949" s="26"/>
      <c r="FQQ949" s="26"/>
      <c r="FQR949" s="26"/>
      <c r="FQS949" s="26"/>
      <c r="FQT949" s="26"/>
      <c r="FQU949" s="26"/>
      <c r="FQV949" s="26"/>
      <c r="FQW949" s="26"/>
      <c r="FQX949" s="26"/>
      <c r="FQY949" s="26"/>
      <c r="FQZ949" s="26"/>
      <c r="FRA949" s="26"/>
      <c r="FRB949" s="26"/>
      <c r="FRC949" s="26"/>
      <c r="FRD949" s="26"/>
      <c r="FRE949" s="26"/>
      <c r="FRF949" s="26"/>
      <c r="FRG949" s="26"/>
      <c r="FRH949" s="26"/>
      <c r="FRI949" s="26"/>
      <c r="FRJ949" s="26"/>
      <c r="FRK949" s="26"/>
      <c r="FRL949" s="26"/>
      <c r="FRM949" s="26"/>
      <c r="FRN949" s="26"/>
      <c r="FRO949" s="26"/>
      <c r="FRP949" s="26"/>
      <c r="FRQ949" s="26"/>
      <c r="FRR949" s="26"/>
      <c r="FRS949" s="26"/>
      <c r="FRT949" s="26"/>
      <c r="FRU949" s="26"/>
      <c r="FRV949" s="26"/>
      <c r="FRW949" s="26"/>
      <c r="FRX949" s="26"/>
      <c r="FRY949" s="26"/>
      <c r="FRZ949" s="26"/>
      <c r="FSA949" s="26"/>
      <c r="FSB949" s="26"/>
      <c r="FSC949" s="26"/>
      <c r="FSD949" s="26"/>
      <c r="FSE949" s="26"/>
      <c r="FSF949" s="26"/>
      <c r="FSG949" s="26"/>
      <c r="FSH949" s="26"/>
      <c r="FSI949" s="26"/>
      <c r="FSJ949" s="26"/>
      <c r="FSK949" s="26"/>
      <c r="FSL949" s="26"/>
      <c r="FSM949" s="26"/>
      <c r="FSN949" s="26"/>
      <c r="FSO949" s="26"/>
      <c r="FSP949" s="26"/>
      <c r="FSQ949" s="26"/>
      <c r="FSR949" s="26"/>
      <c r="FSS949" s="26"/>
      <c r="FST949" s="26"/>
      <c r="FSU949" s="26"/>
      <c r="FSV949" s="26"/>
      <c r="FSW949" s="26"/>
      <c r="FSX949" s="26"/>
      <c r="FSY949" s="26"/>
      <c r="FSZ949" s="26"/>
      <c r="FTA949" s="26"/>
      <c r="FTB949" s="26"/>
      <c r="FTC949" s="26"/>
      <c r="FTD949" s="26"/>
      <c r="FTE949" s="26"/>
      <c r="FTF949" s="26"/>
      <c r="FTG949" s="26"/>
      <c r="FTH949" s="26"/>
      <c r="FTI949" s="26"/>
      <c r="FTJ949" s="26"/>
      <c r="FTK949" s="26"/>
      <c r="FTL949" s="26"/>
      <c r="FTM949" s="26"/>
      <c r="FTN949" s="26"/>
      <c r="FTO949" s="26"/>
      <c r="FTP949" s="26"/>
      <c r="FTQ949" s="26"/>
      <c r="FTR949" s="26"/>
      <c r="FTS949" s="26"/>
      <c r="FTT949" s="26"/>
      <c r="FTU949" s="26"/>
      <c r="FTV949" s="26"/>
      <c r="FTW949" s="26"/>
      <c r="FTX949" s="26"/>
      <c r="FTY949" s="26"/>
      <c r="FTZ949" s="26"/>
      <c r="FUA949" s="26"/>
      <c r="FUB949" s="26"/>
      <c r="FUC949" s="26"/>
      <c r="FUD949" s="26"/>
      <c r="FUE949" s="26"/>
      <c r="FUF949" s="26"/>
      <c r="FUG949" s="26"/>
      <c r="FUH949" s="26"/>
      <c r="FUI949" s="26"/>
      <c r="FUJ949" s="26"/>
      <c r="FUK949" s="26"/>
      <c r="FUL949" s="26"/>
      <c r="FUM949" s="26"/>
      <c r="FUN949" s="26"/>
      <c r="FUO949" s="26"/>
      <c r="FUP949" s="26"/>
      <c r="FUQ949" s="26"/>
      <c r="FUR949" s="26"/>
      <c r="FUS949" s="26"/>
      <c r="FUT949" s="26"/>
      <c r="FUU949" s="26"/>
      <c r="FUV949" s="26"/>
      <c r="FUW949" s="26"/>
      <c r="FUX949" s="26"/>
      <c r="FUY949" s="26"/>
      <c r="FUZ949" s="26"/>
      <c r="FVA949" s="26"/>
      <c r="FVB949" s="26"/>
      <c r="FVC949" s="26"/>
      <c r="FVD949" s="26"/>
      <c r="FVE949" s="26"/>
      <c r="FVF949" s="26"/>
      <c r="FVG949" s="26"/>
      <c r="FVH949" s="26"/>
      <c r="FVI949" s="26"/>
      <c r="FVJ949" s="26"/>
      <c r="FVK949" s="26"/>
      <c r="FVL949" s="26"/>
      <c r="FVM949" s="26"/>
      <c r="FVN949" s="26"/>
      <c r="FVO949" s="26"/>
      <c r="FVP949" s="26"/>
      <c r="FVQ949" s="26"/>
      <c r="FVR949" s="26"/>
      <c r="FVS949" s="26"/>
      <c r="FVT949" s="26"/>
      <c r="FVU949" s="26"/>
      <c r="FVV949" s="26"/>
      <c r="FVW949" s="26"/>
      <c r="FVX949" s="26"/>
      <c r="FVY949" s="26"/>
      <c r="FVZ949" s="26"/>
      <c r="FWA949" s="26"/>
      <c r="FWB949" s="26"/>
      <c r="FWC949" s="26"/>
      <c r="FWD949" s="26"/>
      <c r="FWE949" s="26"/>
      <c r="FWF949" s="26"/>
      <c r="FWG949" s="26"/>
      <c r="FWH949" s="26"/>
      <c r="FWI949" s="26"/>
      <c r="FWJ949" s="26"/>
      <c r="FWK949" s="26"/>
      <c r="FWL949" s="26"/>
      <c r="FWM949" s="26"/>
      <c r="FWN949" s="26"/>
      <c r="FWO949" s="26"/>
      <c r="FWP949" s="26"/>
      <c r="FWQ949" s="26"/>
      <c r="FWR949" s="26"/>
      <c r="FWS949" s="26"/>
      <c r="FWT949" s="26"/>
      <c r="FWU949" s="26"/>
      <c r="FWV949" s="26"/>
      <c r="FWW949" s="26"/>
      <c r="FWX949" s="26"/>
      <c r="FWY949" s="26"/>
      <c r="FWZ949" s="26"/>
      <c r="FXA949" s="26"/>
      <c r="FXB949" s="26"/>
      <c r="FXC949" s="26"/>
      <c r="FXD949" s="26"/>
      <c r="FXE949" s="26"/>
      <c r="FXF949" s="26"/>
      <c r="FXG949" s="26"/>
      <c r="FXH949" s="26"/>
      <c r="FXI949" s="26"/>
      <c r="FXJ949" s="26"/>
      <c r="FXK949" s="26"/>
      <c r="FXL949" s="26"/>
      <c r="FXM949" s="26"/>
      <c r="FXN949" s="26"/>
      <c r="FXO949" s="26"/>
      <c r="FXP949" s="26"/>
      <c r="FXQ949" s="26"/>
      <c r="FXR949" s="26"/>
      <c r="FXS949" s="26"/>
      <c r="FXT949" s="26"/>
      <c r="FXU949" s="26"/>
      <c r="FXV949" s="26"/>
      <c r="FXW949" s="26"/>
      <c r="FXX949" s="26"/>
      <c r="FXY949" s="26"/>
      <c r="FXZ949" s="26"/>
      <c r="FYA949" s="26"/>
      <c r="FYB949" s="26"/>
      <c r="FYC949" s="26"/>
      <c r="FYD949" s="26"/>
      <c r="FYE949" s="26"/>
      <c r="FYF949" s="26"/>
      <c r="FYG949" s="26"/>
      <c r="FYH949" s="26"/>
      <c r="FYI949" s="26"/>
      <c r="FYJ949" s="26"/>
      <c r="FYK949" s="26"/>
      <c r="FYL949" s="26"/>
      <c r="FYM949" s="26"/>
      <c r="FYN949" s="26"/>
      <c r="FYO949" s="26"/>
      <c r="FYP949" s="26"/>
      <c r="FYQ949" s="26"/>
      <c r="FYR949" s="26"/>
      <c r="FYS949" s="26"/>
      <c r="FYT949" s="26"/>
      <c r="FYU949" s="26"/>
      <c r="FYV949" s="26"/>
      <c r="FYW949" s="26"/>
      <c r="FYX949" s="26"/>
      <c r="FYY949" s="26"/>
      <c r="FYZ949" s="26"/>
      <c r="FZA949" s="26"/>
      <c r="FZB949" s="26"/>
      <c r="FZC949" s="26"/>
      <c r="FZD949" s="26"/>
      <c r="FZE949" s="26"/>
      <c r="FZF949" s="26"/>
      <c r="FZG949" s="26"/>
      <c r="FZH949" s="26"/>
      <c r="FZI949" s="26"/>
      <c r="FZJ949" s="26"/>
      <c r="FZK949" s="26"/>
      <c r="FZL949" s="26"/>
      <c r="FZM949" s="26"/>
      <c r="FZN949" s="26"/>
      <c r="FZO949" s="26"/>
      <c r="FZP949" s="26"/>
      <c r="FZQ949" s="26"/>
      <c r="FZR949" s="26"/>
      <c r="FZS949" s="26"/>
      <c r="FZT949" s="26"/>
      <c r="FZU949" s="26"/>
      <c r="FZV949" s="26"/>
      <c r="FZW949" s="26"/>
      <c r="FZX949" s="26"/>
      <c r="FZY949" s="26"/>
      <c r="FZZ949" s="26"/>
      <c r="GAA949" s="26"/>
      <c r="GAB949" s="26"/>
      <c r="GAC949" s="26"/>
      <c r="GAD949" s="26"/>
      <c r="GAE949" s="26"/>
      <c r="GAF949" s="26"/>
      <c r="GAG949" s="26"/>
      <c r="GAH949" s="26"/>
      <c r="GAI949" s="26"/>
      <c r="GAJ949" s="26"/>
      <c r="GAK949" s="26"/>
      <c r="GAL949" s="26"/>
      <c r="GAM949" s="26"/>
      <c r="GAN949" s="26"/>
      <c r="GAO949" s="26"/>
      <c r="GAP949" s="26"/>
      <c r="GAQ949" s="26"/>
      <c r="GAR949" s="26"/>
      <c r="GAS949" s="26"/>
      <c r="GAT949" s="26"/>
      <c r="GAU949" s="26"/>
      <c r="GAV949" s="26"/>
      <c r="GAW949" s="26"/>
      <c r="GAX949" s="26"/>
      <c r="GAY949" s="26"/>
      <c r="GAZ949" s="26"/>
      <c r="GBA949" s="26"/>
      <c r="GBB949" s="26"/>
      <c r="GBC949" s="26"/>
      <c r="GBD949" s="26"/>
      <c r="GBE949" s="26"/>
      <c r="GBF949" s="26"/>
      <c r="GBG949" s="26"/>
      <c r="GBH949" s="26"/>
      <c r="GBI949" s="26"/>
      <c r="GBJ949" s="26"/>
      <c r="GBK949" s="26"/>
      <c r="GBL949" s="26"/>
      <c r="GBM949" s="26"/>
      <c r="GBN949" s="26"/>
      <c r="GBO949" s="26"/>
      <c r="GBP949" s="26"/>
      <c r="GBQ949" s="26"/>
      <c r="GBR949" s="26"/>
      <c r="GBS949" s="26"/>
      <c r="GBT949" s="26"/>
      <c r="GBU949" s="26"/>
      <c r="GBV949" s="26"/>
      <c r="GBW949" s="26"/>
      <c r="GBX949" s="26"/>
      <c r="GBY949" s="26"/>
      <c r="GBZ949" s="26"/>
      <c r="GCA949" s="26"/>
      <c r="GCB949" s="26"/>
      <c r="GCC949" s="26"/>
      <c r="GCD949" s="26"/>
      <c r="GCE949" s="26"/>
      <c r="GCF949" s="26"/>
      <c r="GCG949" s="26"/>
      <c r="GCH949" s="26"/>
      <c r="GCI949" s="26"/>
      <c r="GCJ949" s="26"/>
      <c r="GCK949" s="26"/>
      <c r="GCL949" s="26"/>
      <c r="GCM949" s="26"/>
      <c r="GCN949" s="26"/>
      <c r="GCO949" s="26"/>
      <c r="GCP949" s="26"/>
      <c r="GCQ949" s="26"/>
      <c r="GCR949" s="26"/>
      <c r="GCS949" s="26"/>
      <c r="GCT949" s="26"/>
      <c r="GCU949" s="26"/>
      <c r="GCV949" s="26"/>
      <c r="GCW949" s="26"/>
      <c r="GCX949" s="26"/>
      <c r="GCY949" s="26"/>
      <c r="GCZ949" s="26"/>
      <c r="GDA949" s="26"/>
      <c r="GDB949" s="26"/>
      <c r="GDC949" s="26"/>
      <c r="GDD949" s="26"/>
      <c r="GDE949" s="26"/>
      <c r="GDF949" s="26"/>
      <c r="GDG949" s="26"/>
      <c r="GDH949" s="26"/>
      <c r="GDI949" s="26"/>
      <c r="GDJ949" s="26"/>
      <c r="GDK949" s="26"/>
      <c r="GDL949" s="26"/>
      <c r="GDM949" s="26"/>
      <c r="GDN949" s="26"/>
      <c r="GDO949" s="26"/>
      <c r="GDP949" s="26"/>
      <c r="GDQ949" s="26"/>
      <c r="GDR949" s="26"/>
      <c r="GDS949" s="26"/>
      <c r="GDT949" s="26"/>
      <c r="GDU949" s="26"/>
      <c r="GDV949" s="26"/>
      <c r="GDW949" s="26"/>
      <c r="GDX949" s="26"/>
      <c r="GDY949" s="26"/>
      <c r="GDZ949" s="26"/>
      <c r="GEA949" s="26"/>
      <c r="GEB949" s="26"/>
      <c r="GEC949" s="26"/>
      <c r="GED949" s="26"/>
      <c r="GEE949" s="26"/>
      <c r="GEF949" s="26"/>
      <c r="GEG949" s="26"/>
      <c r="GEH949" s="26"/>
      <c r="GEI949" s="26"/>
      <c r="GEJ949" s="26"/>
      <c r="GEK949" s="26"/>
      <c r="GEL949" s="26"/>
      <c r="GEM949" s="26"/>
      <c r="GEN949" s="26"/>
      <c r="GEO949" s="26"/>
      <c r="GEP949" s="26"/>
      <c r="GEQ949" s="26"/>
      <c r="GER949" s="26"/>
      <c r="GES949" s="26"/>
      <c r="GET949" s="26"/>
      <c r="GEU949" s="26"/>
      <c r="GEV949" s="26"/>
      <c r="GEW949" s="26"/>
      <c r="GEX949" s="26"/>
      <c r="GEY949" s="26"/>
      <c r="GEZ949" s="26"/>
      <c r="GFA949" s="26"/>
      <c r="GFB949" s="26"/>
      <c r="GFC949" s="26"/>
      <c r="GFD949" s="26"/>
      <c r="GFE949" s="26"/>
      <c r="GFF949" s="26"/>
      <c r="GFG949" s="26"/>
      <c r="GFH949" s="26"/>
      <c r="GFI949" s="26"/>
      <c r="GFJ949" s="26"/>
      <c r="GFK949" s="26"/>
      <c r="GFL949" s="26"/>
      <c r="GFM949" s="26"/>
      <c r="GFN949" s="26"/>
      <c r="GFO949" s="26"/>
      <c r="GFP949" s="26"/>
      <c r="GFQ949" s="26"/>
      <c r="GFR949" s="26"/>
      <c r="GFS949" s="26"/>
      <c r="GFT949" s="26"/>
      <c r="GFU949" s="26"/>
      <c r="GFV949" s="26"/>
      <c r="GFW949" s="26"/>
      <c r="GFX949" s="26"/>
      <c r="GFY949" s="26"/>
      <c r="GFZ949" s="26"/>
      <c r="GGA949" s="26"/>
      <c r="GGB949" s="26"/>
      <c r="GGC949" s="26"/>
      <c r="GGD949" s="26"/>
      <c r="GGE949" s="26"/>
      <c r="GGF949" s="26"/>
      <c r="GGG949" s="26"/>
      <c r="GGH949" s="26"/>
      <c r="GGI949" s="26"/>
      <c r="GGJ949" s="26"/>
      <c r="GGK949" s="26"/>
      <c r="GGL949" s="26"/>
      <c r="GGM949" s="26"/>
      <c r="GGN949" s="26"/>
      <c r="GGO949" s="26"/>
      <c r="GGP949" s="26"/>
      <c r="GGQ949" s="26"/>
      <c r="GGR949" s="26"/>
      <c r="GGS949" s="26"/>
      <c r="GGT949" s="26"/>
      <c r="GGU949" s="26"/>
      <c r="GGV949" s="26"/>
      <c r="GGW949" s="26"/>
      <c r="GGX949" s="26"/>
      <c r="GGY949" s="26"/>
      <c r="GGZ949" s="26"/>
      <c r="GHA949" s="26"/>
      <c r="GHB949" s="26"/>
      <c r="GHC949" s="26"/>
      <c r="GHD949" s="26"/>
      <c r="GHE949" s="26"/>
      <c r="GHF949" s="26"/>
      <c r="GHG949" s="26"/>
      <c r="GHH949" s="26"/>
      <c r="GHI949" s="26"/>
      <c r="GHJ949" s="26"/>
      <c r="GHK949" s="26"/>
      <c r="GHL949" s="26"/>
      <c r="GHM949" s="26"/>
      <c r="GHN949" s="26"/>
      <c r="GHO949" s="26"/>
      <c r="GHP949" s="26"/>
      <c r="GHQ949" s="26"/>
      <c r="GHR949" s="26"/>
      <c r="GHS949" s="26"/>
      <c r="GHT949" s="26"/>
      <c r="GHU949" s="26"/>
      <c r="GHV949" s="26"/>
      <c r="GHW949" s="26"/>
      <c r="GHX949" s="26"/>
      <c r="GHY949" s="26"/>
      <c r="GHZ949" s="26"/>
      <c r="GIA949" s="26"/>
      <c r="GIB949" s="26"/>
      <c r="GIC949" s="26"/>
      <c r="GID949" s="26"/>
      <c r="GIE949" s="26"/>
      <c r="GIF949" s="26"/>
      <c r="GIG949" s="26"/>
      <c r="GIH949" s="26"/>
      <c r="GII949" s="26"/>
      <c r="GIJ949" s="26"/>
      <c r="GIK949" s="26"/>
      <c r="GIL949" s="26"/>
      <c r="GIM949" s="26"/>
      <c r="GIN949" s="26"/>
      <c r="GIO949" s="26"/>
      <c r="GIP949" s="26"/>
      <c r="GIQ949" s="26"/>
      <c r="GIR949" s="26"/>
      <c r="GIS949" s="26"/>
      <c r="GIT949" s="26"/>
      <c r="GIU949" s="26"/>
      <c r="GIV949" s="26"/>
      <c r="GIW949" s="26"/>
      <c r="GIX949" s="26"/>
      <c r="GIY949" s="26"/>
      <c r="GIZ949" s="26"/>
      <c r="GJA949" s="26"/>
      <c r="GJB949" s="26"/>
      <c r="GJC949" s="26"/>
      <c r="GJD949" s="26"/>
      <c r="GJE949" s="26"/>
      <c r="GJF949" s="26"/>
      <c r="GJG949" s="26"/>
      <c r="GJH949" s="26"/>
      <c r="GJI949" s="26"/>
      <c r="GJJ949" s="26"/>
      <c r="GJK949" s="26"/>
      <c r="GJL949" s="26"/>
      <c r="GJM949" s="26"/>
      <c r="GJN949" s="26"/>
      <c r="GJO949" s="26"/>
      <c r="GJP949" s="26"/>
      <c r="GJQ949" s="26"/>
      <c r="GJR949" s="26"/>
      <c r="GJS949" s="26"/>
      <c r="GJT949" s="26"/>
      <c r="GJU949" s="26"/>
      <c r="GJV949" s="26"/>
      <c r="GJW949" s="26"/>
      <c r="GJX949" s="26"/>
      <c r="GJY949" s="26"/>
      <c r="GJZ949" s="26"/>
      <c r="GKA949" s="26"/>
      <c r="GKB949" s="26"/>
      <c r="GKC949" s="26"/>
      <c r="GKD949" s="26"/>
      <c r="GKE949" s="26"/>
      <c r="GKF949" s="26"/>
      <c r="GKG949" s="26"/>
      <c r="GKH949" s="26"/>
      <c r="GKI949" s="26"/>
      <c r="GKJ949" s="26"/>
      <c r="GKK949" s="26"/>
      <c r="GKL949" s="26"/>
      <c r="GKM949" s="26"/>
      <c r="GKN949" s="26"/>
      <c r="GKO949" s="26"/>
      <c r="GKP949" s="26"/>
      <c r="GKQ949" s="26"/>
      <c r="GKR949" s="26"/>
      <c r="GKS949" s="26"/>
      <c r="GKT949" s="26"/>
      <c r="GKU949" s="26"/>
      <c r="GKV949" s="26"/>
      <c r="GKW949" s="26"/>
      <c r="GKX949" s="26"/>
      <c r="GKY949" s="26"/>
      <c r="GKZ949" s="26"/>
      <c r="GLA949" s="26"/>
      <c r="GLB949" s="26"/>
      <c r="GLC949" s="26"/>
      <c r="GLD949" s="26"/>
      <c r="GLE949" s="26"/>
      <c r="GLF949" s="26"/>
      <c r="GLG949" s="26"/>
      <c r="GLH949" s="26"/>
      <c r="GLI949" s="26"/>
      <c r="GLJ949" s="26"/>
      <c r="GLK949" s="26"/>
      <c r="GLL949" s="26"/>
      <c r="GLM949" s="26"/>
      <c r="GLN949" s="26"/>
      <c r="GLO949" s="26"/>
      <c r="GLP949" s="26"/>
      <c r="GLQ949" s="26"/>
      <c r="GLR949" s="26"/>
      <c r="GLS949" s="26"/>
      <c r="GLT949" s="26"/>
      <c r="GLU949" s="26"/>
      <c r="GLV949" s="26"/>
      <c r="GLW949" s="26"/>
      <c r="GLX949" s="26"/>
      <c r="GLY949" s="26"/>
      <c r="GLZ949" s="26"/>
      <c r="GMA949" s="26"/>
      <c r="GMB949" s="26"/>
      <c r="GMC949" s="26"/>
      <c r="GMD949" s="26"/>
      <c r="GME949" s="26"/>
      <c r="GMF949" s="26"/>
      <c r="GMG949" s="26"/>
      <c r="GMH949" s="26"/>
      <c r="GMI949" s="26"/>
      <c r="GMJ949" s="26"/>
      <c r="GMK949" s="26"/>
      <c r="GML949" s="26"/>
      <c r="GMM949" s="26"/>
      <c r="GMN949" s="26"/>
      <c r="GMO949" s="26"/>
      <c r="GMP949" s="26"/>
      <c r="GMQ949" s="26"/>
      <c r="GMR949" s="26"/>
      <c r="GMS949" s="26"/>
      <c r="GMT949" s="26"/>
      <c r="GMU949" s="26"/>
      <c r="GMV949" s="26"/>
      <c r="GMW949" s="26"/>
      <c r="GMX949" s="26"/>
      <c r="GMY949" s="26"/>
      <c r="GMZ949" s="26"/>
      <c r="GNA949" s="26"/>
      <c r="GNB949" s="26"/>
      <c r="GNC949" s="26"/>
      <c r="GND949" s="26"/>
      <c r="GNE949" s="26"/>
      <c r="GNF949" s="26"/>
      <c r="GNG949" s="26"/>
      <c r="GNH949" s="26"/>
      <c r="GNI949" s="26"/>
      <c r="GNJ949" s="26"/>
      <c r="GNK949" s="26"/>
      <c r="GNL949" s="26"/>
      <c r="GNM949" s="26"/>
      <c r="GNN949" s="26"/>
      <c r="GNO949" s="26"/>
      <c r="GNP949" s="26"/>
      <c r="GNQ949" s="26"/>
      <c r="GNR949" s="26"/>
      <c r="GNS949" s="26"/>
      <c r="GNT949" s="26"/>
      <c r="GNU949" s="26"/>
      <c r="GNV949" s="26"/>
      <c r="GNW949" s="26"/>
      <c r="GNX949" s="26"/>
      <c r="GNY949" s="26"/>
      <c r="GNZ949" s="26"/>
      <c r="GOA949" s="26"/>
      <c r="GOB949" s="26"/>
      <c r="GOC949" s="26"/>
      <c r="GOD949" s="26"/>
      <c r="GOE949" s="26"/>
      <c r="GOF949" s="26"/>
      <c r="GOG949" s="26"/>
      <c r="GOH949" s="26"/>
      <c r="GOI949" s="26"/>
      <c r="GOJ949" s="26"/>
      <c r="GOK949" s="26"/>
      <c r="GOL949" s="26"/>
      <c r="GOM949" s="26"/>
      <c r="GON949" s="26"/>
      <c r="GOO949" s="26"/>
      <c r="GOP949" s="26"/>
      <c r="GOQ949" s="26"/>
      <c r="GOR949" s="26"/>
      <c r="GOS949" s="26"/>
      <c r="GOT949" s="26"/>
      <c r="GOU949" s="26"/>
      <c r="GOV949" s="26"/>
      <c r="GOW949" s="26"/>
      <c r="GOX949" s="26"/>
      <c r="GOY949" s="26"/>
      <c r="GOZ949" s="26"/>
      <c r="GPA949" s="26"/>
      <c r="GPB949" s="26"/>
      <c r="GPC949" s="26"/>
      <c r="GPD949" s="26"/>
      <c r="GPE949" s="26"/>
      <c r="GPF949" s="26"/>
      <c r="GPG949" s="26"/>
      <c r="GPH949" s="26"/>
      <c r="GPI949" s="26"/>
      <c r="GPJ949" s="26"/>
      <c r="GPK949" s="26"/>
      <c r="GPL949" s="26"/>
      <c r="GPM949" s="26"/>
      <c r="GPN949" s="26"/>
      <c r="GPO949" s="26"/>
      <c r="GPP949" s="26"/>
      <c r="GPQ949" s="26"/>
      <c r="GPR949" s="26"/>
      <c r="GPS949" s="26"/>
      <c r="GPT949" s="26"/>
      <c r="GPU949" s="26"/>
      <c r="GPV949" s="26"/>
      <c r="GPW949" s="26"/>
      <c r="GPX949" s="26"/>
      <c r="GPY949" s="26"/>
      <c r="GPZ949" s="26"/>
      <c r="GQA949" s="26"/>
      <c r="GQB949" s="26"/>
      <c r="GQC949" s="26"/>
      <c r="GQD949" s="26"/>
      <c r="GQE949" s="26"/>
      <c r="GQF949" s="26"/>
      <c r="GQG949" s="26"/>
      <c r="GQH949" s="26"/>
      <c r="GQI949" s="26"/>
      <c r="GQJ949" s="26"/>
      <c r="GQK949" s="26"/>
      <c r="GQL949" s="26"/>
      <c r="GQM949" s="26"/>
      <c r="GQN949" s="26"/>
      <c r="GQO949" s="26"/>
      <c r="GQP949" s="26"/>
      <c r="GQQ949" s="26"/>
      <c r="GQR949" s="26"/>
      <c r="GQS949" s="26"/>
      <c r="GQT949" s="26"/>
      <c r="GQU949" s="26"/>
      <c r="GQV949" s="26"/>
      <c r="GQW949" s="26"/>
      <c r="GQX949" s="26"/>
      <c r="GQY949" s="26"/>
      <c r="GQZ949" s="26"/>
      <c r="GRA949" s="26"/>
      <c r="GRB949" s="26"/>
      <c r="GRC949" s="26"/>
      <c r="GRD949" s="26"/>
      <c r="GRE949" s="26"/>
      <c r="GRF949" s="26"/>
      <c r="GRG949" s="26"/>
      <c r="GRH949" s="26"/>
      <c r="GRI949" s="26"/>
      <c r="GRJ949" s="26"/>
      <c r="GRK949" s="26"/>
      <c r="GRL949" s="26"/>
      <c r="GRM949" s="26"/>
      <c r="GRN949" s="26"/>
      <c r="GRO949" s="26"/>
      <c r="GRP949" s="26"/>
      <c r="GRQ949" s="26"/>
      <c r="GRR949" s="26"/>
      <c r="GRS949" s="26"/>
      <c r="GRT949" s="26"/>
      <c r="GRU949" s="26"/>
      <c r="GRV949" s="26"/>
      <c r="GRW949" s="26"/>
      <c r="GRX949" s="26"/>
      <c r="GRY949" s="26"/>
      <c r="GRZ949" s="26"/>
      <c r="GSA949" s="26"/>
      <c r="GSB949" s="26"/>
      <c r="GSC949" s="26"/>
      <c r="GSD949" s="26"/>
      <c r="GSE949" s="26"/>
      <c r="GSF949" s="26"/>
      <c r="GSG949" s="26"/>
      <c r="GSH949" s="26"/>
      <c r="GSI949" s="26"/>
      <c r="GSJ949" s="26"/>
      <c r="GSK949" s="26"/>
      <c r="GSL949" s="26"/>
      <c r="GSM949" s="26"/>
      <c r="GSN949" s="26"/>
      <c r="GSO949" s="26"/>
      <c r="GSP949" s="26"/>
      <c r="GSQ949" s="26"/>
      <c r="GSR949" s="26"/>
      <c r="GSS949" s="26"/>
      <c r="GST949" s="26"/>
      <c r="GSU949" s="26"/>
      <c r="GSV949" s="26"/>
      <c r="GSW949" s="26"/>
      <c r="GSX949" s="26"/>
      <c r="GSY949" s="26"/>
      <c r="GSZ949" s="26"/>
      <c r="GTA949" s="26"/>
      <c r="GTB949" s="26"/>
      <c r="GTC949" s="26"/>
      <c r="GTD949" s="26"/>
      <c r="GTE949" s="26"/>
      <c r="GTF949" s="26"/>
      <c r="GTG949" s="26"/>
      <c r="GTH949" s="26"/>
      <c r="GTI949" s="26"/>
      <c r="GTJ949" s="26"/>
      <c r="GTK949" s="26"/>
      <c r="GTL949" s="26"/>
      <c r="GTM949" s="26"/>
      <c r="GTN949" s="26"/>
      <c r="GTO949" s="26"/>
      <c r="GTP949" s="26"/>
      <c r="GTQ949" s="26"/>
      <c r="GTR949" s="26"/>
      <c r="GTS949" s="26"/>
      <c r="GTT949" s="26"/>
      <c r="GTU949" s="26"/>
      <c r="GTV949" s="26"/>
      <c r="GTW949" s="26"/>
      <c r="GTX949" s="26"/>
      <c r="GTY949" s="26"/>
      <c r="GTZ949" s="26"/>
      <c r="GUA949" s="26"/>
      <c r="GUB949" s="26"/>
      <c r="GUC949" s="26"/>
      <c r="GUD949" s="26"/>
      <c r="GUE949" s="26"/>
      <c r="GUF949" s="26"/>
      <c r="GUG949" s="26"/>
      <c r="GUH949" s="26"/>
      <c r="GUI949" s="26"/>
      <c r="GUJ949" s="26"/>
      <c r="GUK949" s="26"/>
      <c r="GUL949" s="26"/>
      <c r="GUM949" s="26"/>
      <c r="GUN949" s="26"/>
      <c r="GUO949" s="26"/>
      <c r="GUP949" s="26"/>
      <c r="GUQ949" s="26"/>
      <c r="GUR949" s="26"/>
      <c r="GUS949" s="26"/>
      <c r="GUT949" s="26"/>
      <c r="GUU949" s="26"/>
      <c r="GUV949" s="26"/>
      <c r="GUW949" s="26"/>
      <c r="GUX949" s="26"/>
      <c r="GUY949" s="26"/>
      <c r="GUZ949" s="26"/>
      <c r="GVA949" s="26"/>
      <c r="GVB949" s="26"/>
      <c r="GVC949" s="26"/>
      <c r="GVD949" s="26"/>
      <c r="GVE949" s="26"/>
      <c r="GVF949" s="26"/>
      <c r="GVG949" s="26"/>
      <c r="GVH949" s="26"/>
      <c r="GVI949" s="26"/>
      <c r="GVJ949" s="26"/>
      <c r="GVK949" s="26"/>
      <c r="GVL949" s="26"/>
      <c r="GVM949" s="26"/>
      <c r="GVN949" s="26"/>
      <c r="GVO949" s="26"/>
      <c r="GVP949" s="26"/>
      <c r="GVQ949" s="26"/>
      <c r="GVR949" s="26"/>
      <c r="GVS949" s="26"/>
      <c r="GVT949" s="26"/>
      <c r="GVU949" s="26"/>
      <c r="GVV949" s="26"/>
      <c r="GVW949" s="26"/>
      <c r="GVX949" s="26"/>
      <c r="GVY949" s="26"/>
      <c r="GVZ949" s="26"/>
      <c r="GWA949" s="26"/>
      <c r="GWB949" s="26"/>
      <c r="GWC949" s="26"/>
      <c r="GWD949" s="26"/>
      <c r="GWE949" s="26"/>
      <c r="GWF949" s="26"/>
      <c r="GWG949" s="26"/>
      <c r="GWH949" s="26"/>
      <c r="GWI949" s="26"/>
      <c r="GWJ949" s="26"/>
      <c r="GWK949" s="26"/>
      <c r="GWL949" s="26"/>
      <c r="GWM949" s="26"/>
      <c r="GWN949" s="26"/>
      <c r="GWO949" s="26"/>
      <c r="GWP949" s="26"/>
      <c r="GWQ949" s="26"/>
      <c r="GWR949" s="26"/>
      <c r="GWS949" s="26"/>
      <c r="GWT949" s="26"/>
      <c r="GWU949" s="26"/>
      <c r="GWV949" s="26"/>
      <c r="GWW949" s="26"/>
      <c r="GWX949" s="26"/>
      <c r="GWY949" s="26"/>
      <c r="GWZ949" s="26"/>
      <c r="GXA949" s="26"/>
      <c r="GXB949" s="26"/>
      <c r="GXC949" s="26"/>
      <c r="GXD949" s="26"/>
      <c r="GXE949" s="26"/>
      <c r="GXF949" s="26"/>
      <c r="GXG949" s="26"/>
      <c r="GXH949" s="26"/>
      <c r="GXI949" s="26"/>
      <c r="GXJ949" s="26"/>
      <c r="GXK949" s="26"/>
      <c r="GXL949" s="26"/>
      <c r="GXM949" s="26"/>
      <c r="GXN949" s="26"/>
      <c r="GXO949" s="26"/>
      <c r="GXP949" s="26"/>
      <c r="GXQ949" s="26"/>
      <c r="GXR949" s="26"/>
      <c r="GXS949" s="26"/>
      <c r="GXT949" s="26"/>
      <c r="GXU949" s="26"/>
      <c r="GXV949" s="26"/>
      <c r="GXW949" s="26"/>
      <c r="GXX949" s="26"/>
      <c r="GXY949" s="26"/>
      <c r="GXZ949" s="26"/>
      <c r="GYA949" s="26"/>
      <c r="GYB949" s="26"/>
      <c r="GYC949" s="26"/>
      <c r="GYD949" s="26"/>
      <c r="GYE949" s="26"/>
      <c r="GYF949" s="26"/>
      <c r="GYG949" s="26"/>
      <c r="GYH949" s="26"/>
      <c r="GYI949" s="26"/>
      <c r="GYJ949" s="26"/>
      <c r="GYK949" s="26"/>
      <c r="GYL949" s="26"/>
      <c r="GYM949" s="26"/>
      <c r="GYN949" s="26"/>
      <c r="GYO949" s="26"/>
      <c r="GYP949" s="26"/>
      <c r="GYQ949" s="26"/>
      <c r="GYR949" s="26"/>
      <c r="GYS949" s="26"/>
      <c r="GYT949" s="26"/>
      <c r="GYU949" s="26"/>
      <c r="GYV949" s="26"/>
      <c r="GYW949" s="26"/>
      <c r="GYX949" s="26"/>
      <c r="GYY949" s="26"/>
      <c r="GYZ949" s="26"/>
      <c r="GZA949" s="26"/>
      <c r="GZB949" s="26"/>
      <c r="GZC949" s="26"/>
      <c r="GZD949" s="26"/>
      <c r="GZE949" s="26"/>
      <c r="GZF949" s="26"/>
      <c r="GZG949" s="26"/>
      <c r="GZH949" s="26"/>
      <c r="GZI949" s="26"/>
      <c r="GZJ949" s="26"/>
      <c r="GZK949" s="26"/>
      <c r="GZL949" s="26"/>
      <c r="GZM949" s="26"/>
      <c r="GZN949" s="26"/>
      <c r="GZO949" s="26"/>
      <c r="GZP949" s="26"/>
      <c r="GZQ949" s="26"/>
      <c r="GZR949" s="26"/>
      <c r="GZS949" s="26"/>
      <c r="GZT949" s="26"/>
      <c r="GZU949" s="26"/>
      <c r="GZV949" s="26"/>
      <c r="GZW949" s="26"/>
      <c r="GZX949" s="26"/>
      <c r="GZY949" s="26"/>
      <c r="GZZ949" s="26"/>
      <c r="HAA949" s="26"/>
      <c r="HAB949" s="26"/>
      <c r="HAC949" s="26"/>
      <c r="HAD949" s="26"/>
      <c r="HAE949" s="26"/>
      <c r="HAF949" s="26"/>
      <c r="HAG949" s="26"/>
      <c r="HAH949" s="26"/>
      <c r="HAI949" s="26"/>
      <c r="HAJ949" s="26"/>
      <c r="HAK949" s="26"/>
      <c r="HAL949" s="26"/>
      <c r="HAM949" s="26"/>
      <c r="HAN949" s="26"/>
      <c r="HAO949" s="26"/>
      <c r="HAP949" s="26"/>
      <c r="HAQ949" s="26"/>
      <c r="HAR949" s="26"/>
      <c r="HAS949" s="26"/>
      <c r="HAT949" s="26"/>
      <c r="HAU949" s="26"/>
      <c r="HAV949" s="26"/>
      <c r="HAW949" s="26"/>
      <c r="HAX949" s="26"/>
      <c r="HAY949" s="26"/>
      <c r="HAZ949" s="26"/>
      <c r="HBA949" s="26"/>
      <c r="HBB949" s="26"/>
      <c r="HBC949" s="26"/>
      <c r="HBD949" s="26"/>
      <c r="HBE949" s="26"/>
      <c r="HBF949" s="26"/>
      <c r="HBG949" s="26"/>
      <c r="HBH949" s="26"/>
      <c r="HBI949" s="26"/>
      <c r="HBJ949" s="26"/>
      <c r="HBK949" s="26"/>
      <c r="HBL949" s="26"/>
      <c r="HBM949" s="26"/>
      <c r="HBN949" s="26"/>
      <c r="HBO949" s="26"/>
      <c r="HBP949" s="26"/>
      <c r="HBQ949" s="26"/>
      <c r="HBR949" s="26"/>
      <c r="HBS949" s="26"/>
      <c r="HBT949" s="26"/>
      <c r="HBU949" s="26"/>
      <c r="HBV949" s="26"/>
      <c r="HBW949" s="26"/>
      <c r="HBX949" s="26"/>
      <c r="HBY949" s="26"/>
      <c r="HBZ949" s="26"/>
      <c r="HCA949" s="26"/>
      <c r="HCB949" s="26"/>
      <c r="HCC949" s="26"/>
      <c r="HCD949" s="26"/>
      <c r="HCE949" s="26"/>
      <c r="HCF949" s="26"/>
      <c r="HCG949" s="26"/>
      <c r="HCH949" s="26"/>
      <c r="HCI949" s="26"/>
      <c r="HCJ949" s="26"/>
      <c r="HCK949" s="26"/>
      <c r="HCL949" s="26"/>
      <c r="HCM949" s="26"/>
      <c r="HCN949" s="26"/>
      <c r="HCO949" s="26"/>
      <c r="HCP949" s="26"/>
      <c r="HCQ949" s="26"/>
      <c r="HCR949" s="26"/>
      <c r="HCS949" s="26"/>
      <c r="HCT949" s="26"/>
      <c r="HCU949" s="26"/>
      <c r="HCV949" s="26"/>
      <c r="HCW949" s="26"/>
      <c r="HCX949" s="26"/>
      <c r="HCY949" s="26"/>
      <c r="HCZ949" s="26"/>
      <c r="HDA949" s="26"/>
      <c r="HDB949" s="26"/>
      <c r="HDC949" s="26"/>
      <c r="HDD949" s="26"/>
      <c r="HDE949" s="26"/>
      <c r="HDF949" s="26"/>
      <c r="HDG949" s="26"/>
      <c r="HDH949" s="26"/>
      <c r="HDI949" s="26"/>
      <c r="HDJ949" s="26"/>
      <c r="HDK949" s="26"/>
      <c r="HDL949" s="26"/>
      <c r="HDM949" s="26"/>
      <c r="HDN949" s="26"/>
      <c r="HDO949" s="26"/>
      <c r="HDP949" s="26"/>
      <c r="HDQ949" s="26"/>
      <c r="HDR949" s="26"/>
      <c r="HDS949" s="26"/>
      <c r="HDT949" s="26"/>
      <c r="HDU949" s="26"/>
      <c r="HDV949" s="26"/>
      <c r="HDW949" s="26"/>
      <c r="HDX949" s="26"/>
      <c r="HDY949" s="26"/>
      <c r="HDZ949" s="26"/>
      <c r="HEA949" s="26"/>
      <c r="HEB949" s="26"/>
      <c r="HEC949" s="26"/>
      <c r="HED949" s="26"/>
      <c r="HEE949" s="26"/>
      <c r="HEF949" s="26"/>
      <c r="HEG949" s="26"/>
      <c r="HEH949" s="26"/>
      <c r="HEI949" s="26"/>
      <c r="HEJ949" s="26"/>
      <c r="HEK949" s="26"/>
      <c r="HEL949" s="26"/>
      <c r="HEM949" s="26"/>
      <c r="HEN949" s="26"/>
      <c r="HEO949" s="26"/>
      <c r="HEP949" s="26"/>
      <c r="HEQ949" s="26"/>
      <c r="HER949" s="26"/>
      <c r="HES949" s="26"/>
      <c r="HET949" s="26"/>
      <c r="HEU949" s="26"/>
      <c r="HEV949" s="26"/>
      <c r="HEW949" s="26"/>
      <c r="HEX949" s="26"/>
      <c r="HEY949" s="26"/>
      <c r="HEZ949" s="26"/>
      <c r="HFA949" s="26"/>
      <c r="HFB949" s="26"/>
      <c r="HFC949" s="26"/>
      <c r="HFD949" s="26"/>
      <c r="HFE949" s="26"/>
      <c r="HFF949" s="26"/>
      <c r="HFG949" s="26"/>
      <c r="HFH949" s="26"/>
      <c r="HFI949" s="26"/>
      <c r="HFJ949" s="26"/>
      <c r="HFK949" s="26"/>
      <c r="HFL949" s="26"/>
      <c r="HFM949" s="26"/>
      <c r="HFN949" s="26"/>
      <c r="HFO949" s="26"/>
      <c r="HFP949" s="26"/>
      <c r="HFQ949" s="26"/>
      <c r="HFR949" s="26"/>
      <c r="HFS949" s="26"/>
      <c r="HFT949" s="26"/>
      <c r="HFU949" s="26"/>
      <c r="HFV949" s="26"/>
      <c r="HFW949" s="26"/>
      <c r="HFX949" s="26"/>
      <c r="HFY949" s="26"/>
      <c r="HFZ949" s="26"/>
      <c r="HGA949" s="26"/>
      <c r="HGB949" s="26"/>
      <c r="HGC949" s="26"/>
      <c r="HGD949" s="26"/>
      <c r="HGE949" s="26"/>
      <c r="HGF949" s="26"/>
      <c r="HGG949" s="26"/>
      <c r="HGH949" s="26"/>
      <c r="HGI949" s="26"/>
      <c r="HGJ949" s="26"/>
      <c r="HGK949" s="26"/>
      <c r="HGL949" s="26"/>
      <c r="HGM949" s="26"/>
      <c r="HGN949" s="26"/>
      <c r="HGO949" s="26"/>
      <c r="HGP949" s="26"/>
      <c r="HGQ949" s="26"/>
      <c r="HGR949" s="26"/>
      <c r="HGS949" s="26"/>
      <c r="HGT949" s="26"/>
      <c r="HGU949" s="26"/>
      <c r="HGV949" s="26"/>
      <c r="HGW949" s="26"/>
      <c r="HGX949" s="26"/>
      <c r="HGY949" s="26"/>
      <c r="HGZ949" s="26"/>
      <c r="HHA949" s="26"/>
      <c r="HHB949" s="26"/>
      <c r="HHC949" s="26"/>
      <c r="HHD949" s="26"/>
      <c r="HHE949" s="26"/>
      <c r="HHF949" s="26"/>
      <c r="HHG949" s="26"/>
      <c r="HHH949" s="26"/>
      <c r="HHI949" s="26"/>
      <c r="HHJ949" s="26"/>
      <c r="HHK949" s="26"/>
      <c r="HHL949" s="26"/>
      <c r="HHM949" s="26"/>
      <c r="HHN949" s="26"/>
      <c r="HHO949" s="26"/>
      <c r="HHP949" s="26"/>
      <c r="HHQ949" s="26"/>
      <c r="HHR949" s="26"/>
      <c r="HHS949" s="26"/>
      <c r="HHT949" s="26"/>
      <c r="HHU949" s="26"/>
      <c r="HHV949" s="26"/>
      <c r="HHW949" s="26"/>
      <c r="HHX949" s="26"/>
      <c r="HHY949" s="26"/>
      <c r="HHZ949" s="26"/>
      <c r="HIA949" s="26"/>
      <c r="HIB949" s="26"/>
      <c r="HIC949" s="26"/>
      <c r="HID949" s="26"/>
      <c r="HIE949" s="26"/>
      <c r="HIF949" s="26"/>
      <c r="HIG949" s="26"/>
      <c r="HIH949" s="26"/>
      <c r="HII949" s="26"/>
      <c r="HIJ949" s="26"/>
      <c r="HIK949" s="26"/>
      <c r="HIL949" s="26"/>
      <c r="HIM949" s="26"/>
      <c r="HIN949" s="26"/>
      <c r="HIO949" s="26"/>
      <c r="HIP949" s="26"/>
      <c r="HIQ949" s="26"/>
      <c r="HIR949" s="26"/>
      <c r="HIS949" s="26"/>
      <c r="HIT949" s="26"/>
      <c r="HIU949" s="26"/>
      <c r="HIV949" s="26"/>
      <c r="HIW949" s="26"/>
      <c r="HIX949" s="26"/>
      <c r="HIY949" s="26"/>
      <c r="HIZ949" s="26"/>
      <c r="HJA949" s="26"/>
      <c r="HJB949" s="26"/>
      <c r="HJC949" s="26"/>
      <c r="HJD949" s="26"/>
      <c r="HJE949" s="26"/>
      <c r="HJF949" s="26"/>
      <c r="HJG949" s="26"/>
      <c r="HJH949" s="26"/>
      <c r="HJI949" s="26"/>
      <c r="HJJ949" s="26"/>
      <c r="HJK949" s="26"/>
      <c r="HJL949" s="26"/>
      <c r="HJM949" s="26"/>
      <c r="HJN949" s="26"/>
      <c r="HJO949" s="26"/>
      <c r="HJP949" s="26"/>
      <c r="HJQ949" s="26"/>
      <c r="HJR949" s="26"/>
      <c r="HJS949" s="26"/>
      <c r="HJT949" s="26"/>
      <c r="HJU949" s="26"/>
      <c r="HJV949" s="26"/>
      <c r="HJW949" s="26"/>
      <c r="HJX949" s="26"/>
      <c r="HJY949" s="26"/>
      <c r="HJZ949" s="26"/>
      <c r="HKA949" s="26"/>
      <c r="HKB949" s="26"/>
      <c r="HKC949" s="26"/>
      <c r="HKD949" s="26"/>
      <c r="HKE949" s="26"/>
      <c r="HKF949" s="26"/>
      <c r="HKG949" s="26"/>
      <c r="HKH949" s="26"/>
      <c r="HKI949" s="26"/>
      <c r="HKJ949" s="26"/>
      <c r="HKK949" s="26"/>
      <c r="HKL949" s="26"/>
      <c r="HKM949" s="26"/>
      <c r="HKN949" s="26"/>
      <c r="HKO949" s="26"/>
      <c r="HKP949" s="26"/>
      <c r="HKQ949" s="26"/>
      <c r="HKR949" s="26"/>
      <c r="HKS949" s="26"/>
      <c r="HKT949" s="26"/>
      <c r="HKU949" s="26"/>
      <c r="HKV949" s="26"/>
      <c r="HKW949" s="26"/>
      <c r="HKX949" s="26"/>
      <c r="HKY949" s="26"/>
      <c r="HKZ949" s="26"/>
      <c r="HLA949" s="26"/>
      <c r="HLB949" s="26"/>
      <c r="HLC949" s="26"/>
      <c r="HLD949" s="26"/>
      <c r="HLE949" s="26"/>
      <c r="HLF949" s="26"/>
      <c r="HLG949" s="26"/>
      <c r="HLH949" s="26"/>
      <c r="HLI949" s="26"/>
      <c r="HLJ949" s="26"/>
      <c r="HLK949" s="26"/>
      <c r="HLL949" s="26"/>
      <c r="HLM949" s="26"/>
      <c r="HLN949" s="26"/>
      <c r="HLO949" s="26"/>
      <c r="HLP949" s="26"/>
      <c r="HLQ949" s="26"/>
      <c r="HLR949" s="26"/>
      <c r="HLS949" s="26"/>
      <c r="HLT949" s="26"/>
      <c r="HLU949" s="26"/>
      <c r="HLV949" s="26"/>
      <c r="HLW949" s="26"/>
      <c r="HLX949" s="26"/>
      <c r="HLY949" s="26"/>
      <c r="HLZ949" s="26"/>
      <c r="HMA949" s="26"/>
      <c r="HMB949" s="26"/>
      <c r="HMC949" s="26"/>
      <c r="HMD949" s="26"/>
      <c r="HME949" s="26"/>
      <c r="HMF949" s="26"/>
      <c r="HMG949" s="26"/>
      <c r="HMH949" s="26"/>
      <c r="HMI949" s="26"/>
      <c r="HMJ949" s="26"/>
      <c r="HMK949" s="26"/>
      <c r="HML949" s="26"/>
      <c r="HMM949" s="26"/>
      <c r="HMN949" s="26"/>
      <c r="HMO949" s="26"/>
      <c r="HMP949" s="26"/>
      <c r="HMQ949" s="26"/>
      <c r="HMR949" s="26"/>
      <c r="HMS949" s="26"/>
      <c r="HMT949" s="26"/>
      <c r="HMU949" s="26"/>
      <c r="HMV949" s="26"/>
      <c r="HMW949" s="26"/>
      <c r="HMX949" s="26"/>
      <c r="HMY949" s="26"/>
      <c r="HMZ949" s="26"/>
      <c r="HNA949" s="26"/>
      <c r="HNB949" s="26"/>
      <c r="HNC949" s="26"/>
      <c r="HND949" s="26"/>
      <c r="HNE949" s="26"/>
      <c r="HNF949" s="26"/>
      <c r="HNG949" s="26"/>
      <c r="HNH949" s="26"/>
      <c r="HNI949" s="26"/>
      <c r="HNJ949" s="26"/>
      <c r="HNK949" s="26"/>
      <c r="HNL949" s="26"/>
      <c r="HNM949" s="26"/>
      <c r="HNN949" s="26"/>
      <c r="HNO949" s="26"/>
      <c r="HNP949" s="26"/>
      <c r="HNQ949" s="26"/>
      <c r="HNR949" s="26"/>
      <c r="HNS949" s="26"/>
      <c r="HNT949" s="26"/>
      <c r="HNU949" s="26"/>
      <c r="HNV949" s="26"/>
      <c r="HNW949" s="26"/>
      <c r="HNX949" s="26"/>
      <c r="HNY949" s="26"/>
      <c r="HNZ949" s="26"/>
      <c r="HOA949" s="26"/>
      <c r="HOB949" s="26"/>
      <c r="HOC949" s="26"/>
      <c r="HOD949" s="26"/>
      <c r="HOE949" s="26"/>
      <c r="HOF949" s="26"/>
      <c r="HOG949" s="26"/>
      <c r="HOH949" s="26"/>
      <c r="HOI949" s="26"/>
      <c r="HOJ949" s="26"/>
      <c r="HOK949" s="26"/>
      <c r="HOL949" s="26"/>
      <c r="HOM949" s="26"/>
      <c r="HON949" s="26"/>
      <c r="HOO949" s="26"/>
      <c r="HOP949" s="26"/>
      <c r="HOQ949" s="26"/>
      <c r="HOR949" s="26"/>
      <c r="HOS949" s="26"/>
      <c r="HOT949" s="26"/>
      <c r="HOU949" s="26"/>
      <c r="HOV949" s="26"/>
      <c r="HOW949" s="26"/>
      <c r="HOX949" s="26"/>
      <c r="HOY949" s="26"/>
      <c r="HOZ949" s="26"/>
      <c r="HPA949" s="26"/>
      <c r="HPB949" s="26"/>
      <c r="HPC949" s="26"/>
      <c r="HPD949" s="26"/>
      <c r="HPE949" s="26"/>
      <c r="HPF949" s="26"/>
      <c r="HPG949" s="26"/>
      <c r="HPH949" s="26"/>
      <c r="HPI949" s="26"/>
      <c r="HPJ949" s="26"/>
      <c r="HPK949" s="26"/>
      <c r="HPL949" s="26"/>
      <c r="HPM949" s="26"/>
      <c r="HPN949" s="26"/>
      <c r="HPO949" s="26"/>
      <c r="HPP949" s="26"/>
      <c r="HPQ949" s="26"/>
      <c r="HPR949" s="26"/>
      <c r="HPS949" s="26"/>
      <c r="HPT949" s="26"/>
      <c r="HPU949" s="26"/>
      <c r="HPV949" s="26"/>
      <c r="HPW949" s="26"/>
      <c r="HPX949" s="26"/>
      <c r="HPY949" s="26"/>
      <c r="HPZ949" s="26"/>
      <c r="HQA949" s="26"/>
      <c r="HQB949" s="26"/>
      <c r="HQC949" s="26"/>
      <c r="HQD949" s="26"/>
      <c r="HQE949" s="26"/>
      <c r="HQF949" s="26"/>
      <c r="HQG949" s="26"/>
      <c r="HQH949" s="26"/>
      <c r="HQI949" s="26"/>
      <c r="HQJ949" s="26"/>
      <c r="HQK949" s="26"/>
      <c r="HQL949" s="26"/>
      <c r="HQM949" s="26"/>
      <c r="HQN949" s="26"/>
      <c r="HQO949" s="26"/>
      <c r="HQP949" s="26"/>
      <c r="HQQ949" s="26"/>
      <c r="HQR949" s="26"/>
      <c r="HQS949" s="26"/>
      <c r="HQT949" s="26"/>
      <c r="HQU949" s="26"/>
      <c r="HQV949" s="26"/>
      <c r="HQW949" s="26"/>
      <c r="HQX949" s="26"/>
      <c r="HQY949" s="26"/>
      <c r="HQZ949" s="26"/>
      <c r="HRA949" s="26"/>
      <c r="HRB949" s="26"/>
      <c r="HRC949" s="26"/>
      <c r="HRD949" s="26"/>
      <c r="HRE949" s="26"/>
      <c r="HRF949" s="26"/>
      <c r="HRG949" s="26"/>
      <c r="HRH949" s="26"/>
      <c r="HRI949" s="26"/>
      <c r="HRJ949" s="26"/>
      <c r="HRK949" s="26"/>
      <c r="HRL949" s="26"/>
      <c r="HRM949" s="26"/>
      <c r="HRN949" s="26"/>
      <c r="HRO949" s="26"/>
      <c r="HRP949" s="26"/>
      <c r="HRQ949" s="26"/>
      <c r="HRR949" s="26"/>
      <c r="HRS949" s="26"/>
      <c r="HRT949" s="26"/>
      <c r="HRU949" s="26"/>
      <c r="HRV949" s="26"/>
      <c r="HRW949" s="26"/>
      <c r="HRX949" s="26"/>
      <c r="HRY949" s="26"/>
      <c r="HRZ949" s="26"/>
      <c r="HSA949" s="26"/>
      <c r="HSB949" s="26"/>
      <c r="HSC949" s="26"/>
      <c r="HSD949" s="26"/>
      <c r="HSE949" s="26"/>
      <c r="HSF949" s="26"/>
      <c r="HSG949" s="26"/>
      <c r="HSH949" s="26"/>
      <c r="HSI949" s="26"/>
      <c r="HSJ949" s="26"/>
      <c r="HSK949" s="26"/>
      <c r="HSL949" s="26"/>
      <c r="HSM949" s="26"/>
      <c r="HSN949" s="26"/>
      <c r="HSO949" s="26"/>
      <c r="HSP949" s="26"/>
      <c r="HSQ949" s="26"/>
      <c r="HSR949" s="26"/>
      <c r="HSS949" s="26"/>
      <c r="HST949" s="26"/>
      <c r="HSU949" s="26"/>
      <c r="HSV949" s="26"/>
      <c r="HSW949" s="26"/>
      <c r="HSX949" s="26"/>
      <c r="HSY949" s="26"/>
      <c r="HSZ949" s="26"/>
      <c r="HTA949" s="26"/>
      <c r="HTB949" s="26"/>
      <c r="HTC949" s="26"/>
      <c r="HTD949" s="26"/>
      <c r="HTE949" s="26"/>
      <c r="HTF949" s="26"/>
      <c r="HTG949" s="26"/>
      <c r="HTH949" s="26"/>
      <c r="HTI949" s="26"/>
      <c r="HTJ949" s="26"/>
      <c r="HTK949" s="26"/>
      <c r="HTL949" s="26"/>
      <c r="HTM949" s="26"/>
      <c r="HTN949" s="26"/>
      <c r="HTO949" s="26"/>
      <c r="HTP949" s="26"/>
      <c r="HTQ949" s="26"/>
      <c r="HTR949" s="26"/>
      <c r="HTS949" s="26"/>
      <c r="HTT949" s="26"/>
      <c r="HTU949" s="26"/>
      <c r="HTV949" s="26"/>
      <c r="HTW949" s="26"/>
      <c r="HTX949" s="26"/>
      <c r="HTY949" s="26"/>
      <c r="HTZ949" s="26"/>
      <c r="HUA949" s="26"/>
      <c r="HUB949" s="26"/>
      <c r="HUC949" s="26"/>
      <c r="HUD949" s="26"/>
      <c r="HUE949" s="26"/>
      <c r="HUF949" s="26"/>
      <c r="HUG949" s="26"/>
      <c r="HUH949" s="26"/>
      <c r="HUI949" s="26"/>
      <c r="HUJ949" s="26"/>
      <c r="HUK949" s="26"/>
      <c r="HUL949" s="26"/>
      <c r="HUM949" s="26"/>
      <c r="HUN949" s="26"/>
      <c r="HUO949" s="26"/>
      <c r="HUP949" s="26"/>
      <c r="HUQ949" s="26"/>
      <c r="HUR949" s="26"/>
      <c r="HUS949" s="26"/>
      <c r="HUT949" s="26"/>
      <c r="HUU949" s="26"/>
      <c r="HUV949" s="26"/>
      <c r="HUW949" s="26"/>
      <c r="HUX949" s="26"/>
      <c r="HUY949" s="26"/>
      <c r="HUZ949" s="26"/>
      <c r="HVA949" s="26"/>
      <c r="HVB949" s="26"/>
      <c r="HVC949" s="26"/>
      <c r="HVD949" s="26"/>
      <c r="HVE949" s="26"/>
      <c r="HVF949" s="26"/>
      <c r="HVG949" s="26"/>
      <c r="HVH949" s="26"/>
      <c r="HVI949" s="26"/>
      <c r="HVJ949" s="26"/>
      <c r="HVK949" s="26"/>
      <c r="HVL949" s="26"/>
      <c r="HVM949" s="26"/>
      <c r="HVN949" s="26"/>
      <c r="HVO949" s="26"/>
      <c r="HVP949" s="26"/>
      <c r="HVQ949" s="26"/>
      <c r="HVR949" s="26"/>
      <c r="HVS949" s="26"/>
      <c r="HVT949" s="26"/>
      <c r="HVU949" s="26"/>
      <c r="HVV949" s="26"/>
      <c r="HVW949" s="26"/>
      <c r="HVX949" s="26"/>
      <c r="HVY949" s="26"/>
      <c r="HVZ949" s="26"/>
      <c r="HWA949" s="26"/>
      <c r="HWB949" s="26"/>
      <c r="HWC949" s="26"/>
      <c r="HWD949" s="26"/>
      <c r="HWE949" s="26"/>
      <c r="HWF949" s="26"/>
      <c r="HWG949" s="26"/>
      <c r="HWH949" s="26"/>
      <c r="HWI949" s="26"/>
      <c r="HWJ949" s="26"/>
      <c r="HWK949" s="26"/>
      <c r="HWL949" s="26"/>
      <c r="HWM949" s="26"/>
      <c r="HWN949" s="26"/>
      <c r="HWO949" s="26"/>
      <c r="HWP949" s="26"/>
      <c r="HWQ949" s="26"/>
      <c r="HWR949" s="26"/>
      <c r="HWS949" s="26"/>
      <c r="HWT949" s="26"/>
      <c r="HWU949" s="26"/>
      <c r="HWV949" s="26"/>
      <c r="HWW949" s="26"/>
      <c r="HWX949" s="26"/>
      <c r="HWY949" s="26"/>
      <c r="HWZ949" s="26"/>
      <c r="HXA949" s="26"/>
      <c r="HXB949" s="26"/>
      <c r="HXC949" s="26"/>
      <c r="HXD949" s="26"/>
      <c r="HXE949" s="26"/>
      <c r="HXF949" s="26"/>
      <c r="HXG949" s="26"/>
      <c r="HXH949" s="26"/>
      <c r="HXI949" s="26"/>
      <c r="HXJ949" s="26"/>
      <c r="HXK949" s="26"/>
      <c r="HXL949" s="26"/>
      <c r="HXM949" s="26"/>
      <c r="HXN949" s="26"/>
      <c r="HXO949" s="26"/>
      <c r="HXP949" s="26"/>
      <c r="HXQ949" s="26"/>
      <c r="HXR949" s="26"/>
      <c r="HXS949" s="26"/>
      <c r="HXT949" s="26"/>
      <c r="HXU949" s="26"/>
      <c r="HXV949" s="26"/>
      <c r="HXW949" s="26"/>
      <c r="HXX949" s="26"/>
      <c r="HXY949" s="26"/>
      <c r="HXZ949" s="26"/>
      <c r="HYA949" s="26"/>
      <c r="HYB949" s="26"/>
      <c r="HYC949" s="26"/>
      <c r="HYD949" s="26"/>
      <c r="HYE949" s="26"/>
      <c r="HYF949" s="26"/>
      <c r="HYG949" s="26"/>
      <c r="HYH949" s="26"/>
      <c r="HYI949" s="26"/>
      <c r="HYJ949" s="26"/>
      <c r="HYK949" s="26"/>
      <c r="HYL949" s="26"/>
      <c r="HYM949" s="26"/>
      <c r="HYN949" s="26"/>
      <c r="HYO949" s="26"/>
      <c r="HYP949" s="26"/>
      <c r="HYQ949" s="26"/>
      <c r="HYR949" s="26"/>
      <c r="HYS949" s="26"/>
      <c r="HYT949" s="26"/>
      <c r="HYU949" s="26"/>
      <c r="HYV949" s="26"/>
      <c r="HYW949" s="26"/>
      <c r="HYX949" s="26"/>
      <c r="HYY949" s="26"/>
      <c r="HYZ949" s="26"/>
      <c r="HZA949" s="26"/>
      <c r="HZB949" s="26"/>
      <c r="HZC949" s="26"/>
      <c r="HZD949" s="26"/>
      <c r="HZE949" s="26"/>
      <c r="HZF949" s="26"/>
      <c r="HZG949" s="26"/>
      <c r="HZH949" s="26"/>
      <c r="HZI949" s="26"/>
      <c r="HZJ949" s="26"/>
      <c r="HZK949" s="26"/>
      <c r="HZL949" s="26"/>
      <c r="HZM949" s="26"/>
      <c r="HZN949" s="26"/>
      <c r="HZO949" s="26"/>
      <c r="HZP949" s="26"/>
      <c r="HZQ949" s="26"/>
      <c r="HZR949" s="26"/>
      <c r="HZS949" s="26"/>
      <c r="HZT949" s="26"/>
      <c r="HZU949" s="26"/>
      <c r="HZV949" s="26"/>
      <c r="HZW949" s="26"/>
      <c r="HZX949" s="26"/>
      <c r="HZY949" s="26"/>
      <c r="HZZ949" s="26"/>
      <c r="IAA949" s="26"/>
      <c r="IAB949" s="26"/>
      <c r="IAC949" s="26"/>
      <c r="IAD949" s="26"/>
      <c r="IAE949" s="26"/>
      <c r="IAF949" s="26"/>
      <c r="IAG949" s="26"/>
      <c r="IAH949" s="26"/>
      <c r="IAI949" s="26"/>
      <c r="IAJ949" s="26"/>
      <c r="IAK949" s="26"/>
      <c r="IAL949" s="26"/>
      <c r="IAM949" s="26"/>
      <c r="IAN949" s="26"/>
      <c r="IAO949" s="26"/>
      <c r="IAP949" s="26"/>
      <c r="IAQ949" s="26"/>
      <c r="IAR949" s="26"/>
      <c r="IAS949" s="26"/>
      <c r="IAT949" s="26"/>
      <c r="IAU949" s="26"/>
      <c r="IAV949" s="26"/>
      <c r="IAW949" s="26"/>
      <c r="IAX949" s="26"/>
      <c r="IAY949" s="26"/>
      <c r="IAZ949" s="26"/>
      <c r="IBA949" s="26"/>
      <c r="IBB949" s="26"/>
      <c r="IBC949" s="26"/>
      <c r="IBD949" s="26"/>
      <c r="IBE949" s="26"/>
      <c r="IBF949" s="26"/>
      <c r="IBG949" s="26"/>
      <c r="IBH949" s="26"/>
      <c r="IBI949" s="26"/>
      <c r="IBJ949" s="26"/>
      <c r="IBK949" s="26"/>
      <c r="IBL949" s="26"/>
      <c r="IBM949" s="26"/>
      <c r="IBN949" s="26"/>
      <c r="IBO949" s="26"/>
      <c r="IBP949" s="26"/>
      <c r="IBQ949" s="26"/>
      <c r="IBR949" s="26"/>
      <c r="IBS949" s="26"/>
      <c r="IBT949" s="26"/>
      <c r="IBU949" s="26"/>
      <c r="IBV949" s="26"/>
      <c r="IBW949" s="26"/>
      <c r="IBX949" s="26"/>
      <c r="IBY949" s="26"/>
      <c r="IBZ949" s="26"/>
      <c r="ICA949" s="26"/>
      <c r="ICB949" s="26"/>
      <c r="ICC949" s="26"/>
      <c r="ICD949" s="26"/>
      <c r="ICE949" s="26"/>
      <c r="ICF949" s="26"/>
      <c r="ICG949" s="26"/>
      <c r="ICH949" s="26"/>
      <c r="ICI949" s="26"/>
      <c r="ICJ949" s="26"/>
      <c r="ICK949" s="26"/>
      <c r="ICL949" s="26"/>
      <c r="ICM949" s="26"/>
      <c r="ICN949" s="26"/>
      <c r="ICO949" s="26"/>
      <c r="ICP949" s="26"/>
      <c r="ICQ949" s="26"/>
      <c r="ICR949" s="26"/>
      <c r="ICS949" s="26"/>
      <c r="ICT949" s="26"/>
      <c r="ICU949" s="26"/>
      <c r="ICV949" s="26"/>
      <c r="ICW949" s="26"/>
      <c r="ICX949" s="26"/>
      <c r="ICY949" s="26"/>
      <c r="ICZ949" s="26"/>
      <c r="IDA949" s="26"/>
      <c r="IDB949" s="26"/>
      <c r="IDC949" s="26"/>
      <c r="IDD949" s="26"/>
      <c r="IDE949" s="26"/>
      <c r="IDF949" s="26"/>
      <c r="IDG949" s="26"/>
      <c r="IDH949" s="26"/>
      <c r="IDI949" s="26"/>
      <c r="IDJ949" s="26"/>
      <c r="IDK949" s="26"/>
      <c r="IDL949" s="26"/>
      <c r="IDM949" s="26"/>
      <c r="IDN949" s="26"/>
      <c r="IDO949" s="26"/>
      <c r="IDP949" s="26"/>
      <c r="IDQ949" s="26"/>
      <c r="IDR949" s="26"/>
      <c r="IDS949" s="26"/>
      <c r="IDT949" s="26"/>
      <c r="IDU949" s="26"/>
      <c r="IDV949" s="26"/>
      <c r="IDW949" s="26"/>
      <c r="IDX949" s="26"/>
      <c r="IDY949" s="26"/>
      <c r="IDZ949" s="26"/>
      <c r="IEA949" s="26"/>
      <c r="IEB949" s="26"/>
      <c r="IEC949" s="26"/>
      <c r="IED949" s="26"/>
      <c r="IEE949" s="26"/>
      <c r="IEF949" s="26"/>
      <c r="IEG949" s="26"/>
      <c r="IEH949" s="26"/>
      <c r="IEI949" s="26"/>
      <c r="IEJ949" s="26"/>
      <c r="IEK949" s="26"/>
      <c r="IEL949" s="26"/>
      <c r="IEM949" s="26"/>
      <c r="IEN949" s="26"/>
      <c r="IEO949" s="26"/>
      <c r="IEP949" s="26"/>
      <c r="IEQ949" s="26"/>
      <c r="IER949" s="26"/>
      <c r="IES949" s="26"/>
      <c r="IET949" s="26"/>
      <c r="IEU949" s="26"/>
      <c r="IEV949" s="26"/>
      <c r="IEW949" s="26"/>
      <c r="IEX949" s="26"/>
      <c r="IEY949" s="26"/>
      <c r="IEZ949" s="26"/>
      <c r="IFA949" s="26"/>
      <c r="IFB949" s="26"/>
      <c r="IFC949" s="26"/>
      <c r="IFD949" s="26"/>
      <c r="IFE949" s="26"/>
      <c r="IFF949" s="26"/>
      <c r="IFG949" s="26"/>
      <c r="IFH949" s="26"/>
      <c r="IFI949" s="26"/>
      <c r="IFJ949" s="26"/>
      <c r="IFK949" s="26"/>
      <c r="IFL949" s="26"/>
      <c r="IFM949" s="26"/>
      <c r="IFN949" s="26"/>
      <c r="IFO949" s="26"/>
      <c r="IFP949" s="26"/>
      <c r="IFQ949" s="26"/>
      <c r="IFR949" s="26"/>
      <c r="IFS949" s="26"/>
      <c r="IFT949" s="26"/>
      <c r="IFU949" s="26"/>
      <c r="IFV949" s="26"/>
      <c r="IFW949" s="26"/>
      <c r="IFX949" s="26"/>
      <c r="IFY949" s="26"/>
      <c r="IFZ949" s="26"/>
      <c r="IGA949" s="26"/>
      <c r="IGB949" s="26"/>
      <c r="IGC949" s="26"/>
      <c r="IGD949" s="26"/>
      <c r="IGE949" s="26"/>
      <c r="IGF949" s="26"/>
      <c r="IGG949" s="26"/>
      <c r="IGH949" s="26"/>
      <c r="IGI949" s="26"/>
      <c r="IGJ949" s="26"/>
      <c r="IGK949" s="26"/>
      <c r="IGL949" s="26"/>
      <c r="IGM949" s="26"/>
      <c r="IGN949" s="26"/>
      <c r="IGO949" s="26"/>
      <c r="IGP949" s="26"/>
      <c r="IGQ949" s="26"/>
      <c r="IGR949" s="26"/>
      <c r="IGS949" s="26"/>
      <c r="IGT949" s="26"/>
      <c r="IGU949" s="26"/>
      <c r="IGV949" s="26"/>
      <c r="IGW949" s="26"/>
      <c r="IGX949" s="26"/>
      <c r="IGY949" s="26"/>
      <c r="IGZ949" s="26"/>
      <c r="IHA949" s="26"/>
      <c r="IHB949" s="26"/>
      <c r="IHC949" s="26"/>
      <c r="IHD949" s="26"/>
      <c r="IHE949" s="26"/>
      <c r="IHF949" s="26"/>
      <c r="IHG949" s="26"/>
      <c r="IHH949" s="26"/>
      <c r="IHI949" s="26"/>
      <c r="IHJ949" s="26"/>
      <c r="IHK949" s="26"/>
      <c r="IHL949" s="26"/>
      <c r="IHM949" s="26"/>
      <c r="IHN949" s="26"/>
      <c r="IHO949" s="26"/>
      <c r="IHP949" s="26"/>
      <c r="IHQ949" s="26"/>
      <c r="IHR949" s="26"/>
      <c r="IHS949" s="26"/>
      <c r="IHT949" s="26"/>
      <c r="IHU949" s="26"/>
      <c r="IHV949" s="26"/>
      <c r="IHW949" s="26"/>
      <c r="IHX949" s="26"/>
      <c r="IHY949" s="26"/>
      <c r="IHZ949" s="26"/>
      <c r="IIA949" s="26"/>
      <c r="IIB949" s="26"/>
      <c r="IIC949" s="26"/>
      <c r="IID949" s="26"/>
      <c r="IIE949" s="26"/>
      <c r="IIF949" s="26"/>
      <c r="IIG949" s="26"/>
      <c r="IIH949" s="26"/>
      <c r="III949" s="26"/>
      <c r="IIJ949" s="26"/>
      <c r="IIK949" s="26"/>
      <c r="IIL949" s="26"/>
      <c r="IIM949" s="26"/>
      <c r="IIN949" s="26"/>
      <c r="IIO949" s="26"/>
      <c r="IIP949" s="26"/>
      <c r="IIQ949" s="26"/>
      <c r="IIR949" s="26"/>
      <c r="IIS949" s="26"/>
      <c r="IIT949" s="26"/>
      <c r="IIU949" s="26"/>
      <c r="IIV949" s="26"/>
      <c r="IIW949" s="26"/>
      <c r="IIX949" s="26"/>
      <c r="IIY949" s="26"/>
      <c r="IIZ949" s="26"/>
      <c r="IJA949" s="26"/>
      <c r="IJB949" s="26"/>
      <c r="IJC949" s="26"/>
      <c r="IJD949" s="26"/>
      <c r="IJE949" s="26"/>
      <c r="IJF949" s="26"/>
      <c r="IJG949" s="26"/>
      <c r="IJH949" s="26"/>
      <c r="IJI949" s="26"/>
      <c r="IJJ949" s="26"/>
      <c r="IJK949" s="26"/>
      <c r="IJL949" s="26"/>
      <c r="IJM949" s="26"/>
      <c r="IJN949" s="26"/>
      <c r="IJO949" s="26"/>
      <c r="IJP949" s="26"/>
      <c r="IJQ949" s="26"/>
      <c r="IJR949" s="26"/>
      <c r="IJS949" s="26"/>
      <c r="IJT949" s="26"/>
      <c r="IJU949" s="26"/>
      <c r="IJV949" s="26"/>
      <c r="IJW949" s="26"/>
      <c r="IJX949" s="26"/>
      <c r="IJY949" s="26"/>
      <c r="IJZ949" s="26"/>
      <c r="IKA949" s="26"/>
      <c r="IKB949" s="26"/>
      <c r="IKC949" s="26"/>
      <c r="IKD949" s="26"/>
      <c r="IKE949" s="26"/>
      <c r="IKF949" s="26"/>
      <c r="IKG949" s="26"/>
      <c r="IKH949" s="26"/>
      <c r="IKI949" s="26"/>
      <c r="IKJ949" s="26"/>
      <c r="IKK949" s="26"/>
      <c r="IKL949" s="26"/>
      <c r="IKM949" s="26"/>
      <c r="IKN949" s="26"/>
      <c r="IKO949" s="26"/>
      <c r="IKP949" s="26"/>
      <c r="IKQ949" s="26"/>
      <c r="IKR949" s="26"/>
      <c r="IKS949" s="26"/>
      <c r="IKT949" s="26"/>
      <c r="IKU949" s="26"/>
      <c r="IKV949" s="26"/>
      <c r="IKW949" s="26"/>
      <c r="IKX949" s="26"/>
      <c r="IKY949" s="26"/>
      <c r="IKZ949" s="26"/>
      <c r="ILA949" s="26"/>
      <c r="ILB949" s="26"/>
      <c r="ILC949" s="26"/>
      <c r="ILD949" s="26"/>
      <c r="ILE949" s="26"/>
      <c r="ILF949" s="26"/>
      <c r="ILG949" s="26"/>
      <c r="ILH949" s="26"/>
      <c r="ILI949" s="26"/>
      <c r="ILJ949" s="26"/>
      <c r="ILK949" s="26"/>
      <c r="ILL949" s="26"/>
      <c r="ILM949" s="26"/>
      <c r="ILN949" s="26"/>
      <c r="ILO949" s="26"/>
      <c r="ILP949" s="26"/>
      <c r="ILQ949" s="26"/>
      <c r="ILR949" s="26"/>
      <c r="ILS949" s="26"/>
      <c r="ILT949" s="26"/>
      <c r="ILU949" s="26"/>
      <c r="ILV949" s="26"/>
      <c r="ILW949" s="26"/>
      <c r="ILX949" s="26"/>
      <c r="ILY949" s="26"/>
      <c r="ILZ949" s="26"/>
      <c r="IMA949" s="26"/>
      <c r="IMB949" s="26"/>
      <c r="IMC949" s="26"/>
      <c r="IMD949" s="26"/>
      <c r="IME949" s="26"/>
      <c r="IMF949" s="26"/>
      <c r="IMG949" s="26"/>
      <c r="IMH949" s="26"/>
      <c r="IMI949" s="26"/>
      <c r="IMJ949" s="26"/>
      <c r="IMK949" s="26"/>
      <c r="IML949" s="26"/>
      <c r="IMM949" s="26"/>
      <c r="IMN949" s="26"/>
      <c r="IMO949" s="26"/>
      <c r="IMP949" s="26"/>
      <c r="IMQ949" s="26"/>
      <c r="IMR949" s="26"/>
      <c r="IMS949" s="26"/>
      <c r="IMT949" s="26"/>
      <c r="IMU949" s="26"/>
      <c r="IMV949" s="26"/>
      <c r="IMW949" s="26"/>
      <c r="IMX949" s="26"/>
      <c r="IMY949" s="26"/>
      <c r="IMZ949" s="26"/>
      <c r="INA949" s="26"/>
      <c r="INB949" s="26"/>
      <c r="INC949" s="26"/>
      <c r="IND949" s="26"/>
      <c r="INE949" s="26"/>
      <c r="INF949" s="26"/>
      <c r="ING949" s="26"/>
      <c r="INH949" s="26"/>
      <c r="INI949" s="26"/>
      <c r="INJ949" s="26"/>
      <c r="INK949" s="26"/>
      <c r="INL949" s="26"/>
      <c r="INM949" s="26"/>
      <c r="INN949" s="26"/>
      <c r="INO949" s="26"/>
      <c r="INP949" s="26"/>
      <c r="INQ949" s="26"/>
      <c r="INR949" s="26"/>
      <c r="INS949" s="26"/>
      <c r="INT949" s="26"/>
      <c r="INU949" s="26"/>
      <c r="INV949" s="26"/>
      <c r="INW949" s="26"/>
      <c r="INX949" s="26"/>
      <c r="INY949" s="26"/>
      <c r="INZ949" s="26"/>
      <c r="IOA949" s="26"/>
      <c r="IOB949" s="26"/>
      <c r="IOC949" s="26"/>
      <c r="IOD949" s="26"/>
      <c r="IOE949" s="26"/>
      <c r="IOF949" s="26"/>
      <c r="IOG949" s="26"/>
      <c r="IOH949" s="26"/>
      <c r="IOI949" s="26"/>
      <c r="IOJ949" s="26"/>
      <c r="IOK949" s="26"/>
      <c r="IOL949" s="26"/>
      <c r="IOM949" s="26"/>
      <c r="ION949" s="26"/>
      <c r="IOO949" s="26"/>
      <c r="IOP949" s="26"/>
      <c r="IOQ949" s="26"/>
      <c r="IOR949" s="26"/>
      <c r="IOS949" s="26"/>
      <c r="IOT949" s="26"/>
      <c r="IOU949" s="26"/>
      <c r="IOV949" s="26"/>
      <c r="IOW949" s="26"/>
      <c r="IOX949" s="26"/>
      <c r="IOY949" s="26"/>
      <c r="IOZ949" s="26"/>
      <c r="IPA949" s="26"/>
      <c r="IPB949" s="26"/>
      <c r="IPC949" s="26"/>
      <c r="IPD949" s="26"/>
      <c r="IPE949" s="26"/>
      <c r="IPF949" s="26"/>
      <c r="IPG949" s="26"/>
      <c r="IPH949" s="26"/>
      <c r="IPI949" s="26"/>
      <c r="IPJ949" s="26"/>
      <c r="IPK949" s="26"/>
      <c r="IPL949" s="26"/>
      <c r="IPM949" s="26"/>
      <c r="IPN949" s="26"/>
      <c r="IPO949" s="26"/>
      <c r="IPP949" s="26"/>
      <c r="IPQ949" s="26"/>
      <c r="IPR949" s="26"/>
      <c r="IPS949" s="26"/>
      <c r="IPT949" s="26"/>
      <c r="IPU949" s="26"/>
      <c r="IPV949" s="26"/>
      <c r="IPW949" s="26"/>
      <c r="IPX949" s="26"/>
      <c r="IPY949" s="26"/>
      <c r="IPZ949" s="26"/>
      <c r="IQA949" s="26"/>
      <c r="IQB949" s="26"/>
      <c r="IQC949" s="26"/>
      <c r="IQD949" s="26"/>
      <c r="IQE949" s="26"/>
      <c r="IQF949" s="26"/>
      <c r="IQG949" s="26"/>
      <c r="IQH949" s="26"/>
      <c r="IQI949" s="26"/>
      <c r="IQJ949" s="26"/>
      <c r="IQK949" s="26"/>
      <c r="IQL949" s="26"/>
      <c r="IQM949" s="26"/>
      <c r="IQN949" s="26"/>
      <c r="IQO949" s="26"/>
      <c r="IQP949" s="26"/>
      <c r="IQQ949" s="26"/>
      <c r="IQR949" s="26"/>
      <c r="IQS949" s="26"/>
      <c r="IQT949" s="26"/>
      <c r="IQU949" s="26"/>
      <c r="IQV949" s="26"/>
      <c r="IQW949" s="26"/>
      <c r="IQX949" s="26"/>
      <c r="IQY949" s="26"/>
      <c r="IQZ949" s="26"/>
      <c r="IRA949" s="26"/>
      <c r="IRB949" s="26"/>
      <c r="IRC949" s="26"/>
      <c r="IRD949" s="26"/>
      <c r="IRE949" s="26"/>
      <c r="IRF949" s="26"/>
      <c r="IRG949" s="26"/>
      <c r="IRH949" s="26"/>
      <c r="IRI949" s="26"/>
      <c r="IRJ949" s="26"/>
      <c r="IRK949" s="26"/>
      <c r="IRL949" s="26"/>
      <c r="IRM949" s="26"/>
      <c r="IRN949" s="26"/>
      <c r="IRO949" s="26"/>
      <c r="IRP949" s="26"/>
      <c r="IRQ949" s="26"/>
      <c r="IRR949" s="26"/>
      <c r="IRS949" s="26"/>
      <c r="IRT949" s="26"/>
      <c r="IRU949" s="26"/>
      <c r="IRV949" s="26"/>
      <c r="IRW949" s="26"/>
      <c r="IRX949" s="26"/>
      <c r="IRY949" s="26"/>
      <c r="IRZ949" s="26"/>
      <c r="ISA949" s="26"/>
      <c r="ISB949" s="26"/>
      <c r="ISC949" s="26"/>
      <c r="ISD949" s="26"/>
      <c r="ISE949" s="26"/>
      <c r="ISF949" s="26"/>
      <c r="ISG949" s="26"/>
      <c r="ISH949" s="26"/>
      <c r="ISI949" s="26"/>
      <c r="ISJ949" s="26"/>
      <c r="ISK949" s="26"/>
      <c r="ISL949" s="26"/>
      <c r="ISM949" s="26"/>
      <c r="ISN949" s="26"/>
      <c r="ISO949" s="26"/>
      <c r="ISP949" s="26"/>
      <c r="ISQ949" s="26"/>
      <c r="ISR949" s="26"/>
      <c r="ISS949" s="26"/>
      <c r="IST949" s="26"/>
      <c r="ISU949" s="26"/>
      <c r="ISV949" s="26"/>
      <c r="ISW949" s="26"/>
      <c r="ISX949" s="26"/>
      <c r="ISY949" s="26"/>
      <c r="ISZ949" s="26"/>
      <c r="ITA949" s="26"/>
      <c r="ITB949" s="26"/>
      <c r="ITC949" s="26"/>
      <c r="ITD949" s="26"/>
      <c r="ITE949" s="26"/>
      <c r="ITF949" s="26"/>
      <c r="ITG949" s="26"/>
      <c r="ITH949" s="26"/>
      <c r="ITI949" s="26"/>
      <c r="ITJ949" s="26"/>
      <c r="ITK949" s="26"/>
      <c r="ITL949" s="26"/>
      <c r="ITM949" s="26"/>
      <c r="ITN949" s="26"/>
      <c r="ITO949" s="26"/>
      <c r="ITP949" s="26"/>
      <c r="ITQ949" s="26"/>
      <c r="ITR949" s="26"/>
      <c r="ITS949" s="26"/>
      <c r="ITT949" s="26"/>
      <c r="ITU949" s="26"/>
      <c r="ITV949" s="26"/>
      <c r="ITW949" s="26"/>
      <c r="ITX949" s="26"/>
      <c r="ITY949" s="26"/>
      <c r="ITZ949" s="26"/>
      <c r="IUA949" s="26"/>
      <c r="IUB949" s="26"/>
      <c r="IUC949" s="26"/>
      <c r="IUD949" s="26"/>
      <c r="IUE949" s="26"/>
      <c r="IUF949" s="26"/>
      <c r="IUG949" s="26"/>
      <c r="IUH949" s="26"/>
      <c r="IUI949" s="26"/>
      <c r="IUJ949" s="26"/>
      <c r="IUK949" s="26"/>
      <c r="IUL949" s="26"/>
      <c r="IUM949" s="26"/>
      <c r="IUN949" s="26"/>
      <c r="IUO949" s="26"/>
      <c r="IUP949" s="26"/>
      <c r="IUQ949" s="26"/>
      <c r="IUR949" s="26"/>
      <c r="IUS949" s="26"/>
      <c r="IUT949" s="26"/>
      <c r="IUU949" s="26"/>
      <c r="IUV949" s="26"/>
      <c r="IUW949" s="26"/>
      <c r="IUX949" s="26"/>
      <c r="IUY949" s="26"/>
      <c r="IUZ949" s="26"/>
      <c r="IVA949" s="26"/>
      <c r="IVB949" s="26"/>
      <c r="IVC949" s="26"/>
      <c r="IVD949" s="26"/>
      <c r="IVE949" s="26"/>
      <c r="IVF949" s="26"/>
      <c r="IVG949" s="26"/>
      <c r="IVH949" s="26"/>
      <c r="IVI949" s="26"/>
      <c r="IVJ949" s="26"/>
      <c r="IVK949" s="26"/>
      <c r="IVL949" s="26"/>
      <c r="IVM949" s="26"/>
      <c r="IVN949" s="26"/>
      <c r="IVO949" s="26"/>
      <c r="IVP949" s="26"/>
      <c r="IVQ949" s="26"/>
      <c r="IVR949" s="26"/>
      <c r="IVS949" s="26"/>
      <c r="IVT949" s="26"/>
      <c r="IVU949" s="26"/>
      <c r="IVV949" s="26"/>
      <c r="IVW949" s="26"/>
      <c r="IVX949" s="26"/>
      <c r="IVY949" s="26"/>
      <c r="IVZ949" s="26"/>
      <c r="IWA949" s="26"/>
      <c r="IWB949" s="26"/>
      <c r="IWC949" s="26"/>
      <c r="IWD949" s="26"/>
      <c r="IWE949" s="26"/>
      <c r="IWF949" s="26"/>
      <c r="IWG949" s="26"/>
      <c r="IWH949" s="26"/>
      <c r="IWI949" s="26"/>
      <c r="IWJ949" s="26"/>
      <c r="IWK949" s="26"/>
      <c r="IWL949" s="26"/>
      <c r="IWM949" s="26"/>
      <c r="IWN949" s="26"/>
      <c r="IWO949" s="26"/>
      <c r="IWP949" s="26"/>
      <c r="IWQ949" s="26"/>
      <c r="IWR949" s="26"/>
      <c r="IWS949" s="26"/>
      <c r="IWT949" s="26"/>
      <c r="IWU949" s="26"/>
      <c r="IWV949" s="26"/>
      <c r="IWW949" s="26"/>
      <c r="IWX949" s="26"/>
      <c r="IWY949" s="26"/>
      <c r="IWZ949" s="26"/>
      <c r="IXA949" s="26"/>
      <c r="IXB949" s="26"/>
      <c r="IXC949" s="26"/>
      <c r="IXD949" s="26"/>
      <c r="IXE949" s="26"/>
      <c r="IXF949" s="26"/>
      <c r="IXG949" s="26"/>
      <c r="IXH949" s="26"/>
      <c r="IXI949" s="26"/>
      <c r="IXJ949" s="26"/>
      <c r="IXK949" s="26"/>
      <c r="IXL949" s="26"/>
      <c r="IXM949" s="26"/>
      <c r="IXN949" s="26"/>
      <c r="IXO949" s="26"/>
      <c r="IXP949" s="26"/>
      <c r="IXQ949" s="26"/>
      <c r="IXR949" s="26"/>
      <c r="IXS949" s="26"/>
      <c r="IXT949" s="26"/>
      <c r="IXU949" s="26"/>
      <c r="IXV949" s="26"/>
      <c r="IXW949" s="26"/>
      <c r="IXX949" s="26"/>
      <c r="IXY949" s="26"/>
      <c r="IXZ949" s="26"/>
      <c r="IYA949" s="26"/>
      <c r="IYB949" s="26"/>
      <c r="IYC949" s="26"/>
      <c r="IYD949" s="26"/>
      <c r="IYE949" s="26"/>
      <c r="IYF949" s="26"/>
      <c r="IYG949" s="26"/>
      <c r="IYH949" s="26"/>
      <c r="IYI949" s="26"/>
      <c r="IYJ949" s="26"/>
      <c r="IYK949" s="26"/>
      <c r="IYL949" s="26"/>
      <c r="IYM949" s="26"/>
      <c r="IYN949" s="26"/>
      <c r="IYO949" s="26"/>
      <c r="IYP949" s="26"/>
      <c r="IYQ949" s="26"/>
      <c r="IYR949" s="26"/>
      <c r="IYS949" s="26"/>
      <c r="IYT949" s="26"/>
      <c r="IYU949" s="26"/>
      <c r="IYV949" s="26"/>
      <c r="IYW949" s="26"/>
      <c r="IYX949" s="26"/>
      <c r="IYY949" s="26"/>
      <c r="IYZ949" s="26"/>
      <c r="IZA949" s="26"/>
      <c r="IZB949" s="26"/>
      <c r="IZC949" s="26"/>
      <c r="IZD949" s="26"/>
      <c r="IZE949" s="26"/>
      <c r="IZF949" s="26"/>
      <c r="IZG949" s="26"/>
      <c r="IZH949" s="26"/>
      <c r="IZI949" s="26"/>
      <c r="IZJ949" s="26"/>
      <c r="IZK949" s="26"/>
      <c r="IZL949" s="26"/>
      <c r="IZM949" s="26"/>
      <c r="IZN949" s="26"/>
      <c r="IZO949" s="26"/>
      <c r="IZP949" s="26"/>
      <c r="IZQ949" s="26"/>
      <c r="IZR949" s="26"/>
      <c r="IZS949" s="26"/>
      <c r="IZT949" s="26"/>
      <c r="IZU949" s="26"/>
      <c r="IZV949" s="26"/>
      <c r="IZW949" s="26"/>
      <c r="IZX949" s="26"/>
      <c r="IZY949" s="26"/>
      <c r="IZZ949" s="26"/>
      <c r="JAA949" s="26"/>
      <c r="JAB949" s="26"/>
      <c r="JAC949" s="26"/>
      <c r="JAD949" s="26"/>
      <c r="JAE949" s="26"/>
      <c r="JAF949" s="26"/>
      <c r="JAG949" s="26"/>
      <c r="JAH949" s="26"/>
      <c r="JAI949" s="26"/>
      <c r="JAJ949" s="26"/>
      <c r="JAK949" s="26"/>
      <c r="JAL949" s="26"/>
      <c r="JAM949" s="26"/>
      <c r="JAN949" s="26"/>
      <c r="JAO949" s="26"/>
      <c r="JAP949" s="26"/>
      <c r="JAQ949" s="26"/>
      <c r="JAR949" s="26"/>
      <c r="JAS949" s="26"/>
      <c r="JAT949" s="26"/>
      <c r="JAU949" s="26"/>
      <c r="JAV949" s="26"/>
      <c r="JAW949" s="26"/>
      <c r="JAX949" s="26"/>
      <c r="JAY949" s="26"/>
      <c r="JAZ949" s="26"/>
      <c r="JBA949" s="26"/>
      <c r="JBB949" s="26"/>
      <c r="JBC949" s="26"/>
      <c r="JBD949" s="26"/>
      <c r="JBE949" s="26"/>
      <c r="JBF949" s="26"/>
      <c r="JBG949" s="26"/>
      <c r="JBH949" s="26"/>
      <c r="JBI949" s="26"/>
      <c r="JBJ949" s="26"/>
      <c r="JBK949" s="26"/>
      <c r="JBL949" s="26"/>
      <c r="JBM949" s="26"/>
      <c r="JBN949" s="26"/>
      <c r="JBO949" s="26"/>
      <c r="JBP949" s="26"/>
      <c r="JBQ949" s="26"/>
      <c r="JBR949" s="26"/>
      <c r="JBS949" s="26"/>
      <c r="JBT949" s="26"/>
      <c r="JBU949" s="26"/>
      <c r="JBV949" s="26"/>
      <c r="JBW949" s="26"/>
      <c r="JBX949" s="26"/>
      <c r="JBY949" s="26"/>
      <c r="JBZ949" s="26"/>
      <c r="JCA949" s="26"/>
      <c r="JCB949" s="26"/>
      <c r="JCC949" s="26"/>
      <c r="JCD949" s="26"/>
      <c r="JCE949" s="26"/>
      <c r="JCF949" s="26"/>
      <c r="JCG949" s="26"/>
      <c r="JCH949" s="26"/>
      <c r="JCI949" s="26"/>
      <c r="JCJ949" s="26"/>
      <c r="JCK949" s="26"/>
      <c r="JCL949" s="26"/>
      <c r="JCM949" s="26"/>
      <c r="JCN949" s="26"/>
      <c r="JCO949" s="26"/>
      <c r="JCP949" s="26"/>
      <c r="JCQ949" s="26"/>
      <c r="JCR949" s="26"/>
      <c r="JCS949" s="26"/>
      <c r="JCT949" s="26"/>
      <c r="JCU949" s="26"/>
      <c r="JCV949" s="26"/>
      <c r="JCW949" s="26"/>
      <c r="JCX949" s="26"/>
      <c r="JCY949" s="26"/>
      <c r="JCZ949" s="26"/>
      <c r="JDA949" s="26"/>
      <c r="JDB949" s="26"/>
      <c r="JDC949" s="26"/>
      <c r="JDD949" s="26"/>
      <c r="JDE949" s="26"/>
      <c r="JDF949" s="26"/>
      <c r="JDG949" s="26"/>
      <c r="JDH949" s="26"/>
      <c r="JDI949" s="26"/>
      <c r="JDJ949" s="26"/>
      <c r="JDK949" s="26"/>
      <c r="JDL949" s="26"/>
      <c r="JDM949" s="26"/>
      <c r="JDN949" s="26"/>
      <c r="JDO949" s="26"/>
      <c r="JDP949" s="26"/>
      <c r="JDQ949" s="26"/>
      <c r="JDR949" s="26"/>
      <c r="JDS949" s="26"/>
      <c r="JDT949" s="26"/>
      <c r="JDU949" s="26"/>
      <c r="JDV949" s="26"/>
      <c r="JDW949" s="26"/>
      <c r="JDX949" s="26"/>
      <c r="JDY949" s="26"/>
      <c r="JDZ949" s="26"/>
      <c r="JEA949" s="26"/>
      <c r="JEB949" s="26"/>
      <c r="JEC949" s="26"/>
      <c r="JED949" s="26"/>
      <c r="JEE949" s="26"/>
      <c r="JEF949" s="26"/>
      <c r="JEG949" s="26"/>
      <c r="JEH949" s="26"/>
      <c r="JEI949" s="26"/>
      <c r="JEJ949" s="26"/>
      <c r="JEK949" s="26"/>
      <c r="JEL949" s="26"/>
      <c r="JEM949" s="26"/>
      <c r="JEN949" s="26"/>
      <c r="JEO949" s="26"/>
      <c r="JEP949" s="26"/>
      <c r="JEQ949" s="26"/>
      <c r="JER949" s="26"/>
      <c r="JES949" s="26"/>
      <c r="JET949" s="26"/>
      <c r="JEU949" s="26"/>
      <c r="JEV949" s="26"/>
      <c r="JEW949" s="26"/>
      <c r="JEX949" s="26"/>
      <c r="JEY949" s="26"/>
      <c r="JEZ949" s="26"/>
      <c r="JFA949" s="26"/>
      <c r="JFB949" s="26"/>
      <c r="JFC949" s="26"/>
      <c r="JFD949" s="26"/>
      <c r="JFE949" s="26"/>
      <c r="JFF949" s="26"/>
      <c r="JFG949" s="26"/>
      <c r="JFH949" s="26"/>
      <c r="JFI949" s="26"/>
      <c r="JFJ949" s="26"/>
      <c r="JFK949" s="26"/>
      <c r="JFL949" s="26"/>
      <c r="JFM949" s="26"/>
      <c r="JFN949" s="26"/>
      <c r="JFO949" s="26"/>
      <c r="JFP949" s="26"/>
      <c r="JFQ949" s="26"/>
      <c r="JFR949" s="26"/>
      <c r="JFS949" s="26"/>
      <c r="JFT949" s="26"/>
      <c r="JFU949" s="26"/>
      <c r="JFV949" s="26"/>
      <c r="JFW949" s="26"/>
      <c r="JFX949" s="26"/>
      <c r="JFY949" s="26"/>
      <c r="JFZ949" s="26"/>
      <c r="JGA949" s="26"/>
      <c r="JGB949" s="26"/>
      <c r="JGC949" s="26"/>
      <c r="JGD949" s="26"/>
      <c r="JGE949" s="26"/>
      <c r="JGF949" s="26"/>
      <c r="JGG949" s="26"/>
      <c r="JGH949" s="26"/>
      <c r="JGI949" s="26"/>
      <c r="JGJ949" s="26"/>
      <c r="JGK949" s="26"/>
      <c r="JGL949" s="26"/>
      <c r="JGM949" s="26"/>
      <c r="JGN949" s="26"/>
      <c r="JGO949" s="26"/>
      <c r="JGP949" s="26"/>
      <c r="JGQ949" s="26"/>
      <c r="JGR949" s="26"/>
      <c r="JGS949" s="26"/>
      <c r="JGT949" s="26"/>
      <c r="JGU949" s="26"/>
      <c r="JGV949" s="26"/>
      <c r="JGW949" s="26"/>
      <c r="JGX949" s="26"/>
      <c r="JGY949" s="26"/>
      <c r="JGZ949" s="26"/>
      <c r="JHA949" s="26"/>
      <c r="JHB949" s="26"/>
      <c r="JHC949" s="26"/>
      <c r="JHD949" s="26"/>
      <c r="JHE949" s="26"/>
      <c r="JHF949" s="26"/>
      <c r="JHG949" s="26"/>
      <c r="JHH949" s="26"/>
      <c r="JHI949" s="26"/>
      <c r="JHJ949" s="26"/>
      <c r="JHK949" s="26"/>
      <c r="JHL949" s="26"/>
      <c r="JHM949" s="26"/>
      <c r="JHN949" s="26"/>
      <c r="JHO949" s="26"/>
      <c r="JHP949" s="26"/>
      <c r="JHQ949" s="26"/>
      <c r="JHR949" s="26"/>
      <c r="JHS949" s="26"/>
      <c r="JHT949" s="26"/>
      <c r="JHU949" s="26"/>
      <c r="JHV949" s="26"/>
      <c r="JHW949" s="26"/>
      <c r="JHX949" s="26"/>
      <c r="JHY949" s="26"/>
      <c r="JHZ949" s="26"/>
      <c r="JIA949" s="26"/>
      <c r="JIB949" s="26"/>
      <c r="JIC949" s="26"/>
      <c r="JID949" s="26"/>
      <c r="JIE949" s="26"/>
      <c r="JIF949" s="26"/>
      <c r="JIG949" s="26"/>
      <c r="JIH949" s="26"/>
      <c r="JII949" s="26"/>
      <c r="JIJ949" s="26"/>
      <c r="JIK949" s="26"/>
      <c r="JIL949" s="26"/>
      <c r="JIM949" s="26"/>
      <c r="JIN949" s="26"/>
      <c r="JIO949" s="26"/>
      <c r="JIP949" s="26"/>
      <c r="JIQ949" s="26"/>
      <c r="JIR949" s="26"/>
      <c r="JIS949" s="26"/>
      <c r="JIT949" s="26"/>
      <c r="JIU949" s="26"/>
      <c r="JIV949" s="26"/>
      <c r="JIW949" s="26"/>
      <c r="JIX949" s="26"/>
      <c r="JIY949" s="26"/>
      <c r="JIZ949" s="26"/>
      <c r="JJA949" s="26"/>
      <c r="JJB949" s="26"/>
      <c r="JJC949" s="26"/>
      <c r="JJD949" s="26"/>
      <c r="JJE949" s="26"/>
      <c r="JJF949" s="26"/>
      <c r="JJG949" s="26"/>
      <c r="JJH949" s="26"/>
      <c r="JJI949" s="26"/>
      <c r="JJJ949" s="26"/>
      <c r="JJK949" s="26"/>
      <c r="JJL949" s="26"/>
      <c r="JJM949" s="26"/>
      <c r="JJN949" s="26"/>
      <c r="JJO949" s="26"/>
      <c r="JJP949" s="26"/>
      <c r="JJQ949" s="26"/>
      <c r="JJR949" s="26"/>
      <c r="JJS949" s="26"/>
      <c r="JJT949" s="26"/>
      <c r="JJU949" s="26"/>
      <c r="JJV949" s="26"/>
      <c r="JJW949" s="26"/>
      <c r="JJX949" s="26"/>
      <c r="JJY949" s="26"/>
      <c r="JJZ949" s="26"/>
      <c r="JKA949" s="26"/>
      <c r="JKB949" s="26"/>
      <c r="JKC949" s="26"/>
      <c r="JKD949" s="26"/>
      <c r="JKE949" s="26"/>
      <c r="JKF949" s="26"/>
      <c r="JKG949" s="26"/>
      <c r="JKH949" s="26"/>
      <c r="JKI949" s="26"/>
      <c r="JKJ949" s="26"/>
      <c r="JKK949" s="26"/>
      <c r="JKL949" s="26"/>
      <c r="JKM949" s="26"/>
      <c r="JKN949" s="26"/>
      <c r="JKO949" s="26"/>
      <c r="JKP949" s="26"/>
      <c r="JKQ949" s="26"/>
      <c r="JKR949" s="26"/>
      <c r="JKS949" s="26"/>
      <c r="JKT949" s="26"/>
      <c r="JKU949" s="26"/>
      <c r="JKV949" s="26"/>
      <c r="JKW949" s="26"/>
      <c r="JKX949" s="26"/>
      <c r="JKY949" s="26"/>
      <c r="JKZ949" s="26"/>
      <c r="JLA949" s="26"/>
      <c r="JLB949" s="26"/>
      <c r="JLC949" s="26"/>
      <c r="JLD949" s="26"/>
      <c r="JLE949" s="26"/>
      <c r="JLF949" s="26"/>
      <c r="JLG949" s="26"/>
      <c r="JLH949" s="26"/>
      <c r="JLI949" s="26"/>
      <c r="JLJ949" s="26"/>
      <c r="JLK949" s="26"/>
      <c r="JLL949" s="26"/>
      <c r="JLM949" s="26"/>
      <c r="JLN949" s="26"/>
      <c r="JLO949" s="26"/>
      <c r="JLP949" s="26"/>
      <c r="JLQ949" s="26"/>
      <c r="JLR949" s="26"/>
      <c r="JLS949" s="26"/>
      <c r="JLT949" s="26"/>
      <c r="JLU949" s="26"/>
      <c r="JLV949" s="26"/>
      <c r="JLW949" s="26"/>
      <c r="JLX949" s="26"/>
      <c r="JLY949" s="26"/>
      <c r="JLZ949" s="26"/>
      <c r="JMA949" s="26"/>
      <c r="JMB949" s="26"/>
      <c r="JMC949" s="26"/>
      <c r="JMD949" s="26"/>
      <c r="JME949" s="26"/>
      <c r="JMF949" s="26"/>
      <c r="JMG949" s="26"/>
      <c r="JMH949" s="26"/>
      <c r="JMI949" s="26"/>
      <c r="JMJ949" s="26"/>
      <c r="JMK949" s="26"/>
      <c r="JML949" s="26"/>
      <c r="JMM949" s="26"/>
      <c r="JMN949" s="26"/>
      <c r="JMO949" s="26"/>
      <c r="JMP949" s="26"/>
      <c r="JMQ949" s="26"/>
      <c r="JMR949" s="26"/>
      <c r="JMS949" s="26"/>
      <c r="JMT949" s="26"/>
      <c r="JMU949" s="26"/>
      <c r="JMV949" s="26"/>
      <c r="JMW949" s="26"/>
      <c r="JMX949" s="26"/>
      <c r="JMY949" s="26"/>
      <c r="JMZ949" s="26"/>
      <c r="JNA949" s="26"/>
      <c r="JNB949" s="26"/>
      <c r="JNC949" s="26"/>
      <c r="JND949" s="26"/>
      <c r="JNE949" s="26"/>
      <c r="JNF949" s="26"/>
      <c r="JNG949" s="26"/>
      <c r="JNH949" s="26"/>
      <c r="JNI949" s="26"/>
      <c r="JNJ949" s="26"/>
      <c r="JNK949" s="26"/>
      <c r="JNL949" s="26"/>
      <c r="JNM949" s="26"/>
      <c r="JNN949" s="26"/>
      <c r="JNO949" s="26"/>
      <c r="JNP949" s="26"/>
      <c r="JNQ949" s="26"/>
      <c r="JNR949" s="26"/>
      <c r="JNS949" s="26"/>
      <c r="JNT949" s="26"/>
      <c r="JNU949" s="26"/>
      <c r="JNV949" s="26"/>
      <c r="JNW949" s="26"/>
      <c r="JNX949" s="26"/>
      <c r="JNY949" s="26"/>
      <c r="JNZ949" s="26"/>
      <c r="JOA949" s="26"/>
      <c r="JOB949" s="26"/>
      <c r="JOC949" s="26"/>
      <c r="JOD949" s="26"/>
      <c r="JOE949" s="26"/>
      <c r="JOF949" s="26"/>
      <c r="JOG949" s="26"/>
      <c r="JOH949" s="26"/>
      <c r="JOI949" s="26"/>
      <c r="JOJ949" s="26"/>
      <c r="JOK949" s="26"/>
      <c r="JOL949" s="26"/>
      <c r="JOM949" s="26"/>
      <c r="JON949" s="26"/>
      <c r="JOO949" s="26"/>
      <c r="JOP949" s="26"/>
      <c r="JOQ949" s="26"/>
      <c r="JOR949" s="26"/>
      <c r="JOS949" s="26"/>
      <c r="JOT949" s="26"/>
      <c r="JOU949" s="26"/>
      <c r="JOV949" s="26"/>
      <c r="JOW949" s="26"/>
      <c r="JOX949" s="26"/>
      <c r="JOY949" s="26"/>
      <c r="JOZ949" s="26"/>
      <c r="JPA949" s="26"/>
      <c r="JPB949" s="26"/>
      <c r="JPC949" s="26"/>
      <c r="JPD949" s="26"/>
      <c r="JPE949" s="26"/>
      <c r="JPF949" s="26"/>
      <c r="JPG949" s="26"/>
      <c r="JPH949" s="26"/>
      <c r="JPI949" s="26"/>
      <c r="JPJ949" s="26"/>
      <c r="JPK949" s="26"/>
      <c r="JPL949" s="26"/>
      <c r="JPM949" s="26"/>
      <c r="JPN949" s="26"/>
      <c r="JPO949" s="26"/>
      <c r="JPP949" s="26"/>
      <c r="JPQ949" s="26"/>
      <c r="JPR949" s="26"/>
      <c r="JPS949" s="26"/>
      <c r="JPT949" s="26"/>
      <c r="JPU949" s="26"/>
      <c r="JPV949" s="26"/>
      <c r="JPW949" s="26"/>
      <c r="JPX949" s="26"/>
      <c r="JPY949" s="26"/>
      <c r="JPZ949" s="26"/>
      <c r="JQA949" s="26"/>
      <c r="JQB949" s="26"/>
      <c r="JQC949" s="26"/>
      <c r="JQD949" s="26"/>
      <c r="JQE949" s="26"/>
      <c r="JQF949" s="26"/>
      <c r="JQG949" s="26"/>
      <c r="JQH949" s="26"/>
      <c r="JQI949" s="26"/>
      <c r="JQJ949" s="26"/>
      <c r="JQK949" s="26"/>
      <c r="JQL949" s="26"/>
      <c r="JQM949" s="26"/>
      <c r="JQN949" s="26"/>
      <c r="JQO949" s="26"/>
      <c r="JQP949" s="26"/>
      <c r="JQQ949" s="26"/>
      <c r="JQR949" s="26"/>
      <c r="JQS949" s="26"/>
      <c r="JQT949" s="26"/>
      <c r="JQU949" s="26"/>
      <c r="JQV949" s="26"/>
      <c r="JQW949" s="26"/>
      <c r="JQX949" s="26"/>
      <c r="JQY949" s="26"/>
      <c r="JQZ949" s="26"/>
      <c r="JRA949" s="26"/>
      <c r="JRB949" s="26"/>
      <c r="JRC949" s="26"/>
      <c r="JRD949" s="26"/>
      <c r="JRE949" s="26"/>
      <c r="JRF949" s="26"/>
      <c r="JRG949" s="26"/>
      <c r="JRH949" s="26"/>
      <c r="JRI949" s="26"/>
      <c r="JRJ949" s="26"/>
      <c r="JRK949" s="26"/>
      <c r="JRL949" s="26"/>
      <c r="JRM949" s="26"/>
      <c r="JRN949" s="26"/>
      <c r="JRO949" s="26"/>
      <c r="JRP949" s="26"/>
      <c r="JRQ949" s="26"/>
      <c r="JRR949" s="26"/>
      <c r="JRS949" s="26"/>
      <c r="JRT949" s="26"/>
      <c r="JRU949" s="26"/>
      <c r="JRV949" s="26"/>
      <c r="JRW949" s="26"/>
      <c r="JRX949" s="26"/>
      <c r="JRY949" s="26"/>
      <c r="JRZ949" s="26"/>
      <c r="JSA949" s="26"/>
      <c r="JSB949" s="26"/>
      <c r="JSC949" s="26"/>
      <c r="JSD949" s="26"/>
      <c r="JSE949" s="26"/>
      <c r="JSF949" s="26"/>
      <c r="JSG949" s="26"/>
      <c r="JSH949" s="26"/>
      <c r="JSI949" s="26"/>
      <c r="JSJ949" s="26"/>
      <c r="JSK949" s="26"/>
      <c r="JSL949" s="26"/>
      <c r="JSM949" s="26"/>
      <c r="JSN949" s="26"/>
      <c r="JSO949" s="26"/>
      <c r="JSP949" s="26"/>
      <c r="JSQ949" s="26"/>
      <c r="JSR949" s="26"/>
      <c r="JSS949" s="26"/>
      <c r="JST949" s="26"/>
      <c r="JSU949" s="26"/>
      <c r="JSV949" s="26"/>
      <c r="JSW949" s="26"/>
      <c r="JSX949" s="26"/>
      <c r="JSY949" s="26"/>
      <c r="JSZ949" s="26"/>
      <c r="JTA949" s="26"/>
      <c r="JTB949" s="26"/>
      <c r="JTC949" s="26"/>
      <c r="JTD949" s="26"/>
      <c r="JTE949" s="26"/>
      <c r="JTF949" s="26"/>
      <c r="JTG949" s="26"/>
      <c r="JTH949" s="26"/>
      <c r="JTI949" s="26"/>
      <c r="JTJ949" s="26"/>
      <c r="JTK949" s="26"/>
      <c r="JTL949" s="26"/>
      <c r="JTM949" s="26"/>
      <c r="JTN949" s="26"/>
      <c r="JTO949" s="26"/>
      <c r="JTP949" s="26"/>
      <c r="JTQ949" s="26"/>
      <c r="JTR949" s="26"/>
      <c r="JTS949" s="26"/>
      <c r="JTT949" s="26"/>
      <c r="JTU949" s="26"/>
      <c r="JTV949" s="26"/>
      <c r="JTW949" s="26"/>
      <c r="JTX949" s="26"/>
      <c r="JTY949" s="26"/>
      <c r="JTZ949" s="26"/>
      <c r="JUA949" s="26"/>
      <c r="JUB949" s="26"/>
      <c r="JUC949" s="26"/>
      <c r="JUD949" s="26"/>
      <c r="JUE949" s="26"/>
      <c r="JUF949" s="26"/>
      <c r="JUG949" s="26"/>
      <c r="JUH949" s="26"/>
      <c r="JUI949" s="26"/>
      <c r="JUJ949" s="26"/>
      <c r="JUK949" s="26"/>
      <c r="JUL949" s="26"/>
      <c r="JUM949" s="26"/>
      <c r="JUN949" s="26"/>
      <c r="JUO949" s="26"/>
      <c r="JUP949" s="26"/>
      <c r="JUQ949" s="26"/>
      <c r="JUR949" s="26"/>
      <c r="JUS949" s="26"/>
      <c r="JUT949" s="26"/>
      <c r="JUU949" s="26"/>
      <c r="JUV949" s="26"/>
      <c r="JUW949" s="26"/>
      <c r="JUX949" s="26"/>
      <c r="JUY949" s="26"/>
      <c r="JUZ949" s="26"/>
      <c r="JVA949" s="26"/>
      <c r="JVB949" s="26"/>
      <c r="JVC949" s="26"/>
      <c r="JVD949" s="26"/>
      <c r="JVE949" s="26"/>
      <c r="JVF949" s="26"/>
      <c r="JVG949" s="26"/>
      <c r="JVH949" s="26"/>
      <c r="JVI949" s="26"/>
      <c r="JVJ949" s="26"/>
      <c r="JVK949" s="26"/>
      <c r="JVL949" s="26"/>
      <c r="JVM949" s="26"/>
      <c r="JVN949" s="26"/>
      <c r="JVO949" s="26"/>
      <c r="JVP949" s="26"/>
      <c r="JVQ949" s="26"/>
      <c r="JVR949" s="26"/>
      <c r="JVS949" s="26"/>
      <c r="JVT949" s="26"/>
      <c r="JVU949" s="26"/>
      <c r="JVV949" s="26"/>
      <c r="JVW949" s="26"/>
      <c r="JVX949" s="26"/>
      <c r="JVY949" s="26"/>
      <c r="JVZ949" s="26"/>
      <c r="JWA949" s="26"/>
      <c r="JWB949" s="26"/>
      <c r="JWC949" s="26"/>
      <c r="JWD949" s="26"/>
      <c r="JWE949" s="26"/>
      <c r="JWF949" s="26"/>
      <c r="JWG949" s="26"/>
      <c r="JWH949" s="26"/>
      <c r="JWI949" s="26"/>
      <c r="JWJ949" s="26"/>
      <c r="JWK949" s="26"/>
      <c r="JWL949" s="26"/>
      <c r="JWM949" s="26"/>
      <c r="JWN949" s="26"/>
      <c r="JWO949" s="26"/>
      <c r="JWP949" s="26"/>
      <c r="JWQ949" s="26"/>
      <c r="JWR949" s="26"/>
      <c r="JWS949" s="26"/>
      <c r="JWT949" s="26"/>
      <c r="JWU949" s="26"/>
      <c r="JWV949" s="26"/>
      <c r="JWW949" s="26"/>
      <c r="JWX949" s="26"/>
      <c r="JWY949" s="26"/>
      <c r="JWZ949" s="26"/>
      <c r="JXA949" s="26"/>
      <c r="JXB949" s="26"/>
      <c r="JXC949" s="26"/>
      <c r="JXD949" s="26"/>
      <c r="JXE949" s="26"/>
      <c r="JXF949" s="26"/>
      <c r="JXG949" s="26"/>
      <c r="JXH949" s="26"/>
      <c r="JXI949" s="26"/>
      <c r="JXJ949" s="26"/>
      <c r="JXK949" s="26"/>
      <c r="JXL949" s="26"/>
      <c r="JXM949" s="26"/>
      <c r="JXN949" s="26"/>
      <c r="JXO949" s="26"/>
      <c r="JXP949" s="26"/>
      <c r="JXQ949" s="26"/>
      <c r="JXR949" s="26"/>
      <c r="JXS949" s="26"/>
      <c r="JXT949" s="26"/>
      <c r="JXU949" s="26"/>
      <c r="JXV949" s="26"/>
      <c r="JXW949" s="26"/>
      <c r="JXX949" s="26"/>
      <c r="JXY949" s="26"/>
      <c r="JXZ949" s="26"/>
      <c r="JYA949" s="26"/>
      <c r="JYB949" s="26"/>
      <c r="JYC949" s="26"/>
      <c r="JYD949" s="26"/>
      <c r="JYE949" s="26"/>
      <c r="JYF949" s="26"/>
      <c r="JYG949" s="26"/>
      <c r="JYH949" s="26"/>
      <c r="JYI949" s="26"/>
      <c r="JYJ949" s="26"/>
      <c r="JYK949" s="26"/>
      <c r="JYL949" s="26"/>
      <c r="JYM949" s="26"/>
      <c r="JYN949" s="26"/>
      <c r="JYO949" s="26"/>
      <c r="JYP949" s="26"/>
      <c r="JYQ949" s="26"/>
      <c r="JYR949" s="26"/>
      <c r="JYS949" s="26"/>
      <c r="JYT949" s="26"/>
      <c r="JYU949" s="26"/>
      <c r="JYV949" s="26"/>
      <c r="JYW949" s="26"/>
      <c r="JYX949" s="26"/>
      <c r="JYY949" s="26"/>
      <c r="JYZ949" s="26"/>
      <c r="JZA949" s="26"/>
      <c r="JZB949" s="26"/>
      <c r="JZC949" s="26"/>
      <c r="JZD949" s="26"/>
      <c r="JZE949" s="26"/>
      <c r="JZF949" s="26"/>
      <c r="JZG949" s="26"/>
      <c r="JZH949" s="26"/>
      <c r="JZI949" s="26"/>
      <c r="JZJ949" s="26"/>
      <c r="JZK949" s="26"/>
      <c r="JZL949" s="26"/>
      <c r="JZM949" s="26"/>
      <c r="JZN949" s="26"/>
      <c r="JZO949" s="26"/>
      <c r="JZP949" s="26"/>
      <c r="JZQ949" s="26"/>
      <c r="JZR949" s="26"/>
      <c r="JZS949" s="26"/>
      <c r="JZT949" s="26"/>
      <c r="JZU949" s="26"/>
      <c r="JZV949" s="26"/>
      <c r="JZW949" s="26"/>
      <c r="JZX949" s="26"/>
      <c r="JZY949" s="26"/>
      <c r="JZZ949" s="26"/>
      <c r="KAA949" s="26"/>
      <c r="KAB949" s="26"/>
      <c r="KAC949" s="26"/>
      <c r="KAD949" s="26"/>
      <c r="KAE949" s="26"/>
      <c r="KAF949" s="26"/>
      <c r="KAG949" s="26"/>
      <c r="KAH949" s="26"/>
      <c r="KAI949" s="26"/>
      <c r="KAJ949" s="26"/>
      <c r="KAK949" s="26"/>
      <c r="KAL949" s="26"/>
      <c r="KAM949" s="26"/>
      <c r="KAN949" s="26"/>
      <c r="KAO949" s="26"/>
      <c r="KAP949" s="26"/>
      <c r="KAQ949" s="26"/>
      <c r="KAR949" s="26"/>
      <c r="KAS949" s="26"/>
      <c r="KAT949" s="26"/>
      <c r="KAU949" s="26"/>
      <c r="KAV949" s="26"/>
      <c r="KAW949" s="26"/>
      <c r="KAX949" s="26"/>
      <c r="KAY949" s="26"/>
      <c r="KAZ949" s="26"/>
      <c r="KBA949" s="26"/>
      <c r="KBB949" s="26"/>
      <c r="KBC949" s="26"/>
      <c r="KBD949" s="26"/>
      <c r="KBE949" s="26"/>
      <c r="KBF949" s="26"/>
      <c r="KBG949" s="26"/>
      <c r="KBH949" s="26"/>
      <c r="KBI949" s="26"/>
      <c r="KBJ949" s="26"/>
      <c r="KBK949" s="26"/>
      <c r="KBL949" s="26"/>
      <c r="KBM949" s="26"/>
      <c r="KBN949" s="26"/>
      <c r="KBO949" s="26"/>
      <c r="KBP949" s="26"/>
      <c r="KBQ949" s="26"/>
      <c r="KBR949" s="26"/>
      <c r="KBS949" s="26"/>
      <c r="KBT949" s="26"/>
      <c r="KBU949" s="26"/>
      <c r="KBV949" s="26"/>
      <c r="KBW949" s="26"/>
      <c r="KBX949" s="26"/>
      <c r="KBY949" s="26"/>
      <c r="KBZ949" s="26"/>
      <c r="KCA949" s="26"/>
      <c r="KCB949" s="26"/>
      <c r="KCC949" s="26"/>
      <c r="KCD949" s="26"/>
      <c r="KCE949" s="26"/>
      <c r="KCF949" s="26"/>
      <c r="KCG949" s="26"/>
      <c r="KCH949" s="26"/>
      <c r="KCI949" s="26"/>
      <c r="KCJ949" s="26"/>
      <c r="KCK949" s="26"/>
      <c r="KCL949" s="26"/>
      <c r="KCM949" s="26"/>
      <c r="KCN949" s="26"/>
      <c r="KCO949" s="26"/>
      <c r="KCP949" s="26"/>
      <c r="KCQ949" s="26"/>
      <c r="KCR949" s="26"/>
      <c r="KCS949" s="26"/>
      <c r="KCT949" s="26"/>
      <c r="KCU949" s="26"/>
      <c r="KCV949" s="26"/>
      <c r="KCW949" s="26"/>
      <c r="KCX949" s="26"/>
      <c r="KCY949" s="26"/>
      <c r="KCZ949" s="26"/>
      <c r="KDA949" s="26"/>
      <c r="KDB949" s="26"/>
      <c r="KDC949" s="26"/>
      <c r="KDD949" s="26"/>
      <c r="KDE949" s="26"/>
      <c r="KDF949" s="26"/>
      <c r="KDG949" s="26"/>
      <c r="KDH949" s="26"/>
      <c r="KDI949" s="26"/>
      <c r="KDJ949" s="26"/>
      <c r="KDK949" s="26"/>
      <c r="KDL949" s="26"/>
      <c r="KDM949" s="26"/>
      <c r="KDN949" s="26"/>
      <c r="KDO949" s="26"/>
      <c r="KDP949" s="26"/>
      <c r="KDQ949" s="26"/>
      <c r="KDR949" s="26"/>
      <c r="KDS949" s="26"/>
      <c r="KDT949" s="26"/>
      <c r="KDU949" s="26"/>
      <c r="KDV949" s="26"/>
      <c r="KDW949" s="26"/>
      <c r="KDX949" s="26"/>
      <c r="KDY949" s="26"/>
      <c r="KDZ949" s="26"/>
      <c r="KEA949" s="26"/>
      <c r="KEB949" s="26"/>
      <c r="KEC949" s="26"/>
      <c r="KED949" s="26"/>
      <c r="KEE949" s="26"/>
      <c r="KEF949" s="26"/>
      <c r="KEG949" s="26"/>
      <c r="KEH949" s="26"/>
      <c r="KEI949" s="26"/>
      <c r="KEJ949" s="26"/>
      <c r="KEK949" s="26"/>
      <c r="KEL949" s="26"/>
      <c r="KEM949" s="26"/>
      <c r="KEN949" s="26"/>
      <c r="KEO949" s="26"/>
      <c r="KEP949" s="26"/>
      <c r="KEQ949" s="26"/>
      <c r="KER949" s="26"/>
      <c r="KES949" s="26"/>
      <c r="KET949" s="26"/>
      <c r="KEU949" s="26"/>
      <c r="KEV949" s="26"/>
      <c r="KEW949" s="26"/>
      <c r="KEX949" s="26"/>
      <c r="KEY949" s="26"/>
      <c r="KEZ949" s="26"/>
      <c r="KFA949" s="26"/>
      <c r="KFB949" s="26"/>
      <c r="KFC949" s="26"/>
      <c r="KFD949" s="26"/>
      <c r="KFE949" s="26"/>
      <c r="KFF949" s="26"/>
      <c r="KFG949" s="26"/>
      <c r="KFH949" s="26"/>
      <c r="KFI949" s="26"/>
      <c r="KFJ949" s="26"/>
      <c r="KFK949" s="26"/>
      <c r="KFL949" s="26"/>
      <c r="KFM949" s="26"/>
      <c r="KFN949" s="26"/>
      <c r="KFO949" s="26"/>
      <c r="KFP949" s="26"/>
      <c r="KFQ949" s="26"/>
      <c r="KFR949" s="26"/>
      <c r="KFS949" s="26"/>
      <c r="KFT949" s="26"/>
      <c r="KFU949" s="26"/>
      <c r="KFV949" s="26"/>
      <c r="KFW949" s="26"/>
      <c r="KFX949" s="26"/>
      <c r="KFY949" s="26"/>
      <c r="KFZ949" s="26"/>
      <c r="KGA949" s="26"/>
      <c r="KGB949" s="26"/>
      <c r="KGC949" s="26"/>
      <c r="KGD949" s="26"/>
      <c r="KGE949" s="26"/>
      <c r="KGF949" s="26"/>
      <c r="KGG949" s="26"/>
      <c r="KGH949" s="26"/>
      <c r="KGI949" s="26"/>
      <c r="KGJ949" s="26"/>
      <c r="KGK949" s="26"/>
      <c r="KGL949" s="26"/>
      <c r="KGM949" s="26"/>
      <c r="KGN949" s="26"/>
      <c r="KGO949" s="26"/>
      <c r="KGP949" s="26"/>
      <c r="KGQ949" s="26"/>
      <c r="KGR949" s="26"/>
      <c r="KGS949" s="26"/>
      <c r="KGT949" s="26"/>
      <c r="KGU949" s="26"/>
      <c r="KGV949" s="26"/>
      <c r="KGW949" s="26"/>
      <c r="KGX949" s="26"/>
      <c r="KGY949" s="26"/>
      <c r="KGZ949" s="26"/>
      <c r="KHA949" s="26"/>
      <c r="KHB949" s="26"/>
      <c r="KHC949" s="26"/>
      <c r="KHD949" s="26"/>
      <c r="KHE949" s="26"/>
      <c r="KHF949" s="26"/>
      <c r="KHG949" s="26"/>
      <c r="KHH949" s="26"/>
      <c r="KHI949" s="26"/>
      <c r="KHJ949" s="26"/>
      <c r="KHK949" s="26"/>
      <c r="KHL949" s="26"/>
      <c r="KHM949" s="26"/>
      <c r="KHN949" s="26"/>
      <c r="KHO949" s="26"/>
      <c r="KHP949" s="26"/>
      <c r="KHQ949" s="26"/>
      <c r="KHR949" s="26"/>
      <c r="KHS949" s="26"/>
      <c r="KHT949" s="26"/>
      <c r="KHU949" s="26"/>
      <c r="KHV949" s="26"/>
      <c r="KHW949" s="26"/>
      <c r="KHX949" s="26"/>
      <c r="KHY949" s="26"/>
      <c r="KHZ949" s="26"/>
      <c r="KIA949" s="26"/>
      <c r="KIB949" s="26"/>
      <c r="KIC949" s="26"/>
      <c r="KID949" s="26"/>
      <c r="KIE949" s="26"/>
      <c r="KIF949" s="26"/>
      <c r="KIG949" s="26"/>
      <c r="KIH949" s="26"/>
      <c r="KII949" s="26"/>
      <c r="KIJ949" s="26"/>
      <c r="KIK949" s="26"/>
      <c r="KIL949" s="26"/>
      <c r="KIM949" s="26"/>
      <c r="KIN949" s="26"/>
      <c r="KIO949" s="26"/>
      <c r="KIP949" s="26"/>
      <c r="KIQ949" s="26"/>
      <c r="KIR949" s="26"/>
      <c r="KIS949" s="26"/>
      <c r="KIT949" s="26"/>
      <c r="KIU949" s="26"/>
      <c r="KIV949" s="26"/>
      <c r="KIW949" s="26"/>
      <c r="KIX949" s="26"/>
      <c r="KIY949" s="26"/>
      <c r="KIZ949" s="26"/>
      <c r="KJA949" s="26"/>
      <c r="KJB949" s="26"/>
      <c r="KJC949" s="26"/>
      <c r="KJD949" s="26"/>
      <c r="KJE949" s="26"/>
      <c r="KJF949" s="26"/>
      <c r="KJG949" s="26"/>
      <c r="KJH949" s="26"/>
      <c r="KJI949" s="26"/>
      <c r="KJJ949" s="26"/>
      <c r="KJK949" s="26"/>
      <c r="KJL949" s="26"/>
      <c r="KJM949" s="26"/>
      <c r="KJN949" s="26"/>
      <c r="KJO949" s="26"/>
      <c r="KJP949" s="26"/>
      <c r="KJQ949" s="26"/>
      <c r="KJR949" s="26"/>
      <c r="KJS949" s="26"/>
      <c r="KJT949" s="26"/>
      <c r="KJU949" s="26"/>
      <c r="KJV949" s="26"/>
      <c r="KJW949" s="26"/>
      <c r="KJX949" s="26"/>
      <c r="KJY949" s="26"/>
      <c r="KJZ949" s="26"/>
      <c r="KKA949" s="26"/>
      <c r="KKB949" s="26"/>
      <c r="KKC949" s="26"/>
      <c r="KKD949" s="26"/>
      <c r="KKE949" s="26"/>
      <c r="KKF949" s="26"/>
      <c r="KKG949" s="26"/>
      <c r="KKH949" s="26"/>
      <c r="KKI949" s="26"/>
      <c r="KKJ949" s="26"/>
      <c r="KKK949" s="26"/>
      <c r="KKL949" s="26"/>
      <c r="KKM949" s="26"/>
      <c r="KKN949" s="26"/>
      <c r="KKO949" s="26"/>
      <c r="KKP949" s="26"/>
      <c r="KKQ949" s="26"/>
      <c r="KKR949" s="26"/>
      <c r="KKS949" s="26"/>
      <c r="KKT949" s="26"/>
      <c r="KKU949" s="26"/>
      <c r="KKV949" s="26"/>
      <c r="KKW949" s="26"/>
      <c r="KKX949" s="26"/>
      <c r="KKY949" s="26"/>
      <c r="KKZ949" s="26"/>
      <c r="KLA949" s="26"/>
      <c r="KLB949" s="26"/>
      <c r="KLC949" s="26"/>
      <c r="KLD949" s="26"/>
      <c r="KLE949" s="26"/>
      <c r="KLF949" s="26"/>
      <c r="KLG949" s="26"/>
      <c r="KLH949" s="26"/>
      <c r="KLI949" s="26"/>
      <c r="KLJ949" s="26"/>
      <c r="KLK949" s="26"/>
      <c r="KLL949" s="26"/>
      <c r="KLM949" s="26"/>
      <c r="KLN949" s="26"/>
      <c r="KLO949" s="26"/>
      <c r="KLP949" s="26"/>
      <c r="KLQ949" s="26"/>
      <c r="KLR949" s="26"/>
      <c r="KLS949" s="26"/>
      <c r="KLT949" s="26"/>
      <c r="KLU949" s="26"/>
      <c r="KLV949" s="26"/>
      <c r="KLW949" s="26"/>
      <c r="KLX949" s="26"/>
      <c r="KLY949" s="26"/>
      <c r="KLZ949" s="26"/>
      <c r="KMA949" s="26"/>
      <c r="KMB949" s="26"/>
      <c r="KMC949" s="26"/>
      <c r="KMD949" s="26"/>
      <c r="KME949" s="26"/>
      <c r="KMF949" s="26"/>
      <c r="KMG949" s="26"/>
      <c r="KMH949" s="26"/>
      <c r="KMI949" s="26"/>
      <c r="KMJ949" s="26"/>
      <c r="KMK949" s="26"/>
      <c r="KML949" s="26"/>
      <c r="KMM949" s="26"/>
      <c r="KMN949" s="26"/>
      <c r="KMO949" s="26"/>
      <c r="KMP949" s="26"/>
      <c r="KMQ949" s="26"/>
      <c r="KMR949" s="26"/>
      <c r="KMS949" s="26"/>
      <c r="KMT949" s="26"/>
      <c r="KMU949" s="26"/>
      <c r="KMV949" s="26"/>
      <c r="KMW949" s="26"/>
      <c r="KMX949" s="26"/>
      <c r="KMY949" s="26"/>
      <c r="KMZ949" s="26"/>
      <c r="KNA949" s="26"/>
      <c r="KNB949" s="26"/>
      <c r="KNC949" s="26"/>
      <c r="KND949" s="26"/>
      <c r="KNE949" s="26"/>
      <c r="KNF949" s="26"/>
      <c r="KNG949" s="26"/>
      <c r="KNH949" s="26"/>
      <c r="KNI949" s="26"/>
      <c r="KNJ949" s="26"/>
      <c r="KNK949" s="26"/>
      <c r="KNL949" s="26"/>
      <c r="KNM949" s="26"/>
      <c r="KNN949" s="26"/>
      <c r="KNO949" s="26"/>
      <c r="KNP949" s="26"/>
      <c r="KNQ949" s="26"/>
      <c r="KNR949" s="26"/>
      <c r="KNS949" s="26"/>
      <c r="KNT949" s="26"/>
      <c r="KNU949" s="26"/>
      <c r="KNV949" s="26"/>
      <c r="KNW949" s="26"/>
      <c r="KNX949" s="26"/>
      <c r="KNY949" s="26"/>
      <c r="KNZ949" s="26"/>
      <c r="KOA949" s="26"/>
      <c r="KOB949" s="26"/>
      <c r="KOC949" s="26"/>
      <c r="KOD949" s="26"/>
      <c r="KOE949" s="26"/>
      <c r="KOF949" s="26"/>
      <c r="KOG949" s="26"/>
      <c r="KOH949" s="26"/>
      <c r="KOI949" s="26"/>
      <c r="KOJ949" s="26"/>
      <c r="KOK949" s="26"/>
      <c r="KOL949" s="26"/>
      <c r="KOM949" s="26"/>
      <c r="KON949" s="26"/>
      <c r="KOO949" s="26"/>
      <c r="KOP949" s="26"/>
      <c r="KOQ949" s="26"/>
      <c r="KOR949" s="26"/>
      <c r="KOS949" s="26"/>
      <c r="KOT949" s="26"/>
      <c r="KOU949" s="26"/>
      <c r="KOV949" s="26"/>
      <c r="KOW949" s="26"/>
      <c r="KOX949" s="26"/>
      <c r="KOY949" s="26"/>
      <c r="KOZ949" s="26"/>
      <c r="KPA949" s="26"/>
      <c r="KPB949" s="26"/>
      <c r="KPC949" s="26"/>
      <c r="KPD949" s="26"/>
      <c r="KPE949" s="26"/>
      <c r="KPF949" s="26"/>
      <c r="KPG949" s="26"/>
      <c r="KPH949" s="26"/>
      <c r="KPI949" s="26"/>
      <c r="KPJ949" s="26"/>
      <c r="KPK949" s="26"/>
      <c r="KPL949" s="26"/>
      <c r="KPM949" s="26"/>
      <c r="KPN949" s="26"/>
      <c r="KPO949" s="26"/>
      <c r="KPP949" s="26"/>
      <c r="KPQ949" s="26"/>
      <c r="KPR949" s="26"/>
      <c r="KPS949" s="26"/>
      <c r="KPT949" s="26"/>
      <c r="KPU949" s="26"/>
      <c r="KPV949" s="26"/>
      <c r="KPW949" s="26"/>
      <c r="KPX949" s="26"/>
      <c r="KPY949" s="26"/>
      <c r="KPZ949" s="26"/>
      <c r="KQA949" s="26"/>
      <c r="KQB949" s="26"/>
      <c r="KQC949" s="26"/>
      <c r="KQD949" s="26"/>
      <c r="KQE949" s="26"/>
      <c r="KQF949" s="26"/>
      <c r="KQG949" s="26"/>
      <c r="KQH949" s="26"/>
      <c r="KQI949" s="26"/>
      <c r="KQJ949" s="26"/>
      <c r="KQK949" s="26"/>
      <c r="KQL949" s="26"/>
      <c r="KQM949" s="26"/>
      <c r="KQN949" s="26"/>
      <c r="KQO949" s="26"/>
      <c r="KQP949" s="26"/>
      <c r="KQQ949" s="26"/>
      <c r="KQR949" s="26"/>
      <c r="KQS949" s="26"/>
      <c r="KQT949" s="26"/>
      <c r="KQU949" s="26"/>
      <c r="KQV949" s="26"/>
      <c r="KQW949" s="26"/>
      <c r="KQX949" s="26"/>
      <c r="KQY949" s="26"/>
      <c r="KQZ949" s="26"/>
      <c r="KRA949" s="26"/>
      <c r="KRB949" s="26"/>
      <c r="KRC949" s="26"/>
      <c r="KRD949" s="26"/>
      <c r="KRE949" s="26"/>
      <c r="KRF949" s="26"/>
      <c r="KRG949" s="26"/>
      <c r="KRH949" s="26"/>
      <c r="KRI949" s="26"/>
      <c r="KRJ949" s="26"/>
      <c r="KRK949" s="26"/>
      <c r="KRL949" s="26"/>
      <c r="KRM949" s="26"/>
      <c r="KRN949" s="26"/>
      <c r="KRO949" s="26"/>
      <c r="KRP949" s="26"/>
      <c r="KRQ949" s="26"/>
      <c r="KRR949" s="26"/>
      <c r="KRS949" s="26"/>
      <c r="KRT949" s="26"/>
      <c r="KRU949" s="26"/>
      <c r="KRV949" s="26"/>
      <c r="KRW949" s="26"/>
      <c r="KRX949" s="26"/>
      <c r="KRY949" s="26"/>
      <c r="KRZ949" s="26"/>
      <c r="KSA949" s="26"/>
      <c r="KSB949" s="26"/>
      <c r="KSC949" s="26"/>
      <c r="KSD949" s="26"/>
      <c r="KSE949" s="26"/>
      <c r="KSF949" s="26"/>
      <c r="KSG949" s="26"/>
      <c r="KSH949" s="26"/>
      <c r="KSI949" s="26"/>
      <c r="KSJ949" s="26"/>
      <c r="KSK949" s="26"/>
      <c r="KSL949" s="26"/>
      <c r="KSM949" s="26"/>
      <c r="KSN949" s="26"/>
      <c r="KSO949" s="26"/>
      <c r="KSP949" s="26"/>
      <c r="KSQ949" s="26"/>
      <c r="KSR949" s="26"/>
      <c r="KSS949" s="26"/>
      <c r="KST949" s="26"/>
      <c r="KSU949" s="26"/>
      <c r="KSV949" s="26"/>
      <c r="KSW949" s="26"/>
      <c r="KSX949" s="26"/>
      <c r="KSY949" s="26"/>
      <c r="KSZ949" s="26"/>
      <c r="KTA949" s="26"/>
      <c r="KTB949" s="26"/>
      <c r="KTC949" s="26"/>
      <c r="KTD949" s="26"/>
      <c r="KTE949" s="26"/>
      <c r="KTF949" s="26"/>
      <c r="KTG949" s="26"/>
      <c r="KTH949" s="26"/>
      <c r="KTI949" s="26"/>
      <c r="KTJ949" s="26"/>
      <c r="KTK949" s="26"/>
      <c r="KTL949" s="26"/>
      <c r="KTM949" s="26"/>
      <c r="KTN949" s="26"/>
      <c r="KTO949" s="26"/>
      <c r="KTP949" s="26"/>
      <c r="KTQ949" s="26"/>
      <c r="KTR949" s="26"/>
      <c r="KTS949" s="26"/>
      <c r="KTT949" s="26"/>
      <c r="KTU949" s="26"/>
      <c r="KTV949" s="26"/>
      <c r="KTW949" s="26"/>
      <c r="KTX949" s="26"/>
      <c r="KTY949" s="26"/>
      <c r="KTZ949" s="26"/>
      <c r="KUA949" s="26"/>
      <c r="KUB949" s="26"/>
      <c r="KUC949" s="26"/>
      <c r="KUD949" s="26"/>
      <c r="KUE949" s="26"/>
      <c r="KUF949" s="26"/>
      <c r="KUG949" s="26"/>
      <c r="KUH949" s="26"/>
      <c r="KUI949" s="26"/>
      <c r="KUJ949" s="26"/>
      <c r="KUK949" s="26"/>
      <c r="KUL949" s="26"/>
      <c r="KUM949" s="26"/>
      <c r="KUN949" s="26"/>
      <c r="KUO949" s="26"/>
      <c r="KUP949" s="26"/>
      <c r="KUQ949" s="26"/>
      <c r="KUR949" s="26"/>
      <c r="KUS949" s="26"/>
      <c r="KUT949" s="26"/>
      <c r="KUU949" s="26"/>
      <c r="KUV949" s="26"/>
      <c r="KUW949" s="26"/>
      <c r="KUX949" s="26"/>
      <c r="KUY949" s="26"/>
      <c r="KUZ949" s="26"/>
      <c r="KVA949" s="26"/>
      <c r="KVB949" s="26"/>
      <c r="KVC949" s="26"/>
      <c r="KVD949" s="26"/>
      <c r="KVE949" s="26"/>
      <c r="KVF949" s="26"/>
      <c r="KVG949" s="26"/>
      <c r="KVH949" s="26"/>
      <c r="KVI949" s="26"/>
      <c r="KVJ949" s="26"/>
      <c r="KVK949" s="26"/>
      <c r="KVL949" s="26"/>
      <c r="KVM949" s="26"/>
      <c r="KVN949" s="26"/>
      <c r="KVO949" s="26"/>
      <c r="KVP949" s="26"/>
      <c r="KVQ949" s="26"/>
      <c r="KVR949" s="26"/>
      <c r="KVS949" s="26"/>
      <c r="KVT949" s="26"/>
      <c r="KVU949" s="26"/>
      <c r="KVV949" s="26"/>
      <c r="KVW949" s="26"/>
      <c r="KVX949" s="26"/>
      <c r="KVY949" s="26"/>
      <c r="KVZ949" s="26"/>
      <c r="KWA949" s="26"/>
      <c r="KWB949" s="26"/>
      <c r="KWC949" s="26"/>
      <c r="KWD949" s="26"/>
      <c r="KWE949" s="26"/>
      <c r="KWF949" s="26"/>
      <c r="KWG949" s="26"/>
      <c r="KWH949" s="26"/>
      <c r="KWI949" s="26"/>
      <c r="KWJ949" s="26"/>
      <c r="KWK949" s="26"/>
      <c r="KWL949" s="26"/>
      <c r="KWM949" s="26"/>
      <c r="KWN949" s="26"/>
      <c r="KWO949" s="26"/>
      <c r="KWP949" s="26"/>
      <c r="KWQ949" s="26"/>
      <c r="KWR949" s="26"/>
      <c r="KWS949" s="26"/>
      <c r="KWT949" s="26"/>
      <c r="KWU949" s="26"/>
      <c r="KWV949" s="26"/>
      <c r="KWW949" s="26"/>
      <c r="KWX949" s="26"/>
      <c r="KWY949" s="26"/>
      <c r="KWZ949" s="26"/>
      <c r="KXA949" s="26"/>
      <c r="KXB949" s="26"/>
      <c r="KXC949" s="26"/>
      <c r="KXD949" s="26"/>
      <c r="KXE949" s="26"/>
      <c r="KXF949" s="26"/>
      <c r="KXG949" s="26"/>
      <c r="KXH949" s="26"/>
      <c r="KXI949" s="26"/>
      <c r="KXJ949" s="26"/>
      <c r="KXK949" s="26"/>
      <c r="KXL949" s="26"/>
      <c r="KXM949" s="26"/>
      <c r="KXN949" s="26"/>
      <c r="KXO949" s="26"/>
      <c r="KXP949" s="26"/>
      <c r="KXQ949" s="26"/>
      <c r="KXR949" s="26"/>
      <c r="KXS949" s="26"/>
      <c r="KXT949" s="26"/>
      <c r="KXU949" s="26"/>
      <c r="KXV949" s="26"/>
      <c r="KXW949" s="26"/>
      <c r="KXX949" s="26"/>
      <c r="KXY949" s="26"/>
      <c r="KXZ949" s="26"/>
      <c r="KYA949" s="26"/>
      <c r="KYB949" s="26"/>
      <c r="KYC949" s="26"/>
      <c r="KYD949" s="26"/>
      <c r="KYE949" s="26"/>
      <c r="KYF949" s="26"/>
      <c r="KYG949" s="26"/>
      <c r="KYH949" s="26"/>
      <c r="KYI949" s="26"/>
      <c r="KYJ949" s="26"/>
      <c r="KYK949" s="26"/>
      <c r="KYL949" s="26"/>
      <c r="KYM949" s="26"/>
      <c r="KYN949" s="26"/>
      <c r="KYO949" s="26"/>
      <c r="KYP949" s="26"/>
      <c r="KYQ949" s="26"/>
      <c r="KYR949" s="26"/>
      <c r="KYS949" s="26"/>
      <c r="KYT949" s="26"/>
      <c r="KYU949" s="26"/>
      <c r="KYV949" s="26"/>
      <c r="KYW949" s="26"/>
      <c r="KYX949" s="26"/>
      <c r="KYY949" s="26"/>
      <c r="KYZ949" s="26"/>
      <c r="KZA949" s="26"/>
      <c r="KZB949" s="26"/>
      <c r="KZC949" s="26"/>
      <c r="KZD949" s="26"/>
      <c r="KZE949" s="26"/>
      <c r="KZF949" s="26"/>
      <c r="KZG949" s="26"/>
      <c r="KZH949" s="26"/>
      <c r="KZI949" s="26"/>
      <c r="KZJ949" s="26"/>
      <c r="KZK949" s="26"/>
      <c r="KZL949" s="26"/>
      <c r="KZM949" s="26"/>
      <c r="KZN949" s="26"/>
      <c r="KZO949" s="26"/>
      <c r="KZP949" s="26"/>
      <c r="KZQ949" s="26"/>
      <c r="KZR949" s="26"/>
      <c r="KZS949" s="26"/>
      <c r="KZT949" s="26"/>
      <c r="KZU949" s="26"/>
      <c r="KZV949" s="26"/>
      <c r="KZW949" s="26"/>
      <c r="KZX949" s="26"/>
      <c r="KZY949" s="26"/>
      <c r="KZZ949" s="26"/>
      <c r="LAA949" s="26"/>
      <c r="LAB949" s="26"/>
      <c r="LAC949" s="26"/>
      <c r="LAD949" s="26"/>
      <c r="LAE949" s="26"/>
      <c r="LAF949" s="26"/>
      <c r="LAG949" s="26"/>
      <c r="LAH949" s="26"/>
      <c r="LAI949" s="26"/>
      <c r="LAJ949" s="26"/>
      <c r="LAK949" s="26"/>
      <c r="LAL949" s="26"/>
      <c r="LAM949" s="26"/>
      <c r="LAN949" s="26"/>
      <c r="LAO949" s="26"/>
      <c r="LAP949" s="26"/>
      <c r="LAQ949" s="26"/>
      <c r="LAR949" s="26"/>
      <c r="LAS949" s="26"/>
      <c r="LAT949" s="26"/>
      <c r="LAU949" s="26"/>
      <c r="LAV949" s="26"/>
      <c r="LAW949" s="26"/>
      <c r="LAX949" s="26"/>
      <c r="LAY949" s="26"/>
      <c r="LAZ949" s="26"/>
      <c r="LBA949" s="26"/>
      <c r="LBB949" s="26"/>
      <c r="LBC949" s="26"/>
      <c r="LBD949" s="26"/>
      <c r="LBE949" s="26"/>
      <c r="LBF949" s="26"/>
      <c r="LBG949" s="26"/>
      <c r="LBH949" s="26"/>
      <c r="LBI949" s="26"/>
      <c r="LBJ949" s="26"/>
      <c r="LBK949" s="26"/>
      <c r="LBL949" s="26"/>
      <c r="LBM949" s="26"/>
      <c r="LBN949" s="26"/>
      <c r="LBO949" s="26"/>
      <c r="LBP949" s="26"/>
      <c r="LBQ949" s="26"/>
      <c r="LBR949" s="26"/>
      <c r="LBS949" s="26"/>
      <c r="LBT949" s="26"/>
      <c r="LBU949" s="26"/>
      <c r="LBV949" s="26"/>
      <c r="LBW949" s="26"/>
      <c r="LBX949" s="26"/>
      <c r="LBY949" s="26"/>
      <c r="LBZ949" s="26"/>
      <c r="LCA949" s="26"/>
      <c r="LCB949" s="26"/>
      <c r="LCC949" s="26"/>
      <c r="LCD949" s="26"/>
      <c r="LCE949" s="26"/>
      <c r="LCF949" s="26"/>
      <c r="LCG949" s="26"/>
      <c r="LCH949" s="26"/>
      <c r="LCI949" s="26"/>
      <c r="LCJ949" s="26"/>
      <c r="LCK949" s="26"/>
      <c r="LCL949" s="26"/>
      <c r="LCM949" s="26"/>
      <c r="LCN949" s="26"/>
      <c r="LCO949" s="26"/>
      <c r="LCP949" s="26"/>
      <c r="LCQ949" s="26"/>
      <c r="LCR949" s="26"/>
      <c r="LCS949" s="26"/>
      <c r="LCT949" s="26"/>
      <c r="LCU949" s="26"/>
      <c r="LCV949" s="26"/>
      <c r="LCW949" s="26"/>
      <c r="LCX949" s="26"/>
      <c r="LCY949" s="26"/>
      <c r="LCZ949" s="26"/>
      <c r="LDA949" s="26"/>
      <c r="LDB949" s="26"/>
      <c r="LDC949" s="26"/>
      <c r="LDD949" s="26"/>
      <c r="LDE949" s="26"/>
      <c r="LDF949" s="26"/>
      <c r="LDG949" s="26"/>
      <c r="LDH949" s="26"/>
      <c r="LDI949" s="26"/>
      <c r="LDJ949" s="26"/>
      <c r="LDK949" s="26"/>
      <c r="LDL949" s="26"/>
      <c r="LDM949" s="26"/>
      <c r="LDN949" s="26"/>
      <c r="LDO949" s="26"/>
      <c r="LDP949" s="26"/>
      <c r="LDQ949" s="26"/>
      <c r="LDR949" s="26"/>
      <c r="LDS949" s="26"/>
      <c r="LDT949" s="26"/>
      <c r="LDU949" s="26"/>
      <c r="LDV949" s="26"/>
      <c r="LDW949" s="26"/>
      <c r="LDX949" s="26"/>
      <c r="LDY949" s="26"/>
      <c r="LDZ949" s="26"/>
      <c r="LEA949" s="26"/>
      <c r="LEB949" s="26"/>
      <c r="LEC949" s="26"/>
      <c r="LED949" s="26"/>
      <c r="LEE949" s="26"/>
      <c r="LEF949" s="26"/>
      <c r="LEG949" s="26"/>
      <c r="LEH949" s="26"/>
      <c r="LEI949" s="26"/>
      <c r="LEJ949" s="26"/>
      <c r="LEK949" s="26"/>
      <c r="LEL949" s="26"/>
      <c r="LEM949" s="26"/>
      <c r="LEN949" s="26"/>
      <c r="LEO949" s="26"/>
      <c r="LEP949" s="26"/>
      <c r="LEQ949" s="26"/>
      <c r="LER949" s="26"/>
      <c r="LES949" s="26"/>
      <c r="LET949" s="26"/>
      <c r="LEU949" s="26"/>
      <c r="LEV949" s="26"/>
      <c r="LEW949" s="26"/>
      <c r="LEX949" s="26"/>
      <c r="LEY949" s="26"/>
      <c r="LEZ949" s="26"/>
      <c r="LFA949" s="26"/>
      <c r="LFB949" s="26"/>
      <c r="LFC949" s="26"/>
      <c r="LFD949" s="26"/>
      <c r="LFE949" s="26"/>
      <c r="LFF949" s="26"/>
      <c r="LFG949" s="26"/>
      <c r="LFH949" s="26"/>
      <c r="LFI949" s="26"/>
      <c r="LFJ949" s="26"/>
      <c r="LFK949" s="26"/>
      <c r="LFL949" s="26"/>
      <c r="LFM949" s="26"/>
      <c r="LFN949" s="26"/>
      <c r="LFO949" s="26"/>
      <c r="LFP949" s="26"/>
      <c r="LFQ949" s="26"/>
      <c r="LFR949" s="26"/>
      <c r="LFS949" s="26"/>
      <c r="LFT949" s="26"/>
      <c r="LFU949" s="26"/>
      <c r="LFV949" s="26"/>
      <c r="LFW949" s="26"/>
      <c r="LFX949" s="26"/>
      <c r="LFY949" s="26"/>
      <c r="LFZ949" s="26"/>
      <c r="LGA949" s="26"/>
      <c r="LGB949" s="26"/>
      <c r="LGC949" s="26"/>
      <c r="LGD949" s="26"/>
      <c r="LGE949" s="26"/>
      <c r="LGF949" s="26"/>
      <c r="LGG949" s="26"/>
      <c r="LGH949" s="26"/>
      <c r="LGI949" s="26"/>
      <c r="LGJ949" s="26"/>
      <c r="LGK949" s="26"/>
      <c r="LGL949" s="26"/>
      <c r="LGM949" s="26"/>
      <c r="LGN949" s="26"/>
      <c r="LGO949" s="26"/>
      <c r="LGP949" s="26"/>
      <c r="LGQ949" s="26"/>
      <c r="LGR949" s="26"/>
      <c r="LGS949" s="26"/>
      <c r="LGT949" s="26"/>
      <c r="LGU949" s="26"/>
      <c r="LGV949" s="26"/>
      <c r="LGW949" s="26"/>
      <c r="LGX949" s="26"/>
      <c r="LGY949" s="26"/>
      <c r="LGZ949" s="26"/>
      <c r="LHA949" s="26"/>
      <c r="LHB949" s="26"/>
      <c r="LHC949" s="26"/>
      <c r="LHD949" s="26"/>
      <c r="LHE949" s="26"/>
      <c r="LHF949" s="26"/>
      <c r="LHG949" s="26"/>
      <c r="LHH949" s="26"/>
      <c r="LHI949" s="26"/>
      <c r="LHJ949" s="26"/>
      <c r="LHK949" s="26"/>
      <c r="LHL949" s="26"/>
      <c r="LHM949" s="26"/>
      <c r="LHN949" s="26"/>
      <c r="LHO949" s="26"/>
      <c r="LHP949" s="26"/>
      <c r="LHQ949" s="26"/>
      <c r="LHR949" s="26"/>
      <c r="LHS949" s="26"/>
      <c r="LHT949" s="26"/>
      <c r="LHU949" s="26"/>
      <c r="LHV949" s="26"/>
      <c r="LHW949" s="26"/>
      <c r="LHX949" s="26"/>
      <c r="LHY949" s="26"/>
      <c r="LHZ949" s="26"/>
      <c r="LIA949" s="26"/>
      <c r="LIB949" s="26"/>
      <c r="LIC949" s="26"/>
      <c r="LID949" s="26"/>
      <c r="LIE949" s="26"/>
      <c r="LIF949" s="26"/>
      <c r="LIG949" s="26"/>
      <c r="LIH949" s="26"/>
      <c r="LII949" s="26"/>
      <c r="LIJ949" s="26"/>
      <c r="LIK949" s="26"/>
      <c r="LIL949" s="26"/>
      <c r="LIM949" s="26"/>
      <c r="LIN949" s="26"/>
      <c r="LIO949" s="26"/>
      <c r="LIP949" s="26"/>
      <c r="LIQ949" s="26"/>
      <c r="LIR949" s="26"/>
      <c r="LIS949" s="26"/>
      <c r="LIT949" s="26"/>
      <c r="LIU949" s="26"/>
      <c r="LIV949" s="26"/>
      <c r="LIW949" s="26"/>
      <c r="LIX949" s="26"/>
      <c r="LIY949" s="26"/>
      <c r="LIZ949" s="26"/>
      <c r="LJA949" s="26"/>
      <c r="LJB949" s="26"/>
      <c r="LJC949" s="26"/>
      <c r="LJD949" s="26"/>
      <c r="LJE949" s="26"/>
      <c r="LJF949" s="26"/>
      <c r="LJG949" s="26"/>
      <c r="LJH949" s="26"/>
      <c r="LJI949" s="26"/>
      <c r="LJJ949" s="26"/>
      <c r="LJK949" s="26"/>
      <c r="LJL949" s="26"/>
      <c r="LJM949" s="26"/>
      <c r="LJN949" s="26"/>
      <c r="LJO949" s="26"/>
      <c r="LJP949" s="26"/>
      <c r="LJQ949" s="26"/>
      <c r="LJR949" s="26"/>
      <c r="LJS949" s="26"/>
      <c r="LJT949" s="26"/>
      <c r="LJU949" s="26"/>
      <c r="LJV949" s="26"/>
      <c r="LJW949" s="26"/>
      <c r="LJX949" s="26"/>
      <c r="LJY949" s="26"/>
      <c r="LJZ949" s="26"/>
      <c r="LKA949" s="26"/>
      <c r="LKB949" s="26"/>
      <c r="LKC949" s="26"/>
      <c r="LKD949" s="26"/>
      <c r="LKE949" s="26"/>
      <c r="LKF949" s="26"/>
      <c r="LKG949" s="26"/>
      <c r="LKH949" s="26"/>
      <c r="LKI949" s="26"/>
      <c r="LKJ949" s="26"/>
      <c r="LKK949" s="26"/>
      <c r="LKL949" s="26"/>
      <c r="LKM949" s="26"/>
      <c r="LKN949" s="26"/>
      <c r="LKO949" s="26"/>
      <c r="LKP949" s="26"/>
      <c r="LKQ949" s="26"/>
      <c r="LKR949" s="26"/>
      <c r="LKS949" s="26"/>
      <c r="LKT949" s="26"/>
      <c r="LKU949" s="26"/>
      <c r="LKV949" s="26"/>
      <c r="LKW949" s="26"/>
      <c r="LKX949" s="26"/>
      <c r="LKY949" s="26"/>
      <c r="LKZ949" s="26"/>
      <c r="LLA949" s="26"/>
      <c r="LLB949" s="26"/>
      <c r="LLC949" s="26"/>
      <c r="LLD949" s="26"/>
      <c r="LLE949" s="26"/>
      <c r="LLF949" s="26"/>
      <c r="LLG949" s="26"/>
      <c r="LLH949" s="26"/>
      <c r="LLI949" s="26"/>
      <c r="LLJ949" s="26"/>
      <c r="LLK949" s="26"/>
      <c r="LLL949" s="26"/>
      <c r="LLM949" s="26"/>
      <c r="LLN949" s="26"/>
      <c r="LLO949" s="26"/>
      <c r="LLP949" s="26"/>
      <c r="LLQ949" s="26"/>
      <c r="LLR949" s="26"/>
      <c r="LLS949" s="26"/>
      <c r="LLT949" s="26"/>
      <c r="LLU949" s="26"/>
      <c r="LLV949" s="26"/>
      <c r="LLW949" s="26"/>
      <c r="LLX949" s="26"/>
      <c r="LLY949" s="26"/>
      <c r="LLZ949" s="26"/>
      <c r="LMA949" s="26"/>
      <c r="LMB949" s="26"/>
      <c r="LMC949" s="26"/>
      <c r="LMD949" s="26"/>
      <c r="LME949" s="26"/>
      <c r="LMF949" s="26"/>
      <c r="LMG949" s="26"/>
      <c r="LMH949" s="26"/>
      <c r="LMI949" s="26"/>
      <c r="LMJ949" s="26"/>
      <c r="LMK949" s="26"/>
      <c r="LML949" s="26"/>
      <c r="LMM949" s="26"/>
      <c r="LMN949" s="26"/>
      <c r="LMO949" s="26"/>
      <c r="LMP949" s="26"/>
      <c r="LMQ949" s="26"/>
      <c r="LMR949" s="26"/>
      <c r="LMS949" s="26"/>
      <c r="LMT949" s="26"/>
      <c r="LMU949" s="26"/>
      <c r="LMV949" s="26"/>
      <c r="LMW949" s="26"/>
      <c r="LMX949" s="26"/>
      <c r="LMY949" s="26"/>
      <c r="LMZ949" s="26"/>
      <c r="LNA949" s="26"/>
      <c r="LNB949" s="26"/>
      <c r="LNC949" s="26"/>
      <c r="LND949" s="26"/>
      <c r="LNE949" s="26"/>
      <c r="LNF949" s="26"/>
      <c r="LNG949" s="26"/>
      <c r="LNH949" s="26"/>
      <c r="LNI949" s="26"/>
      <c r="LNJ949" s="26"/>
      <c r="LNK949" s="26"/>
      <c r="LNL949" s="26"/>
      <c r="LNM949" s="26"/>
      <c r="LNN949" s="26"/>
      <c r="LNO949" s="26"/>
      <c r="LNP949" s="26"/>
      <c r="LNQ949" s="26"/>
      <c r="LNR949" s="26"/>
      <c r="LNS949" s="26"/>
      <c r="LNT949" s="26"/>
      <c r="LNU949" s="26"/>
      <c r="LNV949" s="26"/>
      <c r="LNW949" s="26"/>
      <c r="LNX949" s="26"/>
      <c r="LNY949" s="26"/>
      <c r="LNZ949" s="26"/>
      <c r="LOA949" s="26"/>
      <c r="LOB949" s="26"/>
      <c r="LOC949" s="26"/>
      <c r="LOD949" s="26"/>
      <c r="LOE949" s="26"/>
      <c r="LOF949" s="26"/>
      <c r="LOG949" s="26"/>
      <c r="LOH949" s="26"/>
      <c r="LOI949" s="26"/>
      <c r="LOJ949" s="26"/>
      <c r="LOK949" s="26"/>
      <c r="LOL949" s="26"/>
      <c r="LOM949" s="26"/>
      <c r="LON949" s="26"/>
      <c r="LOO949" s="26"/>
      <c r="LOP949" s="26"/>
      <c r="LOQ949" s="26"/>
      <c r="LOR949" s="26"/>
      <c r="LOS949" s="26"/>
      <c r="LOT949" s="26"/>
      <c r="LOU949" s="26"/>
      <c r="LOV949" s="26"/>
      <c r="LOW949" s="26"/>
      <c r="LOX949" s="26"/>
      <c r="LOY949" s="26"/>
      <c r="LOZ949" s="26"/>
      <c r="LPA949" s="26"/>
      <c r="LPB949" s="26"/>
      <c r="LPC949" s="26"/>
      <c r="LPD949" s="26"/>
      <c r="LPE949" s="26"/>
      <c r="LPF949" s="26"/>
      <c r="LPG949" s="26"/>
      <c r="LPH949" s="26"/>
      <c r="LPI949" s="26"/>
      <c r="LPJ949" s="26"/>
      <c r="LPK949" s="26"/>
      <c r="LPL949" s="26"/>
      <c r="LPM949" s="26"/>
      <c r="LPN949" s="26"/>
      <c r="LPO949" s="26"/>
      <c r="LPP949" s="26"/>
      <c r="LPQ949" s="26"/>
      <c r="LPR949" s="26"/>
      <c r="LPS949" s="26"/>
      <c r="LPT949" s="26"/>
      <c r="LPU949" s="26"/>
      <c r="LPV949" s="26"/>
      <c r="LPW949" s="26"/>
      <c r="LPX949" s="26"/>
      <c r="LPY949" s="26"/>
      <c r="LPZ949" s="26"/>
      <c r="LQA949" s="26"/>
      <c r="LQB949" s="26"/>
      <c r="LQC949" s="26"/>
      <c r="LQD949" s="26"/>
      <c r="LQE949" s="26"/>
      <c r="LQF949" s="26"/>
      <c r="LQG949" s="26"/>
      <c r="LQH949" s="26"/>
      <c r="LQI949" s="26"/>
      <c r="LQJ949" s="26"/>
      <c r="LQK949" s="26"/>
      <c r="LQL949" s="26"/>
      <c r="LQM949" s="26"/>
      <c r="LQN949" s="26"/>
      <c r="LQO949" s="26"/>
      <c r="LQP949" s="26"/>
      <c r="LQQ949" s="26"/>
      <c r="LQR949" s="26"/>
      <c r="LQS949" s="26"/>
      <c r="LQT949" s="26"/>
      <c r="LQU949" s="26"/>
      <c r="LQV949" s="26"/>
      <c r="LQW949" s="26"/>
      <c r="LQX949" s="26"/>
      <c r="LQY949" s="26"/>
      <c r="LQZ949" s="26"/>
      <c r="LRA949" s="26"/>
      <c r="LRB949" s="26"/>
      <c r="LRC949" s="26"/>
      <c r="LRD949" s="26"/>
      <c r="LRE949" s="26"/>
      <c r="LRF949" s="26"/>
      <c r="LRG949" s="26"/>
      <c r="LRH949" s="26"/>
      <c r="LRI949" s="26"/>
      <c r="LRJ949" s="26"/>
      <c r="LRK949" s="26"/>
      <c r="LRL949" s="26"/>
      <c r="LRM949" s="26"/>
      <c r="LRN949" s="26"/>
      <c r="LRO949" s="26"/>
      <c r="LRP949" s="26"/>
      <c r="LRQ949" s="26"/>
      <c r="LRR949" s="26"/>
      <c r="LRS949" s="26"/>
      <c r="LRT949" s="26"/>
      <c r="LRU949" s="26"/>
      <c r="LRV949" s="26"/>
      <c r="LRW949" s="26"/>
      <c r="LRX949" s="26"/>
      <c r="LRY949" s="26"/>
      <c r="LRZ949" s="26"/>
      <c r="LSA949" s="26"/>
      <c r="LSB949" s="26"/>
      <c r="LSC949" s="26"/>
      <c r="LSD949" s="26"/>
      <c r="LSE949" s="26"/>
      <c r="LSF949" s="26"/>
      <c r="LSG949" s="26"/>
      <c r="LSH949" s="26"/>
      <c r="LSI949" s="26"/>
      <c r="LSJ949" s="26"/>
      <c r="LSK949" s="26"/>
      <c r="LSL949" s="26"/>
      <c r="LSM949" s="26"/>
      <c r="LSN949" s="26"/>
      <c r="LSO949" s="26"/>
      <c r="LSP949" s="26"/>
      <c r="LSQ949" s="26"/>
      <c r="LSR949" s="26"/>
      <c r="LSS949" s="26"/>
      <c r="LST949" s="26"/>
      <c r="LSU949" s="26"/>
      <c r="LSV949" s="26"/>
      <c r="LSW949" s="26"/>
      <c r="LSX949" s="26"/>
      <c r="LSY949" s="26"/>
      <c r="LSZ949" s="26"/>
      <c r="LTA949" s="26"/>
      <c r="LTB949" s="26"/>
      <c r="LTC949" s="26"/>
      <c r="LTD949" s="26"/>
      <c r="LTE949" s="26"/>
      <c r="LTF949" s="26"/>
      <c r="LTG949" s="26"/>
      <c r="LTH949" s="26"/>
      <c r="LTI949" s="26"/>
      <c r="LTJ949" s="26"/>
      <c r="LTK949" s="26"/>
      <c r="LTL949" s="26"/>
      <c r="LTM949" s="26"/>
      <c r="LTN949" s="26"/>
      <c r="LTO949" s="26"/>
      <c r="LTP949" s="26"/>
      <c r="LTQ949" s="26"/>
      <c r="LTR949" s="26"/>
      <c r="LTS949" s="26"/>
      <c r="LTT949" s="26"/>
      <c r="LTU949" s="26"/>
      <c r="LTV949" s="26"/>
      <c r="LTW949" s="26"/>
      <c r="LTX949" s="26"/>
      <c r="LTY949" s="26"/>
      <c r="LTZ949" s="26"/>
      <c r="LUA949" s="26"/>
      <c r="LUB949" s="26"/>
      <c r="LUC949" s="26"/>
      <c r="LUD949" s="26"/>
      <c r="LUE949" s="26"/>
      <c r="LUF949" s="26"/>
      <c r="LUG949" s="26"/>
      <c r="LUH949" s="26"/>
      <c r="LUI949" s="26"/>
      <c r="LUJ949" s="26"/>
      <c r="LUK949" s="26"/>
      <c r="LUL949" s="26"/>
      <c r="LUM949" s="26"/>
      <c r="LUN949" s="26"/>
      <c r="LUO949" s="26"/>
      <c r="LUP949" s="26"/>
      <c r="LUQ949" s="26"/>
      <c r="LUR949" s="26"/>
      <c r="LUS949" s="26"/>
      <c r="LUT949" s="26"/>
      <c r="LUU949" s="26"/>
      <c r="LUV949" s="26"/>
      <c r="LUW949" s="26"/>
      <c r="LUX949" s="26"/>
      <c r="LUY949" s="26"/>
      <c r="LUZ949" s="26"/>
      <c r="LVA949" s="26"/>
      <c r="LVB949" s="26"/>
      <c r="LVC949" s="26"/>
      <c r="LVD949" s="26"/>
      <c r="LVE949" s="26"/>
      <c r="LVF949" s="26"/>
      <c r="LVG949" s="26"/>
      <c r="LVH949" s="26"/>
      <c r="LVI949" s="26"/>
      <c r="LVJ949" s="26"/>
      <c r="LVK949" s="26"/>
      <c r="LVL949" s="26"/>
      <c r="LVM949" s="26"/>
      <c r="LVN949" s="26"/>
      <c r="LVO949" s="26"/>
      <c r="LVP949" s="26"/>
      <c r="LVQ949" s="26"/>
      <c r="LVR949" s="26"/>
      <c r="LVS949" s="26"/>
      <c r="LVT949" s="26"/>
      <c r="LVU949" s="26"/>
      <c r="LVV949" s="26"/>
      <c r="LVW949" s="26"/>
      <c r="LVX949" s="26"/>
      <c r="LVY949" s="26"/>
      <c r="LVZ949" s="26"/>
      <c r="LWA949" s="26"/>
      <c r="LWB949" s="26"/>
      <c r="LWC949" s="26"/>
      <c r="LWD949" s="26"/>
      <c r="LWE949" s="26"/>
      <c r="LWF949" s="26"/>
      <c r="LWG949" s="26"/>
      <c r="LWH949" s="26"/>
      <c r="LWI949" s="26"/>
      <c r="LWJ949" s="26"/>
      <c r="LWK949" s="26"/>
      <c r="LWL949" s="26"/>
      <c r="LWM949" s="26"/>
      <c r="LWN949" s="26"/>
      <c r="LWO949" s="26"/>
      <c r="LWP949" s="26"/>
      <c r="LWQ949" s="26"/>
      <c r="LWR949" s="26"/>
      <c r="LWS949" s="26"/>
      <c r="LWT949" s="26"/>
      <c r="LWU949" s="26"/>
      <c r="LWV949" s="26"/>
      <c r="LWW949" s="26"/>
      <c r="LWX949" s="26"/>
      <c r="LWY949" s="26"/>
      <c r="LWZ949" s="26"/>
      <c r="LXA949" s="26"/>
      <c r="LXB949" s="26"/>
      <c r="LXC949" s="26"/>
      <c r="LXD949" s="26"/>
      <c r="LXE949" s="26"/>
      <c r="LXF949" s="26"/>
      <c r="LXG949" s="26"/>
      <c r="LXH949" s="26"/>
      <c r="LXI949" s="26"/>
      <c r="LXJ949" s="26"/>
      <c r="LXK949" s="26"/>
      <c r="LXL949" s="26"/>
      <c r="LXM949" s="26"/>
      <c r="LXN949" s="26"/>
      <c r="LXO949" s="26"/>
      <c r="LXP949" s="26"/>
      <c r="LXQ949" s="26"/>
      <c r="LXR949" s="26"/>
      <c r="LXS949" s="26"/>
      <c r="LXT949" s="26"/>
      <c r="LXU949" s="26"/>
      <c r="LXV949" s="26"/>
      <c r="LXW949" s="26"/>
      <c r="LXX949" s="26"/>
      <c r="LXY949" s="26"/>
      <c r="LXZ949" s="26"/>
      <c r="LYA949" s="26"/>
      <c r="LYB949" s="26"/>
      <c r="LYC949" s="26"/>
      <c r="LYD949" s="26"/>
      <c r="LYE949" s="26"/>
      <c r="LYF949" s="26"/>
      <c r="LYG949" s="26"/>
      <c r="LYH949" s="26"/>
      <c r="LYI949" s="26"/>
      <c r="LYJ949" s="26"/>
      <c r="LYK949" s="26"/>
      <c r="LYL949" s="26"/>
      <c r="LYM949" s="26"/>
      <c r="LYN949" s="26"/>
      <c r="LYO949" s="26"/>
      <c r="LYP949" s="26"/>
      <c r="LYQ949" s="26"/>
      <c r="LYR949" s="26"/>
      <c r="LYS949" s="26"/>
      <c r="LYT949" s="26"/>
      <c r="LYU949" s="26"/>
      <c r="LYV949" s="26"/>
      <c r="LYW949" s="26"/>
      <c r="LYX949" s="26"/>
      <c r="LYY949" s="26"/>
      <c r="LYZ949" s="26"/>
      <c r="LZA949" s="26"/>
      <c r="LZB949" s="26"/>
      <c r="LZC949" s="26"/>
      <c r="LZD949" s="26"/>
      <c r="LZE949" s="26"/>
      <c r="LZF949" s="26"/>
      <c r="LZG949" s="26"/>
      <c r="LZH949" s="26"/>
      <c r="LZI949" s="26"/>
      <c r="LZJ949" s="26"/>
      <c r="LZK949" s="26"/>
      <c r="LZL949" s="26"/>
      <c r="LZM949" s="26"/>
      <c r="LZN949" s="26"/>
      <c r="LZO949" s="26"/>
      <c r="LZP949" s="26"/>
      <c r="LZQ949" s="26"/>
      <c r="LZR949" s="26"/>
      <c r="LZS949" s="26"/>
      <c r="LZT949" s="26"/>
      <c r="LZU949" s="26"/>
      <c r="LZV949" s="26"/>
      <c r="LZW949" s="26"/>
      <c r="LZX949" s="26"/>
      <c r="LZY949" s="26"/>
      <c r="LZZ949" s="26"/>
      <c r="MAA949" s="26"/>
      <c r="MAB949" s="26"/>
      <c r="MAC949" s="26"/>
      <c r="MAD949" s="26"/>
      <c r="MAE949" s="26"/>
      <c r="MAF949" s="26"/>
      <c r="MAG949" s="26"/>
      <c r="MAH949" s="26"/>
      <c r="MAI949" s="26"/>
      <c r="MAJ949" s="26"/>
      <c r="MAK949" s="26"/>
      <c r="MAL949" s="26"/>
      <c r="MAM949" s="26"/>
      <c r="MAN949" s="26"/>
      <c r="MAO949" s="26"/>
      <c r="MAP949" s="26"/>
      <c r="MAQ949" s="26"/>
      <c r="MAR949" s="26"/>
      <c r="MAS949" s="26"/>
      <c r="MAT949" s="26"/>
      <c r="MAU949" s="26"/>
      <c r="MAV949" s="26"/>
      <c r="MAW949" s="26"/>
      <c r="MAX949" s="26"/>
      <c r="MAY949" s="26"/>
      <c r="MAZ949" s="26"/>
      <c r="MBA949" s="26"/>
      <c r="MBB949" s="26"/>
      <c r="MBC949" s="26"/>
      <c r="MBD949" s="26"/>
      <c r="MBE949" s="26"/>
      <c r="MBF949" s="26"/>
      <c r="MBG949" s="26"/>
      <c r="MBH949" s="26"/>
      <c r="MBI949" s="26"/>
      <c r="MBJ949" s="26"/>
      <c r="MBK949" s="26"/>
      <c r="MBL949" s="26"/>
      <c r="MBM949" s="26"/>
      <c r="MBN949" s="26"/>
      <c r="MBO949" s="26"/>
      <c r="MBP949" s="26"/>
      <c r="MBQ949" s="26"/>
      <c r="MBR949" s="26"/>
      <c r="MBS949" s="26"/>
      <c r="MBT949" s="26"/>
      <c r="MBU949" s="26"/>
      <c r="MBV949" s="26"/>
      <c r="MBW949" s="26"/>
      <c r="MBX949" s="26"/>
      <c r="MBY949" s="26"/>
      <c r="MBZ949" s="26"/>
      <c r="MCA949" s="26"/>
      <c r="MCB949" s="26"/>
      <c r="MCC949" s="26"/>
      <c r="MCD949" s="26"/>
      <c r="MCE949" s="26"/>
      <c r="MCF949" s="26"/>
      <c r="MCG949" s="26"/>
      <c r="MCH949" s="26"/>
      <c r="MCI949" s="26"/>
      <c r="MCJ949" s="26"/>
      <c r="MCK949" s="26"/>
      <c r="MCL949" s="26"/>
      <c r="MCM949" s="26"/>
      <c r="MCN949" s="26"/>
      <c r="MCO949" s="26"/>
      <c r="MCP949" s="26"/>
      <c r="MCQ949" s="26"/>
      <c r="MCR949" s="26"/>
      <c r="MCS949" s="26"/>
      <c r="MCT949" s="26"/>
      <c r="MCU949" s="26"/>
      <c r="MCV949" s="26"/>
      <c r="MCW949" s="26"/>
      <c r="MCX949" s="26"/>
      <c r="MCY949" s="26"/>
      <c r="MCZ949" s="26"/>
      <c r="MDA949" s="26"/>
      <c r="MDB949" s="26"/>
      <c r="MDC949" s="26"/>
      <c r="MDD949" s="26"/>
      <c r="MDE949" s="26"/>
      <c r="MDF949" s="26"/>
      <c r="MDG949" s="26"/>
      <c r="MDH949" s="26"/>
      <c r="MDI949" s="26"/>
      <c r="MDJ949" s="26"/>
      <c r="MDK949" s="26"/>
      <c r="MDL949" s="26"/>
      <c r="MDM949" s="26"/>
      <c r="MDN949" s="26"/>
      <c r="MDO949" s="26"/>
      <c r="MDP949" s="26"/>
      <c r="MDQ949" s="26"/>
      <c r="MDR949" s="26"/>
      <c r="MDS949" s="26"/>
      <c r="MDT949" s="26"/>
      <c r="MDU949" s="26"/>
      <c r="MDV949" s="26"/>
      <c r="MDW949" s="26"/>
      <c r="MDX949" s="26"/>
      <c r="MDY949" s="26"/>
      <c r="MDZ949" s="26"/>
      <c r="MEA949" s="26"/>
      <c r="MEB949" s="26"/>
      <c r="MEC949" s="26"/>
      <c r="MED949" s="26"/>
      <c r="MEE949" s="26"/>
      <c r="MEF949" s="26"/>
      <c r="MEG949" s="26"/>
      <c r="MEH949" s="26"/>
      <c r="MEI949" s="26"/>
      <c r="MEJ949" s="26"/>
      <c r="MEK949" s="26"/>
      <c r="MEL949" s="26"/>
      <c r="MEM949" s="26"/>
      <c r="MEN949" s="26"/>
      <c r="MEO949" s="26"/>
      <c r="MEP949" s="26"/>
      <c r="MEQ949" s="26"/>
      <c r="MER949" s="26"/>
      <c r="MES949" s="26"/>
      <c r="MET949" s="26"/>
      <c r="MEU949" s="26"/>
      <c r="MEV949" s="26"/>
      <c r="MEW949" s="26"/>
      <c r="MEX949" s="26"/>
      <c r="MEY949" s="26"/>
      <c r="MEZ949" s="26"/>
      <c r="MFA949" s="26"/>
      <c r="MFB949" s="26"/>
      <c r="MFC949" s="26"/>
      <c r="MFD949" s="26"/>
      <c r="MFE949" s="26"/>
      <c r="MFF949" s="26"/>
      <c r="MFG949" s="26"/>
      <c r="MFH949" s="26"/>
      <c r="MFI949" s="26"/>
      <c r="MFJ949" s="26"/>
      <c r="MFK949" s="26"/>
      <c r="MFL949" s="26"/>
      <c r="MFM949" s="26"/>
      <c r="MFN949" s="26"/>
      <c r="MFO949" s="26"/>
      <c r="MFP949" s="26"/>
      <c r="MFQ949" s="26"/>
      <c r="MFR949" s="26"/>
      <c r="MFS949" s="26"/>
      <c r="MFT949" s="26"/>
      <c r="MFU949" s="26"/>
      <c r="MFV949" s="26"/>
      <c r="MFW949" s="26"/>
      <c r="MFX949" s="26"/>
      <c r="MFY949" s="26"/>
      <c r="MFZ949" s="26"/>
      <c r="MGA949" s="26"/>
      <c r="MGB949" s="26"/>
      <c r="MGC949" s="26"/>
      <c r="MGD949" s="26"/>
      <c r="MGE949" s="26"/>
      <c r="MGF949" s="26"/>
      <c r="MGG949" s="26"/>
      <c r="MGH949" s="26"/>
      <c r="MGI949" s="26"/>
      <c r="MGJ949" s="26"/>
      <c r="MGK949" s="26"/>
      <c r="MGL949" s="26"/>
      <c r="MGM949" s="26"/>
      <c r="MGN949" s="26"/>
      <c r="MGO949" s="26"/>
      <c r="MGP949" s="26"/>
      <c r="MGQ949" s="26"/>
      <c r="MGR949" s="26"/>
      <c r="MGS949" s="26"/>
      <c r="MGT949" s="26"/>
      <c r="MGU949" s="26"/>
      <c r="MGV949" s="26"/>
      <c r="MGW949" s="26"/>
      <c r="MGX949" s="26"/>
      <c r="MGY949" s="26"/>
      <c r="MGZ949" s="26"/>
      <c r="MHA949" s="26"/>
      <c r="MHB949" s="26"/>
      <c r="MHC949" s="26"/>
      <c r="MHD949" s="26"/>
      <c r="MHE949" s="26"/>
      <c r="MHF949" s="26"/>
      <c r="MHG949" s="26"/>
      <c r="MHH949" s="26"/>
      <c r="MHI949" s="26"/>
      <c r="MHJ949" s="26"/>
      <c r="MHK949" s="26"/>
      <c r="MHL949" s="26"/>
      <c r="MHM949" s="26"/>
      <c r="MHN949" s="26"/>
      <c r="MHO949" s="26"/>
      <c r="MHP949" s="26"/>
      <c r="MHQ949" s="26"/>
      <c r="MHR949" s="26"/>
      <c r="MHS949" s="26"/>
      <c r="MHT949" s="26"/>
      <c r="MHU949" s="26"/>
      <c r="MHV949" s="26"/>
      <c r="MHW949" s="26"/>
      <c r="MHX949" s="26"/>
      <c r="MHY949" s="26"/>
      <c r="MHZ949" s="26"/>
      <c r="MIA949" s="26"/>
      <c r="MIB949" s="26"/>
      <c r="MIC949" s="26"/>
      <c r="MID949" s="26"/>
      <c r="MIE949" s="26"/>
      <c r="MIF949" s="26"/>
      <c r="MIG949" s="26"/>
      <c r="MIH949" s="26"/>
      <c r="MII949" s="26"/>
      <c r="MIJ949" s="26"/>
      <c r="MIK949" s="26"/>
      <c r="MIL949" s="26"/>
      <c r="MIM949" s="26"/>
      <c r="MIN949" s="26"/>
      <c r="MIO949" s="26"/>
      <c r="MIP949" s="26"/>
      <c r="MIQ949" s="26"/>
      <c r="MIR949" s="26"/>
      <c r="MIS949" s="26"/>
      <c r="MIT949" s="26"/>
      <c r="MIU949" s="26"/>
      <c r="MIV949" s="26"/>
      <c r="MIW949" s="26"/>
      <c r="MIX949" s="26"/>
      <c r="MIY949" s="26"/>
      <c r="MIZ949" s="26"/>
      <c r="MJA949" s="26"/>
      <c r="MJB949" s="26"/>
      <c r="MJC949" s="26"/>
      <c r="MJD949" s="26"/>
      <c r="MJE949" s="26"/>
      <c r="MJF949" s="26"/>
      <c r="MJG949" s="26"/>
      <c r="MJH949" s="26"/>
      <c r="MJI949" s="26"/>
      <c r="MJJ949" s="26"/>
      <c r="MJK949" s="26"/>
      <c r="MJL949" s="26"/>
      <c r="MJM949" s="26"/>
      <c r="MJN949" s="26"/>
      <c r="MJO949" s="26"/>
      <c r="MJP949" s="26"/>
      <c r="MJQ949" s="26"/>
      <c r="MJR949" s="26"/>
      <c r="MJS949" s="26"/>
      <c r="MJT949" s="26"/>
      <c r="MJU949" s="26"/>
      <c r="MJV949" s="26"/>
      <c r="MJW949" s="26"/>
      <c r="MJX949" s="26"/>
      <c r="MJY949" s="26"/>
      <c r="MJZ949" s="26"/>
      <c r="MKA949" s="26"/>
      <c r="MKB949" s="26"/>
      <c r="MKC949" s="26"/>
      <c r="MKD949" s="26"/>
      <c r="MKE949" s="26"/>
      <c r="MKF949" s="26"/>
      <c r="MKG949" s="26"/>
      <c r="MKH949" s="26"/>
      <c r="MKI949" s="26"/>
      <c r="MKJ949" s="26"/>
      <c r="MKK949" s="26"/>
      <c r="MKL949" s="26"/>
      <c r="MKM949" s="26"/>
      <c r="MKN949" s="26"/>
      <c r="MKO949" s="26"/>
      <c r="MKP949" s="26"/>
      <c r="MKQ949" s="26"/>
      <c r="MKR949" s="26"/>
      <c r="MKS949" s="26"/>
      <c r="MKT949" s="26"/>
      <c r="MKU949" s="26"/>
      <c r="MKV949" s="26"/>
      <c r="MKW949" s="26"/>
      <c r="MKX949" s="26"/>
      <c r="MKY949" s="26"/>
      <c r="MKZ949" s="26"/>
      <c r="MLA949" s="26"/>
      <c r="MLB949" s="26"/>
      <c r="MLC949" s="26"/>
      <c r="MLD949" s="26"/>
      <c r="MLE949" s="26"/>
      <c r="MLF949" s="26"/>
      <c r="MLG949" s="26"/>
      <c r="MLH949" s="26"/>
      <c r="MLI949" s="26"/>
      <c r="MLJ949" s="26"/>
      <c r="MLK949" s="26"/>
      <c r="MLL949" s="26"/>
      <c r="MLM949" s="26"/>
      <c r="MLN949" s="26"/>
      <c r="MLO949" s="26"/>
      <c r="MLP949" s="26"/>
      <c r="MLQ949" s="26"/>
      <c r="MLR949" s="26"/>
      <c r="MLS949" s="26"/>
      <c r="MLT949" s="26"/>
      <c r="MLU949" s="26"/>
      <c r="MLV949" s="26"/>
      <c r="MLW949" s="26"/>
      <c r="MLX949" s="26"/>
      <c r="MLY949" s="26"/>
      <c r="MLZ949" s="26"/>
      <c r="MMA949" s="26"/>
      <c r="MMB949" s="26"/>
      <c r="MMC949" s="26"/>
      <c r="MMD949" s="26"/>
      <c r="MME949" s="26"/>
      <c r="MMF949" s="26"/>
      <c r="MMG949" s="26"/>
      <c r="MMH949" s="26"/>
      <c r="MMI949" s="26"/>
      <c r="MMJ949" s="26"/>
      <c r="MMK949" s="26"/>
      <c r="MML949" s="26"/>
      <c r="MMM949" s="26"/>
      <c r="MMN949" s="26"/>
      <c r="MMO949" s="26"/>
      <c r="MMP949" s="26"/>
      <c r="MMQ949" s="26"/>
      <c r="MMR949" s="26"/>
      <c r="MMS949" s="26"/>
      <c r="MMT949" s="26"/>
      <c r="MMU949" s="26"/>
      <c r="MMV949" s="26"/>
      <c r="MMW949" s="26"/>
      <c r="MMX949" s="26"/>
      <c r="MMY949" s="26"/>
      <c r="MMZ949" s="26"/>
      <c r="MNA949" s="26"/>
      <c r="MNB949" s="26"/>
      <c r="MNC949" s="26"/>
      <c r="MND949" s="26"/>
      <c r="MNE949" s="26"/>
      <c r="MNF949" s="26"/>
      <c r="MNG949" s="26"/>
      <c r="MNH949" s="26"/>
      <c r="MNI949" s="26"/>
      <c r="MNJ949" s="26"/>
      <c r="MNK949" s="26"/>
      <c r="MNL949" s="26"/>
      <c r="MNM949" s="26"/>
      <c r="MNN949" s="26"/>
      <c r="MNO949" s="26"/>
      <c r="MNP949" s="26"/>
      <c r="MNQ949" s="26"/>
      <c r="MNR949" s="26"/>
      <c r="MNS949" s="26"/>
      <c r="MNT949" s="26"/>
      <c r="MNU949" s="26"/>
      <c r="MNV949" s="26"/>
      <c r="MNW949" s="26"/>
      <c r="MNX949" s="26"/>
      <c r="MNY949" s="26"/>
      <c r="MNZ949" s="26"/>
      <c r="MOA949" s="26"/>
      <c r="MOB949" s="26"/>
      <c r="MOC949" s="26"/>
      <c r="MOD949" s="26"/>
      <c r="MOE949" s="26"/>
      <c r="MOF949" s="26"/>
      <c r="MOG949" s="26"/>
      <c r="MOH949" s="26"/>
      <c r="MOI949" s="26"/>
      <c r="MOJ949" s="26"/>
      <c r="MOK949" s="26"/>
      <c r="MOL949" s="26"/>
      <c r="MOM949" s="26"/>
      <c r="MON949" s="26"/>
      <c r="MOO949" s="26"/>
      <c r="MOP949" s="26"/>
      <c r="MOQ949" s="26"/>
      <c r="MOR949" s="26"/>
      <c r="MOS949" s="26"/>
      <c r="MOT949" s="26"/>
      <c r="MOU949" s="26"/>
      <c r="MOV949" s="26"/>
      <c r="MOW949" s="26"/>
      <c r="MOX949" s="26"/>
      <c r="MOY949" s="26"/>
      <c r="MOZ949" s="26"/>
      <c r="MPA949" s="26"/>
      <c r="MPB949" s="26"/>
      <c r="MPC949" s="26"/>
      <c r="MPD949" s="26"/>
      <c r="MPE949" s="26"/>
      <c r="MPF949" s="26"/>
      <c r="MPG949" s="26"/>
      <c r="MPH949" s="26"/>
      <c r="MPI949" s="26"/>
      <c r="MPJ949" s="26"/>
      <c r="MPK949" s="26"/>
      <c r="MPL949" s="26"/>
      <c r="MPM949" s="26"/>
      <c r="MPN949" s="26"/>
      <c r="MPO949" s="26"/>
      <c r="MPP949" s="26"/>
      <c r="MPQ949" s="26"/>
      <c r="MPR949" s="26"/>
      <c r="MPS949" s="26"/>
      <c r="MPT949" s="26"/>
      <c r="MPU949" s="26"/>
      <c r="MPV949" s="26"/>
      <c r="MPW949" s="26"/>
      <c r="MPX949" s="26"/>
      <c r="MPY949" s="26"/>
      <c r="MPZ949" s="26"/>
      <c r="MQA949" s="26"/>
      <c r="MQB949" s="26"/>
      <c r="MQC949" s="26"/>
      <c r="MQD949" s="26"/>
      <c r="MQE949" s="26"/>
      <c r="MQF949" s="26"/>
      <c r="MQG949" s="26"/>
      <c r="MQH949" s="26"/>
      <c r="MQI949" s="26"/>
      <c r="MQJ949" s="26"/>
      <c r="MQK949" s="26"/>
      <c r="MQL949" s="26"/>
      <c r="MQM949" s="26"/>
      <c r="MQN949" s="26"/>
      <c r="MQO949" s="26"/>
      <c r="MQP949" s="26"/>
      <c r="MQQ949" s="26"/>
      <c r="MQR949" s="26"/>
      <c r="MQS949" s="26"/>
      <c r="MQT949" s="26"/>
      <c r="MQU949" s="26"/>
      <c r="MQV949" s="26"/>
      <c r="MQW949" s="26"/>
      <c r="MQX949" s="26"/>
      <c r="MQY949" s="26"/>
      <c r="MQZ949" s="26"/>
      <c r="MRA949" s="26"/>
      <c r="MRB949" s="26"/>
      <c r="MRC949" s="26"/>
      <c r="MRD949" s="26"/>
      <c r="MRE949" s="26"/>
      <c r="MRF949" s="26"/>
      <c r="MRG949" s="26"/>
      <c r="MRH949" s="26"/>
      <c r="MRI949" s="26"/>
      <c r="MRJ949" s="26"/>
      <c r="MRK949" s="26"/>
      <c r="MRL949" s="26"/>
      <c r="MRM949" s="26"/>
      <c r="MRN949" s="26"/>
      <c r="MRO949" s="26"/>
      <c r="MRP949" s="26"/>
      <c r="MRQ949" s="26"/>
      <c r="MRR949" s="26"/>
      <c r="MRS949" s="26"/>
      <c r="MRT949" s="26"/>
      <c r="MRU949" s="26"/>
      <c r="MRV949" s="26"/>
      <c r="MRW949" s="26"/>
      <c r="MRX949" s="26"/>
      <c r="MRY949" s="26"/>
      <c r="MRZ949" s="26"/>
      <c r="MSA949" s="26"/>
      <c r="MSB949" s="26"/>
      <c r="MSC949" s="26"/>
      <c r="MSD949" s="26"/>
      <c r="MSE949" s="26"/>
      <c r="MSF949" s="26"/>
      <c r="MSG949" s="26"/>
      <c r="MSH949" s="26"/>
      <c r="MSI949" s="26"/>
      <c r="MSJ949" s="26"/>
      <c r="MSK949" s="26"/>
      <c r="MSL949" s="26"/>
      <c r="MSM949" s="26"/>
      <c r="MSN949" s="26"/>
      <c r="MSO949" s="26"/>
      <c r="MSP949" s="26"/>
      <c r="MSQ949" s="26"/>
      <c r="MSR949" s="26"/>
      <c r="MSS949" s="26"/>
      <c r="MST949" s="26"/>
      <c r="MSU949" s="26"/>
      <c r="MSV949" s="26"/>
      <c r="MSW949" s="26"/>
      <c r="MSX949" s="26"/>
      <c r="MSY949" s="26"/>
      <c r="MSZ949" s="26"/>
      <c r="MTA949" s="26"/>
      <c r="MTB949" s="26"/>
      <c r="MTC949" s="26"/>
      <c r="MTD949" s="26"/>
      <c r="MTE949" s="26"/>
      <c r="MTF949" s="26"/>
      <c r="MTG949" s="26"/>
      <c r="MTH949" s="26"/>
      <c r="MTI949" s="26"/>
      <c r="MTJ949" s="26"/>
      <c r="MTK949" s="26"/>
      <c r="MTL949" s="26"/>
      <c r="MTM949" s="26"/>
      <c r="MTN949" s="26"/>
      <c r="MTO949" s="26"/>
      <c r="MTP949" s="26"/>
      <c r="MTQ949" s="26"/>
      <c r="MTR949" s="26"/>
      <c r="MTS949" s="26"/>
      <c r="MTT949" s="26"/>
      <c r="MTU949" s="26"/>
      <c r="MTV949" s="26"/>
      <c r="MTW949" s="26"/>
      <c r="MTX949" s="26"/>
      <c r="MTY949" s="26"/>
      <c r="MTZ949" s="26"/>
      <c r="MUA949" s="26"/>
      <c r="MUB949" s="26"/>
      <c r="MUC949" s="26"/>
      <c r="MUD949" s="26"/>
      <c r="MUE949" s="26"/>
      <c r="MUF949" s="26"/>
      <c r="MUG949" s="26"/>
      <c r="MUH949" s="26"/>
      <c r="MUI949" s="26"/>
      <c r="MUJ949" s="26"/>
      <c r="MUK949" s="26"/>
      <c r="MUL949" s="26"/>
      <c r="MUM949" s="26"/>
      <c r="MUN949" s="26"/>
      <c r="MUO949" s="26"/>
      <c r="MUP949" s="26"/>
      <c r="MUQ949" s="26"/>
      <c r="MUR949" s="26"/>
      <c r="MUS949" s="26"/>
      <c r="MUT949" s="26"/>
      <c r="MUU949" s="26"/>
      <c r="MUV949" s="26"/>
      <c r="MUW949" s="26"/>
      <c r="MUX949" s="26"/>
      <c r="MUY949" s="26"/>
      <c r="MUZ949" s="26"/>
      <c r="MVA949" s="26"/>
      <c r="MVB949" s="26"/>
      <c r="MVC949" s="26"/>
      <c r="MVD949" s="26"/>
      <c r="MVE949" s="26"/>
      <c r="MVF949" s="26"/>
      <c r="MVG949" s="26"/>
      <c r="MVH949" s="26"/>
      <c r="MVI949" s="26"/>
      <c r="MVJ949" s="26"/>
      <c r="MVK949" s="26"/>
      <c r="MVL949" s="26"/>
      <c r="MVM949" s="26"/>
      <c r="MVN949" s="26"/>
      <c r="MVO949" s="26"/>
      <c r="MVP949" s="26"/>
      <c r="MVQ949" s="26"/>
      <c r="MVR949" s="26"/>
      <c r="MVS949" s="26"/>
      <c r="MVT949" s="26"/>
      <c r="MVU949" s="26"/>
      <c r="MVV949" s="26"/>
      <c r="MVW949" s="26"/>
      <c r="MVX949" s="26"/>
      <c r="MVY949" s="26"/>
      <c r="MVZ949" s="26"/>
      <c r="MWA949" s="26"/>
      <c r="MWB949" s="26"/>
      <c r="MWC949" s="26"/>
      <c r="MWD949" s="26"/>
      <c r="MWE949" s="26"/>
      <c r="MWF949" s="26"/>
      <c r="MWG949" s="26"/>
      <c r="MWH949" s="26"/>
      <c r="MWI949" s="26"/>
      <c r="MWJ949" s="26"/>
      <c r="MWK949" s="26"/>
      <c r="MWL949" s="26"/>
      <c r="MWM949" s="26"/>
      <c r="MWN949" s="26"/>
      <c r="MWO949" s="26"/>
      <c r="MWP949" s="26"/>
      <c r="MWQ949" s="26"/>
      <c r="MWR949" s="26"/>
      <c r="MWS949" s="26"/>
      <c r="MWT949" s="26"/>
      <c r="MWU949" s="26"/>
      <c r="MWV949" s="26"/>
      <c r="MWW949" s="26"/>
      <c r="MWX949" s="26"/>
      <c r="MWY949" s="26"/>
      <c r="MWZ949" s="26"/>
      <c r="MXA949" s="26"/>
      <c r="MXB949" s="26"/>
      <c r="MXC949" s="26"/>
      <c r="MXD949" s="26"/>
      <c r="MXE949" s="26"/>
      <c r="MXF949" s="26"/>
      <c r="MXG949" s="26"/>
      <c r="MXH949" s="26"/>
      <c r="MXI949" s="26"/>
      <c r="MXJ949" s="26"/>
      <c r="MXK949" s="26"/>
      <c r="MXL949" s="26"/>
      <c r="MXM949" s="26"/>
      <c r="MXN949" s="26"/>
      <c r="MXO949" s="26"/>
      <c r="MXP949" s="26"/>
      <c r="MXQ949" s="26"/>
      <c r="MXR949" s="26"/>
      <c r="MXS949" s="26"/>
      <c r="MXT949" s="26"/>
      <c r="MXU949" s="26"/>
      <c r="MXV949" s="26"/>
      <c r="MXW949" s="26"/>
      <c r="MXX949" s="26"/>
      <c r="MXY949" s="26"/>
      <c r="MXZ949" s="26"/>
      <c r="MYA949" s="26"/>
      <c r="MYB949" s="26"/>
      <c r="MYC949" s="26"/>
      <c r="MYD949" s="26"/>
      <c r="MYE949" s="26"/>
      <c r="MYF949" s="26"/>
      <c r="MYG949" s="26"/>
      <c r="MYH949" s="26"/>
      <c r="MYI949" s="26"/>
      <c r="MYJ949" s="26"/>
      <c r="MYK949" s="26"/>
      <c r="MYL949" s="26"/>
      <c r="MYM949" s="26"/>
      <c r="MYN949" s="26"/>
      <c r="MYO949" s="26"/>
      <c r="MYP949" s="26"/>
      <c r="MYQ949" s="26"/>
      <c r="MYR949" s="26"/>
      <c r="MYS949" s="26"/>
      <c r="MYT949" s="26"/>
      <c r="MYU949" s="26"/>
      <c r="MYV949" s="26"/>
      <c r="MYW949" s="26"/>
      <c r="MYX949" s="26"/>
      <c r="MYY949" s="26"/>
      <c r="MYZ949" s="26"/>
      <c r="MZA949" s="26"/>
      <c r="MZB949" s="26"/>
      <c r="MZC949" s="26"/>
      <c r="MZD949" s="26"/>
      <c r="MZE949" s="26"/>
      <c r="MZF949" s="26"/>
      <c r="MZG949" s="26"/>
      <c r="MZH949" s="26"/>
      <c r="MZI949" s="26"/>
      <c r="MZJ949" s="26"/>
      <c r="MZK949" s="26"/>
      <c r="MZL949" s="26"/>
      <c r="MZM949" s="26"/>
      <c r="MZN949" s="26"/>
      <c r="MZO949" s="26"/>
      <c r="MZP949" s="26"/>
      <c r="MZQ949" s="26"/>
      <c r="MZR949" s="26"/>
      <c r="MZS949" s="26"/>
      <c r="MZT949" s="26"/>
      <c r="MZU949" s="26"/>
      <c r="MZV949" s="26"/>
      <c r="MZW949" s="26"/>
      <c r="MZX949" s="26"/>
      <c r="MZY949" s="26"/>
      <c r="MZZ949" s="26"/>
      <c r="NAA949" s="26"/>
      <c r="NAB949" s="26"/>
      <c r="NAC949" s="26"/>
      <c r="NAD949" s="26"/>
      <c r="NAE949" s="26"/>
      <c r="NAF949" s="26"/>
      <c r="NAG949" s="26"/>
      <c r="NAH949" s="26"/>
      <c r="NAI949" s="26"/>
      <c r="NAJ949" s="26"/>
      <c r="NAK949" s="26"/>
      <c r="NAL949" s="26"/>
      <c r="NAM949" s="26"/>
      <c r="NAN949" s="26"/>
      <c r="NAO949" s="26"/>
      <c r="NAP949" s="26"/>
      <c r="NAQ949" s="26"/>
      <c r="NAR949" s="26"/>
      <c r="NAS949" s="26"/>
      <c r="NAT949" s="26"/>
      <c r="NAU949" s="26"/>
      <c r="NAV949" s="26"/>
      <c r="NAW949" s="26"/>
      <c r="NAX949" s="26"/>
      <c r="NAY949" s="26"/>
      <c r="NAZ949" s="26"/>
      <c r="NBA949" s="26"/>
      <c r="NBB949" s="26"/>
      <c r="NBC949" s="26"/>
      <c r="NBD949" s="26"/>
      <c r="NBE949" s="26"/>
      <c r="NBF949" s="26"/>
      <c r="NBG949" s="26"/>
      <c r="NBH949" s="26"/>
      <c r="NBI949" s="26"/>
      <c r="NBJ949" s="26"/>
      <c r="NBK949" s="26"/>
      <c r="NBL949" s="26"/>
      <c r="NBM949" s="26"/>
      <c r="NBN949" s="26"/>
      <c r="NBO949" s="26"/>
      <c r="NBP949" s="26"/>
      <c r="NBQ949" s="26"/>
      <c r="NBR949" s="26"/>
      <c r="NBS949" s="26"/>
      <c r="NBT949" s="26"/>
      <c r="NBU949" s="26"/>
      <c r="NBV949" s="26"/>
      <c r="NBW949" s="26"/>
      <c r="NBX949" s="26"/>
      <c r="NBY949" s="26"/>
      <c r="NBZ949" s="26"/>
      <c r="NCA949" s="26"/>
      <c r="NCB949" s="26"/>
      <c r="NCC949" s="26"/>
      <c r="NCD949" s="26"/>
      <c r="NCE949" s="26"/>
      <c r="NCF949" s="26"/>
      <c r="NCG949" s="26"/>
      <c r="NCH949" s="26"/>
      <c r="NCI949" s="26"/>
      <c r="NCJ949" s="26"/>
      <c r="NCK949" s="26"/>
      <c r="NCL949" s="26"/>
      <c r="NCM949" s="26"/>
      <c r="NCN949" s="26"/>
      <c r="NCO949" s="26"/>
      <c r="NCP949" s="26"/>
      <c r="NCQ949" s="26"/>
      <c r="NCR949" s="26"/>
      <c r="NCS949" s="26"/>
      <c r="NCT949" s="26"/>
      <c r="NCU949" s="26"/>
      <c r="NCV949" s="26"/>
      <c r="NCW949" s="26"/>
      <c r="NCX949" s="26"/>
      <c r="NCY949" s="26"/>
      <c r="NCZ949" s="26"/>
      <c r="NDA949" s="26"/>
      <c r="NDB949" s="26"/>
      <c r="NDC949" s="26"/>
      <c r="NDD949" s="26"/>
      <c r="NDE949" s="26"/>
      <c r="NDF949" s="26"/>
      <c r="NDG949" s="26"/>
      <c r="NDH949" s="26"/>
      <c r="NDI949" s="26"/>
      <c r="NDJ949" s="26"/>
      <c r="NDK949" s="26"/>
      <c r="NDL949" s="26"/>
      <c r="NDM949" s="26"/>
      <c r="NDN949" s="26"/>
      <c r="NDO949" s="26"/>
      <c r="NDP949" s="26"/>
      <c r="NDQ949" s="26"/>
      <c r="NDR949" s="26"/>
      <c r="NDS949" s="26"/>
      <c r="NDT949" s="26"/>
      <c r="NDU949" s="26"/>
      <c r="NDV949" s="26"/>
      <c r="NDW949" s="26"/>
      <c r="NDX949" s="26"/>
      <c r="NDY949" s="26"/>
      <c r="NDZ949" s="26"/>
      <c r="NEA949" s="26"/>
      <c r="NEB949" s="26"/>
      <c r="NEC949" s="26"/>
      <c r="NED949" s="26"/>
      <c r="NEE949" s="26"/>
      <c r="NEF949" s="26"/>
      <c r="NEG949" s="26"/>
      <c r="NEH949" s="26"/>
      <c r="NEI949" s="26"/>
      <c r="NEJ949" s="26"/>
      <c r="NEK949" s="26"/>
      <c r="NEL949" s="26"/>
      <c r="NEM949" s="26"/>
      <c r="NEN949" s="26"/>
      <c r="NEO949" s="26"/>
      <c r="NEP949" s="26"/>
      <c r="NEQ949" s="26"/>
      <c r="NER949" s="26"/>
      <c r="NES949" s="26"/>
      <c r="NET949" s="26"/>
      <c r="NEU949" s="26"/>
      <c r="NEV949" s="26"/>
      <c r="NEW949" s="26"/>
      <c r="NEX949" s="26"/>
      <c r="NEY949" s="26"/>
      <c r="NEZ949" s="26"/>
      <c r="NFA949" s="26"/>
      <c r="NFB949" s="26"/>
      <c r="NFC949" s="26"/>
      <c r="NFD949" s="26"/>
      <c r="NFE949" s="26"/>
      <c r="NFF949" s="26"/>
      <c r="NFG949" s="26"/>
      <c r="NFH949" s="26"/>
      <c r="NFI949" s="26"/>
      <c r="NFJ949" s="26"/>
      <c r="NFK949" s="26"/>
      <c r="NFL949" s="26"/>
      <c r="NFM949" s="26"/>
      <c r="NFN949" s="26"/>
      <c r="NFO949" s="26"/>
      <c r="NFP949" s="26"/>
      <c r="NFQ949" s="26"/>
      <c r="NFR949" s="26"/>
      <c r="NFS949" s="26"/>
      <c r="NFT949" s="26"/>
      <c r="NFU949" s="26"/>
      <c r="NFV949" s="26"/>
      <c r="NFW949" s="26"/>
      <c r="NFX949" s="26"/>
      <c r="NFY949" s="26"/>
      <c r="NFZ949" s="26"/>
      <c r="NGA949" s="26"/>
      <c r="NGB949" s="26"/>
      <c r="NGC949" s="26"/>
      <c r="NGD949" s="26"/>
      <c r="NGE949" s="26"/>
      <c r="NGF949" s="26"/>
      <c r="NGG949" s="26"/>
      <c r="NGH949" s="26"/>
      <c r="NGI949" s="26"/>
      <c r="NGJ949" s="26"/>
      <c r="NGK949" s="26"/>
      <c r="NGL949" s="26"/>
      <c r="NGM949" s="26"/>
      <c r="NGN949" s="26"/>
      <c r="NGO949" s="26"/>
      <c r="NGP949" s="26"/>
      <c r="NGQ949" s="26"/>
      <c r="NGR949" s="26"/>
      <c r="NGS949" s="26"/>
      <c r="NGT949" s="26"/>
      <c r="NGU949" s="26"/>
      <c r="NGV949" s="26"/>
      <c r="NGW949" s="26"/>
      <c r="NGX949" s="26"/>
      <c r="NGY949" s="26"/>
      <c r="NGZ949" s="26"/>
      <c r="NHA949" s="26"/>
      <c r="NHB949" s="26"/>
      <c r="NHC949" s="26"/>
      <c r="NHD949" s="26"/>
      <c r="NHE949" s="26"/>
      <c r="NHF949" s="26"/>
      <c r="NHG949" s="26"/>
      <c r="NHH949" s="26"/>
      <c r="NHI949" s="26"/>
      <c r="NHJ949" s="26"/>
      <c r="NHK949" s="26"/>
      <c r="NHL949" s="26"/>
      <c r="NHM949" s="26"/>
      <c r="NHN949" s="26"/>
      <c r="NHO949" s="26"/>
      <c r="NHP949" s="26"/>
      <c r="NHQ949" s="26"/>
      <c r="NHR949" s="26"/>
      <c r="NHS949" s="26"/>
      <c r="NHT949" s="26"/>
      <c r="NHU949" s="26"/>
      <c r="NHV949" s="26"/>
      <c r="NHW949" s="26"/>
      <c r="NHX949" s="26"/>
      <c r="NHY949" s="26"/>
      <c r="NHZ949" s="26"/>
      <c r="NIA949" s="26"/>
      <c r="NIB949" s="26"/>
      <c r="NIC949" s="26"/>
      <c r="NID949" s="26"/>
      <c r="NIE949" s="26"/>
      <c r="NIF949" s="26"/>
      <c r="NIG949" s="26"/>
      <c r="NIH949" s="26"/>
      <c r="NII949" s="26"/>
      <c r="NIJ949" s="26"/>
      <c r="NIK949" s="26"/>
      <c r="NIL949" s="26"/>
      <c r="NIM949" s="26"/>
      <c r="NIN949" s="26"/>
      <c r="NIO949" s="26"/>
      <c r="NIP949" s="26"/>
      <c r="NIQ949" s="26"/>
      <c r="NIR949" s="26"/>
      <c r="NIS949" s="26"/>
      <c r="NIT949" s="26"/>
      <c r="NIU949" s="26"/>
      <c r="NIV949" s="26"/>
      <c r="NIW949" s="26"/>
      <c r="NIX949" s="26"/>
      <c r="NIY949" s="26"/>
      <c r="NIZ949" s="26"/>
      <c r="NJA949" s="26"/>
      <c r="NJB949" s="26"/>
      <c r="NJC949" s="26"/>
      <c r="NJD949" s="26"/>
      <c r="NJE949" s="26"/>
      <c r="NJF949" s="26"/>
      <c r="NJG949" s="26"/>
      <c r="NJH949" s="26"/>
      <c r="NJI949" s="26"/>
      <c r="NJJ949" s="26"/>
      <c r="NJK949" s="26"/>
      <c r="NJL949" s="26"/>
      <c r="NJM949" s="26"/>
      <c r="NJN949" s="26"/>
      <c r="NJO949" s="26"/>
      <c r="NJP949" s="26"/>
      <c r="NJQ949" s="26"/>
      <c r="NJR949" s="26"/>
      <c r="NJS949" s="26"/>
      <c r="NJT949" s="26"/>
      <c r="NJU949" s="26"/>
      <c r="NJV949" s="26"/>
      <c r="NJW949" s="26"/>
      <c r="NJX949" s="26"/>
      <c r="NJY949" s="26"/>
      <c r="NJZ949" s="26"/>
      <c r="NKA949" s="26"/>
      <c r="NKB949" s="26"/>
      <c r="NKC949" s="26"/>
      <c r="NKD949" s="26"/>
      <c r="NKE949" s="26"/>
      <c r="NKF949" s="26"/>
      <c r="NKG949" s="26"/>
      <c r="NKH949" s="26"/>
      <c r="NKI949" s="26"/>
      <c r="NKJ949" s="26"/>
      <c r="NKK949" s="26"/>
      <c r="NKL949" s="26"/>
      <c r="NKM949" s="26"/>
      <c r="NKN949" s="26"/>
      <c r="NKO949" s="26"/>
      <c r="NKP949" s="26"/>
      <c r="NKQ949" s="26"/>
      <c r="NKR949" s="26"/>
      <c r="NKS949" s="26"/>
      <c r="NKT949" s="26"/>
      <c r="NKU949" s="26"/>
      <c r="NKV949" s="26"/>
      <c r="NKW949" s="26"/>
      <c r="NKX949" s="26"/>
      <c r="NKY949" s="26"/>
      <c r="NKZ949" s="26"/>
      <c r="NLA949" s="26"/>
      <c r="NLB949" s="26"/>
      <c r="NLC949" s="26"/>
      <c r="NLD949" s="26"/>
      <c r="NLE949" s="26"/>
      <c r="NLF949" s="26"/>
      <c r="NLG949" s="26"/>
      <c r="NLH949" s="26"/>
      <c r="NLI949" s="26"/>
      <c r="NLJ949" s="26"/>
      <c r="NLK949" s="26"/>
      <c r="NLL949" s="26"/>
      <c r="NLM949" s="26"/>
      <c r="NLN949" s="26"/>
      <c r="NLO949" s="26"/>
      <c r="NLP949" s="26"/>
      <c r="NLQ949" s="26"/>
      <c r="NLR949" s="26"/>
      <c r="NLS949" s="26"/>
      <c r="NLT949" s="26"/>
      <c r="NLU949" s="26"/>
      <c r="NLV949" s="26"/>
      <c r="NLW949" s="26"/>
      <c r="NLX949" s="26"/>
      <c r="NLY949" s="26"/>
      <c r="NLZ949" s="26"/>
      <c r="NMA949" s="26"/>
      <c r="NMB949" s="26"/>
      <c r="NMC949" s="26"/>
      <c r="NMD949" s="26"/>
      <c r="NME949" s="26"/>
      <c r="NMF949" s="26"/>
      <c r="NMG949" s="26"/>
      <c r="NMH949" s="26"/>
      <c r="NMI949" s="26"/>
      <c r="NMJ949" s="26"/>
      <c r="NMK949" s="26"/>
      <c r="NML949" s="26"/>
      <c r="NMM949" s="26"/>
      <c r="NMN949" s="26"/>
      <c r="NMO949" s="26"/>
      <c r="NMP949" s="26"/>
      <c r="NMQ949" s="26"/>
      <c r="NMR949" s="26"/>
      <c r="NMS949" s="26"/>
      <c r="NMT949" s="26"/>
      <c r="NMU949" s="26"/>
      <c r="NMV949" s="26"/>
      <c r="NMW949" s="26"/>
      <c r="NMX949" s="26"/>
      <c r="NMY949" s="26"/>
      <c r="NMZ949" s="26"/>
      <c r="NNA949" s="26"/>
      <c r="NNB949" s="26"/>
      <c r="NNC949" s="26"/>
      <c r="NND949" s="26"/>
      <c r="NNE949" s="26"/>
      <c r="NNF949" s="26"/>
      <c r="NNG949" s="26"/>
      <c r="NNH949" s="26"/>
      <c r="NNI949" s="26"/>
      <c r="NNJ949" s="26"/>
      <c r="NNK949" s="26"/>
      <c r="NNL949" s="26"/>
      <c r="NNM949" s="26"/>
      <c r="NNN949" s="26"/>
      <c r="NNO949" s="26"/>
      <c r="NNP949" s="26"/>
      <c r="NNQ949" s="26"/>
      <c r="NNR949" s="26"/>
      <c r="NNS949" s="26"/>
      <c r="NNT949" s="26"/>
      <c r="NNU949" s="26"/>
      <c r="NNV949" s="26"/>
      <c r="NNW949" s="26"/>
      <c r="NNX949" s="26"/>
      <c r="NNY949" s="26"/>
      <c r="NNZ949" s="26"/>
      <c r="NOA949" s="26"/>
      <c r="NOB949" s="26"/>
      <c r="NOC949" s="26"/>
      <c r="NOD949" s="26"/>
      <c r="NOE949" s="26"/>
      <c r="NOF949" s="26"/>
      <c r="NOG949" s="26"/>
      <c r="NOH949" s="26"/>
      <c r="NOI949" s="26"/>
      <c r="NOJ949" s="26"/>
      <c r="NOK949" s="26"/>
      <c r="NOL949" s="26"/>
      <c r="NOM949" s="26"/>
      <c r="NON949" s="26"/>
      <c r="NOO949" s="26"/>
      <c r="NOP949" s="26"/>
      <c r="NOQ949" s="26"/>
      <c r="NOR949" s="26"/>
      <c r="NOS949" s="26"/>
      <c r="NOT949" s="26"/>
      <c r="NOU949" s="26"/>
      <c r="NOV949" s="26"/>
      <c r="NOW949" s="26"/>
      <c r="NOX949" s="26"/>
      <c r="NOY949" s="26"/>
      <c r="NOZ949" s="26"/>
      <c r="NPA949" s="26"/>
      <c r="NPB949" s="26"/>
      <c r="NPC949" s="26"/>
      <c r="NPD949" s="26"/>
      <c r="NPE949" s="26"/>
      <c r="NPF949" s="26"/>
      <c r="NPG949" s="26"/>
      <c r="NPH949" s="26"/>
      <c r="NPI949" s="26"/>
      <c r="NPJ949" s="26"/>
      <c r="NPK949" s="26"/>
      <c r="NPL949" s="26"/>
      <c r="NPM949" s="26"/>
      <c r="NPN949" s="26"/>
      <c r="NPO949" s="26"/>
      <c r="NPP949" s="26"/>
      <c r="NPQ949" s="26"/>
      <c r="NPR949" s="26"/>
      <c r="NPS949" s="26"/>
      <c r="NPT949" s="26"/>
      <c r="NPU949" s="26"/>
      <c r="NPV949" s="26"/>
      <c r="NPW949" s="26"/>
      <c r="NPX949" s="26"/>
      <c r="NPY949" s="26"/>
      <c r="NPZ949" s="26"/>
      <c r="NQA949" s="26"/>
      <c r="NQB949" s="26"/>
      <c r="NQC949" s="26"/>
      <c r="NQD949" s="26"/>
      <c r="NQE949" s="26"/>
      <c r="NQF949" s="26"/>
      <c r="NQG949" s="26"/>
      <c r="NQH949" s="26"/>
      <c r="NQI949" s="26"/>
      <c r="NQJ949" s="26"/>
      <c r="NQK949" s="26"/>
      <c r="NQL949" s="26"/>
      <c r="NQM949" s="26"/>
      <c r="NQN949" s="26"/>
      <c r="NQO949" s="26"/>
      <c r="NQP949" s="26"/>
      <c r="NQQ949" s="26"/>
      <c r="NQR949" s="26"/>
      <c r="NQS949" s="26"/>
      <c r="NQT949" s="26"/>
      <c r="NQU949" s="26"/>
      <c r="NQV949" s="26"/>
      <c r="NQW949" s="26"/>
      <c r="NQX949" s="26"/>
      <c r="NQY949" s="26"/>
      <c r="NQZ949" s="26"/>
      <c r="NRA949" s="26"/>
      <c r="NRB949" s="26"/>
      <c r="NRC949" s="26"/>
      <c r="NRD949" s="26"/>
      <c r="NRE949" s="26"/>
      <c r="NRF949" s="26"/>
      <c r="NRG949" s="26"/>
      <c r="NRH949" s="26"/>
      <c r="NRI949" s="26"/>
      <c r="NRJ949" s="26"/>
      <c r="NRK949" s="26"/>
      <c r="NRL949" s="26"/>
      <c r="NRM949" s="26"/>
      <c r="NRN949" s="26"/>
      <c r="NRO949" s="26"/>
      <c r="NRP949" s="26"/>
      <c r="NRQ949" s="26"/>
      <c r="NRR949" s="26"/>
      <c r="NRS949" s="26"/>
      <c r="NRT949" s="26"/>
      <c r="NRU949" s="26"/>
      <c r="NRV949" s="26"/>
      <c r="NRW949" s="26"/>
      <c r="NRX949" s="26"/>
      <c r="NRY949" s="26"/>
      <c r="NRZ949" s="26"/>
      <c r="NSA949" s="26"/>
      <c r="NSB949" s="26"/>
      <c r="NSC949" s="26"/>
      <c r="NSD949" s="26"/>
      <c r="NSE949" s="26"/>
      <c r="NSF949" s="26"/>
      <c r="NSG949" s="26"/>
      <c r="NSH949" s="26"/>
      <c r="NSI949" s="26"/>
      <c r="NSJ949" s="26"/>
      <c r="NSK949" s="26"/>
      <c r="NSL949" s="26"/>
      <c r="NSM949" s="26"/>
      <c r="NSN949" s="26"/>
      <c r="NSO949" s="26"/>
      <c r="NSP949" s="26"/>
      <c r="NSQ949" s="26"/>
      <c r="NSR949" s="26"/>
      <c r="NSS949" s="26"/>
      <c r="NST949" s="26"/>
      <c r="NSU949" s="26"/>
      <c r="NSV949" s="26"/>
      <c r="NSW949" s="26"/>
      <c r="NSX949" s="26"/>
      <c r="NSY949" s="26"/>
      <c r="NSZ949" s="26"/>
      <c r="NTA949" s="26"/>
      <c r="NTB949" s="26"/>
      <c r="NTC949" s="26"/>
      <c r="NTD949" s="26"/>
      <c r="NTE949" s="26"/>
      <c r="NTF949" s="26"/>
      <c r="NTG949" s="26"/>
      <c r="NTH949" s="26"/>
      <c r="NTI949" s="26"/>
      <c r="NTJ949" s="26"/>
      <c r="NTK949" s="26"/>
      <c r="NTL949" s="26"/>
      <c r="NTM949" s="26"/>
      <c r="NTN949" s="26"/>
      <c r="NTO949" s="26"/>
      <c r="NTP949" s="26"/>
      <c r="NTQ949" s="26"/>
      <c r="NTR949" s="26"/>
      <c r="NTS949" s="26"/>
      <c r="NTT949" s="26"/>
      <c r="NTU949" s="26"/>
      <c r="NTV949" s="26"/>
      <c r="NTW949" s="26"/>
      <c r="NTX949" s="26"/>
      <c r="NTY949" s="26"/>
      <c r="NTZ949" s="26"/>
      <c r="NUA949" s="26"/>
      <c r="NUB949" s="26"/>
      <c r="NUC949" s="26"/>
      <c r="NUD949" s="26"/>
      <c r="NUE949" s="26"/>
      <c r="NUF949" s="26"/>
      <c r="NUG949" s="26"/>
      <c r="NUH949" s="26"/>
      <c r="NUI949" s="26"/>
      <c r="NUJ949" s="26"/>
      <c r="NUK949" s="26"/>
      <c r="NUL949" s="26"/>
      <c r="NUM949" s="26"/>
      <c r="NUN949" s="26"/>
      <c r="NUO949" s="26"/>
      <c r="NUP949" s="26"/>
      <c r="NUQ949" s="26"/>
      <c r="NUR949" s="26"/>
      <c r="NUS949" s="26"/>
      <c r="NUT949" s="26"/>
      <c r="NUU949" s="26"/>
      <c r="NUV949" s="26"/>
      <c r="NUW949" s="26"/>
      <c r="NUX949" s="26"/>
      <c r="NUY949" s="26"/>
      <c r="NUZ949" s="26"/>
      <c r="NVA949" s="26"/>
      <c r="NVB949" s="26"/>
      <c r="NVC949" s="26"/>
      <c r="NVD949" s="26"/>
      <c r="NVE949" s="26"/>
      <c r="NVF949" s="26"/>
      <c r="NVG949" s="26"/>
      <c r="NVH949" s="26"/>
      <c r="NVI949" s="26"/>
      <c r="NVJ949" s="26"/>
      <c r="NVK949" s="26"/>
      <c r="NVL949" s="26"/>
      <c r="NVM949" s="26"/>
      <c r="NVN949" s="26"/>
      <c r="NVO949" s="26"/>
      <c r="NVP949" s="26"/>
      <c r="NVQ949" s="26"/>
      <c r="NVR949" s="26"/>
      <c r="NVS949" s="26"/>
      <c r="NVT949" s="26"/>
      <c r="NVU949" s="26"/>
      <c r="NVV949" s="26"/>
      <c r="NVW949" s="26"/>
      <c r="NVX949" s="26"/>
      <c r="NVY949" s="26"/>
      <c r="NVZ949" s="26"/>
      <c r="NWA949" s="26"/>
      <c r="NWB949" s="26"/>
      <c r="NWC949" s="26"/>
      <c r="NWD949" s="26"/>
      <c r="NWE949" s="26"/>
      <c r="NWF949" s="26"/>
      <c r="NWG949" s="26"/>
      <c r="NWH949" s="26"/>
      <c r="NWI949" s="26"/>
      <c r="NWJ949" s="26"/>
      <c r="NWK949" s="26"/>
      <c r="NWL949" s="26"/>
      <c r="NWM949" s="26"/>
      <c r="NWN949" s="26"/>
      <c r="NWO949" s="26"/>
      <c r="NWP949" s="26"/>
      <c r="NWQ949" s="26"/>
      <c r="NWR949" s="26"/>
      <c r="NWS949" s="26"/>
      <c r="NWT949" s="26"/>
      <c r="NWU949" s="26"/>
      <c r="NWV949" s="26"/>
      <c r="NWW949" s="26"/>
      <c r="NWX949" s="26"/>
      <c r="NWY949" s="26"/>
      <c r="NWZ949" s="26"/>
      <c r="NXA949" s="26"/>
      <c r="NXB949" s="26"/>
      <c r="NXC949" s="26"/>
      <c r="NXD949" s="26"/>
      <c r="NXE949" s="26"/>
      <c r="NXF949" s="26"/>
      <c r="NXG949" s="26"/>
      <c r="NXH949" s="26"/>
      <c r="NXI949" s="26"/>
      <c r="NXJ949" s="26"/>
      <c r="NXK949" s="26"/>
      <c r="NXL949" s="26"/>
      <c r="NXM949" s="26"/>
      <c r="NXN949" s="26"/>
      <c r="NXO949" s="26"/>
      <c r="NXP949" s="26"/>
      <c r="NXQ949" s="26"/>
      <c r="NXR949" s="26"/>
      <c r="NXS949" s="26"/>
      <c r="NXT949" s="26"/>
      <c r="NXU949" s="26"/>
      <c r="NXV949" s="26"/>
      <c r="NXW949" s="26"/>
      <c r="NXX949" s="26"/>
      <c r="NXY949" s="26"/>
      <c r="NXZ949" s="26"/>
      <c r="NYA949" s="26"/>
      <c r="NYB949" s="26"/>
      <c r="NYC949" s="26"/>
      <c r="NYD949" s="26"/>
      <c r="NYE949" s="26"/>
      <c r="NYF949" s="26"/>
      <c r="NYG949" s="26"/>
      <c r="NYH949" s="26"/>
      <c r="NYI949" s="26"/>
      <c r="NYJ949" s="26"/>
      <c r="NYK949" s="26"/>
      <c r="NYL949" s="26"/>
      <c r="NYM949" s="26"/>
      <c r="NYN949" s="26"/>
      <c r="NYO949" s="26"/>
      <c r="NYP949" s="26"/>
      <c r="NYQ949" s="26"/>
      <c r="NYR949" s="26"/>
      <c r="NYS949" s="26"/>
      <c r="NYT949" s="26"/>
      <c r="NYU949" s="26"/>
      <c r="NYV949" s="26"/>
      <c r="NYW949" s="26"/>
      <c r="NYX949" s="26"/>
      <c r="NYY949" s="26"/>
      <c r="NYZ949" s="26"/>
      <c r="NZA949" s="26"/>
      <c r="NZB949" s="26"/>
      <c r="NZC949" s="26"/>
      <c r="NZD949" s="26"/>
      <c r="NZE949" s="26"/>
      <c r="NZF949" s="26"/>
      <c r="NZG949" s="26"/>
      <c r="NZH949" s="26"/>
      <c r="NZI949" s="26"/>
      <c r="NZJ949" s="26"/>
      <c r="NZK949" s="26"/>
      <c r="NZL949" s="26"/>
      <c r="NZM949" s="26"/>
      <c r="NZN949" s="26"/>
      <c r="NZO949" s="26"/>
      <c r="NZP949" s="26"/>
      <c r="NZQ949" s="26"/>
      <c r="NZR949" s="26"/>
      <c r="NZS949" s="26"/>
      <c r="NZT949" s="26"/>
      <c r="NZU949" s="26"/>
      <c r="NZV949" s="26"/>
      <c r="NZW949" s="26"/>
      <c r="NZX949" s="26"/>
      <c r="NZY949" s="26"/>
      <c r="NZZ949" s="26"/>
      <c r="OAA949" s="26"/>
      <c r="OAB949" s="26"/>
      <c r="OAC949" s="26"/>
      <c r="OAD949" s="26"/>
      <c r="OAE949" s="26"/>
      <c r="OAF949" s="26"/>
      <c r="OAG949" s="26"/>
      <c r="OAH949" s="26"/>
      <c r="OAI949" s="26"/>
      <c r="OAJ949" s="26"/>
      <c r="OAK949" s="26"/>
      <c r="OAL949" s="26"/>
      <c r="OAM949" s="26"/>
      <c r="OAN949" s="26"/>
      <c r="OAO949" s="26"/>
      <c r="OAP949" s="26"/>
      <c r="OAQ949" s="26"/>
      <c r="OAR949" s="26"/>
      <c r="OAS949" s="26"/>
      <c r="OAT949" s="26"/>
      <c r="OAU949" s="26"/>
      <c r="OAV949" s="26"/>
      <c r="OAW949" s="26"/>
      <c r="OAX949" s="26"/>
      <c r="OAY949" s="26"/>
      <c r="OAZ949" s="26"/>
      <c r="OBA949" s="26"/>
      <c r="OBB949" s="26"/>
      <c r="OBC949" s="26"/>
      <c r="OBD949" s="26"/>
      <c r="OBE949" s="26"/>
      <c r="OBF949" s="26"/>
      <c r="OBG949" s="26"/>
      <c r="OBH949" s="26"/>
      <c r="OBI949" s="26"/>
      <c r="OBJ949" s="26"/>
      <c r="OBK949" s="26"/>
      <c r="OBL949" s="26"/>
      <c r="OBM949" s="26"/>
      <c r="OBN949" s="26"/>
      <c r="OBO949" s="26"/>
      <c r="OBP949" s="26"/>
      <c r="OBQ949" s="26"/>
      <c r="OBR949" s="26"/>
      <c r="OBS949" s="26"/>
      <c r="OBT949" s="26"/>
      <c r="OBU949" s="26"/>
      <c r="OBV949" s="26"/>
      <c r="OBW949" s="26"/>
      <c r="OBX949" s="26"/>
      <c r="OBY949" s="26"/>
      <c r="OBZ949" s="26"/>
      <c r="OCA949" s="26"/>
      <c r="OCB949" s="26"/>
      <c r="OCC949" s="26"/>
      <c r="OCD949" s="26"/>
      <c r="OCE949" s="26"/>
      <c r="OCF949" s="26"/>
      <c r="OCG949" s="26"/>
      <c r="OCH949" s="26"/>
      <c r="OCI949" s="26"/>
      <c r="OCJ949" s="26"/>
      <c r="OCK949" s="26"/>
      <c r="OCL949" s="26"/>
      <c r="OCM949" s="26"/>
      <c r="OCN949" s="26"/>
      <c r="OCO949" s="26"/>
      <c r="OCP949" s="26"/>
      <c r="OCQ949" s="26"/>
      <c r="OCR949" s="26"/>
      <c r="OCS949" s="26"/>
      <c r="OCT949" s="26"/>
      <c r="OCU949" s="26"/>
      <c r="OCV949" s="26"/>
      <c r="OCW949" s="26"/>
      <c r="OCX949" s="26"/>
      <c r="OCY949" s="26"/>
      <c r="OCZ949" s="26"/>
      <c r="ODA949" s="26"/>
      <c r="ODB949" s="26"/>
      <c r="ODC949" s="26"/>
      <c r="ODD949" s="26"/>
      <c r="ODE949" s="26"/>
      <c r="ODF949" s="26"/>
      <c r="ODG949" s="26"/>
      <c r="ODH949" s="26"/>
      <c r="ODI949" s="26"/>
      <c r="ODJ949" s="26"/>
      <c r="ODK949" s="26"/>
      <c r="ODL949" s="26"/>
      <c r="ODM949" s="26"/>
      <c r="ODN949" s="26"/>
      <c r="ODO949" s="26"/>
      <c r="ODP949" s="26"/>
      <c r="ODQ949" s="26"/>
      <c r="ODR949" s="26"/>
      <c r="ODS949" s="26"/>
      <c r="ODT949" s="26"/>
      <c r="ODU949" s="26"/>
      <c r="ODV949" s="26"/>
      <c r="ODW949" s="26"/>
      <c r="ODX949" s="26"/>
      <c r="ODY949" s="26"/>
      <c r="ODZ949" s="26"/>
      <c r="OEA949" s="26"/>
      <c r="OEB949" s="26"/>
      <c r="OEC949" s="26"/>
      <c r="OED949" s="26"/>
      <c r="OEE949" s="26"/>
      <c r="OEF949" s="26"/>
      <c r="OEG949" s="26"/>
      <c r="OEH949" s="26"/>
      <c r="OEI949" s="26"/>
      <c r="OEJ949" s="26"/>
      <c r="OEK949" s="26"/>
      <c r="OEL949" s="26"/>
      <c r="OEM949" s="26"/>
      <c r="OEN949" s="26"/>
      <c r="OEO949" s="26"/>
      <c r="OEP949" s="26"/>
      <c r="OEQ949" s="26"/>
      <c r="OER949" s="26"/>
      <c r="OES949" s="26"/>
      <c r="OET949" s="26"/>
      <c r="OEU949" s="26"/>
      <c r="OEV949" s="26"/>
      <c r="OEW949" s="26"/>
      <c r="OEX949" s="26"/>
      <c r="OEY949" s="26"/>
      <c r="OEZ949" s="26"/>
      <c r="OFA949" s="26"/>
      <c r="OFB949" s="26"/>
      <c r="OFC949" s="26"/>
      <c r="OFD949" s="26"/>
      <c r="OFE949" s="26"/>
      <c r="OFF949" s="26"/>
      <c r="OFG949" s="26"/>
      <c r="OFH949" s="26"/>
      <c r="OFI949" s="26"/>
      <c r="OFJ949" s="26"/>
      <c r="OFK949" s="26"/>
      <c r="OFL949" s="26"/>
      <c r="OFM949" s="26"/>
      <c r="OFN949" s="26"/>
      <c r="OFO949" s="26"/>
      <c r="OFP949" s="26"/>
      <c r="OFQ949" s="26"/>
      <c r="OFR949" s="26"/>
      <c r="OFS949" s="26"/>
      <c r="OFT949" s="26"/>
      <c r="OFU949" s="26"/>
      <c r="OFV949" s="26"/>
      <c r="OFW949" s="26"/>
      <c r="OFX949" s="26"/>
      <c r="OFY949" s="26"/>
      <c r="OFZ949" s="26"/>
      <c r="OGA949" s="26"/>
      <c r="OGB949" s="26"/>
      <c r="OGC949" s="26"/>
      <c r="OGD949" s="26"/>
      <c r="OGE949" s="26"/>
      <c r="OGF949" s="26"/>
      <c r="OGG949" s="26"/>
      <c r="OGH949" s="26"/>
      <c r="OGI949" s="26"/>
      <c r="OGJ949" s="26"/>
      <c r="OGK949" s="26"/>
      <c r="OGL949" s="26"/>
      <c r="OGM949" s="26"/>
      <c r="OGN949" s="26"/>
      <c r="OGO949" s="26"/>
      <c r="OGP949" s="26"/>
      <c r="OGQ949" s="26"/>
      <c r="OGR949" s="26"/>
      <c r="OGS949" s="26"/>
      <c r="OGT949" s="26"/>
      <c r="OGU949" s="26"/>
      <c r="OGV949" s="26"/>
      <c r="OGW949" s="26"/>
      <c r="OGX949" s="26"/>
      <c r="OGY949" s="26"/>
      <c r="OGZ949" s="26"/>
      <c r="OHA949" s="26"/>
      <c r="OHB949" s="26"/>
      <c r="OHC949" s="26"/>
      <c r="OHD949" s="26"/>
      <c r="OHE949" s="26"/>
      <c r="OHF949" s="26"/>
      <c r="OHG949" s="26"/>
      <c r="OHH949" s="26"/>
      <c r="OHI949" s="26"/>
      <c r="OHJ949" s="26"/>
      <c r="OHK949" s="26"/>
      <c r="OHL949" s="26"/>
      <c r="OHM949" s="26"/>
      <c r="OHN949" s="26"/>
      <c r="OHO949" s="26"/>
      <c r="OHP949" s="26"/>
      <c r="OHQ949" s="26"/>
      <c r="OHR949" s="26"/>
      <c r="OHS949" s="26"/>
      <c r="OHT949" s="26"/>
      <c r="OHU949" s="26"/>
      <c r="OHV949" s="26"/>
      <c r="OHW949" s="26"/>
      <c r="OHX949" s="26"/>
      <c r="OHY949" s="26"/>
      <c r="OHZ949" s="26"/>
      <c r="OIA949" s="26"/>
      <c r="OIB949" s="26"/>
      <c r="OIC949" s="26"/>
      <c r="OID949" s="26"/>
      <c r="OIE949" s="26"/>
      <c r="OIF949" s="26"/>
      <c r="OIG949" s="26"/>
      <c r="OIH949" s="26"/>
      <c r="OII949" s="26"/>
      <c r="OIJ949" s="26"/>
      <c r="OIK949" s="26"/>
      <c r="OIL949" s="26"/>
      <c r="OIM949" s="26"/>
      <c r="OIN949" s="26"/>
      <c r="OIO949" s="26"/>
      <c r="OIP949" s="26"/>
      <c r="OIQ949" s="26"/>
      <c r="OIR949" s="26"/>
      <c r="OIS949" s="26"/>
      <c r="OIT949" s="26"/>
      <c r="OIU949" s="26"/>
      <c r="OIV949" s="26"/>
      <c r="OIW949" s="26"/>
      <c r="OIX949" s="26"/>
      <c r="OIY949" s="26"/>
      <c r="OIZ949" s="26"/>
      <c r="OJA949" s="26"/>
      <c r="OJB949" s="26"/>
      <c r="OJC949" s="26"/>
      <c r="OJD949" s="26"/>
      <c r="OJE949" s="26"/>
      <c r="OJF949" s="26"/>
      <c r="OJG949" s="26"/>
      <c r="OJH949" s="26"/>
      <c r="OJI949" s="26"/>
      <c r="OJJ949" s="26"/>
      <c r="OJK949" s="26"/>
      <c r="OJL949" s="26"/>
      <c r="OJM949" s="26"/>
      <c r="OJN949" s="26"/>
      <c r="OJO949" s="26"/>
      <c r="OJP949" s="26"/>
      <c r="OJQ949" s="26"/>
      <c r="OJR949" s="26"/>
      <c r="OJS949" s="26"/>
      <c r="OJT949" s="26"/>
      <c r="OJU949" s="26"/>
      <c r="OJV949" s="26"/>
      <c r="OJW949" s="26"/>
      <c r="OJX949" s="26"/>
      <c r="OJY949" s="26"/>
      <c r="OJZ949" s="26"/>
      <c r="OKA949" s="26"/>
      <c r="OKB949" s="26"/>
      <c r="OKC949" s="26"/>
      <c r="OKD949" s="26"/>
      <c r="OKE949" s="26"/>
      <c r="OKF949" s="26"/>
      <c r="OKG949" s="26"/>
      <c r="OKH949" s="26"/>
      <c r="OKI949" s="26"/>
      <c r="OKJ949" s="26"/>
      <c r="OKK949" s="26"/>
      <c r="OKL949" s="26"/>
      <c r="OKM949" s="26"/>
      <c r="OKN949" s="26"/>
      <c r="OKO949" s="26"/>
      <c r="OKP949" s="26"/>
      <c r="OKQ949" s="26"/>
      <c r="OKR949" s="26"/>
      <c r="OKS949" s="26"/>
      <c r="OKT949" s="26"/>
      <c r="OKU949" s="26"/>
      <c r="OKV949" s="26"/>
      <c r="OKW949" s="26"/>
      <c r="OKX949" s="26"/>
      <c r="OKY949" s="26"/>
      <c r="OKZ949" s="26"/>
      <c r="OLA949" s="26"/>
      <c r="OLB949" s="26"/>
      <c r="OLC949" s="26"/>
      <c r="OLD949" s="26"/>
      <c r="OLE949" s="26"/>
      <c r="OLF949" s="26"/>
      <c r="OLG949" s="26"/>
      <c r="OLH949" s="26"/>
      <c r="OLI949" s="26"/>
      <c r="OLJ949" s="26"/>
      <c r="OLK949" s="26"/>
      <c r="OLL949" s="26"/>
      <c r="OLM949" s="26"/>
      <c r="OLN949" s="26"/>
      <c r="OLO949" s="26"/>
      <c r="OLP949" s="26"/>
      <c r="OLQ949" s="26"/>
      <c r="OLR949" s="26"/>
      <c r="OLS949" s="26"/>
      <c r="OLT949" s="26"/>
      <c r="OLU949" s="26"/>
      <c r="OLV949" s="26"/>
      <c r="OLW949" s="26"/>
      <c r="OLX949" s="26"/>
      <c r="OLY949" s="26"/>
      <c r="OLZ949" s="26"/>
      <c r="OMA949" s="26"/>
      <c r="OMB949" s="26"/>
      <c r="OMC949" s="26"/>
      <c r="OMD949" s="26"/>
      <c r="OME949" s="26"/>
      <c r="OMF949" s="26"/>
      <c r="OMG949" s="26"/>
      <c r="OMH949" s="26"/>
      <c r="OMI949" s="26"/>
      <c r="OMJ949" s="26"/>
      <c r="OMK949" s="26"/>
      <c r="OML949" s="26"/>
      <c r="OMM949" s="26"/>
      <c r="OMN949" s="26"/>
      <c r="OMO949" s="26"/>
      <c r="OMP949" s="26"/>
      <c r="OMQ949" s="26"/>
      <c r="OMR949" s="26"/>
      <c r="OMS949" s="26"/>
      <c r="OMT949" s="26"/>
      <c r="OMU949" s="26"/>
      <c r="OMV949" s="26"/>
      <c r="OMW949" s="26"/>
      <c r="OMX949" s="26"/>
      <c r="OMY949" s="26"/>
      <c r="OMZ949" s="26"/>
      <c r="ONA949" s="26"/>
      <c r="ONB949" s="26"/>
      <c r="ONC949" s="26"/>
      <c r="OND949" s="26"/>
      <c r="ONE949" s="26"/>
      <c r="ONF949" s="26"/>
      <c r="ONG949" s="26"/>
      <c r="ONH949" s="26"/>
      <c r="ONI949" s="26"/>
      <c r="ONJ949" s="26"/>
      <c r="ONK949" s="26"/>
      <c r="ONL949" s="26"/>
      <c r="ONM949" s="26"/>
      <c r="ONN949" s="26"/>
      <c r="ONO949" s="26"/>
      <c r="ONP949" s="26"/>
      <c r="ONQ949" s="26"/>
      <c r="ONR949" s="26"/>
      <c r="ONS949" s="26"/>
      <c r="ONT949" s="26"/>
      <c r="ONU949" s="26"/>
      <c r="ONV949" s="26"/>
      <c r="ONW949" s="26"/>
      <c r="ONX949" s="26"/>
      <c r="ONY949" s="26"/>
      <c r="ONZ949" s="26"/>
      <c r="OOA949" s="26"/>
      <c r="OOB949" s="26"/>
      <c r="OOC949" s="26"/>
      <c r="OOD949" s="26"/>
      <c r="OOE949" s="26"/>
      <c r="OOF949" s="26"/>
      <c r="OOG949" s="26"/>
      <c r="OOH949" s="26"/>
      <c r="OOI949" s="26"/>
      <c r="OOJ949" s="26"/>
      <c r="OOK949" s="26"/>
      <c r="OOL949" s="26"/>
      <c r="OOM949" s="26"/>
      <c r="OON949" s="26"/>
      <c r="OOO949" s="26"/>
      <c r="OOP949" s="26"/>
      <c r="OOQ949" s="26"/>
      <c r="OOR949" s="26"/>
      <c r="OOS949" s="26"/>
      <c r="OOT949" s="26"/>
      <c r="OOU949" s="26"/>
      <c r="OOV949" s="26"/>
      <c r="OOW949" s="26"/>
      <c r="OOX949" s="26"/>
      <c r="OOY949" s="26"/>
      <c r="OOZ949" s="26"/>
      <c r="OPA949" s="26"/>
      <c r="OPB949" s="26"/>
      <c r="OPC949" s="26"/>
      <c r="OPD949" s="26"/>
      <c r="OPE949" s="26"/>
      <c r="OPF949" s="26"/>
      <c r="OPG949" s="26"/>
      <c r="OPH949" s="26"/>
      <c r="OPI949" s="26"/>
      <c r="OPJ949" s="26"/>
      <c r="OPK949" s="26"/>
      <c r="OPL949" s="26"/>
      <c r="OPM949" s="26"/>
      <c r="OPN949" s="26"/>
      <c r="OPO949" s="26"/>
      <c r="OPP949" s="26"/>
      <c r="OPQ949" s="26"/>
      <c r="OPR949" s="26"/>
      <c r="OPS949" s="26"/>
      <c r="OPT949" s="26"/>
      <c r="OPU949" s="26"/>
      <c r="OPV949" s="26"/>
      <c r="OPW949" s="26"/>
      <c r="OPX949" s="26"/>
      <c r="OPY949" s="26"/>
      <c r="OPZ949" s="26"/>
      <c r="OQA949" s="26"/>
      <c r="OQB949" s="26"/>
      <c r="OQC949" s="26"/>
      <c r="OQD949" s="26"/>
      <c r="OQE949" s="26"/>
      <c r="OQF949" s="26"/>
      <c r="OQG949" s="26"/>
      <c r="OQH949" s="26"/>
      <c r="OQI949" s="26"/>
      <c r="OQJ949" s="26"/>
      <c r="OQK949" s="26"/>
      <c r="OQL949" s="26"/>
      <c r="OQM949" s="26"/>
      <c r="OQN949" s="26"/>
      <c r="OQO949" s="26"/>
      <c r="OQP949" s="26"/>
      <c r="OQQ949" s="26"/>
      <c r="OQR949" s="26"/>
      <c r="OQS949" s="26"/>
      <c r="OQT949" s="26"/>
      <c r="OQU949" s="26"/>
      <c r="OQV949" s="26"/>
      <c r="OQW949" s="26"/>
      <c r="OQX949" s="26"/>
      <c r="OQY949" s="26"/>
      <c r="OQZ949" s="26"/>
      <c r="ORA949" s="26"/>
      <c r="ORB949" s="26"/>
      <c r="ORC949" s="26"/>
      <c r="ORD949" s="26"/>
      <c r="ORE949" s="26"/>
      <c r="ORF949" s="26"/>
      <c r="ORG949" s="26"/>
      <c r="ORH949" s="26"/>
      <c r="ORI949" s="26"/>
      <c r="ORJ949" s="26"/>
      <c r="ORK949" s="26"/>
      <c r="ORL949" s="26"/>
      <c r="ORM949" s="26"/>
      <c r="ORN949" s="26"/>
      <c r="ORO949" s="26"/>
      <c r="ORP949" s="26"/>
      <c r="ORQ949" s="26"/>
      <c r="ORR949" s="26"/>
      <c r="ORS949" s="26"/>
      <c r="ORT949" s="26"/>
      <c r="ORU949" s="26"/>
      <c r="ORV949" s="26"/>
      <c r="ORW949" s="26"/>
      <c r="ORX949" s="26"/>
      <c r="ORY949" s="26"/>
      <c r="ORZ949" s="26"/>
      <c r="OSA949" s="26"/>
      <c r="OSB949" s="26"/>
      <c r="OSC949" s="26"/>
      <c r="OSD949" s="26"/>
      <c r="OSE949" s="26"/>
      <c r="OSF949" s="26"/>
      <c r="OSG949" s="26"/>
      <c r="OSH949" s="26"/>
      <c r="OSI949" s="26"/>
      <c r="OSJ949" s="26"/>
      <c r="OSK949" s="26"/>
      <c r="OSL949" s="26"/>
      <c r="OSM949" s="26"/>
      <c r="OSN949" s="26"/>
      <c r="OSO949" s="26"/>
      <c r="OSP949" s="26"/>
      <c r="OSQ949" s="26"/>
      <c r="OSR949" s="26"/>
      <c r="OSS949" s="26"/>
      <c r="OST949" s="26"/>
      <c r="OSU949" s="26"/>
      <c r="OSV949" s="26"/>
      <c r="OSW949" s="26"/>
      <c r="OSX949" s="26"/>
      <c r="OSY949" s="26"/>
      <c r="OSZ949" s="26"/>
      <c r="OTA949" s="26"/>
      <c r="OTB949" s="26"/>
      <c r="OTC949" s="26"/>
      <c r="OTD949" s="26"/>
      <c r="OTE949" s="26"/>
      <c r="OTF949" s="26"/>
      <c r="OTG949" s="26"/>
      <c r="OTH949" s="26"/>
      <c r="OTI949" s="26"/>
      <c r="OTJ949" s="26"/>
      <c r="OTK949" s="26"/>
      <c r="OTL949" s="26"/>
      <c r="OTM949" s="26"/>
      <c r="OTN949" s="26"/>
      <c r="OTO949" s="26"/>
      <c r="OTP949" s="26"/>
      <c r="OTQ949" s="26"/>
      <c r="OTR949" s="26"/>
      <c r="OTS949" s="26"/>
      <c r="OTT949" s="26"/>
      <c r="OTU949" s="26"/>
      <c r="OTV949" s="26"/>
      <c r="OTW949" s="26"/>
      <c r="OTX949" s="26"/>
      <c r="OTY949" s="26"/>
      <c r="OTZ949" s="26"/>
      <c r="OUA949" s="26"/>
      <c r="OUB949" s="26"/>
      <c r="OUC949" s="26"/>
      <c r="OUD949" s="26"/>
      <c r="OUE949" s="26"/>
      <c r="OUF949" s="26"/>
      <c r="OUG949" s="26"/>
      <c r="OUH949" s="26"/>
      <c r="OUI949" s="26"/>
      <c r="OUJ949" s="26"/>
      <c r="OUK949" s="26"/>
      <c r="OUL949" s="26"/>
      <c r="OUM949" s="26"/>
      <c r="OUN949" s="26"/>
      <c r="OUO949" s="26"/>
      <c r="OUP949" s="26"/>
      <c r="OUQ949" s="26"/>
      <c r="OUR949" s="26"/>
      <c r="OUS949" s="26"/>
      <c r="OUT949" s="26"/>
      <c r="OUU949" s="26"/>
      <c r="OUV949" s="26"/>
      <c r="OUW949" s="26"/>
      <c r="OUX949" s="26"/>
      <c r="OUY949" s="26"/>
      <c r="OUZ949" s="26"/>
      <c r="OVA949" s="26"/>
      <c r="OVB949" s="26"/>
      <c r="OVC949" s="26"/>
      <c r="OVD949" s="26"/>
      <c r="OVE949" s="26"/>
      <c r="OVF949" s="26"/>
      <c r="OVG949" s="26"/>
      <c r="OVH949" s="26"/>
      <c r="OVI949" s="26"/>
      <c r="OVJ949" s="26"/>
      <c r="OVK949" s="26"/>
      <c r="OVL949" s="26"/>
      <c r="OVM949" s="26"/>
      <c r="OVN949" s="26"/>
      <c r="OVO949" s="26"/>
      <c r="OVP949" s="26"/>
      <c r="OVQ949" s="26"/>
      <c r="OVR949" s="26"/>
      <c r="OVS949" s="26"/>
      <c r="OVT949" s="26"/>
      <c r="OVU949" s="26"/>
      <c r="OVV949" s="26"/>
      <c r="OVW949" s="26"/>
      <c r="OVX949" s="26"/>
      <c r="OVY949" s="26"/>
      <c r="OVZ949" s="26"/>
      <c r="OWA949" s="26"/>
      <c r="OWB949" s="26"/>
      <c r="OWC949" s="26"/>
      <c r="OWD949" s="26"/>
      <c r="OWE949" s="26"/>
      <c r="OWF949" s="26"/>
      <c r="OWG949" s="26"/>
      <c r="OWH949" s="26"/>
      <c r="OWI949" s="26"/>
      <c r="OWJ949" s="26"/>
      <c r="OWK949" s="26"/>
      <c r="OWL949" s="26"/>
      <c r="OWM949" s="26"/>
      <c r="OWN949" s="26"/>
      <c r="OWO949" s="26"/>
      <c r="OWP949" s="26"/>
      <c r="OWQ949" s="26"/>
      <c r="OWR949" s="26"/>
      <c r="OWS949" s="26"/>
      <c r="OWT949" s="26"/>
      <c r="OWU949" s="26"/>
      <c r="OWV949" s="26"/>
      <c r="OWW949" s="26"/>
      <c r="OWX949" s="26"/>
      <c r="OWY949" s="26"/>
      <c r="OWZ949" s="26"/>
      <c r="OXA949" s="26"/>
      <c r="OXB949" s="26"/>
      <c r="OXC949" s="26"/>
      <c r="OXD949" s="26"/>
      <c r="OXE949" s="26"/>
      <c r="OXF949" s="26"/>
      <c r="OXG949" s="26"/>
      <c r="OXH949" s="26"/>
      <c r="OXI949" s="26"/>
      <c r="OXJ949" s="26"/>
      <c r="OXK949" s="26"/>
      <c r="OXL949" s="26"/>
      <c r="OXM949" s="26"/>
      <c r="OXN949" s="26"/>
      <c r="OXO949" s="26"/>
      <c r="OXP949" s="26"/>
      <c r="OXQ949" s="26"/>
      <c r="OXR949" s="26"/>
      <c r="OXS949" s="26"/>
      <c r="OXT949" s="26"/>
      <c r="OXU949" s="26"/>
      <c r="OXV949" s="26"/>
      <c r="OXW949" s="26"/>
      <c r="OXX949" s="26"/>
      <c r="OXY949" s="26"/>
      <c r="OXZ949" s="26"/>
      <c r="OYA949" s="26"/>
      <c r="OYB949" s="26"/>
      <c r="OYC949" s="26"/>
      <c r="OYD949" s="26"/>
      <c r="OYE949" s="26"/>
      <c r="OYF949" s="26"/>
      <c r="OYG949" s="26"/>
      <c r="OYH949" s="26"/>
      <c r="OYI949" s="26"/>
      <c r="OYJ949" s="26"/>
      <c r="OYK949" s="26"/>
      <c r="OYL949" s="26"/>
      <c r="OYM949" s="26"/>
      <c r="OYN949" s="26"/>
      <c r="OYO949" s="26"/>
      <c r="OYP949" s="26"/>
      <c r="OYQ949" s="26"/>
      <c r="OYR949" s="26"/>
      <c r="OYS949" s="26"/>
      <c r="OYT949" s="26"/>
      <c r="OYU949" s="26"/>
      <c r="OYV949" s="26"/>
      <c r="OYW949" s="26"/>
      <c r="OYX949" s="26"/>
      <c r="OYY949" s="26"/>
      <c r="OYZ949" s="26"/>
      <c r="OZA949" s="26"/>
      <c r="OZB949" s="26"/>
      <c r="OZC949" s="26"/>
      <c r="OZD949" s="26"/>
      <c r="OZE949" s="26"/>
      <c r="OZF949" s="26"/>
      <c r="OZG949" s="26"/>
      <c r="OZH949" s="26"/>
      <c r="OZI949" s="26"/>
      <c r="OZJ949" s="26"/>
      <c r="OZK949" s="26"/>
      <c r="OZL949" s="26"/>
      <c r="OZM949" s="26"/>
      <c r="OZN949" s="26"/>
      <c r="OZO949" s="26"/>
      <c r="OZP949" s="26"/>
      <c r="OZQ949" s="26"/>
      <c r="OZR949" s="26"/>
      <c r="OZS949" s="26"/>
      <c r="OZT949" s="26"/>
      <c r="OZU949" s="26"/>
      <c r="OZV949" s="26"/>
      <c r="OZW949" s="26"/>
      <c r="OZX949" s="26"/>
      <c r="OZY949" s="26"/>
      <c r="OZZ949" s="26"/>
      <c r="PAA949" s="26"/>
      <c r="PAB949" s="26"/>
      <c r="PAC949" s="26"/>
      <c r="PAD949" s="26"/>
      <c r="PAE949" s="26"/>
      <c r="PAF949" s="26"/>
      <c r="PAG949" s="26"/>
      <c r="PAH949" s="26"/>
      <c r="PAI949" s="26"/>
      <c r="PAJ949" s="26"/>
      <c r="PAK949" s="26"/>
      <c r="PAL949" s="26"/>
      <c r="PAM949" s="26"/>
      <c r="PAN949" s="26"/>
      <c r="PAO949" s="26"/>
      <c r="PAP949" s="26"/>
      <c r="PAQ949" s="26"/>
      <c r="PAR949" s="26"/>
      <c r="PAS949" s="26"/>
      <c r="PAT949" s="26"/>
      <c r="PAU949" s="26"/>
      <c r="PAV949" s="26"/>
      <c r="PAW949" s="26"/>
      <c r="PAX949" s="26"/>
      <c r="PAY949" s="26"/>
      <c r="PAZ949" s="26"/>
      <c r="PBA949" s="26"/>
      <c r="PBB949" s="26"/>
      <c r="PBC949" s="26"/>
      <c r="PBD949" s="26"/>
      <c r="PBE949" s="26"/>
      <c r="PBF949" s="26"/>
      <c r="PBG949" s="26"/>
      <c r="PBH949" s="26"/>
      <c r="PBI949" s="26"/>
      <c r="PBJ949" s="26"/>
      <c r="PBK949" s="26"/>
      <c r="PBL949" s="26"/>
      <c r="PBM949" s="26"/>
      <c r="PBN949" s="26"/>
      <c r="PBO949" s="26"/>
      <c r="PBP949" s="26"/>
      <c r="PBQ949" s="26"/>
      <c r="PBR949" s="26"/>
      <c r="PBS949" s="26"/>
      <c r="PBT949" s="26"/>
      <c r="PBU949" s="26"/>
      <c r="PBV949" s="26"/>
      <c r="PBW949" s="26"/>
      <c r="PBX949" s="26"/>
      <c r="PBY949" s="26"/>
      <c r="PBZ949" s="26"/>
      <c r="PCA949" s="26"/>
      <c r="PCB949" s="26"/>
      <c r="PCC949" s="26"/>
      <c r="PCD949" s="26"/>
      <c r="PCE949" s="26"/>
      <c r="PCF949" s="26"/>
      <c r="PCG949" s="26"/>
      <c r="PCH949" s="26"/>
      <c r="PCI949" s="26"/>
      <c r="PCJ949" s="26"/>
      <c r="PCK949" s="26"/>
      <c r="PCL949" s="26"/>
      <c r="PCM949" s="26"/>
      <c r="PCN949" s="26"/>
      <c r="PCO949" s="26"/>
      <c r="PCP949" s="26"/>
      <c r="PCQ949" s="26"/>
      <c r="PCR949" s="26"/>
      <c r="PCS949" s="26"/>
      <c r="PCT949" s="26"/>
      <c r="PCU949" s="26"/>
      <c r="PCV949" s="26"/>
      <c r="PCW949" s="26"/>
      <c r="PCX949" s="26"/>
      <c r="PCY949" s="26"/>
      <c r="PCZ949" s="26"/>
      <c r="PDA949" s="26"/>
      <c r="PDB949" s="26"/>
      <c r="PDC949" s="26"/>
      <c r="PDD949" s="26"/>
      <c r="PDE949" s="26"/>
      <c r="PDF949" s="26"/>
      <c r="PDG949" s="26"/>
      <c r="PDH949" s="26"/>
      <c r="PDI949" s="26"/>
      <c r="PDJ949" s="26"/>
      <c r="PDK949" s="26"/>
      <c r="PDL949" s="26"/>
      <c r="PDM949" s="26"/>
      <c r="PDN949" s="26"/>
      <c r="PDO949" s="26"/>
      <c r="PDP949" s="26"/>
      <c r="PDQ949" s="26"/>
      <c r="PDR949" s="26"/>
      <c r="PDS949" s="26"/>
      <c r="PDT949" s="26"/>
      <c r="PDU949" s="26"/>
      <c r="PDV949" s="26"/>
      <c r="PDW949" s="26"/>
      <c r="PDX949" s="26"/>
      <c r="PDY949" s="26"/>
      <c r="PDZ949" s="26"/>
      <c r="PEA949" s="26"/>
      <c r="PEB949" s="26"/>
      <c r="PEC949" s="26"/>
      <c r="PED949" s="26"/>
      <c r="PEE949" s="26"/>
      <c r="PEF949" s="26"/>
      <c r="PEG949" s="26"/>
      <c r="PEH949" s="26"/>
      <c r="PEI949" s="26"/>
      <c r="PEJ949" s="26"/>
      <c r="PEK949" s="26"/>
      <c r="PEL949" s="26"/>
      <c r="PEM949" s="26"/>
      <c r="PEN949" s="26"/>
      <c r="PEO949" s="26"/>
      <c r="PEP949" s="26"/>
      <c r="PEQ949" s="26"/>
      <c r="PER949" s="26"/>
      <c r="PES949" s="26"/>
      <c r="PET949" s="26"/>
      <c r="PEU949" s="26"/>
      <c r="PEV949" s="26"/>
      <c r="PEW949" s="26"/>
      <c r="PEX949" s="26"/>
      <c r="PEY949" s="26"/>
      <c r="PEZ949" s="26"/>
      <c r="PFA949" s="26"/>
      <c r="PFB949" s="26"/>
      <c r="PFC949" s="26"/>
      <c r="PFD949" s="26"/>
      <c r="PFE949" s="26"/>
      <c r="PFF949" s="26"/>
      <c r="PFG949" s="26"/>
      <c r="PFH949" s="26"/>
      <c r="PFI949" s="26"/>
      <c r="PFJ949" s="26"/>
      <c r="PFK949" s="26"/>
      <c r="PFL949" s="26"/>
      <c r="PFM949" s="26"/>
      <c r="PFN949" s="26"/>
      <c r="PFO949" s="26"/>
      <c r="PFP949" s="26"/>
      <c r="PFQ949" s="26"/>
      <c r="PFR949" s="26"/>
      <c r="PFS949" s="26"/>
      <c r="PFT949" s="26"/>
      <c r="PFU949" s="26"/>
      <c r="PFV949" s="26"/>
      <c r="PFW949" s="26"/>
      <c r="PFX949" s="26"/>
      <c r="PFY949" s="26"/>
      <c r="PFZ949" s="26"/>
      <c r="PGA949" s="26"/>
      <c r="PGB949" s="26"/>
      <c r="PGC949" s="26"/>
      <c r="PGD949" s="26"/>
      <c r="PGE949" s="26"/>
      <c r="PGF949" s="26"/>
      <c r="PGG949" s="26"/>
      <c r="PGH949" s="26"/>
      <c r="PGI949" s="26"/>
      <c r="PGJ949" s="26"/>
      <c r="PGK949" s="26"/>
      <c r="PGL949" s="26"/>
      <c r="PGM949" s="26"/>
      <c r="PGN949" s="26"/>
      <c r="PGO949" s="26"/>
      <c r="PGP949" s="26"/>
      <c r="PGQ949" s="26"/>
      <c r="PGR949" s="26"/>
      <c r="PGS949" s="26"/>
      <c r="PGT949" s="26"/>
      <c r="PGU949" s="26"/>
      <c r="PGV949" s="26"/>
      <c r="PGW949" s="26"/>
      <c r="PGX949" s="26"/>
      <c r="PGY949" s="26"/>
      <c r="PGZ949" s="26"/>
      <c r="PHA949" s="26"/>
      <c r="PHB949" s="26"/>
      <c r="PHC949" s="26"/>
      <c r="PHD949" s="26"/>
      <c r="PHE949" s="26"/>
      <c r="PHF949" s="26"/>
      <c r="PHG949" s="26"/>
      <c r="PHH949" s="26"/>
      <c r="PHI949" s="26"/>
      <c r="PHJ949" s="26"/>
      <c r="PHK949" s="26"/>
      <c r="PHL949" s="26"/>
      <c r="PHM949" s="26"/>
      <c r="PHN949" s="26"/>
      <c r="PHO949" s="26"/>
      <c r="PHP949" s="26"/>
      <c r="PHQ949" s="26"/>
      <c r="PHR949" s="26"/>
      <c r="PHS949" s="26"/>
      <c r="PHT949" s="26"/>
      <c r="PHU949" s="26"/>
      <c r="PHV949" s="26"/>
      <c r="PHW949" s="26"/>
      <c r="PHX949" s="26"/>
      <c r="PHY949" s="26"/>
      <c r="PHZ949" s="26"/>
      <c r="PIA949" s="26"/>
      <c r="PIB949" s="26"/>
      <c r="PIC949" s="26"/>
      <c r="PID949" s="26"/>
      <c r="PIE949" s="26"/>
      <c r="PIF949" s="26"/>
      <c r="PIG949" s="26"/>
      <c r="PIH949" s="26"/>
      <c r="PII949" s="26"/>
      <c r="PIJ949" s="26"/>
      <c r="PIK949" s="26"/>
      <c r="PIL949" s="26"/>
      <c r="PIM949" s="26"/>
      <c r="PIN949" s="26"/>
      <c r="PIO949" s="26"/>
      <c r="PIP949" s="26"/>
      <c r="PIQ949" s="26"/>
      <c r="PIR949" s="26"/>
      <c r="PIS949" s="26"/>
      <c r="PIT949" s="26"/>
      <c r="PIU949" s="26"/>
      <c r="PIV949" s="26"/>
      <c r="PIW949" s="26"/>
      <c r="PIX949" s="26"/>
      <c r="PIY949" s="26"/>
      <c r="PIZ949" s="26"/>
      <c r="PJA949" s="26"/>
      <c r="PJB949" s="26"/>
      <c r="PJC949" s="26"/>
      <c r="PJD949" s="26"/>
      <c r="PJE949" s="26"/>
      <c r="PJF949" s="26"/>
      <c r="PJG949" s="26"/>
      <c r="PJH949" s="26"/>
      <c r="PJI949" s="26"/>
      <c r="PJJ949" s="26"/>
      <c r="PJK949" s="26"/>
      <c r="PJL949" s="26"/>
      <c r="PJM949" s="26"/>
      <c r="PJN949" s="26"/>
      <c r="PJO949" s="26"/>
      <c r="PJP949" s="26"/>
      <c r="PJQ949" s="26"/>
      <c r="PJR949" s="26"/>
      <c r="PJS949" s="26"/>
      <c r="PJT949" s="26"/>
      <c r="PJU949" s="26"/>
      <c r="PJV949" s="26"/>
      <c r="PJW949" s="26"/>
      <c r="PJX949" s="26"/>
      <c r="PJY949" s="26"/>
      <c r="PJZ949" s="26"/>
      <c r="PKA949" s="26"/>
      <c r="PKB949" s="26"/>
      <c r="PKC949" s="26"/>
      <c r="PKD949" s="26"/>
      <c r="PKE949" s="26"/>
      <c r="PKF949" s="26"/>
      <c r="PKG949" s="26"/>
      <c r="PKH949" s="26"/>
      <c r="PKI949" s="26"/>
      <c r="PKJ949" s="26"/>
      <c r="PKK949" s="26"/>
      <c r="PKL949" s="26"/>
      <c r="PKM949" s="26"/>
      <c r="PKN949" s="26"/>
      <c r="PKO949" s="26"/>
      <c r="PKP949" s="26"/>
      <c r="PKQ949" s="26"/>
      <c r="PKR949" s="26"/>
      <c r="PKS949" s="26"/>
      <c r="PKT949" s="26"/>
      <c r="PKU949" s="26"/>
      <c r="PKV949" s="26"/>
      <c r="PKW949" s="26"/>
      <c r="PKX949" s="26"/>
      <c r="PKY949" s="26"/>
      <c r="PKZ949" s="26"/>
      <c r="PLA949" s="26"/>
      <c r="PLB949" s="26"/>
      <c r="PLC949" s="26"/>
      <c r="PLD949" s="26"/>
      <c r="PLE949" s="26"/>
      <c r="PLF949" s="26"/>
      <c r="PLG949" s="26"/>
      <c r="PLH949" s="26"/>
      <c r="PLI949" s="26"/>
      <c r="PLJ949" s="26"/>
      <c r="PLK949" s="26"/>
      <c r="PLL949" s="26"/>
      <c r="PLM949" s="26"/>
      <c r="PLN949" s="26"/>
      <c r="PLO949" s="26"/>
      <c r="PLP949" s="26"/>
      <c r="PLQ949" s="26"/>
      <c r="PLR949" s="26"/>
      <c r="PLS949" s="26"/>
      <c r="PLT949" s="26"/>
      <c r="PLU949" s="26"/>
      <c r="PLV949" s="26"/>
      <c r="PLW949" s="26"/>
      <c r="PLX949" s="26"/>
      <c r="PLY949" s="26"/>
      <c r="PLZ949" s="26"/>
      <c r="PMA949" s="26"/>
      <c r="PMB949" s="26"/>
      <c r="PMC949" s="26"/>
      <c r="PMD949" s="26"/>
      <c r="PME949" s="26"/>
      <c r="PMF949" s="26"/>
      <c r="PMG949" s="26"/>
      <c r="PMH949" s="26"/>
      <c r="PMI949" s="26"/>
      <c r="PMJ949" s="26"/>
      <c r="PMK949" s="26"/>
      <c r="PML949" s="26"/>
      <c r="PMM949" s="26"/>
      <c r="PMN949" s="26"/>
      <c r="PMO949" s="26"/>
      <c r="PMP949" s="26"/>
      <c r="PMQ949" s="26"/>
      <c r="PMR949" s="26"/>
      <c r="PMS949" s="26"/>
      <c r="PMT949" s="26"/>
      <c r="PMU949" s="26"/>
      <c r="PMV949" s="26"/>
      <c r="PMW949" s="26"/>
      <c r="PMX949" s="26"/>
      <c r="PMY949" s="26"/>
      <c r="PMZ949" s="26"/>
      <c r="PNA949" s="26"/>
      <c r="PNB949" s="26"/>
      <c r="PNC949" s="26"/>
      <c r="PND949" s="26"/>
      <c r="PNE949" s="26"/>
      <c r="PNF949" s="26"/>
      <c r="PNG949" s="26"/>
      <c r="PNH949" s="26"/>
      <c r="PNI949" s="26"/>
      <c r="PNJ949" s="26"/>
      <c r="PNK949" s="26"/>
      <c r="PNL949" s="26"/>
      <c r="PNM949" s="26"/>
      <c r="PNN949" s="26"/>
      <c r="PNO949" s="26"/>
      <c r="PNP949" s="26"/>
      <c r="PNQ949" s="26"/>
      <c r="PNR949" s="26"/>
      <c r="PNS949" s="26"/>
      <c r="PNT949" s="26"/>
      <c r="PNU949" s="26"/>
      <c r="PNV949" s="26"/>
      <c r="PNW949" s="26"/>
      <c r="PNX949" s="26"/>
      <c r="PNY949" s="26"/>
      <c r="PNZ949" s="26"/>
      <c r="POA949" s="26"/>
      <c r="POB949" s="26"/>
      <c r="POC949" s="26"/>
      <c r="POD949" s="26"/>
      <c r="POE949" s="26"/>
      <c r="POF949" s="26"/>
      <c r="POG949" s="26"/>
      <c r="POH949" s="26"/>
      <c r="POI949" s="26"/>
      <c r="POJ949" s="26"/>
      <c r="POK949" s="26"/>
      <c r="POL949" s="26"/>
      <c r="POM949" s="26"/>
      <c r="PON949" s="26"/>
      <c r="POO949" s="26"/>
      <c r="POP949" s="26"/>
      <c r="POQ949" s="26"/>
      <c r="POR949" s="26"/>
      <c r="POS949" s="26"/>
      <c r="POT949" s="26"/>
      <c r="POU949" s="26"/>
      <c r="POV949" s="26"/>
      <c r="POW949" s="26"/>
      <c r="POX949" s="26"/>
      <c r="POY949" s="26"/>
      <c r="POZ949" s="26"/>
      <c r="PPA949" s="26"/>
      <c r="PPB949" s="26"/>
      <c r="PPC949" s="26"/>
      <c r="PPD949" s="26"/>
      <c r="PPE949" s="26"/>
      <c r="PPF949" s="26"/>
      <c r="PPG949" s="26"/>
      <c r="PPH949" s="26"/>
      <c r="PPI949" s="26"/>
      <c r="PPJ949" s="26"/>
      <c r="PPK949" s="26"/>
      <c r="PPL949" s="26"/>
      <c r="PPM949" s="26"/>
      <c r="PPN949" s="26"/>
      <c r="PPO949" s="26"/>
      <c r="PPP949" s="26"/>
      <c r="PPQ949" s="26"/>
      <c r="PPR949" s="26"/>
      <c r="PPS949" s="26"/>
      <c r="PPT949" s="26"/>
      <c r="PPU949" s="26"/>
      <c r="PPV949" s="26"/>
      <c r="PPW949" s="26"/>
      <c r="PPX949" s="26"/>
      <c r="PPY949" s="26"/>
      <c r="PPZ949" s="26"/>
      <c r="PQA949" s="26"/>
      <c r="PQB949" s="26"/>
      <c r="PQC949" s="26"/>
      <c r="PQD949" s="26"/>
      <c r="PQE949" s="26"/>
      <c r="PQF949" s="26"/>
      <c r="PQG949" s="26"/>
      <c r="PQH949" s="26"/>
      <c r="PQI949" s="26"/>
      <c r="PQJ949" s="26"/>
      <c r="PQK949" s="26"/>
      <c r="PQL949" s="26"/>
      <c r="PQM949" s="26"/>
      <c r="PQN949" s="26"/>
      <c r="PQO949" s="26"/>
      <c r="PQP949" s="26"/>
      <c r="PQQ949" s="26"/>
      <c r="PQR949" s="26"/>
      <c r="PQS949" s="26"/>
      <c r="PQT949" s="26"/>
      <c r="PQU949" s="26"/>
      <c r="PQV949" s="26"/>
      <c r="PQW949" s="26"/>
      <c r="PQX949" s="26"/>
      <c r="PQY949" s="26"/>
      <c r="PQZ949" s="26"/>
      <c r="PRA949" s="26"/>
      <c r="PRB949" s="26"/>
      <c r="PRC949" s="26"/>
      <c r="PRD949" s="26"/>
      <c r="PRE949" s="26"/>
      <c r="PRF949" s="26"/>
      <c r="PRG949" s="26"/>
      <c r="PRH949" s="26"/>
      <c r="PRI949" s="26"/>
      <c r="PRJ949" s="26"/>
      <c r="PRK949" s="26"/>
      <c r="PRL949" s="26"/>
      <c r="PRM949" s="26"/>
      <c r="PRN949" s="26"/>
      <c r="PRO949" s="26"/>
      <c r="PRP949" s="26"/>
      <c r="PRQ949" s="26"/>
      <c r="PRR949" s="26"/>
      <c r="PRS949" s="26"/>
      <c r="PRT949" s="26"/>
      <c r="PRU949" s="26"/>
      <c r="PRV949" s="26"/>
      <c r="PRW949" s="26"/>
      <c r="PRX949" s="26"/>
      <c r="PRY949" s="26"/>
      <c r="PRZ949" s="26"/>
      <c r="PSA949" s="26"/>
      <c r="PSB949" s="26"/>
      <c r="PSC949" s="26"/>
      <c r="PSD949" s="26"/>
      <c r="PSE949" s="26"/>
      <c r="PSF949" s="26"/>
      <c r="PSG949" s="26"/>
      <c r="PSH949" s="26"/>
      <c r="PSI949" s="26"/>
      <c r="PSJ949" s="26"/>
      <c r="PSK949" s="26"/>
      <c r="PSL949" s="26"/>
      <c r="PSM949" s="26"/>
      <c r="PSN949" s="26"/>
      <c r="PSO949" s="26"/>
      <c r="PSP949" s="26"/>
      <c r="PSQ949" s="26"/>
      <c r="PSR949" s="26"/>
      <c r="PSS949" s="26"/>
      <c r="PST949" s="26"/>
      <c r="PSU949" s="26"/>
      <c r="PSV949" s="26"/>
      <c r="PSW949" s="26"/>
      <c r="PSX949" s="26"/>
      <c r="PSY949" s="26"/>
      <c r="PSZ949" s="26"/>
      <c r="PTA949" s="26"/>
      <c r="PTB949" s="26"/>
      <c r="PTC949" s="26"/>
      <c r="PTD949" s="26"/>
      <c r="PTE949" s="26"/>
      <c r="PTF949" s="26"/>
      <c r="PTG949" s="26"/>
      <c r="PTH949" s="26"/>
      <c r="PTI949" s="26"/>
      <c r="PTJ949" s="26"/>
      <c r="PTK949" s="26"/>
      <c r="PTL949" s="26"/>
      <c r="PTM949" s="26"/>
      <c r="PTN949" s="26"/>
      <c r="PTO949" s="26"/>
      <c r="PTP949" s="26"/>
      <c r="PTQ949" s="26"/>
      <c r="PTR949" s="26"/>
      <c r="PTS949" s="26"/>
      <c r="PTT949" s="26"/>
      <c r="PTU949" s="26"/>
      <c r="PTV949" s="26"/>
      <c r="PTW949" s="26"/>
      <c r="PTX949" s="26"/>
      <c r="PTY949" s="26"/>
      <c r="PTZ949" s="26"/>
      <c r="PUA949" s="26"/>
      <c r="PUB949" s="26"/>
      <c r="PUC949" s="26"/>
      <c r="PUD949" s="26"/>
      <c r="PUE949" s="26"/>
      <c r="PUF949" s="26"/>
      <c r="PUG949" s="26"/>
      <c r="PUH949" s="26"/>
      <c r="PUI949" s="26"/>
      <c r="PUJ949" s="26"/>
      <c r="PUK949" s="26"/>
      <c r="PUL949" s="26"/>
      <c r="PUM949" s="26"/>
      <c r="PUN949" s="26"/>
      <c r="PUO949" s="26"/>
      <c r="PUP949" s="26"/>
      <c r="PUQ949" s="26"/>
      <c r="PUR949" s="26"/>
      <c r="PUS949" s="26"/>
      <c r="PUT949" s="26"/>
      <c r="PUU949" s="26"/>
      <c r="PUV949" s="26"/>
      <c r="PUW949" s="26"/>
      <c r="PUX949" s="26"/>
      <c r="PUY949" s="26"/>
      <c r="PUZ949" s="26"/>
      <c r="PVA949" s="26"/>
      <c r="PVB949" s="26"/>
      <c r="PVC949" s="26"/>
      <c r="PVD949" s="26"/>
      <c r="PVE949" s="26"/>
      <c r="PVF949" s="26"/>
      <c r="PVG949" s="26"/>
      <c r="PVH949" s="26"/>
      <c r="PVI949" s="26"/>
      <c r="PVJ949" s="26"/>
      <c r="PVK949" s="26"/>
      <c r="PVL949" s="26"/>
      <c r="PVM949" s="26"/>
      <c r="PVN949" s="26"/>
      <c r="PVO949" s="26"/>
      <c r="PVP949" s="26"/>
      <c r="PVQ949" s="26"/>
      <c r="PVR949" s="26"/>
      <c r="PVS949" s="26"/>
      <c r="PVT949" s="26"/>
      <c r="PVU949" s="26"/>
      <c r="PVV949" s="26"/>
      <c r="PVW949" s="26"/>
      <c r="PVX949" s="26"/>
      <c r="PVY949" s="26"/>
      <c r="PVZ949" s="26"/>
      <c r="PWA949" s="26"/>
      <c r="PWB949" s="26"/>
      <c r="PWC949" s="26"/>
      <c r="PWD949" s="26"/>
      <c r="PWE949" s="26"/>
      <c r="PWF949" s="26"/>
      <c r="PWG949" s="26"/>
      <c r="PWH949" s="26"/>
      <c r="PWI949" s="26"/>
      <c r="PWJ949" s="26"/>
      <c r="PWK949" s="26"/>
      <c r="PWL949" s="26"/>
      <c r="PWM949" s="26"/>
      <c r="PWN949" s="26"/>
      <c r="PWO949" s="26"/>
      <c r="PWP949" s="26"/>
      <c r="PWQ949" s="26"/>
      <c r="PWR949" s="26"/>
      <c r="PWS949" s="26"/>
      <c r="PWT949" s="26"/>
      <c r="PWU949" s="26"/>
      <c r="PWV949" s="26"/>
      <c r="PWW949" s="26"/>
      <c r="PWX949" s="26"/>
      <c r="PWY949" s="26"/>
      <c r="PWZ949" s="26"/>
      <c r="PXA949" s="26"/>
      <c r="PXB949" s="26"/>
      <c r="PXC949" s="26"/>
      <c r="PXD949" s="26"/>
      <c r="PXE949" s="26"/>
      <c r="PXF949" s="26"/>
      <c r="PXG949" s="26"/>
      <c r="PXH949" s="26"/>
      <c r="PXI949" s="26"/>
      <c r="PXJ949" s="26"/>
      <c r="PXK949" s="26"/>
      <c r="PXL949" s="26"/>
      <c r="PXM949" s="26"/>
      <c r="PXN949" s="26"/>
      <c r="PXO949" s="26"/>
      <c r="PXP949" s="26"/>
      <c r="PXQ949" s="26"/>
      <c r="PXR949" s="26"/>
      <c r="PXS949" s="26"/>
      <c r="PXT949" s="26"/>
      <c r="PXU949" s="26"/>
      <c r="PXV949" s="26"/>
      <c r="PXW949" s="26"/>
      <c r="PXX949" s="26"/>
      <c r="PXY949" s="26"/>
      <c r="PXZ949" s="26"/>
      <c r="PYA949" s="26"/>
      <c r="PYB949" s="26"/>
      <c r="PYC949" s="26"/>
      <c r="PYD949" s="26"/>
      <c r="PYE949" s="26"/>
      <c r="PYF949" s="26"/>
      <c r="PYG949" s="26"/>
      <c r="PYH949" s="26"/>
      <c r="PYI949" s="26"/>
      <c r="PYJ949" s="26"/>
      <c r="PYK949" s="26"/>
      <c r="PYL949" s="26"/>
      <c r="PYM949" s="26"/>
      <c r="PYN949" s="26"/>
      <c r="PYO949" s="26"/>
      <c r="PYP949" s="26"/>
      <c r="PYQ949" s="26"/>
      <c r="PYR949" s="26"/>
      <c r="PYS949" s="26"/>
      <c r="PYT949" s="26"/>
      <c r="PYU949" s="26"/>
      <c r="PYV949" s="26"/>
      <c r="PYW949" s="26"/>
      <c r="PYX949" s="26"/>
      <c r="PYY949" s="26"/>
      <c r="PYZ949" s="26"/>
      <c r="PZA949" s="26"/>
      <c r="PZB949" s="26"/>
      <c r="PZC949" s="26"/>
      <c r="PZD949" s="26"/>
      <c r="PZE949" s="26"/>
      <c r="PZF949" s="26"/>
      <c r="PZG949" s="26"/>
      <c r="PZH949" s="26"/>
      <c r="PZI949" s="26"/>
      <c r="PZJ949" s="26"/>
      <c r="PZK949" s="26"/>
      <c r="PZL949" s="26"/>
      <c r="PZM949" s="26"/>
      <c r="PZN949" s="26"/>
      <c r="PZO949" s="26"/>
      <c r="PZP949" s="26"/>
      <c r="PZQ949" s="26"/>
      <c r="PZR949" s="26"/>
      <c r="PZS949" s="26"/>
      <c r="PZT949" s="26"/>
      <c r="PZU949" s="26"/>
      <c r="PZV949" s="26"/>
      <c r="PZW949" s="26"/>
      <c r="PZX949" s="26"/>
      <c r="PZY949" s="26"/>
      <c r="PZZ949" s="26"/>
      <c r="QAA949" s="26"/>
      <c r="QAB949" s="26"/>
      <c r="QAC949" s="26"/>
      <c r="QAD949" s="26"/>
      <c r="QAE949" s="26"/>
      <c r="QAF949" s="26"/>
      <c r="QAG949" s="26"/>
      <c r="QAH949" s="26"/>
      <c r="QAI949" s="26"/>
      <c r="QAJ949" s="26"/>
      <c r="QAK949" s="26"/>
      <c r="QAL949" s="26"/>
      <c r="QAM949" s="26"/>
      <c r="QAN949" s="26"/>
      <c r="QAO949" s="26"/>
      <c r="QAP949" s="26"/>
      <c r="QAQ949" s="26"/>
      <c r="QAR949" s="26"/>
      <c r="QAS949" s="26"/>
      <c r="QAT949" s="26"/>
      <c r="QAU949" s="26"/>
      <c r="QAV949" s="26"/>
      <c r="QAW949" s="26"/>
      <c r="QAX949" s="26"/>
      <c r="QAY949" s="26"/>
      <c r="QAZ949" s="26"/>
      <c r="QBA949" s="26"/>
      <c r="QBB949" s="26"/>
      <c r="QBC949" s="26"/>
      <c r="QBD949" s="26"/>
      <c r="QBE949" s="26"/>
      <c r="QBF949" s="26"/>
      <c r="QBG949" s="26"/>
      <c r="QBH949" s="26"/>
      <c r="QBI949" s="26"/>
      <c r="QBJ949" s="26"/>
      <c r="QBK949" s="26"/>
      <c r="QBL949" s="26"/>
      <c r="QBM949" s="26"/>
      <c r="QBN949" s="26"/>
      <c r="QBO949" s="26"/>
      <c r="QBP949" s="26"/>
      <c r="QBQ949" s="26"/>
      <c r="QBR949" s="26"/>
      <c r="QBS949" s="26"/>
      <c r="QBT949" s="26"/>
      <c r="QBU949" s="26"/>
      <c r="QBV949" s="26"/>
      <c r="QBW949" s="26"/>
      <c r="QBX949" s="26"/>
      <c r="QBY949" s="26"/>
      <c r="QBZ949" s="26"/>
      <c r="QCA949" s="26"/>
      <c r="QCB949" s="26"/>
      <c r="QCC949" s="26"/>
      <c r="QCD949" s="26"/>
      <c r="QCE949" s="26"/>
      <c r="QCF949" s="26"/>
      <c r="QCG949" s="26"/>
      <c r="QCH949" s="26"/>
      <c r="QCI949" s="26"/>
      <c r="QCJ949" s="26"/>
      <c r="QCK949" s="26"/>
      <c r="QCL949" s="26"/>
      <c r="QCM949" s="26"/>
      <c r="QCN949" s="26"/>
      <c r="QCO949" s="26"/>
      <c r="QCP949" s="26"/>
      <c r="QCQ949" s="26"/>
      <c r="QCR949" s="26"/>
      <c r="QCS949" s="26"/>
      <c r="QCT949" s="26"/>
      <c r="QCU949" s="26"/>
      <c r="QCV949" s="26"/>
      <c r="QCW949" s="26"/>
      <c r="QCX949" s="26"/>
      <c r="QCY949" s="26"/>
      <c r="QCZ949" s="26"/>
      <c r="QDA949" s="26"/>
      <c r="QDB949" s="26"/>
      <c r="QDC949" s="26"/>
      <c r="QDD949" s="26"/>
      <c r="QDE949" s="26"/>
      <c r="QDF949" s="26"/>
      <c r="QDG949" s="26"/>
      <c r="QDH949" s="26"/>
      <c r="QDI949" s="26"/>
      <c r="QDJ949" s="26"/>
      <c r="QDK949" s="26"/>
      <c r="QDL949" s="26"/>
      <c r="QDM949" s="26"/>
      <c r="QDN949" s="26"/>
      <c r="QDO949" s="26"/>
      <c r="QDP949" s="26"/>
      <c r="QDQ949" s="26"/>
      <c r="QDR949" s="26"/>
      <c r="QDS949" s="26"/>
      <c r="QDT949" s="26"/>
      <c r="QDU949" s="26"/>
      <c r="QDV949" s="26"/>
      <c r="QDW949" s="26"/>
      <c r="QDX949" s="26"/>
      <c r="QDY949" s="26"/>
      <c r="QDZ949" s="26"/>
      <c r="QEA949" s="26"/>
      <c r="QEB949" s="26"/>
      <c r="QEC949" s="26"/>
      <c r="QED949" s="26"/>
      <c r="QEE949" s="26"/>
      <c r="QEF949" s="26"/>
      <c r="QEG949" s="26"/>
      <c r="QEH949" s="26"/>
      <c r="QEI949" s="26"/>
      <c r="QEJ949" s="26"/>
      <c r="QEK949" s="26"/>
      <c r="QEL949" s="26"/>
      <c r="QEM949" s="26"/>
      <c r="QEN949" s="26"/>
      <c r="QEO949" s="26"/>
      <c r="QEP949" s="26"/>
      <c r="QEQ949" s="26"/>
      <c r="QER949" s="26"/>
      <c r="QES949" s="26"/>
      <c r="QET949" s="26"/>
      <c r="QEU949" s="26"/>
      <c r="QEV949" s="26"/>
      <c r="QEW949" s="26"/>
      <c r="QEX949" s="26"/>
      <c r="QEY949" s="26"/>
      <c r="QEZ949" s="26"/>
      <c r="QFA949" s="26"/>
      <c r="QFB949" s="26"/>
      <c r="QFC949" s="26"/>
      <c r="QFD949" s="26"/>
      <c r="QFE949" s="26"/>
      <c r="QFF949" s="26"/>
      <c r="QFG949" s="26"/>
      <c r="QFH949" s="26"/>
      <c r="QFI949" s="26"/>
      <c r="QFJ949" s="26"/>
      <c r="QFK949" s="26"/>
      <c r="QFL949" s="26"/>
      <c r="QFM949" s="26"/>
      <c r="QFN949" s="26"/>
      <c r="QFO949" s="26"/>
      <c r="QFP949" s="26"/>
      <c r="QFQ949" s="26"/>
      <c r="QFR949" s="26"/>
      <c r="QFS949" s="26"/>
      <c r="QFT949" s="26"/>
      <c r="QFU949" s="26"/>
      <c r="QFV949" s="26"/>
      <c r="QFW949" s="26"/>
      <c r="QFX949" s="26"/>
      <c r="QFY949" s="26"/>
      <c r="QFZ949" s="26"/>
      <c r="QGA949" s="26"/>
      <c r="QGB949" s="26"/>
      <c r="QGC949" s="26"/>
      <c r="QGD949" s="26"/>
      <c r="QGE949" s="26"/>
      <c r="QGF949" s="26"/>
      <c r="QGG949" s="26"/>
      <c r="QGH949" s="26"/>
      <c r="QGI949" s="26"/>
      <c r="QGJ949" s="26"/>
      <c r="QGK949" s="26"/>
      <c r="QGL949" s="26"/>
      <c r="QGM949" s="26"/>
      <c r="QGN949" s="26"/>
      <c r="QGO949" s="26"/>
      <c r="QGP949" s="26"/>
      <c r="QGQ949" s="26"/>
      <c r="QGR949" s="26"/>
      <c r="QGS949" s="26"/>
      <c r="QGT949" s="26"/>
      <c r="QGU949" s="26"/>
      <c r="QGV949" s="26"/>
      <c r="QGW949" s="26"/>
      <c r="QGX949" s="26"/>
      <c r="QGY949" s="26"/>
      <c r="QGZ949" s="26"/>
      <c r="QHA949" s="26"/>
      <c r="QHB949" s="26"/>
      <c r="QHC949" s="26"/>
      <c r="QHD949" s="26"/>
      <c r="QHE949" s="26"/>
      <c r="QHF949" s="26"/>
      <c r="QHG949" s="26"/>
      <c r="QHH949" s="26"/>
      <c r="QHI949" s="26"/>
      <c r="QHJ949" s="26"/>
      <c r="QHK949" s="26"/>
      <c r="QHL949" s="26"/>
      <c r="QHM949" s="26"/>
      <c r="QHN949" s="26"/>
      <c r="QHO949" s="26"/>
      <c r="QHP949" s="26"/>
      <c r="QHQ949" s="26"/>
      <c r="QHR949" s="26"/>
      <c r="QHS949" s="26"/>
      <c r="QHT949" s="26"/>
      <c r="QHU949" s="26"/>
      <c r="QHV949" s="26"/>
      <c r="QHW949" s="26"/>
      <c r="QHX949" s="26"/>
      <c r="QHY949" s="26"/>
      <c r="QHZ949" s="26"/>
      <c r="QIA949" s="26"/>
      <c r="QIB949" s="26"/>
      <c r="QIC949" s="26"/>
      <c r="QID949" s="26"/>
      <c r="QIE949" s="26"/>
      <c r="QIF949" s="26"/>
      <c r="QIG949" s="26"/>
      <c r="QIH949" s="26"/>
      <c r="QII949" s="26"/>
      <c r="QIJ949" s="26"/>
      <c r="QIK949" s="26"/>
      <c r="QIL949" s="26"/>
      <c r="QIM949" s="26"/>
      <c r="QIN949" s="26"/>
      <c r="QIO949" s="26"/>
      <c r="QIP949" s="26"/>
      <c r="QIQ949" s="26"/>
      <c r="QIR949" s="26"/>
      <c r="QIS949" s="26"/>
      <c r="QIT949" s="26"/>
      <c r="QIU949" s="26"/>
      <c r="QIV949" s="26"/>
      <c r="QIW949" s="26"/>
      <c r="QIX949" s="26"/>
      <c r="QIY949" s="26"/>
      <c r="QIZ949" s="26"/>
      <c r="QJA949" s="26"/>
      <c r="QJB949" s="26"/>
      <c r="QJC949" s="26"/>
      <c r="QJD949" s="26"/>
      <c r="QJE949" s="26"/>
      <c r="QJF949" s="26"/>
      <c r="QJG949" s="26"/>
      <c r="QJH949" s="26"/>
      <c r="QJI949" s="26"/>
      <c r="QJJ949" s="26"/>
      <c r="QJK949" s="26"/>
      <c r="QJL949" s="26"/>
      <c r="QJM949" s="26"/>
      <c r="QJN949" s="26"/>
      <c r="QJO949" s="26"/>
      <c r="QJP949" s="26"/>
      <c r="QJQ949" s="26"/>
      <c r="QJR949" s="26"/>
      <c r="QJS949" s="26"/>
      <c r="QJT949" s="26"/>
      <c r="QJU949" s="26"/>
      <c r="QJV949" s="26"/>
      <c r="QJW949" s="26"/>
      <c r="QJX949" s="26"/>
      <c r="QJY949" s="26"/>
      <c r="QJZ949" s="26"/>
      <c r="QKA949" s="26"/>
      <c r="QKB949" s="26"/>
      <c r="QKC949" s="26"/>
      <c r="QKD949" s="26"/>
      <c r="QKE949" s="26"/>
      <c r="QKF949" s="26"/>
      <c r="QKG949" s="26"/>
      <c r="QKH949" s="26"/>
      <c r="QKI949" s="26"/>
      <c r="QKJ949" s="26"/>
      <c r="QKK949" s="26"/>
      <c r="QKL949" s="26"/>
      <c r="QKM949" s="26"/>
      <c r="QKN949" s="26"/>
      <c r="QKO949" s="26"/>
      <c r="QKP949" s="26"/>
      <c r="QKQ949" s="26"/>
      <c r="QKR949" s="26"/>
      <c r="QKS949" s="26"/>
      <c r="QKT949" s="26"/>
      <c r="QKU949" s="26"/>
      <c r="QKV949" s="26"/>
      <c r="QKW949" s="26"/>
      <c r="QKX949" s="26"/>
      <c r="QKY949" s="26"/>
      <c r="QKZ949" s="26"/>
      <c r="QLA949" s="26"/>
      <c r="QLB949" s="26"/>
      <c r="QLC949" s="26"/>
      <c r="QLD949" s="26"/>
      <c r="QLE949" s="26"/>
      <c r="QLF949" s="26"/>
      <c r="QLG949" s="26"/>
      <c r="QLH949" s="26"/>
      <c r="QLI949" s="26"/>
      <c r="QLJ949" s="26"/>
      <c r="QLK949" s="26"/>
      <c r="QLL949" s="26"/>
      <c r="QLM949" s="26"/>
      <c r="QLN949" s="26"/>
      <c r="QLO949" s="26"/>
      <c r="QLP949" s="26"/>
      <c r="QLQ949" s="26"/>
      <c r="QLR949" s="26"/>
      <c r="QLS949" s="26"/>
      <c r="QLT949" s="26"/>
      <c r="QLU949" s="26"/>
      <c r="QLV949" s="26"/>
      <c r="QLW949" s="26"/>
      <c r="QLX949" s="26"/>
      <c r="QLY949" s="26"/>
      <c r="QLZ949" s="26"/>
      <c r="QMA949" s="26"/>
      <c r="QMB949" s="26"/>
      <c r="QMC949" s="26"/>
      <c r="QMD949" s="26"/>
      <c r="QME949" s="26"/>
      <c r="QMF949" s="26"/>
      <c r="QMG949" s="26"/>
      <c r="QMH949" s="26"/>
      <c r="QMI949" s="26"/>
      <c r="QMJ949" s="26"/>
      <c r="QMK949" s="26"/>
      <c r="QML949" s="26"/>
      <c r="QMM949" s="26"/>
      <c r="QMN949" s="26"/>
      <c r="QMO949" s="26"/>
      <c r="QMP949" s="26"/>
      <c r="QMQ949" s="26"/>
      <c r="QMR949" s="26"/>
      <c r="QMS949" s="26"/>
      <c r="QMT949" s="26"/>
      <c r="QMU949" s="26"/>
      <c r="QMV949" s="26"/>
      <c r="QMW949" s="26"/>
      <c r="QMX949" s="26"/>
      <c r="QMY949" s="26"/>
      <c r="QMZ949" s="26"/>
      <c r="QNA949" s="26"/>
      <c r="QNB949" s="26"/>
      <c r="QNC949" s="26"/>
      <c r="QND949" s="26"/>
      <c r="QNE949" s="26"/>
      <c r="QNF949" s="26"/>
      <c r="QNG949" s="26"/>
      <c r="QNH949" s="26"/>
      <c r="QNI949" s="26"/>
      <c r="QNJ949" s="26"/>
      <c r="QNK949" s="26"/>
      <c r="QNL949" s="26"/>
      <c r="QNM949" s="26"/>
      <c r="QNN949" s="26"/>
      <c r="QNO949" s="26"/>
      <c r="QNP949" s="26"/>
      <c r="QNQ949" s="26"/>
      <c r="QNR949" s="26"/>
      <c r="QNS949" s="26"/>
      <c r="QNT949" s="26"/>
      <c r="QNU949" s="26"/>
      <c r="QNV949" s="26"/>
      <c r="QNW949" s="26"/>
      <c r="QNX949" s="26"/>
      <c r="QNY949" s="26"/>
      <c r="QNZ949" s="26"/>
      <c r="QOA949" s="26"/>
      <c r="QOB949" s="26"/>
      <c r="QOC949" s="26"/>
      <c r="QOD949" s="26"/>
      <c r="QOE949" s="26"/>
      <c r="QOF949" s="26"/>
      <c r="QOG949" s="26"/>
      <c r="QOH949" s="26"/>
      <c r="QOI949" s="26"/>
      <c r="QOJ949" s="26"/>
      <c r="QOK949" s="26"/>
      <c r="QOL949" s="26"/>
      <c r="QOM949" s="26"/>
      <c r="QON949" s="26"/>
      <c r="QOO949" s="26"/>
      <c r="QOP949" s="26"/>
      <c r="QOQ949" s="26"/>
      <c r="QOR949" s="26"/>
      <c r="QOS949" s="26"/>
      <c r="QOT949" s="26"/>
      <c r="QOU949" s="26"/>
      <c r="QOV949" s="26"/>
      <c r="QOW949" s="26"/>
      <c r="QOX949" s="26"/>
      <c r="QOY949" s="26"/>
      <c r="QOZ949" s="26"/>
      <c r="QPA949" s="26"/>
      <c r="QPB949" s="26"/>
      <c r="QPC949" s="26"/>
      <c r="QPD949" s="26"/>
      <c r="QPE949" s="26"/>
      <c r="QPF949" s="26"/>
      <c r="QPG949" s="26"/>
      <c r="QPH949" s="26"/>
      <c r="QPI949" s="26"/>
      <c r="QPJ949" s="26"/>
      <c r="QPK949" s="26"/>
      <c r="QPL949" s="26"/>
      <c r="QPM949" s="26"/>
      <c r="QPN949" s="26"/>
      <c r="QPO949" s="26"/>
      <c r="QPP949" s="26"/>
      <c r="QPQ949" s="26"/>
      <c r="QPR949" s="26"/>
      <c r="QPS949" s="26"/>
      <c r="QPT949" s="26"/>
      <c r="QPU949" s="26"/>
      <c r="QPV949" s="26"/>
      <c r="QPW949" s="26"/>
      <c r="QPX949" s="26"/>
      <c r="QPY949" s="26"/>
      <c r="QPZ949" s="26"/>
      <c r="QQA949" s="26"/>
      <c r="QQB949" s="26"/>
      <c r="QQC949" s="26"/>
      <c r="QQD949" s="26"/>
      <c r="QQE949" s="26"/>
      <c r="QQF949" s="26"/>
      <c r="QQG949" s="26"/>
      <c r="QQH949" s="26"/>
      <c r="QQI949" s="26"/>
      <c r="QQJ949" s="26"/>
      <c r="QQK949" s="26"/>
      <c r="QQL949" s="26"/>
      <c r="QQM949" s="26"/>
      <c r="QQN949" s="26"/>
      <c r="QQO949" s="26"/>
      <c r="QQP949" s="26"/>
      <c r="QQQ949" s="26"/>
      <c r="QQR949" s="26"/>
      <c r="QQS949" s="26"/>
      <c r="QQT949" s="26"/>
      <c r="QQU949" s="26"/>
      <c r="QQV949" s="26"/>
      <c r="QQW949" s="26"/>
      <c r="QQX949" s="26"/>
      <c r="QQY949" s="26"/>
      <c r="QQZ949" s="26"/>
      <c r="QRA949" s="26"/>
      <c r="QRB949" s="26"/>
      <c r="QRC949" s="26"/>
      <c r="QRD949" s="26"/>
      <c r="QRE949" s="26"/>
      <c r="QRF949" s="26"/>
      <c r="QRG949" s="26"/>
      <c r="QRH949" s="26"/>
      <c r="QRI949" s="26"/>
      <c r="QRJ949" s="26"/>
      <c r="QRK949" s="26"/>
      <c r="QRL949" s="26"/>
      <c r="QRM949" s="26"/>
      <c r="QRN949" s="26"/>
      <c r="QRO949" s="26"/>
      <c r="QRP949" s="26"/>
      <c r="QRQ949" s="26"/>
      <c r="QRR949" s="26"/>
      <c r="QRS949" s="26"/>
      <c r="QRT949" s="26"/>
      <c r="QRU949" s="26"/>
      <c r="QRV949" s="26"/>
      <c r="QRW949" s="26"/>
      <c r="QRX949" s="26"/>
      <c r="QRY949" s="26"/>
      <c r="QRZ949" s="26"/>
      <c r="QSA949" s="26"/>
      <c r="QSB949" s="26"/>
      <c r="QSC949" s="26"/>
      <c r="QSD949" s="26"/>
      <c r="QSE949" s="26"/>
      <c r="QSF949" s="26"/>
      <c r="QSG949" s="26"/>
      <c r="QSH949" s="26"/>
      <c r="QSI949" s="26"/>
      <c r="QSJ949" s="26"/>
      <c r="QSK949" s="26"/>
      <c r="QSL949" s="26"/>
      <c r="QSM949" s="26"/>
      <c r="QSN949" s="26"/>
      <c r="QSO949" s="26"/>
      <c r="QSP949" s="26"/>
      <c r="QSQ949" s="26"/>
      <c r="QSR949" s="26"/>
      <c r="QSS949" s="26"/>
      <c r="QST949" s="26"/>
      <c r="QSU949" s="26"/>
      <c r="QSV949" s="26"/>
      <c r="QSW949" s="26"/>
      <c r="QSX949" s="26"/>
      <c r="QSY949" s="26"/>
      <c r="QSZ949" s="26"/>
      <c r="QTA949" s="26"/>
      <c r="QTB949" s="26"/>
      <c r="QTC949" s="26"/>
      <c r="QTD949" s="26"/>
      <c r="QTE949" s="26"/>
      <c r="QTF949" s="26"/>
      <c r="QTG949" s="26"/>
      <c r="QTH949" s="26"/>
      <c r="QTI949" s="26"/>
      <c r="QTJ949" s="26"/>
      <c r="QTK949" s="26"/>
      <c r="QTL949" s="26"/>
      <c r="QTM949" s="26"/>
      <c r="QTN949" s="26"/>
      <c r="QTO949" s="26"/>
      <c r="QTP949" s="26"/>
      <c r="QTQ949" s="26"/>
      <c r="QTR949" s="26"/>
      <c r="QTS949" s="26"/>
      <c r="QTT949" s="26"/>
      <c r="QTU949" s="26"/>
      <c r="QTV949" s="26"/>
      <c r="QTW949" s="26"/>
      <c r="QTX949" s="26"/>
      <c r="QTY949" s="26"/>
      <c r="QTZ949" s="26"/>
      <c r="QUA949" s="26"/>
      <c r="QUB949" s="26"/>
      <c r="QUC949" s="26"/>
      <c r="QUD949" s="26"/>
      <c r="QUE949" s="26"/>
      <c r="QUF949" s="26"/>
      <c r="QUG949" s="26"/>
      <c r="QUH949" s="26"/>
      <c r="QUI949" s="26"/>
      <c r="QUJ949" s="26"/>
      <c r="QUK949" s="26"/>
      <c r="QUL949" s="26"/>
      <c r="QUM949" s="26"/>
      <c r="QUN949" s="26"/>
      <c r="QUO949" s="26"/>
      <c r="QUP949" s="26"/>
      <c r="QUQ949" s="26"/>
      <c r="QUR949" s="26"/>
      <c r="QUS949" s="26"/>
      <c r="QUT949" s="26"/>
      <c r="QUU949" s="26"/>
      <c r="QUV949" s="26"/>
      <c r="QUW949" s="26"/>
      <c r="QUX949" s="26"/>
      <c r="QUY949" s="26"/>
      <c r="QUZ949" s="26"/>
      <c r="QVA949" s="26"/>
      <c r="QVB949" s="26"/>
      <c r="QVC949" s="26"/>
      <c r="QVD949" s="26"/>
      <c r="QVE949" s="26"/>
      <c r="QVF949" s="26"/>
      <c r="QVG949" s="26"/>
      <c r="QVH949" s="26"/>
      <c r="QVI949" s="26"/>
      <c r="QVJ949" s="26"/>
      <c r="QVK949" s="26"/>
      <c r="QVL949" s="26"/>
      <c r="QVM949" s="26"/>
      <c r="QVN949" s="26"/>
      <c r="QVO949" s="26"/>
      <c r="QVP949" s="26"/>
      <c r="QVQ949" s="26"/>
      <c r="QVR949" s="26"/>
      <c r="QVS949" s="26"/>
      <c r="QVT949" s="26"/>
      <c r="QVU949" s="26"/>
      <c r="QVV949" s="26"/>
      <c r="QVW949" s="26"/>
      <c r="QVX949" s="26"/>
      <c r="QVY949" s="26"/>
      <c r="QVZ949" s="26"/>
      <c r="QWA949" s="26"/>
      <c r="QWB949" s="26"/>
      <c r="QWC949" s="26"/>
      <c r="QWD949" s="26"/>
      <c r="QWE949" s="26"/>
      <c r="QWF949" s="26"/>
      <c r="QWG949" s="26"/>
      <c r="QWH949" s="26"/>
      <c r="QWI949" s="26"/>
      <c r="QWJ949" s="26"/>
      <c r="QWK949" s="26"/>
      <c r="QWL949" s="26"/>
      <c r="QWM949" s="26"/>
      <c r="QWN949" s="26"/>
      <c r="QWO949" s="26"/>
      <c r="QWP949" s="26"/>
      <c r="QWQ949" s="26"/>
      <c r="QWR949" s="26"/>
      <c r="QWS949" s="26"/>
      <c r="QWT949" s="26"/>
      <c r="QWU949" s="26"/>
      <c r="QWV949" s="26"/>
      <c r="QWW949" s="26"/>
      <c r="QWX949" s="26"/>
      <c r="QWY949" s="26"/>
      <c r="QWZ949" s="26"/>
      <c r="QXA949" s="26"/>
      <c r="QXB949" s="26"/>
      <c r="QXC949" s="26"/>
      <c r="QXD949" s="26"/>
      <c r="QXE949" s="26"/>
      <c r="QXF949" s="26"/>
      <c r="QXG949" s="26"/>
      <c r="QXH949" s="26"/>
      <c r="QXI949" s="26"/>
      <c r="QXJ949" s="26"/>
      <c r="QXK949" s="26"/>
      <c r="QXL949" s="26"/>
      <c r="QXM949" s="26"/>
      <c r="QXN949" s="26"/>
      <c r="QXO949" s="26"/>
      <c r="QXP949" s="26"/>
      <c r="QXQ949" s="26"/>
      <c r="QXR949" s="26"/>
      <c r="QXS949" s="26"/>
      <c r="QXT949" s="26"/>
      <c r="QXU949" s="26"/>
      <c r="QXV949" s="26"/>
      <c r="QXW949" s="26"/>
      <c r="QXX949" s="26"/>
      <c r="QXY949" s="26"/>
      <c r="QXZ949" s="26"/>
      <c r="QYA949" s="26"/>
      <c r="QYB949" s="26"/>
      <c r="QYC949" s="26"/>
      <c r="QYD949" s="26"/>
      <c r="QYE949" s="26"/>
      <c r="QYF949" s="26"/>
      <c r="QYG949" s="26"/>
      <c r="QYH949" s="26"/>
      <c r="QYI949" s="26"/>
      <c r="QYJ949" s="26"/>
      <c r="QYK949" s="26"/>
      <c r="QYL949" s="26"/>
      <c r="QYM949" s="26"/>
      <c r="QYN949" s="26"/>
      <c r="QYO949" s="26"/>
      <c r="QYP949" s="26"/>
      <c r="QYQ949" s="26"/>
      <c r="QYR949" s="26"/>
      <c r="QYS949" s="26"/>
      <c r="QYT949" s="26"/>
      <c r="QYU949" s="26"/>
      <c r="QYV949" s="26"/>
      <c r="QYW949" s="26"/>
      <c r="QYX949" s="26"/>
      <c r="QYY949" s="26"/>
      <c r="QYZ949" s="26"/>
      <c r="QZA949" s="26"/>
      <c r="QZB949" s="26"/>
      <c r="QZC949" s="26"/>
      <c r="QZD949" s="26"/>
      <c r="QZE949" s="26"/>
      <c r="QZF949" s="26"/>
      <c r="QZG949" s="26"/>
      <c r="QZH949" s="26"/>
      <c r="QZI949" s="26"/>
      <c r="QZJ949" s="26"/>
      <c r="QZK949" s="26"/>
      <c r="QZL949" s="26"/>
      <c r="QZM949" s="26"/>
      <c r="QZN949" s="26"/>
      <c r="QZO949" s="26"/>
      <c r="QZP949" s="26"/>
      <c r="QZQ949" s="26"/>
      <c r="QZR949" s="26"/>
      <c r="QZS949" s="26"/>
      <c r="QZT949" s="26"/>
      <c r="QZU949" s="26"/>
      <c r="QZV949" s="26"/>
      <c r="QZW949" s="26"/>
      <c r="QZX949" s="26"/>
      <c r="QZY949" s="26"/>
      <c r="QZZ949" s="26"/>
      <c r="RAA949" s="26"/>
      <c r="RAB949" s="26"/>
      <c r="RAC949" s="26"/>
      <c r="RAD949" s="26"/>
      <c r="RAE949" s="26"/>
      <c r="RAF949" s="26"/>
      <c r="RAG949" s="26"/>
      <c r="RAH949" s="26"/>
      <c r="RAI949" s="26"/>
      <c r="RAJ949" s="26"/>
      <c r="RAK949" s="26"/>
      <c r="RAL949" s="26"/>
      <c r="RAM949" s="26"/>
      <c r="RAN949" s="26"/>
      <c r="RAO949" s="26"/>
      <c r="RAP949" s="26"/>
      <c r="RAQ949" s="26"/>
      <c r="RAR949" s="26"/>
      <c r="RAS949" s="26"/>
      <c r="RAT949" s="26"/>
      <c r="RAU949" s="26"/>
      <c r="RAV949" s="26"/>
      <c r="RAW949" s="26"/>
      <c r="RAX949" s="26"/>
      <c r="RAY949" s="26"/>
      <c r="RAZ949" s="26"/>
      <c r="RBA949" s="26"/>
      <c r="RBB949" s="26"/>
      <c r="RBC949" s="26"/>
      <c r="RBD949" s="26"/>
      <c r="RBE949" s="26"/>
      <c r="RBF949" s="26"/>
      <c r="RBG949" s="26"/>
      <c r="RBH949" s="26"/>
      <c r="RBI949" s="26"/>
      <c r="RBJ949" s="26"/>
      <c r="RBK949" s="26"/>
      <c r="RBL949" s="26"/>
      <c r="RBM949" s="26"/>
      <c r="RBN949" s="26"/>
      <c r="RBO949" s="26"/>
      <c r="RBP949" s="26"/>
      <c r="RBQ949" s="26"/>
      <c r="RBR949" s="26"/>
      <c r="RBS949" s="26"/>
      <c r="RBT949" s="26"/>
      <c r="RBU949" s="26"/>
      <c r="RBV949" s="26"/>
      <c r="RBW949" s="26"/>
      <c r="RBX949" s="26"/>
      <c r="RBY949" s="26"/>
      <c r="RBZ949" s="26"/>
      <c r="RCA949" s="26"/>
      <c r="RCB949" s="26"/>
      <c r="RCC949" s="26"/>
      <c r="RCD949" s="26"/>
      <c r="RCE949" s="26"/>
      <c r="RCF949" s="26"/>
      <c r="RCG949" s="26"/>
      <c r="RCH949" s="26"/>
      <c r="RCI949" s="26"/>
      <c r="RCJ949" s="26"/>
      <c r="RCK949" s="26"/>
      <c r="RCL949" s="26"/>
      <c r="RCM949" s="26"/>
      <c r="RCN949" s="26"/>
      <c r="RCO949" s="26"/>
      <c r="RCP949" s="26"/>
      <c r="RCQ949" s="26"/>
      <c r="RCR949" s="26"/>
      <c r="RCS949" s="26"/>
      <c r="RCT949" s="26"/>
      <c r="RCU949" s="26"/>
      <c r="RCV949" s="26"/>
      <c r="RCW949" s="26"/>
      <c r="RCX949" s="26"/>
      <c r="RCY949" s="26"/>
      <c r="RCZ949" s="26"/>
      <c r="RDA949" s="26"/>
      <c r="RDB949" s="26"/>
      <c r="RDC949" s="26"/>
      <c r="RDD949" s="26"/>
      <c r="RDE949" s="26"/>
      <c r="RDF949" s="26"/>
      <c r="RDG949" s="26"/>
      <c r="RDH949" s="26"/>
      <c r="RDI949" s="26"/>
      <c r="RDJ949" s="26"/>
      <c r="RDK949" s="26"/>
      <c r="RDL949" s="26"/>
      <c r="RDM949" s="26"/>
      <c r="RDN949" s="26"/>
      <c r="RDO949" s="26"/>
      <c r="RDP949" s="26"/>
      <c r="RDQ949" s="26"/>
      <c r="RDR949" s="26"/>
      <c r="RDS949" s="26"/>
      <c r="RDT949" s="26"/>
      <c r="RDU949" s="26"/>
      <c r="RDV949" s="26"/>
      <c r="RDW949" s="26"/>
      <c r="RDX949" s="26"/>
      <c r="RDY949" s="26"/>
      <c r="RDZ949" s="26"/>
      <c r="REA949" s="26"/>
      <c r="REB949" s="26"/>
      <c r="REC949" s="26"/>
      <c r="RED949" s="26"/>
      <c r="REE949" s="26"/>
      <c r="REF949" s="26"/>
      <c r="REG949" s="26"/>
      <c r="REH949" s="26"/>
      <c r="REI949" s="26"/>
      <c r="REJ949" s="26"/>
      <c r="REK949" s="26"/>
      <c r="REL949" s="26"/>
      <c r="REM949" s="26"/>
      <c r="REN949" s="26"/>
      <c r="REO949" s="26"/>
      <c r="REP949" s="26"/>
      <c r="REQ949" s="26"/>
      <c r="RER949" s="26"/>
      <c r="RES949" s="26"/>
      <c r="RET949" s="26"/>
      <c r="REU949" s="26"/>
      <c r="REV949" s="26"/>
      <c r="REW949" s="26"/>
      <c r="REX949" s="26"/>
      <c r="REY949" s="26"/>
      <c r="REZ949" s="26"/>
      <c r="RFA949" s="26"/>
      <c r="RFB949" s="26"/>
      <c r="RFC949" s="26"/>
      <c r="RFD949" s="26"/>
      <c r="RFE949" s="26"/>
      <c r="RFF949" s="26"/>
      <c r="RFG949" s="26"/>
      <c r="RFH949" s="26"/>
      <c r="RFI949" s="26"/>
      <c r="RFJ949" s="26"/>
      <c r="RFK949" s="26"/>
      <c r="RFL949" s="26"/>
      <c r="RFM949" s="26"/>
      <c r="RFN949" s="26"/>
      <c r="RFO949" s="26"/>
      <c r="RFP949" s="26"/>
      <c r="RFQ949" s="26"/>
      <c r="RFR949" s="26"/>
      <c r="RFS949" s="26"/>
      <c r="RFT949" s="26"/>
      <c r="RFU949" s="26"/>
      <c r="RFV949" s="26"/>
      <c r="RFW949" s="26"/>
      <c r="RFX949" s="26"/>
      <c r="RFY949" s="26"/>
      <c r="RFZ949" s="26"/>
      <c r="RGA949" s="26"/>
      <c r="RGB949" s="26"/>
      <c r="RGC949" s="26"/>
      <c r="RGD949" s="26"/>
      <c r="RGE949" s="26"/>
      <c r="RGF949" s="26"/>
      <c r="RGG949" s="26"/>
      <c r="RGH949" s="26"/>
      <c r="RGI949" s="26"/>
      <c r="RGJ949" s="26"/>
      <c r="RGK949" s="26"/>
      <c r="RGL949" s="26"/>
      <c r="RGM949" s="26"/>
      <c r="RGN949" s="26"/>
      <c r="RGO949" s="26"/>
      <c r="RGP949" s="26"/>
      <c r="RGQ949" s="26"/>
      <c r="RGR949" s="26"/>
      <c r="RGS949" s="26"/>
      <c r="RGT949" s="26"/>
      <c r="RGU949" s="26"/>
      <c r="RGV949" s="26"/>
      <c r="RGW949" s="26"/>
      <c r="RGX949" s="26"/>
      <c r="RGY949" s="26"/>
      <c r="RGZ949" s="26"/>
      <c r="RHA949" s="26"/>
      <c r="RHB949" s="26"/>
      <c r="RHC949" s="26"/>
      <c r="RHD949" s="26"/>
      <c r="RHE949" s="26"/>
      <c r="RHF949" s="26"/>
      <c r="RHG949" s="26"/>
      <c r="RHH949" s="26"/>
      <c r="RHI949" s="26"/>
      <c r="RHJ949" s="26"/>
      <c r="RHK949" s="26"/>
      <c r="RHL949" s="26"/>
      <c r="RHM949" s="26"/>
      <c r="RHN949" s="26"/>
      <c r="RHO949" s="26"/>
      <c r="RHP949" s="26"/>
      <c r="RHQ949" s="26"/>
      <c r="RHR949" s="26"/>
      <c r="RHS949" s="26"/>
      <c r="RHT949" s="26"/>
      <c r="RHU949" s="26"/>
      <c r="RHV949" s="26"/>
      <c r="RHW949" s="26"/>
      <c r="RHX949" s="26"/>
      <c r="RHY949" s="26"/>
      <c r="RHZ949" s="26"/>
      <c r="RIA949" s="26"/>
      <c r="RIB949" s="26"/>
      <c r="RIC949" s="26"/>
      <c r="RID949" s="26"/>
      <c r="RIE949" s="26"/>
      <c r="RIF949" s="26"/>
      <c r="RIG949" s="26"/>
      <c r="RIH949" s="26"/>
      <c r="RII949" s="26"/>
      <c r="RIJ949" s="26"/>
      <c r="RIK949" s="26"/>
      <c r="RIL949" s="26"/>
      <c r="RIM949" s="26"/>
      <c r="RIN949" s="26"/>
      <c r="RIO949" s="26"/>
      <c r="RIP949" s="26"/>
      <c r="RIQ949" s="26"/>
      <c r="RIR949" s="26"/>
      <c r="RIS949" s="26"/>
      <c r="RIT949" s="26"/>
      <c r="RIU949" s="26"/>
      <c r="RIV949" s="26"/>
      <c r="RIW949" s="26"/>
      <c r="RIX949" s="26"/>
      <c r="RIY949" s="26"/>
      <c r="RIZ949" s="26"/>
      <c r="RJA949" s="26"/>
      <c r="RJB949" s="26"/>
      <c r="RJC949" s="26"/>
      <c r="RJD949" s="26"/>
      <c r="RJE949" s="26"/>
      <c r="RJF949" s="26"/>
      <c r="RJG949" s="26"/>
      <c r="RJH949" s="26"/>
      <c r="RJI949" s="26"/>
      <c r="RJJ949" s="26"/>
      <c r="RJK949" s="26"/>
      <c r="RJL949" s="26"/>
      <c r="RJM949" s="26"/>
      <c r="RJN949" s="26"/>
      <c r="RJO949" s="26"/>
      <c r="RJP949" s="26"/>
      <c r="RJQ949" s="26"/>
      <c r="RJR949" s="26"/>
      <c r="RJS949" s="26"/>
      <c r="RJT949" s="26"/>
      <c r="RJU949" s="26"/>
      <c r="RJV949" s="26"/>
      <c r="RJW949" s="26"/>
      <c r="RJX949" s="26"/>
      <c r="RJY949" s="26"/>
      <c r="RJZ949" s="26"/>
      <c r="RKA949" s="26"/>
      <c r="RKB949" s="26"/>
      <c r="RKC949" s="26"/>
      <c r="RKD949" s="26"/>
      <c r="RKE949" s="26"/>
      <c r="RKF949" s="26"/>
      <c r="RKG949" s="26"/>
      <c r="RKH949" s="26"/>
      <c r="RKI949" s="26"/>
      <c r="RKJ949" s="26"/>
      <c r="RKK949" s="26"/>
      <c r="RKL949" s="26"/>
      <c r="RKM949" s="26"/>
      <c r="RKN949" s="26"/>
      <c r="RKO949" s="26"/>
      <c r="RKP949" s="26"/>
      <c r="RKQ949" s="26"/>
      <c r="RKR949" s="26"/>
      <c r="RKS949" s="26"/>
      <c r="RKT949" s="26"/>
      <c r="RKU949" s="26"/>
      <c r="RKV949" s="26"/>
      <c r="RKW949" s="26"/>
      <c r="RKX949" s="26"/>
      <c r="RKY949" s="26"/>
      <c r="RKZ949" s="26"/>
      <c r="RLA949" s="26"/>
      <c r="RLB949" s="26"/>
      <c r="RLC949" s="26"/>
      <c r="RLD949" s="26"/>
      <c r="RLE949" s="26"/>
      <c r="RLF949" s="26"/>
      <c r="RLG949" s="26"/>
      <c r="RLH949" s="26"/>
      <c r="RLI949" s="26"/>
      <c r="RLJ949" s="26"/>
      <c r="RLK949" s="26"/>
      <c r="RLL949" s="26"/>
      <c r="RLM949" s="26"/>
      <c r="RLN949" s="26"/>
      <c r="RLO949" s="26"/>
      <c r="RLP949" s="26"/>
      <c r="RLQ949" s="26"/>
      <c r="RLR949" s="26"/>
      <c r="RLS949" s="26"/>
      <c r="RLT949" s="26"/>
      <c r="RLU949" s="26"/>
      <c r="RLV949" s="26"/>
      <c r="RLW949" s="26"/>
      <c r="RLX949" s="26"/>
      <c r="RLY949" s="26"/>
      <c r="RLZ949" s="26"/>
      <c r="RMA949" s="26"/>
      <c r="RMB949" s="26"/>
      <c r="RMC949" s="26"/>
      <c r="RMD949" s="26"/>
      <c r="RME949" s="26"/>
      <c r="RMF949" s="26"/>
      <c r="RMG949" s="26"/>
      <c r="RMH949" s="26"/>
      <c r="RMI949" s="26"/>
      <c r="RMJ949" s="26"/>
      <c r="RMK949" s="26"/>
      <c r="RML949" s="26"/>
      <c r="RMM949" s="26"/>
      <c r="RMN949" s="26"/>
      <c r="RMO949" s="26"/>
      <c r="RMP949" s="26"/>
      <c r="RMQ949" s="26"/>
      <c r="RMR949" s="26"/>
      <c r="RMS949" s="26"/>
      <c r="RMT949" s="26"/>
      <c r="RMU949" s="26"/>
      <c r="RMV949" s="26"/>
      <c r="RMW949" s="26"/>
      <c r="RMX949" s="26"/>
      <c r="RMY949" s="26"/>
      <c r="RMZ949" s="26"/>
      <c r="RNA949" s="26"/>
      <c r="RNB949" s="26"/>
      <c r="RNC949" s="26"/>
      <c r="RND949" s="26"/>
      <c r="RNE949" s="26"/>
      <c r="RNF949" s="26"/>
      <c r="RNG949" s="26"/>
      <c r="RNH949" s="26"/>
      <c r="RNI949" s="26"/>
      <c r="RNJ949" s="26"/>
      <c r="RNK949" s="26"/>
      <c r="RNL949" s="26"/>
      <c r="RNM949" s="26"/>
      <c r="RNN949" s="26"/>
      <c r="RNO949" s="26"/>
      <c r="RNP949" s="26"/>
      <c r="RNQ949" s="26"/>
      <c r="RNR949" s="26"/>
      <c r="RNS949" s="26"/>
      <c r="RNT949" s="26"/>
      <c r="RNU949" s="26"/>
      <c r="RNV949" s="26"/>
      <c r="RNW949" s="26"/>
      <c r="RNX949" s="26"/>
      <c r="RNY949" s="26"/>
      <c r="RNZ949" s="26"/>
      <c r="ROA949" s="26"/>
      <c r="ROB949" s="26"/>
      <c r="ROC949" s="26"/>
      <c r="ROD949" s="26"/>
      <c r="ROE949" s="26"/>
      <c r="ROF949" s="26"/>
      <c r="ROG949" s="26"/>
      <c r="ROH949" s="26"/>
      <c r="ROI949" s="26"/>
      <c r="ROJ949" s="26"/>
      <c r="ROK949" s="26"/>
      <c r="ROL949" s="26"/>
      <c r="ROM949" s="26"/>
      <c r="RON949" s="26"/>
      <c r="ROO949" s="26"/>
      <c r="ROP949" s="26"/>
      <c r="ROQ949" s="26"/>
      <c r="ROR949" s="26"/>
      <c r="ROS949" s="26"/>
      <c r="ROT949" s="26"/>
      <c r="ROU949" s="26"/>
      <c r="ROV949" s="26"/>
      <c r="ROW949" s="26"/>
      <c r="ROX949" s="26"/>
      <c r="ROY949" s="26"/>
      <c r="ROZ949" s="26"/>
      <c r="RPA949" s="26"/>
      <c r="RPB949" s="26"/>
      <c r="RPC949" s="26"/>
      <c r="RPD949" s="26"/>
      <c r="RPE949" s="26"/>
      <c r="RPF949" s="26"/>
      <c r="RPG949" s="26"/>
      <c r="RPH949" s="26"/>
      <c r="RPI949" s="26"/>
      <c r="RPJ949" s="26"/>
      <c r="RPK949" s="26"/>
      <c r="RPL949" s="26"/>
      <c r="RPM949" s="26"/>
      <c r="RPN949" s="26"/>
      <c r="RPO949" s="26"/>
      <c r="RPP949" s="26"/>
      <c r="RPQ949" s="26"/>
      <c r="RPR949" s="26"/>
      <c r="RPS949" s="26"/>
      <c r="RPT949" s="26"/>
      <c r="RPU949" s="26"/>
      <c r="RPV949" s="26"/>
      <c r="RPW949" s="26"/>
      <c r="RPX949" s="26"/>
      <c r="RPY949" s="26"/>
      <c r="RPZ949" s="26"/>
      <c r="RQA949" s="26"/>
      <c r="RQB949" s="26"/>
      <c r="RQC949" s="26"/>
      <c r="RQD949" s="26"/>
      <c r="RQE949" s="26"/>
      <c r="RQF949" s="26"/>
      <c r="RQG949" s="26"/>
      <c r="RQH949" s="26"/>
      <c r="RQI949" s="26"/>
      <c r="RQJ949" s="26"/>
      <c r="RQK949" s="26"/>
      <c r="RQL949" s="26"/>
      <c r="RQM949" s="26"/>
      <c r="RQN949" s="26"/>
      <c r="RQO949" s="26"/>
      <c r="RQP949" s="26"/>
      <c r="RQQ949" s="26"/>
      <c r="RQR949" s="26"/>
      <c r="RQS949" s="26"/>
      <c r="RQT949" s="26"/>
      <c r="RQU949" s="26"/>
      <c r="RQV949" s="26"/>
      <c r="RQW949" s="26"/>
      <c r="RQX949" s="26"/>
      <c r="RQY949" s="26"/>
      <c r="RQZ949" s="26"/>
      <c r="RRA949" s="26"/>
      <c r="RRB949" s="26"/>
      <c r="RRC949" s="26"/>
      <c r="RRD949" s="26"/>
      <c r="RRE949" s="26"/>
      <c r="RRF949" s="26"/>
      <c r="RRG949" s="26"/>
      <c r="RRH949" s="26"/>
      <c r="RRI949" s="26"/>
      <c r="RRJ949" s="26"/>
      <c r="RRK949" s="26"/>
      <c r="RRL949" s="26"/>
      <c r="RRM949" s="26"/>
      <c r="RRN949" s="26"/>
      <c r="RRO949" s="26"/>
      <c r="RRP949" s="26"/>
      <c r="RRQ949" s="26"/>
      <c r="RRR949" s="26"/>
      <c r="RRS949" s="26"/>
      <c r="RRT949" s="26"/>
      <c r="RRU949" s="26"/>
      <c r="RRV949" s="26"/>
      <c r="RRW949" s="26"/>
      <c r="RRX949" s="26"/>
      <c r="RRY949" s="26"/>
      <c r="RRZ949" s="26"/>
      <c r="RSA949" s="26"/>
      <c r="RSB949" s="26"/>
      <c r="RSC949" s="26"/>
      <c r="RSD949" s="26"/>
      <c r="RSE949" s="26"/>
      <c r="RSF949" s="26"/>
      <c r="RSG949" s="26"/>
      <c r="RSH949" s="26"/>
      <c r="RSI949" s="26"/>
      <c r="RSJ949" s="26"/>
      <c r="RSK949" s="26"/>
      <c r="RSL949" s="26"/>
      <c r="RSM949" s="26"/>
      <c r="RSN949" s="26"/>
      <c r="RSO949" s="26"/>
      <c r="RSP949" s="26"/>
      <c r="RSQ949" s="26"/>
      <c r="RSR949" s="26"/>
      <c r="RSS949" s="26"/>
      <c r="RST949" s="26"/>
      <c r="RSU949" s="26"/>
      <c r="RSV949" s="26"/>
      <c r="RSW949" s="26"/>
      <c r="RSX949" s="26"/>
      <c r="RSY949" s="26"/>
      <c r="RSZ949" s="26"/>
      <c r="RTA949" s="26"/>
      <c r="RTB949" s="26"/>
      <c r="RTC949" s="26"/>
      <c r="RTD949" s="26"/>
      <c r="RTE949" s="26"/>
      <c r="RTF949" s="26"/>
      <c r="RTG949" s="26"/>
      <c r="RTH949" s="26"/>
      <c r="RTI949" s="26"/>
      <c r="RTJ949" s="26"/>
      <c r="RTK949" s="26"/>
      <c r="RTL949" s="26"/>
      <c r="RTM949" s="26"/>
      <c r="RTN949" s="26"/>
      <c r="RTO949" s="26"/>
      <c r="RTP949" s="26"/>
      <c r="RTQ949" s="26"/>
      <c r="RTR949" s="26"/>
      <c r="RTS949" s="26"/>
      <c r="RTT949" s="26"/>
      <c r="RTU949" s="26"/>
      <c r="RTV949" s="26"/>
      <c r="RTW949" s="26"/>
      <c r="RTX949" s="26"/>
      <c r="RTY949" s="26"/>
      <c r="RTZ949" s="26"/>
      <c r="RUA949" s="26"/>
      <c r="RUB949" s="26"/>
      <c r="RUC949" s="26"/>
      <c r="RUD949" s="26"/>
      <c r="RUE949" s="26"/>
      <c r="RUF949" s="26"/>
      <c r="RUG949" s="26"/>
      <c r="RUH949" s="26"/>
      <c r="RUI949" s="26"/>
      <c r="RUJ949" s="26"/>
      <c r="RUK949" s="26"/>
      <c r="RUL949" s="26"/>
      <c r="RUM949" s="26"/>
      <c r="RUN949" s="26"/>
      <c r="RUO949" s="26"/>
      <c r="RUP949" s="26"/>
      <c r="RUQ949" s="26"/>
      <c r="RUR949" s="26"/>
      <c r="RUS949" s="26"/>
      <c r="RUT949" s="26"/>
      <c r="RUU949" s="26"/>
      <c r="RUV949" s="26"/>
      <c r="RUW949" s="26"/>
      <c r="RUX949" s="26"/>
      <c r="RUY949" s="26"/>
      <c r="RUZ949" s="26"/>
      <c r="RVA949" s="26"/>
      <c r="RVB949" s="26"/>
      <c r="RVC949" s="26"/>
      <c r="RVD949" s="26"/>
      <c r="RVE949" s="26"/>
      <c r="RVF949" s="26"/>
      <c r="RVG949" s="26"/>
      <c r="RVH949" s="26"/>
      <c r="RVI949" s="26"/>
      <c r="RVJ949" s="26"/>
      <c r="RVK949" s="26"/>
      <c r="RVL949" s="26"/>
      <c r="RVM949" s="26"/>
      <c r="RVN949" s="26"/>
      <c r="RVO949" s="26"/>
      <c r="RVP949" s="26"/>
      <c r="RVQ949" s="26"/>
      <c r="RVR949" s="26"/>
      <c r="RVS949" s="26"/>
      <c r="RVT949" s="26"/>
      <c r="RVU949" s="26"/>
      <c r="RVV949" s="26"/>
      <c r="RVW949" s="26"/>
      <c r="RVX949" s="26"/>
      <c r="RVY949" s="26"/>
      <c r="RVZ949" s="26"/>
      <c r="RWA949" s="26"/>
      <c r="RWB949" s="26"/>
      <c r="RWC949" s="26"/>
      <c r="RWD949" s="26"/>
      <c r="RWE949" s="26"/>
      <c r="RWF949" s="26"/>
      <c r="RWG949" s="26"/>
      <c r="RWH949" s="26"/>
      <c r="RWI949" s="26"/>
      <c r="RWJ949" s="26"/>
      <c r="RWK949" s="26"/>
      <c r="RWL949" s="26"/>
      <c r="RWM949" s="26"/>
      <c r="RWN949" s="26"/>
      <c r="RWO949" s="26"/>
      <c r="RWP949" s="26"/>
      <c r="RWQ949" s="26"/>
      <c r="RWR949" s="26"/>
      <c r="RWS949" s="26"/>
      <c r="RWT949" s="26"/>
      <c r="RWU949" s="26"/>
      <c r="RWV949" s="26"/>
      <c r="RWW949" s="26"/>
      <c r="RWX949" s="26"/>
      <c r="RWY949" s="26"/>
      <c r="RWZ949" s="26"/>
      <c r="RXA949" s="26"/>
      <c r="RXB949" s="26"/>
      <c r="RXC949" s="26"/>
      <c r="RXD949" s="26"/>
      <c r="RXE949" s="26"/>
      <c r="RXF949" s="26"/>
      <c r="RXG949" s="26"/>
      <c r="RXH949" s="26"/>
      <c r="RXI949" s="26"/>
      <c r="RXJ949" s="26"/>
      <c r="RXK949" s="26"/>
      <c r="RXL949" s="26"/>
      <c r="RXM949" s="26"/>
      <c r="RXN949" s="26"/>
      <c r="RXO949" s="26"/>
      <c r="RXP949" s="26"/>
      <c r="RXQ949" s="26"/>
      <c r="RXR949" s="26"/>
      <c r="RXS949" s="26"/>
      <c r="RXT949" s="26"/>
      <c r="RXU949" s="26"/>
      <c r="RXV949" s="26"/>
      <c r="RXW949" s="26"/>
      <c r="RXX949" s="26"/>
      <c r="RXY949" s="26"/>
      <c r="RXZ949" s="26"/>
      <c r="RYA949" s="26"/>
      <c r="RYB949" s="26"/>
      <c r="RYC949" s="26"/>
      <c r="RYD949" s="26"/>
      <c r="RYE949" s="26"/>
      <c r="RYF949" s="26"/>
      <c r="RYG949" s="26"/>
      <c r="RYH949" s="26"/>
      <c r="RYI949" s="26"/>
      <c r="RYJ949" s="26"/>
      <c r="RYK949" s="26"/>
      <c r="RYL949" s="26"/>
      <c r="RYM949" s="26"/>
      <c r="RYN949" s="26"/>
      <c r="RYO949" s="26"/>
      <c r="RYP949" s="26"/>
      <c r="RYQ949" s="26"/>
      <c r="RYR949" s="26"/>
      <c r="RYS949" s="26"/>
      <c r="RYT949" s="26"/>
      <c r="RYU949" s="26"/>
      <c r="RYV949" s="26"/>
      <c r="RYW949" s="26"/>
      <c r="RYX949" s="26"/>
      <c r="RYY949" s="26"/>
      <c r="RYZ949" s="26"/>
      <c r="RZA949" s="26"/>
      <c r="RZB949" s="26"/>
      <c r="RZC949" s="26"/>
      <c r="RZD949" s="26"/>
      <c r="RZE949" s="26"/>
      <c r="RZF949" s="26"/>
      <c r="RZG949" s="26"/>
      <c r="RZH949" s="26"/>
      <c r="RZI949" s="26"/>
      <c r="RZJ949" s="26"/>
      <c r="RZK949" s="26"/>
      <c r="RZL949" s="26"/>
      <c r="RZM949" s="26"/>
      <c r="RZN949" s="26"/>
      <c r="RZO949" s="26"/>
      <c r="RZP949" s="26"/>
      <c r="RZQ949" s="26"/>
      <c r="RZR949" s="26"/>
      <c r="RZS949" s="26"/>
      <c r="RZT949" s="26"/>
      <c r="RZU949" s="26"/>
      <c r="RZV949" s="26"/>
      <c r="RZW949" s="26"/>
      <c r="RZX949" s="26"/>
      <c r="RZY949" s="26"/>
      <c r="RZZ949" s="26"/>
      <c r="SAA949" s="26"/>
      <c r="SAB949" s="26"/>
      <c r="SAC949" s="26"/>
      <c r="SAD949" s="26"/>
      <c r="SAE949" s="26"/>
      <c r="SAF949" s="26"/>
      <c r="SAG949" s="26"/>
      <c r="SAH949" s="26"/>
      <c r="SAI949" s="26"/>
      <c r="SAJ949" s="26"/>
      <c r="SAK949" s="26"/>
      <c r="SAL949" s="26"/>
      <c r="SAM949" s="26"/>
      <c r="SAN949" s="26"/>
      <c r="SAO949" s="26"/>
      <c r="SAP949" s="26"/>
      <c r="SAQ949" s="26"/>
      <c r="SAR949" s="26"/>
      <c r="SAS949" s="26"/>
      <c r="SAT949" s="26"/>
      <c r="SAU949" s="26"/>
      <c r="SAV949" s="26"/>
      <c r="SAW949" s="26"/>
      <c r="SAX949" s="26"/>
      <c r="SAY949" s="26"/>
      <c r="SAZ949" s="26"/>
      <c r="SBA949" s="26"/>
      <c r="SBB949" s="26"/>
      <c r="SBC949" s="26"/>
      <c r="SBD949" s="26"/>
      <c r="SBE949" s="26"/>
      <c r="SBF949" s="26"/>
      <c r="SBG949" s="26"/>
      <c r="SBH949" s="26"/>
      <c r="SBI949" s="26"/>
      <c r="SBJ949" s="26"/>
      <c r="SBK949" s="26"/>
      <c r="SBL949" s="26"/>
      <c r="SBM949" s="26"/>
      <c r="SBN949" s="26"/>
      <c r="SBO949" s="26"/>
      <c r="SBP949" s="26"/>
      <c r="SBQ949" s="26"/>
      <c r="SBR949" s="26"/>
      <c r="SBS949" s="26"/>
      <c r="SBT949" s="26"/>
      <c r="SBU949" s="26"/>
      <c r="SBV949" s="26"/>
      <c r="SBW949" s="26"/>
      <c r="SBX949" s="26"/>
      <c r="SBY949" s="26"/>
      <c r="SBZ949" s="26"/>
      <c r="SCA949" s="26"/>
      <c r="SCB949" s="26"/>
      <c r="SCC949" s="26"/>
      <c r="SCD949" s="26"/>
      <c r="SCE949" s="26"/>
      <c r="SCF949" s="26"/>
      <c r="SCG949" s="26"/>
      <c r="SCH949" s="26"/>
      <c r="SCI949" s="26"/>
      <c r="SCJ949" s="26"/>
      <c r="SCK949" s="26"/>
      <c r="SCL949" s="26"/>
      <c r="SCM949" s="26"/>
      <c r="SCN949" s="26"/>
      <c r="SCO949" s="26"/>
      <c r="SCP949" s="26"/>
      <c r="SCQ949" s="26"/>
      <c r="SCR949" s="26"/>
      <c r="SCS949" s="26"/>
      <c r="SCT949" s="26"/>
      <c r="SCU949" s="26"/>
      <c r="SCV949" s="26"/>
      <c r="SCW949" s="26"/>
      <c r="SCX949" s="26"/>
      <c r="SCY949" s="26"/>
      <c r="SCZ949" s="26"/>
      <c r="SDA949" s="26"/>
      <c r="SDB949" s="26"/>
      <c r="SDC949" s="26"/>
      <c r="SDD949" s="26"/>
      <c r="SDE949" s="26"/>
      <c r="SDF949" s="26"/>
      <c r="SDG949" s="26"/>
      <c r="SDH949" s="26"/>
      <c r="SDI949" s="26"/>
      <c r="SDJ949" s="26"/>
      <c r="SDK949" s="26"/>
      <c r="SDL949" s="26"/>
      <c r="SDM949" s="26"/>
      <c r="SDN949" s="26"/>
      <c r="SDO949" s="26"/>
      <c r="SDP949" s="26"/>
      <c r="SDQ949" s="26"/>
      <c r="SDR949" s="26"/>
      <c r="SDS949" s="26"/>
      <c r="SDT949" s="26"/>
      <c r="SDU949" s="26"/>
      <c r="SDV949" s="26"/>
      <c r="SDW949" s="26"/>
      <c r="SDX949" s="26"/>
      <c r="SDY949" s="26"/>
      <c r="SDZ949" s="26"/>
      <c r="SEA949" s="26"/>
      <c r="SEB949" s="26"/>
      <c r="SEC949" s="26"/>
      <c r="SED949" s="26"/>
      <c r="SEE949" s="26"/>
      <c r="SEF949" s="26"/>
      <c r="SEG949" s="26"/>
      <c r="SEH949" s="26"/>
      <c r="SEI949" s="26"/>
      <c r="SEJ949" s="26"/>
      <c r="SEK949" s="26"/>
      <c r="SEL949" s="26"/>
      <c r="SEM949" s="26"/>
      <c r="SEN949" s="26"/>
      <c r="SEO949" s="26"/>
      <c r="SEP949" s="26"/>
      <c r="SEQ949" s="26"/>
      <c r="SER949" s="26"/>
      <c r="SES949" s="26"/>
      <c r="SET949" s="26"/>
      <c r="SEU949" s="26"/>
      <c r="SEV949" s="26"/>
      <c r="SEW949" s="26"/>
      <c r="SEX949" s="26"/>
      <c r="SEY949" s="26"/>
      <c r="SEZ949" s="26"/>
      <c r="SFA949" s="26"/>
      <c r="SFB949" s="26"/>
      <c r="SFC949" s="26"/>
      <c r="SFD949" s="26"/>
      <c r="SFE949" s="26"/>
      <c r="SFF949" s="26"/>
      <c r="SFG949" s="26"/>
      <c r="SFH949" s="26"/>
      <c r="SFI949" s="26"/>
      <c r="SFJ949" s="26"/>
      <c r="SFK949" s="26"/>
      <c r="SFL949" s="26"/>
      <c r="SFM949" s="26"/>
      <c r="SFN949" s="26"/>
      <c r="SFO949" s="26"/>
      <c r="SFP949" s="26"/>
      <c r="SFQ949" s="26"/>
      <c r="SFR949" s="26"/>
      <c r="SFS949" s="26"/>
      <c r="SFT949" s="26"/>
      <c r="SFU949" s="26"/>
      <c r="SFV949" s="26"/>
      <c r="SFW949" s="26"/>
      <c r="SFX949" s="26"/>
      <c r="SFY949" s="26"/>
      <c r="SFZ949" s="26"/>
      <c r="SGA949" s="26"/>
      <c r="SGB949" s="26"/>
      <c r="SGC949" s="26"/>
      <c r="SGD949" s="26"/>
      <c r="SGE949" s="26"/>
      <c r="SGF949" s="26"/>
      <c r="SGG949" s="26"/>
      <c r="SGH949" s="26"/>
      <c r="SGI949" s="26"/>
      <c r="SGJ949" s="26"/>
      <c r="SGK949" s="26"/>
      <c r="SGL949" s="26"/>
      <c r="SGM949" s="26"/>
      <c r="SGN949" s="26"/>
      <c r="SGO949" s="26"/>
      <c r="SGP949" s="26"/>
      <c r="SGQ949" s="26"/>
      <c r="SGR949" s="26"/>
      <c r="SGS949" s="26"/>
      <c r="SGT949" s="26"/>
      <c r="SGU949" s="26"/>
      <c r="SGV949" s="26"/>
      <c r="SGW949" s="26"/>
      <c r="SGX949" s="26"/>
      <c r="SGY949" s="26"/>
      <c r="SGZ949" s="26"/>
      <c r="SHA949" s="26"/>
      <c r="SHB949" s="26"/>
      <c r="SHC949" s="26"/>
      <c r="SHD949" s="26"/>
      <c r="SHE949" s="26"/>
      <c r="SHF949" s="26"/>
      <c r="SHG949" s="26"/>
      <c r="SHH949" s="26"/>
      <c r="SHI949" s="26"/>
      <c r="SHJ949" s="26"/>
      <c r="SHK949" s="26"/>
      <c r="SHL949" s="26"/>
      <c r="SHM949" s="26"/>
      <c r="SHN949" s="26"/>
      <c r="SHO949" s="26"/>
      <c r="SHP949" s="26"/>
      <c r="SHQ949" s="26"/>
      <c r="SHR949" s="26"/>
      <c r="SHS949" s="26"/>
      <c r="SHT949" s="26"/>
      <c r="SHU949" s="26"/>
      <c r="SHV949" s="26"/>
      <c r="SHW949" s="26"/>
      <c r="SHX949" s="26"/>
      <c r="SHY949" s="26"/>
      <c r="SHZ949" s="26"/>
      <c r="SIA949" s="26"/>
      <c r="SIB949" s="26"/>
      <c r="SIC949" s="26"/>
      <c r="SID949" s="26"/>
      <c r="SIE949" s="26"/>
      <c r="SIF949" s="26"/>
      <c r="SIG949" s="26"/>
      <c r="SIH949" s="26"/>
      <c r="SII949" s="26"/>
      <c r="SIJ949" s="26"/>
      <c r="SIK949" s="26"/>
      <c r="SIL949" s="26"/>
      <c r="SIM949" s="26"/>
      <c r="SIN949" s="26"/>
      <c r="SIO949" s="26"/>
      <c r="SIP949" s="26"/>
      <c r="SIQ949" s="26"/>
      <c r="SIR949" s="26"/>
      <c r="SIS949" s="26"/>
      <c r="SIT949" s="26"/>
      <c r="SIU949" s="26"/>
      <c r="SIV949" s="26"/>
      <c r="SIW949" s="26"/>
      <c r="SIX949" s="26"/>
      <c r="SIY949" s="26"/>
      <c r="SIZ949" s="26"/>
      <c r="SJA949" s="26"/>
      <c r="SJB949" s="26"/>
      <c r="SJC949" s="26"/>
      <c r="SJD949" s="26"/>
      <c r="SJE949" s="26"/>
      <c r="SJF949" s="26"/>
      <c r="SJG949" s="26"/>
      <c r="SJH949" s="26"/>
      <c r="SJI949" s="26"/>
      <c r="SJJ949" s="26"/>
      <c r="SJK949" s="26"/>
      <c r="SJL949" s="26"/>
      <c r="SJM949" s="26"/>
      <c r="SJN949" s="26"/>
      <c r="SJO949" s="26"/>
      <c r="SJP949" s="26"/>
      <c r="SJQ949" s="26"/>
      <c r="SJR949" s="26"/>
      <c r="SJS949" s="26"/>
      <c r="SJT949" s="26"/>
      <c r="SJU949" s="26"/>
      <c r="SJV949" s="26"/>
      <c r="SJW949" s="26"/>
      <c r="SJX949" s="26"/>
      <c r="SJY949" s="26"/>
      <c r="SJZ949" s="26"/>
      <c r="SKA949" s="26"/>
      <c r="SKB949" s="26"/>
      <c r="SKC949" s="26"/>
      <c r="SKD949" s="26"/>
      <c r="SKE949" s="26"/>
      <c r="SKF949" s="26"/>
      <c r="SKG949" s="26"/>
      <c r="SKH949" s="26"/>
      <c r="SKI949" s="26"/>
      <c r="SKJ949" s="26"/>
      <c r="SKK949" s="26"/>
      <c r="SKL949" s="26"/>
      <c r="SKM949" s="26"/>
      <c r="SKN949" s="26"/>
      <c r="SKO949" s="26"/>
      <c r="SKP949" s="26"/>
      <c r="SKQ949" s="26"/>
      <c r="SKR949" s="26"/>
      <c r="SKS949" s="26"/>
      <c r="SKT949" s="26"/>
      <c r="SKU949" s="26"/>
      <c r="SKV949" s="26"/>
      <c r="SKW949" s="26"/>
      <c r="SKX949" s="26"/>
      <c r="SKY949" s="26"/>
      <c r="SKZ949" s="26"/>
      <c r="SLA949" s="26"/>
      <c r="SLB949" s="26"/>
      <c r="SLC949" s="26"/>
      <c r="SLD949" s="26"/>
      <c r="SLE949" s="26"/>
      <c r="SLF949" s="26"/>
      <c r="SLG949" s="26"/>
      <c r="SLH949" s="26"/>
      <c r="SLI949" s="26"/>
      <c r="SLJ949" s="26"/>
      <c r="SLK949" s="26"/>
      <c r="SLL949" s="26"/>
      <c r="SLM949" s="26"/>
      <c r="SLN949" s="26"/>
      <c r="SLO949" s="26"/>
      <c r="SLP949" s="26"/>
      <c r="SLQ949" s="26"/>
      <c r="SLR949" s="26"/>
      <c r="SLS949" s="26"/>
      <c r="SLT949" s="26"/>
      <c r="SLU949" s="26"/>
      <c r="SLV949" s="26"/>
      <c r="SLW949" s="26"/>
      <c r="SLX949" s="26"/>
      <c r="SLY949" s="26"/>
      <c r="SLZ949" s="26"/>
      <c r="SMA949" s="26"/>
      <c r="SMB949" s="26"/>
      <c r="SMC949" s="26"/>
      <c r="SMD949" s="26"/>
      <c r="SME949" s="26"/>
      <c r="SMF949" s="26"/>
      <c r="SMG949" s="26"/>
      <c r="SMH949" s="26"/>
      <c r="SMI949" s="26"/>
      <c r="SMJ949" s="26"/>
      <c r="SMK949" s="26"/>
      <c r="SML949" s="26"/>
      <c r="SMM949" s="26"/>
      <c r="SMN949" s="26"/>
      <c r="SMO949" s="26"/>
      <c r="SMP949" s="26"/>
      <c r="SMQ949" s="26"/>
      <c r="SMR949" s="26"/>
      <c r="SMS949" s="26"/>
      <c r="SMT949" s="26"/>
      <c r="SMU949" s="26"/>
      <c r="SMV949" s="26"/>
      <c r="SMW949" s="26"/>
      <c r="SMX949" s="26"/>
      <c r="SMY949" s="26"/>
      <c r="SMZ949" s="26"/>
      <c r="SNA949" s="26"/>
      <c r="SNB949" s="26"/>
      <c r="SNC949" s="26"/>
      <c r="SND949" s="26"/>
      <c r="SNE949" s="26"/>
      <c r="SNF949" s="26"/>
      <c r="SNG949" s="26"/>
      <c r="SNH949" s="26"/>
      <c r="SNI949" s="26"/>
      <c r="SNJ949" s="26"/>
      <c r="SNK949" s="26"/>
      <c r="SNL949" s="26"/>
      <c r="SNM949" s="26"/>
      <c r="SNN949" s="26"/>
      <c r="SNO949" s="26"/>
      <c r="SNP949" s="26"/>
      <c r="SNQ949" s="26"/>
      <c r="SNR949" s="26"/>
      <c r="SNS949" s="26"/>
      <c r="SNT949" s="26"/>
      <c r="SNU949" s="26"/>
      <c r="SNV949" s="26"/>
      <c r="SNW949" s="26"/>
      <c r="SNX949" s="26"/>
      <c r="SNY949" s="26"/>
      <c r="SNZ949" s="26"/>
      <c r="SOA949" s="26"/>
      <c r="SOB949" s="26"/>
      <c r="SOC949" s="26"/>
      <c r="SOD949" s="26"/>
      <c r="SOE949" s="26"/>
      <c r="SOF949" s="26"/>
      <c r="SOG949" s="26"/>
      <c r="SOH949" s="26"/>
      <c r="SOI949" s="26"/>
      <c r="SOJ949" s="26"/>
      <c r="SOK949" s="26"/>
      <c r="SOL949" s="26"/>
      <c r="SOM949" s="26"/>
      <c r="SON949" s="26"/>
      <c r="SOO949" s="26"/>
      <c r="SOP949" s="26"/>
      <c r="SOQ949" s="26"/>
      <c r="SOR949" s="26"/>
      <c r="SOS949" s="26"/>
      <c r="SOT949" s="26"/>
      <c r="SOU949" s="26"/>
      <c r="SOV949" s="26"/>
      <c r="SOW949" s="26"/>
      <c r="SOX949" s="26"/>
      <c r="SOY949" s="26"/>
      <c r="SOZ949" s="26"/>
      <c r="SPA949" s="26"/>
      <c r="SPB949" s="26"/>
      <c r="SPC949" s="26"/>
      <c r="SPD949" s="26"/>
      <c r="SPE949" s="26"/>
      <c r="SPF949" s="26"/>
      <c r="SPG949" s="26"/>
      <c r="SPH949" s="26"/>
      <c r="SPI949" s="26"/>
      <c r="SPJ949" s="26"/>
      <c r="SPK949" s="26"/>
      <c r="SPL949" s="26"/>
      <c r="SPM949" s="26"/>
      <c r="SPN949" s="26"/>
      <c r="SPO949" s="26"/>
      <c r="SPP949" s="26"/>
      <c r="SPQ949" s="26"/>
      <c r="SPR949" s="26"/>
      <c r="SPS949" s="26"/>
      <c r="SPT949" s="26"/>
      <c r="SPU949" s="26"/>
      <c r="SPV949" s="26"/>
      <c r="SPW949" s="26"/>
      <c r="SPX949" s="26"/>
      <c r="SPY949" s="26"/>
      <c r="SPZ949" s="26"/>
      <c r="SQA949" s="26"/>
      <c r="SQB949" s="26"/>
      <c r="SQC949" s="26"/>
      <c r="SQD949" s="26"/>
      <c r="SQE949" s="26"/>
      <c r="SQF949" s="26"/>
      <c r="SQG949" s="26"/>
      <c r="SQH949" s="26"/>
      <c r="SQI949" s="26"/>
      <c r="SQJ949" s="26"/>
      <c r="SQK949" s="26"/>
      <c r="SQL949" s="26"/>
      <c r="SQM949" s="26"/>
      <c r="SQN949" s="26"/>
      <c r="SQO949" s="26"/>
      <c r="SQP949" s="26"/>
      <c r="SQQ949" s="26"/>
      <c r="SQR949" s="26"/>
      <c r="SQS949" s="26"/>
      <c r="SQT949" s="26"/>
      <c r="SQU949" s="26"/>
      <c r="SQV949" s="26"/>
      <c r="SQW949" s="26"/>
      <c r="SQX949" s="26"/>
      <c r="SQY949" s="26"/>
      <c r="SQZ949" s="26"/>
      <c r="SRA949" s="26"/>
      <c r="SRB949" s="26"/>
      <c r="SRC949" s="26"/>
      <c r="SRD949" s="26"/>
      <c r="SRE949" s="26"/>
      <c r="SRF949" s="26"/>
      <c r="SRG949" s="26"/>
      <c r="SRH949" s="26"/>
      <c r="SRI949" s="26"/>
      <c r="SRJ949" s="26"/>
      <c r="SRK949" s="26"/>
      <c r="SRL949" s="26"/>
      <c r="SRM949" s="26"/>
      <c r="SRN949" s="26"/>
      <c r="SRO949" s="26"/>
      <c r="SRP949" s="26"/>
      <c r="SRQ949" s="26"/>
      <c r="SRR949" s="26"/>
      <c r="SRS949" s="26"/>
      <c r="SRT949" s="26"/>
      <c r="SRU949" s="26"/>
      <c r="SRV949" s="26"/>
      <c r="SRW949" s="26"/>
      <c r="SRX949" s="26"/>
      <c r="SRY949" s="26"/>
      <c r="SRZ949" s="26"/>
      <c r="SSA949" s="26"/>
      <c r="SSB949" s="26"/>
      <c r="SSC949" s="26"/>
      <c r="SSD949" s="26"/>
      <c r="SSE949" s="26"/>
      <c r="SSF949" s="26"/>
      <c r="SSG949" s="26"/>
      <c r="SSH949" s="26"/>
      <c r="SSI949" s="26"/>
      <c r="SSJ949" s="26"/>
      <c r="SSK949" s="26"/>
      <c r="SSL949" s="26"/>
      <c r="SSM949" s="26"/>
      <c r="SSN949" s="26"/>
      <c r="SSO949" s="26"/>
      <c r="SSP949" s="26"/>
      <c r="SSQ949" s="26"/>
      <c r="SSR949" s="26"/>
      <c r="SSS949" s="26"/>
      <c r="SST949" s="26"/>
      <c r="SSU949" s="26"/>
      <c r="SSV949" s="26"/>
      <c r="SSW949" s="26"/>
      <c r="SSX949" s="26"/>
      <c r="SSY949" s="26"/>
      <c r="SSZ949" s="26"/>
      <c r="STA949" s="26"/>
      <c r="STB949" s="26"/>
      <c r="STC949" s="26"/>
      <c r="STD949" s="26"/>
      <c r="STE949" s="26"/>
      <c r="STF949" s="26"/>
      <c r="STG949" s="26"/>
      <c r="STH949" s="26"/>
      <c r="STI949" s="26"/>
      <c r="STJ949" s="26"/>
      <c r="STK949" s="26"/>
      <c r="STL949" s="26"/>
      <c r="STM949" s="26"/>
      <c r="STN949" s="26"/>
      <c r="STO949" s="26"/>
      <c r="STP949" s="26"/>
      <c r="STQ949" s="26"/>
      <c r="STR949" s="26"/>
      <c r="STS949" s="26"/>
      <c r="STT949" s="26"/>
      <c r="STU949" s="26"/>
      <c r="STV949" s="26"/>
      <c r="STW949" s="26"/>
      <c r="STX949" s="26"/>
      <c r="STY949" s="26"/>
      <c r="STZ949" s="26"/>
      <c r="SUA949" s="26"/>
      <c r="SUB949" s="26"/>
      <c r="SUC949" s="26"/>
      <c r="SUD949" s="26"/>
      <c r="SUE949" s="26"/>
      <c r="SUF949" s="26"/>
      <c r="SUG949" s="26"/>
      <c r="SUH949" s="26"/>
      <c r="SUI949" s="26"/>
      <c r="SUJ949" s="26"/>
      <c r="SUK949" s="26"/>
      <c r="SUL949" s="26"/>
      <c r="SUM949" s="26"/>
      <c r="SUN949" s="26"/>
      <c r="SUO949" s="26"/>
      <c r="SUP949" s="26"/>
      <c r="SUQ949" s="26"/>
      <c r="SUR949" s="26"/>
      <c r="SUS949" s="26"/>
      <c r="SUT949" s="26"/>
      <c r="SUU949" s="26"/>
      <c r="SUV949" s="26"/>
      <c r="SUW949" s="26"/>
      <c r="SUX949" s="26"/>
      <c r="SUY949" s="26"/>
      <c r="SUZ949" s="26"/>
      <c r="SVA949" s="26"/>
      <c r="SVB949" s="26"/>
      <c r="SVC949" s="26"/>
      <c r="SVD949" s="26"/>
      <c r="SVE949" s="26"/>
      <c r="SVF949" s="26"/>
      <c r="SVG949" s="26"/>
      <c r="SVH949" s="26"/>
      <c r="SVI949" s="26"/>
      <c r="SVJ949" s="26"/>
      <c r="SVK949" s="26"/>
      <c r="SVL949" s="26"/>
      <c r="SVM949" s="26"/>
      <c r="SVN949" s="26"/>
      <c r="SVO949" s="26"/>
      <c r="SVP949" s="26"/>
      <c r="SVQ949" s="26"/>
      <c r="SVR949" s="26"/>
      <c r="SVS949" s="26"/>
      <c r="SVT949" s="26"/>
      <c r="SVU949" s="26"/>
      <c r="SVV949" s="26"/>
      <c r="SVW949" s="26"/>
      <c r="SVX949" s="26"/>
      <c r="SVY949" s="26"/>
      <c r="SVZ949" s="26"/>
      <c r="SWA949" s="26"/>
      <c r="SWB949" s="26"/>
      <c r="SWC949" s="26"/>
      <c r="SWD949" s="26"/>
      <c r="SWE949" s="26"/>
      <c r="SWF949" s="26"/>
      <c r="SWG949" s="26"/>
      <c r="SWH949" s="26"/>
      <c r="SWI949" s="26"/>
      <c r="SWJ949" s="26"/>
      <c r="SWK949" s="26"/>
      <c r="SWL949" s="26"/>
      <c r="SWM949" s="26"/>
      <c r="SWN949" s="26"/>
      <c r="SWO949" s="26"/>
      <c r="SWP949" s="26"/>
      <c r="SWQ949" s="26"/>
      <c r="SWR949" s="26"/>
      <c r="SWS949" s="26"/>
      <c r="SWT949" s="26"/>
      <c r="SWU949" s="26"/>
      <c r="SWV949" s="26"/>
      <c r="SWW949" s="26"/>
      <c r="SWX949" s="26"/>
      <c r="SWY949" s="26"/>
      <c r="SWZ949" s="26"/>
      <c r="SXA949" s="26"/>
      <c r="SXB949" s="26"/>
      <c r="SXC949" s="26"/>
      <c r="SXD949" s="26"/>
      <c r="SXE949" s="26"/>
      <c r="SXF949" s="26"/>
      <c r="SXG949" s="26"/>
      <c r="SXH949" s="26"/>
      <c r="SXI949" s="26"/>
      <c r="SXJ949" s="26"/>
      <c r="SXK949" s="26"/>
      <c r="SXL949" s="26"/>
      <c r="SXM949" s="26"/>
      <c r="SXN949" s="26"/>
      <c r="SXO949" s="26"/>
      <c r="SXP949" s="26"/>
      <c r="SXQ949" s="26"/>
      <c r="SXR949" s="26"/>
      <c r="SXS949" s="26"/>
      <c r="SXT949" s="26"/>
      <c r="SXU949" s="26"/>
      <c r="SXV949" s="26"/>
      <c r="SXW949" s="26"/>
      <c r="SXX949" s="26"/>
      <c r="SXY949" s="26"/>
      <c r="SXZ949" s="26"/>
      <c r="SYA949" s="26"/>
      <c r="SYB949" s="26"/>
      <c r="SYC949" s="26"/>
      <c r="SYD949" s="26"/>
      <c r="SYE949" s="26"/>
      <c r="SYF949" s="26"/>
      <c r="SYG949" s="26"/>
      <c r="SYH949" s="26"/>
      <c r="SYI949" s="26"/>
      <c r="SYJ949" s="26"/>
      <c r="SYK949" s="26"/>
      <c r="SYL949" s="26"/>
      <c r="SYM949" s="26"/>
      <c r="SYN949" s="26"/>
      <c r="SYO949" s="26"/>
      <c r="SYP949" s="26"/>
      <c r="SYQ949" s="26"/>
      <c r="SYR949" s="26"/>
      <c r="SYS949" s="26"/>
      <c r="SYT949" s="26"/>
      <c r="SYU949" s="26"/>
      <c r="SYV949" s="26"/>
      <c r="SYW949" s="26"/>
      <c r="SYX949" s="26"/>
      <c r="SYY949" s="26"/>
      <c r="SYZ949" s="26"/>
      <c r="SZA949" s="26"/>
      <c r="SZB949" s="26"/>
      <c r="SZC949" s="26"/>
      <c r="SZD949" s="26"/>
      <c r="SZE949" s="26"/>
      <c r="SZF949" s="26"/>
      <c r="SZG949" s="26"/>
      <c r="SZH949" s="26"/>
      <c r="SZI949" s="26"/>
      <c r="SZJ949" s="26"/>
      <c r="SZK949" s="26"/>
      <c r="SZL949" s="26"/>
      <c r="SZM949" s="26"/>
      <c r="SZN949" s="26"/>
      <c r="SZO949" s="26"/>
      <c r="SZP949" s="26"/>
      <c r="SZQ949" s="26"/>
      <c r="SZR949" s="26"/>
      <c r="SZS949" s="26"/>
      <c r="SZT949" s="26"/>
      <c r="SZU949" s="26"/>
      <c r="SZV949" s="26"/>
      <c r="SZW949" s="26"/>
      <c r="SZX949" s="26"/>
      <c r="SZY949" s="26"/>
      <c r="SZZ949" s="26"/>
      <c r="TAA949" s="26"/>
      <c r="TAB949" s="26"/>
      <c r="TAC949" s="26"/>
      <c r="TAD949" s="26"/>
      <c r="TAE949" s="26"/>
      <c r="TAF949" s="26"/>
      <c r="TAG949" s="26"/>
      <c r="TAH949" s="26"/>
      <c r="TAI949" s="26"/>
      <c r="TAJ949" s="26"/>
      <c r="TAK949" s="26"/>
      <c r="TAL949" s="26"/>
      <c r="TAM949" s="26"/>
      <c r="TAN949" s="26"/>
      <c r="TAO949" s="26"/>
      <c r="TAP949" s="26"/>
      <c r="TAQ949" s="26"/>
      <c r="TAR949" s="26"/>
      <c r="TAS949" s="26"/>
      <c r="TAT949" s="26"/>
      <c r="TAU949" s="26"/>
      <c r="TAV949" s="26"/>
      <c r="TAW949" s="26"/>
      <c r="TAX949" s="26"/>
      <c r="TAY949" s="26"/>
      <c r="TAZ949" s="26"/>
      <c r="TBA949" s="26"/>
      <c r="TBB949" s="26"/>
      <c r="TBC949" s="26"/>
      <c r="TBD949" s="26"/>
      <c r="TBE949" s="26"/>
      <c r="TBF949" s="26"/>
      <c r="TBG949" s="26"/>
      <c r="TBH949" s="26"/>
      <c r="TBI949" s="26"/>
      <c r="TBJ949" s="26"/>
      <c r="TBK949" s="26"/>
      <c r="TBL949" s="26"/>
      <c r="TBM949" s="26"/>
      <c r="TBN949" s="26"/>
      <c r="TBO949" s="26"/>
      <c r="TBP949" s="26"/>
      <c r="TBQ949" s="26"/>
      <c r="TBR949" s="26"/>
      <c r="TBS949" s="26"/>
      <c r="TBT949" s="26"/>
      <c r="TBU949" s="26"/>
      <c r="TBV949" s="26"/>
      <c r="TBW949" s="26"/>
      <c r="TBX949" s="26"/>
      <c r="TBY949" s="26"/>
      <c r="TBZ949" s="26"/>
      <c r="TCA949" s="26"/>
      <c r="TCB949" s="26"/>
      <c r="TCC949" s="26"/>
      <c r="TCD949" s="26"/>
      <c r="TCE949" s="26"/>
      <c r="TCF949" s="26"/>
      <c r="TCG949" s="26"/>
      <c r="TCH949" s="26"/>
      <c r="TCI949" s="26"/>
      <c r="TCJ949" s="26"/>
      <c r="TCK949" s="26"/>
      <c r="TCL949" s="26"/>
      <c r="TCM949" s="26"/>
      <c r="TCN949" s="26"/>
      <c r="TCO949" s="26"/>
      <c r="TCP949" s="26"/>
      <c r="TCQ949" s="26"/>
      <c r="TCR949" s="26"/>
      <c r="TCS949" s="26"/>
      <c r="TCT949" s="26"/>
      <c r="TCU949" s="26"/>
      <c r="TCV949" s="26"/>
      <c r="TCW949" s="26"/>
      <c r="TCX949" s="26"/>
      <c r="TCY949" s="26"/>
      <c r="TCZ949" s="26"/>
      <c r="TDA949" s="26"/>
      <c r="TDB949" s="26"/>
      <c r="TDC949" s="26"/>
      <c r="TDD949" s="26"/>
      <c r="TDE949" s="26"/>
      <c r="TDF949" s="26"/>
      <c r="TDG949" s="26"/>
      <c r="TDH949" s="26"/>
      <c r="TDI949" s="26"/>
      <c r="TDJ949" s="26"/>
      <c r="TDK949" s="26"/>
      <c r="TDL949" s="26"/>
      <c r="TDM949" s="26"/>
      <c r="TDN949" s="26"/>
      <c r="TDO949" s="26"/>
      <c r="TDP949" s="26"/>
      <c r="TDQ949" s="26"/>
      <c r="TDR949" s="26"/>
      <c r="TDS949" s="26"/>
      <c r="TDT949" s="26"/>
      <c r="TDU949" s="26"/>
      <c r="TDV949" s="26"/>
      <c r="TDW949" s="26"/>
      <c r="TDX949" s="26"/>
      <c r="TDY949" s="26"/>
      <c r="TDZ949" s="26"/>
      <c r="TEA949" s="26"/>
      <c r="TEB949" s="26"/>
      <c r="TEC949" s="26"/>
      <c r="TED949" s="26"/>
      <c r="TEE949" s="26"/>
      <c r="TEF949" s="26"/>
      <c r="TEG949" s="26"/>
      <c r="TEH949" s="26"/>
      <c r="TEI949" s="26"/>
      <c r="TEJ949" s="26"/>
      <c r="TEK949" s="26"/>
      <c r="TEL949" s="26"/>
      <c r="TEM949" s="26"/>
      <c r="TEN949" s="26"/>
      <c r="TEO949" s="26"/>
      <c r="TEP949" s="26"/>
      <c r="TEQ949" s="26"/>
      <c r="TER949" s="26"/>
      <c r="TES949" s="26"/>
      <c r="TET949" s="26"/>
      <c r="TEU949" s="26"/>
      <c r="TEV949" s="26"/>
      <c r="TEW949" s="26"/>
      <c r="TEX949" s="26"/>
      <c r="TEY949" s="26"/>
      <c r="TEZ949" s="26"/>
      <c r="TFA949" s="26"/>
      <c r="TFB949" s="26"/>
      <c r="TFC949" s="26"/>
      <c r="TFD949" s="26"/>
      <c r="TFE949" s="26"/>
      <c r="TFF949" s="26"/>
      <c r="TFG949" s="26"/>
      <c r="TFH949" s="26"/>
      <c r="TFI949" s="26"/>
      <c r="TFJ949" s="26"/>
      <c r="TFK949" s="26"/>
      <c r="TFL949" s="26"/>
      <c r="TFM949" s="26"/>
      <c r="TFN949" s="26"/>
      <c r="TFO949" s="26"/>
      <c r="TFP949" s="26"/>
      <c r="TFQ949" s="26"/>
      <c r="TFR949" s="26"/>
      <c r="TFS949" s="26"/>
      <c r="TFT949" s="26"/>
      <c r="TFU949" s="26"/>
      <c r="TFV949" s="26"/>
      <c r="TFW949" s="26"/>
      <c r="TFX949" s="26"/>
      <c r="TFY949" s="26"/>
      <c r="TFZ949" s="26"/>
      <c r="TGA949" s="26"/>
      <c r="TGB949" s="26"/>
      <c r="TGC949" s="26"/>
      <c r="TGD949" s="26"/>
      <c r="TGE949" s="26"/>
      <c r="TGF949" s="26"/>
      <c r="TGG949" s="26"/>
      <c r="TGH949" s="26"/>
      <c r="TGI949" s="26"/>
      <c r="TGJ949" s="26"/>
      <c r="TGK949" s="26"/>
      <c r="TGL949" s="26"/>
      <c r="TGM949" s="26"/>
      <c r="TGN949" s="26"/>
      <c r="TGO949" s="26"/>
      <c r="TGP949" s="26"/>
      <c r="TGQ949" s="26"/>
      <c r="TGR949" s="26"/>
      <c r="TGS949" s="26"/>
      <c r="TGT949" s="26"/>
      <c r="TGU949" s="26"/>
      <c r="TGV949" s="26"/>
      <c r="TGW949" s="26"/>
      <c r="TGX949" s="26"/>
      <c r="TGY949" s="26"/>
      <c r="TGZ949" s="26"/>
      <c r="THA949" s="26"/>
      <c r="THB949" s="26"/>
      <c r="THC949" s="26"/>
      <c r="THD949" s="26"/>
      <c r="THE949" s="26"/>
      <c r="THF949" s="26"/>
      <c r="THG949" s="26"/>
      <c r="THH949" s="26"/>
      <c r="THI949" s="26"/>
      <c r="THJ949" s="26"/>
      <c r="THK949" s="26"/>
      <c r="THL949" s="26"/>
      <c r="THM949" s="26"/>
      <c r="THN949" s="26"/>
      <c r="THO949" s="26"/>
      <c r="THP949" s="26"/>
      <c r="THQ949" s="26"/>
      <c r="THR949" s="26"/>
      <c r="THS949" s="26"/>
      <c r="THT949" s="26"/>
      <c r="THU949" s="26"/>
      <c r="THV949" s="26"/>
      <c r="THW949" s="26"/>
      <c r="THX949" s="26"/>
      <c r="THY949" s="26"/>
      <c r="THZ949" s="26"/>
      <c r="TIA949" s="26"/>
      <c r="TIB949" s="26"/>
      <c r="TIC949" s="26"/>
      <c r="TID949" s="26"/>
      <c r="TIE949" s="26"/>
      <c r="TIF949" s="26"/>
      <c r="TIG949" s="26"/>
      <c r="TIH949" s="26"/>
      <c r="TII949" s="26"/>
      <c r="TIJ949" s="26"/>
      <c r="TIK949" s="26"/>
      <c r="TIL949" s="26"/>
      <c r="TIM949" s="26"/>
      <c r="TIN949" s="26"/>
      <c r="TIO949" s="26"/>
      <c r="TIP949" s="26"/>
      <c r="TIQ949" s="26"/>
      <c r="TIR949" s="26"/>
      <c r="TIS949" s="26"/>
      <c r="TIT949" s="26"/>
      <c r="TIU949" s="26"/>
      <c r="TIV949" s="26"/>
      <c r="TIW949" s="26"/>
      <c r="TIX949" s="26"/>
      <c r="TIY949" s="26"/>
      <c r="TIZ949" s="26"/>
      <c r="TJA949" s="26"/>
      <c r="TJB949" s="26"/>
      <c r="TJC949" s="26"/>
      <c r="TJD949" s="26"/>
      <c r="TJE949" s="26"/>
      <c r="TJF949" s="26"/>
      <c r="TJG949" s="26"/>
      <c r="TJH949" s="26"/>
      <c r="TJI949" s="26"/>
      <c r="TJJ949" s="26"/>
      <c r="TJK949" s="26"/>
      <c r="TJL949" s="26"/>
      <c r="TJM949" s="26"/>
      <c r="TJN949" s="26"/>
      <c r="TJO949" s="26"/>
      <c r="TJP949" s="26"/>
      <c r="TJQ949" s="26"/>
      <c r="TJR949" s="26"/>
      <c r="TJS949" s="26"/>
      <c r="TJT949" s="26"/>
      <c r="TJU949" s="26"/>
      <c r="TJV949" s="26"/>
      <c r="TJW949" s="26"/>
      <c r="TJX949" s="26"/>
      <c r="TJY949" s="26"/>
      <c r="TJZ949" s="26"/>
      <c r="TKA949" s="26"/>
      <c r="TKB949" s="26"/>
      <c r="TKC949" s="26"/>
      <c r="TKD949" s="26"/>
      <c r="TKE949" s="26"/>
      <c r="TKF949" s="26"/>
      <c r="TKG949" s="26"/>
      <c r="TKH949" s="26"/>
      <c r="TKI949" s="26"/>
      <c r="TKJ949" s="26"/>
      <c r="TKK949" s="26"/>
      <c r="TKL949" s="26"/>
      <c r="TKM949" s="26"/>
      <c r="TKN949" s="26"/>
      <c r="TKO949" s="26"/>
      <c r="TKP949" s="26"/>
      <c r="TKQ949" s="26"/>
      <c r="TKR949" s="26"/>
      <c r="TKS949" s="26"/>
      <c r="TKT949" s="26"/>
      <c r="TKU949" s="26"/>
      <c r="TKV949" s="26"/>
      <c r="TKW949" s="26"/>
      <c r="TKX949" s="26"/>
      <c r="TKY949" s="26"/>
      <c r="TKZ949" s="26"/>
      <c r="TLA949" s="26"/>
      <c r="TLB949" s="26"/>
      <c r="TLC949" s="26"/>
      <c r="TLD949" s="26"/>
      <c r="TLE949" s="26"/>
      <c r="TLF949" s="26"/>
      <c r="TLG949" s="26"/>
      <c r="TLH949" s="26"/>
      <c r="TLI949" s="26"/>
      <c r="TLJ949" s="26"/>
      <c r="TLK949" s="26"/>
      <c r="TLL949" s="26"/>
      <c r="TLM949" s="26"/>
      <c r="TLN949" s="26"/>
      <c r="TLO949" s="26"/>
      <c r="TLP949" s="26"/>
      <c r="TLQ949" s="26"/>
      <c r="TLR949" s="26"/>
      <c r="TLS949" s="26"/>
      <c r="TLT949" s="26"/>
      <c r="TLU949" s="26"/>
      <c r="TLV949" s="26"/>
      <c r="TLW949" s="26"/>
      <c r="TLX949" s="26"/>
      <c r="TLY949" s="26"/>
      <c r="TLZ949" s="26"/>
      <c r="TMA949" s="26"/>
      <c r="TMB949" s="26"/>
      <c r="TMC949" s="26"/>
      <c r="TMD949" s="26"/>
      <c r="TME949" s="26"/>
      <c r="TMF949" s="26"/>
      <c r="TMG949" s="26"/>
      <c r="TMH949" s="26"/>
      <c r="TMI949" s="26"/>
      <c r="TMJ949" s="26"/>
      <c r="TMK949" s="26"/>
      <c r="TML949" s="26"/>
      <c r="TMM949" s="26"/>
      <c r="TMN949" s="26"/>
      <c r="TMO949" s="26"/>
      <c r="TMP949" s="26"/>
      <c r="TMQ949" s="26"/>
      <c r="TMR949" s="26"/>
      <c r="TMS949" s="26"/>
      <c r="TMT949" s="26"/>
      <c r="TMU949" s="26"/>
      <c r="TMV949" s="26"/>
      <c r="TMW949" s="26"/>
      <c r="TMX949" s="26"/>
      <c r="TMY949" s="26"/>
      <c r="TMZ949" s="26"/>
      <c r="TNA949" s="26"/>
      <c r="TNB949" s="26"/>
      <c r="TNC949" s="26"/>
      <c r="TND949" s="26"/>
      <c r="TNE949" s="26"/>
      <c r="TNF949" s="26"/>
      <c r="TNG949" s="26"/>
      <c r="TNH949" s="26"/>
      <c r="TNI949" s="26"/>
      <c r="TNJ949" s="26"/>
      <c r="TNK949" s="26"/>
      <c r="TNL949" s="26"/>
      <c r="TNM949" s="26"/>
      <c r="TNN949" s="26"/>
      <c r="TNO949" s="26"/>
      <c r="TNP949" s="26"/>
      <c r="TNQ949" s="26"/>
      <c r="TNR949" s="26"/>
      <c r="TNS949" s="26"/>
      <c r="TNT949" s="26"/>
      <c r="TNU949" s="26"/>
      <c r="TNV949" s="26"/>
      <c r="TNW949" s="26"/>
      <c r="TNX949" s="26"/>
      <c r="TNY949" s="26"/>
      <c r="TNZ949" s="26"/>
      <c r="TOA949" s="26"/>
      <c r="TOB949" s="26"/>
      <c r="TOC949" s="26"/>
      <c r="TOD949" s="26"/>
      <c r="TOE949" s="26"/>
      <c r="TOF949" s="26"/>
      <c r="TOG949" s="26"/>
      <c r="TOH949" s="26"/>
      <c r="TOI949" s="26"/>
      <c r="TOJ949" s="26"/>
      <c r="TOK949" s="26"/>
      <c r="TOL949" s="26"/>
      <c r="TOM949" s="26"/>
      <c r="TON949" s="26"/>
      <c r="TOO949" s="26"/>
      <c r="TOP949" s="26"/>
      <c r="TOQ949" s="26"/>
      <c r="TOR949" s="26"/>
      <c r="TOS949" s="26"/>
      <c r="TOT949" s="26"/>
      <c r="TOU949" s="26"/>
      <c r="TOV949" s="26"/>
      <c r="TOW949" s="26"/>
      <c r="TOX949" s="26"/>
      <c r="TOY949" s="26"/>
      <c r="TOZ949" s="26"/>
      <c r="TPA949" s="26"/>
      <c r="TPB949" s="26"/>
      <c r="TPC949" s="26"/>
      <c r="TPD949" s="26"/>
      <c r="TPE949" s="26"/>
      <c r="TPF949" s="26"/>
      <c r="TPG949" s="26"/>
      <c r="TPH949" s="26"/>
      <c r="TPI949" s="26"/>
      <c r="TPJ949" s="26"/>
      <c r="TPK949" s="26"/>
      <c r="TPL949" s="26"/>
      <c r="TPM949" s="26"/>
      <c r="TPN949" s="26"/>
      <c r="TPO949" s="26"/>
      <c r="TPP949" s="26"/>
      <c r="TPQ949" s="26"/>
      <c r="TPR949" s="26"/>
      <c r="TPS949" s="26"/>
      <c r="TPT949" s="26"/>
      <c r="TPU949" s="26"/>
      <c r="TPV949" s="26"/>
      <c r="TPW949" s="26"/>
      <c r="TPX949" s="26"/>
      <c r="TPY949" s="26"/>
      <c r="TPZ949" s="26"/>
      <c r="TQA949" s="26"/>
      <c r="TQB949" s="26"/>
      <c r="TQC949" s="26"/>
      <c r="TQD949" s="26"/>
      <c r="TQE949" s="26"/>
      <c r="TQF949" s="26"/>
      <c r="TQG949" s="26"/>
      <c r="TQH949" s="26"/>
      <c r="TQI949" s="26"/>
      <c r="TQJ949" s="26"/>
      <c r="TQK949" s="26"/>
      <c r="TQL949" s="26"/>
      <c r="TQM949" s="26"/>
      <c r="TQN949" s="26"/>
      <c r="TQO949" s="26"/>
      <c r="TQP949" s="26"/>
      <c r="TQQ949" s="26"/>
      <c r="TQR949" s="26"/>
      <c r="TQS949" s="26"/>
      <c r="TQT949" s="26"/>
      <c r="TQU949" s="26"/>
      <c r="TQV949" s="26"/>
      <c r="TQW949" s="26"/>
      <c r="TQX949" s="26"/>
      <c r="TQY949" s="26"/>
      <c r="TQZ949" s="26"/>
      <c r="TRA949" s="26"/>
      <c r="TRB949" s="26"/>
      <c r="TRC949" s="26"/>
      <c r="TRD949" s="26"/>
      <c r="TRE949" s="26"/>
      <c r="TRF949" s="26"/>
      <c r="TRG949" s="26"/>
      <c r="TRH949" s="26"/>
      <c r="TRI949" s="26"/>
      <c r="TRJ949" s="26"/>
      <c r="TRK949" s="26"/>
      <c r="TRL949" s="26"/>
      <c r="TRM949" s="26"/>
      <c r="TRN949" s="26"/>
      <c r="TRO949" s="26"/>
      <c r="TRP949" s="26"/>
      <c r="TRQ949" s="26"/>
      <c r="TRR949" s="26"/>
      <c r="TRS949" s="26"/>
      <c r="TRT949" s="26"/>
      <c r="TRU949" s="26"/>
      <c r="TRV949" s="26"/>
      <c r="TRW949" s="26"/>
      <c r="TRX949" s="26"/>
      <c r="TRY949" s="26"/>
      <c r="TRZ949" s="26"/>
      <c r="TSA949" s="26"/>
      <c r="TSB949" s="26"/>
      <c r="TSC949" s="26"/>
      <c r="TSD949" s="26"/>
      <c r="TSE949" s="26"/>
      <c r="TSF949" s="26"/>
      <c r="TSG949" s="26"/>
      <c r="TSH949" s="26"/>
      <c r="TSI949" s="26"/>
      <c r="TSJ949" s="26"/>
      <c r="TSK949" s="26"/>
      <c r="TSL949" s="26"/>
      <c r="TSM949" s="26"/>
      <c r="TSN949" s="26"/>
      <c r="TSO949" s="26"/>
      <c r="TSP949" s="26"/>
      <c r="TSQ949" s="26"/>
      <c r="TSR949" s="26"/>
      <c r="TSS949" s="26"/>
      <c r="TST949" s="26"/>
      <c r="TSU949" s="26"/>
      <c r="TSV949" s="26"/>
      <c r="TSW949" s="26"/>
      <c r="TSX949" s="26"/>
      <c r="TSY949" s="26"/>
      <c r="TSZ949" s="26"/>
      <c r="TTA949" s="26"/>
      <c r="TTB949" s="26"/>
      <c r="TTC949" s="26"/>
      <c r="TTD949" s="26"/>
      <c r="TTE949" s="26"/>
      <c r="TTF949" s="26"/>
      <c r="TTG949" s="26"/>
      <c r="TTH949" s="26"/>
      <c r="TTI949" s="26"/>
      <c r="TTJ949" s="26"/>
      <c r="TTK949" s="26"/>
      <c r="TTL949" s="26"/>
      <c r="TTM949" s="26"/>
      <c r="TTN949" s="26"/>
      <c r="TTO949" s="26"/>
      <c r="TTP949" s="26"/>
      <c r="TTQ949" s="26"/>
      <c r="TTR949" s="26"/>
      <c r="TTS949" s="26"/>
      <c r="TTT949" s="26"/>
      <c r="TTU949" s="26"/>
      <c r="TTV949" s="26"/>
      <c r="TTW949" s="26"/>
      <c r="TTX949" s="26"/>
      <c r="TTY949" s="26"/>
      <c r="TTZ949" s="26"/>
      <c r="TUA949" s="26"/>
      <c r="TUB949" s="26"/>
      <c r="TUC949" s="26"/>
      <c r="TUD949" s="26"/>
      <c r="TUE949" s="26"/>
      <c r="TUF949" s="26"/>
      <c r="TUG949" s="26"/>
      <c r="TUH949" s="26"/>
      <c r="TUI949" s="26"/>
      <c r="TUJ949" s="26"/>
      <c r="TUK949" s="26"/>
      <c r="TUL949" s="26"/>
      <c r="TUM949" s="26"/>
      <c r="TUN949" s="26"/>
      <c r="TUO949" s="26"/>
      <c r="TUP949" s="26"/>
      <c r="TUQ949" s="26"/>
      <c r="TUR949" s="26"/>
      <c r="TUS949" s="26"/>
      <c r="TUT949" s="26"/>
      <c r="TUU949" s="26"/>
      <c r="TUV949" s="26"/>
      <c r="TUW949" s="26"/>
      <c r="TUX949" s="26"/>
      <c r="TUY949" s="26"/>
      <c r="TUZ949" s="26"/>
      <c r="TVA949" s="26"/>
      <c r="TVB949" s="26"/>
      <c r="TVC949" s="26"/>
      <c r="TVD949" s="26"/>
      <c r="TVE949" s="26"/>
      <c r="TVF949" s="26"/>
      <c r="TVG949" s="26"/>
      <c r="TVH949" s="26"/>
      <c r="TVI949" s="26"/>
      <c r="TVJ949" s="26"/>
      <c r="TVK949" s="26"/>
      <c r="TVL949" s="26"/>
      <c r="TVM949" s="26"/>
      <c r="TVN949" s="26"/>
      <c r="TVO949" s="26"/>
      <c r="TVP949" s="26"/>
      <c r="TVQ949" s="26"/>
      <c r="TVR949" s="26"/>
      <c r="TVS949" s="26"/>
      <c r="TVT949" s="26"/>
      <c r="TVU949" s="26"/>
      <c r="TVV949" s="26"/>
      <c r="TVW949" s="26"/>
      <c r="TVX949" s="26"/>
      <c r="TVY949" s="26"/>
      <c r="TVZ949" s="26"/>
      <c r="TWA949" s="26"/>
      <c r="TWB949" s="26"/>
      <c r="TWC949" s="26"/>
      <c r="TWD949" s="26"/>
      <c r="TWE949" s="26"/>
      <c r="TWF949" s="26"/>
      <c r="TWG949" s="26"/>
      <c r="TWH949" s="26"/>
      <c r="TWI949" s="26"/>
      <c r="TWJ949" s="26"/>
      <c r="TWK949" s="26"/>
      <c r="TWL949" s="26"/>
      <c r="TWM949" s="26"/>
      <c r="TWN949" s="26"/>
      <c r="TWO949" s="26"/>
      <c r="TWP949" s="26"/>
      <c r="TWQ949" s="26"/>
      <c r="TWR949" s="26"/>
      <c r="TWS949" s="26"/>
      <c r="TWT949" s="26"/>
      <c r="TWU949" s="26"/>
      <c r="TWV949" s="26"/>
      <c r="TWW949" s="26"/>
      <c r="TWX949" s="26"/>
      <c r="TWY949" s="26"/>
      <c r="TWZ949" s="26"/>
      <c r="TXA949" s="26"/>
      <c r="TXB949" s="26"/>
      <c r="TXC949" s="26"/>
      <c r="TXD949" s="26"/>
      <c r="TXE949" s="26"/>
      <c r="TXF949" s="26"/>
      <c r="TXG949" s="26"/>
      <c r="TXH949" s="26"/>
      <c r="TXI949" s="26"/>
      <c r="TXJ949" s="26"/>
      <c r="TXK949" s="26"/>
      <c r="TXL949" s="26"/>
      <c r="TXM949" s="26"/>
      <c r="TXN949" s="26"/>
      <c r="TXO949" s="26"/>
      <c r="TXP949" s="26"/>
      <c r="TXQ949" s="26"/>
      <c r="TXR949" s="26"/>
      <c r="TXS949" s="26"/>
      <c r="TXT949" s="26"/>
      <c r="TXU949" s="26"/>
      <c r="TXV949" s="26"/>
      <c r="TXW949" s="26"/>
      <c r="TXX949" s="26"/>
      <c r="TXY949" s="26"/>
      <c r="TXZ949" s="26"/>
      <c r="TYA949" s="26"/>
      <c r="TYB949" s="26"/>
      <c r="TYC949" s="26"/>
      <c r="TYD949" s="26"/>
      <c r="TYE949" s="26"/>
      <c r="TYF949" s="26"/>
      <c r="TYG949" s="26"/>
      <c r="TYH949" s="26"/>
      <c r="TYI949" s="26"/>
      <c r="TYJ949" s="26"/>
      <c r="TYK949" s="26"/>
      <c r="TYL949" s="26"/>
      <c r="TYM949" s="26"/>
      <c r="TYN949" s="26"/>
      <c r="TYO949" s="26"/>
      <c r="TYP949" s="26"/>
      <c r="TYQ949" s="26"/>
      <c r="TYR949" s="26"/>
      <c r="TYS949" s="26"/>
      <c r="TYT949" s="26"/>
      <c r="TYU949" s="26"/>
      <c r="TYV949" s="26"/>
      <c r="TYW949" s="26"/>
      <c r="TYX949" s="26"/>
      <c r="TYY949" s="26"/>
      <c r="TYZ949" s="26"/>
      <c r="TZA949" s="26"/>
      <c r="TZB949" s="26"/>
      <c r="TZC949" s="26"/>
      <c r="TZD949" s="26"/>
      <c r="TZE949" s="26"/>
      <c r="TZF949" s="26"/>
      <c r="TZG949" s="26"/>
      <c r="TZH949" s="26"/>
      <c r="TZI949" s="26"/>
      <c r="TZJ949" s="26"/>
      <c r="TZK949" s="26"/>
      <c r="TZL949" s="26"/>
      <c r="TZM949" s="26"/>
      <c r="TZN949" s="26"/>
      <c r="TZO949" s="26"/>
      <c r="TZP949" s="26"/>
      <c r="TZQ949" s="26"/>
      <c r="TZR949" s="26"/>
      <c r="TZS949" s="26"/>
      <c r="TZT949" s="26"/>
      <c r="TZU949" s="26"/>
      <c r="TZV949" s="26"/>
      <c r="TZW949" s="26"/>
      <c r="TZX949" s="26"/>
      <c r="TZY949" s="26"/>
      <c r="TZZ949" s="26"/>
      <c r="UAA949" s="26"/>
      <c r="UAB949" s="26"/>
      <c r="UAC949" s="26"/>
      <c r="UAD949" s="26"/>
      <c r="UAE949" s="26"/>
      <c r="UAF949" s="26"/>
      <c r="UAG949" s="26"/>
      <c r="UAH949" s="26"/>
      <c r="UAI949" s="26"/>
      <c r="UAJ949" s="26"/>
      <c r="UAK949" s="26"/>
      <c r="UAL949" s="26"/>
      <c r="UAM949" s="26"/>
      <c r="UAN949" s="26"/>
      <c r="UAO949" s="26"/>
      <c r="UAP949" s="26"/>
      <c r="UAQ949" s="26"/>
      <c r="UAR949" s="26"/>
      <c r="UAS949" s="26"/>
      <c r="UAT949" s="26"/>
      <c r="UAU949" s="26"/>
      <c r="UAV949" s="26"/>
      <c r="UAW949" s="26"/>
      <c r="UAX949" s="26"/>
      <c r="UAY949" s="26"/>
      <c r="UAZ949" s="26"/>
      <c r="UBA949" s="26"/>
      <c r="UBB949" s="26"/>
      <c r="UBC949" s="26"/>
      <c r="UBD949" s="26"/>
      <c r="UBE949" s="26"/>
      <c r="UBF949" s="26"/>
      <c r="UBG949" s="26"/>
      <c r="UBH949" s="26"/>
      <c r="UBI949" s="26"/>
      <c r="UBJ949" s="26"/>
      <c r="UBK949" s="26"/>
      <c r="UBL949" s="26"/>
      <c r="UBM949" s="26"/>
      <c r="UBN949" s="26"/>
      <c r="UBO949" s="26"/>
      <c r="UBP949" s="26"/>
      <c r="UBQ949" s="26"/>
      <c r="UBR949" s="26"/>
      <c r="UBS949" s="26"/>
      <c r="UBT949" s="26"/>
      <c r="UBU949" s="26"/>
      <c r="UBV949" s="26"/>
      <c r="UBW949" s="26"/>
      <c r="UBX949" s="26"/>
      <c r="UBY949" s="26"/>
      <c r="UBZ949" s="26"/>
      <c r="UCA949" s="26"/>
      <c r="UCB949" s="26"/>
      <c r="UCC949" s="26"/>
      <c r="UCD949" s="26"/>
      <c r="UCE949" s="26"/>
      <c r="UCF949" s="26"/>
      <c r="UCG949" s="26"/>
      <c r="UCH949" s="26"/>
      <c r="UCI949" s="26"/>
      <c r="UCJ949" s="26"/>
      <c r="UCK949" s="26"/>
      <c r="UCL949" s="26"/>
      <c r="UCM949" s="26"/>
      <c r="UCN949" s="26"/>
      <c r="UCO949" s="26"/>
      <c r="UCP949" s="26"/>
      <c r="UCQ949" s="26"/>
      <c r="UCR949" s="26"/>
      <c r="UCS949" s="26"/>
      <c r="UCT949" s="26"/>
      <c r="UCU949" s="26"/>
      <c r="UCV949" s="26"/>
      <c r="UCW949" s="26"/>
      <c r="UCX949" s="26"/>
      <c r="UCY949" s="26"/>
      <c r="UCZ949" s="26"/>
      <c r="UDA949" s="26"/>
      <c r="UDB949" s="26"/>
      <c r="UDC949" s="26"/>
      <c r="UDD949" s="26"/>
      <c r="UDE949" s="26"/>
      <c r="UDF949" s="26"/>
      <c r="UDG949" s="26"/>
      <c r="UDH949" s="26"/>
      <c r="UDI949" s="26"/>
      <c r="UDJ949" s="26"/>
      <c r="UDK949" s="26"/>
      <c r="UDL949" s="26"/>
      <c r="UDM949" s="26"/>
      <c r="UDN949" s="26"/>
      <c r="UDO949" s="26"/>
      <c r="UDP949" s="26"/>
      <c r="UDQ949" s="26"/>
      <c r="UDR949" s="26"/>
      <c r="UDS949" s="26"/>
      <c r="UDT949" s="26"/>
      <c r="UDU949" s="26"/>
      <c r="UDV949" s="26"/>
      <c r="UDW949" s="26"/>
      <c r="UDX949" s="26"/>
      <c r="UDY949" s="26"/>
      <c r="UDZ949" s="26"/>
      <c r="UEA949" s="26"/>
      <c r="UEB949" s="26"/>
      <c r="UEC949" s="26"/>
      <c r="UED949" s="26"/>
      <c r="UEE949" s="26"/>
      <c r="UEF949" s="26"/>
      <c r="UEG949" s="26"/>
      <c r="UEH949" s="26"/>
      <c r="UEI949" s="26"/>
      <c r="UEJ949" s="26"/>
      <c r="UEK949" s="26"/>
      <c r="UEL949" s="26"/>
      <c r="UEM949" s="26"/>
      <c r="UEN949" s="26"/>
      <c r="UEO949" s="26"/>
      <c r="UEP949" s="26"/>
      <c r="UEQ949" s="26"/>
      <c r="UER949" s="26"/>
      <c r="UES949" s="26"/>
      <c r="UET949" s="26"/>
      <c r="UEU949" s="26"/>
      <c r="UEV949" s="26"/>
      <c r="UEW949" s="26"/>
      <c r="UEX949" s="26"/>
      <c r="UEY949" s="26"/>
      <c r="UEZ949" s="26"/>
      <c r="UFA949" s="26"/>
      <c r="UFB949" s="26"/>
      <c r="UFC949" s="26"/>
      <c r="UFD949" s="26"/>
      <c r="UFE949" s="26"/>
      <c r="UFF949" s="26"/>
      <c r="UFG949" s="26"/>
      <c r="UFH949" s="26"/>
      <c r="UFI949" s="26"/>
      <c r="UFJ949" s="26"/>
      <c r="UFK949" s="26"/>
      <c r="UFL949" s="26"/>
      <c r="UFM949" s="26"/>
      <c r="UFN949" s="26"/>
      <c r="UFO949" s="26"/>
      <c r="UFP949" s="26"/>
      <c r="UFQ949" s="26"/>
      <c r="UFR949" s="26"/>
      <c r="UFS949" s="26"/>
      <c r="UFT949" s="26"/>
      <c r="UFU949" s="26"/>
      <c r="UFV949" s="26"/>
      <c r="UFW949" s="26"/>
      <c r="UFX949" s="26"/>
      <c r="UFY949" s="26"/>
      <c r="UFZ949" s="26"/>
      <c r="UGA949" s="26"/>
      <c r="UGB949" s="26"/>
      <c r="UGC949" s="26"/>
      <c r="UGD949" s="26"/>
      <c r="UGE949" s="26"/>
      <c r="UGF949" s="26"/>
      <c r="UGG949" s="26"/>
      <c r="UGH949" s="26"/>
      <c r="UGI949" s="26"/>
      <c r="UGJ949" s="26"/>
      <c r="UGK949" s="26"/>
      <c r="UGL949" s="26"/>
      <c r="UGM949" s="26"/>
      <c r="UGN949" s="26"/>
      <c r="UGO949" s="26"/>
      <c r="UGP949" s="26"/>
      <c r="UGQ949" s="26"/>
      <c r="UGR949" s="26"/>
      <c r="UGS949" s="26"/>
      <c r="UGT949" s="26"/>
      <c r="UGU949" s="26"/>
      <c r="UGV949" s="26"/>
      <c r="UGW949" s="26"/>
      <c r="UGX949" s="26"/>
      <c r="UGY949" s="26"/>
      <c r="UGZ949" s="26"/>
      <c r="UHA949" s="26"/>
      <c r="UHB949" s="26"/>
      <c r="UHC949" s="26"/>
      <c r="UHD949" s="26"/>
      <c r="UHE949" s="26"/>
      <c r="UHF949" s="26"/>
      <c r="UHG949" s="26"/>
      <c r="UHH949" s="26"/>
      <c r="UHI949" s="26"/>
      <c r="UHJ949" s="26"/>
      <c r="UHK949" s="26"/>
      <c r="UHL949" s="26"/>
      <c r="UHM949" s="26"/>
      <c r="UHN949" s="26"/>
      <c r="UHO949" s="26"/>
      <c r="UHP949" s="26"/>
      <c r="UHQ949" s="26"/>
      <c r="UHR949" s="26"/>
      <c r="UHS949" s="26"/>
      <c r="UHT949" s="26"/>
      <c r="UHU949" s="26"/>
      <c r="UHV949" s="26"/>
      <c r="UHW949" s="26"/>
      <c r="UHX949" s="26"/>
      <c r="UHY949" s="26"/>
      <c r="UHZ949" s="26"/>
      <c r="UIA949" s="26"/>
      <c r="UIB949" s="26"/>
      <c r="UIC949" s="26"/>
      <c r="UID949" s="26"/>
      <c r="UIE949" s="26"/>
      <c r="UIF949" s="26"/>
      <c r="UIG949" s="26"/>
      <c r="UIH949" s="26"/>
      <c r="UII949" s="26"/>
      <c r="UIJ949" s="26"/>
      <c r="UIK949" s="26"/>
      <c r="UIL949" s="26"/>
      <c r="UIM949" s="26"/>
      <c r="UIN949" s="26"/>
      <c r="UIO949" s="26"/>
      <c r="UIP949" s="26"/>
      <c r="UIQ949" s="26"/>
      <c r="UIR949" s="26"/>
      <c r="UIS949" s="26"/>
      <c r="UIT949" s="26"/>
      <c r="UIU949" s="26"/>
      <c r="UIV949" s="26"/>
      <c r="UIW949" s="26"/>
      <c r="UIX949" s="26"/>
      <c r="UIY949" s="26"/>
      <c r="UIZ949" s="26"/>
      <c r="UJA949" s="26"/>
      <c r="UJB949" s="26"/>
      <c r="UJC949" s="26"/>
      <c r="UJD949" s="26"/>
      <c r="UJE949" s="26"/>
      <c r="UJF949" s="26"/>
      <c r="UJG949" s="26"/>
      <c r="UJH949" s="26"/>
      <c r="UJI949" s="26"/>
      <c r="UJJ949" s="26"/>
      <c r="UJK949" s="26"/>
      <c r="UJL949" s="26"/>
      <c r="UJM949" s="26"/>
      <c r="UJN949" s="26"/>
      <c r="UJO949" s="26"/>
      <c r="UJP949" s="26"/>
      <c r="UJQ949" s="26"/>
      <c r="UJR949" s="26"/>
      <c r="UJS949" s="26"/>
      <c r="UJT949" s="26"/>
      <c r="UJU949" s="26"/>
      <c r="UJV949" s="26"/>
      <c r="UJW949" s="26"/>
      <c r="UJX949" s="26"/>
      <c r="UJY949" s="26"/>
      <c r="UJZ949" s="26"/>
      <c r="UKA949" s="26"/>
      <c r="UKB949" s="26"/>
      <c r="UKC949" s="26"/>
      <c r="UKD949" s="26"/>
      <c r="UKE949" s="26"/>
      <c r="UKF949" s="26"/>
      <c r="UKG949" s="26"/>
      <c r="UKH949" s="26"/>
      <c r="UKI949" s="26"/>
      <c r="UKJ949" s="26"/>
      <c r="UKK949" s="26"/>
      <c r="UKL949" s="26"/>
      <c r="UKM949" s="26"/>
      <c r="UKN949" s="26"/>
      <c r="UKO949" s="26"/>
      <c r="UKP949" s="26"/>
      <c r="UKQ949" s="26"/>
      <c r="UKR949" s="26"/>
      <c r="UKS949" s="26"/>
      <c r="UKT949" s="26"/>
      <c r="UKU949" s="26"/>
      <c r="UKV949" s="26"/>
      <c r="UKW949" s="26"/>
      <c r="UKX949" s="26"/>
      <c r="UKY949" s="26"/>
      <c r="UKZ949" s="26"/>
      <c r="ULA949" s="26"/>
      <c r="ULB949" s="26"/>
      <c r="ULC949" s="26"/>
      <c r="ULD949" s="26"/>
      <c r="ULE949" s="26"/>
      <c r="ULF949" s="26"/>
      <c r="ULG949" s="26"/>
      <c r="ULH949" s="26"/>
      <c r="ULI949" s="26"/>
      <c r="ULJ949" s="26"/>
      <c r="ULK949" s="26"/>
      <c r="ULL949" s="26"/>
      <c r="ULM949" s="26"/>
      <c r="ULN949" s="26"/>
      <c r="ULO949" s="26"/>
      <c r="ULP949" s="26"/>
      <c r="ULQ949" s="26"/>
      <c r="ULR949" s="26"/>
      <c r="ULS949" s="26"/>
      <c r="ULT949" s="26"/>
      <c r="ULU949" s="26"/>
      <c r="ULV949" s="26"/>
      <c r="ULW949" s="26"/>
      <c r="ULX949" s="26"/>
      <c r="ULY949" s="26"/>
      <c r="ULZ949" s="26"/>
      <c r="UMA949" s="26"/>
      <c r="UMB949" s="26"/>
      <c r="UMC949" s="26"/>
      <c r="UMD949" s="26"/>
      <c r="UME949" s="26"/>
      <c r="UMF949" s="26"/>
      <c r="UMG949" s="26"/>
      <c r="UMH949" s="26"/>
      <c r="UMI949" s="26"/>
      <c r="UMJ949" s="26"/>
      <c r="UMK949" s="26"/>
      <c r="UML949" s="26"/>
      <c r="UMM949" s="26"/>
      <c r="UMN949" s="26"/>
      <c r="UMO949" s="26"/>
      <c r="UMP949" s="26"/>
      <c r="UMQ949" s="26"/>
      <c r="UMR949" s="26"/>
      <c r="UMS949" s="26"/>
      <c r="UMT949" s="26"/>
      <c r="UMU949" s="26"/>
      <c r="UMV949" s="26"/>
      <c r="UMW949" s="26"/>
      <c r="UMX949" s="26"/>
      <c r="UMY949" s="26"/>
      <c r="UMZ949" s="26"/>
      <c r="UNA949" s="26"/>
      <c r="UNB949" s="26"/>
      <c r="UNC949" s="26"/>
      <c r="UND949" s="26"/>
      <c r="UNE949" s="26"/>
      <c r="UNF949" s="26"/>
      <c r="UNG949" s="26"/>
      <c r="UNH949" s="26"/>
      <c r="UNI949" s="26"/>
      <c r="UNJ949" s="26"/>
      <c r="UNK949" s="26"/>
      <c r="UNL949" s="26"/>
      <c r="UNM949" s="26"/>
      <c r="UNN949" s="26"/>
      <c r="UNO949" s="26"/>
      <c r="UNP949" s="26"/>
      <c r="UNQ949" s="26"/>
      <c r="UNR949" s="26"/>
      <c r="UNS949" s="26"/>
      <c r="UNT949" s="26"/>
      <c r="UNU949" s="26"/>
      <c r="UNV949" s="26"/>
      <c r="UNW949" s="26"/>
      <c r="UNX949" s="26"/>
      <c r="UNY949" s="26"/>
      <c r="UNZ949" s="26"/>
      <c r="UOA949" s="26"/>
      <c r="UOB949" s="26"/>
      <c r="UOC949" s="26"/>
      <c r="UOD949" s="26"/>
      <c r="UOE949" s="26"/>
      <c r="UOF949" s="26"/>
      <c r="UOG949" s="26"/>
      <c r="UOH949" s="26"/>
      <c r="UOI949" s="26"/>
      <c r="UOJ949" s="26"/>
      <c r="UOK949" s="26"/>
      <c r="UOL949" s="26"/>
      <c r="UOM949" s="26"/>
      <c r="UON949" s="26"/>
      <c r="UOO949" s="26"/>
      <c r="UOP949" s="26"/>
      <c r="UOQ949" s="26"/>
      <c r="UOR949" s="26"/>
      <c r="UOS949" s="26"/>
      <c r="UOT949" s="26"/>
      <c r="UOU949" s="26"/>
      <c r="UOV949" s="26"/>
      <c r="UOW949" s="26"/>
      <c r="UOX949" s="26"/>
      <c r="UOY949" s="26"/>
      <c r="UOZ949" s="26"/>
      <c r="UPA949" s="26"/>
      <c r="UPB949" s="26"/>
      <c r="UPC949" s="26"/>
      <c r="UPD949" s="26"/>
      <c r="UPE949" s="26"/>
      <c r="UPF949" s="26"/>
      <c r="UPG949" s="26"/>
      <c r="UPH949" s="26"/>
      <c r="UPI949" s="26"/>
      <c r="UPJ949" s="26"/>
      <c r="UPK949" s="26"/>
      <c r="UPL949" s="26"/>
      <c r="UPM949" s="26"/>
      <c r="UPN949" s="26"/>
      <c r="UPO949" s="26"/>
      <c r="UPP949" s="26"/>
      <c r="UPQ949" s="26"/>
      <c r="UPR949" s="26"/>
      <c r="UPS949" s="26"/>
      <c r="UPT949" s="26"/>
      <c r="UPU949" s="26"/>
      <c r="UPV949" s="26"/>
      <c r="UPW949" s="26"/>
      <c r="UPX949" s="26"/>
      <c r="UPY949" s="26"/>
      <c r="UPZ949" s="26"/>
      <c r="UQA949" s="26"/>
      <c r="UQB949" s="26"/>
      <c r="UQC949" s="26"/>
      <c r="UQD949" s="26"/>
      <c r="UQE949" s="26"/>
      <c r="UQF949" s="26"/>
      <c r="UQG949" s="26"/>
      <c r="UQH949" s="26"/>
      <c r="UQI949" s="26"/>
      <c r="UQJ949" s="26"/>
      <c r="UQK949" s="26"/>
      <c r="UQL949" s="26"/>
      <c r="UQM949" s="26"/>
      <c r="UQN949" s="26"/>
      <c r="UQO949" s="26"/>
      <c r="UQP949" s="26"/>
      <c r="UQQ949" s="26"/>
      <c r="UQR949" s="26"/>
      <c r="UQS949" s="26"/>
      <c r="UQT949" s="26"/>
      <c r="UQU949" s="26"/>
      <c r="UQV949" s="26"/>
      <c r="UQW949" s="26"/>
      <c r="UQX949" s="26"/>
      <c r="UQY949" s="26"/>
      <c r="UQZ949" s="26"/>
      <c r="URA949" s="26"/>
      <c r="URB949" s="26"/>
      <c r="URC949" s="26"/>
      <c r="URD949" s="26"/>
      <c r="URE949" s="26"/>
      <c r="URF949" s="26"/>
      <c r="URG949" s="26"/>
      <c r="URH949" s="26"/>
      <c r="URI949" s="26"/>
      <c r="URJ949" s="26"/>
      <c r="URK949" s="26"/>
      <c r="URL949" s="26"/>
      <c r="URM949" s="26"/>
      <c r="URN949" s="26"/>
      <c r="URO949" s="26"/>
      <c r="URP949" s="26"/>
      <c r="URQ949" s="26"/>
      <c r="URR949" s="26"/>
      <c r="URS949" s="26"/>
      <c r="URT949" s="26"/>
      <c r="URU949" s="26"/>
      <c r="URV949" s="26"/>
      <c r="URW949" s="26"/>
      <c r="URX949" s="26"/>
      <c r="URY949" s="26"/>
      <c r="URZ949" s="26"/>
      <c r="USA949" s="26"/>
      <c r="USB949" s="26"/>
      <c r="USC949" s="26"/>
      <c r="USD949" s="26"/>
      <c r="USE949" s="26"/>
      <c r="USF949" s="26"/>
      <c r="USG949" s="26"/>
      <c r="USH949" s="26"/>
      <c r="USI949" s="26"/>
      <c r="USJ949" s="26"/>
      <c r="USK949" s="26"/>
      <c r="USL949" s="26"/>
      <c r="USM949" s="26"/>
      <c r="USN949" s="26"/>
      <c r="USO949" s="26"/>
      <c r="USP949" s="26"/>
      <c r="USQ949" s="26"/>
      <c r="USR949" s="26"/>
      <c r="USS949" s="26"/>
      <c r="UST949" s="26"/>
      <c r="USU949" s="26"/>
      <c r="USV949" s="26"/>
      <c r="USW949" s="26"/>
      <c r="USX949" s="26"/>
      <c r="USY949" s="26"/>
      <c r="USZ949" s="26"/>
      <c r="UTA949" s="26"/>
      <c r="UTB949" s="26"/>
      <c r="UTC949" s="26"/>
      <c r="UTD949" s="26"/>
      <c r="UTE949" s="26"/>
      <c r="UTF949" s="26"/>
      <c r="UTG949" s="26"/>
      <c r="UTH949" s="26"/>
      <c r="UTI949" s="26"/>
      <c r="UTJ949" s="26"/>
      <c r="UTK949" s="26"/>
      <c r="UTL949" s="26"/>
      <c r="UTM949" s="26"/>
      <c r="UTN949" s="26"/>
      <c r="UTO949" s="26"/>
      <c r="UTP949" s="26"/>
      <c r="UTQ949" s="26"/>
      <c r="UTR949" s="26"/>
      <c r="UTS949" s="26"/>
      <c r="UTT949" s="26"/>
      <c r="UTU949" s="26"/>
      <c r="UTV949" s="26"/>
      <c r="UTW949" s="26"/>
      <c r="UTX949" s="26"/>
      <c r="UTY949" s="26"/>
      <c r="UTZ949" s="26"/>
      <c r="UUA949" s="26"/>
      <c r="UUB949" s="26"/>
      <c r="UUC949" s="26"/>
      <c r="UUD949" s="26"/>
      <c r="UUE949" s="26"/>
      <c r="UUF949" s="26"/>
      <c r="UUG949" s="26"/>
      <c r="UUH949" s="26"/>
      <c r="UUI949" s="26"/>
      <c r="UUJ949" s="26"/>
      <c r="UUK949" s="26"/>
      <c r="UUL949" s="26"/>
      <c r="UUM949" s="26"/>
      <c r="UUN949" s="26"/>
      <c r="UUO949" s="26"/>
      <c r="UUP949" s="26"/>
      <c r="UUQ949" s="26"/>
      <c r="UUR949" s="26"/>
      <c r="UUS949" s="26"/>
      <c r="UUT949" s="26"/>
      <c r="UUU949" s="26"/>
      <c r="UUV949" s="26"/>
      <c r="UUW949" s="26"/>
      <c r="UUX949" s="26"/>
      <c r="UUY949" s="26"/>
      <c r="UUZ949" s="26"/>
      <c r="UVA949" s="26"/>
      <c r="UVB949" s="26"/>
      <c r="UVC949" s="26"/>
      <c r="UVD949" s="26"/>
      <c r="UVE949" s="26"/>
      <c r="UVF949" s="26"/>
      <c r="UVG949" s="26"/>
      <c r="UVH949" s="26"/>
      <c r="UVI949" s="26"/>
      <c r="UVJ949" s="26"/>
      <c r="UVK949" s="26"/>
      <c r="UVL949" s="26"/>
      <c r="UVM949" s="26"/>
      <c r="UVN949" s="26"/>
      <c r="UVO949" s="26"/>
      <c r="UVP949" s="26"/>
      <c r="UVQ949" s="26"/>
      <c r="UVR949" s="26"/>
      <c r="UVS949" s="26"/>
      <c r="UVT949" s="26"/>
      <c r="UVU949" s="26"/>
      <c r="UVV949" s="26"/>
      <c r="UVW949" s="26"/>
      <c r="UVX949" s="26"/>
      <c r="UVY949" s="26"/>
      <c r="UVZ949" s="26"/>
      <c r="UWA949" s="26"/>
      <c r="UWB949" s="26"/>
      <c r="UWC949" s="26"/>
      <c r="UWD949" s="26"/>
      <c r="UWE949" s="26"/>
      <c r="UWF949" s="26"/>
      <c r="UWG949" s="26"/>
      <c r="UWH949" s="26"/>
      <c r="UWI949" s="26"/>
      <c r="UWJ949" s="26"/>
      <c r="UWK949" s="26"/>
      <c r="UWL949" s="26"/>
      <c r="UWM949" s="26"/>
      <c r="UWN949" s="26"/>
      <c r="UWO949" s="26"/>
      <c r="UWP949" s="26"/>
      <c r="UWQ949" s="26"/>
      <c r="UWR949" s="26"/>
      <c r="UWS949" s="26"/>
      <c r="UWT949" s="26"/>
      <c r="UWU949" s="26"/>
      <c r="UWV949" s="26"/>
      <c r="UWW949" s="26"/>
      <c r="UWX949" s="26"/>
      <c r="UWY949" s="26"/>
      <c r="UWZ949" s="26"/>
      <c r="UXA949" s="26"/>
      <c r="UXB949" s="26"/>
      <c r="UXC949" s="26"/>
      <c r="UXD949" s="26"/>
      <c r="UXE949" s="26"/>
      <c r="UXF949" s="26"/>
      <c r="UXG949" s="26"/>
      <c r="UXH949" s="26"/>
      <c r="UXI949" s="26"/>
      <c r="UXJ949" s="26"/>
      <c r="UXK949" s="26"/>
      <c r="UXL949" s="26"/>
      <c r="UXM949" s="26"/>
      <c r="UXN949" s="26"/>
      <c r="UXO949" s="26"/>
      <c r="UXP949" s="26"/>
      <c r="UXQ949" s="26"/>
      <c r="UXR949" s="26"/>
      <c r="UXS949" s="26"/>
      <c r="UXT949" s="26"/>
      <c r="UXU949" s="26"/>
      <c r="UXV949" s="26"/>
      <c r="UXW949" s="26"/>
      <c r="UXX949" s="26"/>
      <c r="UXY949" s="26"/>
      <c r="UXZ949" s="26"/>
      <c r="UYA949" s="26"/>
      <c r="UYB949" s="26"/>
      <c r="UYC949" s="26"/>
      <c r="UYD949" s="26"/>
      <c r="UYE949" s="26"/>
      <c r="UYF949" s="26"/>
      <c r="UYG949" s="26"/>
      <c r="UYH949" s="26"/>
      <c r="UYI949" s="26"/>
      <c r="UYJ949" s="26"/>
      <c r="UYK949" s="26"/>
      <c r="UYL949" s="26"/>
      <c r="UYM949" s="26"/>
      <c r="UYN949" s="26"/>
      <c r="UYO949" s="26"/>
      <c r="UYP949" s="26"/>
      <c r="UYQ949" s="26"/>
      <c r="UYR949" s="26"/>
      <c r="UYS949" s="26"/>
      <c r="UYT949" s="26"/>
      <c r="UYU949" s="26"/>
      <c r="UYV949" s="26"/>
      <c r="UYW949" s="26"/>
      <c r="UYX949" s="26"/>
      <c r="UYY949" s="26"/>
      <c r="UYZ949" s="26"/>
      <c r="UZA949" s="26"/>
      <c r="UZB949" s="26"/>
      <c r="UZC949" s="26"/>
      <c r="UZD949" s="26"/>
      <c r="UZE949" s="26"/>
      <c r="UZF949" s="26"/>
      <c r="UZG949" s="26"/>
      <c r="UZH949" s="26"/>
      <c r="UZI949" s="26"/>
      <c r="UZJ949" s="26"/>
      <c r="UZK949" s="26"/>
      <c r="UZL949" s="26"/>
      <c r="UZM949" s="26"/>
      <c r="UZN949" s="26"/>
      <c r="UZO949" s="26"/>
      <c r="UZP949" s="26"/>
      <c r="UZQ949" s="26"/>
      <c r="UZR949" s="26"/>
      <c r="UZS949" s="26"/>
      <c r="UZT949" s="26"/>
      <c r="UZU949" s="26"/>
      <c r="UZV949" s="26"/>
      <c r="UZW949" s="26"/>
      <c r="UZX949" s="26"/>
      <c r="UZY949" s="26"/>
      <c r="UZZ949" s="26"/>
      <c r="VAA949" s="26"/>
      <c r="VAB949" s="26"/>
      <c r="VAC949" s="26"/>
      <c r="VAD949" s="26"/>
      <c r="VAE949" s="26"/>
      <c r="VAF949" s="26"/>
      <c r="VAG949" s="26"/>
      <c r="VAH949" s="26"/>
      <c r="VAI949" s="26"/>
      <c r="VAJ949" s="26"/>
      <c r="VAK949" s="26"/>
      <c r="VAL949" s="26"/>
      <c r="VAM949" s="26"/>
      <c r="VAN949" s="26"/>
      <c r="VAO949" s="26"/>
      <c r="VAP949" s="26"/>
      <c r="VAQ949" s="26"/>
      <c r="VAR949" s="26"/>
      <c r="VAS949" s="26"/>
      <c r="VAT949" s="26"/>
      <c r="VAU949" s="26"/>
      <c r="VAV949" s="26"/>
      <c r="VAW949" s="26"/>
      <c r="VAX949" s="26"/>
      <c r="VAY949" s="26"/>
      <c r="VAZ949" s="26"/>
      <c r="VBA949" s="26"/>
      <c r="VBB949" s="26"/>
      <c r="VBC949" s="26"/>
      <c r="VBD949" s="26"/>
      <c r="VBE949" s="26"/>
      <c r="VBF949" s="26"/>
      <c r="VBG949" s="26"/>
      <c r="VBH949" s="26"/>
      <c r="VBI949" s="26"/>
      <c r="VBJ949" s="26"/>
      <c r="VBK949" s="26"/>
      <c r="VBL949" s="26"/>
      <c r="VBM949" s="26"/>
      <c r="VBN949" s="26"/>
      <c r="VBO949" s="26"/>
      <c r="VBP949" s="26"/>
      <c r="VBQ949" s="26"/>
      <c r="VBR949" s="26"/>
      <c r="VBS949" s="26"/>
      <c r="VBT949" s="26"/>
      <c r="VBU949" s="26"/>
      <c r="VBV949" s="26"/>
      <c r="VBW949" s="26"/>
      <c r="VBX949" s="26"/>
      <c r="VBY949" s="26"/>
      <c r="VBZ949" s="26"/>
      <c r="VCA949" s="26"/>
      <c r="VCB949" s="26"/>
      <c r="VCC949" s="26"/>
      <c r="VCD949" s="26"/>
      <c r="VCE949" s="26"/>
      <c r="VCF949" s="26"/>
      <c r="VCG949" s="26"/>
      <c r="VCH949" s="26"/>
      <c r="VCI949" s="26"/>
      <c r="VCJ949" s="26"/>
      <c r="VCK949" s="26"/>
      <c r="VCL949" s="26"/>
      <c r="VCM949" s="26"/>
      <c r="VCN949" s="26"/>
      <c r="VCO949" s="26"/>
      <c r="VCP949" s="26"/>
      <c r="VCQ949" s="26"/>
      <c r="VCR949" s="26"/>
      <c r="VCS949" s="26"/>
      <c r="VCT949" s="26"/>
      <c r="VCU949" s="26"/>
      <c r="VCV949" s="26"/>
      <c r="VCW949" s="26"/>
      <c r="VCX949" s="26"/>
      <c r="VCY949" s="26"/>
      <c r="VCZ949" s="26"/>
      <c r="VDA949" s="26"/>
      <c r="VDB949" s="26"/>
      <c r="VDC949" s="26"/>
      <c r="VDD949" s="26"/>
      <c r="VDE949" s="26"/>
      <c r="VDF949" s="26"/>
      <c r="VDG949" s="26"/>
      <c r="VDH949" s="26"/>
      <c r="VDI949" s="26"/>
      <c r="VDJ949" s="26"/>
      <c r="VDK949" s="26"/>
      <c r="VDL949" s="26"/>
      <c r="VDM949" s="26"/>
      <c r="VDN949" s="26"/>
      <c r="VDO949" s="26"/>
      <c r="VDP949" s="26"/>
      <c r="VDQ949" s="26"/>
      <c r="VDR949" s="26"/>
      <c r="VDS949" s="26"/>
      <c r="VDT949" s="26"/>
      <c r="VDU949" s="26"/>
      <c r="VDV949" s="26"/>
      <c r="VDW949" s="26"/>
      <c r="VDX949" s="26"/>
      <c r="VDY949" s="26"/>
      <c r="VDZ949" s="26"/>
      <c r="VEA949" s="26"/>
      <c r="VEB949" s="26"/>
      <c r="VEC949" s="26"/>
      <c r="VED949" s="26"/>
      <c r="VEE949" s="26"/>
      <c r="VEF949" s="26"/>
      <c r="VEG949" s="26"/>
      <c r="VEH949" s="26"/>
      <c r="VEI949" s="26"/>
      <c r="VEJ949" s="26"/>
      <c r="VEK949" s="26"/>
      <c r="VEL949" s="26"/>
      <c r="VEM949" s="26"/>
      <c r="VEN949" s="26"/>
      <c r="VEO949" s="26"/>
      <c r="VEP949" s="26"/>
      <c r="VEQ949" s="26"/>
      <c r="VER949" s="26"/>
      <c r="VES949" s="26"/>
      <c r="VET949" s="26"/>
      <c r="VEU949" s="26"/>
      <c r="VEV949" s="26"/>
      <c r="VEW949" s="26"/>
      <c r="VEX949" s="26"/>
      <c r="VEY949" s="26"/>
      <c r="VEZ949" s="26"/>
      <c r="VFA949" s="26"/>
      <c r="VFB949" s="26"/>
      <c r="VFC949" s="26"/>
      <c r="VFD949" s="26"/>
      <c r="VFE949" s="26"/>
      <c r="VFF949" s="26"/>
      <c r="VFG949" s="26"/>
      <c r="VFH949" s="26"/>
      <c r="VFI949" s="26"/>
      <c r="VFJ949" s="26"/>
      <c r="VFK949" s="26"/>
      <c r="VFL949" s="26"/>
      <c r="VFM949" s="26"/>
      <c r="VFN949" s="26"/>
      <c r="VFO949" s="26"/>
      <c r="VFP949" s="26"/>
      <c r="VFQ949" s="26"/>
      <c r="VFR949" s="26"/>
      <c r="VFS949" s="26"/>
      <c r="VFT949" s="26"/>
      <c r="VFU949" s="26"/>
      <c r="VFV949" s="26"/>
      <c r="VFW949" s="26"/>
      <c r="VFX949" s="26"/>
      <c r="VFY949" s="26"/>
      <c r="VFZ949" s="26"/>
      <c r="VGA949" s="26"/>
      <c r="VGB949" s="26"/>
      <c r="VGC949" s="26"/>
      <c r="VGD949" s="26"/>
      <c r="VGE949" s="26"/>
      <c r="VGF949" s="26"/>
      <c r="VGG949" s="26"/>
      <c r="VGH949" s="26"/>
      <c r="VGI949" s="26"/>
      <c r="VGJ949" s="26"/>
      <c r="VGK949" s="26"/>
      <c r="VGL949" s="26"/>
      <c r="VGM949" s="26"/>
      <c r="VGN949" s="26"/>
      <c r="VGO949" s="26"/>
      <c r="VGP949" s="26"/>
      <c r="VGQ949" s="26"/>
      <c r="VGR949" s="26"/>
      <c r="VGS949" s="26"/>
      <c r="VGT949" s="26"/>
      <c r="VGU949" s="26"/>
      <c r="VGV949" s="26"/>
      <c r="VGW949" s="26"/>
      <c r="VGX949" s="26"/>
      <c r="VGY949" s="26"/>
      <c r="VGZ949" s="26"/>
      <c r="VHA949" s="26"/>
      <c r="VHB949" s="26"/>
      <c r="VHC949" s="26"/>
      <c r="VHD949" s="26"/>
      <c r="VHE949" s="26"/>
      <c r="VHF949" s="26"/>
      <c r="VHG949" s="26"/>
      <c r="VHH949" s="26"/>
      <c r="VHI949" s="26"/>
      <c r="VHJ949" s="26"/>
      <c r="VHK949" s="26"/>
      <c r="VHL949" s="26"/>
      <c r="VHM949" s="26"/>
      <c r="VHN949" s="26"/>
      <c r="VHO949" s="26"/>
      <c r="VHP949" s="26"/>
      <c r="VHQ949" s="26"/>
      <c r="VHR949" s="26"/>
      <c r="VHS949" s="26"/>
      <c r="VHT949" s="26"/>
      <c r="VHU949" s="26"/>
      <c r="VHV949" s="26"/>
      <c r="VHW949" s="26"/>
      <c r="VHX949" s="26"/>
      <c r="VHY949" s="26"/>
      <c r="VHZ949" s="26"/>
      <c r="VIA949" s="26"/>
      <c r="VIB949" s="26"/>
      <c r="VIC949" s="26"/>
      <c r="VID949" s="26"/>
      <c r="VIE949" s="26"/>
      <c r="VIF949" s="26"/>
      <c r="VIG949" s="26"/>
      <c r="VIH949" s="26"/>
      <c r="VII949" s="26"/>
      <c r="VIJ949" s="26"/>
      <c r="VIK949" s="26"/>
      <c r="VIL949" s="26"/>
      <c r="VIM949" s="26"/>
      <c r="VIN949" s="26"/>
      <c r="VIO949" s="26"/>
      <c r="VIP949" s="26"/>
      <c r="VIQ949" s="26"/>
      <c r="VIR949" s="26"/>
      <c r="VIS949" s="26"/>
      <c r="VIT949" s="26"/>
      <c r="VIU949" s="26"/>
      <c r="VIV949" s="26"/>
      <c r="VIW949" s="26"/>
      <c r="VIX949" s="26"/>
      <c r="VIY949" s="26"/>
      <c r="VIZ949" s="26"/>
      <c r="VJA949" s="26"/>
      <c r="VJB949" s="26"/>
      <c r="VJC949" s="26"/>
      <c r="VJD949" s="26"/>
      <c r="VJE949" s="26"/>
      <c r="VJF949" s="26"/>
      <c r="VJG949" s="26"/>
      <c r="VJH949" s="26"/>
      <c r="VJI949" s="26"/>
      <c r="VJJ949" s="26"/>
      <c r="VJK949" s="26"/>
      <c r="VJL949" s="26"/>
      <c r="VJM949" s="26"/>
      <c r="VJN949" s="26"/>
      <c r="VJO949" s="26"/>
      <c r="VJP949" s="26"/>
      <c r="VJQ949" s="26"/>
      <c r="VJR949" s="26"/>
      <c r="VJS949" s="26"/>
      <c r="VJT949" s="26"/>
      <c r="VJU949" s="26"/>
      <c r="VJV949" s="26"/>
      <c r="VJW949" s="26"/>
      <c r="VJX949" s="26"/>
      <c r="VJY949" s="26"/>
      <c r="VJZ949" s="26"/>
      <c r="VKA949" s="26"/>
      <c r="VKB949" s="26"/>
      <c r="VKC949" s="26"/>
      <c r="VKD949" s="26"/>
      <c r="VKE949" s="26"/>
      <c r="VKF949" s="26"/>
      <c r="VKG949" s="26"/>
      <c r="VKH949" s="26"/>
      <c r="VKI949" s="26"/>
      <c r="VKJ949" s="26"/>
      <c r="VKK949" s="26"/>
      <c r="VKL949" s="26"/>
      <c r="VKM949" s="26"/>
      <c r="VKN949" s="26"/>
      <c r="VKO949" s="26"/>
      <c r="VKP949" s="26"/>
      <c r="VKQ949" s="26"/>
      <c r="VKR949" s="26"/>
      <c r="VKS949" s="26"/>
      <c r="VKT949" s="26"/>
      <c r="VKU949" s="26"/>
      <c r="VKV949" s="26"/>
      <c r="VKW949" s="26"/>
      <c r="VKX949" s="26"/>
      <c r="VKY949" s="26"/>
      <c r="VKZ949" s="26"/>
      <c r="VLA949" s="26"/>
      <c r="VLB949" s="26"/>
      <c r="VLC949" s="26"/>
      <c r="VLD949" s="26"/>
      <c r="VLE949" s="26"/>
      <c r="VLF949" s="26"/>
      <c r="VLG949" s="26"/>
      <c r="VLH949" s="26"/>
      <c r="VLI949" s="26"/>
      <c r="VLJ949" s="26"/>
      <c r="VLK949" s="26"/>
      <c r="VLL949" s="26"/>
      <c r="VLM949" s="26"/>
      <c r="VLN949" s="26"/>
      <c r="VLO949" s="26"/>
      <c r="VLP949" s="26"/>
      <c r="VLQ949" s="26"/>
      <c r="VLR949" s="26"/>
      <c r="VLS949" s="26"/>
      <c r="VLT949" s="26"/>
      <c r="VLU949" s="26"/>
      <c r="VLV949" s="26"/>
      <c r="VLW949" s="26"/>
      <c r="VLX949" s="26"/>
      <c r="VLY949" s="26"/>
      <c r="VLZ949" s="26"/>
      <c r="VMA949" s="26"/>
      <c r="VMB949" s="26"/>
      <c r="VMC949" s="26"/>
      <c r="VMD949" s="26"/>
      <c r="VME949" s="26"/>
      <c r="VMF949" s="26"/>
      <c r="VMG949" s="26"/>
      <c r="VMH949" s="26"/>
      <c r="VMI949" s="26"/>
      <c r="VMJ949" s="26"/>
      <c r="VMK949" s="26"/>
      <c r="VML949" s="26"/>
      <c r="VMM949" s="26"/>
      <c r="VMN949" s="26"/>
      <c r="VMO949" s="26"/>
      <c r="VMP949" s="26"/>
      <c r="VMQ949" s="26"/>
      <c r="VMR949" s="26"/>
      <c r="VMS949" s="26"/>
      <c r="VMT949" s="26"/>
      <c r="VMU949" s="26"/>
      <c r="VMV949" s="26"/>
      <c r="VMW949" s="26"/>
      <c r="VMX949" s="26"/>
      <c r="VMY949" s="26"/>
      <c r="VMZ949" s="26"/>
      <c r="VNA949" s="26"/>
      <c r="VNB949" s="26"/>
      <c r="VNC949" s="26"/>
      <c r="VND949" s="26"/>
      <c r="VNE949" s="26"/>
      <c r="VNF949" s="26"/>
      <c r="VNG949" s="26"/>
      <c r="VNH949" s="26"/>
      <c r="VNI949" s="26"/>
      <c r="VNJ949" s="26"/>
      <c r="VNK949" s="26"/>
      <c r="VNL949" s="26"/>
      <c r="VNM949" s="26"/>
      <c r="VNN949" s="26"/>
      <c r="VNO949" s="26"/>
      <c r="VNP949" s="26"/>
      <c r="VNQ949" s="26"/>
      <c r="VNR949" s="26"/>
      <c r="VNS949" s="26"/>
      <c r="VNT949" s="26"/>
      <c r="VNU949" s="26"/>
      <c r="VNV949" s="26"/>
      <c r="VNW949" s="26"/>
      <c r="VNX949" s="26"/>
      <c r="VNY949" s="26"/>
      <c r="VNZ949" s="26"/>
      <c r="VOA949" s="26"/>
      <c r="VOB949" s="26"/>
      <c r="VOC949" s="26"/>
      <c r="VOD949" s="26"/>
      <c r="VOE949" s="26"/>
      <c r="VOF949" s="26"/>
      <c r="VOG949" s="26"/>
      <c r="VOH949" s="26"/>
      <c r="VOI949" s="26"/>
      <c r="VOJ949" s="26"/>
      <c r="VOK949" s="26"/>
      <c r="VOL949" s="26"/>
      <c r="VOM949" s="26"/>
      <c r="VON949" s="26"/>
      <c r="VOO949" s="26"/>
      <c r="VOP949" s="26"/>
      <c r="VOQ949" s="26"/>
      <c r="VOR949" s="26"/>
      <c r="VOS949" s="26"/>
      <c r="VOT949" s="26"/>
      <c r="VOU949" s="26"/>
      <c r="VOV949" s="26"/>
      <c r="VOW949" s="26"/>
      <c r="VOX949" s="26"/>
      <c r="VOY949" s="26"/>
      <c r="VOZ949" s="26"/>
      <c r="VPA949" s="26"/>
      <c r="VPB949" s="26"/>
      <c r="VPC949" s="26"/>
      <c r="VPD949" s="26"/>
      <c r="VPE949" s="26"/>
      <c r="VPF949" s="26"/>
      <c r="VPG949" s="26"/>
      <c r="VPH949" s="26"/>
      <c r="VPI949" s="26"/>
      <c r="VPJ949" s="26"/>
      <c r="VPK949" s="26"/>
      <c r="VPL949" s="26"/>
      <c r="VPM949" s="26"/>
      <c r="VPN949" s="26"/>
      <c r="VPO949" s="26"/>
      <c r="VPP949" s="26"/>
      <c r="VPQ949" s="26"/>
      <c r="VPR949" s="26"/>
      <c r="VPS949" s="26"/>
      <c r="VPT949" s="26"/>
      <c r="VPU949" s="26"/>
      <c r="VPV949" s="26"/>
      <c r="VPW949" s="26"/>
      <c r="VPX949" s="26"/>
      <c r="VPY949" s="26"/>
      <c r="VPZ949" s="26"/>
      <c r="VQA949" s="26"/>
      <c r="VQB949" s="26"/>
      <c r="VQC949" s="26"/>
      <c r="VQD949" s="26"/>
      <c r="VQE949" s="26"/>
      <c r="VQF949" s="26"/>
      <c r="VQG949" s="26"/>
      <c r="VQH949" s="26"/>
      <c r="VQI949" s="26"/>
      <c r="VQJ949" s="26"/>
      <c r="VQK949" s="26"/>
      <c r="VQL949" s="26"/>
      <c r="VQM949" s="26"/>
      <c r="VQN949" s="26"/>
      <c r="VQO949" s="26"/>
      <c r="VQP949" s="26"/>
      <c r="VQQ949" s="26"/>
      <c r="VQR949" s="26"/>
      <c r="VQS949" s="26"/>
      <c r="VQT949" s="26"/>
      <c r="VQU949" s="26"/>
      <c r="VQV949" s="26"/>
      <c r="VQW949" s="26"/>
      <c r="VQX949" s="26"/>
      <c r="VQY949" s="26"/>
      <c r="VQZ949" s="26"/>
      <c r="VRA949" s="26"/>
      <c r="VRB949" s="26"/>
      <c r="VRC949" s="26"/>
      <c r="VRD949" s="26"/>
      <c r="VRE949" s="26"/>
      <c r="VRF949" s="26"/>
      <c r="VRG949" s="26"/>
      <c r="VRH949" s="26"/>
      <c r="VRI949" s="26"/>
      <c r="VRJ949" s="26"/>
      <c r="VRK949" s="26"/>
      <c r="VRL949" s="26"/>
      <c r="VRM949" s="26"/>
      <c r="VRN949" s="26"/>
      <c r="VRO949" s="26"/>
      <c r="VRP949" s="26"/>
      <c r="VRQ949" s="26"/>
      <c r="VRR949" s="26"/>
      <c r="VRS949" s="26"/>
      <c r="VRT949" s="26"/>
      <c r="VRU949" s="26"/>
      <c r="VRV949" s="26"/>
      <c r="VRW949" s="26"/>
      <c r="VRX949" s="26"/>
      <c r="VRY949" s="26"/>
      <c r="VRZ949" s="26"/>
      <c r="VSA949" s="26"/>
      <c r="VSB949" s="26"/>
      <c r="VSC949" s="26"/>
      <c r="VSD949" s="26"/>
      <c r="VSE949" s="26"/>
      <c r="VSF949" s="26"/>
      <c r="VSG949" s="26"/>
      <c r="VSH949" s="26"/>
      <c r="VSI949" s="26"/>
      <c r="VSJ949" s="26"/>
      <c r="VSK949" s="26"/>
      <c r="VSL949" s="26"/>
      <c r="VSM949" s="26"/>
      <c r="VSN949" s="26"/>
      <c r="VSO949" s="26"/>
      <c r="VSP949" s="26"/>
      <c r="VSQ949" s="26"/>
      <c r="VSR949" s="26"/>
      <c r="VSS949" s="26"/>
      <c r="VST949" s="26"/>
      <c r="VSU949" s="26"/>
      <c r="VSV949" s="26"/>
      <c r="VSW949" s="26"/>
      <c r="VSX949" s="26"/>
      <c r="VSY949" s="26"/>
      <c r="VSZ949" s="26"/>
      <c r="VTA949" s="26"/>
      <c r="VTB949" s="26"/>
      <c r="VTC949" s="26"/>
      <c r="VTD949" s="26"/>
      <c r="VTE949" s="26"/>
      <c r="VTF949" s="26"/>
      <c r="VTG949" s="26"/>
      <c r="VTH949" s="26"/>
      <c r="VTI949" s="26"/>
      <c r="VTJ949" s="26"/>
      <c r="VTK949" s="26"/>
      <c r="VTL949" s="26"/>
      <c r="VTM949" s="26"/>
      <c r="VTN949" s="26"/>
      <c r="VTO949" s="26"/>
      <c r="VTP949" s="26"/>
      <c r="VTQ949" s="26"/>
      <c r="VTR949" s="26"/>
      <c r="VTS949" s="26"/>
      <c r="VTT949" s="26"/>
      <c r="VTU949" s="26"/>
      <c r="VTV949" s="26"/>
      <c r="VTW949" s="26"/>
      <c r="VTX949" s="26"/>
      <c r="VTY949" s="26"/>
      <c r="VTZ949" s="26"/>
      <c r="VUA949" s="26"/>
      <c r="VUB949" s="26"/>
      <c r="VUC949" s="26"/>
      <c r="VUD949" s="26"/>
      <c r="VUE949" s="26"/>
      <c r="VUF949" s="26"/>
      <c r="VUG949" s="26"/>
      <c r="VUH949" s="26"/>
      <c r="VUI949" s="26"/>
      <c r="VUJ949" s="26"/>
      <c r="VUK949" s="26"/>
      <c r="VUL949" s="26"/>
      <c r="VUM949" s="26"/>
      <c r="VUN949" s="26"/>
      <c r="VUO949" s="26"/>
      <c r="VUP949" s="26"/>
      <c r="VUQ949" s="26"/>
      <c r="VUR949" s="26"/>
      <c r="VUS949" s="26"/>
      <c r="VUT949" s="26"/>
      <c r="VUU949" s="26"/>
      <c r="VUV949" s="26"/>
      <c r="VUW949" s="26"/>
      <c r="VUX949" s="26"/>
      <c r="VUY949" s="26"/>
      <c r="VUZ949" s="26"/>
      <c r="VVA949" s="26"/>
      <c r="VVB949" s="26"/>
      <c r="VVC949" s="26"/>
      <c r="VVD949" s="26"/>
      <c r="VVE949" s="26"/>
      <c r="VVF949" s="26"/>
      <c r="VVG949" s="26"/>
      <c r="VVH949" s="26"/>
      <c r="VVI949" s="26"/>
      <c r="VVJ949" s="26"/>
      <c r="VVK949" s="26"/>
      <c r="VVL949" s="26"/>
      <c r="VVM949" s="26"/>
      <c r="VVN949" s="26"/>
      <c r="VVO949" s="26"/>
      <c r="VVP949" s="26"/>
      <c r="VVQ949" s="26"/>
      <c r="VVR949" s="26"/>
      <c r="VVS949" s="26"/>
      <c r="VVT949" s="26"/>
      <c r="VVU949" s="26"/>
      <c r="VVV949" s="26"/>
      <c r="VVW949" s="26"/>
      <c r="VVX949" s="26"/>
      <c r="VVY949" s="26"/>
      <c r="VVZ949" s="26"/>
      <c r="VWA949" s="26"/>
      <c r="VWB949" s="26"/>
      <c r="VWC949" s="26"/>
      <c r="VWD949" s="26"/>
      <c r="VWE949" s="26"/>
      <c r="VWF949" s="26"/>
      <c r="VWG949" s="26"/>
      <c r="VWH949" s="26"/>
      <c r="VWI949" s="26"/>
      <c r="VWJ949" s="26"/>
      <c r="VWK949" s="26"/>
      <c r="VWL949" s="26"/>
      <c r="VWM949" s="26"/>
      <c r="VWN949" s="26"/>
      <c r="VWO949" s="26"/>
      <c r="VWP949" s="26"/>
      <c r="VWQ949" s="26"/>
      <c r="VWR949" s="26"/>
      <c r="VWS949" s="26"/>
      <c r="VWT949" s="26"/>
      <c r="VWU949" s="26"/>
      <c r="VWV949" s="26"/>
      <c r="VWW949" s="26"/>
      <c r="VWX949" s="26"/>
      <c r="VWY949" s="26"/>
      <c r="VWZ949" s="26"/>
      <c r="VXA949" s="26"/>
      <c r="VXB949" s="26"/>
      <c r="VXC949" s="26"/>
      <c r="VXD949" s="26"/>
      <c r="VXE949" s="26"/>
      <c r="VXF949" s="26"/>
      <c r="VXG949" s="26"/>
      <c r="VXH949" s="26"/>
      <c r="VXI949" s="26"/>
      <c r="VXJ949" s="26"/>
      <c r="VXK949" s="26"/>
      <c r="VXL949" s="26"/>
      <c r="VXM949" s="26"/>
      <c r="VXN949" s="26"/>
      <c r="VXO949" s="26"/>
      <c r="VXP949" s="26"/>
      <c r="VXQ949" s="26"/>
      <c r="VXR949" s="26"/>
      <c r="VXS949" s="26"/>
      <c r="VXT949" s="26"/>
      <c r="VXU949" s="26"/>
      <c r="VXV949" s="26"/>
      <c r="VXW949" s="26"/>
      <c r="VXX949" s="26"/>
      <c r="VXY949" s="26"/>
      <c r="VXZ949" s="26"/>
      <c r="VYA949" s="26"/>
      <c r="VYB949" s="26"/>
      <c r="VYC949" s="26"/>
      <c r="VYD949" s="26"/>
      <c r="VYE949" s="26"/>
      <c r="VYF949" s="26"/>
      <c r="VYG949" s="26"/>
      <c r="VYH949" s="26"/>
      <c r="VYI949" s="26"/>
      <c r="VYJ949" s="26"/>
      <c r="VYK949" s="26"/>
      <c r="VYL949" s="26"/>
      <c r="VYM949" s="26"/>
      <c r="VYN949" s="26"/>
      <c r="VYO949" s="26"/>
      <c r="VYP949" s="26"/>
      <c r="VYQ949" s="26"/>
      <c r="VYR949" s="26"/>
      <c r="VYS949" s="26"/>
      <c r="VYT949" s="26"/>
      <c r="VYU949" s="26"/>
      <c r="VYV949" s="26"/>
      <c r="VYW949" s="26"/>
      <c r="VYX949" s="26"/>
      <c r="VYY949" s="26"/>
      <c r="VYZ949" s="26"/>
      <c r="VZA949" s="26"/>
      <c r="VZB949" s="26"/>
      <c r="VZC949" s="26"/>
      <c r="VZD949" s="26"/>
      <c r="VZE949" s="26"/>
      <c r="VZF949" s="26"/>
      <c r="VZG949" s="26"/>
      <c r="VZH949" s="26"/>
      <c r="VZI949" s="26"/>
      <c r="VZJ949" s="26"/>
      <c r="VZK949" s="26"/>
      <c r="VZL949" s="26"/>
      <c r="VZM949" s="26"/>
      <c r="VZN949" s="26"/>
      <c r="VZO949" s="26"/>
      <c r="VZP949" s="26"/>
      <c r="VZQ949" s="26"/>
      <c r="VZR949" s="26"/>
      <c r="VZS949" s="26"/>
      <c r="VZT949" s="26"/>
      <c r="VZU949" s="26"/>
      <c r="VZV949" s="26"/>
      <c r="VZW949" s="26"/>
      <c r="VZX949" s="26"/>
      <c r="VZY949" s="26"/>
      <c r="VZZ949" s="26"/>
      <c r="WAA949" s="26"/>
      <c r="WAB949" s="26"/>
      <c r="WAC949" s="26"/>
      <c r="WAD949" s="26"/>
      <c r="WAE949" s="26"/>
      <c r="WAF949" s="26"/>
      <c r="WAG949" s="26"/>
      <c r="WAH949" s="26"/>
      <c r="WAI949" s="26"/>
      <c r="WAJ949" s="26"/>
      <c r="WAK949" s="26"/>
      <c r="WAL949" s="26"/>
      <c r="WAM949" s="26"/>
      <c r="WAN949" s="26"/>
      <c r="WAO949" s="26"/>
      <c r="WAP949" s="26"/>
      <c r="WAQ949" s="26"/>
      <c r="WAR949" s="26"/>
      <c r="WAS949" s="26"/>
      <c r="WAT949" s="26"/>
      <c r="WAU949" s="26"/>
      <c r="WAV949" s="26"/>
      <c r="WAW949" s="26"/>
      <c r="WAX949" s="26"/>
      <c r="WAY949" s="26"/>
      <c r="WAZ949" s="26"/>
      <c r="WBA949" s="26"/>
      <c r="WBB949" s="26"/>
      <c r="WBC949" s="26"/>
      <c r="WBD949" s="26"/>
      <c r="WBE949" s="26"/>
      <c r="WBF949" s="26"/>
      <c r="WBG949" s="26"/>
      <c r="WBH949" s="26"/>
      <c r="WBI949" s="26"/>
      <c r="WBJ949" s="26"/>
      <c r="WBK949" s="26"/>
      <c r="WBL949" s="26"/>
      <c r="WBM949" s="26"/>
      <c r="WBN949" s="26"/>
      <c r="WBO949" s="26"/>
      <c r="WBP949" s="26"/>
      <c r="WBQ949" s="26"/>
      <c r="WBR949" s="26"/>
      <c r="WBS949" s="26"/>
      <c r="WBT949" s="26"/>
      <c r="WBU949" s="26"/>
      <c r="WBV949" s="26"/>
      <c r="WBW949" s="26"/>
      <c r="WBX949" s="26"/>
      <c r="WBY949" s="26"/>
      <c r="WBZ949" s="26"/>
      <c r="WCA949" s="26"/>
      <c r="WCB949" s="26"/>
      <c r="WCC949" s="26"/>
      <c r="WCD949" s="26"/>
      <c r="WCE949" s="26"/>
      <c r="WCF949" s="26"/>
      <c r="WCG949" s="26"/>
      <c r="WCH949" s="26"/>
      <c r="WCI949" s="26"/>
      <c r="WCJ949" s="26"/>
      <c r="WCK949" s="26"/>
      <c r="WCL949" s="26"/>
      <c r="WCM949" s="26"/>
      <c r="WCN949" s="26"/>
      <c r="WCO949" s="26"/>
      <c r="WCP949" s="26"/>
      <c r="WCQ949" s="26"/>
      <c r="WCR949" s="26"/>
      <c r="WCS949" s="26"/>
      <c r="WCT949" s="26"/>
      <c r="WCU949" s="26"/>
      <c r="WCV949" s="26"/>
      <c r="WCW949" s="26"/>
      <c r="WCX949" s="26"/>
      <c r="WCY949" s="26"/>
      <c r="WCZ949" s="26"/>
      <c r="WDA949" s="26"/>
      <c r="WDB949" s="26"/>
      <c r="WDC949" s="26"/>
      <c r="WDD949" s="26"/>
      <c r="WDE949" s="26"/>
      <c r="WDF949" s="26"/>
      <c r="WDG949" s="26"/>
      <c r="WDH949" s="26"/>
      <c r="WDI949" s="26"/>
      <c r="WDJ949" s="26"/>
      <c r="WDK949" s="26"/>
      <c r="WDL949" s="26"/>
      <c r="WDM949" s="26"/>
      <c r="WDN949" s="26"/>
      <c r="WDO949" s="26"/>
      <c r="WDP949" s="26"/>
      <c r="WDQ949" s="26"/>
      <c r="WDR949" s="26"/>
      <c r="WDS949" s="26"/>
      <c r="WDT949" s="26"/>
      <c r="WDU949" s="26"/>
      <c r="WDV949" s="26"/>
      <c r="WDW949" s="26"/>
      <c r="WDX949" s="26"/>
      <c r="WDY949" s="26"/>
      <c r="WDZ949" s="26"/>
      <c r="WEA949" s="26"/>
      <c r="WEB949" s="26"/>
      <c r="WEC949" s="26"/>
      <c r="WED949" s="26"/>
      <c r="WEE949" s="26"/>
      <c r="WEF949" s="26"/>
      <c r="WEG949" s="26"/>
      <c r="WEH949" s="26"/>
      <c r="WEI949" s="26"/>
      <c r="WEJ949" s="26"/>
      <c r="WEK949" s="26"/>
      <c r="WEL949" s="26"/>
      <c r="WEM949" s="26"/>
      <c r="WEN949" s="26"/>
      <c r="WEO949" s="26"/>
      <c r="WEP949" s="26"/>
      <c r="WEQ949" s="26"/>
      <c r="WER949" s="26"/>
      <c r="WES949" s="26"/>
      <c r="WET949" s="26"/>
      <c r="WEU949" s="26"/>
      <c r="WEV949" s="26"/>
      <c r="WEW949" s="26"/>
      <c r="WEX949" s="26"/>
      <c r="WEY949" s="26"/>
      <c r="WEZ949" s="26"/>
      <c r="WFA949" s="26"/>
      <c r="WFB949" s="26"/>
      <c r="WFC949" s="26"/>
      <c r="WFD949" s="26"/>
      <c r="WFE949" s="26"/>
      <c r="WFF949" s="26"/>
      <c r="WFG949" s="26"/>
      <c r="WFH949" s="26"/>
      <c r="WFI949" s="26"/>
      <c r="WFJ949" s="26"/>
      <c r="WFK949" s="26"/>
      <c r="WFL949" s="26"/>
      <c r="WFM949" s="26"/>
      <c r="WFN949" s="26"/>
      <c r="WFO949" s="26"/>
      <c r="WFP949" s="26"/>
      <c r="WFQ949" s="26"/>
      <c r="WFR949" s="26"/>
      <c r="WFS949" s="26"/>
      <c r="WFT949" s="26"/>
      <c r="WFU949" s="26"/>
      <c r="WFV949" s="26"/>
      <c r="WFW949" s="26"/>
      <c r="WFX949" s="26"/>
      <c r="WFY949" s="26"/>
      <c r="WFZ949" s="26"/>
      <c r="WGA949" s="26"/>
      <c r="WGB949" s="26"/>
      <c r="WGC949" s="26"/>
      <c r="WGD949" s="26"/>
      <c r="WGE949" s="26"/>
      <c r="WGF949" s="26"/>
      <c r="WGG949" s="26"/>
      <c r="WGH949" s="26"/>
      <c r="WGI949" s="26"/>
      <c r="WGJ949" s="26"/>
      <c r="WGK949" s="26"/>
      <c r="WGL949" s="26"/>
      <c r="WGM949" s="26"/>
      <c r="WGN949" s="26"/>
      <c r="WGO949" s="26"/>
      <c r="WGP949" s="26"/>
      <c r="WGQ949" s="26"/>
      <c r="WGR949" s="26"/>
      <c r="WGS949" s="26"/>
      <c r="WGT949" s="26"/>
      <c r="WGU949" s="26"/>
      <c r="WGV949" s="26"/>
      <c r="WGW949" s="26"/>
      <c r="WGX949" s="26"/>
      <c r="WGY949" s="26"/>
      <c r="WGZ949" s="26"/>
      <c r="WHA949" s="26"/>
      <c r="WHB949" s="26"/>
      <c r="WHC949" s="26"/>
      <c r="WHD949" s="26"/>
      <c r="WHE949" s="26"/>
      <c r="WHF949" s="26"/>
      <c r="WHG949" s="26"/>
      <c r="WHH949" s="26"/>
      <c r="WHI949" s="26"/>
      <c r="WHJ949" s="26"/>
      <c r="WHK949" s="26"/>
      <c r="WHL949" s="26"/>
      <c r="WHM949" s="26"/>
      <c r="WHN949" s="26"/>
      <c r="WHO949" s="26"/>
      <c r="WHP949" s="26"/>
      <c r="WHQ949" s="26"/>
      <c r="WHR949" s="26"/>
      <c r="WHS949" s="26"/>
      <c r="WHT949" s="26"/>
      <c r="WHU949" s="26"/>
      <c r="WHV949" s="26"/>
      <c r="WHW949" s="26"/>
      <c r="WHX949" s="26"/>
      <c r="WHY949" s="26"/>
      <c r="WHZ949" s="26"/>
      <c r="WIA949" s="26"/>
      <c r="WIB949" s="26"/>
      <c r="WIC949" s="26"/>
      <c r="WID949" s="26"/>
      <c r="WIE949" s="26"/>
      <c r="WIF949" s="26"/>
      <c r="WIG949" s="26"/>
      <c r="WIH949" s="26"/>
      <c r="WII949" s="26"/>
      <c r="WIJ949" s="26"/>
      <c r="WIK949" s="26"/>
      <c r="WIL949" s="26"/>
      <c r="WIM949" s="26"/>
      <c r="WIN949" s="26"/>
      <c r="WIO949" s="26"/>
      <c r="WIP949" s="26"/>
      <c r="WIQ949" s="26"/>
      <c r="WIR949" s="26"/>
      <c r="WIS949" s="26"/>
      <c r="WIT949" s="26"/>
      <c r="WIU949" s="26"/>
      <c r="WIV949" s="26"/>
      <c r="WIW949" s="26"/>
      <c r="WIX949" s="26"/>
      <c r="WIY949" s="26"/>
      <c r="WIZ949" s="26"/>
      <c r="WJA949" s="26"/>
      <c r="WJB949" s="26"/>
      <c r="WJC949" s="26"/>
      <c r="WJD949" s="26"/>
      <c r="WJE949" s="26"/>
      <c r="WJF949" s="26"/>
      <c r="WJG949" s="26"/>
      <c r="WJH949" s="26"/>
      <c r="WJI949" s="26"/>
      <c r="WJJ949" s="26"/>
      <c r="WJK949" s="26"/>
      <c r="WJL949" s="26"/>
      <c r="WJM949" s="26"/>
      <c r="WJN949" s="26"/>
      <c r="WJO949" s="26"/>
      <c r="WJP949" s="26"/>
      <c r="WJQ949" s="26"/>
      <c r="WJR949" s="26"/>
      <c r="WJS949" s="26"/>
      <c r="WJT949" s="26"/>
      <c r="WJU949" s="26"/>
      <c r="WJV949" s="26"/>
      <c r="WJW949" s="26"/>
      <c r="WJX949" s="26"/>
      <c r="WJY949" s="26"/>
      <c r="WJZ949" s="26"/>
      <c r="WKA949" s="26"/>
      <c r="WKB949" s="26"/>
      <c r="WKC949" s="26"/>
      <c r="WKD949" s="26"/>
      <c r="WKE949" s="26"/>
      <c r="WKF949" s="26"/>
      <c r="WKG949" s="26"/>
      <c r="WKH949" s="26"/>
      <c r="WKI949" s="26"/>
      <c r="WKJ949" s="26"/>
      <c r="WKK949" s="26"/>
      <c r="WKL949" s="26"/>
      <c r="WKM949" s="26"/>
      <c r="WKN949" s="26"/>
      <c r="WKO949" s="26"/>
      <c r="WKP949" s="26"/>
      <c r="WKQ949" s="26"/>
      <c r="WKR949" s="26"/>
      <c r="WKS949" s="26"/>
      <c r="WKT949" s="26"/>
      <c r="WKU949" s="26"/>
      <c r="WKV949" s="26"/>
      <c r="WKW949" s="26"/>
      <c r="WKX949" s="26"/>
      <c r="WKY949" s="26"/>
      <c r="WKZ949" s="26"/>
      <c r="WLA949" s="26"/>
      <c r="WLB949" s="26"/>
      <c r="WLC949" s="26"/>
      <c r="WLD949" s="26"/>
      <c r="WLE949" s="26"/>
      <c r="WLF949" s="26"/>
      <c r="WLG949" s="26"/>
      <c r="WLH949" s="26"/>
      <c r="WLI949" s="26"/>
      <c r="WLJ949" s="26"/>
      <c r="WLK949" s="26"/>
      <c r="WLL949" s="26"/>
      <c r="WLM949" s="26"/>
      <c r="WLN949" s="26"/>
      <c r="WLO949" s="26"/>
      <c r="WLP949" s="26"/>
      <c r="WLQ949" s="26"/>
      <c r="WLR949" s="26"/>
      <c r="WLS949" s="26"/>
      <c r="WLT949" s="26"/>
      <c r="WLU949" s="26"/>
      <c r="WLV949" s="26"/>
      <c r="WLW949" s="26"/>
      <c r="WLX949" s="26"/>
      <c r="WLY949" s="26"/>
      <c r="WLZ949" s="26"/>
      <c r="WMA949" s="26"/>
      <c r="WMB949" s="26"/>
      <c r="WMC949" s="26"/>
      <c r="WMD949" s="26"/>
      <c r="WME949" s="26"/>
      <c r="WMF949" s="26"/>
      <c r="WMG949" s="26"/>
      <c r="WMH949" s="26"/>
      <c r="WMI949" s="26"/>
      <c r="WMJ949" s="26"/>
      <c r="WMK949" s="26"/>
      <c r="WML949" s="26"/>
      <c r="WMM949" s="26"/>
      <c r="WMN949" s="26"/>
      <c r="WMO949" s="26"/>
      <c r="WMP949" s="26"/>
      <c r="WMQ949" s="26"/>
      <c r="WMR949" s="26"/>
      <c r="WMS949" s="26"/>
      <c r="WMT949" s="26"/>
      <c r="WMU949" s="26"/>
      <c r="WMV949" s="26"/>
      <c r="WMW949" s="26"/>
      <c r="WMX949" s="26"/>
      <c r="WMY949" s="26"/>
      <c r="WMZ949" s="26"/>
      <c r="WNA949" s="26"/>
      <c r="WNB949" s="26"/>
      <c r="WNC949" s="26"/>
      <c r="WND949" s="26"/>
      <c r="WNE949" s="26"/>
      <c r="WNF949" s="26"/>
      <c r="WNG949" s="26"/>
      <c r="WNH949" s="26"/>
      <c r="WNI949" s="26"/>
      <c r="WNJ949" s="26"/>
      <c r="WNK949" s="26"/>
      <c r="WNL949" s="26"/>
      <c r="WNM949" s="26"/>
      <c r="WNN949" s="26"/>
      <c r="WNO949" s="26"/>
      <c r="WNP949" s="26"/>
      <c r="WNQ949" s="26"/>
      <c r="WNR949" s="26"/>
      <c r="WNS949" s="26"/>
      <c r="WNT949" s="26"/>
      <c r="WNU949" s="26"/>
      <c r="WNV949" s="26"/>
      <c r="WNW949" s="26"/>
      <c r="WNX949" s="26"/>
      <c r="WNY949" s="26"/>
      <c r="WNZ949" s="26"/>
      <c r="WOA949" s="26"/>
      <c r="WOB949" s="26"/>
      <c r="WOC949" s="26"/>
      <c r="WOD949" s="26"/>
      <c r="WOE949" s="26"/>
      <c r="WOF949" s="26"/>
      <c r="WOG949" s="26"/>
      <c r="WOH949" s="26"/>
      <c r="WOI949" s="26"/>
      <c r="WOJ949" s="26"/>
      <c r="WOK949" s="26"/>
      <c r="WOL949" s="26"/>
      <c r="WOM949" s="26"/>
      <c r="WON949" s="26"/>
      <c r="WOO949" s="26"/>
      <c r="WOP949" s="26"/>
      <c r="WOQ949" s="26"/>
      <c r="WOR949" s="26"/>
      <c r="WOS949" s="26"/>
      <c r="WOT949" s="26"/>
      <c r="WOU949" s="26"/>
      <c r="WOV949" s="26"/>
      <c r="WOW949" s="26"/>
      <c r="WOX949" s="26"/>
      <c r="WOY949" s="26"/>
      <c r="WOZ949" s="26"/>
      <c r="WPA949" s="26"/>
      <c r="WPB949" s="26"/>
      <c r="WPC949" s="26"/>
      <c r="WPD949" s="26"/>
      <c r="WPE949" s="26"/>
      <c r="WPF949" s="26"/>
      <c r="WPG949" s="26"/>
      <c r="WPH949" s="26"/>
      <c r="WPI949" s="26"/>
      <c r="WPJ949" s="26"/>
      <c r="WPK949" s="26"/>
      <c r="WPL949" s="26"/>
      <c r="WPM949" s="26"/>
      <c r="WPN949" s="26"/>
      <c r="WPO949" s="26"/>
      <c r="WPP949" s="26"/>
      <c r="WPQ949" s="26"/>
      <c r="WPR949" s="26"/>
      <c r="WPS949" s="26"/>
      <c r="WPT949" s="26"/>
      <c r="WPU949" s="26"/>
      <c r="WPV949" s="26"/>
      <c r="WPW949" s="26"/>
      <c r="WPX949" s="26"/>
      <c r="WPY949" s="26"/>
      <c r="WPZ949" s="26"/>
      <c r="WQA949" s="26"/>
      <c r="WQB949" s="26"/>
      <c r="WQC949" s="26"/>
      <c r="WQD949" s="26"/>
      <c r="WQE949" s="26"/>
      <c r="WQF949" s="26"/>
      <c r="WQG949" s="26"/>
      <c r="WQH949" s="26"/>
      <c r="WQI949" s="26"/>
      <c r="WQJ949" s="26"/>
      <c r="WQK949" s="26"/>
      <c r="WQL949" s="26"/>
      <c r="WQM949" s="26"/>
      <c r="WQN949" s="26"/>
      <c r="WQO949" s="26"/>
      <c r="WQP949" s="26"/>
      <c r="WQQ949" s="26"/>
      <c r="WQR949" s="26"/>
      <c r="WQS949" s="26"/>
      <c r="WQT949" s="26"/>
      <c r="WQU949" s="26"/>
      <c r="WQV949" s="26"/>
      <c r="WQW949" s="26"/>
      <c r="WQX949" s="26"/>
      <c r="WQY949" s="26"/>
      <c r="WQZ949" s="26"/>
      <c r="WRA949" s="26"/>
      <c r="WRB949" s="26"/>
      <c r="WRC949" s="26"/>
      <c r="WRD949" s="26"/>
      <c r="WRE949" s="26"/>
      <c r="WRF949" s="26"/>
      <c r="WRG949" s="26"/>
      <c r="WRH949" s="26"/>
      <c r="WRI949" s="26"/>
      <c r="WRJ949" s="26"/>
      <c r="WRK949" s="26"/>
      <c r="WRL949" s="26"/>
      <c r="WRM949" s="26"/>
      <c r="WRN949" s="26"/>
      <c r="WRO949" s="26"/>
      <c r="WRP949" s="26"/>
      <c r="WRQ949" s="26"/>
      <c r="WRR949" s="26"/>
      <c r="WRS949" s="26"/>
      <c r="WRT949" s="26"/>
      <c r="WRU949" s="26"/>
      <c r="WRV949" s="26"/>
      <c r="WRW949" s="26"/>
      <c r="WRX949" s="26"/>
      <c r="WRY949" s="26"/>
      <c r="WRZ949" s="26"/>
      <c r="WSA949" s="26"/>
      <c r="WSB949" s="26"/>
      <c r="WSC949" s="26"/>
      <c r="WSD949" s="26"/>
      <c r="WSE949" s="26"/>
      <c r="WSF949" s="26"/>
      <c r="WSG949" s="26"/>
      <c r="WSH949" s="26"/>
      <c r="WSI949" s="26"/>
      <c r="WSJ949" s="26"/>
      <c r="WSK949" s="26"/>
      <c r="WSL949" s="26"/>
      <c r="WSM949" s="26"/>
      <c r="WSN949" s="26"/>
      <c r="WSO949" s="26"/>
      <c r="WSP949" s="26"/>
      <c r="WSQ949" s="26"/>
      <c r="WSR949" s="26"/>
      <c r="WSS949" s="26"/>
      <c r="WST949" s="26"/>
      <c r="WSU949" s="26"/>
      <c r="WSV949" s="26"/>
      <c r="WSW949" s="26"/>
      <c r="WSX949" s="26"/>
      <c r="WSY949" s="26"/>
      <c r="WSZ949" s="26"/>
      <c r="WTA949" s="26"/>
      <c r="WTB949" s="26"/>
      <c r="WTC949" s="26"/>
      <c r="WTD949" s="26"/>
      <c r="WTE949" s="26"/>
      <c r="WTF949" s="26"/>
      <c r="WTG949" s="26"/>
      <c r="WTH949" s="26"/>
      <c r="WTI949" s="26"/>
      <c r="WTJ949" s="26"/>
      <c r="WTK949" s="26"/>
      <c r="WTL949" s="26"/>
      <c r="WTM949" s="26"/>
      <c r="WTN949" s="26"/>
      <c r="WTO949" s="26"/>
      <c r="WTP949" s="26"/>
      <c r="WTQ949" s="26"/>
      <c r="WTR949" s="26"/>
      <c r="WTS949" s="26"/>
      <c r="WTT949" s="26"/>
      <c r="WTU949" s="26"/>
      <c r="WTV949" s="26"/>
      <c r="WTW949" s="26"/>
      <c r="WTX949" s="26"/>
      <c r="WTY949" s="26"/>
      <c r="WTZ949" s="26"/>
      <c r="WUA949" s="26"/>
      <c r="WUB949" s="26"/>
      <c r="WUC949" s="26"/>
      <c r="WUD949" s="26"/>
      <c r="WUE949" s="26"/>
      <c r="WUF949" s="26"/>
      <c r="WUG949" s="26"/>
      <c r="WUH949" s="26"/>
      <c r="WUI949" s="26"/>
      <c r="WUJ949" s="26"/>
      <c r="WUK949" s="26"/>
      <c r="WUL949" s="26"/>
      <c r="WUM949" s="26"/>
      <c r="WUN949" s="26"/>
      <c r="WUO949" s="26"/>
      <c r="WUP949" s="26"/>
      <c r="WUQ949" s="26"/>
      <c r="WUR949" s="26"/>
      <c r="WUS949" s="26"/>
      <c r="WUT949" s="26"/>
      <c r="WUU949" s="26"/>
      <c r="WUV949" s="26"/>
      <c r="WUW949" s="26"/>
      <c r="WUX949" s="26"/>
      <c r="WUY949" s="26"/>
      <c r="WUZ949" s="26"/>
      <c r="WVA949" s="26"/>
      <c r="WVB949" s="26"/>
      <c r="WVC949" s="26"/>
      <c r="WVD949" s="26"/>
      <c r="WVE949" s="26"/>
      <c r="WVF949" s="26"/>
      <c r="WVG949" s="26"/>
      <c r="WVH949" s="26"/>
      <c r="WVI949" s="26"/>
      <c r="WVJ949" s="26"/>
      <c r="WVK949" s="26"/>
      <c r="WVL949" s="26"/>
      <c r="WVM949" s="26"/>
      <c r="WVN949" s="26"/>
      <c r="WVO949" s="26"/>
      <c r="WVP949" s="26"/>
      <c r="WVQ949" s="26"/>
      <c r="WVR949" s="26"/>
      <c r="WVS949" s="26"/>
      <c r="WVT949" s="26"/>
      <c r="WVU949" s="26"/>
      <c r="WVV949" s="26"/>
      <c r="WVW949" s="26"/>
      <c r="WVX949" s="26"/>
      <c r="WVY949" s="26"/>
      <c r="WVZ949" s="26"/>
      <c r="WWA949" s="26"/>
      <c r="WWB949" s="26"/>
      <c r="WWC949" s="26"/>
      <c r="WWD949" s="26"/>
      <c r="WWE949" s="26"/>
      <c r="WWF949" s="26"/>
      <c r="WWG949" s="26"/>
      <c r="WWH949" s="26"/>
      <c r="WWI949" s="26"/>
      <c r="WWJ949" s="26"/>
      <c r="WWK949" s="26"/>
      <c r="WWL949" s="26"/>
      <c r="WWM949" s="26"/>
      <c r="WWN949" s="26"/>
      <c r="WWO949" s="26"/>
      <c r="WWP949" s="26"/>
      <c r="WWQ949" s="26"/>
      <c r="WWR949" s="26"/>
      <c r="WWS949" s="26"/>
      <c r="WWT949" s="26"/>
      <c r="WWU949" s="26"/>
      <c r="WWV949" s="26"/>
      <c r="WWW949" s="26"/>
      <c r="WWX949" s="26"/>
      <c r="WWY949" s="26"/>
      <c r="WWZ949" s="26"/>
      <c r="WXA949" s="26"/>
      <c r="WXB949" s="26"/>
      <c r="WXC949" s="26"/>
      <c r="WXD949" s="26"/>
      <c r="WXE949" s="26"/>
      <c r="WXF949" s="26"/>
      <c r="WXG949" s="26"/>
      <c r="WXH949" s="26"/>
      <c r="WXI949" s="26"/>
      <c r="WXJ949" s="26"/>
      <c r="WXK949" s="26"/>
      <c r="WXL949" s="26"/>
      <c r="WXM949" s="26"/>
      <c r="WXN949" s="26"/>
      <c r="WXO949" s="26"/>
      <c r="WXP949" s="26"/>
      <c r="WXQ949" s="26"/>
      <c r="WXR949" s="26"/>
    </row>
    <row r="950" spans="1:16190" x14ac:dyDescent="0.3">
      <c r="A950" s="27"/>
      <c r="B950" s="19"/>
      <c r="C950" s="20"/>
      <c r="D950" s="23"/>
      <c r="E950" s="22"/>
      <c r="F950" s="23"/>
      <c r="G950" s="46"/>
      <c r="H950" s="46"/>
      <c r="I950" s="23"/>
      <c r="J950" s="23"/>
      <c r="K950" s="28"/>
      <c r="L950" s="23"/>
      <c r="M950" s="24"/>
      <c r="N950" s="22"/>
      <c r="O950" s="22"/>
      <c r="P950" s="22"/>
    </row>
    <row r="951" spans="1:16190" x14ac:dyDescent="0.3">
      <c r="A951" s="27"/>
      <c r="B951" s="19"/>
      <c r="C951" s="20"/>
      <c r="D951" s="23"/>
      <c r="E951" s="22"/>
      <c r="F951" s="23"/>
      <c r="G951" s="46"/>
      <c r="H951" s="46"/>
      <c r="I951" s="23"/>
      <c r="J951" s="23"/>
      <c r="K951" s="28"/>
      <c r="L951" s="23"/>
      <c r="M951" s="24"/>
      <c r="N951" s="22"/>
      <c r="O951" s="22"/>
      <c r="P951" s="22"/>
    </row>
    <row r="952" spans="1:16190" x14ac:dyDescent="0.3">
      <c r="A952" s="19"/>
      <c r="B952" s="19"/>
      <c r="C952" s="20"/>
      <c r="D952" s="23"/>
      <c r="E952" s="22"/>
      <c r="F952" s="23"/>
      <c r="G952" s="46"/>
      <c r="H952" s="46"/>
      <c r="I952" s="23"/>
      <c r="J952" s="23"/>
      <c r="K952" s="28"/>
      <c r="L952" s="23"/>
      <c r="M952" s="24"/>
      <c r="N952" s="22"/>
      <c r="O952" s="22"/>
      <c r="P952" s="22"/>
    </row>
    <row r="953" spans="1:16190" x14ac:dyDescent="0.3">
      <c r="A953" s="19"/>
      <c r="B953" s="19"/>
      <c r="C953" s="20"/>
      <c r="D953" s="23"/>
      <c r="E953" s="22"/>
      <c r="F953" s="23"/>
      <c r="G953" s="46"/>
      <c r="H953" s="46"/>
      <c r="I953" s="23"/>
      <c r="J953" s="23"/>
      <c r="K953" s="28"/>
      <c r="L953" s="23"/>
      <c r="M953" s="24"/>
      <c r="N953" s="22"/>
      <c r="O953" s="22"/>
      <c r="P953" s="22"/>
    </row>
    <row r="954" spans="1:16190" x14ac:dyDescent="0.3">
      <c r="A954" s="27"/>
      <c r="B954" s="19"/>
      <c r="C954" s="20"/>
      <c r="D954" s="23"/>
      <c r="E954" s="22"/>
      <c r="F954" s="23"/>
      <c r="G954" s="46"/>
      <c r="H954" s="46"/>
      <c r="I954" s="23"/>
      <c r="J954" s="23"/>
      <c r="K954" s="28"/>
      <c r="L954" s="23"/>
      <c r="M954" s="24"/>
      <c r="N954" s="22"/>
      <c r="O954" s="22"/>
      <c r="P954" s="22"/>
    </row>
    <row r="955" spans="1:16190" x14ac:dyDescent="0.3">
      <c r="A955" s="27"/>
      <c r="B955" s="19"/>
      <c r="C955" s="20"/>
      <c r="D955" s="23"/>
      <c r="E955" s="22"/>
      <c r="F955" s="23"/>
      <c r="G955" s="46"/>
      <c r="H955" s="46"/>
      <c r="I955" s="23"/>
      <c r="J955" s="23"/>
      <c r="K955" s="28"/>
      <c r="L955" s="23"/>
      <c r="M955" s="24"/>
      <c r="N955" s="22"/>
      <c r="O955" s="22"/>
      <c r="P955" s="22"/>
    </row>
    <row r="956" spans="1:16190" x14ac:dyDescent="0.3">
      <c r="A956" s="19"/>
      <c r="B956" s="19"/>
      <c r="C956" s="20"/>
      <c r="D956" s="23"/>
      <c r="E956" s="22"/>
      <c r="F956" s="23"/>
      <c r="G956" s="46"/>
      <c r="H956" s="46"/>
      <c r="I956" s="23"/>
      <c r="J956" s="23"/>
      <c r="K956" s="28"/>
      <c r="L956" s="23"/>
      <c r="M956" s="24"/>
      <c r="N956" s="22"/>
      <c r="O956" s="22"/>
      <c r="P956" s="22"/>
    </row>
    <row r="957" spans="1:16190" x14ac:dyDescent="0.3">
      <c r="A957" s="19"/>
      <c r="B957" s="19"/>
      <c r="C957" s="20"/>
      <c r="D957" s="23"/>
      <c r="E957" s="22"/>
      <c r="F957" s="23"/>
      <c r="G957" s="46"/>
      <c r="H957" s="46"/>
      <c r="I957" s="23"/>
      <c r="J957" s="23"/>
      <c r="K957" s="28"/>
      <c r="L957" s="23"/>
      <c r="M957" s="24"/>
      <c r="N957" s="22"/>
      <c r="O957" s="22"/>
      <c r="P957" s="22"/>
    </row>
    <row r="958" spans="1:16190" x14ac:dyDescent="0.3">
      <c r="A958" s="27"/>
      <c r="B958" s="19"/>
      <c r="C958" s="20"/>
      <c r="D958" s="23"/>
      <c r="E958" s="22"/>
      <c r="F958" s="23"/>
      <c r="G958" s="46"/>
      <c r="H958" s="46"/>
      <c r="I958" s="23"/>
      <c r="J958" s="23"/>
      <c r="K958" s="28"/>
      <c r="L958" s="23"/>
      <c r="M958" s="24"/>
      <c r="N958" s="22"/>
      <c r="O958" s="22"/>
      <c r="P958" s="22"/>
    </row>
    <row r="959" spans="1:16190" x14ac:dyDescent="0.3">
      <c r="A959" s="27"/>
      <c r="B959" s="19"/>
      <c r="C959" s="20"/>
      <c r="D959" s="23"/>
      <c r="E959" s="22"/>
      <c r="F959" s="23"/>
      <c r="G959" s="46"/>
      <c r="H959" s="46"/>
      <c r="I959" s="23"/>
      <c r="J959" s="23"/>
      <c r="K959" s="28"/>
      <c r="L959" s="23"/>
      <c r="M959" s="24"/>
      <c r="N959" s="22"/>
      <c r="O959" s="22"/>
      <c r="P959" s="22"/>
    </row>
    <row r="960" spans="1:16190" x14ac:dyDescent="0.3">
      <c r="A960" s="19"/>
      <c r="B960" s="19"/>
      <c r="C960" s="20"/>
      <c r="D960" s="23"/>
      <c r="E960" s="22"/>
      <c r="F960" s="23"/>
      <c r="G960" s="46"/>
      <c r="H960" s="46"/>
      <c r="I960" s="23"/>
      <c r="J960" s="23"/>
      <c r="K960" s="28"/>
      <c r="L960" s="23"/>
      <c r="M960" s="24"/>
      <c r="N960" s="22"/>
      <c r="O960" s="22"/>
      <c r="P960" s="22"/>
    </row>
    <row r="961" spans="1:16190" x14ac:dyDescent="0.3">
      <c r="A961" s="19"/>
      <c r="B961" s="19"/>
      <c r="C961" s="20"/>
      <c r="D961" s="23"/>
      <c r="E961" s="22"/>
      <c r="F961" s="23"/>
      <c r="G961" s="46"/>
      <c r="H961" s="46"/>
      <c r="I961" s="23"/>
      <c r="J961" s="23"/>
      <c r="K961" s="28"/>
      <c r="L961" s="23"/>
      <c r="M961" s="24"/>
      <c r="N961" s="22"/>
      <c r="O961" s="22"/>
      <c r="P961" s="22"/>
    </row>
    <row r="962" spans="1:16190" x14ac:dyDescent="0.3">
      <c r="A962" s="27"/>
      <c r="B962" s="19"/>
      <c r="C962" s="20"/>
      <c r="D962" s="23"/>
      <c r="E962" s="22"/>
      <c r="F962" s="23"/>
      <c r="G962" s="46"/>
      <c r="H962" s="46"/>
      <c r="I962" s="23"/>
      <c r="J962" s="23"/>
      <c r="K962" s="28"/>
      <c r="L962" s="23"/>
      <c r="M962" s="24"/>
      <c r="N962" s="22"/>
      <c r="O962" s="22"/>
      <c r="P962" s="22"/>
    </row>
    <row r="963" spans="1:16190" x14ac:dyDescent="0.3">
      <c r="A963" s="27"/>
      <c r="B963" s="19"/>
      <c r="C963" s="20"/>
      <c r="D963" s="23"/>
      <c r="E963" s="22"/>
      <c r="F963" s="23"/>
      <c r="G963" s="46"/>
      <c r="H963" s="46"/>
      <c r="I963" s="23"/>
      <c r="J963" s="23"/>
      <c r="K963" s="28"/>
      <c r="L963" s="23"/>
      <c r="M963" s="24"/>
      <c r="N963" s="22"/>
      <c r="O963" s="22"/>
      <c r="P963" s="22"/>
    </row>
    <row r="964" spans="1:16190" x14ac:dyDescent="0.3">
      <c r="A964" s="19"/>
      <c r="B964" s="19"/>
      <c r="C964" s="20"/>
      <c r="D964" s="23"/>
      <c r="E964" s="22"/>
      <c r="F964" s="23"/>
      <c r="G964" s="46"/>
      <c r="H964" s="46"/>
      <c r="I964" s="23"/>
      <c r="J964" s="23"/>
      <c r="K964" s="28"/>
      <c r="L964" s="23"/>
      <c r="M964" s="24"/>
      <c r="N964" s="22"/>
      <c r="O964" s="22"/>
      <c r="P964" s="22"/>
    </row>
    <row r="965" spans="1:16190" x14ac:dyDescent="0.3">
      <c r="A965" s="19"/>
      <c r="B965" s="19"/>
      <c r="C965" s="20"/>
      <c r="D965" s="23"/>
      <c r="E965" s="22"/>
      <c r="F965" s="23"/>
      <c r="G965" s="46"/>
      <c r="H965" s="46"/>
      <c r="I965" s="23"/>
      <c r="J965" s="23"/>
      <c r="K965" s="28"/>
      <c r="L965" s="23"/>
      <c r="M965" s="24"/>
      <c r="N965" s="22"/>
      <c r="O965" s="22"/>
      <c r="P965" s="22"/>
    </row>
    <row r="966" spans="1:16190" s="11" customFormat="1" x14ac:dyDescent="0.3">
      <c r="A966" s="27"/>
      <c r="B966" s="19"/>
      <c r="C966" s="20"/>
      <c r="D966" s="23"/>
      <c r="E966" s="22"/>
      <c r="F966" s="23"/>
      <c r="G966" s="46"/>
      <c r="H966" s="46"/>
      <c r="I966" s="23"/>
      <c r="J966" s="23"/>
      <c r="K966" s="28"/>
      <c r="L966" s="23"/>
      <c r="M966" s="24"/>
      <c r="N966" s="22"/>
      <c r="O966" s="22"/>
      <c r="P966" s="22"/>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c r="KA966" s="26"/>
      <c r="KB966" s="26"/>
      <c r="KC966" s="26"/>
      <c r="KD966" s="26"/>
      <c r="KE966" s="26"/>
      <c r="KF966" s="26"/>
      <c r="KG966" s="26"/>
      <c r="KH966" s="26"/>
      <c r="KI966" s="26"/>
      <c r="KJ966" s="26"/>
      <c r="KK966" s="26"/>
      <c r="KL966" s="26"/>
      <c r="KM966" s="26"/>
      <c r="KN966" s="26"/>
      <c r="KO966" s="26"/>
      <c r="KP966" s="26"/>
      <c r="KQ966" s="26"/>
      <c r="KR966" s="26"/>
      <c r="KS966" s="26"/>
      <c r="KT966" s="26"/>
      <c r="KU966" s="26"/>
      <c r="KV966" s="26"/>
      <c r="KW966" s="26"/>
      <c r="KX966" s="26"/>
      <c r="KY966" s="26"/>
      <c r="KZ966" s="26"/>
      <c r="LA966" s="26"/>
      <c r="LB966" s="26"/>
      <c r="LC966" s="26"/>
      <c r="LD966" s="26"/>
      <c r="LE966" s="26"/>
      <c r="LF966" s="26"/>
      <c r="LG966" s="26"/>
      <c r="LH966" s="26"/>
      <c r="LI966" s="26"/>
      <c r="LJ966" s="26"/>
      <c r="LK966" s="26"/>
      <c r="LL966" s="26"/>
      <c r="LM966" s="26"/>
      <c r="LN966" s="26"/>
      <c r="LO966" s="26"/>
      <c r="LP966" s="26"/>
      <c r="LQ966" s="26"/>
      <c r="LR966" s="26"/>
      <c r="LS966" s="26"/>
      <c r="LT966" s="26"/>
      <c r="LU966" s="26"/>
      <c r="LV966" s="26"/>
      <c r="LW966" s="26"/>
      <c r="LX966" s="26"/>
      <c r="LY966" s="26"/>
      <c r="LZ966" s="26"/>
      <c r="MA966" s="26"/>
      <c r="MB966" s="26"/>
      <c r="MC966" s="26"/>
      <c r="MD966" s="26"/>
      <c r="ME966" s="26"/>
      <c r="MF966" s="26"/>
      <c r="MG966" s="26"/>
      <c r="MH966" s="26"/>
      <c r="MI966" s="26"/>
      <c r="MJ966" s="26"/>
      <c r="MK966" s="26"/>
      <c r="ML966" s="26"/>
      <c r="MM966" s="26"/>
      <c r="MN966" s="26"/>
      <c r="MO966" s="26"/>
      <c r="MP966" s="26"/>
      <c r="MQ966" s="26"/>
      <c r="MR966" s="26"/>
      <c r="MS966" s="26"/>
      <c r="MT966" s="26"/>
      <c r="MU966" s="26"/>
      <c r="MV966" s="26"/>
      <c r="MW966" s="26"/>
      <c r="MX966" s="26"/>
      <c r="MY966" s="26"/>
      <c r="MZ966" s="26"/>
      <c r="NA966" s="26"/>
      <c r="NB966" s="26"/>
      <c r="NC966" s="26"/>
      <c r="ND966" s="26"/>
      <c r="NE966" s="26"/>
      <c r="NF966" s="26"/>
      <c r="NG966" s="26"/>
      <c r="NH966" s="26"/>
      <c r="NI966" s="26"/>
      <c r="NJ966" s="26"/>
      <c r="NK966" s="26"/>
      <c r="NL966" s="26"/>
      <c r="NM966" s="26"/>
      <c r="NN966" s="26"/>
      <c r="NO966" s="26"/>
      <c r="NP966" s="26"/>
      <c r="NQ966" s="26"/>
      <c r="NR966" s="26"/>
      <c r="NS966" s="26"/>
      <c r="NT966" s="26"/>
      <c r="NU966" s="26"/>
      <c r="NV966" s="26"/>
      <c r="NW966" s="26"/>
      <c r="NX966" s="26"/>
      <c r="NY966" s="26"/>
      <c r="NZ966" s="26"/>
      <c r="OA966" s="26"/>
      <c r="OB966" s="26"/>
      <c r="OC966" s="26"/>
      <c r="OD966" s="26"/>
      <c r="OE966" s="26"/>
      <c r="OF966" s="26"/>
      <c r="OG966" s="26"/>
      <c r="OH966" s="26"/>
      <c r="OI966" s="26"/>
      <c r="OJ966" s="26"/>
      <c r="OK966" s="26"/>
      <c r="OL966" s="26"/>
      <c r="OM966" s="26"/>
      <c r="ON966" s="26"/>
      <c r="OO966" s="26"/>
      <c r="OP966" s="26"/>
      <c r="OQ966" s="26"/>
      <c r="OR966" s="26"/>
      <c r="OS966" s="26"/>
      <c r="OT966" s="26"/>
      <c r="OU966" s="26"/>
      <c r="OV966" s="26"/>
      <c r="OW966" s="26"/>
      <c r="OX966" s="26"/>
      <c r="OY966" s="26"/>
      <c r="OZ966" s="26"/>
      <c r="PA966" s="26"/>
      <c r="PB966" s="26"/>
      <c r="PC966" s="26"/>
      <c r="PD966" s="26"/>
      <c r="PE966" s="26"/>
      <c r="PF966" s="26"/>
      <c r="PG966" s="26"/>
      <c r="PH966" s="26"/>
      <c r="PI966" s="26"/>
      <c r="PJ966" s="26"/>
      <c r="PK966" s="26"/>
      <c r="PL966" s="26"/>
      <c r="PM966" s="26"/>
      <c r="PN966" s="26"/>
      <c r="PO966" s="26"/>
      <c r="PP966" s="26"/>
      <c r="PQ966" s="26"/>
      <c r="PR966" s="26"/>
      <c r="PS966" s="26"/>
      <c r="PT966" s="26"/>
      <c r="PU966" s="26"/>
      <c r="PV966" s="26"/>
      <c r="PW966" s="26"/>
      <c r="PX966" s="26"/>
      <c r="PY966" s="26"/>
      <c r="PZ966" s="26"/>
      <c r="QA966" s="26"/>
      <c r="QB966" s="26"/>
      <c r="QC966" s="26"/>
      <c r="QD966" s="26"/>
      <c r="QE966" s="26"/>
      <c r="QF966" s="26"/>
      <c r="QG966" s="26"/>
      <c r="QH966" s="26"/>
      <c r="QI966" s="26"/>
      <c r="QJ966" s="26"/>
      <c r="QK966" s="26"/>
      <c r="QL966" s="26"/>
      <c r="QM966" s="26"/>
      <c r="QN966" s="26"/>
      <c r="QO966" s="26"/>
      <c r="QP966" s="26"/>
      <c r="QQ966" s="26"/>
      <c r="QR966" s="26"/>
      <c r="QS966" s="26"/>
      <c r="QT966" s="26"/>
      <c r="QU966" s="26"/>
      <c r="QV966" s="26"/>
      <c r="QW966" s="26"/>
      <c r="QX966" s="26"/>
      <c r="QY966" s="26"/>
      <c r="QZ966" s="26"/>
      <c r="RA966" s="26"/>
      <c r="RB966" s="26"/>
      <c r="RC966" s="26"/>
      <c r="RD966" s="26"/>
      <c r="RE966" s="26"/>
      <c r="RF966" s="26"/>
      <c r="RG966" s="26"/>
      <c r="RH966" s="26"/>
      <c r="RI966" s="26"/>
      <c r="RJ966" s="26"/>
      <c r="RK966" s="26"/>
      <c r="RL966" s="26"/>
      <c r="RM966" s="26"/>
      <c r="RN966" s="26"/>
      <c r="RO966" s="26"/>
      <c r="RP966" s="26"/>
      <c r="RQ966" s="26"/>
      <c r="RR966" s="26"/>
      <c r="RS966" s="26"/>
      <c r="RT966" s="26"/>
      <c r="RU966" s="26"/>
      <c r="RV966" s="26"/>
      <c r="RW966" s="26"/>
      <c r="RX966" s="26"/>
      <c r="RY966" s="26"/>
      <c r="RZ966" s="26"/>
      <c r="SA966" s="26"/>
      <c r="SB966" s="26"/>
      <c r="SC966" s="26"/>
      <c r="SD966" s="26"/>
      <c r="SE966" s="26"/>
      <c r="SF966" s="26"/>
      <c r="SG966" s="26"/>
      <c r="SH966" s="26"/>
      <c r="SI966" s="26"/>
      <c r="SJ966" s="26"/>
      <c r="SK966" s="26"/>
      <c r="SL966" s="26"/>
      <c r="SM966" s="26"/>
      <c r="SN966" s="26"/>
      <c r="SO966" s="26"/>
      <c r="SP966" s="26"/>
      <c r="SQ966" s="26"/>
      <c r="SR966" s="26"/>
      <c r="SS966" s="26"/>
      <c r="ST966" s="26"/>
      <c r="SU966" s="26"/>
      <c r="SV966" s="26"/>
      <c r="SW966" s="26"/>
      <c r="SX966" s="26"/>
      <c r="SY966" s="26"/>
      <c r="SZ966" s="26"/>
      <c r="TA966" s="26"/>
      <c r="TB966" s="26"/>
      <c r="TC966" s="26"/>
      <c r="TD966" s="26"/>
      <c r="TE966" s="26"/>
      <c r="TF966" s="26"/>
      <c r="TG966" s="26"/>
      <c r="TH966" s="26"/>
      <c r="TI966" s="26"/>
      <c r="TJ966" s="26"/>
      <c r="TK966" s="26"/>
      <c r="TL966" s="26"/>
      <c r="TM966" s="26"/>
      <c r="TN966" s="26"/>
      <c r="TO966" s="26"/>
      <c r="TP966" s="26"/>
      <c r="TQ966" s="26"/>
      <c r="TR966" s="26"/>
      <c r="TS966" s="26"/>
      <c r="TT966" s="26"/>
      <c r="TU966" s="26"/>
      <c r="TV966" s="26"/>
      <c r="TW966" s="26"/>
      <c r="TX966" s="26"/>
      <c r="TY966" s="26"/>
      <c r="TZ966" s="26"/>
      <c r="UA966" s="26"/>
      <c r="UB966" s="26"/>
      <c r="UC966" s="26"/>
      <c r="UD966" s="26"/>
      <c r="UE966" s="26"/>
      <c r="UF966" s="26"/>
      <c r="UG966" s="26"/>
      <c r="UH966" s="26"/>
      <c r="UI966" s="26"/>
      <c r="UJ966" s="26"/>
      <c r="UK966" s="26"/>
      <c r="UL966" s="26"/>
      <c r="UM966" s="26"/>
      <c r="UN966" s="26"/>
      <c r="UO966" s="26"/>
      <c r="UP966" s="26"/>
      <c r="UQ966" s="26"/>
      <c r="UR966" s="26"/>
      <c r="US966" s="26"/>
      <c r="UT966" s="26"/>
      <c r="UU966" s="26"/>
      <c r="UV966" s="26"/>
      <c r="UW966" s="26"/>
      <c r="UX966" s="26"/>
      <c r="UY966" s="26"/>
      <c r="UZ966" s="26"/>
      <c r="VA966" s="26"/>
      <c r="VB966" s="26"/>
      <c r="VC966" s="26"/>
      <c r="VD966" s="26"/>
      <c r="VE966" s="26"/>
      <c r="VF966" s="26"/>
      <c r="VG966" s="26"/>
      <c r="VH966" s="26"/>
      <c r="VI966" s="26"/>
      <c r="VJ966" s="26"/>
      <c r="VK966" s="26"/>
      <c r="VL966" s="26"/>
      <c r="VM966" s="26"/>
      <c r="VN966" s="26"/>
      <c r="VO966" s="26"/>
      <c r="VP966" s="26"/>
      <c r="VQ966" s="26"/>
      <c r="VR966" s="26"/>
      <c r="VS966" s="26"/>
      <c r="VT966" s="26"/>
      <c r="VU966" s="26"/>
      <c r="VV966" s="26"/>
      <c r="VW966" s="26"/>
      <c r="VX966" s="26"/>
      <c r="VY966" s="26"/>
      <c r="VZ966" s="26"/>
      <c r="WA966" s="26"/>
      <c r="WB966" s="26"/>
      <c r="WC966" s="26"/>
      <c r="WD966" s="26"/>
      <c r="WE966" s="26"/>
      <c r="WF966" s="26"/>
      <c r="WG966" s="26"/>
      <c r="WH966" s="26"/>
      <c r="WI966" s="26"/>
      <c r="WJ966" s="26"/>
      <c r="WK966" s="26"/>
      <c r="WL966" s="26"/>
      <c r="WM966" s="26"/>
      <c r="WN966" s="26"/>
      <c r="WO966" s="26"/>
      <c r="WP966" s="26"/>
      <c r="WQ966" s="26"/>
      <c r="WR966" s="26"/>
      <c r="WS966" s="26"/>
      <c r="WT966" s="26"/>
      <c r="WU966" s="26"/>
      <c r="WV966" s="26"/>
      <c r="WW966" s="26"/>
      <c r="WX966" s="26"/>
      <c r="WY966" s="26"/>
      <c r="WZ966" s="26"/>
      <c r="XA966" s="26"/>
      <c r="XB966" s="26"/>
      <c r="XC966" s="26"/>
      <c r="XD966" s="26"/>
      <c r="XE966" s="26"/>
      <c r="XF966" s="26"/>
      <c r="XG966" s="26"/>
      <c r="XH966" s="26"/>
      <c r="XI966" s="26"/>
      <c r="XJ966" s="26"/>
      <c r="XK966" s="26"/>
      <c r="XL966" s="26"/>
      <c r="XM966" s="26"/>
      <c r="XN966" s="26"/>
      <c r="XO966" s="26"/>
      <c r="XP966" s="26"/>
      <c r="XQ966" s="26"/>
      <c r="XR966" s="26"/>
      <c r="XS966" s="26"/>
      <c r="XT966" s="26"/>
      <c r="XU966" s="26"/>
      <c r="XV966" s="26"/>
      <c r="XW966" s="26"/>
      <c r="XX966" s="26"/>
      <c r="XY966" s="26"/>
      <c r="XZ966" s="26"/>
      <c r="YA966" s="26"/>
      <c r="YB966" s="26"/>
      <c r="YC966" s="26"/>
      <c r="YD966" s="26"/>
      <c r="YE966" s="26"/>
      <c r="YF966" s="26"/>
      <c r="YG966" s="26"/>
      <c r="YH966" s="26"/>
      <c r="YI966" s="26"/>
      <c r="YJ966" s="26"/>
      <c r="YK966" s="26"/>
      <c r="YL966" s="26"/>
      <c r="YM966" s="26"/>
      <c r="YN966" s="26"/>
      <c r="YO966" s="26"/>
      <c r="YP966" s="26"/>
      <c r="YQ966" s="26"/>
      <c r="YR966" s="26"/>
      <c r="YS966" s="26"/>
      <c r="YT966" s="26"/>
      <c r="YU966" s="26"/>
      <c r="YV966" s="26"/>
      <c r="YW966" s="26"/>
      <c r="YX966" s="26"/>
      <c r="YY966" s="26"/>
      <c r="YZ966" s="26"/>
      <c r="ZA966" s="26"/>
      <c r="ZB966" s="26"/>
      <c r="ZC966" s="26"/>
      <c r="ZD966" s="26"/>
      <c r="ZE966" s="26"/>
      <c r="ZF966" s="26"/>
      <c r="ZG966" s="26"/>
      <c r="ZH966" s="26"/>
      <c r="ZI966" s="26"/>
      <c r="ZJ966" s="26"/>
      <c r="ZK966" s="26"/>
      <c r="ZL966" s="26"/>
      <c r="ZM966" s="26"/>
      <c r="ZN966" s="26"/>
      <c r="ZO966" s="26"/>
      <c r="ZP966" s="26"/>
      <c r="ZQ966" s="26"/>
      <c r="ZR966" s="26"/>
      <c r="ZS966" s="26"/>
      <c r="ZT966" s="26"/>
      <c r="ZU966" s="26"/>
      <c r="ZV966" s="26"/>
      <c r="ZW966" s="26"/>
      <c r="ZX966" s="26"/>
      <c r="ZY966" s="26"/>
      <c r="ZZ966" s="26"/>
      <c r="AAA966" s="26"/>
      <c r="AAB966" s="26"/>
      <c r="AAC966" s="26"/>
      <c r="AAD966" s="26"/>
      <c r="AAE966" s="26"/>
      <c r="AAF966" s="26"/>
      <c r="AAG966" s="26"/>
      <c r="AAH966" s="26"/>
      <c r="AAI966" s="26"/>
      <c r="AAJ966" s="26"/>
      <c r="AAK966" s="26"/>
      <c r="AAL966" s="26"/>
      <c r="AAM966" s="26"/>
      <c r="AAN966" s="26"/>
      <c r="AAO966" s="26"/>
      <c r="AAP966" s="26"/>
      <c r="AAQ966" s="26"/>
      <c r="AAR966" s="26"/>
      <c r="AAS966" s="26"/>
      <c r="AAT966" s="26"/>
      <c r="AAU966" s="26"/>
      <c r="AAV966" s="26"/>
      <c r="AAW966" s="26"/>
      <c r="AAX966" s="26"/>
      <c r="AAY966" s="26"/>
      <c r="AAZ966" s="26"/>
      <c r="ABA966" s="26"/>
      <c r="ABB966" s="26"/>
      <c r="ABC966" s="26"/>
      <c r="ABD966" s="26"/>
      <c r="ABE966" s="26"/>
      <c r="ABF966" s="26"/>
      <c r="ABG966" s="26"/>
      <c r="ABH966" s="26"/>
      <c r="ABI966" s="26"/>
      <c r="ABJ966" s="26"/>
      <c r="ABK966" s="26"/>
      <c r="ABL966" s="26"/>
      <c r="ABM966" s="26"/>
      <c r="ABN966" s="26"/>
      <c r="ABO966" s="26"/>
      <c r="ABP966" s="26"/>
      <c r="ABQ966" s="26"/>
      <c r="ABR966" s="26"/>
      <c r="ABS966" s="26"/>
      <c r="ABT966" s="26"/>
      <c r="ABU966" s="26"/>
      <c r="ABV966" s="26"/>
      <c r="ABW966" s="26"/>
      <c r="ABX966" s="26"/>
      <c r="ABY966" s="26"/>
      <c r="ABZ966" s="26"/>
      <c r="ACA966" s="26"/>
      <c r="ACB966" s="26"/>
      <c r="ACC966" s="26"/>
      <c r="ACD966" s="26"/>
      <c r="ACE966" s="26"/>
      <c r="ACF966" s="26"/>
      <c r="ACG966" s="26"/>
      <c r="ACH966" s="26"/>
      <c r="ACI966" s="26"/>
      <c r="ACJ966" s="26"/>
      <c r="ACK966" s="26"/>
      <c r="ACL966" s="26"/>
      <c r="ACM966" s="26"/>
      <c r="ACN966" s="26"/>
      <c r="ACO966" s="26"/>
      <c r="ACP966" s="26"/>
      <c r="ACQ966" s="26"/>
      <c r="ACR966" s="26"/>
      <c r="ACS966" s="26"/>
      <c r="ACT966" s="26"/>
      <c r="ACU966" s="26"/>
      <c r="ACV966" s="26"/>
      <c r="ACW966" s="26"/>
      <c r="ACX966" s="26"/>
      <c r="ACY966" s="26"/>
      <c r="ACZ966" s="26"/>
      <c r="ADA966" s="26"/>
      <c r="ADB966" s="26"/>
      <c r="ADC966" s="26"/>
      <c r="ADD966" s="26"/>
      <c r="ADE966" s="26"/>
      <c r="ADF966" s="26"/>
      <c r="ADG966" s="26"/>
      <c r="ADH966" s="26"/>
      <c r="ADI966" s="26"/>
      <c r="ADJ966" s="26"/>
      <c r="ADK966" s="26"/>
      <c r="ADL966" s="26"/>
      <c r="ADM966" s="26"/>
      <c r="ADN966" s="26"/>
      <c r="ADO966" s="26"/>
      <c r="ADP966" s="26"/>
      <c r="ADQ966" s="26"/>
      <c r="ADR966" s="26"/>
      <c r="ADS966" s="26"/>
      <c r="ADT966" s="26"/>
      <c r="ADU966" s="26"/>
      <c r="ADV966" s="26"/>
      <c r="ADW966" s="26"/>
      <c r="ADX966" s="26"/>
      <c r="ADY966" s="26"/>
      <c r="ADZ966" s="26"/>
      <c r="AEA966" s="26"/>
      <c r="AEB966" s="26"/>
      <c r="AEC966" s="26"/>
      <c r="AED966" s="26"/>
      <c r="AEE966" s="26"/>
      <c r="AEF966" s="26"/>
      <c r="AEG966" s="26"/>
      <c r="AEH966" s="26"/>
      <c r="AEI966" s="26"/>
      <c r="AEJ966" s="26"/>
      <c r="AEK966" s="26"/>
      <c r="AEL966" s="26"/>
      <c r="AEM966" s="26"/>
      <c r="AEN966" s="26"/>
      <c r="AEO966" s="26"/>
      <c r="AEP966" s="26"/>
      <c r="AEQ966" s="26"/>
      <c r="AER966" s="26"/>
      <c r="AES966" s="26"/>
      <c r="AET966" s="26"/>
      <c r="AEU966" s="26"/>
      <c r="AEV966" s="26"/>
      <c r="AEW966" s="26"/>
      <c r="AEX966" s="26"/>
      <c r="AEY966" s="26"/>
      <c r="AEZ966" s="26"/>
      <c r="AFA966" s="26"/>
      <c r="AFB966" s="26"/>
      <c r="AFC966" s="26"/>
      <c r="AFD966" s="26"/>
      <c r="AFE966" s="26"/>
      <c r="AFF966" s="26"/>
      <c r="AFG966" s="26"/>
      <c r="AFH966" s="26"/>
      <c r="AFI966" s="26"/>
      <c r="AFJ966" s="26"/>
      <c r="AFK966" s="26"/>
      <c r="AFL966" s="26"/>
      <c r="AFM966" s="26"/>
      <c r="AFN966" s="26"/>
      <c r="AFO966" s="26"/>
      <c r="AFP966" s="26"/>
      <c r="AFQ966" s="26"/>
      <c r="AFR966" s="26"/>
      <c r="AFS966" s="26"/>
      <c r="AFT966" s="26"/>
      <c r="AFU966" s="26"/>
      <c r="AFV966" s="26"/>
      <c r="AFW966" s="26"/>
      <c r="AFX966" s="26"/>
      <c r="AFY966" s="26"/>
      <c r="AFZ966" s="26"/>
      <c r="AGA966" s="26"/>
      <c r="AGB966" s="26"/>
      <c r="AGC966" s="26"/>
      <c r="AGD966" s="26"/>
      <c r="AGE966" s="26"/>
      <c r="AGF966" s="26"/>
      <c r="AGG966" s="26"/>
      <c r="AGH966" s="26"/>
      <c r="AGI966" s="26"/>
      <c r="AGJ966" s="26"/>
      <c r="AGK966" s="26"/>
      <c r="AGL966" s="26"/>
      <c r="AGM966" s="26"/>
      <c r="AGN966" s="26"/>
      <c r="AGO966" s="26"/>
      <c r="AGP966" s="26"/>
      <c r="AGQ966" s="26"/>
      <c r="AGR966" s="26"/>
      <c r="AGS966" s="26"/>
      <c r="AGT966" s="26"/>
      <c r="AGU966" s="26"/>
      <c r="AGV966" s="26"/>
      <c r="AGW966" s="26"/>
      <c r="AGX966" s="26"/>
      <c r="AGY966" s="26"/>
      <c r="AGZ966" s="26"/>
      <c r="AHA966" s="26"/>
      <c r="AHB966" s="26"/>
      <c r="AHC966" s="26"/>
      <c r="AHD966" s="26"/>
      <c r="AHE966" s="26"/>
      <c r="AHF966" s="26"/>
      <c r="AHG966" s="26"/>
      <c r="AHH966" s="26"/>
      <c r="AHI966" s="26"/>
      <c r="AHJ966" s="26"/>
      <c r="AHK966" s="26"/>
      <c r="AHL966" s="26"/>
      <c r="AHM966" s="26"/>
      <c r="AHN966" s="26"/>
      <c r="AHO966" s="26"/>
      <c r="AHP966" s="26"/>
      <c r="AHQ966" s="26"/>
      <c r="AHR966" s="26"/>
      <c r="AHS966" s="26"/>
      <c r="AHT966" s="26"/>
      <c r="AHU966" s="26"/>
      <c r="AHV966" s="26"/>
      <c r="AHW966" s="26"/>
      <c r="AHX966" s="26"/>
      <c r="AHY966" s="26"/>
      <c r="AHZ966" s="26"/>
      <c r="AIA966" s="26"/>
      <c r="AIB966" s="26"/>
      <c r="AIC966" s="26"/>
      <c r="AID966" s="26"/>
      <c r="AIE966" s="26"/>
      <c r="AIF966" s="26"/>
      <c r="AIG966" s="26"/>
      <c r="AIH966" s="26"/>
      <c r="AII966" s="26"/>
      <c r="AIJ966" s="26"/>
      <c r="AIK966" s="26"/>
      <c r="AIL966" s="26"/>
      <c r="AIM966" s="26"/>
      <c r="AIN966" s="26"/>
      <c r="AIO966" s="26"/>
      <c r="AIP966" s="26"/>
      <c r="AIQ966" s="26"/>
      <c r="AIR966" s="26"/>
      <c r="AIS966" s="26"/>
      <c r="AIT966" s="26"/>
      <c r="AIU966" s="26"/>
      <c r="AIV966" s="26"/>
      <c r="AIW966" s="26"/>
      <c r="AIX966" s="26"/>
      <c r="AIY966" s="26"/>
      <c r="AIZ966" s="26"/>
      <c r="AJA966" s="26"/>
      <c r="AJB966" s="26"/>
      <c r="AJC966" s="26"/>
      <c r="AJD966" s="26"/>
      <c r="AJE966" s="26"/>
      <c r="AJF966" s="26"/>
      <c r="AJG966" s="26"/>
      <c r="AJH966" s="26"/>
      <c r="AJI966" s="26"/>
      <c r="AJJ966" s="26"/>
      <c r="AJK966" s="26"/>
      <c r="AJL966" s="26"/>
      <c r="AJM966" s="26"/>
      <c r="AJN966" s="26"/>
      <c r="AJO966" s="26"/>
      <c r="AJP966" s="26"/>
      <c r="AJQ966" s="26"/>
      <c r="AJR966" s="26"/>
      <c r="AJS966" s="26"/>
      <c r="AJT966" s="26"/>
      <c r="AJU966" s="26"/>
      <c r="AJV966" s="26"/>
      <c r="AJW966" s="26"/>
      <c r="AJX966" s="26"/>
      <c r="AJY966" s="26"/>
      <c r="AJZ966" s="26"/>
      <c r="AKA966" s="26"/>
      <c r="AKB966" s="26"/>
      <c r="AKC966" s="26"/>
      <c r="AKD966" s="26"/>
      <c r="AKE966" s="26"/>
      <c r="AKF966" s="26"/>
      <c r="AKG966" s="26"/>
      <c r="AKH966" s="26"/>
      <c r="AKI966" s="26"/>
      <c r="AKJ966" s="26"/>
      <c r="AKK966" s="26"/>
      <c r="AKL966" s="26"/>
      <c r="AKM966" s="26"/>
      <c r="AKN966" s="26"/>
      <c r="AKO966" s="26"/>
      <c r="AKP966" s="26"/>
      <c r="AKQ966" s="26"/>
      <c r="AKR966" s="26"/>
      <c r="AKS966" s="26"/>
      <c r="AKT966" s="26"/>
      <c r="AKU966" s="26"/>
      <c r="AKV966" s="26"/>
      <c r="AKW966" s="26"/>
      <c r="AKX966" s="26"/>
      <c r="AKY966" s="26"/>
      <c r="AKZ966" s="26"/>
      <c r="ALA966" s="26"/>
      <c r="ALB966" s="26"/>
      <c r="ALC966" s="26"/>
      <c r="ALD966" s="26"/>
      <c r="ALE966" s="26"/>
      <c r="ALF966" s="26"/>
      <c r="ALG966" s="26"/>
      <c r="ALH966" s="26"/>
      <c r="ALI966" s="26"/>
      <c r="ALJ966" s="26"/>
      <c r="ALK966" s="26"/>
      <c r="ALL966" s="26"/>
      <c r="ALM966" s="26"/>
      <c r="ALN966" s="26"/>
      <c r="ALO966" s="26"/>
      <c r="ALP966" s="26"/>
      <c r="ALQ966" s="26"/>
      <c r="ALR966" s="26"/>
      <c r="ALS966" s="26"/>
      <c r="ALT966" s="26"/>
      <c r="ALU966" s="26"/>
      <c r="ALV966" s="26"/>
      <c r="ALW966" s="26"/>
      <c r="ALX966" s="26"/>
      <c r="ALY966" s="26"/>
      <c r="ALZ966" s="26"/>
      <c r="AMA966" s="26"/>
      <c r="AMB966" s="26"/>
      <c r="AMC966" s="26"/>
      <c r="AMD966" s="26"/>
      <c r="AME966" s="26"/>
      <c r="AMF966" s="26"/>
      <c r="AMG966" s="26"/>
      <c r="AMH966" s="26"/>
      <c r="AMI966" s="26"/>
      <c r="AMJ966" s="26"/>
      <c r="AMK966" s="26"/>
      <c r="AML966" s="26"/>
      <c r="AMM966" s="26"/>
      <c r="AMN966" s="26"/>
      <c r="AMO966" s="26"/>
      <c r="AMP966" s="26"/>
      <c r="AMQ966" s="26"/>
      <c r="AMR966" s="26"/>
      <c r="AMS966" s="26"/>
      <c r="AMT966" s="26"/>
      <c r="AMU966" s="26"/>
      <c r="AMV966" s="26"/>
      <c r="AMW966" s="26"/>
      <c r="AMX966" s="26"/>
      <c r="AMY966" s="26"/>
      <c r="AMZ966" s="26"/>
      <c r="ANA966" s="26"/>
      <c r="ANB966" s="26"/>
      <c r="ANC966" s="26"/>
      <c r="AND966" s="26"/>
      <c r="ANE966" s="26"/>
      <c r="ANF966" s="26"/>
      <c r="ANG966" s="26"/>
      <c r="ANH966" s="26"/>
      <c r="ANI966" s="26"/>
      <c r="ANJ966" s="26"/>
      <c r="ANK966" s="26"/>
      <c r="ANL966" s="26"/>
      <c r="ANM966" s="26"/>
      <c r="ANN966" s="26"/>
      <c r="ANO966" s="26"/>
      <c r="ANP966" s="26"/>
      <c r="ANQ966" s="26"/>
      <c r="ANR966" s="26"/>
      <c r="ANS966" s="26"/>
      <c r="ANT966" s="26"/>
      <c r="ANU966" s="26"/>
      <c r="ANV966" s="26"/>
      <c r="ANW966" s="26"/>
      <c r="ANX966" s="26"/>
      <c r="ANY966" s="26"/>
      <c r="ANZ966" s="26"/>
      <c r="AOA966" s="26"/>
      <c r="AOB966" s="26"/>
      <c r="AOC966" s="26"/>
      <c r="AOD966" s="26"/>
      <c r="AOE966" s="26"/>
      <c r="AOF966" s="26"/>
      <c r="AOG966" s="26"/>
      <c r="AOH966" s="26"/>
      <c r="AOI966" s="26"/>
      <c r="AOJ966" s="26"/>
      <c r="AOK966" s="26"/>
      <c r="AOL966" s="26"/>
      <c r="AOM966" s="26"/>
      <c r="AON966" s="26"/>
      <c r="AOO966" s="26"/>
      <c r="AOP966" s="26"/>
      <c r="AOQ966" s="26"/>
      <c r="AOR966" s="26"/>
      <c r="AOS966" s="26"/>
      <c r="AOT966" s="26"/>
      <c r="AOU966" s="26"/>
      <c r="AOV966" s="26"/>
      <c r="AOW966" s="26"/>
      <c r="AOX966" s="26"/>
      <c r="AOY966" s="26"/>
      <c r="AOZ966" s="26"/>
      <c r="APA966" s="26"/>
      <c r="APB966" s="26"/>
      <c r="APC966" s="26"/>
      <c r="APD966" s="26"/>
      <c r="APE966" s="26"/>
      <c r="APF966" s="26"/>
      <c r="APG966" s="26"/>
      <c r="APH966" s="26"/>
      <c r="API966" s="26"/>
      <c r="APJ966" s="26"/>
      <c r="APK966" s="26"/>
      <c r="APL966" s="26"/>
      <c r="APM966" s="26"/>
      <c r="APN966" s="26"/>
      <c r="APO966" s="26"/>
      <c r="APP966" s="26"/>
      <c r="APQ966" s="26"/>
      <c r="APR966" s="26"/>
      <c r="APS966" s="26"/>
      <c r="APT966" s="26"/>
      <c r="APU966" s="26"/>
      <c r="APV966" s="26"/>
      <c r="APW966" s="26"/>
      <c r="APX966" s="26"/>
      <c r="APY966" s="26"/>
      <c r="APZ966" s="26"/>
      <c r="AQA966" s="26"/>
      <c r="AQB966" s="26"/>
      <c r="AQC966" s="26"/>
      <c r="AQD966" s="26"/>
      <c r="AQE966" s="26"/>
      <c r="AQF966" s="26"/>
      <c r="AQG966" s="26"/>
      <c r="AQH966" s="26"/>
      <c r="AQI966" s="26"/>
      <c r="AQJ966" s="26"/>
      <c r="AQK966" s="26"/>
      <c r="AQL966" s="26"/>
      <c r="AQM966" s="26"/>
      <c r="AQN966" s="26"/>
      <c r="AQO966" s="26"/>
      <c r="AQP966" s="26"/>
      <c r="AQQ966" s="26"/>
      <c r="AQR966" s="26"/>
      <c r="AQS966" s="26"/>
      <c r="AQT966" s="26"/>
      <c r="AQU966" s="26"/>
      <c r="AQV966" s="26"/>
      <c r="AQW966" s="26"/>
      <c r="AQX966" s="26"/>
      <c r="AQY966" s="26"/>
      <c r="AQZ966" s="26"/>
      <c r="ARA966" s="26"/>
      <c r="ARB966" s="26"/>
      <c r="ARC966" s="26"/>
      <c r="ARD966" s="26"/>
      <c r="ARE966" s="26"/>
      <c r="ARF966" s="26"/>
      <c r="ARG966" s="26"/>
      <c r="ARH966" s="26"/>
      <c r="ARI966" s="26"/>
      <c r="ARJ966" s="26"/>
      <c r="ARK966" s="26"/>
      <c r="ARL966" s="26"/>
      <c r="ARM966" s="26"/>
      <c r="ARN966" s="26"/>
      <c r="ARO966" s="26"/>
      <c r="ARP966" s="26"/>
      <c r="ARQ966" s="26"/>
      <c r="ARR966" s="26"/>
      <c r="ARS966" s="26"/>
      <c r="ART966" s="26"/>
      <c r="ARU966" s="26"/>
      <c r="ARV966" s="26"/>
      <c r="ARW966" s="26"/>
      <c r="ARX966" s="26"/>
      <c r="ARY966" s="26"/>
      <c r="ARZ966" s="26"/>
      <c r="ASA966" s="26"/>
      <c r="ASB966" s="26"/>
      <c r="ASC966" s="26"/>
      <c r="ASD966" s="26"/>
      <c r="ASE966" s="26"/>
      <c r="ASF966" s="26"/>
      <c r="ASG966" s="26"/>
      <c r="ASH966" s="26"/>
      <c r="ASI966" s="26"/>
      <c r="ASJ966" s="26"/>
      <c r="ASK966" s="26"/>
      <c r="ASL966" s="26"/>
      <c r="ASM966" s="26"/>
      <c r="ASN966" s="26"/>
      <c r="ASO966" s="26"/>
      <c r="ASP966" s="26"/>
      <c r="ASQ966" s="26"/>
      <c r="ASR966" s="26"/>
      <c r="ASS966" s="26"/>
      <c r="AST966" s="26"/>
      <c r="ASU966" s="26"/>
      <c r="ASV966" s="26"/>
      <c r="ASW966" s="26"/>
      <c r="ASX966" s="26"/>
      <c r="ASY966" s="26"/>
      <c r="ASZ966" s="26"/>
      <c r="ATA966" s="26"/>
      <c r="ATB966" s="26"/>
      <c r="ATC966" s="26"/>
      <c r="ATD966" s="26"/>
      <c r="ATE966" s="26"/>
      <c r="ATF966" s="26"/>
      <c r="ATG966" s="26"/>
      <c r="ATH966" s="26"/>
      <c r="ATI966" s="26"/>
      <c r="ATJ966" s="26"/>
      <c r="ATK966" s="26"/>
      <c r="ATL966" s="26"/>
      <c r="ATM966" s="26"/>
      <c r="ATN966" s="26"/>
      <c r="ATO966" s="26"/>
      <c r="ATP966" s="26"/>
      <c r="ATQ966" s="26"/>
      <c r="ATR966" s="26"/>
      <c r="ATS966" s="26"/>
      <c r="ATT966" s="26"/>
      <c r="ATU966" s="26"/>
      <c r="ATV966" s="26"/>
      <c r="ATW966" s="26"/>
      <c r="ATX966" s="26"/>
      <c r="ATY966" s="26"/>
      <c r="ATZ966" s="26"/>
      <c r="AUA966" s="26"/>
      <c r="AUB966" s="26"/>
      <c r="AUC966" s="26"/>
      <c r="AUD966" s="26"/>
      <c r="AUE966" s="26"/>
      <c r="AUF966" s="26"/>
      <c r="AUG966" s="26"/>
      <c r="AUH966" s="26"/>
      <c r="AUI966" s="26"/>
      <c r="AUJ966" s="26"/>
      <c r="AUK966" s="26"/>
      <c r="AUL966" s="26"/>
      <c r="AUM966" s="26"/>
      <c r="AUN966" s="26"/>
      <c r="AUO966" s="26"/>
      <c r="AUP966" s="26"/>
      <c r="AUQ966" s="26"/>
      <c r="AUR966" s="26"/>
      <c r="AUS966" s="26"/>
      <c r="AUT966" s="26"/>
      <c r="AUU966" s="26"/>
      <c r="AUV966" s="26"/>
      <c r="AUW966" s="26"/>
      <c r="AUX966" s="26"/>
      <c r="AUY966" s="26"/>
      <c r="AUZ966" s="26"/>
      <c r="AVA966" s="26"/>
      <c r="AVB966" s="26"/>
      <c r="AVC966" s="26"/>
      <c r="AVD966" s="26"/>
      <c r="AVE966" s="26"/>
      <c r="AVF966" s="26"/>
      <c r="AVG966" s="26"/>
      <c r="AVH966" s="26"/>
      <c r="AVI966" s="26"/>
      <c r="AVJ966" s="26"/>
      <c r="AVK966" s="26"/>
      <c r="AVL966" s="26"/>
      <c r="AVM966" s="26"/>
      <c r="AVN966" s="26"/>
      <c r="AVO966" s="26"/>
      <c r="AVP966" s="26"/>
      <c r="AVQ966" s="26"/>
      <c r="AVR966" s="26"/>
      <c r="AVS966" s="26"/>
      <c r="AVT966" s="26"/>
      <c r="AVU966" s="26"/>
      <c r="AVV966" s="26"/>
      <c r="AVW966" s="26"/>
      <c r="AVX966" s="26"/>
      <c r="AVY966" s="26"/>
      <c r="AVZ966" s="26"/>
      <c r="AWA966" s="26"/>
      <c r="AWB966" s="26"/>
      <c r="AWC966" s="26"/>
      <c r="AWD966" s="26"/>
      <c r="AWE966" s="26"/>
      <c r="AWF966" s="26"/>
      <c r="AWG966" s="26"/>
      <c r="AWH966" s="26"/>
      <c r="AWI966" s="26"/>
      <c r="AWJ966" s="26"/>
      <c r="AWK966" s="26"/>
      <c r="AWL966" s="26"/>
      <c r="AWM966" s="26"/>
      <c r="AWN966" s="26"/>
      <c r="AWO966" s="26"/>
      <c r="AWP966" s="26"/>
      <c r="AWQ966" s="26"/>
      <c r="AWR966" s="26"/>
      <c r="AWS966" s="26"/>
      <c r="AWT966" s="26"/>
      <c r="AWU966" s="26"/>
      <c r="AWV966" s="26"/>
      <c r="AWW966" s="26"/>
      <c r="AWX966" s="26"/>
      <c r="AWY966" s="26"/>
      <c r="AWZ966" s="26"/>
      <c r="AXA966" s="26"/>
      <c r="AXB966" s="26"/>
      <c r="AXC966" s="26"/>
      <c r="AXD966" s="26"/>
      <c r="AXE966" s="26"/>
      <c r="AXF966" s="26"/>
      <c r="AXG966" s="26"/>
      <c r="AXH966" s="26"/>
      <c r="AXI966" s="26"/>
      <c r="AXJ966" s="26"/>
      <c r="AXK966" s="26"/>
      <c r="AXL966" s="26"/>
      <c r="AXM966" s="26"/>
      <c r="AXN966" s="26"/>
      <c r="AXO966" s="26"/>
      <c r="AXP966" s="26"/>
      <c r="AXQ966" s="26"/>
      <c r="AXR966" s="26"/>
      <c r="AXS966" s="26"/>
      <c r="AXT966" s="26"/>
      <c r="AXU966" s="26"/>
      <c r="AXV966" s="26"/>
      <c r="AXW966" s="26"/>
      <c r="AXX966" s="26"/>
      <c r="AXY966" s="26"/>
      <c r="AXZ966" s="26"/>
      <c r="AYA966" s="26"/>
      <c r="AYB966" s="26"/>
      <c r="AYC966" s="26"/>
      <c r="AYD966" s="26"/>
      <c r="AYE966" s="26"/>
      <c r="AYF966" s="26"/>
      <c r="AYG966" s="26"/>
      <c r="AYH966" s="26"/>
      <c r="AYI966" s="26"/>
      <c r="AYJ966" s="26"/>
      <c r="AYK966" s="26"/>
      <c r="AYL966" s="26"/>
      <c r="AYM966" s="26"/>
      <c r="AYN966" s="26"/>
      <c r="AYO966" s="26"/>
      <c r="AYP966" s="26"/>
      <c r="AYQ966" s="26"/>
      <c r="AYR966" s="26"/>
      <c r="AYS966" s="26"/>
      <c r="AYT966" s="26"/>
      <c r="AYU966" s="26"/>
      <c r="AYV966" s="26"/>
      <c r="AYW966" s="26"/>
      <c r="AYX966" s="26"/>
      <c r="AYY966" s="26"/>
      <c r="AYZ966" s="26"/>
      <c r="AZA966" s="26"/>
      <c r="AZB966" s="26"/>
      <c r="AZC966" s="26"/>
      <c r="AZD966" s="26"/>
      <c r="AZE966" s="26"/>
      <c r="AZF966" s="26"/>
      <c r="AZG966" s="26"/>
      <c r="AZH966" s="26"/>
      <c r="AZI966" s="26"/>
      <c r="AZJ966" s="26"/>
      <c r="AZK966" s="26"/>
      <c r="AZL966" s="26"/>
      <c r="AZM966" s="26"/>
      <c r="AZN966" s="26"/>
      <c r="AZO966" s="26"/>
      <c r="AZP966" s="26"/>
      <c r="AZQ966" s="26"/>
      <c r="AZR966" s="26"/>
      <c r="AZS966" s="26"/>
      <c r="AZT966" s="26"/>
      <c r="AZU966" s="26"/>
      <c r="AZV966" s="26"/>
      <c r="AZW966" s="26"/>
      <c r="AZX966" s="26"/>
      <c r="AZY966" s="26"/>
      <c r="AZZ966" s="26"/>
      <c r="BAA966" s="26"/>
      <c r="BAB966" s="26"/>
      <c r="BAC966" s="26"/>
      <c r="BAD966" s="26"/>
      <c r="BAE966" s="26"/>
      <c r="BAF966" s="26"/>
      <c r="BAG966" s="26"/>
      <c r="BAH966" s="26"/>
      <c r="BAI966" s="26"/>
      <c r="BAJ966" s="26"/>
      <c r="BAK966" s="26"/>
      <c r="BAL966" s="26"/>
      <c r="BAM966" s="26"/>
      <c r="BAN966" s="26"/>
      <c r="BAO966" s="26"/>
      <c r="BAP966" s="26"/>
      <c r="BAQ966" s="26"/>
      <c r="BAR966" s="26"/>
      <c r="BAS966" s="26"/>
      <c r="BAT966" s="26"/>
      <c r="BAU966" s="26"/>
      <c r="BAV966" s="26"/>
      <c r="BAW966" s="26"/>
      <c r="BAX966" s="26"/>
      <c r="BAY966" s="26"/>
      <c r="BAZ966" s="26"/>
      <c r="BBA966" s="26"/>
      <c r="BBB966" s="26"/>
      <c r="BBC966" s="26"/>
      <c r="BBD966" s="26"/>
      <c r="BBE966" s="26"/>
      <c r="BBF966" s="26"/>
      <c r="BBG966" s="26"/>
      <c r="BBH966" s="26"/>
      <c r="BBI966" s="26"/>
      <c r="BBJ966" s="26"/>
      <c r="BBK966" s="26"/>
      <c r="BBL966" s="26"/>
      <c r="BBM966" s="26"/>
      <c r="BBN966" s="26"/>
      <c r="BBO966" s="26"/>
      <c r="BBP966" s="26"/>
      <c r="BBQ966" s="26"/>
      <c r="BBR966" s="26"/>
      <c r="BBS966" s="26"/>
      <c r="BBT966" s="26"/>
      <c r="BBU966" s="26"/>
      <c r="BBV966" s="26"/>
      <c r="BBW966" s="26"/>
      <c r="BBX966" s="26"/>
      <c r="BBY966" s="26"/>
      <c r="BBZ966" s="26"/>
      <c r="BCA966" s="26"/>
      <c r="BCB966" s="26"/>
      <c r="BCC966" s="26"/>
      <c r="BCD966" s="26"/>
      <c r="BCE966" s="26"/>
      <c r="BCF966" s="26"/>
      <c r="BCG966" s="26"/>
      <c r="BCH966" s="26"/>
      <c r="BCI966" s="26"/>
      <c r="BCJ966" s="26"/>
      <c r="BCK966" s="26"/>
      <c r="BCL966" s="26"/>
      <c r="BCM966" s="26"/>
      <c r="BCN966" s="26"/>
      <c r="BCO966" s="26"/>
      <c r="BCP966" s="26"/>
      <c r="BCQ966" s="26"/>
      <c r="BCR966" s="26"/>
      <c r="BCS966" s="26"/>
      <c r="BCT966" s="26"/>
      <c r="BCU966" s="26"/>
      <c r="BCV966" s="26"/>
      <c r="BCW966" s="26"/>
      <c r="BCX966" s="26"/>
      <c r="BCY966" s="26"/>
      <c r="BCZ966" s="26"/>
      <c r="BDA966" s="26"/>
      <c r="BDB966" s="26"/>
      <c r="BDC966" s="26"/>
      <c r="BDD966" s="26"/>
      <c r="BDE966" s="26"/>
      <c r="BDF966" s="26"/>
      <c r="BDG966" s="26"/>
      <c r="BDH966" s="26"/>
      <c r="BDI966" s="26"/>
      <c r="BDJ966" s="26"/>
      <c r="BDK966" s="26"/>
      <c r="BDL966" s="26"/>
      <c r="BDM966" s="26"/>
      <c r="BDN966" s="26"/>
      <c r="BDO966" s="26"/>
      <c r="BDP966" s="26"/>
      <c r="BDQ966" s="26"/>
      <c r="BDR966" s="26"/>
      <c r="BDS966" s="26"/>
      <c r="BDT966" s="26"/>
      <c r="BDU966" s="26"/>
      <c r="BDV966" s="26"/>
      <c r="BDW966" s="26"/>
      <c r="BDX966" s="26"/>
      <c r="BDY966" s="26"/>
      <c r="BDZ966" s="26"/>
      <c r="BEA966" s="26"/>
      <c r="BEB966" s="26"/>
      <c r="BEC966" s="26"/>
      <c r="BED966" s="26"/>
      <c r="BEE966" s="26"/>
      <c r="BEF966" s="26"/>
      <c r="BEG966" s="26"/>
      <c r="BEH966" s="26"/>
      <c r="BEI966" s="26"/>
      <c r="BEJ966" s="26"/>
      <c r="BEK966" s="26"/>
      <c r="BEL966" s="26"/>
      <c r="BEM966" s="26"/>
      <c r="BEN966" s="26"/>
      <c r="BEO966" s="26"/>
      <c r="BEP966" s="26"/>
      <c r="BEQ966" s="26"/>
      <c r="BER966" s="26"/>
      <c r="BES966" s="26"/>
      <c r="BET966" s="26"/>
      <c r="BEU966" s="26"/>
      <c r="BEV966" s="26"/>
      <c r="BEW966" s="26"/>
      <c r="BEX966" s="26"/>
      <c r="BEY966" s="26"/>
      <c r="BEZ966" s="26"/>
      <c r="BFA966" s="26"/>
      <c r="BFB966" s="26"/>
      <c r="BFC966" s="26"/>
      <c r="BFD966" s="26"/>
      <c r="BFE966" s="26"/>
      <c r="BFF966" s="26"/>
      <c r="BFG966" s="26"/>
      <c r="BFH966" s="26"/>
      <c r="BFI966" s="26"/>
      <c r="BFJ966" s="26"/>
      <c r="BFK966" s="26"/>
      <c r="BFL966" s="26"/>
      <c r="BFM966" s="26"/>
      <c r="BFN966" s="26"/>
      <c r="BFO966" s="26"/>
      <c r="BFP966" s="26"/>
      <c r="BFQ966" s="26"/>
      <c r="BFR966" s="26"/>
      <c r="BFS966" s="26"/>
      <c r="BFT966" s="26"/>
      <c r="BFU966" s="26"/>
      <c r="BFV966" s="26"/>
      <c r="BFW966" s="26"/>
      <c r="BFX966" s="26"/>
      <c r="BFY966" s="26"/>
      <c r="BFZ966" s="26"/>
      <c r="BGA966" s="26"/>
      <c r="BGB966" s="26"/>
      <c r="BGC966" s="26"/>
      <c r="BGD966" s="26"/>
      <c r="BGE966" s="26"/>
      <c r="BGF966" s="26"/>
      <c r="BGG966" s="26"/>
      <c r="BGH966" s="26"/>
      <c r="BGI966" s="26"/>
      <c r="BGJ966" s="26"/>
      <c r="BGK966" s="26"/>
      <c r="BGL966" s="26"/>
      <c r="BGM966" s="26"/>
      <c r="BGN966" s="26"/>
      <c r="BGO966" s="26"/>
      <c r="BGP966" s="26"/>
      <c r="BGQ966" s="26"/>
      <c r="BGR966" s="26"/>
      <c r="BGS966" s="26"/>
      <c r="BGT966" s="26"/>
      <c r="BGU966" s="26"/>
      <c r="BGV966" s="26"/>
      <c r="BGW966" s="26"/>
      <c r="BGX966" s="26"/>
      <c r="BGY966" s="26"/>
      <c r="BGZ966" s="26"/>
      <c r="BHA966" s="26"/>
      <c r="BHB966" s="26"/>
      <c r="BHC966" s="26"/>
      <c r="BHD966" s="26"/>
      <c r="BHE966" s="26"/>
      <c r="BHF966" s="26"/>
      <c r="BHG966" s="26"/>
      <c r="BHH966" s="26"/>
      <c r="BHI966" s="26"/>
      <c r="BHJ966" s="26"/>
      <c r="BHK966" s="26"/>
      <c r="BHL966" s="26"/>
      <c r="BHM966" s="26"/>
      <c r="BHN966" s="26"/>
      <c r="BHO966" s="26"/>
      <c r="BHP966" s="26"/>
      <c r="BHQ966" s="26"/>
      <c r="BHR966" s="26"/>
      <c r="BHS966" s="26"/>
      <c r="BHT966" s="26"/>
      <c r="BHU966" s="26"/>
      <c r="BHV966" s="26"/>
      <c r="BHW966" s="26"/>
      <c r="BHX966" s="26"/>
      <c r="BHY966" s="26"/>
      <c r="BHZ966" s="26"/>
      <c r="BIA966" s="26"/>
      <c r="BIB966" s="26"/>
      <c r="BIC966" s="26"/>
      <c r="BID966" s="26"/>
      <c r="BIE966" s="26"/>
      <c r="BIF966" s="26"/>
      <c r="BIG966" s="26"/>
      <c r="BIH966" s="26"/>
      <c r="BII966" s="26"/>
      <c r="BIJ966" s="26"/>
      <c r="BIK966" s="26"/>
      <c r="BIL966" s="26"/>
      <c r="BIM966" s="26"/>
      <c r="BIN966" s="26"/>
      <c r="BIO966" s="26"/>
      <c r="BIP966" s="26"/>
      <c r="BIQ966" s="26"/>
      <c r="BIR966" s="26"/>
      <c r="BIS966" s="26"/>
      <c r="BIT966" s="26"/>
      <c r="BIU966" s="26"/>
      <c r="BIV966" s="26"/>
      <c r="BIW966" s="26"/>
      <c r="BIX966" s="26"/>
      <c r="BIY966" s="26"/>
      <c r="BIZ966" s="26"/>
      <c r="BJA966" s="26"/>
      <c r="BJB966" s="26"/>
      <c r="BJC966" s="26"/>
      <c r="BJD966" s="26"/>
      <c r="BJE966" s="26"/>
      <c r="BJF966" s="26"/>
      <c r="BJG966" s="26"/>
      <c r="BJH966" s="26"/>
      <c r="BJI966" s="26"/>
      <c r="BJJ966" s="26"/>
      <c r="BJK966" s="26"/>
      <c r="BJL966" s="26"/>
      <c r="BJM966" s="26"/>
      <c r="BJN966" s="26"/>
      <c r="BJO966" s="26"/>
      <c r="BJP966" s="26"/>
      <c r="BJQ966" s="26"/>
      <c r="BJR966" s="26"/>
      <c r="BJS966" s="26"/>
      <c r="BJT966" s="26"/>
      <c r="BJU966" s="26"/>
      <c r="BJV966" s="26"/>
      <c r="BJW966" s="26"/>
      <c r="BJX966" s="26"/>
      <c r="BJY966" s="26"/>
      <c r="BJZ966" s="26"/>
      <c r="BKA966" s="26"/>
      <c r="BKB966" s="26"/>
      <c r="BKC966" s="26"/>
      <c r="BKD966" s="26"/>
      <c r="BKE966" s="26"/>
      <c r="BKF966" s="26"/>
      <c r="BKG966" s="26"/>
      <c r="BKH966" s="26"/>
      <c r="BKI966" s="26"/>
      <c r="BKJ966" s="26"/>
      <c r="BKK966" s="26"/>
      <c r="BKL966" s="26"/>
      <c r="BKM966" s="26"/>
      <c r="BKN966" s="26"/>
      <c r="BKO966" s="26"/>
      <c r="BKP966" s="26"/>
      <c r="BKQ966" s="26"/>
      <c r="BKR966" s="26"/>
      <c r="BKS966" s="26"/>
      <c r="BKT966" s="26"/>
      <c r="BKU966" s="26"/>
      <c r="BKV966" s="26"/>
      <c r="BKW966" s="26"/>
      <c r="BKX966" s="26"/>
      <c r="BKY966" s="26"/>
      <c r="BKZ966" s="26"/>
      <c r="BLA966" s="26"/>
      <c r="BLB966" s="26"/>
      <c r="BLC966" s="26"/>
      <c r="BLD966" s="26"/>
      <c r="BLE966" s="26"/>
      <c r="BLF966" s="26"/>
      <c r="BLG966" s="26"/>
      <c r="BLH966" s="26"/>
      <c r="BLI966" s="26"/>
      <c r="BLJ966" s="26"/>
      <c r="BLK966" s="26"/>
      <c r="BLL966" s="26"/>
      <c r="BLM966" s="26"/>
      <c r="BLN966" s="26"/>
      <c r="BLO966" s="26"/>
      <c r="BLP966" s="26"/>
      <c r="BLQ966" s="26"/>
      <c r="BLR966" s="26"/>
      <c r="BLS966" s="26"/>
      <c r="BLT966" s="26"/>
      <c r="BLU966" s="26"/>
      <c r="BLV966" s="26"/>
      <c r="BLW966" s="26"/>
      <c r="BLX966" s="26"/>
      <c r="BLY966" s="26"/>
      <c r="BLZ966" s="26"/>
      <c r="BMA966" s="26"/>
      <c r="BMB966" s="26"/>
      <c r="BMC966" s="26"/>
      <c r="BMD966" s="26"/>
      <c r="BME966" s="26"/>
      <c r="BMF966" s="26"/>
      <c r="BMG966" s="26"/>
      <c r="BMH966" s="26"/>
      <c r="BMI966" s="26"/>
      <c r="BMJ966" s="26"/>
      <c r="BMK966" s="26"/>
      <c r="BML966" s="26"/>
      <c r="BMM966" s="26"/>
      <c r="BMN966" s="26"/>
      <c r="BMO966" s="26"/>
      <c r="BMP966" s="26"/>
      <c r="BMQ966" s="26"/>
      <c r="BMR966" s="26"/>
      <c r="BMS966" s="26"/>
      <c r="BMT966" s="26"/>
      <c r="BMU966" s="26"/>
      <c r="BMV966" s="26"/>
      <c r="BMW966" s="26"/>
      <c r="BMX966" s="26"/>
      <c r="BMY966" s="26"/>
      <c r="BMZ966" s="26"/>
      <c r="BNA966" s="26"/>
      <c r="BNB966" s="26"/>
      <c r="BNC966" s="26"/>
      <c r="BND966" s="26"/>
      <c r="BNE966" s="26"/>
      <c r="BNF966" s="26"/>
      <c r="BNG966" s="26"/>
      <c r="BNH966" s="26"/>
      <c r="BNI966" s="26"/>
      <c r="BNJ966" s="26"/>
      <c r="BNK966" s="26"/>
      <c r="BNL966" s="26"/>
      <c r="BNM966" s="26"/>
      <c r="BNN966" s="26"/>
      <c r="BNO966" s="26"/>
      <c r="BNP966" s="26"/>
      <c r="BNQ966" s="26"/>
      <c r="BNR966" s="26"/>
      <c r="BNS966" s="26"/>
      <c r="BNT966" s="26"/>
      <c r="BNU966" s="26"/>
      <c r="BNV966" s="26"/>
      <c r="BNW966" s="26"/>
      <c r="BNX966" s="26"/>
      <c r="BNY966" s="26"/>
      <c r="BNZ966" s="26"/>
      <c r="BOA966" s="26"/>
      <c r="BOB966" s="26"/>
      <c r="BOC966" s="26"/>
      <c r="BOD966" s="26"/>
      <c r="BOE966" s="26"/>
      <c r="BOF966" s="26"/>
      <c r="BOG966" s="26"/>
      <c r="BOH966" s="26"/>
      <c r="BOI966" s="26"/>
      <c r="BOJ966" s="26"/>
      <c r="BOK966" s="26"/>
      <c r="BOL966" s="26"/>
      <c r="BOM966" s="26"/>
      <c r="BON966" s="26"/>
      <c r="BOO966" s="26"/>
      <c r="BOP966" s="26"/>
      <c r="BOQ966" s="26"/>
      <c r="BOR966" s="26"/>
      <c r="BOS966" s="26"/>
      <c r="BOT966" s="26"/>
      <c r="BOU966" s="26"/>
      <c r="BOV966" s="26"/>
      <c r="BOW966" s="26"/>
      <c r="BOX966" s="26"/>
      <c r="BOY966" s="26"/>
      <c r="BOZ966" s="26"/>
      <c r="BPA966" s="26"/>
      <c r="BPB966" s="26"/>
      <c r="BPC966" s="26"/>
      <c r="BPD966" s="26"/>
      <c r="BPE966" s="26"/>
      <c r="BPF966" s="26"/>
      <c r="BPG966" s="26"/>
      <c r="BPH966" s="26"/>
      <c r="BPI966" s="26"/>
      <c r="BPJ966" s="26"/>
      <c r="BPK966" s="26"/>
      <c r="BPL966" s="26"/>
      <c r="BPM966" s="26"/>
      <c r="BPN966" s="26"/>
      <c r="BPO966" s="26"/>
      <c r="BPP966" s="26"/>
      <c r="BPQ966" s="26"/>
      <c r="BPR966" s="26"/>
      <c r="BPS966" s="26"/>
      <c r="BPT966" s="26"/>
      <c r="BPU966" s="26"/>
      <c r="BPV966" s="26"/>
      <c r="BPW966" s="26"/>
      <c r="BPX966" s="26"/>
      <c r="BPY966" s="26"/>
      <c r="BPZ966" s="26"/>
      <c r="BQA966" s="26"/>
      <c r="BQB966" s="26"/>
      <c r="BQC966" s="26"/>
      <c r="BQD966" s="26"/>
      <c r="BQE966" s="26"/>
      <c r="BQF966" s="26"/>
      <c r="BQG966" s="26"/>
      <c r="BQH966" s="26"/>
      <c r="BQI966" s="26"/>
      <c r="BQJ966" s="26"/>
      <c r="BQK966" s="26"/>
      <c r="BQL966" s="26"/>
      <c r="BQM966" s="26"/>
      <c r="BQN966" s="26"/>
      <c r="BQO966" s="26"/>
      <c r="BQP966" s="26"/>
      <c r="BQQ966" s="26"/>
      <c r="BQR966" s="26"/>
      <c r="BQS966" s="26"/>
      <c r="BQT966" s="26"/>
      <c r="BQU966" s="26"/>
      <c r="BQV966" s="26"/>
      <c r="BQW966" s="26"/>
      <c r="BQX966" s="26"/>
      <c r="BQY966" s="26"/>
      <c r="BQZ966" s="26"/>
      <c r="BRA966" s="26"/>
      <c r="BRB966" s="26"/>
      <c r="BRC966" s="26"/>
      <c r="BRD966" s="26"/>
      <c r="BRE966" s="26"/>
      <c r="BRF966" s="26"/>
      <c r="BRG966" s="26"/>
      <c r="BRH966" s="26"/>
      <c r="BRI966" s="26"/>
      <c r="BRJ966" s="26"/>
      <c r="BRK966" s="26"/>
      <c r="BRL966" s="26"/>
      <c r="BRM966" s="26"/>
      <c r="BRN966" s="26"/>
      <c r="BRO966" s="26"/>
      <c r="BRP966" s="26"/>
      <c r="BRQ966" s="26"/>
      <c r="BRR966" s="26"/>
      <c r="BRS966" s="26"/>
      <c r="BRT966" s="26"/>
      <c r="BRU966" s="26"/>
      <c r="BRV966" s="26"/>
      <c r="BRW966" s="26"/>
      <c r="BRX966" s="26"/>
      <c r="BRY966" s="26"/>
      <c r="BRZ966" s="26"/>
      <c r="BSA966" s="26"/>
      <c r="BSB966" s="26"/>
      <c r="BSC966" s="26"/>
      <c r="BSD966" s="26"/>
      <c r="BSE966" s="26"/>
      <c r="BSF966" s="26"/>
      <c r="BSG966" s="26"/>
      <c r="BSH966" s="26"/>
      <c r="BSI966" s="26"/>
      <c r="BSJ966" s="26"/>
      <c r="BSK966" s="26"/>
      <c r="BSL966" s="26"/>
      <c r="BSM966" s="26"/>
      <c r="BSN966" s="26"/>
      <c r="BSO966" s="26"/>
      <c r="BSP966" s="26"/>
      <c r="BSQ966" s="26"/>
      <c r="BSR966" s="26"/>
      <c r="BSS966" s="26"/>
      <c r="BST966" s="26"/>
      <c r="BSU966" s="26"/>
      <c r="BSV966" s="26"/>
      <c r="BSW966" s="26"/>
      <c r="BSX966" s="26"/>
      <c r="BSY966" s="26"/>
      <c r="BSZ966" s="26"/>
      <c r="BTA966" s="26"/>
      <c r="BTB966" s="26"/>
      <c r="BTC966" s="26"/>
      <c r="BTD966" s="26"/>
      <c r="BTE966" s="26"/>
      <c r="BTF966" s="26"/>
      <c r="BTG966" s="26"/>
      <c r="BTH966" s="26"/>
      <c r="BTI966" s="26"/>
      <c r="BTJ966" s="26"/>
      <c r="BTK966" s="26"/>
      <c r="BTL966" s="26"/>
      <c r="BTM966" s="26"/>
      <c r="BTN966" s="26"/>
      <c r="BTO966" s="26"/>
      <c r="BTP966" s="26"/>
      <c r="BTQ966" s="26"/>
      <c r="BTR966" s="26"/>
      <c r="BTS966" s="26"/>
      <c r="BTT966" s="26"/>
      <c r="BTU966" s="26"/>
      <c r="BTV966" s="26"/>
      <c r="BTW966" s="26"/>
      <c r="BTX966" s="26"/>
      <c r="BTY966" s="26"/>
      <c r="BTZ966" s="26"/>
      <c r="BUA966" s="26"/>
      <c r="BUB966" s="26"/>
      <c r="BUC966" s="26"/>
      <c r="BUD966" s="26"/>
      <c r="BUE966" s="26"/>
      <c r="BUF966" s="26"/>
      <c r="BUG966" s="26"/>
      <c r="BUH966" s="26"/>
      <c r="BUI966" s="26"/>
      <c r="BUJ966" s="26"/>
      <c r="BUK966" s="26"/>
      <c r="BUL966" s="26"/>
      <c r="BUM966" s="26"/>
      <c r="BUN966" s="26"/>
      <c r="BUO966" s="26"/>
      <c r="BUP966" s="26"/>
      <c r="BUQ966" s="26"/>
      <c r="BUR966" s="26"/>
      <c r="BUS966" s="26"/>
      <c r="BUT966" s="26"/>
      <c r="BUU966" s="26"/>
      <c r="BUV966" s="26"/>
      <c r="BUW966" s="26"/>
      <c r="BUX966" s="26"/>
      <c r="BUY966" s="26"/>
      <c r="BUZ966" s="26"/>
      <c r="BVA966" s="26"/>
      <c r="BVB966" s="26"/>
      <c r="BVC966" s="26"/>
      <c r="BVD966" s="26"/>
      <c r="BVE966" s="26"/>
      <c r="BVF966" s="26"/>
      <c r="BVG966" s="26"/>
      <c r="BVH966" s="26"/>
      <c r="BVI966" s="26"/>
      <c r="BVJ966" s="26"/>
      <c r="BVK966" s="26"/>
      <c r="BVL966" s="26"/>
      <c r="BVM966" s="26"/>
      <c r="BVN966" s="26"/>
      <c r="BVO966" s="26"/>
      <c r="BVP966" s="26"/>
      <c r="BVQ966" s="26"/>
      <c r="BVR966" s="26"/>
      <c r="BVS966" s="26"/>
      <c r="BVT966" s="26"/>
      <c r="BVU966" s="26"/>
      <c r="BVV966" s="26"/>
      <c r="BVW966" s="26"/>
      <c r="BVX966" s="26"/>
      <c r="BVY966" s="26"/>
      <c r="BVZ966" s="26"/>
      <c r="BWA966" s="26"/>
      <c r="BWB966" s="26"/>
      <c r="BWC966" s="26"/>
      <c r="BWD966" s="26"/>
      <c r="BWE966" s="26"/>
      <c r="BWF966" s="26"/>
      <c r="BWG966" s="26"/>
      <c r="BWH966" s="26"/>
      <c r="BWI966" s="26"/>
      <c r="BWJ966" s="26"/>
      <c r="BWK966" s="26"/>
      <c r="BWL966" s="26"/>
      <c r="BWM966" s="26"/>
      <c r="BWN966" s="26"/>
      <c r="BWO966" s="26"/>
      <c r="BWP966" s="26"/>
      <c r="BWQ966" s="26"/>
      <c r="BWR966" s="26"/>
      <c r="BWS966" s="26"/>
      <c r="BWT966" s="26"/>
      <c r="BWU966" s="26"/>
      <c r="BWV966" s="26"/>
      <c r="BWW966" s="26"/>
      <c r="BWX966" s="26"/>
      <c r="BWY966" s="26"/>
      <c r="BWZ966" s="26"/>
      <c r="BXA966" s="26"/>
      <c r="BXB966" s="26"/>
      <c r="BXC966" s="26"/>
      <c r="BXD966" s="26"/>
      <c r="BXE966" s="26"/>
      <c r="BXF966" s="26"/>
      <c r="BXG966" s="26"/>
      <c r="BXH966" s="26"/>
      <c r="BXI966" s="26"/>
      <c r="BXJ966" s="26"/>
      <c r="BXK966" s="26"/>
      <c r="BXL966" s="26"/>
      <c r="BXM966" s="26"/>
      <c r="BXN966" s="26"/>
      <c r="BXO966" s="26"/>
      <c r="BXP966" s="26"/>
      <c r="BXQ966" s="26"/>
      <c r="BXR966" s="26"/>
      <c r="BXS966" s="26"/>
      <c r="BXT966" s="26"/>
      <c r="BXU966" s="26"/>
      <c r="BXV966" s="26"/>
      <c r="BXW966" s="26"/>
      <c r="BXX966" s="26"/>
      <c r="BXY966" s="26"/>
      <c r="BXZ966" s="26"/>
      <c r="BYA966" s="26"/>
      <c r="BYB966" s="26"/>
      <c r="BYC966" s="26"/>
      <c r="BYD966" s="26"/>
      <c r="BYE966" s="26"/>
      <c r="BYF966" s="26"/>
      <c r="BYG966" s="26"/>
      <c r="BYH966" s="26"/>
      <c r="BYI966" s="26"/>
      <c r="BYJ966" s="26"/>
      <c r="BYK966" s="26"/>
      <c r="BYL966" s="26"/>
      <c r="BYM966" s="26"/>
      <c r="BYN966" s="26"/>
      <c r="BYO966" s="26"/>
      <c r="BYP966" s="26"/>
      <c r="BYQ966" s="26"/>
      <c r="BYR966" s="26"/>
      <c r="BYS966" s="26"/>
      <c r="BYT966" s="26"/>
      <c r="BYU966" s="26"/>
      <c r="BYV966" s="26"/>
      <c r="BYW966" s="26"/>
      <c r="BYX966" s="26"/>
      <c r="BYY966" s="26"/>
      <c r="BYZ966" s="26"/>
      <c r="BZA966" s="26"/>
      <c r="BZB966" s="26"/>
      <c r="BZC966" s="26"/>
      <c r="BZD966" s="26"/>
      <c r="BZE966" s="26"/>
      <c r="BZF966" s="26"/>
      <c r="BZG966" s="26"/>
      <c r="BZH966" s="26"/>
      <c r="BZI966" s="26"/>
      <c r="BZJ966" s="26"/>
      <c r="BZK966" s="26"/>
      <c r="BZL966" s="26"/>
      <c r="BZM966" s="26"/>
      <c r="BZN966" s="26"/>
      <c r="BZO966" s="26"/>
      <c r="BZP966" s="26"/>
      <c r="BZQ966" s="26"/>
      <c r="BZR966" s="26"/>
      <c r="BZS966" s="26"/>
      <c r="BZT966" s="26"/>
      <c r="BZU966" s="26"/>
      <c r="BZV966" s="26"/>
      <c r="BZW966" s="26"/>
      <c r="BZX966" s="26"/>
      <c r="BZY966" s="26"/>
      <c r="BZZ966" s="26"/>
      <c r="CAA966" s="26"/>
      <c r="CAB966" s="26"/>
      <c r="CAC966" s="26"/>
      <c r="CAD966" s="26"/>
      <c r="CAE966" s="26"/>
      <c r="CAF966" s="26"/>
      <c r="CAG966" s="26"/>
      <c r="CAH966" s="26"/>
      <c r="CAI966" s="26"/>
      <c r="CAJ966" s="26"/>
      <c r="CAK966" s="26"/>
      <c r="CAL966" s="26"/>
      <c r="CAM966" s="26"/>
      <c r="CAN966" s="26"/>
      <c r="CAO966" s="26"/>
      <c r="CAP966" s="26"/>
      <c r="CAQ966" s="26"/>
      <c r="CAR966" s="26"/>
      <c r="CAS966" s="26"/>
      <c r="CAT966" s="26"/>
      <c r="CAU966" s="26"/>
      <c r="CAV966" s="26"/>
      <c r="CAW966" s="26"/>
      <c r="CAX966" s="26"/>
      <c r="CAY966" s="26"/>
      <c r="CAZ966" s="26"/>
      <c r="CBA966" s="26"/>
      <c r="CBB966" s="26"/>
      <c r="CBC966" s="26"/>
      <c r="CBD966" s="26"/>
      <c r="CBE966" s="26"/>
      <c r="CBF966" s="26"/>
      <c r="CBG966" s="26"/>
      <c r="CBH966" s="26"/>
      <c r="CBI966" s="26"/>
      <c r="CBJ966" s="26"/>
      <c r="CBK966" s="26"/>
      <c r="CBL966" s="26"/>
      <c r="CBM966" s="26"/>
      <c r="CBN966" s="26"/>
      <c r="CBO966" s="26"/>
      <c r="CBP966" s="26"/>
      <c r="CBQ966" s="26"/>
      <c r="CBR966" s="26"/>
      <c r="CBS966" s="26"/>
      <c r="CBT966" s="26"/>
      <c r="CBU966" s="26"/>
      <c r="CBV966" s="26"/>
      <c r="CBW966" s="26"/>
      <c r="CBX966" s="26"/>
      <c r="CBY966" s="26"/>
      <c r="CBZ966" s="26"/>
      <c r="CCA966" s="26"/>
      <c r="CCB966" s="26"/>
      <c r="CCC966" s="26"/>
      <c r="CCD966" s="26"/>
      <c r="CCE966" s="26"/>
      <c r="CCF966" s="26"/>
      <c r="CCG966" s="26"/>
      <c r="CCH966" s="26"/>
      <c r="CCI966" s="26"/>
      <c r="CCJ966" s="26"/>
      <c r="CCK966" s="26"/>
      <c r="CCL966" s="26"/>
      <c r="CCM966" s="26"/>
      <c r="CCN966" s="26"/>
      <c r="CCO966" s="26"/>
      <c r="CCP966" s="26"/>
      <c r="CCQ966" s="26"/>
      <c r="CCR966" s="26"/>
      <c r="CCS966" s="26"/>
      <c r="CCT966" s="26"/>
      <c r="CCU966" s="26"/>
      <c r="CCV966" s="26"/>
      <c r="CCW966" s="26"/>
      <c r="CCX966" s="26"/>
      <c r="CCY966" s="26"/>
      <c r="CCZ966" s="26"/>
      <c r="CDA966" s="26"/>
      <c r="CDB966" s="26"/>
      <c r="CDC966" s="26"/>
      <c r="CDD966" s="26"/>
      <c r="CDE966" s="26"/>
      <c r="CDF966" s="26"/>
      <c r="CDG966" s="26"/>
      <c r="CDH966" s="26"/>
      <c r="CDI966" s="26"/>
      <c r="CDJ966" s="26"/>
      <c r="CDK966" s="26"/>
      <c r="CDL966" s="26"/>
      <c r="CDM966" s="26"/>
      <c r="CDN966" s="26"/>
      <c r="CDO966" s="26"/>
      <c r="CDP966" s="26"/>
      <c r="CDQ966" s="26"/>
      <c r="CDR966" s="26"/>
      <c r="CDS966" s="26"/>
      <c r="CDT966" s="26"/>
      <c r="CDU966" s="26"/>
      <c r="CDV966" s="26"/>
      <c r="CDW966" s="26"/>
      <c r="CDX966" s="26"/>
      <c r="CDY966" s="26"/>
      <c r="CDZ966" s="26"/>
      <c r="CEA966" s="26"/>
      <c r="CEB966" s="26"/>
      <c r="CEC966" s="26"/>
      <c r="CED966" s="26"/>
      <c r="CEE966" s="26"/>
      <c r="CEF966" s="26"/>
      <c r="CEG966" s="26"/>
      <c r="CEH966" s="26"/>
      <c r="CEI966" s="26"/>
      <c r="CEJ966" s="26"/>
      <c r="CEK966" s="26"/>
      <c r="CEL966" s="26"/>
      <c r="CEM966" s="26"/>
      <c r="CEN966" s="26"/>
      <c r="CEO966" s="26"/>
      <c r="CEP966" s="26"/>
      <c r="CEQ966" s="26"/>
      <c r="CER966" s="26"/>
      <c r="CES966" s="26"/>
      <c r="CET966" s="26"/>
      <c r="CEU966" s="26"/>
      <c r="CEV966" s="26"/>
      <c r="CEW966" s="26"/>
      <c r="CEX966" s="26"/>
      <c r="CEY966" s="26"/>
      <c r="CEZ966" s="26"/>
      <c r="CFA966" s="26"/>
      <c r="CFB966" s="26"/>
      <c r="CFC966" s="26"/>
      <c r="CFD966" s="26"/>
      <c r="CFE966" s="26"/>
      <c r="CFF966" s="26"/>
      <c r="CFG966" s="26"/>
      <c r="CFH966" s="26"/>
      <c r="CFI966" s="26"/>
      <c r="CFJ966" s="26"/>
      <c r="CFK966" s="26"/>
      <c r="CFL966" s="26"/>
      <c r="CFM966" s="26"/>
      <c r="CFN966" s="26"/>
      <c r="CFO966" s="26"/>
      <c r="CFP966" s="26"/>
      <c r="CFQ966" s="26"/>
      <c r="CFR966" s="26"/>
      <c r="CFS966" s="26"/>
      <c r="CFT966" s="26"/>
      <c r="CFU966" s="26"/>
      <c r="CFV966" s="26"/>
      <c r="CFW966" s="26"/>
      <c r="CFX966" s="26"/>
      <c r="CFY966" s="26"/>
      <c r="CFZ966" s="26"/>
      <c r="CGA966" s="26"/>
      <c r="CGB966" s="26"/>
      <c r="CGC966" s="26"/>
      <c r="CGD966" s="26"/>
      <c r="CGE966" s="26"/>
      <c r="CGF966" s="26"/>
      <c r="CGG966" s="26"/>
      <c r="CGH966" s="26"/>
      <c r="CGI966" s="26"/>
      <c r="CGJ966" s="26"/>
      <c r="CGK966" s="26"/>
      <c r="CGL966" s="26"/>
      <c r="CGM966" s="26"/>
      <c r="CGN966" s="26"/>
      <c r="CGO966" s="26"/>
      <c r="CGP966" s="26"/>
      <c r="CGQ966" s="26"/>
      <c r="CGR966" s="26"/>
      <c r="CGS966" s="26"/>
      <c r="CGT966" s="26"/>
      <c r="CGU966" s="26"/>
      <c r="CGV966" s="26"/>
      <c r="CGW966" s="26"/>
      <c r="CGX966" s="26"/>
      <c r="CGY966" s="26"/>
      <c r="CGZ966" s="26"/>
      <c r="CHA966" s="26"/>
      <c r="CHB966" s="26"/>
      <c r="CHC966" s="26"/>
      <c r="CHD966" s="26"/>
      <c r="CHE966" s="26"/>
      <c r="CHF966" s="26"/>
      <c r="CHG966" s="26"/>
      <c r="CHH966" s="26"/>
      <c r="CHI966" s="26"/>
      <c r="CHJ966" s="26"/>
      <c r="CHK966" s="26"/>
      <c r="CHL966" s="26"/>
      <c r="CHM966" s="26"/>
      <c r="CHN966" s="26"/>
      <c r="CHO966" s="26"/>
      <c r="CHP966" s="26"/>
      <c r="CHQ966" s="26"/>
      <c r="CHR966" s="26"/>
      <c r="CHS966" s="26"/>
      <c r="CHT966" s="26"/>
      <c r="CHU966" s="26"/>
      <c r="CHV966" s="26"/>
      <c r="CHW966" s="26"/>
      <c r="CHX966" s="26"/>
      <c r="CHY966" s="26"/>
      <c r="CHZ966" s="26"/>
      <c r="CIA966" s="26"/>
      <c r="CIB966" s="26"/>
      <c r="CIC966" s="26"/>
      <c r="CID966" s="26"/>
      <c r="CIE966" s="26"/>
      <c r="CIF966" s="26"/>
      <c r="CIG966" s="26"/>
      <c r="CIH966" s="26"/>
      <c r="CII966" s="26"/>
      <c r="CIJ966" s="26"/>
      <c r="CIK966" s="26"/>
      <c r="CIL966" s="26"/>
      <c r="CIM966" s="26"/>
      <c r="CIN966" s="26"/>
      <c r="CIO966" s="26"/>
      <c r="CIP966" s="26"/>
      <c r="CIQ966" s="26"/>
      <c r="CIR966" s="26"/>
      <c r="CIS966" s="26"/>
      <c r="CIT966" s="26"/>
      <c r="CIU966" s="26"/>
      <c r="CIV966" s="26"/>
      <c r="CIW966" s="26"/>
      <c r="CIX966" s="26"/>
      <c r="CIY966" s="26"/>
      <c r="CIZ966" s="26"/>
      <c r="CJA966" s="26"/>
      <c r="CJB966" s="26"/>
      <c r="CJC966" s="26"/>
      <c r="CJD966" s="26"/>
      <c r="CJE966" s="26"/>
      <c r="CJF966" s="26"/>
      <c r="CJG966" s="26"/>
      <c r="CJH966" s="26"/>
      <c r="CJI966" s="26"/>
      <c r="CJJ966" s="26"/>
      <c r="CJK966" s="26"/>
      <c r="CJL966" s="26"/>
      <c r="CJM966" s="26"/>
      <c r="CJN966" s="26"/>
      <c r="CJO966" s="26"/>
      <c r="CJP966" s="26"/>
      <c r="CJQ966" s="26"/>
      <c r="CJR966" s="26"/>
      <c r="CJS966" s="26"/>
      <c r="CJT966" s="26"/>
      <c r="CJU966" s="26"/>
      <c r="CJV966" s="26"/>
      <c r="CJW966" s="26"/>
      <c r="CJX966" s="26"/>
      <c r="CJY966" s="26"/>
      <c r="CJZ966" s="26"/>
      <c r="CKA966" s="26"/>
      <c r="CKB966" s="26"/>
      <c r="CKC966" s="26"/>
      <c r="CKD966" s="26"/>
      <c r="CKE966" s="26"/>
      <c r="CKF966" s="26"/>
      <c r="CKG966" s="26"/>
      <c r="CKH966" s="26"/>
      <c r="CKI966" s="26"/>
      <c r="CKJ966" s="26"/>
      <c r="CKK966" s="26"/>
      <c r="CKL966" s="26"/>
      <c r="CKM966" s="26"/>
      <c r="CKN966" s="26"/>
      <c r="CKO966" s="26"/>
      <c r="CKP966" s="26"/>
      <c r="CKQ966" s="26"/>
      <c r="CKR966" s="26"/>
      <c r="CKS966" s="26"/>
      <c r="CKT966" s="26"/>
      <c r="CKU966" s="26"/>
      <c r="CKV966" s="26"/>
      <c r="CKW966" s="26"/>
      <c r="CKX966" s="26"/>
      <c r="CKY966" s="26"/>
      <c r="CKZ966" s="26"/>
      <c r="CLA966" s="26"/>
      <c r="CLB966" s="26"/>
      <c r="CLC966" s="26"/>
      <c r="CLD966" s="26"/>
      <c r="CLE966" s="26"/>
      <c r="CLF966" s="26"/>
      <c r="CLG966" s="26"/>
      <c r="CLH966" s="26"/>
      <c r="CLI966" s="26"/>
      <c r="CLJ966" s="26"/>
      <c r="CLK966" s="26"/>
      <c r="CLL966" s="26"/>
      <c r="CLM966" s="26"/>
      <c r="CLN966" s="26"/>
      <c r="CLO966" s="26"/>
      <c r="CLP966" s="26"/>
      <c r="CLQ966" s="26"/>
      <c r="CLR966" s="26"/>
      <c r="CLS966" s="26"/>
      <c r="CLT966" s="26"/>
      <c r="CLU966" s="26"/>
      <c r="CLV966" s="26"/>
      <c r="CLW966" s="26"/>
      <c r="CLX966" s="26"/>
      <c r="CLY966" s="26"/>
      <c r="CLZ966" s="26"/>
      <c r="CMA966" s="26"/>
      <c r="CMB966" s="26"/>
      <c r="CMC966" s="26"/>
      <c r="CMD966" s="26"/>
      <c r="CME966" s="26"/>
      <c r="CMF966" s="26"/>
      <c r="CMG966" s="26"/>
      <c r="CMH966" s="26"/>
      <c r="CMI966" s="26"/>
      <c r="CMJ966" s="26"/>
      <c r="CMK966" s="26"/>
      <c r="CML966" s="26"/>
      <c r="CMM966" s="26"/>
      <c r="CMN966" s="26"/>
      <c r="CMO966" s="26"/>
      <c r="CMP966" s="26"/>
      <c r="CMQ966" s="26"/>
      <c r="CMR966" s="26"/>
      <c r="CMS966" s="26"/>
      <c r="CMT966" s="26"/>
      <c r="CMU966" s="26"/>
      <c r="CMV966" s="26"/>
      <c r="CMW966" s="26"/>
      <c r="CMX966" s="26"/>
      <c r="CMY966" s="26"/>
      <c r="CMZ966" s="26"/>
      <c r="CNA966" s="26"/>
      <c r="CNB966" s="26"/>
      <c r="CNC966" s="26"/>
      <c r="CND966" s="26"/>
      <c r="CNE966" s="26"/>
      <c r="CNF966" s="26"/>
      <c r="CNG966" s="26"/>
      <c r="CNH966" s="26"/>
      <c r="CNI966" s="26"/>
      <c r="CNJ966" s="26"/>
      <c r="CNK966" s="26"/>
      <c r="CNL966" s="26"/>
      <c r="CNM966" s="26"/>
      <c r="CNN966" s="26"/>
      <c r="CNO966" s="26"/>
      <c r="CNP966" s="26"/>
      <c r="CNQ966" s="26"/>
      <c r="CNR966" s="26"/>
      <c r="CNS966" s="26"/>
      <c r="CNT966" s="26"/>
      <c r="CNU966" s="26"/>
      <c r="CNV966" s="26"/>
      <c r="CNW966" s="26"/>
      <c r="CNX966" s="26"/>
      <c r="CNY966" s="26"/>
      <c r="CNZ966" s="26"/>
      <c r="COA966" s="26"/>
      <c r="COB966" s="26"/>
      <c r="COC966" s="26"/>
      <c r="COD966" s="26"/>
      <c r="COE966" s="26"/>
      <c r="COF966" s="26"/>
      <c r="COG966" s="26"/>
      <c r="COH966" s="26"/>
      <c r="COI966" s="26"/>
      <c r="COJ966" s="26"/>
      <c r="COK966" s="26"/>
      <c r="COL966" s="26"/>
      <c r="COM966" s="26"/>
      <c r="CON966" s="26"/>
      <c r="COO966" s="26"/>
      <c r="COP966" s="26"/>
      <c r="COQ966" s="26"/>
      <c r="COR966" s="26"/>
      <c r="COS966" s="26"/>
      <c r="COT966" s="26"/>
      <c r="COU966" s="26"/>
      <c r="COV966" s="26"/>
      <c r="COW966" s="26"/>
      <c r="COX966" s="26"/>
      <c r="COY966" s="26"/>
      <c r="COZ966" s="26"/>
      <c r="CPA966" s="26"/>
      <c r="CPB966" s="26"/>
      <c r="CPC966" s="26"/>
      <c r="CPD966" s="26"/>
      <c r="CPE966" s="26"/>
      <c r="CPF966" s="26"/>
      <c r="CPG966" s="26"/>
      <c r="CPH966" s="26"/>
      <c r="CPI966" s="26"/>
      <c r="CPJ966" s="26"/>
      <c r="CPK966" s="26"/>
      <c r="CPL966" s="26"/>
      <c r="CPM966" s="26"/>
      <c r="CPN966" s="26"/>
      <c r="CPO966" s="26"/>
      <c r="CPP966" s="26"/>
      <c r="CPQ966" s="26"/>
      <c r="CPR966" s="26"/>
      <c r="CPS966" s="26"/>
      <c r="CPT966" s="26"/>
      <c r="CPU966" s="26"/>
      <c r="CPV966" s="26"/>
      <c r="CPW966" s="26"/>
      <c r="CPX966" s="26"/>
      <c r="CPY966" s="26"/>
      <c r="CPZ966" s="26"/>
      <c r="CQA966" s="26"/>
      <c r="CQB966" s="26"/>
      <c r="CQC966" s="26"/>
      <c r="CQD966" s="26"/>
      <c r="CQE966" s="26"/>
      <c r="CQF966" s="26"/>
      <c r="CQG966" s="26"/>
      <c r="CQH966" s="26"/>
      <c r="CQI966" s="26"/>
      <c r="CQJ966" s="26"/>
      <c r="CQK966" s="26"/>
      <c r="CQL966" s="26"/>
      <c r="CQM966" s="26"/>
      <c r="CQN966" s="26"/>
      <c r="CQO966" s="26"/>
      <c r="CQP966" s="26"/>
      <c r="CQQ966" s="26"/>
      <c r="CQR966" s="26"/>
      <c r="CQS966" s="26"/>
      <c r="CQT966" s="26"/>
      <c r="CQU966" s="26"/>
      <c r="CQV966" s="26"/>
      <c r="CQW966" s="26"/>
      <c r="CQX966" s="26"/>
      <c r="CQY966" s="26"/>
      <c r="CQZ966" s="26"/>
      <c r="CRA966" s="26"/>
      <c r="CRB966" s="26"/>
      <c r="CRC966" s="26"/>
      <c r="CRD966" s="26"/>
      <c r="CRE966" s="26"/>
      <c r="CRF966" s="26"/>
      <c r="CRG966" s="26"/>
      <c r="CRH966" s="26"/>
      <c r="CRI966" s="26"/>
      <c r="CRJ966" s="26"/>
      <c r="CRK966" s="26"/>
      <c r="CRL966" s="26"/>
      <c r="CRM966" s="26"/>
      <c r="CRN966" s="26"/>
      <c r="CRO966" s="26"/>
      <c r="CRP966" s="26"/>
      <c r="CRQ966" s="26"/>
      <c r="CRR966" s="26"/>
      <c r="CRS966" s="26"/>
      <c r="CRT966" s="26"/>
      <c r="CRU966" s="26"/>
      <c r="CRV966" s="26"/>
      <c r="CRW966" s="26"/>
      <c r="CRX966" s="26"/>
      <c r="CRY966" s="26"/>
      <c r="CRZ966" s="26"/>
      <c r="CSA966" s="26"/>
      <c r="CSB966" s="26"/>
      <c r="CSC966" s="26"/>
      <c r="CSD966" s="26"/>
      <c r="CSE966" s="26"/>
      <c r="CSF966" s="26"/>
      <c r="CSG966" s="26"/>
      <c r="CSH966" s="26"/>
      <c r="CSI966" s="26"/>
      <c r="CSJ966" s="26"/>
      <c r="CSK966" s="26"/>
      <c r="CSL966" s="26"/>
      <c r="CSM966" s="26"/>
      <c r="CSN966" s="26"/>
      <c r="CSO966" s="26"/>
      <c r="CSP966" s="26"/>
      <c r="CSQ966" s="26"/>
      <c r="CSR966" s="26"/>
      <c r="CSS966" s="26"/>
      <c r="CST966" s="26"/>
      <c r="CSU966" s="26"/>
      <c r="CSV966" s="26"/>
      <c r="CSW966" s="26"/>
      <c r="CSX966" s="26"/>
      <c r="CSY966" s="26"/>
      <c r="CSZ966" s="26"/>
      <c r="CTA966" s="26"/>
      <c r="CTB966" s="26"/>
      <c r="CTC966" s="26"/>
      <c r="CTD966" s="26"/>
      <c r="CTE966" s="26"/>
      <c r="CTF966" s="26"/>
      <c r="CTG966" s="26"/>
      <c r="CTH966" s="26"/>
      <c r="CTI966" s="26"/>
      <c r="CTJ966" s="26"/>
      <c r="CTK966" s="26"/>
      <c r="CTL966" s="26"/>
      <c r="CTM966" s="26"/>
      <c r="CTN966" s="26"/>
      <c r="CTO966" s="26"/>
      <c r="CTP966" s="26"/>
      <c r="CTQ966" s="26"/>
      <c r="CTR966" s="26"/>
      <c r="CTS966" s="26"/>
      <c r="CTT966" s="26"/>
      <c r="CTU966" s="26"/>
      <c r="CTV966" s="26"/>
      <c r="CTW966" s="26"/>
      <c r="CTX966" s="26"/>
      <c r="CTY966" s="26"/>
      <c r="CTZ966" s="26"/>
      <c r="CUA966" s="26"/>
      <c r="CUB966" s="26"/>
      <c r="CUC966" s="26"/>
      <c r="CUD966" s="26"/>
      <c r="CUE966" s="26"/>
      <c r="CUF966" s="26"/>
      <c r="CUG966" s="26"/>
      <c r="CUH966" s="26"/>
      <c r="CUI966" s="26"/>
      <c r="CUJ966" s="26"/>
      <c r="CUK966" s="26"/>
      <c r="CUL966" s="26"/>
      <c r="CUM966" s="26"/>
      <c r="CUN966" s="26"/>
      <c r="CUO966" s="26"/>
      <c r="CUP966" s="26"/>
      <c r="CUQ966" s="26"/>
      <c r="CUR966" s="26"/>
      <c r="CUS966" s="26"/>
      <c r="CUT966" s="26"/>
      <c r="CUU966" s="26"/>
      <c r="CUV966" s="26"/>
      <c r="CUW966" s="26"/>
      <c r="CUX966" s="26"/>
      <c r="CUY966" s="26"/>
      <c r="CUZ966" s="26"/>
      <c r="CVA966" s="26"/>
      <c r="CVB966" s="26"/>
      <c r="CVC966" s="26"/>
      <c r="CVD966" s="26"/>
      <c r="CVE966" s="26"/>
      <c r="CVF966" s="26"/>
      <c r="CVG966" s="26"/>
      <c r="CVH966" s="26"/>
      <c r="CVI966" s="26"/>
      <c r="CVJ966" s="26"/>
      <c r="CVK966" s="26"/>
      <c r="CVL966" s="26"/>
      <c r="CVM966" s="26"/>
      <c r="CVN966" s="26"/>
      <c r="CVO966" s="26"/>
      <c r="CVP966" s="26"/>
      <c r="CVQ966" s="26"/>
      <c r="CVR966" s="26"/>
      <c r="CVS966" s="26"/>
      <c r="CVT966" s="26"/>
      <c r="CVU966" s="26"/>
      <c r="CVV966" s="26"/>
      <c r="CVW966" s="26"/>
      <c r="CVX966" s="26"/>
      <c r="CVY966" s="26"/>
      <c r="CVZ966" s="26"/>
      <c r="CWA966" s="26"/>
      <c r="CWB966" s="26"/>
      <c r="CWC966" s="26"/>
      <c r="CWD966" s="26"/>
      <c r="CWE966" s="26"/>
      <c r="CWF966" s="26"/>
      <c r="CWG966" s="26"/>
      <c r="CWH966" s="26"/>
      <c r="CWI966" s="26"/>
      <c r="CWJ966" s="26"/>
      <c r="CWK966" s="26"/>
      <c r="CWL966" s="26"/>
      <c r="CWM966" s="26"/>
      <c r="CWN966" s="26"/>
      <c r="CWO966" s="26"/>
      <c r="CWP966" s="26"/>
      <c r="CWQ966" s="26"/>
      <c r="CWR966" s="26"/>
      <c r="CWS966" s="26"/>
      <c r="CWT966" s="26"/>
      <c r="CWU966" s="26"/>
      <c r="CWV966" s="26"/>
      <c r="CWW966" s="26"/>
      <c r="CWX966" s="26"/>
      <c r="CWY966" s="26"/>
      <c r="CWZ966" s="26"/>
      <c r="CXA966" s="26"/>
      <c r="CXB966" s="26"/>
      <c r="CXC966" s="26"/>
      <c r="CXD966" s="26"/>
      <c r="CXE966" s="26"/>
      <c r="CXF966" s="26"/>
      <c r="CXG966" s="26"/>
      <c r="CXH966" s="26"/>
      <c r="CXI966" s="26"/>
      <c r="CXJ966" s="26"/>
      <c r="CXK966" s="26"/>
      <c r="CXL966" s="26"/>
      <c r="CXM966" s="26"/>
      <c r="CXN966" s="26"/>
      <c r="CXO966" s="26"/>
      <c r="CXP966" s="26"/>
      <c r="CXQ966" s="26"/>
      <c r="CXR966" s="26"/>
      <c r="CXS966" s="26"/>
      <c r="CXT966" s="26"/>
      <c r="CXU966" s="26"/>
      <c r="CXV966" s="26"/>
      <c r="CXW966" s="26"/>
      <c r="CXX966" s="26"/>
      <c r="CXY966" s="26"/>
      <c r="CXZ966" s="26"/>
      <c r="CYA966" s="26"/>
      <c r="CYB966" s="26"/>
      <c r="CYC966" s="26"/>
      <c r="CYD966" s="26"/>
      <c r="CYE966" s="26"/>
      <c r="CYF966" s="26"/>
      <c r="CYG966" s="26"/>
      <c r="CYH966" s="26"/>
      <c r="CYI966" s="26"/>
      <c r="CYJ966" s="26"/>
      <c r="CYK966" s="26"/>
      <c r="CYL966" s="26"/>
      <c r="CYM966" s="26"/>
      <c r="CYN966" s="26"/>
      <c r="CYO966" s="26"/>
      <c r="CYP966" s="26"/>
      <c r="CYQ966" s="26"/>
      <c r="CYR966" s="26"/>
      <c r="CYS966" s="26"/>
      <c r="CYT966" s="26"/>
      <c r="CYU966" s="26"/>
      <c r="CYV966" s="26"/>
      <c r="CYW966" s="26"/>
      <c r="CYX966" s="26"/>
      <c r="CYY966" s="26"/>
      <c r="CYZ966" s="26"/>
      <c r="CZA966" s="26"/>
      <c r="CZB966" s="26"/>
      <c r="CZC966" s="26"/>
      <c r="CZD966" s="26"/>
      <c r="CZE966" s="26"/>
      <c r="CZF966" s="26"/>
      <c r="CZG966" s="26"/>
      <c r="CZH966" s="26"/>
      <c r="CZI966" s="26"/>
      <c r="CZJ966" s="26"/>
      <c r="CZK966" s="26"/>
      <c r="CZL966" s="26"/>
      <c r="CZM966" s="26"/>
      <c r="CZN966" s="26"/>
      <c r="CZO966" s="26"/>
      <c r="CZP966" s="26"/>
      <c r="CZQ966" s="26"/>
      <c r="CZR966" s="26"/>
      <c r="CZS966" s="26"/>
      <c r="CZT966" s="26"/>
      <c r="CZU966" s="26"/>
      <c r="CZV966" s="26"/>
      <c r="CZW966" s="26"/>
      <c r="CZX966" s="26"/>
      <c r="CZY966" s="26"/>
      <c r="CZZ966" s="26"/>
      <c r="DAA966" s="26"/>
      <c r="DAB966" s="26"/>
      <c r="DAC966" s="26"/>
      <c r="DAD966" s="26"/>
      <c r="DAE966" s="26"/>
      <c r="DAF966" s="26"/>
      <c r="DAG966" s="26"/>
      <c r="DAH966" s="26"/>
      <c r="DAI966" s="26"/>
      <c r="DAJ966" s="26"/>
      <c r="DAK966" s="26"/>
      <c r="DAL966" s="26"/>
      <c r="DAM966" s="26"/>
      <c r="DAN966" s="26"/>
      <c r="DAO966" s="26"/>
      <c r="DAP966" s="26"/>
      <c r="DAQ966" s="26"/>
      <c r="DAR966" s="26"/>
      <c r="DAS966" s="26"/>
      <c r="DAT966" s="26"/>
      <c r="DAU966" s="26"/>
      <c r="DAV966" s="26"/>
      <c r="DAW966" s="26"/>
      <c r="DAX966" s="26"/>
      <c r="DAY966" s="26"/>
      <c r="DAZ966" s="26"/>
      <c r="DBA966" s="26"/>
      <c r="DBB966" s="26"/>
      <c r="DBC966" s="26"/>
      <c r="DBD966" s="26"/>
      <c r="DBE966" s="26"/>
      <c r="DBF966" s="26"/>
      <c r="DBG966" s="26"/>
      <c r="DBH966" s="26"/>
      <c r="DBI966" s="26"/>
      <c r="DBJ966" s="26"/>
      <c r="DBK966" s="26"/>
      <c r="DBL966" s="26"/>
      <c r="DBM966" s="26"/>
      <c r="DBN966" s="26"/>
      <c r="DBO966" s="26"/>
      <c r="DBP966" s="26"/>
      <c r="DBQ966" s="26"/>
      <c r="DBR966" s="26"/>
      <c r="DBS966" s="26"/>
      <c r="DBT966" s="26"/>
      <c r="DBU966" s="26"/>
      <c r="DBV966" s="26"/>
      <c r="DBW966" s="26"/>
      <c r="DBX966" s="26"/>
      <c r="DBY966" s="26"/>
      <c r="DBZ966" s="26"/>
      <c r="DCA966" s="26"/>
      <c r="DCB966" s="26"/>
      <c r="DCC966" s="26"/>
      <c r="DCD966" s="26"/>
      <c r="DCE966" s="26"/>
      <c r="DCF966" s="26"/>
      <c r="DCG966" s="26"/>
      <c r="DCH966" s="26"/>
      <c r="DCI966" s="26"/>
      <c r="DCJ966" s="26"/>
      <c r="DCK966" s="26"/>
      <c r="DCL966" s="26"/>
      <c r="DCM966" s="26"/>
      <c r="DCN966" s="26"/>
      <c r="DCO966" s="26"/>
      <c r="DCP966" s="26"/>
      <c r="DCQ966" s="26"/>
      <c r="DCR966" s="26"/>
      <c r="DCS966" s="26"/>
      <c r="DCT966" s="26"/>
      <c r="DCU966" s="26"/>
      <c r="DCV966" s="26"/>
      <c r="DCW966" s="26"/>
      <c r="DCX966" s="26"/>
      <c r="DCY966" s="26"/>
      <c r="DCZ966" s="26"/>
      <c r="DDA966" s="26"/>
      <c r="DDB966" s="26"/>
      <c r="DDC966" s="26"/>
      <c r="DDD966" s="26"/>
      <c r="DDE966" s="26"/>
      <c r="DDF966" s="26"/>
      <c r="DDG966" s="26"/>
      <c r="DDH966" s="26"/>
      <c r="DDI966" s="26"/>
      <c r="DDJ966" s="26"/>
      <c r="DDK966" s="26"/>
      <c r="DDL966" s="26"/>
      <c r="DDM966" s="26"/>
      <c r="DDN966" s="26"/>
      <c r="DDO966" s="26"/>
      <c r="DDP966" s="26"/>
      <c r="DDQ966" s="26"/>
      <c r="DDR966" s="26"/>
      <c r="DDS966" s="26"/>
      <c r="DDT966" s="26"/>
      <c r="DDU966" s="26"/>
      <c r="DDV966" s="26"/>
      <c r="DDW966" s="26"/>
      <c r="DDX966" s="26"/>
      <c r="DDY966" s="26"/>
      <c r="DDZ966" s="26"/>
      <c r="DEA966" s="26"/>
      <c r="DEB966" s="26"/>
      <c r="DEC966" s="26"/>
      <c r="DED966" s="26"/>
      <c r="DEE966" s="26"/>
      <c r="DEF966" s="26"/>
      <c r="DEG966" s="26"/>
      <c r="DEH966" s="26"/>
      <c r="DEI966" s="26"/>
      <c r="DEJ966" s="26"/>
      <c r="DEK966" s="26"/>
      <c r="DEL966" s="26"/>
      <c r="DEM966" s="26"/>
      <c r="DEN966" s="26"/>
      <c r="DEO966" s="26"/>
      <c r="DEP966" s="26"/>
      <c r="DEQ966" s="26"/>
      <c r="DER966" s="26"/>
      <c r="DES966" s="26"/>
      <c r="DET966" s="26"/>
      <c r="DEU966" s="26"/>
      <c r="DEV966" s="26"/>
      <c r="DEW966" s="26"/>
      <c r="DEX966" s="26"/>
      <c r="DEY966" s="26"/>
      <c r="DEZ966" s="26"/>
      <c r="DFA966" s="26"/>
      <c r="DFB966" s="26"/>
      <c r="DFC966" s="26"/>
      <c r="DFD966" s="26"/>
      <c r="DFE966" s="26"/>
      <c r="DFF966" s="26"/>
      <c r="DFG966" s="26"/>
      <c r="DFH966" s="26"/>
      <c r="DFI966" s="26"/>
      <c r="DFJ966" s="26"/>
      <c r="DFK966" s="26"/>
      <c r="DFL966" s="26"/>
      <c r="DFM966" s="26"/>
      <c r="DFN966" s="26"/>
      <c r="DFO966" s="26"/>
      <c r="DFP966" s="26"/>
      <c r="DFQ966" s="26"/>
      <c r="DFR966" s="26"/>
      <c r="DFS966" s="26"/>
      <c r="DFT966" s="26"/>
      <c r="DFU966" s="26"/>
      <c r="DFV966" s="26"/>
      <c r="DFW966" s="26"/>
      <c r="DFX966" s="26"/>
      <c r="DFY966" s="26"/>
      <c r="DFZ966" s="26"/>
      <c r="DGA966" s="26"/>
      <c r="DGB966" s="26"/>
      <c r="DGC966" s="26"/>
      <c r="DGD966" s="26"/>
      <c r="DGE966" s="26"/>
      <c r="DGF966" s="26"/>
      <c r="DGG966" s="26"/>
      <c r="DGH966" s="26"/>
      <c r="DGI966" s="26"/>
      <c r="DGJ966" s="26"/>
      <c r="DGK966" s="26"/>
      <c r="DGL966" s="26"/>
      <c r="DGM966" s="26"/>
      <c r="DGN966" s="26"/>
      <c r="DGO966" s="26"/>
      <c r="DGP966" s="26"/>
      <c r="DGQ966" s="26"/>
      <c r="DGR966" s="26"/>
      <c r="DGS966" s="26"/>
      <c r="DGT966" s="26"/>
      <c r="DGU966" s="26"/>
      <c r="DGV966" s="26"/>
      <c r="DGW966" s="26"/>
      <c r="DGX966" s="26"/>
      <c r="DGY966" s="26"/>
      <c r="DGZ966" s="26"/>
      <c r="DHA966" s="26"/>
      <c r="DHB966" s="26"/>
      <c r="DHC966" s="26"/>
      <c r="DHD966" s="26"/>
      <c r="DHE966" s="26"/>
      <c r="DHF966" s="26"/>
      <c r="DHG966" s="26"/>
      <c r="DHH966" s="26"/>
      <c r="DHI966" s="26"/>
      <c r="DHJ966" s="26"/>
      <c r="DHK966" s="26"/>
      <c r="DHL966" s="26"/>
      <c r="DHM966" s="26"/>
      <c r="DHN966" s="26"/>
      <c r="DHO966" s="26"/>
      <c r="DHP966" s="26"/>
      <c r="DHQ966" s="26"/>
      <c r="DHR966" s="26"/>
      <c r="DHS966" s="26"/>
      <c r="DHT966" s="26"/>
      <c r="DHU966" s="26"/>
      <c r="DHV966" s="26"/>
      <c r="DHW966" s="26"/>
      <c r="DHX966" s="26"/>
      <c r="DHY966" s="26"/>
      <c r="DHZ966" s="26"/>
      <c r="DIA966" s="26"/>
      <c r="DIB966" s="26"/>
      <c r="DIC966" s="26"/>
      <c r="DID966" s="26"/>
      <c r="DIE966" s="26"/>
      <c r="DIF966" s="26"/>
      <c r="DIG966" s="26"/>
      <c r="DIH966" s="26"/>
      <c r="DII966" s="26"/>
      <c r="DIJ966" s="26"/>
      <c r="DIK966" s="26"/>
      <c r="DIL966" s="26"/>
      <c r="DIM966" s="26"/>
      <c r="DIN966" s="26"/>
      <c r="DIO966" s="26"/>
      <c r="DIP966" s="26"/>
      <c r="DIQ966" s="26"/>
      <c r="DIR966" s="26"/>
      <c r="DIS966" s="26"/>
      <c r="DIT966" s="26"/>
      <c r="DIU966" s="26"/>
      <c r="DIV966" s="26"/>
      <c r="DIW966" s="26"/>
      <c r="DIX966" s="26"/>
      <c r="DIY966" s="26"/>
      <c r="DIZ966" s="26"/>
      <c r="DJA966" s="26"/>
      <c r="DJB966" s="26"/>
      <c r="DJC966" s="26"/>
      <c r="DJD966" s="26"/>
      <c r="DJE966" s="26"/>
      <c r="DJF966" s="26"/>
      <c r="DJG966" s="26"/>
      <c r="DJH966" s="26"/>
      <c r="DJI966" s="26"/>
      <c r="DJJ966" s="26"/>
      <c r="DJK966" s="26"/>
      <c r="DJL966" s="26"/>
      <c r="DJM966" s="26"/>
      <c r="DJN966" s="26"/>
      <c r="DJO966" s="26"/>
      <c r="DJP966" s="26"/>
      <c r="DJQ966" s="26"/>
      <c r="DJR966" s="26"/>
      <c r="DJS966" s="26"/>
      <c r="DJT966" s="26"/>
      <c r="DJU966" s="26"/>
      <c r="DJV966" s="26"/>
      <c r="DJW966" s="26"/>
      <c r="DJX966" s="26"/>
      <c r="DJY966" s="26"/>
      <c r="DJZ966" s="26"/>
      <c r="DKA966" s="26"/>
      <c r="DKB966" s="26"/>
      <c r="DKC966" s="26"/>
      <c r="DKD966" s="26"/>
      <c r="DKE966" s="26"/>
      <c r="DKF966" s="26"/>
      <c r="DKG966" s="26"/>
      <c r="DKH966" s="26"/>
      <c r="DKI966" s="26"/>
      <c r="DKJ966" s="26"/>
      <c r="DKK966" s="26"/>
      <c r="DKL966" s="26"/>
      <c r="DKM966" s="26"/>
      <c r="DKN966" s="26"/>
      <c r="DKO966" s="26"/>
      <c r="DKP966" s="26"/>
      <c r="DKQ966" s="26"/>
      <c r="DKR966" s="26"/>
      <c r="DKS966" s="26"/>
      <c r="DKT966" s="26"/>
      <c r="DKU966" s="26"/>
      <c r="DKV966" s="26"/>
      <c r="DKW966" s="26"/>
      <c r="DKX966" s="26"/>
      <c r="DKY966" s="26"/>
      <c r="DKZ966" s="26"/>
      <c r="DLA966" s="26"/>
      <c r="DLB966" s="26"/>
      <c r="DLC966" s="26"/>
      <c r="DLD966" s="26"/>
      <c r="DLE966" s="26"/>
      <c r="DLF966" s="26"/>
      <c r="DLG966" s="26"/>
      <c r="DLH966" s="26"/>
      <c r="DLI966" s="26"/>
      <c r="DLJ966" s="26"/>
      <c r="DLK966" s="26"/>
      <c r="DLL966" s="26"/>
      <c r="DLM966" s="26"/>
      <c r="DLN966" s="26"/>
      <c r="DLO966" s="26"/>
      <c r="DLP966" s="26"/>
      <c r="DLQ966" s="26"/>
      <c r="DLR966" s="26"/>
      <c r="DLS966" s="26"/>
      <c r="DLT966" s="26"/>
      <c r="DLU966" s="26"/>
      <c r="DLV966" s="26"/>
      <c r="DLW966" s="26"/>
      <c r="DLX966" s="26"/>
      <c r="DLY966" s="26"/>
      <c r="DLZ966" s="26"/>
      <c r="DMA966" s="26"/>
      <c r="DMB966" s="26"/>
      <c r="DMC966" s="26"/>
      <c r="DMD966" s="26"/>
      <c r="DME966" s="26"/>
      <c r="DMF966" s="26"/>
      <c r="DMG966" s="26"/>
      <c r="DMH966" s="26"/>
      <c r="DMI966" s="26"/>
      <c r="DMJ966" s="26"/>
      <c r="DMK966" s="26"/>
      <c r="DML966" s="26"/>
      <c r="DMM966" s="26"/>
      <c r="DMN966" s="26"/>
      <c r="DMO966" s="26"/>
      <c r="DMP966" s="26"/>
      <c r="DMQ966" s="26"/>
      <c r="DMR966" s="26"/>
      <c r="DMS966" s="26"/>
      <c r="DMT966" s="26"/>
      <c r="DMU966" s="26"/>
      <c r="DMV966" s="26"/>
      <c r="DMW966" s="26"/>
      <c r="DMX966" s="26"/>
      <c r="DMY966" s="26"/>
      <c r="DMZ966" s="26"/>
      <c r="DNA966" s="26"/>
      <c r="DNB966" s="26"/>
      <c r="DNC966" s="26"/>
      <c r="DND966" s="26"/>
      <c r="DNE966" s="26"/>
      <c r="DNF966" s="26"/>
      <c r="DNG966" s="26"/>
      <c r="DNH966" s="26"/>
      <c r="DNI966" s="26"/>
      <c r="DNJ966" s="26"/>
      <c r="DNK966" s="26"/>
      <c r="DNL966" s="26"/>
      <c r="DNM966" s="26"/>
      <c r="DNN966" s="26"/>
      <c r="DNO966" s="26"/>
      <c r="DNP966" s="26"/>
      <c r="DNQ966" s="26"/>
      <c r="DNR966" s="26"/>
      <c r="DNS966" s="26"/>
      <c r="DNT966" s="26"/>
      <c r="DNU966" s="26"/>
      <c r="DNV966" s="26"/>
      <c r="DNW966" s="26"/>
      <c r="DNX966" s="26"/>
      <c r="DNY966" s="26"/>
      <c r="DNZ966" s="26"/>
      <c r="DOA966" s="26"/>
      <c r="DOB966" s="26"/>
      <c r="DOC966" s="26"/>
      <c r="DOD966" s="26"/>
      <c r="DOE966" s="26"/>
      <c r="DOF966" s="26"/>
      <c r="DOG966" s="26"/>
      <c r="DOH966" s="26"/>
      <c r="DOI966" s="26"/>
      <c r="DOJ966" s="26"/>
      <c r="DOK966" s="26"/>
      <c r="DOL966" s="26"/>
      <c r="DOM966" s="26"/>
      <c r="DON966" s="26"/>
      <c r="DOO966" s="26"/>
      <c r="DOP966" s="26"/>
      <c r="DOQ966" s="26"/>
      <c r="DOR966" s="26"/>
      <c r="DOS966" s="26"/>
      <c r="DOT966" s="26"/>
      <c r="DOU966" s="26"/>
      <c r="DOV966" s="26"/>
      <c r="DOW966" s="26"/>
      <c r="DOX966" s="26"/>
      <c r="DOY966" s="26"/>
      <c r="DOZ966" s="26"/>
      <c r="DPA966" s="26"/>
      <c r="DPB966" s="26"/>
      <c r="DPC966" s="26"/>
      <c r="DPD966" s="26"/>
      <c r="DPE966" s="26"/>
      <c r="DPF966" s="26"/>
      <c r="DPG966" s="26"/>
      <c r="DPH966" s="26"/>
      <c r="DPI966" s="26"/>
      <c r="DPJ966" s="26"/>
      <c r="DPK966" s="26"/>
      <c r="DPL966" s="26"/>
      <c r="DPM966" s="26"/>
      <c r="DPN966" s="26"/>
      <c r="DPO966" s="26"/>
      <c r="DPP966" s="26"/>
      <c r="DPQ966" s="26"/>
      <c r="DPR966" s="26"/>
      <c r="DPS966" s="26"/>
      <c r="DPT966" s="26"/>
      <c r="DPU966" s="26"/>
      <c r="DPV966" s="26"/>
      <c r="DPW966" s="26"/>
      <c r="DPX966" s="26"/>
      <c r="DPY966" s="26"/>
      <c r="DPZ966" s="26"/>
      <c r="DQA966" s="26"/>
      <c r="DQB966" s="26"/>
      <c r="DQC966" s="26"/>
      <c r="DQD966" s="26"/>
      <c r="DQE966" s="26"/>
      <c r="DQF966" s="26"/>
      <c r="DQG966" s="26"/>
      <c r="DQH966" s="26"/>
      <c r="DQI966" s="26"/>
      <c r="DQJ966" s="26"/>
      <c r="DQK966" s="26"/>
      <c r="DQL966" s="26"/>
      <c r="DQM966" s="26"/>
      <c r="DQN966" s="26"/>
      <c r="DQO966" s="26"/>
      <c r="DQP966" s="26"/>
      <c r="DQQ966" s="26"/>
      <c r="DQR966" s="26"/>
      <c r="DQS966" s="26"/>
      <c r="DQT966" s="26"/>
      <c r="DQU966" s="26"/>
      <c r="DQV966" s="26"/>
      <c r="DQW966" s="26"/>
      <c r="DQX966" s="26"/>
      <c r="DQY966" s="26"/>
      <c r="DQZ966" s="26"/>
      <c r="DRA966" s="26"/>
      <c r="DRB966" s="26"/>
      <c r="DRC966" s="26"/>
      <c r="DRD966" s="26"/>
      <c r="DRE966" s="26"/>
      <c r="DRF966" s="26"/>
      <c r="DRG966" s="26"/>
      <c r="DRH966" s="26"/>
      <c r="DRI966" s="26"/>
      <c r="DRJ966" s="26"/>
      <c r="DRK966" s="26"/>
      <c r="DRL966" s="26"/>
      <c r="DRM966" s="26"/>
      <c r="DRN966" s="26"/>
      <c r="DRO966" s="26"/>
      <c r="DRP966" s="26"/>
      <c r="DRQ966" s="26"/>
      <c r="DRR966" s="26"/>
      <c r="DRS966" s="26"/>
      <c r="DRT966" s="26"/>
      <c r="DRU966" s="26"/>
      <c r="DRV966" s="26"/>
      <c r="DRW966" s="26"/>
      <c r="DRX966" s="26"/>
      <c r="DRY966" s="26"/>
      <c r="DRZ966" s="26"/>
      <c r="DSA966" s="26"/>
      <c r="DSB966" s="26"/>
      <c r="DSC966" s="26"/>
      <c r="DSD966" s="26"/>
      <c r="DSE966" s="26"/>
      <c r="DSF966" s="26"/>
      <c r="DSG966" s="26"/>
      <c r="DSH966" s="26"/>
      <c r="DSI966" s="26"/>
      <c r="DSJ966" s="26"/>
      <c r="DSK966" s="26"/>
      <c r="DSL966" s="26"/>
      <c r="DSM966" s="26"/>
      <c r="DSN966" s="26"/>
      <c r="DSO966" s="26"/>
      <c r="DSP966" s="26"/>
      <c r="DSQ966" s="26"/>
      <c r="DSR966" s="26"/>
      <c r="DSS966" s="26"/>
      <c r="DST966" s="26"/>
      <c r="DSU966" s="26"/>
      <c r="DSV966" s="26"/>
      <c r="DSW966" s="26"/>
      <c r="DSX966" s="26"/>
      <c r="DSY966" s="26"/>
      <c r="DSZ966" s="26"/>
      <c r="DTA966" s="26"/>
      <c r="DTB966" s="26"/>
      <c r="DTC966" s="26"/>
      <c r="DTD966" s="26"/>
      <c r="DTE966" s="26"/>
      <c r="DTF966" s="26"/>
      <c r="DTG966" s="26"/>
      <c r="DTH966" s="26"/>
      <c r="DTI966" s="26"/>
      <c r="DTJ966" s="26"/>
      <c r="DTK966" s="26"/>
      <c r="DTL966" s="26"/>
      <c r="DTM966" s="26"/>
      <c r="DTN966" s="26"/>
      <c r="DTO966" s="26"/>
      <c r="DTP966" s="26"/>
      <c r="DTQ966" s="26"/>
      <c r="DTR966" s="26"/>
      <c r="DTS966" s="26"/>
      <c r="DTT966" s="26"/>
      <c r="DTU966" s="26"/>
      <c r="DTV966" s="26"/>
      <c r="DTW966" s="26"/>
      <c r="DTX966" s="26"/>
      <c r="DTY966" s="26"/>
      <c r="DTZ966" s="26"/>
      <c r="DUA966" s="26"/>
      <c r="DUB966" s="26"/>
      <c r="DUC966" s="26"/>
      <c r="DUD966" s="26"/>
      <c r="DUE966" s="26"/>
      <c r="DUF966" s="26"/>
      <c r="DUG966" s="26"/>
      <c r="DUH966" s="26"/>
      <c r="DUI966" s="26"/>
      <c r="DUJ966" s="26"/>
      <c r="DUK966" s="26"/>
      <c r="DUL966" s="26"/>
      <c r="DUM966" s="26"/>
      <c r="DUN966" s="26"/>
      <c r="DUO966" s="26"/>
      <c r="DUP966" s="26"/>
      <c r="DUQ966" s="26"/>
      <c r="DUR966" s="26"/>
      <c r="DUS966" s="26"/>
      <c r="DUT966" s="26"/>
      <c r="DUU966" s="26"/>
      <c r="DUV966" s="26"/>
      <c r="DUW966" s="26"/>
      <c r="DUX966" s="26"/>
      <c r="DUY966" s="26"/>
      <c r="DUZ966" s="26"/>
      <c r="DVA966" s="26"/>
      <c r="DVB966" s="26"/>
      <c r="DVC966" s="26"/>
      <c r="DVD966" s="26"/>
      <c r="DVE966" s="26"/>
      <c r="DVF966" s="26"/>
      <c r="DVG966" s="26"/>
      <c r="DVH966" s="26"/>
      <c r="DVI966" s="26"/>
      <c r="DVJ966" s="26"/>
      <c r="DVK966" s="26"/>
      <c r="DVL966" s="26"/>
      <c r="DVM966" s="26"/>
      <c r="DVN966" s="26"/>
      <c r="DVO966" s="26"/>
      <c r="DVP966" s="26"/>
      <c r="DVQ966" s="26"/>
      <c r="DVR966" s="26"/>
      <c r="DVS966" s="26"/>
      <c r="DVT966" s="26"/>
      <c r="DVU966" s="26"/>
      <c r="DVV966" s="26"/>
      <c r="DVW966" s="26"/>
      <c r="DVX966" s="26"/>
      <c r="DVY966" s="26"/>
      <c r="DVZ966" s="26"/>
      <c r="DWA966" s="26"/>
      <c r="DWB966" s="26"/>
      <c r="DWC966" s="26"/>
      <c r="DWD966" s="26"/>
      <c r="DWE966" s="26"/>
      <c r="DWF966" s="26"/>
      <c r="DWG966" s="26"/>
      <c r="DWH966" s="26"/>
      <c r="DWI966" s="26"/>
      <c r="DWJ966" s="26"/>
      <c r="DWK966" s="26"/>
      <c r="DWL966" s="26"/>
      <c r="DWM966" s="26"/>
      <c r="DWN966" s="26"/>
      <c r="DWO966" s="26"/>
      <c r="DWP966" s="26"/>
      <c r="DWQ966" s="26"/>
      <c r="DWR966" s="26"/>
      <c r="DWS966" s="26"/>
      <c r="DWT966" s="26"/>
      <c r="DWU966" s="26"/>
      <c r="DWV966" s="26"/>
      <c r="DWW966" s="26"/>
      <c r="DWX966" s="26"/>
      <c r="DWY966" s="26"/>
      <c r="DWZ966" s="26"/>
      <c r="DXA966" s="26"/>
      <c r="DXB966" s="26"/>
      <c r="DXC966" s="26"/>
      <c r="DXD966" s="26"/>
      <c r="DXE966" s="26"/>
      <c r="DXF966" s="26"/>
      <c r="DXG966" s="26"/>
      <c r="DXH966" s="26"/>
      <c r="DXI966" s="26"/>
      <c r="DXJ966" s="26"/>
      <c r="DXK966" s="26"/>
      <c r="DXL966" s="26"/>
      <c r="DXM966" s="26"/>
      <c r="DXN966" s="26"/>
      <c r="DXO966" s="26"/>
      <c r="DXP966" s="26"/>
      <c r="DXQ966" s="26"/>
      <c r="DXR966" s="26"/>
      <c r="DXS966" s="26"/>
      <c r="DXT966" s="26"/>
      <c r="DXU966" s="26"/>
      <c r="DXV966" s="26"/>
      <c r="DXW966" s="26"/>
      <c r="DXX966" s="26"/>
      <c r="DXY966" s="26"/>
      <c r="DXZ966" s="26"/>
      <c r="DYA966" s="26"/>
      <c r="DYB966" s="26"/>
      <c r="DYC966" s="26"/>
      <c r="DYD966" s="26"/>
      <c r="DYE966" s="26"/>
      <c r="DYF966" s="26"/>
      <c r="DYG966" s="26"/>
      <c r="DYH966" s="26"/>
      <c r="DYI966" s="26"/>
      <c r="DYJ966" s="26"/>
      <c r="DYK966" s="26"/>
      <c r="DYL966" s="26"/>
      <c r="DYM966" s="26"/>
      <c r="DYN966" s="26"/>
      <c r="DYO966" s="26"/>
      <c r="DYP966" s="26"/>
      <c r="DYQ966" s="26"/>
      <c r="DYR966" s="26"/>
      <c r="DYS966" s="26"/>
      <c r="DYT966" s="26"/>
      <c r="DYU966" s="26"/>
      <c r="DYV966" s="26"/>
      <c r="DYW966" s="26"/>
      <c r="DYX966" s="26"/>
      <c r="DYY966" s="26"/>
      <c r="DYZ966" s="26"/>
      <c r="DZA966" s="26"/>
      <c r="DZB966" s="26"/>
      <c r="DZC966" s="26"/>
      <c r="DZD966" s="26"/>
      <c r="DZE966" s="26"/>
      <c r="DZF966" s="26"/>
      <c r="DZG966" s="26"/>
      <c r="DZH966" s="26"/>
      <c r="DZI966" s="26"/>
      <c r="DZJ966" s="26"/>
      <c r="DZK966" s="26"/>
      <c r="DZL966" s="26"/>
      <c r="DZM966" s="26"/>
      <c r="DZN966" s="26"/>
      <c r="DZO966" s="26"/>
      <c r="DZP966" s="26"/>
      <c r="DZQ966" s="26"/>
      <c r="DZR966" s="26"/>
      <c r="DZS966" s="26"/>
      <c r="DZT966" s="26"/>
      <c r="DZU966" s="26"/>
      <c r="DZV966" s="26"/>
      <c r="DZW966" s="26"/>
      <c r="DZX966" s="26"/>
      <c r="DZY966" s="26"/>
      <c r="DZZ966" s="26"/>
      <c r="EAA966" s="26"/>
      <c r="EAB966" s="26"/>
      <c r="EAC966" s="26"/>
      <c r="EAD966" s="26"/>
      <c r="EAE966" s="26"/>
      <c r="EAF966" s="26"/>
      <c r="EAG966" s="26"/>
      <c r="EAH966" s="26"/>
      <c r="EAI966" s="26"/>
      <c r="EAJ966" s="26"/>
      <c r="EAK966" s="26"/>
      <c r="EAL966" s="26"/>
      <c r="EAM966" s="26"/>
      <c r="EAN966" s="26"/>
      <c r="EAO966" s="26"/>
      <c r="EAP966" s="26"/>
      <c r="EAQ966" s="26"/>
      <c r="EAR966" s="26"/>
      <c r="EAS966" s="26"/>
      <c r="EAT966" s="26"/>
      <c r="EAU966" s="26"/>
      <c r="EAV966" s="26"/>
      <c r="EAW966" s="26"/>
      <c r="EAX966" s="26"/>
      <c r="EAY966" s="26"/>
      <c r="EAZ966" s="26"/>
      <c r="EBA966" s="26"/>
      <c r="EBB966" s="26"/>
      <c r="EBC966" s="26"/>
      <c r="EBD966" s="26"/>
      <c r="EBE966" s="26"/>
      <c r="EBF966" s="26"/>
      <c r="EBG966" s="26"/>
      <c r="EBH966" s="26"/>
      <c r="EBI966" s="26"/>
      <c r="EBJ966" s="26"/>
      <c r="EBK966" s="26"/>
      <c r="EBL966" s="26"/>
      <c r="EBM966" s="26"/>
      <c r="EBN966" s="26"/>
      <c r="EBO966" s="26"/>
      <c r="EBP966" s="26"/>
      <c r="EBQ966" s="26"/>
      <c r="EBR966" s="26"/>
      <c r="EBS966" s="26"/>
      <c r="EBT966" s="26"/>
      <c r="EBU966" s="26"/>
      <c r="EBV966" s="26"/>
      <c r="EBW966" s="26"/>
      <c r="EBX966" s="26"/>
      <c r="EBY966" s="26"/>
      <c r="EBZ966" s="26"/>
      <c r="ECA966" s="26"/>
      <c r="ECB966" s="26"/>
      <c r="ECC966" s="26"/>
      <c r="ECD966" s="26"/>
      <c r="ECE966" s="26"/>
      <c r="ECF966" s="26"/>
      <c r="ECG966" s="26"/>
      <c r="ECH966" s="26"/>
      <c r="ECI966" s="26"/>
      <c r="ECJ966" s="26"/>
      <c r="ECK966" s="26"/>
      <c r="ECL966" s="26"/>
      <c r="ECM966" s="26"/>
      <c r="ECN966" s="26"/>
      <c r="ECO966" s="26"/>
      <c r="ECP966" s="26"/>
      <c r="ECQ966" s="26"/>
      <c r="ECR966" s="26"/>
      <c r="ECS966" s="26"/>
      <c r="ECT966" s="26"/>
      <c r="ECU966" s="26"/>
      <c r="ECV966" s="26"/>
      <c r="ECW966" s="26"/>
      <c r="ECX966" s="26"/>
      <c r="ECY966" s="26"/>
      <c r="ECZ966" s="26"/>
      <c r="EDA966" s="26"/>
      <c r="EDB966" s="26"/>
      <c r="EDC966" s="26"/>
      <c r="EDD966" s="26"/>
      <c r="EDE966" s="26"/>
      <c r="EDF966" s="26"/>
      <c r="EDG966" s="26"/>
      <c r="EDH966" s="26"/>
      <c r="EDI966" s="26"/>
      <c r="EDJ966" s="26"/>
      <c r="EDK966" s="26"/>
      <c r="EDL966" s="26"/>
      <c r="EDM966" s="26"/>
      <c r="EDN966" s="26"/>
      <c r="EDO966" s="26"/>
      <c r="EDP966" s="26"/>
      <c r="EDQ966" s="26"/>
      <c r="EDR966" s="26"/>
      <c r="EDS966" s="26"/>
      <c r="EDT966" s="26"/>
      <c r="EDU966" s="26"/>
      <c r="EDV966" s="26"/>
      <c r="EDW966" s="26"/>
      <c r="EDX966" s="26"/>
      <c r="EDY966" s="26"/>
      <c r="EDZ966" s="26"/>
      <c r="EEA966" s="26"/>
      <c r="EEB966" s="26"/>
      <c r="EEC966" s="26"/>
      <c r="EED966" s="26"/>
      <c r="EEE966" s="26"/>
      <c r="EEF966" s="26"/>
      <c r="EEG966" s="26"/>
      <c r="EEH966" s="26"/>
      <c r="EEI966" s="26"/>
      <c r="EEJ966" s="26"/>
      <c r="EEK966" s="26"/>
      <c r="EEL966" s="26"/>
      <c r="EEM966" s="26"/>
      <c r="EEN966" s="26"/>
      <c r="EEO966" s="26"/>
      <c r="EEP966" s="26"/>
      <c r="EEQ966" s="26"/>
      <c r="EER966" s="26"/>
      <c r="EES966" s="26"/>
      <c r="EET966" s="26"/>
      <c r="EEU966" s="26"/>
      <c r="EEV966" s="26"/>
      <c r="EEW966" s="26"/>
      <c r="EEX966" s="26"/>
      <c r="EEY966" s="26"/>
      <c r="EEZ966" s="26"/>
      <c r="EFA966" s="26"/>
      <c r="EFB966" s="26"/>
      <c r="EFC966" s="26"/>
      <c r="EFD966" s="26"/>
      <c r="EFE966" s="26"/>
      <c r="EFF966" s="26"/>
      <c r="EFG966" s="26"/>
      <c r="EFH966" s="26"/>
      <c r="EFI966" s="26"/>
      <c r="EFJ966" s="26"/>
      <c r="EFK966" s="26"/>
      <c r="EFL966" s="26"/>
      <c r="EFM966" s="26"/>
      <c r="EFN966" s="26"/>
      <c r="EFO966" s="26"/>
      <c r="EFP966" s="26"/>
      <c r="EFQ966" s="26"/>
      <c r="EFR966" s="26"/>
      <c r="EFS966" s="26"/>
      <c r="EFT966" s="26"/>
      <c r="EFU966" s="26"/>
      <c r="EFV966" s="26"/>
      <c r="EFW966" s="26"/>
      <c r="EFX966" s="26"/>
      <c r="EFY966" s="26"/>
      <c r="EFZ966" s="26"/>
      <c r="EGA966" s="26"/>
      <c r="EGB966" s="26"/>
      <c r="EGC966" s="26"/>
      <c r="EGD966" s="26"/>
      <c r="EGE966" s="26"/>
      <c r="EGF966" s="26"/>
      <c r="EGG966" s="26"/>
      <c r="EGH966" s="26"/>
      <c r="EGI966" s="26"/>
      <c r="EGJ966" s="26"/>
      <c r="EGK966" s="26"/>
      <c r="EGL966" s="26"/>
      <c r="EGM966" s="26"/>
      <c r="EGN966" s="26"/>
      <c r="EGO966" s="26"/>
      <c r="EGP966" s="26"/>
      <c r="EGQ966" s="26"/>
      <c r="EGR966" s="26"/>
      <c r="EGS966" s="26"/>
      <c r="EGT966" s="26"/>
      <c r="EGU966" s="26"/>
      <c r="EGV966" s="26"/>
      <c r="EGW966" s="26"/>
      <c r="EGX966" s="26"/>
      <c r="EGY966" s="26"/>
      <c r="EGZ966" s="26"/>
      <c r="EHA966" s="26"/>
      <c r="EHB966" s="26"/>
      <c r="EHC966" s="26"/>
      <c r="EHD966" s="26"/>
      <c r="EHE966" s="26"/>
      <c r="EHF966" s="26"/>
      <c r="EHG966" s="26"/>
      <c r="EHH966" s="26"/>
      <c r="EHI966" s="26"/>
      <c r="EHJ966" s="26"/>
      <c r="EHK966" s="26"/>
      <c r="EHL966" s="26"/>
      <c r="EHM966" s="26"/>
      <c r="EHN966" s="26"/>
      <c r="EHO966" s="26"/>
      <c r="EHP966" s="26"/>
      <c r="EHQ966" s="26"/>
      <c r="EHR966" s="26"/>
      <c r="EHS966" s="26"/>
      <c r="EHT966" s="26"/>
      <c r="EHU966" s="26"/>
      <c r="EHV966" s="26"/>
      <c r="EHW966" s="26"/>
      <c r="EHX966" s="26"/>
      <c r="EHY966" s="26"/>
      <c r="EHZ966" s="26"/>
      <c r="EIA966" s="26"/>
      <c r="EIB966" s="26"/>
      <c r="EIC966" s="26"/>
      <c r="EID966" s="26"/>
      <c r="EIE966" s="26"/>
      <c r="EIF966" s="26"/>
      <c r="EIG966" s="26"/>
      <c r="EIH966" s="26"/>
      <c r="EII966" s="26"/>
      <c r="EIJ966" s="26"/>
      <c r="EIK966" s="26"/>
      <c r="EIL966" s="26"/>
      <c r="EIM966" s="26"/>
      <c r="EIN966" s="26"/>
      <c r="EIO966" s="26"/>
      <c r="EIP966" s="26"/>
      <c r="EIQ966" s="26"/>
      <c r="EIR966" s="26"/>
      <c r="EIS966" s="26"/>
      <c r="EIT966" s="26"/>
      <c r="EIU966" s="26"/>
      <c r="EIV966" s="26"/>
      <c r="EIW966" s="26"/>
      <c r="EIX966" s="26"/>
      <c r="EIY966" s="26"/>
      <c r="EIZ966" s="26"/>
      <c r="EJA966" s="26"/>
      <c r="EJB966" s="26"/>
      <c r="EJC966" s="26"/>
      <c r="EJD966" s="26"/>
      <c r="EJE966" s="26"/>
      <c r="EJF966" s="26"/>
      <c r="EJG966" s="26"/>
      <c r="EJH966" s="26"/>
      <c r="EJI966" s="26"/>
      <c r="EJJ966" s="26"/>
      <c r="EJK966" s="26"/>
      <c r="EJL966" s="26"/>
      <c r="EJM966" s="26"/>
      <c r="EJN966" s="26"/>
      <c r="EJO966" s="26"/>
      <c r="EJP966" s="26"/>
      <c r="EJQ966" s="26"/>
      <c r="EJR966" s="26"/>
      <c r="EJS966" s="26"/>
      <c r="EJT966" s="26"/>
      <c r="EJU966" s="26"/>
      <c r="EJV966" s="26"/>
      <c r="EJW966" s="26"/>
      <c r="EJX966" s="26"/>
      <c r="EJY966" s="26"/>
      <c r="EJZ966" s="26"/>
      <c r="EKA966" s="26"/>
      <c r="EKB966" s="26"/>
      <c r="EKC966" s="26"/>
      <c r="EKD966" s="26"/>
      <c r="EKE966" s="26"/>
      <c r="EKF966" s="26"/>
      <c r="EKG966" s="26"/>
      <c r="EKH966" s="26"/>
      <c r="EKI966" s="26"/>
      <c r="EKJ966" s="26"/>
      <c r="EKK966" s="26"/>
      <c r="EKL966" s="26"/>
      <c r="EKM966" s="26"/>
      <c r="EKN966" s="26"/>
      <c r="EKO966" s="26"/>
      <c r="EKP966" s="26"/>
      <c r="EKQ966" s="26"/>
      <c r="EKR966" s="26"/>
      <c r="EKS966" s="26"/>
      <c r="EKT966" s="26"/>
      <c r="EKU966" s="26"/>
      <c r="EKV966" s="26"/>
      <c r="EKW966" s="26"/>
      <c r="EKX966" s="26"/>
      <c r="EKY966" s="26"/>
      <c r="EKZ966" s="26"/>
      <c r="ELA966" s="26"/>
      <c r="ELB966" s="26"/>
      <c r="ELC966" s="26"/>
      <c r="ELD966" s="26"/>
      <c r="ELE966" s="26"/>
      <c r="ELF966" s="26"/>
      <c r="ELG966" s="26"/>
      <c r="ELH966" s="26"/>
      <c r="ELI966" s="26"/>
      <c r="ELJ966" s="26"/>
      <c r="ELK966" s="26"/>
      <c r="ELL966" s="26"/>
      <c r="ELM966" s="26"/>
      <c r="ELN966" s="26"/>
      <c r="ELO966" s="26"/>
      <c r="ELP966" s="26"/>
      <c r="ELQ966" s="26"/>
      <c r="ELR966" s="26"/>
      <c r="ELS966" s="26"/>
      <c r="ELT966" s="26"/>
      <c r="ELU966" s="26"/>
      <c r="ELV966" s="26"/>
      <c r="ELW966" s="26"/>
      <c r="ELX966" s="26"/>
      <c r="ELY966" s="26"/>
      <c r="ELZ966" s="26"/>
      <c r="EMA966" s="26"/>
      <c r="EMB966" s="26"/>
      <c r="EMC966" s="26"/>
      <c r="EMD966" s="26"/>
      <c r="EME966" s="26"/>
      <c r="EMF966" s="26"/>
      <c r="EMG966" s="26"/>
      <c r="EMH966" s="26"/>
      <c r="EMI966" s="26"/>
      <c r="EMJ966" s="26"/>
      <c r="EMK966" s="26"/>
      <c r="EML966" s="26"/>
      <c r="EMM966" s="26"/>
      <c r="EMN966" s="26"/>
      <c r="EMO966" s="26"/>
      <c r="EMP966" s="26"/>
      <c r="EMQ966" s="26"/>
      <c r="EMR966" s="26"/>
      <c r="EMS966" s="26"/>
      <c r="EMT966" s="26"/>
      <c r="EMU966" s="26"/>
      <c r="EMV966" s="26"/>
      <c r="EMW966" s="26"/>
      <c r="EMX966" s="26"/>
      <c r="EMY966" s="26"/>
      <c r="EMZ966" s="26"/>
      <c r="ENA966" s="26"/>
      <c r="ENB966" s="26"/>
      <c r="ENC966" s="26"/>
      <c r="END966" s="26"/>
      <c r="ENE966" s="26"/>
      <c r="ENF966" s="26"/>
      <c r="ENG966" s="26"/>
      <c r="ENH966" s="26"/>
      <c r="ENI966" s="26"/>
      <c r="ENJ966" s="26"/>
      <c r="ENK966" s="26"/>
      <c r="ENL966" s="26"/>
      <c r="ENM966" s="26"/>
      <c r="ENN966" s="26"/>
      <c r="ENO966" s="26"/>
      <c r="ENP966" s="26"/>
      <c r="ENQ966" s="26"/>
      <c r="ENR966" s="26"/>
      <c r="ENS966" s="26"/>
      <c r="ENT966" s="26"/>
      <c r="ENU966" s="26"/>
      <c r="ENV966" s="26"/>
      <c r="ENW966" s="26"/>
      <c r="ENX966" s="26"/>
      <c r="ENY966" s="26"/>
      <c r="ENZ966" s="26"/>
      <c r="EOA966" s="26"/>
      <c r="EOB966" s="26"/>
      <c r="EOC966" s="26"/>
      <c r="EOD966" s="26"/>
      <c r="EOE966" s="26"/>
      <c r="EOF966" s="26"/>
      <c r="EOG966" s="26"/>
      <c r="EOH966" s="26"/>
      <c r="EOI966" s="26"/>
      <c r="EOJ966" s="26"/>
      <c r="EOK966" s="26"/>
      <c r="EOL966" s="26"/>
      <c r="EOM966" s="26"/>
      <c r="EON966" s="26"/>
      <c r="EOO966" s="26"/>
      <c r="EOP966" s="26"/>
      <c r="EOQ966" s="26"/>
      <c r="EOR966" s="26"/>
      <c r="EOS966" s="26"/>
      <c r="EOT966" s="26"/>
      <c r="EOU966" s="26"/>
      <c r="EOV966" s="26"/>
      <c r="EOW966" s="26"/>
      <c r="EOX966" s="26"/>
      <c r="EOY966" s="26"/>
      <c r="EOZ966" s="26"/>
      <c r="EPA966" s="26"/>
      <c r="EPB966" s="26"/>
      <c r="EPC966" s="26"/>
      <c r="EPD966" s="26"/>
      <c r="EPE966" s="26"/>
      <c r="EPF966" s="26"/>
      <c r="EPG966" s="26"/>
      <c r="EPH966" s="26"/>
      <c r="EPI966" s="26"/>
      <c r="EPJ966" s="26"/>
      <c r="EPK966" s="26"/>
      <c r="EPL966" s="26"/>
      <c r="EPM966" s="26"/>
      <c r="EPN966" s="26"/>
      <c r="EPO966" s="26"/>
      <c r="EPP966" s="26"/>
      <c r="EPQ966" s="26"/>
      <c r="EPR966" s="26"/>
      <c r="EPS966" s="26"/>
      <c r="EPT966" s="26"/>
      <c r="EPU966" s="26"/>
      <c r="EPV966" s="26"/>
      <c r="EPW966" s="26"/>
      <c r="EPX966" s="26"/>
      <c r="EPY966" s="26"/>
      <c r="EPZ966" s="26"/>
      <c r="EQA966" s="26"/>
      <c r="EQB966" s="26"/>
      <c r="EQC966" s="26"/>
      <c r="EQD966" s="26"/>
      <c r="EQE966" s="26"/>
      <c r="EQF966" s="26"/>
      <c r="EQG966" s="26"/>
      <c r="EQH966" s="26"/>
      <c r="EQI966" s="26"/>
      <c r="EQJ966" s="26"/>
      <c r="EQK966" s="26"/>
      <c r="EQL966" s="26"/>
      <c r="EQM966" s="26"/>
      <c r="EQN966" s="26"/>
      <c r="EQO966" s="26"/>
      <c r="EQP966" s="26"/>
      <c r="EQQ966" s="26"/>
      <c r="EQR966" s="26"/>
      <c r="EQS966" s="26"/>
      <c r="EQT966" s="26"/>
      <c r="EQU966" s="26"/>
      <c r="EQV966" s="26"/>
      <c r="EQW966" s="26"/>
      <c r="EQX966" s="26"/>
      <c r="EQY966" s="26"/>
      <c r="EQZ966" s="26"/>
      <c r="ERA966" s="26"/>
      <c r="ERB966" s="26"/>
      <c r="ERC966" s="26"/>
      <c r="ERD966" s="26"/>
      <c r="ERE966" s="26"/>
      <c r="ERF966" s="26"/>
      <c r="ERG966" s="26"/>
      <c r="ERH966" s="26"/>
      <c r="ERI966" s="26"/>
      <c r="ERJ966" s="26"/>
      <c r="ERK966" s="26"/>
      <c r="ERL966" s="26"/>
      <c r="ERM966" s="26"/>
      <c r="ERN966" s="26"/>
      <c r="ERO966" s="26"/>
      <c r="ERP966" s="26"/>
      <c r="ERQ966" s="26"/>
      <c r="ERR966" s="26"/>
      <c r="ERS966" s="26"/>
      <c r="ERT966" s="26"/>
      <c r="ERU966" s="26"/>
      <c r="ERV966" s="26"/>
      <c r="ERW966" s="26"/>
      <c r="ERX966" s="26"/>
      <c r="ERY966" s="26"/>
      <c r="ERZ966" s="26"/>
      <c r="ESA966" s="26"/>
      <c r="ESB966" s="26"/>
      <c r="ESC966" s="26"/>
      <c r="ESD966" s="26"/>
      <c r="ESE966" s="26"/>
      <c r="ESF966" s="26"/>
      <c r="ESG966" s="26"/>
      <c r="ESH966" s="26"/>
      <c r="ESI966" s="26"/>
      <c r="ESJ966" s="26"/>
      <c r="ESK966" s="26"/>
      <c r="ESL966" s="26"/>
      <c r="ESM966" s="26"/>
      <c r="ESN966" s="26"/>
      <c r="ESO966" s="26"/>
      <c r="ESP966" s="26"/>
      <c r="ESQ966" s="26"/>
      <c r="ESR966" s="26"/>
      <c r="ESS966" s="26"/>
      <c r="EST966" s="26"/>
      <c r="ESU966" s="26"/>
      <c r="ESV966" s="26"/>
      <c r="ESW966" s="26"/>
      <c r="ESX966" s="26"/>
      <c r="ESY966" s="26"/>
      <c r="ESZ966" s="26"/>
      <c r="ETA966" s="26"/>
      <c r="ETB966" s="26"/>
      <c r="ETC966" s="26"/>
      <c r="ETD966" s="26"/>
      <c r="ETE966" s="26"/>
      <c r="ETF966" s="26"/>
      <c r="ETG966" s="26"/>
      <c r="ETH966" s="26"/>
      <c r="ETI966" s="26"/>
      <c r="ETJ966" s="26"/>
      <c r="ETK966" s="26"/>
      <c r="ETL966" s="26"/>
      <c r="ETM966" s="26"/>
      <c r="ETN966" s="26"/>
      <c r="ETO966" s="26"/>
      <c r="ETP966" s="26"/>
      <c r="ETQ966" s="26"/>
      <c r="ETR966" s="26"/>
      <c r="ETS966" s="26"/>
      <c r="ETT966" s="26"/>
      <c r="ETU966" s="26"/>
      <c r="ETV966" s="26"/>
      <c r="ETW966" s="26"/>
      <c r="ETX966" s="26"/>
      <c r="ETY966" s="26"/>
      <c r="ETZ966" s="26"/>
      <c r="EUA966" s="26"/>
      <c r="EUB966" s="26"/>
      <c r="EUC966" s="26"/>
      <c r="EUD966" s="26"/>
      <c r="EUE966" s="26"/>
      <c r="EUF966" s="26"/>
      <c r="EUG966" s="26"/>
      <c r="EUH966" s="26"/>
      <c r="EUI966" s="26"/>
      <c r="EUJ966" s="26"/>
      <c r="EUK966" s="26"/>
      <c r="EUL966" s="26"/>
      <c r="EUM966" s="26"/>
      <c r="EUN966" s="26"/>
      <c r="EUO966" s="26"/>
      <c r="EUP966" s="26"/>
      <c r="EUQ966" s="26"/>
      <c r="EUR966" s="26"/>
      <c r="EUS966" s="26"/>
      <c r="EUT966" s="26"/>
      <c r="EUU966" s="26"/>
      <c r="EUV966" s="26"/>
      <c r="EUW966" s="26"/>
      <c r="EUX966" s="26"/>
      <c r="EUY966" s="26"/>
      <c r="EUZ966" s="26"/>
      <c r="EVA966" s="26"/>
      <c r="EVB966" s="26"/>
      <c r="EVC966" s="26"/>
      <c r="EVD966" s="26"/>
      <c r="EVE966" s="26"/>
      <c r="EVF966" s="26"/>
      <c r="EVG966" s="26"/>
      <c r="EVH966" s="26"/>
      <c r="EVI966" s="26"/>
      <c r="EVJ966" s="26"/>
      <c r="EVK966" s="26"/>
      <c r="EVL966" s="26"/>
      <c r="EVM966" s="26"/>
      <c r="EVN966" s="26"/>
      <c r="EVO966" s="26"/>
      <c r="EVP966" s="26"/>
      <c r="EVQ966" s="26"/>
      <c r="EVR966" s="26"/>
      <c r="EVS966" s="26"/>
      <c r="EVT966" s="26"/>
      <c r="EVU966" s="26"/>
      <c r="EVV966" s="26"/>
      <c r="EVW966" s="26"/>
      <c r="EVX966" s="26"/>
      <c r="EVY966" s="26"/>
      <c r="EVZ966" s="26"/>
      <c r="EWA966" s="26"/>
      <c r="EWB966" s="26"/>
      <c r="EWC966" s="26"/>
      <c r="EWD966" s="26"/>
      <c r="EWE966" s="26"/>
      <c r="EWF966" s="26"/>
      <c r="EWG966" s="26"/>
      <c r="EWH966" s="26"/>
      <c r="EWI966" s="26"/>
      <c r="EWJ966" s="26"/>
      <c r="EWK966" s="26"/>
      <c r="EWL966" s="26"/>
      <c r="EWM966" s="26"/>
      <c r="EWN966" s="26"/>
      <c r="EWO966" s="26"/>
      <c r="EWP966" s="26"/>
      <c r="EWQ966" s="26"/>
      <c r="EWR966" s="26"/>
      <c r="EWS966" s="26"/>
      <c r="EWT966" s="26"/>
      <c r="EWU966" s="26"/>
      <c r="EWV966" s="26"/>
      <c r="EWW966" s="26"/>
      <c r="EWX966" s="26"/>
      <c r="EWY966" s="26"/>
      <c r="EWZ966" s="26"/>
      <c r="EXA966" s="26"/>
      <c r="EXB966" s="26"/>
      <c r="EXC966" s="26"/>
      <c r="EXD966" s="26"/>
      <c r="EXE966" s="26"/>
      <c r="EXF966" s="26"/>
      <c r="EXG966" s="26"/>
      <c r="EXH966" s="26"/>
      <c r="EXI966" s="26"/>
      <c r="EXJ966" s="26"/>
      <c r="EXK966" s="26"/>
      <c r="EXL966" s="26"/>
      <c r="EXM966" s="26"/>
      <c r="EXN966" s="26"/>
      <c r="EXO966" s="26"/>
      <c r="EXP966" s="26"/>
      <c r="EXQ966" s="26"/>
      <c r="EXR966" s="26"/>
      <c r="EXS966" s="26"/>
      <c r="EXT966" s="26"/>
      <c r="EXU966" s="26"/>
      <c r="EXV966" s="26"/>
      <c r="EXW966" s="26"/>
      <c r="EXX966" s="26"/>
      <c r="EXY966" s="26"/>
      <c r="EXZ966" s="26"/>
      <c r="EYA966" s="26"/>
      <c r="EYB966" s="26"/>
      <c r="EYC966" s="26"/>
      <c r="EYD966" s="26"/>
      <c r="EYE966" s="26"/>
      <c r="EYF966" s="26"/>
      <c r="EYG966" s="26"/>
      <c r="EYH966" s="26"/>
      <c r="EYI966" s="26"/>
      <c r="EYJ966" s="26"/>
      <c r="EYK966" s="26"/>
      <c r="EYL966" s="26"/>
      <c r="EYM966" s="26"/>
      <c r="EYN966" s="26"/>
      <c r="EYO966" s="26"/>
      <c r="EYP966" s="26"/>
      <c r="EYQ966" s="26"/>
      <c r="EYR966" s="26"/>
      <c r="EYS966" s="26"/>
      <c r="EYT966" s="26"/>
      <c r="EYU966" s="26"/>
      <c r="EYV966" s="26"/>
      <c r="EYW966" s="26"/>
      <c r="EYX966" s="26"/>
      <c r="EYY966" s="26"/>
      <c r="EYZ966" s="26"/>
      <c r="EZA966" s="26"/>
      <c r="EZB966" s="26"/>
      <c r="EZC966" s="26"/>
      <c r="EZD966" s="26"/>
      <c r="EZE966" s="26"/>
      <c r="EZF966" s="26"/>
      <c r="EZG966" s="26"/>
      <c r="EZH966" s="26"/>
      <c r="EZI966" s="26"/>
      <c r="EZJ966" s="26"/>
      <c r="EZK966" s="26"/>
      <c r="EZL966" s="26"/>
      <c r="EZM966" s="26"/>
      <c r="EZN966" s="26"/>
      <c r="EZO966" s="26"/>
      <c r="EZP966" s="26"/>
      <c r="EZQ966" s="26"/>
      <c r="EZR966" s="26"/>
      <c r="EZS966" s="26"/>
      <c r="EZT966" s="26"/>
      <c r="EZU966" s="26"/>
      <c r="EZV966" s="26"/>
      <c r="EZW966" s="26"/>
      <c r="EZX966" s="26"/>
      <c r="EZY966" s="26"/>
      <c r="EZZ966" s="26"/>
      <c r="FAA966" s="26"/>
      <c r="FAB966" s="26"/>
      <c r="FAC966" s="26"/>
      <c r="FAD966" s="26"/>
      <c r="FAE966" s="26"/>
      <c r="FAF966" s="26"/>
      <c r="FAG966" s="26"/>
      <c r="FAH966" s="26"/>
      <c r="FAI966" s="26"/>
      <c r="FAJ966" s="26"/>
      <c r="FAK966" s="26"/>
      <c r="FAL966" s="26"/>
      <c r="FAM966" s="26"/>
      <c r="FAN966" s="26"/>
      <c r="FAO966" s="26"/>
      <c r="FAP966" s="26"/>
      <c r="FAQ966" s="26"/>
      <c r="FAR966" s="26"/>
      <c r="FAS966" s="26"/>
      <c r="FAT966" s="26"/>
      <c r="FAU966" s="26"/>
      <c r="FAV966" s="26"/>
      <c r="FAW966" s="26"/>
      <c r="FAX966" s="26"/>
      <c r="FAY966" s="26"/>
      <c r="FAZ966" s="26"/>
      <c r="FBA966" s="26"/>
      <c r="FBB966" s="26"/>
      <c r="FBC966" s="26"/>
      <c r="FBD966" s="26"/>
      <c r="FBE966" s="26"/>
      <c r="FBF966" s="26"/>
      <c r="FBG966" s="26"/>
      <c r="FBH966" s="26"/>
      <c r="FBI966" s="26"/>
      <c r="FBJ966" s="26"/>
      <c r="FBK966" s="26"/>
      <c r="FBL966" s="26"/>
      <c r="FBM966" s="26"/>
      <c r="FBN966" s="26"/>
      <c r="FBO966" s="26"/>
      <c r="FBP966" s="26"/>
      <c r="FBQ966" s="26"/>
      <c r="FBR966" s="26"/>
      <c r="FBS966" s="26"/>
      <c r="FBT966" s="26"/>
      <c r="FBU966" s="26"/>
      <c r="FBV966" s="26"/>
      <c r="FBW966" s="26"/>
      <c r="FBX966" s="26"/>
      <c r="FBY966" s="26"/>
      <c r="FBZ966" s="26"/>
      <c r="FCA966" s="26"/>
      <c r="FCB966" s="26"/>
      <c r="FCC966" s="26"/>
      <c r="FCD966" s="26"/>
      <c r="FCE966" s="26"/>
      <c r="FCF966" s="26"/>
      <c r="FCG966" s="26"/>
      <c r="FCH966" s="26"/>
      <c r="FCI966" s="26"/>
      <c r="FCJ966" s="26"/>
      <c r="FCK966" s="26"/>
      <c r="FCL966" s="26"/>
      <c r="FCM966" s="26"/>
      <c r="FCN966" s="26"/>
      <c r="FCO966" s="26"/>
      <c r="FCP966" s="26"/>
      <c r="FCQ966" s="26"/>
      <c r="FCR966" s="26"/>
      <c r="FCS966" s="26"/>
      <c r="FCT966" s="26"/>
      <c r="FCU966" s="26"/>
      <c r="FCV966" s="26"/>
      <c r="FCW966" s="26"/>
      <c r="FCX966" s="26"/>
      <c r="FCY966" s="26"/>
      <c r="FCZ966" s="26"/>
      <c r="FDA966" s="26"/>
      <c r="FDB966" s="26"/>
      <c r="FDC966" s="26"/>
      <c r="FDD966" s="26"/>
      <c r="FDE966" s="26"/>
      <c r="FDF966" s="26"/>
      <c r="FDG966" s="26"/>
      <c r="FDH966" s="26"/>
      <c r="FDI966" s="26"/>
      <c r="FDJ966" s="26"/>
      <c r="FDK966" s="26"/>
      <c r="FDL966" s="26"/>
      <c r="FDM966" s="26"/>
      <c r="FDN966" s="26"/>
      <c r="FDO966" s="26"/>
      <c r="FDP966" s="26"/>
      <c r="FDQ966" s="26"/>
      <c r="FDR966" s="26"/>
      <c r="FDS966" s="26"/>
      <c r="FDT966" s="26"/>
      <c r="FDU966" s="26"/>
      <c r="FDV966" s="26"/>
      <c r="FDW966" s="26"/>
      <c r="FDX966" s="26"/>
      <c r="FDY966" s="26"/>
      <c r="FDZ966" s="26"/>
      <c r="FEA966" s="26"/>
      <c r="FEB966" s="26"/>
      <c r="FEC966" s="26"/>
      <c r="FED966" s="26"/>
      <c r="FEE966" s="26"/>
      <c r="FEF966" s="26"/>
      <c r="FEG966" s="26"/>
      <c r="FEH966" s="26"/>
      <c r="FEI966" s="26"/>
      <c r="FEJ966" s="26"/>
      <c r="FEK966" s="26"/>
      <c r="FEL966" s="26"/>
      <c r="FEM966" s="26"/>
      <c r="FEN966" s="26"/>
      <c r="FEO966" s="26"/>
      <c r="FEP966" s="26"/>
      <c r="FEQ966" s="26"/>
      <c r="FER966" s="26"/>
      <c r="FES966" s="26"/>
      <c r="FET966" s="26"/>
      <c r="FEU966" s="26"/>
      <c r="FEV966" s="26"/>
      <c r="FEW966" s="26"/>
      <c r="FEX966" s="26"/>
      <c r="FEY966" s="26"/>
      <c r="FEZ966" s="26"/>
      <c r="FFA966" s="26"/>
      <c r="FFB966" s="26"/>
      <c r="FFC966" s="26"/>
      <c r="FFD966" s="26"/>
      <c r="FFE966" s="26"/>
      <c r="FFF966" s="26"/>
      <c r="FFG966" s="26"/>
      <c r="FFH966" s="26"/>
      <c r="FFI966" s="26"/>
      <c r="FFJ966" s="26"/>
      <c r="FFK966" s="26"/>
      <c r="FFL966" s="26"/>
      <c r="FFM966" s="26"/>
      <c r="FFN966" s="26"/>
      <c r="FFO966" s="26"/>
      <c r="FFP966" s="26"/>
      <c r="FFQ966" s="26"/>
      <c r="FFR966" s="26"/>
      <c r="FFS966" s="26"/>
      <c r="FFT966" s="26"/>
      <c r="FFU966" s="26"/>
      <c r="FFV966" s="26"/>
      <c r="FFW966" s="26"/>
      <c r="FFX966" s="26"/>
      <c r="FFY966" s="26"/>
      <c r="FFZ966" s="26"/>
      <c r="FGA966" s="26"/>
      <c r="FGB966" s="26"/>
      <c r="FGC966" s="26"/>
      <c r="FGD966" s="26"/>
      <c r="FGE966" s="26"/>
      <c r="FGF966" s="26"/>
      <c r="FGG966" s="26"/>
      <c r="FGH966" s="26"/>
      <c r="FGI966" s="26"/>
      <c r="FGJ966" s="26"/>
      <c r="FGK966" s="26"/>
      <c r="FGL966" s="26"/>
      <c r="FGM966" s="26"/>
      <c r="FGN966" s="26"/>
      <c r="FGO966" s="26"/>
      <c r="FGP966" s="26"/>
      <c r="FGQ966" s="26"/>
      <c r="FGR966" s="26"/>
      <c r="FGS966" s="26"/>
      <c r="FGT966" s="26"/>
      <c r="FGU966" s="26"/>
      <c r="FGV966" s="26"/>
      <c r="FGW966" s="26"/>
      <c r="FGX966" s="26"/>
      <c r="FGY966" s="26"/>
      <c r="FGZ966" s="26"/>
      <c r="FHA966" s="26"/>
      <c r="FHB966" s="26"/>
      <c r="FHC966" s="26"/>
      <c r="FHD966" s="26"/>
      <c r="FHE966" s="26"/>
      <c r="FHF966" s="26"/>
      <c r="FHG966" s="26"/>
      <c r="FHH966" s="26"/>
      <c r="FHI966" s="26"/>
      <c r="FHJ966" s="26"/>
      <c r="FHK966" s="26"/>
      <c r="FHL966" s="26"/>
      <c r="FHM966" s="26"/>
      <c r="FHN966" s="26"/>
      <c r="FHO966" s="26"/>
      <c r="FHP966" s="26"/>
      <c r="FHQ966" s="26"/>
      <c r="FHR966" s="26"/>
      <c r="FHS966" s="26"/>
      <c r="FHT966" s="26"/>
      <c r="FHU966" s="26"/>
      <c r="FHV966" s="26"/>
      <c r="FHW966" s="26"/>
      <c r="FHX966" s="26"/>
      <c r="FHY966" s="26"/>
      <c r="FHZ966" s="26"/>
      <c r="FIA966" s="26"/>
      <c r="FIB966" s="26"/>
      <c r="FIC966" s="26"/>
      <c r="FID966" s="26"/>
      <c r="FIE966" s="26"/>
      <c r="FIF966" s="26"/>
      <c r="FIG966" s="26"/>
      <c r="FIH966" s="26"/>
      <c r="FII966" s="26"/>
      <c r="FIJ966" s="26"/>
      <c r="FIK966" s="26"/>
      <c r="FIL966" s="26"/>
      <c r="FIM966" s="26"/>
      <c r="FIN966" s="26"/>
      <c r="FIO966" s="26"/>
      <c r="FIP966" s="26"/>
      <c r="FIQ966" s="26"/>
      <c r="FIR966" s="26"/>
      <c r="FIS966" s="26"/>
      <c r="FIT966" s="26"/>
      <c r="FIU966" s="26"/>
      <c r="FIV966" s="26"/>
      <c r="FIW966" s="26"/>
      <c r="FIX966" s="26"/>
      <c r="FIY966" s="26"/>
      <c r="FIZ966" s="26"/>
      <c r="FJA966" s="26"/>
      <c r="FJB966" s="26"/>
      <c r="FJC966" s="26"/>
      <c r="FJD966" s="26"/>
      <c r="FJE966" s="26"/>
      <c r="FJF966" s="26"/>
      <c r="FJG966" s="26"/>
      <c r="FJH966" s="26"/>
      <c r="FJI966" s="26"/>
      <c r="FJJ966" s="26"/>
      <c r="FJK966" s="26"/>
      <c r="FJL966" s="26"/>
      <c r="FJM966" s="26"/>
      <c r="FJN966" s="26"/>
      <c r="FJO966" s="26"/>
      <c r="FJP966" s="26"/>
      <c r="FJQ966" s="26"/>
      <c r="FJR966" s="26"/>
      <c r="FJS966" s="26"/>
      <c r="FJT966" s="26"/>
      <c r="FJU966" s="26"/>
      <c r="FJV966" s="26"/>
      <c r="FJW966" s="26"/>
      <c r="FJX966" s="26"/>
      <c r="FJY966" s="26"/>
      <c r="FJZ966" s="26"/>
      <c r="FKA966" s="26"/>
      <c r="FKB966" s="26"/>
      <c r="FKC966" s="26"/>
      <c r="FKD966" s="26"/>
      <c r="FKE966" s="26"/>
      <c r="FKF966" s="26"/>
      <c r="FKG966" s="26"/>
      <c r="FKH966" s="26"/>
      <c r="FKI966" s="26"/>
      <c r="FKJ966" s="26"/>
      <c r="FKK966" s="26"/>
      <c r="FKL966" s="26"/>
      <c r="FKM966" s="26"/>
      <c r="FKN966" s="26"/>
      <c r="FKO966" s="26"/>
      <c r="FKP966" s="26"/>
      <c r="FKQ966" s="26"/>
      <c r="FKR966" s="26"/>
      <c r="FKS966" s="26"/>
      <c r="FKT966" s="26"/>
      <c r="FKU966" s="26"/>
      <c r="FKV966" s="26"/>
      <c r="FKW966" s="26"/>
      <c r="FKX966" s="26"/>
      <c r="FKY966" s="26"/>
      <c r="FKZ966" s="26"/>
      <c r="FLA966" s="26"/>
      <c r="FLB966" s="26"/>
      <c r="FLC966" s="26"/>
      <c r="FLD966" s="26"/>
      <c r="FLE966" s="26"/>
      <c r="FLF966" s="26"/>
      <c r="FLG966" s="26"/>
      <c r="FLH966" s="26"/>
      <c r="FLI966" s="26"/>
      <c r="FLJ966" s="26"/>
      <c r="FLK966" s="26"/>
      <c r="FLL966" s="26"/>
      <c r="FLM966" s="26"/>
      <c r="FLN966" s="26"/>
      <c r="FLO966" s="26"/>
      <c r="FLP966" s="26"/>
      <c r="FLQ966" s="26"/>
      <c r="FLR966" s="26"/>
      <c r="FLS966" s="26"/>
      <c r="FLT966" s="26"/>
      <c r="FLU966" s="26"/>
      <c r="FLV966" s="26"/>
      <c r="FLW966" s="26"/>
      <c r="FLX966" s="26"/>
      <c r="FLY966" s="26"/>
      <c r="FLZ966" s="26"/>
      <c r="FMA966" s="26"/>
      <c r="FMB966" s="26"/>
      <c r="FMC966" s="26"/>
      <c r="FMD966" s="26"/>
      <c r="FME966" s="26"/>
      <c r="FMF966" s="26"/>
      <c r="FMG966" s="26"/>
      <c r="FMH966" s="26"/>
      <c r="FMI966" s="26"/>
      <c r="FMJ966" s="26"/>
      <c r="FMK966" s="26"/>
      <c r="FML966" s="26"/>
      <c r="FMM966" s="26"/>
      <c r="FMN966" s="26"/>
      <c r="FMO966" s="26"/>
      <c r="FMP966" s="26"/>
      <c r="FMQ966" s="26"/>
      <c r="FMR966" s="26"/>
      <c r="FMS966" s="26"/>
      <c r="FMT966" s="26"/>
      <c r="FMU966" s="26"/>
      <c r="FMV966" s="26"/>
      <c r="FMW966" s="26"/>
      <c r="FMX966" s="26"/>
      <c r="FMY966" s="26"/>
      <c r="FMZ966" s="26"/>
      <c r="FNA966" s="26"/>
      <c r="FNB966" s="26"/>
      <c r="FNC966" s="26"/>
      <c r="FND966" s="26"/>
      <c r="FNE966" s="26"/>
      <c r="FNF966" s="26"/>
      <c r="FNG966" s="26"/>
      <c r="FNH966" s="26"/>
      <c r="FNI966" s="26"/>
      <c r="FNJ966" s="26"/>
      <c r="FNK966" s="26"/>
      <c r="FNL966" s="26"/>
      <c r="FNM966" s="26"/>
      <c r="FNN966" s="26"/>
      <c r="FNO966" s="26"/>
      <c r="FNP966" s="26"/>
      <c r="FNQ966" s="26"/>
      <c r="FNR966" s="26"/>
      <c r="FNS966" s="26"/>
      <c r="FNT966" s="26"/>
      <c r="FNU966" s="26"/>
      <c r="FNV966" s="26"/>
      <c r="FNW966" s="26"/>
      <c r="FNX966" s="26"/>
      <c r="FNY966" s="26"/>
      <c r="FNZ966" s="26"/>
      <c r="FOA966" s="26"/>
      <c r="FOB966" s="26"/>
      <c r="FOC966" s="26"/>
      <c r="FOD966" s="26"/>
      <c r="FOE966" s="26"/>
      <c r="FOF966" s="26"/>
      <c r="FOG966" s="26"/>
      <c r="FOH966" s="26"/>
      <c r="FOI966" s="26"/>
      <c r="FOJ966" s="26"/>
      <c r="FOK966" s="26"/>
      <c r="FOL966" s="26"/>
      <c r="FOM966" s="26"/>
      <c r="FON966" s="26"/>
      <c r="FOO966" s="26"/>
      <c r="FOP966" s="26"/>
      <c r="FOQ966" s="26"/>
      <c r="FOR966" s="26"/>
      <c r="FOS966" s="26"/>
      <c r="FOT966" s="26"/>
      <c r="FOU966" s="26"/>
      <c r="FOV966" s="26"/>
      <c r="FOW966" s="26"/>
      <c r="FOX966" s="26"/>
      <c r="FOY966" s="26"/>
      <c r="FOZ966" s="26"/>
      <c r="FPA966" s="26"/>
      <c r="FPB966" s="26"/>
      <c r="FPC966" s="26"/>
      <c r="FPD966" s="26"/>
      <c r="FPE966" s="26"/>
      <c r="FPF966" s="26"/>
      <c r="FPG966" s="26"/>
      <c r="FPH966" s="26"/>
      <c r="FPI966" s="26"/>
      <c r="FPJ966" s="26"/>
      <c r="FPK966" s="26"/>
      <c r="FPL966" s="26"/>
      <c r="FPM966" s="26"/>
      <c r="FPN966" s="26"/>
      <c r="FPO966" s="26"/>
      <c r="FPP966" s="26"/>
      <c r="FPQ966" s="26"/>
      <c r="FPR966" s="26"/>
      <c r="FPS966" s="26"/>
      <c r="FPT966" s="26"/>
      <c r="FPU966" s="26"/>
      <c r="FPV966" s="26"/>
      <c r="FPW966" s="26"/>
      <c r="FPX966" s="26"/>
      <c r="FPY966" s="26"/>
      <c r="FPZ966" s="26"/>
      <c r="FQA966" s="26"/>
      <c r="FQB966" s="26"/>
      <c r="FQC966" s="26"/>
      <c r="FQD966" s="26"/>
      <c r="FQE966" s="26"/>
      <c r="FQF966" s="26"/>
      <c r="FQG966" s="26"/>
      <c r="FQH966" s="26"/>
      <c r="FQI966" s="26"/>
      <c r="FQJ966" s="26"/>
      <c r="FQK966" s="26"/>
      <c r="FQL966" s="26"/>
      <c r="FQM966" s="26"/>
      <c r="FQN966" s="26"/>
      <c r="FQO966" s="26"/>
      <c r="FQP966" s="26"/>
      <c r="FQQ966" s="26"/>
      <c r="FQR966" s="26"/>
      <c r="FQS966" s="26"/>
      <c r="FQT966" s="26"/>
      <c r="FQU966" s="26"/>
      <c r="FQV966" s="26"/>
      <c r="FQW966" s="26"/>
      <c r="FQX966" s="26"/>
      <c r="FQY966" s="26"/>
      <c r="FQZ966" s="26"/>
      <c r="FRA966" s="26"/>
      <c r="FRB966" s="26"/>
      <c r="FRC966" s="26"/>
      <c r="FRD966" s="26"/>
      <c r="FRE966" s="26"/>
      <c r="FRF966" s="26"/>
      <c r="FRG966" s="26"/>
      <c r="FRH966" s="26"/>
      <c r="FRI966" s="26"/>
      <c r="FRJ966" s="26"/>
      <c r="FRK966" s="26"/>
      <c r="FRL966" s="26"/>
      <c r="FRM966" s="26"/>
      <c r="FRN966" s="26"/>
      <c r="FRO966" s="26"/>
      <c r="FRP966" s="26"/>
      <c r="FRQ966" s="26"/>
      <c r="FRR966" s="26"/>
      <c r="FRS966" s="26"/>
      <c r="FRT966" s="26"/>
      <c r="FRU966" s="26"/>
      <c r="FRV966" s="26"/>
      <c r="FRW966" s="26"/>
      <c r="FRX966" s="26"/>
      <c r="FRY966" s="26"/>
      <c r="FRZ966" s="26"/>
      <c r="FSA966" s="26"/>
      <c r="FSB966" s="26"/>
      <c r="FSC966" s="26"/>
      <c r="FSD966" s="26"/>
      <c r="FSE966" s="26"/>
      <c r="FSF966" s="26"/>
      <c r="FSG966" s="26"/>
      <c r="FSH966" s="26"/>
      <c r="FSI966" s="26"/>
      <c r="FSJ966" s="26"/>
      <c r="FSK966" s="26"/>
      <c r="FSL966" s="26"/>
      <c r="FSM966" s="26"/>
      <c r="FSN966" s="26"/>
      <c r="FSO966" s="26"/>
      <c r="FSP966" s="26"/>
      <c r="FSQ966" s="26"/>
      <c r="FSR966" s="26"/>
      <c r="FSS966" s="26"/>
      <c r="FST966" s="26"/>
      <c r="FSU966" s="26"/>
      <c r="FSV966" s="26"/>
      <c r="FSW966" s="26"/>
      <c r="FSX966" s="26"/>
      <c r="FSY966" s="26"/>
      <c r="FSZ966" s="26"/>
      <c r="FTA966" s="26"/>
      <c r="FTB966" s="26"/>
      <c r="FTC966" s="26"/>
      <c r="FTD966" s="26"/>
      <c r="FTE966" s="26"/>
      <c r="FTF966" s="26"/>
      <c r="FTG966" s="26"/>
      <c r="FTH966" s="26"/>
      <c r="FTI966" s="26"/>
      <c r="FTJ966" s="26"/>
      <c r="FTK966" s="26"/>
      <c r="FTL966" s="26"/>
      <c r="FTM966" s="26"/>
      <c r="FTN966" s="26"/>
      <c r="FTO966" s="26"/>
      <c r="FTP966" s="26"/>
      <c r="FTQ966" s="26"/>
      <c r="FTR966" s="26"/>
      <c r="FTS966" s="26"/>
      <c r="FTT966" s="26"/>
      <c r="FTU966" s="26"/>
      <c r="FTV966" s="26"/>
      <c r="FTW966" s="26"/>
      <c r="FTX966" s="26"/>
      <c r="FTY966" s="26"/>
      <c r="FTZ966" s="26"/>
      <c r="FUA966" s="26"/>
      <c r="FUB966" s="26"/>
      <c r="FUC966" s="26"/>
      <c r="FUD966" s="26"/>
      <c r="FUE966" s="26"/>
      <c r="FUF966" s="26"/>
      <c r="FUG966" s="26"/>
      <c r="FUH966" s="26"/>
      <c r="FUI966" s="26"/>
      <c r="FUJ966" s="26"/>
      <c r="FUK966" s="26"/>
      <c r="FUL966" s="26"/>
      <c r="FUM966" s="26"/>
      <c r="FUN966" s="26"/>
      <c r="FUO966" s="26"/>
      <c r="FUP966" s="26"/>
      <c r="FUQ966" s="26"/>
      <c r="FUR966" s="26"/>
      <c r="FUS966" s="26"/>
      <c r="FUT966" s="26"/>
      <c r="FUU966" s="26"/>
      <c r="FUV966" s="26"/>
      <c r="FUW966" s="26"/>
      <c r="FUX966" s="26"/>
      <c r="FUY966" s="26"/>
      <c r="FUZ966" s="26"/>
      <c r="FVA966" s="26"/>
      <c r="FVB966" s="26"/>
      <c r="FVC966" s="26"/>
      <c r="FVD966" s="26"/>
      <c r="FVE966" s="26"/>
      <c r="FVF966" s="26"/>
      <c r="FVG966" s="26"/>
      <c r="FVH966" s="26"/>
      <c r="FVI966" s="26"/>
      <c r="FVJ966" s="26"/>
      <c r="FVK966" s="26"/>
      <c r="FVL966" s="26"/>
      <c r="FVM966" s="26"/>
      <c r="FVN966" s="26"/>
      <c r="FVO966" s="26"/>
      <c r="FVP966" s="26"/>
      <c r="FVQ966" s="26"/>
      <c r="FVR966" s="26"/>
      <c r="FVS966" s="26"/>
      <c r="FVT966" s="26"/>
      <c r="FVU966" s="26"/>
      <c r="FVV966" s="26"/>
      <c r="FVW966" s="26"/>
      <c r="FVX966" s="26"/>
      <c r="FVY966" s="26"/>
      <c r="FVZ966" s="26"/>
      <c r="FWA966" s="26"/>
      <c r="FWB966" s="26"/>
      <c r="FWC966" s="26"/>
      <c r="FWD966" s="26"/>
      <c r="FWE966" s="26"/>
      <c r="FWF966" s="26"/>
      <c r="FWG966" s="26"/>
      <c r="FWH966" s="26"/>
      <c r="FWI966" s="26"/>
      <c r="FWJ966" s="26"/>
      <c r="FWK966" s="26"/>
      <c r="FWL966" s="26"/>
      <c r="FWM966" s="26"/>
      <c r="FWN966" s="26"/>
      <c r="FWO966" s="26"/>
      <c r="FWP966" s="26"/>
      <c r="FWQ966" s="26"/>
      <c r="FWR966" s="26"/>
      <c r="FWS966" s="26"/>
      <c r="FWT966" s="26"/>
      <c r="FWU966" s="26"/>
      <c r="FWV966" s="26"/>
      <c r="FWW966" s="26"/>
      <c r="FWX966" s="26"/>
      <c r="FWY966" s="26"/>
      <c r="FWZ966" s="26"/>
      <c r="FXA966" s="26"/>
      <c r="FXB966" s="26"/>
      <c r="FXC966" s="26"/>
      <c r="FXD966" s="26"/>
      <c r="FXE966" s="26"/>
      <c r="FXF966" s="26"/>
      <c r="FXG966" s="26"/>
      <c r="FXH966" s="26"/>
      <c r="FXI966" s="26"/>
      <c r="FXJ966" s="26"/>
      <c r="FXK966" s="26"/>
      <c r="FXL966" s="26"/>
      <c r="FXM966" s="26"/>
      <c r="FXN966" s="26"/>
      <c r="FXO966" s="26"/>
      <c r="FXP966" s="26"/>
      <c r="FXQ966" s="26"/>
      <c r="FXR966" s="26"/>
      <c r="FXS966" s="26"/>
      <c r="FXT966" s="26"/>
      <c r="FXU966" s="26"/>
      <c r="FXV966" s="26"/>
      <c r="FXW966" s="26"/>
      <c r="FXX966" s="26"/>
      <c r="FXY966" s="26"/>
      <c r="FXZ966" s="26"/>
      <c r="FYA966" s="26"/>
      <c r="FYB966" s="26"/>
      <c r="FYC966" s="26"/>
      <c r="FYD966" s="26"/>
      <c r="FYE966" s="26"/>
      <c r="FYF966" s="26"/>
      <c r="FYG966" s="26"/>
      <c r="FYH966" s="26"/>
      <c r="FYI966" s="26"/>
      <c r="FYJ966" s="26"/>
      <c r="FYK966" s="26"/>
      <c r="FYL966" s="26"/>
      <c r="FYM966" s="26"/>
      <c r="FYN966" s="26"/>
      <c r="FYO966" s="26"/>
      <c r="FYP966" s="26"/>
      <c r="FYQ966" s="26"/>
      <c r="FYR966" s="26"/>
      <c r="FYS966" s="26"/>
      <c r="FYT966" s="26"/>
      <c r="FYU966" s="26"/>
      <c r="FYV966" s="26"/>
      <c r="FYW966" s="26"/>
      <c r="FYX966" s="26"/>
      <c r="FYY966" s="26"/>
      <c r="FYZ966" s="26"/>
      <c r="FZA966" s="26"/>
      <c r="FZB966" s="26"/>
      <c r="FZC966" s="26"/>
      <c r="FZD966" s="26"/>
      <c r="FZE966" s="26"/>
      <c r="FZF966" s="26"/>
      <c r="FZG966" s="26"/>
      <c r="FZH966" s="26"/>
      <c r="FZI966" s="26"/>
      <c r="FZJ966" s="26"/>
      <c r="FZK966" s="26"/>
      <c r="FZL966" s="26"/>
      <c r="FZM966" s="26"/>
      <c r="FZN966" s="26"/>
      <c r="FZO966" s="26"/>
      <c r="FZP966" s="26"/>
      <c r="FZQ966" s="26"/>
      <c r="FZR966" s="26"/>
      <c r="FZS966" s="26"/>
      <c r="FZT966" s="26"/>
      <c r="FZU966" s="26"/>
      <c r="FZV966" s="26"/>
      <c r="FZW966" s="26"/>
      <c r="FZX966" s="26"/>
      <c r="FZY966" s="26"/>
      <c r="FZZ966" s="26"/>
      <c r="GAA966" s="26"/>
      <c r="GAB966" s="26"/>
      <c r="GAC966" s="26"/>
      <c r="GAD966" s="26"/>
      <c r="GAE966" s="26"/>
      <c r="GAF966" s="26"/>
      <c r="GAG966" s="26"/>
      <c r="GAH966" s="26"/>
      <c r="GAI966" s="26"/>
      <c r="GAJ966" s="26"/>
      <c r="GAK966" s="26"/>
      <c r="GAL966" s="26"/>
      <c r="GAM966" s="26"/>
      <c r="GAN966" s="26"/>
      <c r="GAO966" s="26"/>
      <c r="GAP966" s="26"/>
      <c r="GAQ966" s="26"/>
      <c r="GAR966" s="26"/>
      <c r="GAS966" s="26"/>
      <c r="GAT966" s="26"/>
      <c r="GAU966" s="26"/>
      <c r="GAV966" s="26"/>
      <c r="GAW966" s="26"/>
      <c r="GAX966" s="26"/>
      <c r="GAY966" s="26"/>
      <c r="GAZ966" s="26"/>
      <c r="GBA966" s="26"/>
      <c r="GBB966" s="26"/>
      <c r="GBC966" s="26"/>
      <c r="GBD966" s="26"/>
      <c r="GBE966" s="26"/>
      <c r="GBF966" s="26"/>
      <c r="GBG966" s="26"/>
      <c r="GBH966" s="26"/>
      <c r="GBI966" s="26"/>
      <c r="GBJ966" s="26"/>
      <c r="GBK966" s="26"/>
      <c r="GBL966" s="26"/>
      <c r="GBM966" s="26"/>
      <c r="GBN966" s="26"/>
      <c r="GBO966" s="26"/>
      <c r="GBP966" s="26"/>
      <c r="GBQ966" s="26"/>
      <c r="GBR966" s="26"/>
      <c r="GBS966" s="26"/>
      <c r="GBT966" s="26"/>
      <c r="GBU966" s="26"/>
      <c r="GBV966" s="26"/>
      <c r="GBW966" s="26"/>
      <c r="GBX966" s="26"/>
      <c r="GBY966" s="26"/>
      <c r="GBZ966" s="26"/>
      <c r="GCA966" s="26"/>
      <c r="GCB966" s="26"/>
      <c r="GCC966" s="26"/>
      <c r="GCD966" s="26"/>
      <c r="GCE966" s="26"/>
      <c r="GCF966" s="26"/>
      <c r="GCG966" s="26"/>
      <c r="GCH966" s="26"/>
      <c r="GCI966" s="26"/>
      <c r="GCJ966" s="26"/>
      <c r="GCK966" s="26"/>
      <c r="GCL966" s="26"/>
      <c r="GCM966" s="26"/>
      <c r="GCN966" s="26"/>
      <c r="GCO966" s="26"/>
      <c r="GCP966" s="26"/>
      <c r="GCQ966" s="26"/>
      <c r="GCR966" s="26"/>
      <c r="GCS966" s="26"/>
      <c r="GCT966" s="26"/>
      <c r="GCU966" s="26"/>
      <c r="GCV966" s="26"/>
      <c r="GCW966" s="26"/>
      <c r="GCX966" s="26"/>
      <c r="GCY966" s="26"/>
      <c r="GCZ966" s="26"/>
      <c r="GDA966" s="26"/>
      <c r="GDB966" s="26"/>
      <c r="GDC966" s="26"/>
      <c r="GDD966" s="26"/>
      <c r="GDE966" s="26"/>
      <c r="GDF966" s="26"/>
      <c r="GDG966" s="26"/>
      <c r="GDH966" s="26"/>
      <c r="GDI966" s="26"/>
      <c r="GDJ966" s="26"/>
      <c r="GDK966" s="26"/>
      <c r="GDL966" s="26"/>
      <c r="GDM966" s="26"/>
      <c r="GDN966" s="26"/>
      <c r="GDO966" s="26"/>
      <c r="GDP966" s="26"/>
      <c r="GDQ966" s="26"/>
      <c r="GDR966" s="26"/>
      <c r="GDS966" s="26"/>
      <c r="GDT966" s="26"/>
      <c r="GDU966" s="26"/>
      <c r="GDV966" s="26"/>
      <c r="GDW966" s="26"/>
      <c r="GDX966" s="26"/>
      <c r="GDY966" s="26"/>
      <c r="GDZ966" s="26"/>
      <c r="GEA966" s="26"/>
      <c r="GEB966" s="26"/>
      <c r="GEC966" s="26"/>
      <c r="GED966" s="26"/>
      <c r="GEE966" s="26"/>
      <c r="GEF966" s="26"/>
      <c r="GEG966" s="26"/>
      <c r="GEH966" s="26"/>
      <c r="GEI966" s="26"/>
      <c r="GEJ966" s="26"/>
      <c r="GEK966" s="26"/>
      <c r="GEL966" s="26"/>
      <c r="GEM966" s="26"/>
      <c r="GEN966" s="26"/>
      <c r="GEO966" s="26"/>
      <c r="GEP966" s="26"/>
      <c r="GEQ966" s="26"/>
      <c r="GER966" s="26"/>
      <c r="GES966" s="26"/>
      <c r="GET966" s="26"/>
      <c r="GEU966" s="26"/>
      <c r="GEV966" s="26"/>
      <c r="GEW966" s="26"/>
      <c r="GEX966" s="26"/>
      <c r="GEY966" s="26"/>
      <c r="GEZ966" s="26"/>
      <c r="GFA966" s="26"/>
      <c r="GFB966" s="26"/>
      <c r="GFC966" s="26"/>
      <c r="GFD966" s="26"/>
      <c r="GFE966" s="26"/>
      <c r="GFF966" s="26"/>
      <c r="GFG966" s="26"/>
      <c r="GFH966" s="26"/>
      <c r="GFI966" s="26"/>
      <c r="GFJ966" s="26"/>
      <c r="GFK966" s="26"/>
      <c r="GFL966" s="26"/>
      <c r="GFM966" s="26"/>
      <c r="GFN966" s="26"/>
      <c r="GFO966" s="26"/>
      <c r="GFP966" s="26"/>
      <c r="GFQ966" s="26"/>
      <c r="GFR966" s="26"/>
      <c r="GFS966" s="26"/>
      <c r="GFT966" s="26"/>
      <c r="GFU966" s="26"/>
      <c r="GFV966" s="26"/>
      <c r="GFW966" s="26"/>
      <c r="GFX966" s="26"/>
      <c r="GFY966" s="26"/>
      <c r="GFZ966" s="26"/>
      <c r="GGA966" s="26"/>
      <c r="GGB966" s="26"/>
      <c r="GGC966" s="26"/>
      <c r="GGD966" s="26"/>
      <c r="GGE966" s="26"/>
      <c r="GGF966" s="26"/>
      <c r="GGG966" s="26"/>
      <c r="GGH966" s="26"/>
      <c r="GGI966" s="26"/>
      <c r="GGJ966" s="26"/>
      <c r="GGK966" s="26"/>
      <c r="GGL966" s="26"/>
      <c r="GGM966" s="26"/>
      <c r="GGN966" s="26"/>
      <c r="GGO966" s="26"/>
      <c r="GGP966" s="26"/>
      <c r="GGQ966" s="26"/>
      <c r="GGR966" s="26"/>
      <c r="GGS966" s="26"/>
      <c r="GGT966" s="26"/>
      <c r="GGU966" s="26"/>
      <c r="GGV966" s="26"/>
      <c r="GGW966" s="26"/>
      <c r="GGX966" s="26"/>
      <c r="GGY966" s="26"/>
      <c r="GGZ966" s="26"/>
      <c r="GHA966" s="26"/>
      <c r="GHB966" s="26"/>
      <c r="GHC966" s="26"/>
      <c r="GHD966" s="26"/>
      <c r="GHE966" s="26"/>
      <c r="GHF966" s="26"/>
      <c r="GHG966" s="26"/>
      <c r="GHH966" s="26"/>
      <c r="GHI966" s="26"/>
      <c r="GHJ966" s="26"/>
      <c r="GHK966" s="26"/>
      <c r="GHL966" s="26"/>
      <c r="GHM966" s="26"/>
      <c r="GHN966" s="26"/>
      <c r="GHO966" s="26"/>
      <c r="GHP966" s="26"/>
      <c r="GHQ966" s="26"/>
      <c r="GHR966" s="26"/>
      <c r="GHS966" s="26"/>
      <c r="GHT966" s="26"/>
      <c r="GHU966" s="26"/>
      <c r="GHV966" s="26"/>
      <c r="GHW966" s="26"/>
      <c r="GHX966" s="26"/>
      <c r="GHY966" s="26"/>
      <c r="GHZ966" s="26"/>
      <c r="GIA966" s="26"/>
      <c r="GIB966" s="26"/>
      <c r="GIC966" s="26"/>
      <c r="GID966" s="26"/>
      <c r="GIE966" s="26"/>
      <c r="GIF966" s="26"/>
      <c r="GIG966" s="26"/>
      <c r="GIH966" s="26"/>
      <c r="GII966" s="26"/>
      <c r="GIJ966" s="26"/>
      <c r="GIK966" s="26"/>
      <c r="GIL966" s="26"/>
      <c r="GIM966" s="26"/>
      <c r="GIN966" s="26"/>
      <c r="GIO966" s="26"/>
      <c r="GIP966" s="26"/>
      <c r="GIQ966" s="26"/>
      <c r="GIR966" s="26"/>
      <c r="GIS966" s="26"/>
      <c r="GIT966" s="26"/>
      <c r="GIU966" s="26"/>
      <c r="GIV966" s="26"/>
      <c r="GIW966" s="26"/>
      <c r="GIX966" s="26"/>
      <c r="GIY966" s="26"/>
      <c r="GIZ966" s="26"/>
      <c r="GJA966" s="26"/>
      <c r="GJB966" s="26"/>
      <c r="GJC966" s="26"/>
      <c r="GJD966" s="26"/>
      <c r="GJE966" s="26"/>
      <c r="GJF966" s="26"/>
      <c r="GJG966" s="26"/>
      <c r="GJH966" s="26"/>
      <c r="GJI966" s="26"/>
      <c r="GJJ966" s="26"/>
      <c r="GJK966" s="26"/>
      <c r="GJL966" s="26"/>
      <c r="GJM966" s="26"/>
      <c r="GJN966" s="26"/>
      <c r="GJO966" s="26"/>
      <c r="GJP966" s="26"/>
      <c r="GJQ966" s="26"/>
      <c r="GJR966" s="26"/>
      <c r="GJS966" s="26"/>
      <c r="GJT966" s="26"/>
      <c r="GJU966" s="26"/>
      <c r="GJV966" s="26"/>
      <c r="GJW966" s="26"/>
      <c r="GJX966" s="26"/>
      <c r="GJY966" s="26"/>
      <c r="GJZ966" s="26"/>
      <c r="GKA966" s="26"/>
      <c r="GKB966" s="26"/>
      <c r="GKC966" s="26"/>
      <c r="GKD966" s="26"/>
      <c r="GKE966" s="26"/>
      <c r="GKF966" s="26"/>
      <c r="GKG966" s="26"/>
      <c r="GKH966" s="26"/>
      <c r="GKI966" s="26"/>
      <c r="GKJ966" s="26"/>
      <c r="GKK966" s="26"/>
      <c r="GKL966" s="26"/>
      <c r="GKM966" s="26"/>
      <c r="GKN966" s="26"/>
      <c r="GKO966" s="26"/>
      <c r="GKP966" s="26"/>
      <c r="GKQ966" s="26"/>
      <c r="GKR966" s="26"/>
      <c r="GKS966" s="26"/>
      <c r="GKT966" s="26"/>
      <c r="GKU966" s="26"/>
      <c r="GKV966" s="26"/>
      <c r="GKW966" s="26"/>
      <c r="GKX966" s="26"/>
      <c r="GKY966" s="26"/>
      <c r="GKZ966" s="26"/>
      <c r="GLA966" s="26"/>
      <c r="GLB966" s="26"/>
      <c r="GLC966" s="26"/>
      <c r="GLD966" s="26"/>
      <c r="GLE966" s="26"/>
      <c r="GLF966" s="26"/>
      <c r="GLG966" s="26"/>
      <c r="GLH966" s="26"/>
      <c r="GLI966" s="26"/>
      <c r="GLJ966" s="26"/>
      <c r="GLK966" s="26"/>
      <c r="GLL966" s="26"/>
      <c r="GLM966" s="26"/>
      <c r="GLN966" s="26"/>
      <c r="GLO966" s="26"/>
      <c r="GLP966" s="26"/>
      <c r="GLQ966" s="26"/>
      <c r="GLR966" s="26"/>
      <c r="GLS966" s="26"/>
      <c r="GLT966" s="26"/>
      <c r="GLU966" s="26"/>
      <c r="GLV966" s="26"/>
      <c r="GLW966" s="26"/>
      <c r="GLX966" s="26"/>
      <c r="GLY966" s="26"/>
      <c r="GLZ966" s="26"/>
      <c r="GMA966" s="26"/>
      <c r="GMB966" s="26"/>
      <c r="GMC966" s="26"/>
      <c r="GMD966" s="26"/>
      <c r="GME966" s="26"/>
      <c r="GMF966" s="26"/>
      <c r="GMG966" s="26"/>
      <c r="GMH966" s="26"/>
      <c r="GMI966" s="26"/>
      <c r="GMJ966" s="26"/>
      <c r="GMK966" s="26"/>
      <c r="GML966" s="26"/>
      <c r="GMM966" s="26"/>
      <c r="GMN966" s="26"/>
      <c r="GMO966" s="26"/>
      <c r="GMP966" s="26"/>
      <c r="GMQ966" s="26"/>
      <c r="GMR966" s="26"/>
      <c r="GMS966" s="26"/>
      <c r="GMT966" s="26"/>
      <c r="GMU966" s="26"/>
      <c r="GMV966" s="26"/>
      <c r="GMW966" s="26"/>
      <c r="GMX966" s="26"/>
      <c r="GMY966" s="26"/>
      <c r="GMZ966" s="26"/>
      <c r="GNA966" s="26"/>
      <c r="GNB966" s="26"/>
      <c r="GNC966" s="26"/>
      <c r="GND966" s="26"/>
      <c r="GNE966" s="26"/>
      <c r="GNF966" s="26"/>
      <c r="GNG966" s="26"/>
      <c r="GNH966" s="26"/>
      <c r="GNI966" s="26"/>
      <c r="GNJ966" s="26"/>
      <c r="GNK966" s="26"/>
      <c r="GNL966" s="26"/>
      <c r="GNM966" s="26"/>
      <c r="GNN966" s="26"/>
      <c r="GNO966" s="26"/>
      <c r="GNP966" s="26"/>
      <c r="GNQ966" s="26"/>
      <c r="GNR966" s="26"/>
      <c r="GNS966" s="26"/>
      <c r="GNT966" s="26"/>
      <c r="GNU966" s="26"/>
      <c r="GNV966" s="26"/>
      <c r="GNW966" s="26"/>
      <c r="GNX966" s="26"/>
      <c r="GNY966" s="26"/>
      <c r="GNZ966" s="26"/>
      <c r="GOA966" s="26"/>
      <c r="GOB966" s="26"/>
      <c r="GOC966" s="26"/>
      <c r="GOD966" s="26"/>
      <c r="GOE966" s="26"/>
      <c r="GOF966" s="26"/>
      <c r="GOG966" s="26"/>
      <c r="GOH966" s="26"/>
      <c r="GOI966" s="26"/>
      <c r="GOJ966" s="26"/>
      <c r="GOK966" s="26"/>
      <c r="GOL966" s="26"/>
      <c r="GOM966" s="26"/>
      <c r="GON966" s="26"/>
      <c r="GOO966" s="26"/>
      <c r="GOP966" s="26"/>
      <c r="GOQ966" s="26"/>
      <c r="GOR966" s="26"/>
      <c r="GOS966" s="26"/>
      <c r="GOT966" s="26"/>
      <c r="GOU966" s="26"/>
      <c r="GOV966" s="26"/>
      <c r="GOW966" s="26"/>
      <c r="GOX966" s="26"/>
      <c r="GOY966" s="26"/>
      <c r="GOZ966" s="26"/>
      <c r="GPA966" s="26"/>
      <c r="GPB966" s="26"/>
      <c r="GPC966" s="26"/>
      <c r="GPD966" s="26"/>
      <c r="GPE966" s="26"/>
      <c r="GPF966" s="26"/>
      <c r="GPG966" s="26"/>
      <c r="GPH966" s="26"/>
      <c r="GPI966" s="26"/>
      <c r="GPJ966" s="26"/>
      <c r="GPK966" s="26"/>
      <c r="GPL966" s="26"/>
      <c r="GPM966" s="26"/>
      <c r="GPN966" s="26"/>
      <c r="GPO966" s="26"/>
      <c r="GPP966" s="26"/>
      <c r="GPQ966" s="26"/>
      <c r="GPR966" s="26"/>
      <c r="GPS966" s="26"/>
      <c r="GPT966" s="26"/>
      <c r="GPU966" s="26"/>
      <c r="GPV966" s="26"/>
      <c r="GPW966" s="26"/>
      <c r="GPX966" s="26"/>
      <c r="GPY966" s="26"/>
      <c r="GPZ966" s="26"/>
      <c r="GQA966" s="26"/>
      <c r="GQB966" s="26"/>
      <c r="GQC966" s="26"/>
      <c r="GQD966" s="26"/>
      <c r="GQE966" s="26"/>
      <c r="GQF966" s="26"/>
      <c r="GQG966" s="26"/>
      <c r="GQH966" s="26"/>
      <c r="GQI966" s="26"/>
      <c r="GQJ966" s="26"/>
      <c r="GQK966" s="26"/>
      <c r="GQL966" s="26"/>
      <c r="GQM966" s="26"/>
      <c r="GQN966" s="26"/>
      <c r="GQO966" s="26"/>
      <c r="GQP966" s="26"/>
      <c r="GQQ966" s="26"/>
      <c r="GQR966" s="26"/>
      <c r="GQS966" s="26"/>
      <c r="GQT966" s="26"/>
      <c r="GQU966" s="26"/>
      <c r="GQV966" s="26"/>
      <c r="GQW966" s="26"/>
      <c r="GQX966" s="26"/>
      <c r="GQY966" s="26"/>
      <c r="GQZ966" s="26"/>
      <c r="GRA966" s="26"/>
      <c r="GRB966" s="26"/>
      <c r="GRC966" s="26"/>
      <c r="GRD966" s="26"/>
      <c r="GRE966" s="26"/>
      <c r="GRF966" s="26"/>
      <c r="GRG966" s="26"/>
      <c r="GRH966" s="26"/>
      <c r="GRI966" s="26"/>
      <c r="GRJ966" s="26"/>
      <c r="GRK966" s="26"/>
      <c r="GRL966" s="26"/>
      <c r="GRM966" s="26"/>
      <c r="GRN966" s="26"/>
      <c r="GRO966" s="26"/>
      <c r="GRP966" s="26"/>
      <c r="GRQ966" s="26"/>
      <c r="GRR966" s="26"/>
      <c r="GRS966" s="26"/>
      <c r="GRT966" s="26"/>
      <c r="GRU966" s="26"/>
      <c r="GRV966" s="26"/>
      <c r="GRW966" s="26"/>
      <c r="GRX966" s="26"/>
      <c r="GRY966" s="26"/>
      <c r="GRZ966" s="26"/>
      <c r="GSA966" s="26"/>
      <c r="GSB966" s="26"/>
      <c r="GSC966" s="26"/>
      <c r="GSD966" s="26"/>
      <c r="GSE966" s="26"/>
      <c r="GSF966" s="26"/>
      <c r="GSG966" s="26"/>
      <c r="GSH966" s="26"/>
      <c r="GSI966" s="26"/>
      <c r="GSJ966" s="26"/>
      <c r="GSK966" s="26"/>
      <c r="GSL966" s="26"/>
      <c r="GSM966" s="26"/>
      <c r="GSN966" s="26"/>
      <c r="GSO966" s="26"/>
      <c r="GSP966" s="26"/>
      <c r="GSQ966" s="26"/>
      <c r="GSR966" s="26"/>
      <c r="GSS966" s="26"/>
      <c r="GST966" s="26"/>
      <c r="GSU966" s="26"/>
      <c r="GSV966" s="26"/>
      <c r="GSW966" s="26"/>
      <c r="GSX966" s="26"/>
      <c r="GSY966" s="26"/>
      <c r="GSZ966" s="26"/>
      <c r="GTA966" s="26"/>
      <c r="GTB966" s="26"/>
      <c r="GTC966" s="26"/>
      <c r="GTD966" s="26"/>
      <c r="GTE966" s="26"/>
      <c r="GTF966" s="26"/>
      <c r="GTG966" s="26"/>
      <c r="GTH966" s="26"/>
      <c r="GTI966" s="26"/>
      <c r="GTJ966" s="26"/>
      <c r="GTK966" s="26"/>
      <c r="GTL966" s="26"/>
      <c r="GTM966" s="26"/>
      <c r="GTN966" s="26"/>
      <c r="GTO966" s="26"/>
      <c r="GTP966" s="26"/>
      <c r="GTQ966" s="26"/>
      <c r="GTR966" s="26"/>
      <c r="GTS966" s="26"/>
      <c r="GTT966" s="26"/>
      <c r="GTU966" s="26"/>
      <c r="GTV966" s="26"/>
      <c r="GTW966" s="26"/>
      <c r="GTX966" s="26"/>
      <c r="GTY966" s="26"/>
      <c r="GTZ966" s="26"/>
      <c r="GUA966" s="26"/>
      <c r="GUB966" s="26"/>
      <c r="GUC966" s="26"/>
      <c r="GUD966" s="26"/>
      <c r="GUE966" s="26"/>
      <c r="GUF966" s="26"/>
      <c r="GUG966" s="26"/>
      <c r="GUH966" s="26"/>
      <c r="GUI966" s="26"/>
      <c r="GUJ966" s="26"/>
      <c r="GUK966" s="26"/>
      <c r="GUL966" s="26"/>
      <c r="GUM966" s="26"/>
      <c r="GUN966" s="26"/>
      <c r="GUO966" s="26"/>
      <c r="GUP966" s="26"/>
      <c r="GUQ966" s="26"/>
      <c r="GUR966" s="26"/>
      <c r="GUS966" s="26"/>
      <c r="GUT966" s="26"/>
      <c r="GUU966" s="26"/>
      <c r="GUV966" s="26"/>
      <c r="GUW966" s="26"/>
      <c r="GUX966" s="26"/>
      <c r="GUY966" s="26"/>
      <c r="GUZ966" s="26"/>
      <c r="GVA966" s="26"/>
      <c r="GVB966" s="26"/>
      <c r="GVC966" s="26"/>
      <c r="GVD966" s="26"/>
      <c r="GVE966" s="26"/>
      <c r="GVF966" s="26"/>
      <c r="GVG966" s="26"/>
      <c r="GVH966" s="26"/>
      <c r="GVI966" s="26"/>
      <c r="GVJ966" s="26"/>
      <c r="GVK966" s="26"/>
      <c r="GVL966" s="26"/>
      <c r="GVM966" s="26"/>
      <c r="GVN966" s="26"/>
      <c r="GVO966" s="26"/>
      <c r="GVP966" s="26"/>
      <c r="GVQ966" s="26"/>
      <c r="GVR966" s="26"/>
      <c r="GVS966" s="26"/>
      <c r="GVT966" s="26"/>
      <c r="GVU966" s="26"/>
      <c r="GVV966" s="26"/>
      <c r="GVW966" s="26"/>
      <c r="GVX966" s="26"/>
      <c r="GVY966" s="26"/>
      <c r="GVZ966" s="26"/>
      <c r="GWA966" s="26"/>
      <c r="GWB966" s="26"/>
      <c r="GWC966" s="26"/>
      <c r="GWD966" s="26"/>
      <c r="GWE966" s="26"/>
      <c r="GWF966" s="26"/>
      <c r="GWG966" s="26"/>
      <c r="GWH966" s="26"/>
      <c r="GWI966" s="26"/>
      <c r="GWJ966" s="26"/>
      <c r="GWK966" s="26"/>
      <c r="GWL966" s="26"/>
      <c r="GWM966" s="26"/>
      <c r="GWN966" s="26"/>
      <c r="GWO966" s="26"/>
      <c r="GWP966" s="26"/>
      <c r="GWQ966" s="26"/>
      <c r="GWR966" s="26"/>
      <c r="GWS966" s="26"/>
      <c r="GWT966" s="26"/>
      <c r="GWU966" s="26"/>
      <c r="GWV966" s="26"/>
      <c r="GWW966" s="26"/>
      <c r="GWX966" s="26"/>
      <c r="GWY966" s="26"/>
      <c r="GWZ966" s="26"/>
      <c r="GXA966" s="26"/>
      <c r="GXB966" s="26"/>
      <c r="GXC966" s="26"/>
      <c r="GXD966" s="26"/>
      <c r="GXE966" s="26"/>
      <c r="GXF966" s="26"/>
      <c r="GXG966" s="26"/>
      <c r="GXH966" s="26"/>
      <c r="GXI966" s="26"/>
      <c r="GXJ966" s="26"/>
      <c r="GXK966" s="26"/>
      <c r="GXL966" s="26"/>
      <c r="GXM966" s="26"/>
      <c r="GXN966" s="26"/>
      <c r="GXO966" s="26"/>
      <c r="GXP966" s="26"/>
      <c r="GXQ966" s="26"/>
      <c r="GXR966" s="26"/>
      <c r="GXS966" s="26"/>
      <c r="GXT966" s="26"/>
      <c r="GXU966" s="26"/>
      <c r="GXV966" s="26"/>
      <c r="GXW966" s="26"/>
      <c r="GXX966" s="26"/>
      <c r="GXY966" s="26"/>
      <c r="GXZ966" s="26"/>
      <c r="GYA966" s="26"/>
      <c r="GYB966" s="26"/>
      <c r="GYC966" s="26"/>
      <c r="GYD966" s="26"/>
      <c r="GYE966" s="26"/>
      <c r="GYF966" s="26"/>
      <c r="GYG966" s="26"/>
      <c r="GYH966" s="26"/>
      <c r="GYI966" s="26"/>
      <c r="GYJ966" s="26"/>
      <c r="GYK966" s="26"/>
      <c r="GYL966" s="26"/>
      <c r="GYM966" s="26"/>
      <c r="GYN966" s="26"/>
      <c r="GYO966" s="26"/>
      <c r="GYP966" s="26"/>
      <c r="GYQ966" s="26"/>
      <c r="GYR966" s="26"/>
      <c r="GYS966" s="26"/>
      <c r="GYT966" s="26"/>
      <c r="GYU966" s="26"/>
      <c r="GYV966" s="26"/>
      <c r="GYW966" s="26"/>
      <c r="GYX966" s="26"/>
      <c r="GYY966" s="26"/>
      <c r="GYZ966" s="26"/>
      <c r="GZA966" s="26"/>
      <c r="GZB966" s="26"/>
      <c r="GZC966" s="26"/>
      <c r="GZD966" s="26"/>
      <c r="GZE966" s="26"/>
      <c r="GZF966" s="26"/>
      <c r="GZG966" s="26"/>
      <c r="GZH966" s="26"/>
      <c r="GZI966" s="26"/>
      <c r="GZJ966" s="26"/>
      <c r="GZK966" s="26"/>
      <c r="GZL966" s="26"/>
      <c r="GZM966" s="26"/>
      <c r="GZN966" s="26"/>
      <c r="GZO966" s="26"/>
      <c r="GZP966" s="26"/>
      <c r="GZQ966" s="26"/>
      <c r="GZR966" s="26"/>
      <c r="GZS966" s="26"/>
      <c r="GZT966" s="26"/>
      <c r="GZU966" s="26"/>
      <c r="GZV966" s="26"/>
      <c r="GZW966" s="26"/>
      <c r="GZX966" s="26"/>
      <c r="GZY966" s="26"/>
      <c r="GZZ966" s="26"/>
      <c r="HAA966" s="26"/>
      <c r="HAB966" s="26"/>
      <c r="HAC966" s="26"/>
      <c r="HAD966" s="26"/>
      <c r="HAE966" s="26"/>
      <c r="HAF966" s="26"/>
      <c r="HAG966" s="26"/>
      <c r="HAH966" s="26"/>
      <c r="HAI966" s="26"/>
      <c r="HAJ966" s="26"/>
      <c r="HAK966" s="26"/>
      <c r="HAL966" s="26"/>
      <c r="HAM966" s="26"/>
      <c r="HAN966" s="26"/>
      <c r="HAO966" s="26"/>
      <c r="HAP966" s="26"/>
      <c r="HAQ966" s="26"/>
      <c r="HAR966" s="26"/>
      <c r="HAS966" s="26"/>
      <c r="HAT966" s="26"/>
      <c r="HAU966" s="26"/>
      <c r="HAV966" s="26"/>
      <c r="HAW966" s="26"/>
      <c r="HAX966" s="26"/>
      <c r="HAY966" s="26"/>
      <c r="HAZ966" s="26"/>
      <c r="HBA966" s="26"/>
      <c r="HBB966" s="26"/>
      <c r="HBC966" s="26"/>
      <c r="HBD966" s="26"/>
      <c r="HBE966" s="26"/>
      <c r="HBF966" s="26"/>
      <c r="HBG966" s="26"/>
      <c r="HBH966" s="26"/>
      <c r="HBI966" s="26"/>
      <c r="HBJ966" s="26"/>
      <c r="HBK966" s="26"/>
      <c r="HBL966" s="26"/>
      <c r="HBM966" s="26"/>
      <c r="HBN966" s="26"/>
      <c r="HBO966" s="26"/>
      <c r="HBP966" s="26"/>
      <c r="HBQ966" s="26"/>
      <c r="HBR966" s="26"/>
      <c r="HBS966" s="26"/>
      <c r="HBT966" s="26"/>
      <c r="HBU966" s="26"/>
      <c r="HBV966" s="26"/>
      <c r="HBW966" s="26"/>
      <c r="HBX966" s="26"/>
      <c r="HBY966" s="26"/>
      <c r="HBZ966" s="26"/>
      <c r="HCA966" s="26"/>
      <c r="HCB966" s="26"/>
      <c r="HCC966" s="26"/>
      <c r="HCD966" s="26"/>
      <c r="HCE966" s="26"/>
      <c r="HCF966" s="26"/>
      <c r="HCG966" s="26"/>
      <c r="HCH966" s="26"/>
      <c r="HCI966" s="26"/>
      <c r="HCJ966" s="26"/>
      <c r="HCK966" s="26"/>
      <c r="HCL966" s="26"/>
      <c r="HCM966" s="26"/>
      <c r="HCN966" s="26"/>
      <c r="HCO966" s="26"/>
      <c r="HCP966" s="26"/>
      <c r="HCQ966" s="26"/>
      <c r="HCR966" s="26"/>
      <c r="HCS966" s="26"/>
      <c r="HCT966" s="26"/>
      <c r="HCU966" s="26"/>
      <c r="HCV966" s="26"/>
      <c r="HCW966" s="26"/>
      <c r="HCX966" s="26"/>
      <c r="HCY966" s="26"/>
      <c r="HCZ966" s="26"/>
      <c r="HDA966" s="26"/>
      <c r="HDB966" s="26"/>
      <c r="HDC966" s="26"/>
      <c r="HDD966" s="26"/>
      <c r="HDE966" s="26"/>
      <c r="HDF966" s="26"/>
      <c r="HDG966" s="26"/>
      <c r="HDH966" s="26"/>
      <c r="HDI966" s="26"/>
      <c r="HDJ966" s="26"/>
      <c r="HDK966" s="26"/>
      <c r="HDL966" s="26"/>
      <c r="HDM966" s="26"/>
      <c r="HDN966" s="26"/>
      <c r="HDO966" s="26"/>
      <c r="HDP966" s="26"/>
      <c r="HDQ966" s="26"/>
      <c r="HDR966" s="26"/>
      <c r="HDS966" s="26"/>
      <c r="HDT966" s="26"/>
      <c r="HDU966" s="26"/>
      <c r="HDV966" s="26"/>
      <c r="HDW966" s="26"/>
      <c r="HDX966" s="26"/>
      <c r="HDY966" s="26"/>
      <c r="HDZ966" s="26"/>
      <c r="HEA966" s="26"/>
      <c r="HEB966" s="26"/>
      <c r="HEC966" s="26"/>
      <c r="HED966" s="26"/>
      <c r="HEE966" s="26"/>
      <c r="HEF966" s="26"/>
      <c r="HEG966" s="26"/>
      <c r="HEH966" s="26"/>
      <c r="HEI966" s="26"/>
      <c r="HEJ966" s="26"/>
      <c r="HEK966" s="26"/>
      <c r="HEL966" s="26"/>
      <c r="HEM966" s="26"/>
      <c r="HEN966" s="26"/>
      <c r="HEO966" s="26"/>
      <c r="HEP966" s="26"/>
      <c r="HEQ966" s="26"/>
      <c r="HER966" s="26"/>
      <c r="HES966" s="26"/>
      <c r="HET966" s="26"/>
      <c r="HEU966" s="26"/>
      <c r="HEV966" s="26"/>
      <c r="HEW966" s="26"/>
      <c r="HEX966" s="26"/>
      <c r="HEY966" s="26"/>
      <c r="HEZ966" s="26"/>
      <c r="HFA966" s="26"/>
      <c r="HFB966" s="26"/>
      <c r="HFC966" s="26"/>
      <c r="HFD966" s="26"/>
      <c r="HFE966" s="26"/>
      <c r="HFF966" s="26"/>
      <c r="HFG966" s="26"/>
      <c r="HFH966" s="26"/>
      <c r="HFI966" s="26"/>
      <c r="HFJ966" s="26"/>
      <c r="HFK966" s="26"/>
      <c r="HFL966" s="26"/>
      <c r="HFM966" s="26"/>
      <c r="HFN966" s="26"/>
      <c r="HFO966" s="26"/>
      <c r="HFP966" s="26"/>
      <c r="HFQ966" s="26"/>
      <c r="HFR966" s="26"/>
      <c r="HFS966" s="26"/>
      <c r="HFT966" s="26"/>
      <c r="HFU966" s="26"/>
      <c r="HFV966" s="26"/>
      <c r="HFW966" s="26"/>
      <c r="HFX966" s="26"/>
      <c r="HFY966" s="26"/>
      <c r="HFZ966" s="26"/>
      <c r="HGA966" s="26"/>
      <c r="HGB966" s="26"/>
      <c r="HGC966" s="26"/>
      <c r="HGD966" s="26"/>
      <c r="HGE966" s="26"/>
      <c r="HGF966" s="26"/>
      <c r="HGG966" s="26"/>
      <c r="HGH966" s="26"/>
      <c r="HGI966" s="26"/>
      <c r="HGJ966" s="26"/>
      <c r="HGK966" s="26"/>
      <c r="HGL966" s="26"/>
      <c r="HGM966" s="26"/>
      <c r="HGN966" s="26"/>
      <c r="HGO966" s="26"/>
      <c r="HGP966" s="26"/>
      <c r="HGQ966" s="26"/>
      <c r="HGR966" s="26"/>
      <c r="HGS966" s="26"/>
      <c r="HGT966" s="26"/>
      <c r="HGU966" s="26"/>
      <c r="HGV966" s="26"/>
      <c r="HGW966" s="26"/>
      <c r="HGX966" s="26"/>
      <c r="HGY966" s="26"/>
      <c r="HGZ966" s="26"/>
      <c r="HHA966" s="26"/>
      <c r="HHB966" s="26"/>
      <c r="HHC966" s="26"/>
      <c r="HHD966" s="26"/>
      <c r="HHE966" s="26"/>
      <c r="HHF966" s="26"/>
      <c r="HHG966" s="26"/>
      <c r="HHH966" s="26"/>
      <c r="HHI966" s="26"/>
      <c r="HHJ966" s="26"/>
      <c r="HHK966" s="26"/>
      <c r="HHL966" s="26"/>
      <c r="HHM966" s="26"/>
      <c r="HHN966" s="26"/>
      <c r="HHO966" s="26"/>
      <c r="HHP966" s="26"/>
      <c r="HHQ966" s="26"/>
      <c r="HHR966" s="26"/>
      <c r="HHS966" s="26"/>
      <c r="HHT966" s="26"/>
      <c r="HHU966" s="26"/>
      <c r="HHV966" s="26"/>
      <c r="HHW966" s="26"/>
      <c r="HHX966" s="26"/>
      <c r="HHY966" s="26"/>
      <c r="HHZ966" s="26"/>
      <c r="HIA966" s="26"/>
      <c r="HIB966" s="26"/>
      <c r="HIC966" s="26"/>
      <c r="HID966" s="26"/>
      <c r="HIE966" s="26"/>
      <c r="HIF966" s="26"/>
      <c r="HIG966" s="26"/>
      <c r="HIH966" s="26"/>
      <c r="HII966" s="26"/>
      <c r="HIJ966" s="26"/>
      <c r="HIK966" s="26"/>
      <c r="HIL966" s="26"/>
      <c r="HIM966" s="26"/>
      <c r="HIN966" s="26"/>
      <c r="HIO966" s="26"/>
      <c r="HIP966" s="26"/>
      <c r="HIQ966" s="26"/>
      <c r="HIR966" s="26"/>
      <c r="HIS966" s="26"/>
      <c r="HIT966" s="26"/>
      <c r="HIU966" s="26"/>
      <c r="HIV966" s="26"/>
      <c r="HIW966" s="26"/>
      <c r="HIX966" s="26"/>
      <c r="HIY966" s="26"/>
      <c r="HIZ966" s="26"/>
      <c r="HJA966" s="26"/>
      <c r="HJB966" s="26"/>
      <c r="HJC966" s="26"/>
      <c r="HJD966" s="26"/>
      <c r="HJE966" s="26"/>
      <c r="HJF966" s="26"/>
      <c r="HJG966" s="26"/>
      <c r="HJH966" s="26"/>
      <c r="HJI966" s="26"/>
      <c r="HJJ966" s="26"/>
      <c r="HJK966" s="26"/>
      <c r="HJL966" s="26"/>
      <c r="HJM966" s="26"/>
      <c r="HJN966" s="26"/>
      <c r="HJO966" s="26"/>
      <c r="HJP966" s="26"/>
      <c r="HJQ966" s="26"/>
      <c r="HJR966" s="26"/>
      <c r="HJS966" s="26"/>
      <c r="HJT966" s="26"/>
      <c r="HJU966" s="26"/>
      <c r="HJV966" s="26"/>
      <c r="HJW966" s="26"/>
      <c r="HJX966" s="26"/>
      <c r="HJY966" s="26"/>
      <c r="HJZ966" s="26"/>
      <c r="HKA966" s="26"/>
      <c r="HKB966" s="26"/>
      <c r="HKC966" s="26"/>
      <c r="HKD966" s="26"/>
      <c r="HKE966" s="26"/>
      <c r="HKF966" s="26"/>
      <c r="HKG966" s="26"/>
      <c r="HKH966" s="26"/>
      <c r="HKI966" s="26"/>
      <c r="HKJ966" s="26"/>
      <c r="HKK966" s="26"/>
      <c r="HKL966" s="26"/>
      <c r="HKM966" s="26"/>
      <c r="HKN966" s="26"/>
      <c r="HKO966" s="26"/>
      <c r="HKP966" s="26"/>
      <c r="HKQ966" s="26"/>
      <c r="HKR966" s="26"/>
      <c r="HKS966" s="26"/>
      <c r="HKT966" s="26"/>
      <c r="HKU966" s="26"/>
      <c r="HKV966" s="26"/>
      <c r="HKW966" s="26"/>
      <c r="HKX966" s="26"/>
      <c r="HKY966" s="26"/>
      <c r="HKZ966" s="26"/>
      <c r="HLA966" s="26"/>
      <c r="HLB966" s="26"/>
      <c r="HLC966" s="26"/>
      <c r="HLD966" s="26"/>
      <c r="HLE966" s="26"/>
      <c r="HLF966" s="26"/>
      <c r="HLG966" s="26"/>
      <c r="HLH966" s="26"/>
      <c r="HLI966" s="26"/>
      <c r="HLJ966" s="26"/>
      <c r="HLK966" s="26"/>
      <c r="HLL966" s="26"/>
      <c r="HLM966" s="26"/>
      <c r="HLN966" s="26"/>
      <c r="HLO966" s="26"/>
      <c r="HLP966" s="26"/>
      <c r="HLQ966" s="26"/>
      <c r="HLR966" s="26"/>
      <c r="HLS966" s="26"/>
      <c r="HLT966" s="26"/>
      <c r="HLU966" s="26"/>
      <c r="HLV966" s="26"/>
      <c r="HLW966" s="26"/>
      <c r="HLX966" s="26"/>
      <c r="HLY966" s="26"/>
      <c r="HLZ966" s="26"/>
      <c r="HMA966" s="26"/>
      <c r="HMB966" s="26"/>
      <c r="HMC966" s="26"/>
      <c r="HMD966" s="26"/>
      <c r="HME966" s="26"/>
      <c r="HMF966" s="26"/>
      <c r="HMG966" s="26"/>
      <c r="HMH966" s="26"/>
      <c r="HMI966" s="26"/>
      <c r="HMJ966" s="26"/>
      <c r="HMK966" s="26"/>
      <c r="HML966" s="26"/>
      <c r="HMM966" s="26"/>
      <c r="HMN966" s="26"/>
      <c r="HMO966" s="26"/>
      <c r="HMP966" s="26"/>
      <c r="HMQ966" s="26"/>
      <c r="HMR966" s="26"/>
      <c r="HMS966" s="26"/>
      <c r="HMT966" s="26"/>
      <c r="HMU966" s="26"/>
      <c r="HMV966" s="26"/>
      <c r="HMW966" s="26"/>
      <c r="HMX966" s="26"/>
      <c r="HMY966" s="26"/>
      <c r="HMZ966" s="26"/>
      <c r="HNA966" s="26"/>
      <c r="HNB966" s="26"/>
      <c r="HNC966" s="26"/>
      <c r="HND966" s="26"/>
      <c r="HNE966" s="26"/>
      <c r="HNF966" s="26"/>
      <c r="HNG966" s="26"/>
      <c r="HNH966" s="26"/>
      <c r="HNI966" s="26"/>
      <c r="HNJ966" s="26"/>
      <c r="HNK966" s="26"/>
      <c r="HNL966" s="26"/>
      <c r="HNM966" s="26"/>
      <c r="HNN966" s="26"/>
      <c r="HNO966" s="26"/>
      <c r="HNP966" s="26"/>
      <c r="HNQ966" s="26"/>
      <c r="HNR966" s="26"/>
      <c r="HNS966" s="26"/>
      <c r="HNT966" s="26"/>
      <c r="HNU966" s="26"/>
      <c r="HNV966" s="26"/>
      <c r="HNW966" s="26"/>
      <c r="HNX966" s="26"/>
      <c r="HNY966" s="26"/>
      <c r="HNZ966" s="26"/>
      <c r="HOA966" s="26"/>
      <c r="HOB966" s="26"/>
      <c r="HOC966" s="26"/>
      <c r="HOD966" s="26"/>
      <c r="HOE966" s="26"/>
      <c r="HOF966" s="26"/>
      <c r="HOG966" s="26"/>
      <c r="HOH966" s="26"/>
      <c r="HOI966" s="26"/>
      <c r="HOJ966" s="26"/>
      <c r="HOK966" s="26"/>
      <c r="HOL966" s="26"/>
      <c r="HOM966" s="26"/>
      <c r="HON966" s="26"/>
      <c r="HOO966" s="26"/>
      <c r="HOP966" s="26"/>
      <c r="HOQ966" s="26"/>
      <c r="HOR966" s="26"/>
      <c r="HOS966" s="26"/>
      <c r="HOT966" s="26"/>
      <c r="HOU966" s="26"/>
      <c r="HOV966" s="26"/>
      <c r="HOW966" s="26"/>
      <c r="HOX966" s="26"/>
      <c r="HOY966" s="26"/>
      <c r="HOZ966" s="26"/>
      <c r="HPA966" s="26"/>
      <c r="HPB966" s="26"/>
      <c r="HPC966" s="26"/>
      <c r="HPD966" s="26"/>
      <c r="HPE966" s="26"/>
      <c r="HPF966" s="26"/>
      <c r="HPG966" s="26"/>
      <c r="HPH966" s="26"/>
      <c r="HPI966" s="26"/>
      <c r="HPJ966" s="26"/>
      <c r="HPK966" s="26"/>
      <c r="HPL966" s="26"/>
      <c r="HPM966" s="26"/>
      <c r="HPN966" s="26"/>
      <c r="HPO966" s="26"/>
      <c r="HPP966" s="26"/>
      <c r="HPQ966" s="26"/>
      <c r="HPR966" s="26"/>
      <c r="HPS966" s="26"/>
      <c r="HPT966" s="26"/>
      <c r="HPU966" s="26"/>
      <c r="HPV966" s="26"/>
      <c r="HPW966" s="26"/>
      <c r="HPX966" s="26"/>
      <c r="HPY966" s="26"/>
      <c r="HPZ966" s="26"/>
      <c r="HQA966" s="26"/>
      <c r="HQB966" s="26"/>
      <c r="HQC966" s="26"/>
      <c r="HQD966" s="26"/>
      <c r="HQE966" s="26"/>
      <c r="HQF966" s="26"/>
      <c r="HQG966" s="26"/>
      <c r="HQH966" s="26"/>
      <c r="HQI966" s="26"/>
      <c r="HQJ966" s="26"/>
      <c r="HQK966" s="26"/>
      <c r="HQL966" s="26"/>
      <c r="HQM966" s="26"/>
      <c r="HQN966" s="26"/>
      <c r="HQO966" s="26"/>
      <c r="HQP966" s="26"/>
      <c r="HQQ966" s="26"/>
      <c r="HQR966" s="26"/>
      <c r="HQS966" s="26"/>
      <c r="HQT966" s="26"/>
      <c r="HQU966" s="26"/>
      <c r="HQV966" s="26"/>
      <c r="HQW966" s="26"/>
      <c r="HQX966" s="26"/>
      <c r="HQY966" s="26"/>
      <c r="HQZ966" s="26"/>
      <c r="HRA966" s="26"/>
      <c r="HRB966" s="26"/>
      <c r="HRC966" s="26"/>
      <c r="HRD966" s="26"/>
      <c r="HRE966" s="26"/>
      <c r="HRF966" s="26"/>
      <c r="HRG966" s="26"/>
      <c r="HRH966" s="26"/>
      <c r="HRI966" s="26"/>
      <c r="HRJ966" s="26"/>
      <c r="HRK966" s="26"/>
      <c r="HRL966" s="26"/>
      <c r="HRM966" s="26"/>
      <c r="HRN966" s="26"/>
      <c r="HRO966" s="26"/>
      <c r="HRP966" s="26"/>
      <c r="HRQ966" s="26"/>
      <c r="HRR966" s="26"/>
      <c r="HRS966" s="26"/>
      <c r="HRT966" s="26"/>
      <c r="HRU966" s="26"/>
      <c r="HRV966" s="26"/>
      <c r="HRW966" s="26"/>
      <c r="HRX966" s="26"/>
      <c r="HRY966" s="26"/>
      <c r="HRZ966" s="26"/>
      <c r="HSA966" s="26"/>
      <c r="HSB966" s="26"/>
      <c r="HSC966" s="26"/>
      <c r="HSD966" s="26"/>
      <c r="HSE966" s="26"/>
      <c r="HSF966" s="26"/>
      <c r="HSG966" s="26"/>
      <c r="HSH966" s="26"/>
      <c r="HSI966" s="26"/>
      <c r="HSJ966" s="26"/>
      <c r="HSK966" s="26"/>
      <c r="HSL966" s="26"/>
      <c r="HSM966" s="26"/>
      <c r="HSN966" s="26"/>
      <c r="HSO966" s="26"/>
      <c r="HSP966" s="26"/>
      <c r="HSQ966" s="26"/>
      <c r="HSR966" s="26"/>
      <c r="HSS966" s="26"/>
      <c r="HST966" s="26"/>
      <c r="HSU966" s="26"/>
      <c r="HSV966" s="26"/>
      <c r="HSW966" s="26"/>
      <c r="HSX966" s="26"/>
      <c r="HSY966" s="26"/>
      <c r="HSZ966" s="26"/>
      <c r="HTA966" s="26"/>
      <c r="HTB966" s="26"/>
      <c r="HTC966" s="26"/>
      <c r="HTD966" s="26"/>
      <c r="HTE966" s="26"/>
      <c r="HTF966" s="26"/>
      <c r="HTG966" s="26"/>
      <c r="HTH966" s="26"/>
      <c r="HTI966" s="26"/>
      <c r="HTJ966" s="26"/>
      <c r="HTK966" s="26"/>
      <c r="HTL966" s="26"/>
      <c r="HTM966" s="26"/>
      <c r="HTN966" s="26"/>
      <c r="HTO966" s="26"/>
      <c r="HTP966" s="26"/>
      <c r="HTQ966" s="26"/>
      <c r="HTR966" s="26"/>
      <c r="HTS966" s="26"/>
      <c r="HTT966" s="26"/>
      <c r="HTU966" s="26"/>
      <c r="HTV966" s="26"/>
      <c r="HTW966" s="26"/>
      <c r="HTX966" s="26"/>
      <c r="HTY966" s="26"/>
      <c r="HTZ966" s="26"/>
      <c r="HUA966" s="26"/>
      <c r="HUB966" s="26"/>
      <c r="HUC966" s="26"/>
      <c r="HUD966" s="26"/>
      <c r="HUE966" s="26"/>
      <c r="HUF966" s="26"/>
      <c r="HUG966" s="26"/>
      <c r="HUH966" s="26"/>
      <c r="HUI966" s="26"/>
      <c r="HUJ966" s="26"/>
      <c r="HUK966" s="26"/>
      <c r="HUL966" s="26"/>
      <c r="HUM966" s="26"/>
      <c r="HUN966" s="26"/>
      <c r="HUO966" s="26"/>
      <c r="HUP966" s="26"/>
      <c r="HUQ966" s="26"/>
      <c r="HUR966" s="26"/>
      <c r="HUS966" s="26"/>
      <c r="HUT966" s="26"/>
      <c r="HUU966" s="26"/>
      <c r="HUV966" s="26"/>
      <c r="HUW966" s="26"/>
      <c r="HUX966" s="26"/>
      <c r="HUY966" s="26"/>
      <c r="HUZ966" s="26"/>
      <c r="HVA966" s="26"/>
      <c r="HVB966" s="26"/>
      <c r="HVC966" s="26"/>
      <c r="HVD966" s="26"/>
      <c r="HVE966" s="26"/>
      <c r="HVF966" s="26"/>
      <c r="HVG966" s="26"/>
      <c r="HVH966" s="26"/>
      <c r="HVI966" s="26"/>
      <c r="HVJ966" s="26"/>
      <c r="HVK966" s="26"/>
      <c r="HVL966" s="26"/>
      <c r="HVM966" s="26"/>
      <c r="HVN966" s="26"/>
      <c r="HVO966" s="26"/>
      <c r="HVP966" s="26"/>
      <c r="HVQ966" s="26"/>
      <c r="HVR966" s="26"/>
      <c r="HVS966" s="26"/>
      <c r="HVT966" s="26"/>
      <c r="HVU966" s="26"/>
      <c r="HVV966" s="26"/>
      <c r="HVW966" s="26"/>
      <c r="HVX966" s="26"/>
      <c r="HVY966" s="26"/>
      <c r="HVZ966" s="26"/>
      <c r="HWA966" s="26"/>
      <c r="HWB966" s="26"/>
      <c r="HWC966" s="26"/>
      <c r="HWD966" s="26"/>
      <c r="HWE966" s="26"/>
      <c r="HWF966" s="26"/>
      <c r="HWG966" s="26"/>
      <c r="HWH966" s="26"/>
      <c r="HWI966" s="26"/>
      <c r="HWJ966" s="26"/>
      <c r="HWK966" s="26"/>
      <c r="HWL966" s="26"/>
      <c r="HWM966" s="26"/>
      <c r="HWN966" s="26"/>
      <c r="HWO966" s="26"/>
      <c r="HWP966" s="26"/>
      <c r="HWQ966" s="26"/>
      <c r="HWR966" s="26"/>
      <c r="HWS966" s="26"/>
      <c r="HWT966" s="26"/>
      <c r="HWU966" s="26"/>
      <c r="HWV966" s="26"/>
      <c r="HWW966" s="26"/>
      <c r="HWX966" s="26"/>
      <c r="HWY966" s="26"/>
      <c r="HWZ966" s="26"/>
      <c r="HXA966" s="26"/>
      <c r="HXB966" s="26"/>
      <c r="HXC966" s="26"/>
      <c r="HXD966" s="26"/>
      <c r="HXE966" s="26"/>
      <c r="HXF966" s="26"/>
      <c r="HXG966" s="26"/>
      <c r="HXH966" s="26"/>
      <c r="HXI966" s="26"/>
      <c r="HXJ966" s="26"/>
      <c r="HXK966" s="26"/>
      <c r="HXL966" s="26"/>
      <c r="HXM966" s="26"/>
      <c r="HXN966" s="26"/>
      <c r="HXO966" s="26"/>
      <c r="HXP966" s="26"/>
      <c r="HXQ966" s="26"/>
      <c r="HXR966" s="26"/>
      <c r="HXS966" s="26"/>
      <c r="HXT966" s="26"/>
      <c r="HXU966" s="26"/>
      <c r="HXV966" s="26"/>
      <c r="HXW966" s="26"/>
      <c r="HXX966" s="26"/>
      <c r="HXY966" s="26"/>
      <c r="HXZ966" s="26"/>
      <c r="HYA966" s="26"/>
      <c r="HYB966" s="26"/>
      <c r="HYC966" s="26"/>
      <c r="HYD966" s="26"/>
      <c r="HYE966" s="26"/>
      <c r="HYF966" s="26"/>
      <c r="HYG966" s="26"/>
      <c r="HYH966" s="26"/>
      <c r="HYI966" s="26"/>
      <c r="HYJ966" s="26"/>
      <c r="HYK966" s="26"/>
      <c r="HYL966" s="26"/>
      <c r="HYM966" s="26"/>
      <c r="HYN966" s="26"/>
      <c r="HYO966" s="26"/>
      <c r="HYP966" s="26"/>
      <c r="HYQ966" s="26"/>
      <c r="HYR966" s="26"/>
      <c r="HYS966" s="26"/>
      <c r="HYT966" s="26"/>
      <c r="HYU966" s="26"/>
      <c r="HYV966" s="26"/>
      <c r="HYW966" s="26"/>
      <c r="HYX966" s="26"/>
      <c r="HYY966" s="26"/>
      <c r="HYZ966" s="26"/>
      <c r="HZA966" s="26"/>
      <c r="HZB966" s="26"/>
      <c r="HZC966" s="26"/>
      <c r="HZD966" s="26"/>
      <c r="HZE966" s="26"/>
      <c r="HZF966" s="26"/>
      <c r="HZG966" s="26"/>
      <c r="HZH966" s="26"/>
      <c r="HZI966" s="26"/>
      <c r="HZJ966" s="26"/>
      <c r="HZK966" s="26"/>
      <c r="HZL966" s="26"/>
      <c r="HZM966" s="26"/>
      <c r="HZN966" s="26"/>
      <c r="HZO966" s="26"/>
      <c r="HZP966" s="26"/>
      <c r="HZQ966" s="26"/>
      <c r="HZR966" s="26"/>
      <c r="HZS966" s="26"/>
      <c r="HZT966" s="26"/>
      <c r="HZU966" s="26"/>
      <c r="HZV966" s="26"/>
      <c r="HZW966" s="26"/>
      <c r="HZX966" s="26"/>
      <c r="HZY966" s="26"/>
      <c r="HZZ966" s="26"/>
      <c r="IAA966" s="26"/>
      <c r="IAB966" s="26"/>
      <c r="IAC966" s="26"/>
      <c r="IAD966" s="26"/>
      <c r="IAE966" s="26"/>
      <c r="IAF966" s="26"/>
      <c r="IAG966" s="26"/>
      <c r="IAH966" s="26"/>
      <c r="IAI966" s="26"/>
      <c r="IAJ966" s="26"/>
      <c r="IAK966" s="26"/>
      <c r="IAL966" s="26"/>
      <c r="IAM966" s="26"/>
      <c r="IAN966" s="26"/>
      <c r="IAO966" s="26"/>
      <c r="IAP966" s="26"/>
      <c r="IAQ966" s="26"/>
      <c r="IAR966" s="26"/>
      <c r="IAS966" s="26"/>
      <c r="IAT966" s="26"/>
      <c r="IAU966" s="26"/>
      <c r="IAV966" s="26"/>
      <c r="IAW966" s="26"/>
      <c r="IAX966" s="26"/>
      <c r="IAY966" s="26"/>
      <c r="IAZ966" s="26"/>
      <c r="IBA966" s="26"/>
      <c r="IBB966" s="26"/>
      <c r="IBC966" s="26"/>
      <c r="IBD966" s="26"/>
      <c r="IBE966" s="26"/>
      <c r="IBF966" s="26"/>
      <c r="IBG966" s="26"/>
      <c r="IBH966" s="26"/>
      <c r="IBI966" s="26"/>
      <c r="IBJ966" s="26"/>
      <c r="IBK966" s="26"/>
      <c r="IBL966" s="26"/>
      <c r="IBM966" s="26"/>
      <c r="IBN966" s="26"/>
      <c r="IBO966" s="26"/>
      <c r="IBP966" s="26"/>
      <c r="IBQ966" s="26"/>
      <c r="IBR966" s="26"/>
      <c r="IBS966" s="26"/>
      <c r="IBT966" s="26"/>
      <c r="IBU966" s="26"/>
      <c r="IBV966" s="26"/>
      <c r="IBW966" s="26"/>
      <c r="IBX966" s="26"/>
      <c r="IBY966" s="26"/>
      <c r="IBZ966" s="26"/>
      <c r="ICA966" s="26"/>
      <c r="ICB966" s="26"/>
      <c r="ICC966" s="26"/>
      <c r="ICD966" s="26"/>
      <c r="ICE966" s="26"/>
      <c r="ICF966" s="26"/>
      <c r="ICG966" s="26"/>
      <c r="ICH966" s="26"/>
      <c r="ICI966" s="26"/>
      <c r="ICJ966" s="26"/>
      <c r="ICK966" s="26"/>
      <c r="ICL966" s="26"/>
      <c r="ICM966" s="26"/>
      <c r="ICN966" s="26"/>
      <c r="ICO966" s="26"/>
      <c r="ICP966" s="26"/>
      <c r="ICQ966" s="26"/>
      <c r="ICR966" s="26"/>
      <c r="ICS966" s="26"/>
      <c r="ICT966" s="26"/>
      <c r="ICU966" s="26"/>
      <c r="ICV966" s="26"/>
      <c r="ICW966" s="26"/>
      <c r="ICX966" s="26"/>
      <c r="ICY966" s="26"/>
      <c r="ICZ966" s="26"/>
      <c r="IDA966" s="26"/>
      <c r="IDB966" s="26"/>
      <c r="IDC966" s="26"/>
      <c r="IDD966" s="26"/>
      <c r="IDE966" s="26"/>
      <c r="IDF966" s="26"/>
      <c r="IDG966" s="26"/>
      <c r="IDH966" s="26"/>
      <c r="IDI966" s="26"/>
      <c r="IDJ966" s="26"/>
      <c r="IDK966" s="26"/>
      <c r="IDL966" s="26"/>
      <c r="IDM966" s="26"/>
      <c r="IDN966" s="26"/>
      <c r="IDO966" s="26"/>
      <c r="IDP966" s="26"/>
      <c r="IDQ966" s="26"/>
      <c r="IDR966" s="26"/>
      <c r="IDS966" s="26"/>
      <c r="IDT966" s="26"/>
      <c r="IDU966" s="26"/>
      <c r="IDV966" s="26"/>
      <c r="IDW966" s="26"/>
      <c r="IDX966" s="26"/>
      <c r="IDY966" s="26"/>
      <c r="IDZ966" s="26"/>
      <c r="IEA966" s="26"/>
      <c r="IEB966" s="26"/>
      <c r="IEC966" s="26"/>
      <c r="IED966" s="26"/>
      <c r="IEE966" s="26"/>
      <c r="IEF966" s="26"/>
      <c r="IEG966" s="26"/>
      <c r="IEH966" s="26"/>
      <c r="IEI966" s="26"/>
      <c r="IEJ966" s="26"/>
      <c r="IEK966" s="26"/>
      <c r="IEL966" s="26"/>
      <c r="IEM966" s="26"/>
      <c r="IEN966" s="26"/>
      <c r="IEO966" s="26"/>
      <c r="IEP966" s="26"/>
      <c r="IEQ966" s="26"/>
      <c r="IER966" s="26"/>
      <c r="IES966" s="26"/>
      <c r="IET966" s="26"/>
      <c r="IEU966" s="26"/>
      <c r="IEV966" s="26"/>
      <c r="IEW966" s="26"/>
      <c r="IEX966" s="26"/>
      <c r="IEY966" s="26"/>
      <c r="IEZ966" s="26"/>
      <c r="IFA966" s="26"/>
      <c r="IFB966" s="26"/>
      <c r="IFC966" s="26"/>
      <c r="IFD966" s="26"/>
      <c r="IFE966" s="26"/>
      <c r="IFF966" s="26"/>
      <c r="IFG966" s="26"/>
      <c r="IFH966" s="26"/>
      <c r="IFI966" s="26"/>
      <c r="IFJ966" s="26"/>
      <c r="IFK966" s="26"/>
      <c r="IFL966" s="26"/>
      <c r="IFM966" s="26"/>
      <c r="IFN966" s="26"/>
      <c r="IFO966" s="26"/>
      <c r="IFP966" s="26"/>
      <c r="IFQ966" s="26"/>
      <c r="IFR966" s="26"/>
      <c r="IFS966" s="26"/>
      <c r="IFT966" s="26"/>
      <c r="IFU966" s="26"/>
      <c r="IFV966" s="26"/>
      <c r="IFW966" s="26"/>
      <c r="IFX966" s="26"/>
      <c r="IFY966" s="26"/>
      <c r="IFZ966" s="26"/>
      <c r="IGA966" s="26"/>
      <c r="IGB966" s="26"/>
      <c r="IGC966" s="26"/>
      <c r="IGD966" s="26"/>
      <c r="IGE966" s="26"/>
      <c r="IGF966" s="26"/>
      <c r="IGG966" s="26"/>
      <c r="IGH966" s="26"/>
      <c r="IGI966" s="26"/>
      <c r="IGJ966" s="26"/>
      <c r="IGK966" s="26"/>
      <c r="IGL966" s="26"/>
      <c r="IGM966" s="26"/>
      <c r="IGN966" s="26"/>
      <c r="IGO966" s="26"/>
      <c r="IGP966" s="26"/>
      <c r="IGQ966" s="26"/>
      <c r="IGR966" s="26"/>
      <c r="IGS966" s="26"/>
      <c r="IGT966" s="26"/>
      <c r="IGU966" s="26"/>
      <c r="IGV966" s="26"/>
      <c r="IGW966" s="26"/>
      <c r="IGX966" s="26"/>
      <c r="IGY966" s="26"/>
      <c r="IGZ966" s="26"/>
      <c r="IHA966" s="26"/>
      <c r="IHB966" s="26"/>
      <c r="IHC966" s="26"/>
      <c r="IHD966" s="26"/>
      <c r="IHE966" s="26"/>
      <c r="IHF966" s="26"/>
      <c r="IHG966" s="26"/>
      <c r="IHH966" s="26"/>
      <c r="IHI966" s="26"/>
      <c r="IHJ966" s="26"/>
      <c r="IHK966" s="26"/>
      <c r="IHL966" s="26"/>
      <c r="IHM966" s="26"/>
      <c r="IHN966" s="26"/>
      <c r="IHO966" s="26"/>
      <c r="IHP966" s="26"/>
      <c r="IHQ966" s="26"/>
      <c r="IHR966" s="26"/>
      <c r="IHS966" s="26"/>
      <c r="IHT966" s="26"/>
      <c r="IHU966" s="26"/>
      <c r="IHV966" s="26"/>
      <c r="IHW966" s="26"/>
      <c r="IHX966" s="26"/>
      <c r="IHY966" s="26"/>
      <c r="IHZ966" s="26"/>
      <c r="IIA966" s="26"/>
      <c r="IIB966" s="26"/>
      <c r="IIC966" s="26"/>
      <c r="IID966" s="26"/>
      <c r="IIE966" s="26"/>
      <c r="IIF966" s="26"/>
      <c r="IIG966" s="26"/>
      <c r="IIH966" s="26"/>
      <c r="III966" s="26"/>
      <c r="IIJ966" s="26"/>
      <c r="IIK966" s="26"/>
      <c r="IIL966" s="26"/>
      <c r="IIM966" s="26"/>
      <c r="IIN966" s="26"/>
      <c r="IIO966" s="26"/>
      <c r="IIP966" s="26"/>
      <c r="IIQ966" s="26"/>
      <c r="IIR966" s="26"/>
      <c r="IIS966" s="26"/>
      <c r="IIT966" s="26"/>
      <c r="IIU966" s="26"/>
      <c r="IIV966" s="26"/>
      <c r="IIW966" s="26"/>
      <c r="IIX966" s="26"/>
      <c r="IIY966" s="26"/>
      <c r="IIZ966" s="26"/>
      <c r="IJA966" s="26"/>
      <c r="IJB966" s="26"/>
      <c r="IJC966" s="26"/>
      <c r="IJD966" s="26"/>
      <c r="IJE966" s="26"/>
      <c r="IJF966" s="26"/>
      <c r="IJG966" s="26"/>
      <c r="IJH966" s="26"/>
      <c r="IJI966" s="26"/>
      <c r="IJJ966" s="26"/>
      <c r="IJK966" s="26"/>
      <c r="IJL966" s="26"/>
      <c r="IJM966" s="26"/>
      <c r="IJN966" s="26"/>
      <c r="IJO966" s="26"/>
      <c r="IJP966" s="26"/>
      <c r="IJQ966" s="26"/>
      <c r="IJR966" s="26"/>
      <c r="IJS966" s="26"/>
      <c r="IJT966" s="26"/>
      <c r="IJU966" s="26"/>
      <c r="IJV966" s="26"/>
      <c r="IJW966" s="26"/>
      <c r="IJX966" s="26"/>
      <c r="IJY966" s="26"/>
      <c r="IJZ966" s="26"/>
      <c r="IKA966" s="26"/>
      <c r="IKB966" s="26"/>
      <c r="IKC966" s="26"/>
      <c r="IKD966" s="26"/>
      <c r="IKE966" s="26"/>
      <c r="IKF966" s="26"/>
      <c r="IKG966" s="26"/>
      <c r="IKH966" s="26"/>
      <c r="IKI966" s="26"/>
      <c r="IKJ966" s="26"/>
      <c r="IKK966" s="26"/>
      <c r="IKL966" s="26"/>
      <c r="IKM966" s="26"/>
      <c r="IKN966" s="26"/>
      <c r="IKO966" s="26"/>
      <c r="IKP966" s="26"/>
      <c r="IKQ966" s="26"/>
      <c r="IKR966" s="26"/>
      <c r="IKS966" s="26"/>
      <c r="IKT966" s="26"/>
      <c r="IKU966" s="26"/>
      <c r="IKV966" s="26"/>
      <c r="IKW966" s="26"/>
      <c r="IKX966" s="26"/>
      <c r="IKY966" s="26"/>
      <c r="IKZ966" s="26"/>
      <c r="ILA966" s="26"/>
      <c r="ILB966" s="26"/>
      <c r="ILC966" s="26"/>
      <c r="ILD966" s="26"/>
      <c r="ILE966" s="26"/>
      <c r="ILF966" s="26"/>
      <c r="ILG966" s="26"/>
      <c r="ILH966" s="26"/>
      <c r="ILI966" s="26"/>
      <c r="ILJ966" s="26"/>
      <c r="ILK966" s="26"/>
      <c r="ILL966" s="26"/>
      <c r="ILM966" s="26"/>
      <c r="ILN966" s="26"/>
      <c r="ILO966" s="26"/>
      <c r="ILP966" s="26"/>
      <c r="ILQ966" s="26"/>
      <c r="ILR966" s="26"/>
      <c r="ILS966" s="26"/>
      <c r="ILT966" s="26"/>
      <c r="ILU966" s="26"/>
      <c r="ILV966" s="26"/>
      <c r="ILW966" s="26"/>
      <c r="ILX966" s="26"/>
      <c r="ILY966" s="26"/>
      <c r="ILZ966" s="26"/>
      <c r="IMA966" s="26"/>
      <c r="IMB966" s="26"/>
      <c r="IMC966" s="26"/>
      <c r="IMD966" s="26"/>
      <c r="IME966" s="26"/>
      <c r="IMF966" s="26"/>
      <c r="IMG966" s="26"/>
      <c r="IMH966" s="26"/>
      <c r="IMI966" s="26"/>
      <c r="IMJ966" s="26"/>
      <c r="IMK966" s="26"/>
      <c r="IML966" s="26"/>
      <c r="IMM966" s="26"/>
      <c r="IMN966" s="26"/>
      <c r="IMO966" s="26"/>
      <c r="IMP966" s="26"/>
      <c r="IMQ966" s="26"/>
      <c r="IMR966" s="26"/>
      <c r="IMS966" s="26"/>
      <c r="IMT966" s="26"/>
      <c r="IMU966" s="26"/>
      <c r="IMV966" s="26"/>
      <c r="IMW966" s="26"/>
      <c r="IMX966" s="26"/>
      <c r="IMY966" s="26"/>
      <c r="IMZ966" s="26"/>
      <c r="INA966" s="26"/>
      <c r="INB966" s="26"/>
      <c r="INC966" s="26"/>
      <c r="IND966" s="26"/>
      <c r="INE966" s="26"/>
      <c r="INF966" s="26"/>
      <c r="ING966" s="26"/>
      <c r="INH966" s="26"/>
      <c r="INI966" s="26"/>
      <c r="INJ966" s="26"/>
      <c r="INK966" s="26"/>
      <c r="INL966" s="26"/>
      <c r="INM966" s="26"/>
      <c r="INN966" s="26"/>
      <c r="INO966" s="26"/>
      <c r="INP966" s="26"/>
      <c r="INQ966" s="26"/>
      <c r="INR966" s="26"/>
      <c r="INS966" s="26"/>
      <c r="INT966" s="26"/>
      <c r="INU966" s="26"/>
      <c r="INV966" s="26"/>
      <c r="INW966" s="26"/>
      <c r="INX966" s="26"/>
      <c r="INY966" s="26"/>
      <c r="INZ966" s="26"/>
      <c r="IOA966" s="26"/>
      <c r="IOB966" s="26"/>
      <c r="IOC966" s="26"/>
      <c r="IOD966" s="26"/>
      <c r="IOE966" s="26"/>
      <c r="IOF966" s="26"/>
      <c r="IOG966" s="26"/>
      <c r="IOH966" s="26"/>
      <c r="IOI966" s="26"/>
      <c r="IOJ966" s="26"/>
      <c r="IOK966" s="26"/>
      <c r="IOL966" s="26"/>
      <c r="IOM966" s="26"/>
      <c r="ION966" s="26"/>
      <c r="IOO966" s="26"/>
      <c r="IOP966" s="26"/>
      <c r="IOQ966" s="26"/>
      <c r="IOR966" s="26"/>
      <c r="IOS966" s="26"/>
      <c r="IOT966" s="26"/>
      <c r="IOU966" s="26"/>
      <c r="IOV966" s="26"/>
      <c r="IOW966" s="26"/>
      <c r="IOX966" s="26"/>
      <c r="IOY966" s="26"/>
      <c r="IOZ966" s="26"/>
      <c r="IPA966" s="26"/>
      <c r="IPB966" s="26"/>
      <c r="IPC966" s="26"/>
      <c r="IPD966" s="26"/>
      <c r="IPE966" s="26"/>
      <c r="IPF966" s="26"/>
      <c r="IPG966" s="26"/>
      <c r="IPH966" s="26"/>
      <c r="IPI966" s="26"/>
      <c r="IPJ966" s="26"/>
      <c r="IPK966" s="26"/>
      <c r="IPL966" s="26"/>
      <c r="IPM966" s="26"/>
      <c r="IPN966" s="26"/>
      <c r="IPO966" s="26"/>
      <c r="IPP966" s="26"/>
      <c r="IPQ966" s="26"/>
      <c r="IPR966" s="26"/>
      <c r="IPS966" s="26"/>
      <c r="IPT966" s="26"/>
      <c r="IPU966" s="26"/>
      <c r="IPV966" s="26"/>
      <c r="IPW966" s="26"/>
      <c r="IPX966" s="26"/>
      <c r="IPY966" s="26"/>
      <c r="IPZ966" s="26"/>
      <c r="IQA966" s="26"/>
      <c r="IQB966" s="26"/>
      <c r="IQC966" s="26"/>
      <c r="IQD966" s="26"/>
      <c r="IQE966" s="26"/>
      <c r="IQF966" s="26"/>
      <c r="IQG966" s="26"/>
      <c r="IQH966" s="26"/>
      <c r="IQI966" s="26"/>
      <c r="IQJ966" s="26"/>
      <c r="IQK966" s="26"/>
      <c r="IQL966" s="26"/>
      <c r="IQM966" s="26"/>
      <c r="IQN966" s="26"/>
      <c r="IQO966" s="26"/>
      <c r="IQP966" s="26"/>
      <c r="IQQ966" s="26"/>
      <c r="IQR966" s="26"/>
      <c r="IQS966" s="26"/>
      <c r="IQT966" s="26"/>
      <c r="IQU966" s="26"/>
      <c r="IQV966" s="26"/>
      <c r="IQW966" s="26"/>
      <c r="IQX966" s="26"/>
      <c r="IQY966" s="26"/>
      <c r="IQZ966" s="26"/>
      <c r="IRA966" s="26"/>
      <c r="IRB966" s="26"/>
      <c r="IRC966" s="26"/>
      <c r="IRD966" s="26"/>
      <c r="IRE966" s="26"/>
      <c r="IRF966" s="26"/>
      <c r="IRG966" s="26"/>
      <c r="IRH966" s="26"/>
      <c r="IRI966" s="26"/>
      <c r="IRJ966" s="26"/>
      <c r="IRK966" s="26"/>
      <c r="IRL966" s="26"/>
      <c r="IRM966" s="26"/>
      <c r="IRN966" s="26"/>
      <c r="IRO966" s="26"/>
      <c r="IRP966" s="26"/>
      <c r="IRQ966" s="26"/>
      <c r="IRR966" s="26"/>
      <c r="IRS966" s="26"/>
      <c r="IRT966" s="26"/>
      <c r="IRU966" s="26"/>
      <c r="IRV966" s="26"/>
      <c r="IRW966" s="26"/>
      <c r="IRX966" s="26"/>
      <c r="IRY966" s="26"/>
      <c r="IRZ966" s="26"/>
      <c r="ISA966" s="26"/>
      <c r="ISB966" s="26"/>
      <c r="ISC966" s="26"/>
      <c r="ISD966" s="26"/>
      <c r="ISE966" s="26"/>
      <c r="ISF966" s="26"/>
      <c r="ISG966" s="26"/>
      <c r="ISH966" s="26"/>
      <c r="ISI966" s="26"/>
      <c r="ISJ966" s="26"/>
      <c r="ISK966" s="26"/>
      <c r="ISL966" s="26"/>
      <c r="ISM966" s="26"/>
      <c r="ISN966" s="26"/>
      <c r="ISO966" s="26"/>
      <c r="ISP966" s="26"/>
      <c r="ISQ966" s="26"/>
      <c r="ISR966" s="26"/>
      <c r="ISS966" s="26"/>
      <c r="IST966" s="26"/>
      <c r="ISU966" s="26"/>
      <c r="ISV966" s="26"/>
      <c r="ISW966" s="26"/>
      <c r="ISX966" s="26"/>
      <c r="ISY966" s="26"/>
      <c r="ISZ966" s="26"/>
      <c r="ITA966" s="26"/>
      <c r="ITB966" s="26"/>
      <c r="ITC966" s="26"/>
      <c r="ITD966" s="26"/>
      <c r="ITE966" s="26"/>
      <c r="ITF966" s="26"/>
      <c r="ITG966" s="26"/>
      <c r="ITH966" s="26"/>
      <c r="ITI966" s="26"/>
      <c r="ITJ966" s="26"/>
      <c r="ITK966" s="26"/>
      <c r="ITL966" s="26"/>
      <c r="ITM966" s="26"/>
      <c r="ITN966" s="26"/>
      <c r="ITO966" s="26"/>
      <c r="ITP966" s="26"/>
      <c r="ITQ966" s="26"/>
      <c r="ITR966" s="26"/>
      <c r="ITS966" s="26"/>
      <c r="ITT966" s="26"/>
      <c r="ITU966" s="26"/>
      <c r="ITV966" s="26"/>
      <c r="ITW966" s="26"/>
      <c r="ITX966" s="26"/>
      <c r="ITY966" s="26"/>
      <c r="ITZ966" s="26"/>
      <c r="IUA966" s="26"/>
      <c r="IUB966" s="26"/>
      <c r="IUC966" s="26"/>
      <c r="IUD966" s="26"/>
      <c r="IUE966" s="26"/>
      <c r="IUF966" s="26"/>
      <c r="IUG966" s="26"/>
      <c r="IUH966" s="26"/>
      <c r="IUI966" s="26"/>
      <c r="IUJ966" s="26"/>
      <c r="IUK966" s="26"/>
      <c r="IUL966" s="26"/>
      <c r="IUM966" s="26"/>
      <c r="IUN966" s="26"/>
      <c r="IUO966" s="26"/>
      <c r="IUP966" s="26"/>
      <c r="IUQ966" s="26"/>
      <c r="IUR966" s="26"/>
      <c r="IUS966" s="26"/>
      <c r="IUT966" s="26"/>
      <c r="IUU966" s="26"/>
      <c r="IUV966" s="26"/>
      <c r="IUW966" s="26"/>
      <c r="IUX966" s="26"/>
      <c r="IUY966" s="26"/>
      <c r="IUZ966" s="26"/>
      <c r="IVA966" s="26"/>
      <c r="IVB966" s="26"/>
      <c r="IVC966" s="26"/>
      <c r="IVD966" s="26"/>
      <c r="IVE966" s="26"/>
      <c r="IVF966" s="26"/>
      <c r="IVG966" s="26"/>
      <c r="IVH966" s="26"/>
      <c r="IVI966" s="26"/>
      <c r="IVJ966" s="26"/>
      <c r="IVK966" s="26"/>
      <c r="IVL966" s="26"/>
      <c r="IVM966" s="26"/>
      <c r="IVN966" s="26"/>
      <c r="IVO966" s="26"/>
      <c r="IVP966" s="26"/>
      <c r="IVQ966" s="26"/>
      <c r="IVR966" s="26"/>
      <c r="IVS966" s="26"/>
      <c r="IVT966" s="26"/>
      <c r="IVU966" s="26"/>
      <c r="IVV966" s="26"/>
      <c r="IVW966" s="26"/>
      <c r="IVX966" s="26"/>
      <c r="IVY966" s="26"/>
      <c r="IVZ966" s="26"/>
      <c r="IWA966" s="26"/>
      <c r="IWB966" s="26"/>
      <c r="IWC966" s="26"/>
      <c r="IWD966" s="26"/>
      <c r="IWE966" s="26"/>
      <c r="IWF966" s="26"/>
      <c r="IWG966" s="26"/>
      <c r="IWH966" s="26"/>
      <c r="IWI966" s="26"/>
      <c r="IWJ966" s="26"/>
      <c r="IWK966" s="26"/>
      <c r="IWL966" s="26"/>
      <c r="IWM966" s="26"/>
      <c r="IWN966" s="26"/>
      <c r="IWO966" s="26"/>
      <c r="IWP966" s="26"/>
      <c r="IWQ966" s="26"/>
      <c r="IWR966" s="26"/>
      <c r="IWS966" s="26"/>
      <c r="IWT966" s="26"/>
      <c r="IWU966" s="26"/>
      <c r="IWV966" s="26"/>
      <c r="IWW966" s="26"/>
      <c r="IWX966" s="26"/>
      <c r="IWY966" s="26"/>
      <c r="IWZ966" s="26"/>
      <c r="IXA966" s="26"/>
      <c r="IXB966" s="26"/>
      <c r="IXC966" s="26"/>
      <c r="IXD966" s="26"/>
      <c r="IXE966" s="26"/>
      <c r="IXF966" s="26"/>
      <c r="IXG966" s="26"/>
      <c r="IXH966" s="26"/>
      <c r="IXI966" s="26"/>
      <c r="IXJ966" s="26"/>
      <c r="IXK966" s="26"/>
      <c r="IXL966" s="26"/>
      <c r="IXM966" s="26"/>
      <c r="IXN966" s="26"/>
      <c r="IXO966" s="26"/>
      <c r="IXP966" s="26"/>
      <c r="IXQ966" s="26"/>
      <c r="IXR966" s="26"/>
      <c r="IXS966" s="26"/>
      <c r="IXT966" s="26"/>
      <c r="IXU966" s="26"/>
      <c r="IXV966" s="26"/>
      <c r="IXW966" s="26"/>
      <c r="IXX966" s="26"/>
      <c r="IXY966" s="26"/>
      <c r="IXZ966" s="26"/>
      <c r="IYA966" s="26"/>
      <c r="IYB966" s="26"/>
      <c r="IYC966" s="26"/>
      <c r="IYD966" s="26"/>
      <c r="IYE966" s="26"/>
      <c r="IYF966" s="26"/>
      <c r="IYG966" s="26"/>
      <c r="IYH966" s="26"/>
      <c r="IYI966" s="26"/>
      <c r="IYJ966" s="26"/>
      <c r="IYK966" s="26"/>
      <c r="IYL966" s="26"/>
      <c r="IYM966" s="26"/>
      <c r="IYN966" s="26"/>
      <c r="IYO966" s="26"/>
      <c r="IYP966" s="26"/>
      <c r="IYQ966" s="26"/>
      <c r="IYR966" s="26"/>
      <c r="IYS966" s="26"/>
      <c r="IYT966" s="26"/>
      <c r="IYU966" s="26"/>
      <c r="IYV966" s="26"/>
      <c r="IYW966" s="26"/>
      <c r="IYX966" s="26"/>
      <c r="IYY966" s="26"/>
      <c r="IYZ966" s="26"/>
      <c r="IZA966" s="26"/>
      <c r="IZB966" s="26"/>
      <c r="IZC966" s="26"/>
      <c r="IZD966" s="26"/>
      <c r="IZE966" s="26"/>
      <c r="IZF966" s="26"/>
      <c r="IZG966" s="26"/>
      <c r="IZH966" s="26"/>
      <c r="IZI966" s="26"/>
      <c r="IZJ966" s="26"/>
      <c r="IZK966" s="26"/>
      <c r="IZL966" s="26"/>
      <c r="IZM966" s="26"/>
      <c r="IZN966" s="26"/>
      <c r="IZO966" s="26"/>
      <c r="IZP966" s="26"/>
      <c r="IZQ966" s="26"/>
      <c r="IZR966" s="26"/>
      <c r="IZS966" s="26"/>
      <c r="IZT966" s="26"/>
      <c r="IZU966" s="26"/>
      <c r="IZV966" s="26"/>
      <c r="IZW966" s="26"/>
      <c r="IZX966" s="26"/>
      <c r="IZY966" s="26"/>
      <c r="IZZ966" s="26"/>
      <c r="JAA966" s="26"/>
      <c r="JAB966" s="26"/>
      <c r="JAC966" s="26"/>
      <c r="JAD966" s="26"/>
      <c r="JAE966" s="26"/>
      <c r="JAF966" s="26"/>
      <c r="JAG966" s="26"/>
      <c r="JAH966" s="26"/>
      <c r="JAI966" s="26"/>
      <c r="JAJ966" s="26"/>
      <c r="JAK966" s="26"/>
      <c r="JAL966" s="26"/>
      <c r="JAM966" s="26"/>
      <c r="JAN966" s="26"/>
      <c r="JAO966" s="26"/>
      <c r="JAP966" s="26"/>
      <c r="JAQ966" s="26"/>
      <c r="JAR966" s="26"/>
      <c r="JAS966" s="26"/>
      <c r="JAT966" s="26"/>
      <c r="JAU966" s="26"/>
      <c r="JAV966" s="26"/>
      <c r="JAW966" s="26"/>
      <c r="JAX966" s="26"/>
      <c r="JAY966" s="26"/>
      <c r="JAZ966" s="26"/>
      <c r="JBA966" s="26"/>
      <c r="JBB966" s="26"/>
      <c r="JBC966" s="26"/>
      <c r="JBD966" s="26"/>
      <c r="JBE966" s="26"/>
      <c r="JBF966" s="26"/>
      <c r="JBG966" s="26"/>
      <c r="JBH966" s="26"/>
      <c r="JBI966" s="26"/>
      <c r="JBJ966" s="26"/>
      <c r="JBK966" s="26"/>
      <c r="JBL966" s="26"/>
      <c r="JBM966" s="26"/>
      <c r="JBN966" s="26"/>
      <c r="JBO966" s="26"/>
      <c r="JBP966" s="26"/>
      <c r="JBQ966" s="26"/>
      <c r="JBR966" s="26"/>
      <c r="JBS966" s="26"/>
      <c r="JBT966" s="26"/>
      <c r="JBU966" s="26"/>
      <c r="JBV966" s="26"/>
      <c r="JBW966" s="26"/>
      <c r="JBX966" s="26"/>
      <c r="JBY966" s="26"/>
      <c r="JBZ966" s="26"/>
      <c r="JCA966" s="26"/>
      <c r="JCB966" s="26"/>
      <c r="JCC966" s="26"/>
      <c r="JCD966" s="26"/>
      <c r="JCE966" s="26"/>
      <c r="JCF966" s="26"/>
      <c r="JCG966" s="26"/>
      <c r="JCH966" s="26"/>
      <c r="JCI966" s="26"/>
      <c r="JCJ966" s="26"/>
      <c r="JCK966" s="26"/>
      <c r="JCL966" s="26"/>
      <c r="JCM966" s="26"/>
      <c r="JCN966" s="26"/>
      <c r="JCO966" s="26"/>
      <c r="JCP966" s="26"/>
      <c r="JCQ966" s="26"/>
      <c r="JCR966" s="26"/>
      <c r="JCS966" s="26"/>
      <c r="JCT966" s="26"/>
      <c r="JCU966" s="26"/>
      <c r="JCV966" s="26"/>
      <c r="JCW966" s="26"/>
      <c r="JCX966" s="26"/>
      <c r="JCY966" s="26"/>
      <c r="JCZ966" s="26"/>
      <c r="JDA966" s="26"/>
      <c r="JDB966" s="26"/>
      <c r="JDC966" s="26"/>
      <c r="JDD966" s="26"/>
      <c r="JDE966" s="26"/>
      <c r="JDF966" s="26"/>
      <c r="JDG966" s="26"/>
      <c r="JDH966" s="26"/>
      <c r="JDI966" s="26"/>
      <c r="JDJ966" s="26"/>
      <c r="JDK966" s="26"/>
      <c r="JDL966" s="26"/>
      <c r="JDM966" s="26"/>
      <c r="JDN966" s="26"/>
      <c r="JDO966" s="26"/>
      <c r="JDP966" s="26"/>
      <c r="JDQ966" s="26"/>
      <c r="JDR966" s="26"/>
      <c r="JDS966" s="26"/>
      <c r="JDT966" s="26"/>
      <c r="JDU966" s="26"/>
      <c r="JDV966" s="26"/>
      <c r="JDW966" s="26"/>
      <c r="JDX966" s="26"/>
      <c r="JDY966" s="26"/>
      <c r="JDZ966" s="26"/>
      <c r="JEA966" s="26"/>
      <c r="JEB966" s="26"/>
      <c r="JEC966" s="26"/>
      <c r="JED966" s="26"/>
      <c r="JEE966" s="26"/>
      <c r="JEF966" s="26"/>
      <c r="JEG966" s="26"/>
      <c r="JEH966" s="26"/>
      <c r="JEI966" s="26"/>
      <c r="JEJ966" s="26"/>
      <c r="JEK966" s="26"/>
      <c r="JEL966" s="26"/>
      <c r="JEM966" s="26"/>
      <c r="JEN966" s="26"/>
      <c r="JEO966" s="26"/>
      <c r="JEP966" s="26"/>
      <c r="JEQ966" s="26"/>
      <c r="JER966" s="26"/>
      <c r="JES966" s="26"/>
      <c r="JET966" s="26"/>
      <c r="JEU966" s="26"/>
      <c r="JEV966" s="26"/>
      <c r="JEW966" s="26"/>
      <c r="JEX966" s="26"/>
      <c r="JEY966" s="26"/>
      <c r="JEZ966" s="26"/>
      <c r="JFA966" s="26"/>
      <c r="JFB966" s="26"/>
      <c r="JFC966" s="26"/>
      <c r="JFD966" s="26"/>
      <c r="JFE966" s="26"/>
      <c r="JFF966" s="26"/>
      <c r="JFG966" s="26"/>
      <c r="JFH966" s="26"/>
      <c r="JFI966" s="26"/>
      <c r="JFJ966" s="26"/>
      <c r="JFK966" s="26"/>
      <c r="JFL966" s="26"/>
      <c r="JFM966" s="26"/>
      <c r="JFN966" s="26"/>
      <c r="JFO966" s="26"/>
      <c r="JFP966" s="26"/>
      <c r="JFQ966" s="26"/>
      <c r="JFR966" s="26"/>
      <c r="JFS966" s="26"/>
      <c r="JFT966" s="26"/>
      <c r="JFU966" s="26"/>
      <c r="JFV966" s="26"/>
      <c r="JFW966" s="26"/>
      <c r="JFX966" s="26"/>
      <c r="JFY966" s="26"/>
      <c r="JFZ966" s="26"/>
      <c r="JGA966" s="26"/>
      <c r="JGB966" s="26"/>
      <c r="JGC966" s="26"/>
      <c r="JGD966" s="26"/>
      <c r="JGE966" s="26"/>
      <c r="JGF966" s="26"/>
      <c r="JGG966" s="26"/>
      <c r="JGH966" s="26"/>
      <c r="JGI966" s="26"/>
      <c r="JGJ966" s="26"/>
      <c r="JGK966" s="26"/>
      <c r="JGL966" s="26"/>
      <c r="JGM966" s="26"/>
      <c r="JGN966" s="26"/>
      <c r="JGO966" s="26"/>
      <c r="JGP966" s="26"/>
      <c r="JGQ966" s="26"/>
      <c r="JGR966" s="26"/>
      <c r="JGS966" s="26"/>
      <c r="JGT966" s="26"/>
      <c r="JGU966" s="26"/>
      <c r="JGV966" s="26"/>
      <c r="JGW966" s="26"/>
      <c r="JGX966" s="26"/>
      <c r="JGY966" s="26"/>
      <c r="JGZ966" s="26"/>
      <c r="JHA966" s="26"/>
      <c r="JHB966" s="26"/>
      <c r="JHC966" s="26"/>
      <c r="JHD966" s="26"/>
      <c r="JHE966" s="26"/>
      <c r="JHF966" s="26"/>
      <c r="JHG966" s="26"/>
      <c r="JHH966" s="26"/>
      <c r="JHI966" s="26"/>
      <c r="JHJ966" s="26"/>
      <c r="JHK966" s="26"/>
      <c r="JHL966" s="26"/>
      <c r="JHM966" s="26"/>
      <c r="JHN966" s="26"/>
      <c r="JHO966" s="26"/>
      <c r="JHP966" s="26"/>
      <c r="JHQ966" s="26"/>
      <c r="JHR966" s="26"/>
      <c r="JHS966" s="26"/>
      <c r="JHT966" s="26"/>
      <c r="JHU966" s="26"/>
      <c r="JHV966" s="26"/>
      <c r="JHW966" s="26"/>
      <c r="JHX966" s="26"/>
      <c r="JHY966" s="26"/>
      <c r="JHZ966" s="26"/>
      <c r="JIA966" s="26"/>
      <c r="JIB966" s="26"/>
      <c r="JIC966" s="26"/>
      <c r="JID966" s="26"/>
      <c r="JIE966" s="26"/>
      <c r="JIF966" s="26"/>
      <c r="JIG966" s="26"/>
      <c r="JIH966" s="26"/>
      <c r="JII966" s="26"/>
      <c r="JIJ966" s="26"/>
      <c r="JIK966" s="26"/>
      <c r="JIL966" s="26"/>
      <c r="JIM966" s="26"/>
      <c r="JIN966" s="26"/>
      <c r="JIO966" s="26"/>
      <c r="JIP966" s="26"/>
      <c r="JIQ966" s="26"/>
      <c r="JIR966" s="26"/>
      <c r="JIS966" s="26"/>
      <c r="JIT966" s="26"/>
      <c r="JIU966" s="26"/>
      <c r="JIV966" s="26"/>
      <c r="JIW966" s="26"/>
      <c r="JIX966" s="26"/>
      <c r="JIY966" s="26"/>
      <c r="JIZ966" s="26"/>
      <c r="JJA966" s="26"/>
      <c r="JJB966" s="26"/>
      <c r="JJC966" s="26"/>
      <c r="JJD966" s="26"/>
      <c r="JJE966" s="26"/>
      <c r="JJF966" s="26"/>
      <c r="JJG966" s="26"/>
      <c r="JJH966" s="26"/>
      <c r="JJI966" s="26"/>
      <c r="JJJ966" s="26"/>
      <c r="JJK966" s="26"/>
      <c r="JJL966" s="26"/>
      <c r="JJM966" s="26"/>
      <c r="JJN966" s="26"/>
      <c r="JJO966" s="26"/>
      <c r="JJP966" s="26"/>
      <c r="JJQ966" s="26"/>
      <c r="JJR966" s="26"/>
      <c r="JJS966" s="26"/>
      <c r="JJT966" s="26"/>
      <c r="JJU966" s="26"/>
      <c r="JJV966" s="26"/>
      <c r="JJW966" s="26"/>
      <c r="JJX966" s="26"/>
      <c r="JJY966" s="26"/>
      <c r="JJZ966" s="26"/>
      <c r="JKA966" s="26"/>
      <c r="JKB966" s="26"/>
      <c r="JKC966" s="26"/>
      <c r="JKD966" s="26"/>
      <c r="JKE966" s="26"/>
      <c r="JKF966" s="26"/>
      <c r="JKG966" s="26"/>
      <c r="JKH966" s="26"/>
      <c r="JKI966" s="26"/>
      <c r="JKJ966" s="26"/>
      <c r="JKK966" s="26"/>
      <c r="JKL966" s="26"/>
      <c r="JKM966" s="26"/>
      <c r="JKN966" s="26"/>
      <c r="JKO966" s="26"/>
      <c r="JKP966" s="26"/>
      <c r="JKQ966" s="26"/>
      <c r="JKR966" s="26"/>
      <c r="JKS966" s="26"/>
      <c r="JKT966" s="26"/>
      <c r="JKU966" s="26"/>
      <c r="JKV966" s="26"/>
      <c r="JKW966" s="26"/>
      <c r="JKX966" s="26"/>
      <c r="JKY966" s="26"/>
      <c r="JKZ966" s="26"/>
      <c r="JLA966" s="26"/>
      <c r="JLB966" s="26"/>
      <c r="JLC966" s="26"/>
      <c r="JLD966" s="26"/>
      <c r="JLE966" s="26"/>
      <c r="JLF966" s="26"/>
      <c r="JLG966" s="26"/>
      <c r="JLH966" s="26"/>
      <c r="JLI966" s="26"/>
      <c r="JLJ966" s="26"/>
      <c r="JLK966" s="26"/>
      <c r="JLL966" s="26"/>
      <c r="JLM966" s="26"/>
      <c r="JLN966" s="26"/>
      <c r="JLO966" s="26"/>
      <c r="JLP966" s="26"/>
      <c r="JLQ966" s="26"/>
      <c r="JLR966" s="26"/>
      <c r="JLS966" s="26"/>
      <c r="JLT966" s="26"/>
      <c r="JLU966" s="26"/>
      <c r="JLV966" s="26"/>
      <c r="JLW966" s="26"/>
      <c r="JLX966" s="26"/>
      <c r="JLY966" s="26"/>
      <c r="JLZ966" s="26"/>
      <c r="JMA966" s="26"/>
      <c r="JMB966" s="26"/>
      <c r="JMC966" s="26"/>
      <c r="JMD966" s="26"/>
      <c r="JME966" s="26"/>
      <c r="JMF966" s="26"/>
      <c r="JMG966" s="26"/>
      <c r="JMH966" s="26"/>
      <c r="JMI966" s="26"/>
      <c r="JMJ966" s="26"/>
      <c r="JMK966" s="26"/>
      <c r="JML966" s="26"/>
      <c r="JMM966" s="26"/>
      <c r="JMN966" s="26"/>
      <c r="JMO966" s="26"/>
      <c r="JMP966" s="26"/>
      <c r="JMQ966" s="26"/>
      <c r="JMR966" s="26"/>
      <c r="JMS966" s="26"/>
      <c r="JMT966" s="26"/>
      <c r="JMU966" s="26"/>
      <c r="JMV966" s="26"/>
      <c r="JMW966" s="26"/>
      <c r="JMX966" s="26"/>
      <c r="JMY966" s="26"/>
      <c r="JMZ966" s="26"/>
      <c r="JNA966" s="26"/>
      <c r="JNB966" s="26"/>
      <c r="JNC966" s="26"/>
      <c r="JND966" s="26"/>
      <c r="JNE966" s="26"/>
      <c r="JNF966" s="26"/>
      <c r="JNG966" s="26"/>
      <c r="JNH966" s="26"/>
      <c r="JNI966" s="26"/>
      <c r="JNJ966" s="26"/>
      <c r="JNK966" s="26"/>
      <c r="JNL966" s="26"/>
      <c r="JNM966" s="26"/>
      <c r="JNN966" s="26"/>
      <c r="JNO966" s="26"/>
      <c r="JNP966" s="26"/>
      <c r="JNQ966" s="26"/>
      <c r="JNR966" s="26"/>
      <c r="JNS966" s="26"/>
      <c r="JNT966" s="26"/>
      <c r="JNU966" s="26"/>
      <c r="JNV966" s="26"/>
      <c r="JNW966" s="26"/>
      <c r="JNX966" s="26"/>
      <c r="JNY966" s="26"/>
      <c r="JNZ966" s="26"/>
      <c r="JOA966" s="26"/>
      <c r="JOB966" s="26"/>
      <c r="JOC966" s="26"/>
      <c r="JOD966" s="26"/>
      <c r="JOE966" s="26"/>
      <c r="JOF966" s="26"/>
      <c r="JOG966" s="26"/>
      <c r="JOH966" s="26"/>
      <c r="JOI966" s="26"/>
      <c r="JOJ966" s="26"/>
      <c r="JOK966" s="26"/>
      <c r="JOL966" s="26"/>
      <c r="JOM966" s="26"/>
      <c r="JON966" s="26"/>
      <c r="JOO966" s="26"/>
      <c r="JOP966" s="26"/>
      <c r="JOQ966" s="26"/>
      <c r="JOR966" s="26"/>
      <c r="JOS966" s="26"/>
      <c r="JOT966" s="26"/>
      <c r="JOU966" s="26"/>
      <c r="JOV966" s="26"/>
      <c r="JOW966" s="26"/>
      <c r="JOX966" s="26"/>
      <c r="JOY966" s="26"/>
      <c r="JOZ966" s="26"/>
      <c r="JPA966" s="26"/>
      <c r="JPB966" s="26"/>
      <c r="JPC966" s="26"/>
      <c r="JPD966" s="26"/>
      <c r="JPE966" s="26"/>
      <c r="JPF966" s="26"/>
      <c r="JPG966" s="26"/>
      <c r="JPH966" s="26"/>
      <c r="JPI966" s="26"/>
      <c r="JPJ966" s="26"/>
      <c r="JPK966" s="26"/>
      <c r="JPL966" s="26"/>
      <c r="JPM966" s="26"/>
      <c r="JPN966" s="26"/>
      <c r="JPO966" s="26"/>
      <c r="JPP966" s="26"/>
      <c r="JPQ966" s="26"/>
      <c r="JPR966" s="26"/>
      <c r="JPS966" s="26"/>
      <c r="JPT966" s="26"/>
      <c r="JPU966" s="26"/>
      <c r="JPV966" s="26"/>
      <c r="JPW966" s="26"/>
      <c r="JPX966" s="26"/>
      <c r="JPY966" s="26"/>
      <c r="JPZ966" s="26"/>
      <c r="JQA966" s="26"/>
      <c r="JQB966" s="26"/>
      <c r="JQC966" s="26"/>
      <c r="JQD966" s="26"/>
      <c r="JQE966" s="26"/>
      <c r="JQF966" s="26"/>
      <c r="JQG966" s="26"/>
      <c r="JQH966" s="26"/>
      <c r="JQI966" s="26"/>
      <c r="JQJ966" s="26"/>
      <c r="JQK966" s="26"/>
      <c r="JQL966" s="26"/>
      <c r="JQM966" s="26"/>
      <c r="JQN966" s="26"/>
      <c r="JQO966" s="26"/>
      <c r="JQP966" s="26"/>
      <c r="JQQ966" s="26"/>
      <c r="JQR966" s="26"/>
      <c r="JQS966" s="26"/>
      <c r="JQT966" s="26"/>
      <c r="JQU966" s="26"/>
      <c r="JQV966" s="26"/>
      <c r="JQW966" s="26"/>
      <c r="JQX966" s="26"/>
      <c r="JQY966" s="26"/>
      <c r="JQZ966" s="26"/>
      <c r="JRA966" s="26"/>
      <c r="JRB966" s="26"/>
      <c r="JRC966" s="26"/>
      <c r="JRD966" s="26"/>
      <c r="JRE966" s="26"/>
      <c r="JRF966" s="26"/>
      <c r="JRG966" s="26"/>
      <c r="JRH966" s="26"/>
      <c r="JRI966" s="26"/>
      <c r="JRJ966" s="26"/>
      <c r="JRK966" s="26"/>
      <c r="JRL966" s="26"/>
      <c r="JRM966" s="26"/>
      <c r="JRN966" s="26"/>
      <c r="JRO966" s="26"/>
      <c r="JRP966" s="26"/>
      <c r="JRQ966" s="26"/>
      <c r="JRR966" s="26"/>
      <c r="JRS966" s="26"/>
      <c r="JRT966" s="26"/>
      <c r="JRU966" s="26"/>
      <c r="JRV966" s="26"/>
      <c r="JRW966" s="26"/>
      <c r="JRX966" s="26"/>
      <c r="JRY966" s="26"/>
      <c r="JRZ966" s="26"/>
      <c r="JSA966" s="26"/>
      <c r="JSB966" s="26"/>
      <c r="JSC966" s="26"/>
      <c r="JSD966" s="26"/>
      <c r="JSE966" s="26"/>
      <c r="JSF966" s="26"/>
      <c r="JSG966" s="26"/>
      <c r="JSH966" s="26"/>
      <c r="JSI966" s="26"/>
      <c r="JSJ966" s="26"/>
      <c r="JSK966" s="26"/>
      <c r="JSL966" s="26"/>
      <c r="JSM966" s="26"/>
      <c r="JSN966" s="26"/>
      <c r="JSO966" s="26"/>
      <c r="JSP966" s="26"/>
      <c r="JSQ966" s="26"/>
      <c r="JSR966" s="26"/>
      <c r="JSS966" s="26"/>
      <c r="JST966" s="26"/>
      <c r="JSU966" s="26"/>
      <c r="JSV966" s="26"/>
      <c r="JSW966" s="26"/>
      <c r="JSX966" s="26"/>
      <c r="JSY966" s="26"/>
      <c r="JSZ966" s="26"/>
      <c r="JTA966" s="26"/>
      <c r="JTB966" s="26"/>
      <c r="JTC966" s="26"/>
      <c r="JTD966" s="26"/>
      <c r="JTE966" s="26"/>
      <c r="JTF966" s="26"/>
      <c r="JTG966" s="26"/>
      <c r="JTH966" s="26"/>
      <c r="JTI966" s="26"/>
      <c r="JTJ966" s="26"/>
      <c r="JTK966" s="26"/>
      <c r="JTL966" s="26"/>
      <c r="JTM966" s="26"/>
      <c r="JTN966" s="26"/>
      <c r="JTO966" s="26"/>
      <c r="JTP966" s="26"/>
      <c r="JTQ966" s="26"/>
      <c r="JTR966" s="26"/>
      <c r="JTS966" s="26"/>
      <c r="JTT966" s="26"/>
      <c r="JTU966" s="26"/>
      <c r="JTV966" s="26"/>
      <c r="JTW966" s="26"/>
      <c r="JTX966" s="26"/>
      <c r="JTY966" s="26"/>
      <c r="JTZ966" s="26"/>
      <c r="JUA966" s="26"/>
      <c r="JUB966" s="26"/>
      <c r="JUC966" s="26"/>
      <c r="JUD966" s="26"/>
      <c r="JUE966" s="26"/>
      <c r="JUF966" s="26"/>
      <c r="JUG966" s="26"/>
      <c r="JUH966" s="26"/>
      <c r="JUI966" s="26"/>
      <c r="JUJ966" s="26"/>
      <c r="JUK966" s="26"/>
      <c r="JUL966" s="26"/>
      <c r="JUM966" s="26"/>
      <c r="JUN966" s="26"/>
      <c r="JUO966" s="26"/>
      <c r="JUP966" s="26"/>
      <c r="JUQ966" s="26"/>
      <c r="JUR966" s="26"/>
      <c r="JUS966" s="26"/>
      <c r="JUT966" s="26"/>
      <c r="JUU966" s="26"/>
      <c r="JUV966" s="26"/>
      <c r="JUW966" s="26"/>
      <c r="JUX966" s="26"/>
      <c r="JUY966" s="26"/>
      <c r="JUZ966" s="26"/>
      <c r="JVA966" s="26"/>
      <c r="JVB966" s="26"/>
      <c r="JVC966" s="26"/>
      <c r="JVD966" s="26"/>
      <c r="JVE966" s="26"/>
      <c r="JVF966" s="26"/>
      <c r="JVG966" s="26"/>
      <c r="JVH966" s="26"/>
      <c r="JVI966" s="26"/>
      <c r="JVJ966" s="26"/>
      <c r="JVK966" s="26"/>
      <c r="JVL966" s="26"/>
      <c r="JVM966" s="26"/>
      <c r="JVN966" s="26"/>
      <c r="JVO966" s="26"/>
      <c r="JVP966" s="26"/>
      <c r="JVQ966" s="26"/>
      <c r="JVR966" s="26"/>
      <c r="JVS966" s="26"/>
      <c r="JVT966" s="26"/>
      <c r="JVU966" s="26"/>
      <c r="JVV966" s="26"/>
      <c r="JVW966" s="26"/>
      <c r="JVX966" s="26"/>
      <c r="JVY966" s="26"/>
      <c r="JVZ966" s="26"/>
      <c r="JWA966" s="26"/>
      <c r="JWB966" s="26"/>
      <c r="JWC966" s="26"/>
      <c r="JWD966" s="26"/>
      <c r="JWE966" s="26"/>
      <c r="JWF966" s="26"/>
      <c r="JWG966" s="26"/>
      <c r="JWH966" s="26"/>
      <c r="JWI966" s="26"/>
      <c r="JWJ966" s="26"/>
      <c r="JWK966" s="26"/>
      <c r="JWL966" s="26"/>
      <c r="JWM966" s="26"/>
      <c r="JWN966" s="26"/>
      <c r="JWO966" s="26"/>
      <c r="JWP966" s="26"/>
      <c r="JWQ966" s="26"/>
      <c r="JWR966" s="26"/>
      <c r="JWS966" s="26"/>
      <c r="JWT966" s="26"/>
      <c r="JWU966" s="26"/>
      <c r="JWV966" s="26"/>
      <c r="JWW966" s="26"/>
      <c r="JWX966" s="26"/>
      <c r="JWY966" s="26"/>
      <c r="JWZ966" s="26"/>
      <c r="JXA966" s="26"/>
      <c r="JXB966" s="26"/>
      <c r="JXC966" s="26"/>
      <c r="JXD966" s="26"/>
      <c r="JXE966" s="26"/>
      <c r="JXF966" s="26"/>
      <c r="JXG966" s="26"/>
      <c r="JXH966" s="26"/>
      <c r="JXI966" s="26"/>
      <c r="JXJ966" s="26"/>
      <c r="JXK966" s="26"/>
      <c r="JXL966" s="26"/>
      <c r="JXM966" s="26"/>
      <c r="JXN966" s="26"/>
      <c r="JXO966" s="26"/>
      <c r="JXP966" s="26"/>
      <c r="JXQ966" s="26"/>
      <c r="JXR966" s="26"/>
      <c r="JXS966" s="26"/>
      <c r="JXT966" s="26"/>
      <c r="JXU966" s="26"/>
      <c r="JXV966" s="26"/>
      <c r="JXW966" s="26"/>
      <c r="JXX966" s="26"/>
      <c r="JXY966" s="26"/>
      <c r="JXZ966" s="26"/>
      <c r="JYA966" s="26"/>
      <c r="JYB966" s="26"/>
      <c r="JYC966" s="26"/>
      <c r="JYD966" s="26"/>
      <c r="JYE966" s="26"/>
      <c r="JYF966" s="26"/>
      <c r="JYG966" s="26"/>
      <c r="JYH966" s="26"/>
      <c r="JYI966" s="26"/>
      <c r="JYJ966" s="26"/>
      <c r="JYK966" s="26"/>
      <c r="JYL966" s="26"/>
      <c r="JYM966" s="26"/>
      <c r="JYN966" s="26"/>
      <c r="JYO966" s="26"/>
      <c r="JYP966" s="26"/>
      <c r="JYQ966" s="26"/>
      <c r="JYR966" s="26"/>
      <c r="JYS966" s="26"/>
      <c r="JYT966" s="26"/>
      <c r="JYU966" s="26"/>
      <c r="JYV966" s="26"/>
      <c r="JYW966" s="26"/>
      <c r="JYX966" s="26"/>
      <c r="JYY966" s="26"/>
      <c r="JYZ966" s="26"/>
      <c r="JZA966" s="26"/>
      <c r="JZB966" s="26"/>
      <c r="JZC966" s="26"/>
      <c r="JZD966" s="26"/>
      <c r="JZE966" s="26"/>
      <c r="JZF966" s="26"/>
      <c r="JZG966" s="26"/>
      <c r="JZH966" s="26"/>
      <c r="JZI966" s="26"/>
      <c r="JZJ966" s="26"/>
      <c r="JZK966" s="26"/>
      <c r="JZL966" s="26"/>
      <c r="JZM966" s="26"/>
      <c r="JZN966" s="26"/>
      <c r="JZO966" s="26"/>
      <c r="JZP966" s="26"/>
      <c r="JZQ966" s="26"/>
      <c r="JZR966" s="26"/>
      <c r="JZS966" s="26"/>
      <c r="JZT966" s="26"/>
      <c r="JZU966" s="26"/>
      <c r="JZV966" s="26"/>
      <c r="JZW966" s="26"/>
      <c r="JZX966" s="26"/>
      <c r="JZY966" s="26"/>
      <c r="JZZ966" s="26"/>
      <c r="KAA966" s="26"/>
      <c r="KAB966" s="26"/>
      <c r="KAC966" s="26"/>
      <c r="KAD966" s="26"/>
      <c r="KAE966" s="26"/>
      <c r="KAF966" s="26"/>
      <c r="KAG966" s="26"/>
      <c r="KAH966" s="26"/>
      <c r="KAI966" s="26"/>
      <c r="KAJ966" s="26"/>
      <c r="KAK966" s="26"/>
      <c r="KAL966" s="26"/>
      <c r="KAM966" s="26"/>
      <c r="KAN966" s="26"/>
      <c r="KAO966" s="26"/>
      <c r="KAP966" s="26"/>
      <c r="KAQ966" s="26"/>
      <c r="KAR966" s="26"/>
      <c r="KAS966" s="26"/>
      <c r="KAT966" s="26"/>
      <c r="KAU966" s="26"/>
      <c r="KAV966" s="26"/>
      <c r="KAW966" s="26"/>
      <c r="KAX966" s="26"/>
      <c r="KAY966" s="26"/>
      <c r="KAZ966" s="26"/>
      <c r="KBA966" s="26"/>
      <c r="KBB966" s="26"/>
      <c r="KBC966" s="26"/>
      <c r="KBD966" s="26"/>
      <c r="KBE966" s="26"/>
      <c r="KBF966" s="26"/>
      <c r="KBG966" s="26"/>
      <c r="KBH966" s="26"/>
      <c r="KBI966" s="26"/>
      <c r="KBJ966" s="26"/>
      <c r="KBK966" s="26"/>
      <c r="KBL966" s="26"/>
      <c r="KBM966" s="26"/>
      <c r="KBN966" s="26"/>
      <c r="KBO966" s="26"/>
      <c r="KBP966" s="26"/>
      <c r="KBQ966" s="26"/>
      <c r="KBR966" s="26"/>
      <c r="KBS966" s="26"/>
      <c r="KBT966" s="26"/>
      <c r="KBU966" s="26"/>
      <c r="KBV966" s="26"/>
      <c r="KBW966" s="26"/>
      <c r="KBX966" s="26"/>
      <c r="KBY966" s="26"/>
      <c r="KBZ966" s="26"/>
      <c r="KCA966" s="26"/>
      <c r="KCB966" s="26"/>
      <c r="KCC966" s="26"/>
      <c r="KCD966" s="26"/>
      <c r="KCE966" s="26"/>
      <c r="KCF966" s="26"/>
      <c r="KCG966" s="26"/>
      <c r="KCH966" s="26"/>
      <c r="KCI966" s="26"/>
      <c r="KCJ966" s="26"/>
      <c r="KCK966" s="26"/>
      <c r="KCL966" s="26"/>
      <c r="KCM966" s="26"/>
      <c r="KCN966" s="26"/>
      <c r="KCO966" s="26"/>
      <c r="KCP966" s="26"/>
      <c r="KCQ966" s="26"/>
      <c r="KCR966" s="26"/>
      <c r="KCS966" s="26"/>
      <c r="KCT966" s="26"/>
      <c r="KCU966" s="26"/>
      <c r="KCV966" s="26"/>
      <c r="KCW966" s="26"/>
      <c r="KCX966" s="26"/>
      <c r="KCY966" s="26"/>
      <c r="KCZ966" s="26"/>
      <c r="KDA966" s="26"/>
      <c r="KDB966" s="26"/>
      <c r="KDC966" s="26"/>
      <c r="KDD966" s="26"/>
      <c r="KDE966" s="26"/>
      <c r="KDF966" s="26"/>
      <c r="KDG966" s="26"/>
      <c r="KDH966" s="26"/>
      <c r="KDI966" s="26"/>
      <c r="KDJ966" s="26"/>
      <c r="KDK966" s="26"/>
      <c r="KDL966" s="26"/>
      <c r="KDM966" s="26"/>
      <c r="KDN966" s="26"/>
      <c r="KDO966" s="26"/>
      <c r="KDP966" s="26"/>
      <c r="KDQ966" s="26"/>
      <c r="KDR966" s="26"/>
      <c r="KDS966" s="26"/>
      <c r="KDT966" s="26"/>
      <c r="KDU966" s="26"/>
      <c r="KDV966" s="26"/>
      <c r="KDW966" s="26"/>
      <c r="KDX966" s="26"/>
      <c r="KDY966" s="26"/>
      <c r="KDZ966" s="26"/>
      <c r="KEA966" s="26"/>
      <c r="KEB966" s="26"/>
      <c r="KEC966" s="26"/>
      <c r="KED966" s="26"/>
      <c r="KEE966" s="26"/>
      <c r="KEF966" s="26"/>
      <c r="KEG966" s="26"/>
      <c r="KEH966" s="26"/>
      <c r="KEI966" s="26"/>
      <c r="KEJ966" s="26"/>
      <c r="KEK966" s="26"/>
      <c r="KEL966" s="26"/>
      <c r="KEM966" s="26"/>
      <c r="KEN966" s="26"/>
      <c r="KEO966" s="26"/>
      <c r="KEP966" s="26"/>
      <c r="KEQ966" s="26"/>
      <c r="KER966" s="26"/>
      <c r="KES966" s="26"/>
      <c r="KET966" s="26"/>
      <c r="KEU966" s="26"/>
      <c r="KEV966" s="26"/>
      <c r="KEW966" s="26"/>
      <c r="KEX966" s="26"/>
      <c r="KEY966" s="26"/>
      <c r="KEZ966" s="26"/>
      <c r="KFA966" s="26"/>
      <c r="KFB966" s="26"/>
      <c r="KFC966" s="26"/>
      <c r="KFD966" s="26"/>
      <c r="KFE966" s="26"/>
      <c r="KFF966" s="26"/>
      <c r="KFG966" s="26"/>
      <c r="KFH966" s="26"/>
      <c r="KFI966" s="26"/>
      <c r="KFJ966" s="26"/>
      <c r="KFK966" s="26"/>
      <c r="KFL966" s="26"/>
      <c r="KFM966" s="26"/>
      <c r="KFN966" s="26"/>
      <c r="KFO966" s="26"/>
      <c r="KFP966" s="26"/>
      <c r="KFQ966" s="26"/>
      <c r="KFR966" s="26"/>
      <c r="KFS966" s="26"/>
      <c r="KFT966" s="26"/>
      <c r="KFU966" s="26"/>
      <c r="KFV966" s="26"/>
      <c r="KFW966" s="26"/>
      <c r="KFX966" s="26"/>
      <c r="KFY966" s="26"/>
      <c r="KFZ966" s="26"/>
      <c r="KGA966" s="26"/>
      <c r="KGB966" s="26"/>
      <c r="KGC966" s="26"/>
      <c r="KGD966" s="26"/>
      <c r="KGE966" s="26"/>
      <c r="KGF966" s="26"/>
      <c r="KGG966" s="26"/>
      <c r="KGH966" s="26"/>
      <c r="KGI966" s="26"/>
      <c r="KGJ966" s="26"/>
      <c r="KGK966" s="26"/>
      <c r="KGL966" s="26"/>
      <c r="KGM966" s="26"/>
      <c r="KGN966" s="26"/>
      <c r="KGO966" s="26"/>
      <c r="KGP966" s="26"/>
      <c r="KGQ966" s="26"/>
      <c r="KGR966" s="26"/>
      <c r="KGS966" s="26"/>
      <c r="KGT966" s="26"/>
      <c r="KGU966" s="26"/>
      <c r="KGV966" s="26"/>
      <c r="KGW966" s="26"/>
      <c r="KGX966" s="26"/>
      <c r="KGY966" s="26"/>
      <c r="KGZ966" s="26"/>
      <c r="KHA966" s="26"/>
      <c r="KHB966" s="26"/>
      <c r="KHC966" s="26"/>
      <c r="KHD966" s="26"/>
      <c r="KHE966" s="26"/>
      <c r="KHF966" s="26"/>
      <c r="KHG966" s="26"/>
      <c r="KHH966" s="26"/>
      <c r="KHI966" s="26"/>
      <c r="KHJ966" s="26"/>
      <c r="KHK966" s="26"/>
      <c r="KHL966" s="26"/>
      <c r="KHM966" s="26"/>
      <c r="KHN966" s="26"/>
      <c r="KHO966" s="26"/>
      <c r="KHP966" s="26"/>
      <c r="KHQ966" s="26"/>
      <c r="KHR966" s="26"/>
      <c r="KHS966" s="26"/>
      <c r="KHT966" s="26"/>
      <c r="KHU966" s="26"/>
      <c r="KHV966" s="26"/>
      <c r="KHW966" s="26"/>
      <c r="KHX966" s="26"/>
      <c r="KHY966" s="26"/>
      <c r="KHZ966" s="26"/>
      <c r="KIA966" s="26"/>
      <c r="KIB966" s="26"/>
      <c r="KIC966" s="26"/>
      <c r="KID966" s="26"/>
      <c r="KIE966" s="26"/>
      <c r="KIF966" s="26"/>
      <c r="KIG966" s="26"/>
      <c r="KIH966" s="26"/>
      <c r="KII966" s="26"/>
      <c r="KIJ966" s="26"/>
      <c r="KIK966" s="26"/>
      <c r="KIL966" s="26"/>
      <c r="KIM966" s="26"/>
      <c r="KIN966" s="26"/>
      <c r="KIO966" s="26"/>
      <c r="KIP966" s="26"/>
      <c r="KIQ966" s="26"/>
      <c r="KIR966" s="26"/>
      <c r="KIS966" s="26"/>
      <c r="KIT966" s="26"/>
      <c r="KIU966" s="26"/>
      <c r="KIV966" s="26"/>
      <c r="KIW966" s="26"/>
      <c r="KIX966" s="26"/>
      <c r="KIY966" s="26"/>
      <c r="KIZ966" s="26"/>
      <c r="KJA966" s="26"/>
      <c r="KJB966" s="26"/>
      <c r="KJC966" s="26"/>
      <c r="KJD966" s="26"/>
      <c r="KJE966" s="26"/>
      <c r="KJF966" s="26"/>
      <c r="KJG966" s="26"/>
      <c r="KJH966" s="26"/>
      <c r="KJI966" s="26"/>
      <c r="KJJ966" s="26"/>
      <c r="KJK966" s="26"/>
      <c r="KJL966" s="26"/>
      <c r="KJM966" s="26"/>
      <c r="KJN966" s="26"/>
      <c r="KJO966" s="26"/>
      <c r="KJP966" s="26"/>
      <c r="KJQ966" s="26"/>
      <c r="KJR966" s="26"/>
      <c r="KJS966" s="26"/>
      <c r="KJT966" s="26"/>
      <c r="KJU966" s="26"/>
      <c r="KJV966" s="26"/>
      <c r="KJW966" s="26"/>
      <c r="KJX966" s="26"/>
      <c r="KJY966" s="26"/>
      <c r="KJZ966" s="26"/>
      <c r="KKA966" s="26"/>
      <c r="KKB966" s="26"/>
      <c r="KKC966" s="26"/>
      <c r="KKD966" s="26"/>
      <c r="KKE966" s="26"/>
      <c r="KKF966" s="26"/>
      <c r="KKG966" s="26"/>
      <c r="KKH966" s="26"/>
      <c r="KKI966" s="26"/>
      <c r="KKJ966" s="26"/>
      <c r="KKK966" s="26"/>
      <c r="KKL966" s="26"/>
      <c r="KKM966" s="26"/>
      <c r="KKN966" s="26"/>
      <c r="KKO966" s="26"/>
      <c r="KKP966" s="26"/>
      <c r="KKQ966" s="26"/>
      <c r="KKR966" s="26"/>
      <c r="KKS966" s="26"/>
      <c r="KKT966" s="26"/>
      <c r="KKU966" s="26"/>
      <c r="KKV966" s="26"/>
      <c r="KKW966" s="26"/>
      <c r="KKX966" s="26"/>
      <c r="KKY966" s="26"/>
      <c r="KKZ966" s="26"/>
      <c r="KLA966" s="26"/>
      <c r="KLB966" s="26"/>
      <c r="KLC966" s="26"/>
      <c r="KLD966" s="26"/>
      <c r="KLE966" s="26"/>
      <c r="KLF966" s="26"/>
      <c r="KLG966" s="26"/>
      <c r="KLH966" s="26"/>
      <c r="KLI966" s="26"/>
      <c r="KLJ966" s="26"/>
      <c r="KLK966" s="26"/>
      <c r="KLL966" s="26"/>
      <c r="KLM966" s="26"/>
      <c r="KLN966" s="26"/>
      <c r="KLO966" s="26"/>
      <c r="KLP966" s="26"/>
      <c r="KLQ966" s="26"/>
      <c r="KLR966" s="26"/>
      <c r="KLS966" s="26"/>
      <c r="KLT966" s="26"/>
      <c r="KLU966" s="26"/>
      <c r="KLV966" s="26"/>
      <c r="KLW966" s="26"/>
      <c r="KLX966" s="26"/>
      <c r="KLY966" s="26"/>
      <c r="KLZ966" s="26"/>
      <c r="KMA966" s="26"/>
      <c r="KMB966" s="26"/>
      <c r="KMC966" s="26"/>
      <c r="KMD966" s="26"/>
      <c r="KME966" s="26"/>
      <c r="KMF966" s="26"/>
      <c r="KMG966" s="26"/>
      <c r="KMH966" s="26"/>
      <c r="KMI966" s="26"/>
      <c r="KMJ966" s="26"/>
      <c r="KMK966" s="26"/>
      <c r="KML966" s="26"/>
      <c r="KMM966" s="26"/>
      <c r="KMN966" s="26"/>
      <c r="KMO966" s="26"/>
      <c r="KMP966" s="26"/>
      <c r="KMQ966" s="26"/>
      <c r="KMR966" s="26"/>
      <c r="KMS966" s="26"/>
      <c r="KMT966" s="26"/>
      <c r="KMU966" s="26"/>
      <c r="KMV966" s="26"/>
      <c r="KMW966" s="26"/>
      <c r="KMX966" s="26"/>
      <c r="KMY966" s="26"/>
      <c r="KMZ966" s="26"/>
      <c r="KNA966" s="26"/>
      <c r="KNB966" s="26"/>
      <c r="KNC966" s="26"/>
      <c r="KND966" s="26"/>
      <c r="KNE966" s="26"/>
      <c r="KNF966" s="26"/>
      <c r="KNG966" s="26"/>
      <c r="KNH966" s="26"/>
      <c r="KNI966" s="26"/>
      <c r="KNJ966" s="26"/>
      <c r="KNK966" s="26"/>
      <c r="KNL966" s="26"/>
      <c r="KNM966" s="26"/>
      <c r="KNN966" s="26"/>
      <c r="KNO966" s="26"/>
      <c r="KNP966" s="26"/>
      <c r="KNQ966" s="26"/>
      <c r="KNR966" s="26"/>
      <c r="KNS966" s="26"/>
      <c r="KNT966" s="26"/>
      <c r="KNU966" s="26"/>
      <c r="KNV966" s="26"/>
      <c r="KNW966" s="26"/>
      <c r="KNX966" s="26"/>
      <c r="KNY966" s="26"/>
      <c r="KNZ966" s="26"/>
      <c r="KOA966" s="26"/>
      <c r="KOB966" s="26"/>
      <c r="KOC966" s="26"/>
      <c r="KOD966" s="26"/>
      <c r="KOE966" s="26"/>
      <c r="KOF966" s="26"/>
      <c r="KOG966" s="26"/>
      <c r="KOH966" s="26"/>
      <c r="KOI966" s="26"/>
      <c r="KOJ966" s="26"/>
      <c r="KOK966" s="26"/>
      <c r="KOL966" s="26"/>
      <c r="KOM966" s="26"/>
      <c r="KON966" s="26"/>
      <c r="KOO966" s="26"/>
      <c r="KOP966" s="26"/>
      <c r="KOQ966" s="26"/>
      <c r="KOR966" s="26"/>
      <c r="KOS966" s="26"/>
      <c r="KOT966" s="26"/>
      <c r="KOU966" s="26"/>
      <c r="KOV966" s="26"/>
      <c r="KOW966" s="26"/>
      <c r="KOX966" s="26"/>
      <c r="KOY966" s="26"/>
      <c r="KOZ966" s="26"/>
      <c r="KPA966" s="26"/>
      <c r="KPB966" s="26"/>
      <c r="KPC966" s="26"/>
      <c r="KPD966" s="26"/>
      <c r="KPE966" s="26"/>
      <c r="KPF966" s="26"/>
      <c r="KPG966" s="26"/>
      <c r="KPH966" s="26"/>
      <c r="KPI966" s="26"/>
      <c r="KPJ966" s="26"/>
      <c r="KPK966" s="26"/>
      <c r="KPL966" s="26"/>
      <c r="KPM966" s="26"/>
      <c r="KPN966" s="26"/>
      <c r="KPO966" s="26"/>
      <c r="KPP966" s="26"/>
      <c r="KPQ966" s="26"/>
      <c r="KPR966" s="26"/>
      <c r="KPS966" s="26"/>
      <c r="KPT966" s="26"/>
      <c r="KPU966" s="26"/>
      <c r="KPV966" s="26"/>
      <c r="KPW966" s="26"/>
      <c r="KPX966" s="26"/>
      <c r="KPY966" s="26"/>
      <c r="KPZ966" s="26"/>
      <c r="KQA966" s="26"/>
      <c r="KQB966" s="26"/>
      <c r="KQC966" s="26"/>
      <c r="KQD966" s="26"/>
      <c r="KQE966" s="26"/>
      <c r="KQF966" s="26"/>
      <c r="KQG966" s="26"/>
      <c r="KQH966" s="26"/>
      <c r="KQI966" s="26"/>
      <c r="KQJ966" s="26"/>
      <c r="KQK966" s="26"/>
      <c r="KQL966" s="26"/>
      <c r="KQM966" s="26"/>
      <c r="KQN966" s="26"/>
      <c r="KQO966" s="26"/>
      <c r="KQP966" s="26"/>
      <c r="KQQ966" s="26"/>
      <c r="KQR966" s="26"/>
      <c r="KQS966" s="26"/>
      <c r="KQT966" s="26"/>
      <c r="KQU966" s="26"/>
      <c r="KQV966" s="26"/>
      <c r="KQW966" s="26"/>
      <c r="KQX966" s="26"/>
      <c r="KQY966" s="26"/>
      <c r="KQZ966" s="26"/>
      <c r="KRA966" s="26"/>
      <c r="KRB966" s="26"/>
      <c r="KRC966" s="26"/>
      <c r="KRD966" s="26"/>
      <c r="KRE966" s="26"/>
      <c r="KRF966" s="26"/>
      <c r="KRG966" s="26"/>
      <c r="KRH966" s="26"/>
      <c r="KRI966" s="26"/>
      <c r="KRJ966" s="26"/>
      <c r="KRK966" s="26"/>
      <c r="KRL966" s="26"/>
      <c r="KRM966" s="26"/>
      <c r="KRN966" s="26"/>
      <c r="KRO966" s="26"/>
      <c r="KRP966" s="26"/>
      <c r="KRQ966" s="26"/>
      <c r="KRR966" s="26"/>
      <c r="KRS966" s="26"/>
      <c r="KRT966" s="26"/>
      <c r="KRU966" s="26"/>
      <c r="KRV966" s="26"/>
      <c r="KRW966" s="26"/>
      <c r="KRX966" s="26"/>
      <c r="KRY966" s="26"/>
      <c r="KRZ966" s="26"/>
      <c r="KSA966" s="26"/>
      <c r="KSB966" s="26"/>
      <c r="KSC966" s="26"/>
      <c r="KSD966" s="26"/>
      <c r="KSE966" s="26"/>
      <c r="KSF966" s="26"/>
      <c r="KSG966" s="26"/>
      <c r="KSH966" s="26"/>
      <c r="KSI966" s="26"/>
      <c r="KSJ966" s="26"/>
      <c r="KSK966" s="26"/>
      <c r="KSL966" s="26"/>
      <c r="KSM966" s="26"/>
      <c r="KSN966" s="26"/>
      <c r="KSO966" s="26"/>
      <c r="KSP966" s="26"/>
      <c r="KSQ966" s="26"/>
      <c r="KSR966" s="26"/>
      <c r="KSS966" s="26"/>
      <c r="KST966" s="26"/>
      <c r="KSU966" s="26"/>
      <c r="KSV966" s="26"/>
      <c r="KSW966" s="26"/>
      <c r="KSX966" s="26"/>
      <c r="KSY966" s="26"/>
      <c r="KSZ966" s="26"/>
      <c r="KTA966" s="26"/>
      <c r="KTB966" s="26"/>
      <c r="KTC966" s="26"/>
      <c r="KTD966" s="26"/>
      <c r="KTE966" s="26"/>
      <c r="KTF966" s="26"/>
      <c r="KTG966" s="26"/>
      <c r="KTH966" s="26"/>
      <c r="KTI966" s="26"/>
      <c r="KTJ966" s="26"/>
      <c r="KTK966" s="26"/>
      <c r="KTL966" s="26"/>
      <c r="KTM966" s="26"/>
      <c r="KTN966" s="26"/>
      <c r="KTO966" s="26"/>
      <c r="KTP966" s="26"/>
      <c r="KTQ966" s="26"/>
      <c r="KTR966" s="26"/>
      <c r="KTS966" s="26"/>
      <c r="KTT966" s="26"/>
      <c r="KTU966" s="26"/>
      <c r="KTV966" s="26"/>
      <c r="KTW966" s="26"/>
      <c r="KTX966" s="26"/>
      <c r="KTY966" s="26"/>
      <c r="KTZ966" s="26"/>
      <c r="KUA966" s="26"/>
      <c r="KUB966" s="26"/>
      <c r="KUC966" s="26"/>
      <c r="KUD966" s="26"/>
      <c r="KUE966" s="26"/>
      <c r="KUF966" s="26"/>
      <c r="KUG966" s="26"/>
      <c r="KUH966" s="26"/>
      <c r="KUI966" s="26"/>
      <c r="KUJ966" s="26"/>
      <c r="KUK966" s="26"/>
      <c r="KUL966" s="26"/>
      <c r="KUM966" s="26"/>
      <c r="KUN966" s="26"/>
      <c r="KUO966" s="26"/>
      <c r="KUP966" s="26"/>
      <c r="KUQ966" s="26"/>
      <c r="KUR966" s="26"/>
      <c r="KUS966" s="26"/>
      <c r="KUT966" s="26"/>
      <c r="KUU966" s="26"/>
      <c r="KUV966" s="26"/>
      <c r="KUW966" s="26"/>
      <c r="KUX966" s="26"/>
      <c r="KUY966" s="26"/>
      <c r="KUZ966" s="26"/>
      <c r="KVA966" s="26"/>
      <c r="KVB966" s="26"/>
      <c r="KVC966" s="26"/>
      <c r="KVD966" s="26"/>
      <c r="KVE966" s="26"/>
      <c r="KVF966" s="26"/>
      <c r="KVG966" s="26"/>
      <c r="KVH966" s="26"/>
      <c r="KVI966" s="26"/>
      <c r="KVJ966" s="26"/>
      <c r="KVK966" s="26"/>
      <c r="KVL966" s="26"/>
      <c r="KVM966" s="26"/>
      <c r="KVN966" s="26"/>
      <c r="KVO966" s="26"/>
      <c r="KVP966" s="26"/>
      <c r="KVQ966" s="26"/>
      <c r="KVR966" s="26"/>
      <c r="KVS966" s="26"/>
      <c r="KVT966" s="26"/>
      <c r="KVU966" s="26"/>
      <c r="KVV966" s="26"/>
      <c r="KVW966" s="26"/>
      <c r="KVX966" s="26"/>
      <c r="KVY966" s="26"/>
      <c r="KVZ966" s="26"/>
      <c r="KWA966" s="26"/>
      <c r="KWB966" s="26"/>
      <c r="KWC966" s="26"/>
      <c r="KWD966" s="26"/>
      <c r="KWE966" s="26"/>
      <c r="KWF966" s="26"/>
      <c r="KWG966" s="26"/>
      <c r="KWH966" s="26"/>
      <c r="KWI966" s="26"/>
      <c r="KWJ966" s="26"/>
      <c r="KWK966" s="26"/>
      <c r="KWL966" s="26"/>
      <c r="KWM966" s="26"/>
      <c r="KWN966" s="26"/>
      <c r="KWO966" s="26"/>
      <c r="KWP966" s="26"/>
      <c r="KWQ966" s="26"/>
      <c r="KWR966" s="26"/>
      <c r="KWS966" s="26"/>
      <c r="KWT966" s="26"/>
      <c r="KWU966" s="26"/>
      <c r="KWV966" s="26"/>
      <c r="KWW966" s="26"/>
      <c r="KWX966" s="26"/>
      <c r="KWY966" s="26"/>
      <c r="KWZ966" s="26"/>
      <c r="KXA966" s="26"/>
      <c r="KXB966" s="26"/>
      <c r="KXC966" s="26"/>
      <c r="KXD966" s="26"/>
      <c r="KXE966" s="26"/>
      <c r="KXF966" s="26"/>
      <c r="KXG966" s="26"/>
      <c r="KXH966" s="26"/>
      <c r="KXI966" s="26"/>
      <c r="KXJ966" s="26"/>
      <c r="KXK966" s="26"/>
      <c r="KXL966" s="26"/>
      <c r="KXM966" s="26"/>
      <c r="KXN966" s="26"/>
      <c r="KXO966" s="26"/>
      <c r="KXP966" s="26"/>
      <c r="KXQ966" s="26"/>
      <c r="KXR966" s="26"/>
      <c r="KXS966" s="26"/>
      <c r="KXT966" s="26"/>
      <c r="KXU966" s="26"/>
      <c r="KXV966" s="26"/>
      <c r="KXW966" s="26"/>
      <c r="KXX966" s="26"/>
      <c r="KXY966" s="26"/>
      <c r="KXZ966" s="26"/>
      <c r="KYA966" s="26"/>
      <c r="KYB966" s="26"/>
      <c r="KYC966" s="26"/>
      <c r="KYD966" s="26"/>
      <c r="KYE966" s="26"/>
      <c r="KYF966" s="26"/>
      <c r="KYG966" s="26"/>
      <c r="KYH966" s="26"/>
      <c r="KYI966" s="26"/>
      <c r="KYJ966" s="26"/>
      <c r="KYK966" s="26"/>
      <c r="KYL966" s="26"/>
      <c r="KYM966" s="26"/>
      <c r="KYN966" s="26"/>
      <c r="KYO966" s="26"/>
      <c r="KYP966" s="26"/>
      <c r="KYQ966" s="26"/>
      <c r="KYR966" s="26"/>
      <c r="KYS966" s="26"/>
      <c r="KYT966" s="26"/>
      <c r="KYU966" s="26"/>
      <c r="KYV966" s="26"/>
      <c r="KYW966" s="26"/>
      <c r="KYX966" s="26"/>
      <c r="KYY966" s="26"/>
      <c r="KYZ966" s="26"/>
      <c r="KZA966" s="26"/>
      <c r="KZB966" s="26"/>
      <c r="KZC966" s="26"/>
      <c r="KZD966" s="26"/>
      <c r="KZE966" s="26"/>
      <c r="KZF966" s="26"/>
      <c r="KZG966" s="26"/>
      <c r="KZH966" s="26"/>
      <c r="KZI966" s="26"/>
      <c r="KZJ966" s="26"/>
      <c r="KZK966" s="26"/>
      <c r="KZL966" s="26"/>
      <c r="KZM966" s="26"/>
      <c r="KZN966" s="26"/>
      <c r="KZO966" s="26"/>
      <c r="KZP966" s="26"/>
      <c r="KZQ966" s="26"/>
      <c r="KZR966" s="26"/>
      <c r="KZS966" s="26"/>
      <c r="KZT966" s="26"/>
      <c r="KZU966" s="26"/>
      <c r="KZV966" s="26"/>
      <c r="KZW966" s="26"/>
      <c r="KZX966" s="26"/>
      <c r="KZY966" s="26"/>
      <c r="KZZ966" s="26"/>
      <c r="LAA966" s="26"/>
      <c r="LAB966" s="26"/>
      <c r="LAC966" s="26"/>
      <c r="LAD966" s="26"/>
      <c r="LAE966" s="26"/>
      <c r="LAF966" s="26"/>
      <c r="LAG966" s="26"/>
      <c r="LAH966" s="26"/>
      <c r="LAI966" s="26"/>
      <c r="LAJ966" s="26"/>
      <c r="LAK966" s="26"/>
      <c r="LAL966" s="26"/>
      <c r="LAM966" s="26"/>
      <c r="LAN966" s="26"/>
      <c r="LAO966" s="26"/>
      <c r="LAP966" s="26"/>
      <c r="LAQ966" s="26"/>
      <c r="LAR966" s="26"/>
      <c r="LAS966" s="26"/>
      <c r="LAT966" s="26"/>
      <c r="LAU966" s="26"/>
      <c r="LAV966" s="26"/>
      <c r="LAW966" s="26"/>
      <c r="LAX966" s="26"/>
      <c r="LAY966" s="26"/>
      <c r="LAZ966" s="26"/>
      <c r="LBA966" s="26"/>
      <c r="LBB966" s="26"/>
      <c r="LBC966" s="26"/>
      <c r="LBD966" s="26"/>
      <c r="LBE966" s="26"/>
      <c r="LBF966" s="26"/>
      <c r="LBG966" s="26"/>
      <c r="LBH966" s="26"/>
      <c r="LBI966" s="26"/>
      <c r="LBJ966" s="26"/>
      <c r="LBK966" s="26"/>
      <c r="LBL966" s="26"/>
      <c r="LBM966" s="26"/>
      <c r="LBN966" s="26"/>
      <c r="LBO966" s="26"/>
      <c r="LBP966" s="26"/>
      <c r="LBQ966" s="26"/>
      <c r="LBR966" s="26"/>
      <c r="LBS966" s="26"/>
      <c r="LBT966" s="26"/>
      <c r="LBU966" s="26"/>
      <c r="LBV966" s="26"/>
      <c r="LBW966" s="26"/>
      <c r="LBX966" s="26"/>
      <c r="LBY966" s="26"/>
      <c r="LBZ966" s="26"/>
      <c r="LCA966" s="26"/>
      <c r="LCB966" s="26"/>
      <c r="LCC966" s="26"/>
      <c r="LCD966" s="26"/>
      <c r="LCE966" s="26"/>
      <c r="LCF966" s="26"/>
      <c r="LCG966" s="26"/>
      <c r="LCH966" s="26"/>
      <c r="LCI966" s="26"/>
      <c r="LCJ966" s="26"/>
      <c r="LCK966" s="26"/>
      <c r="LCL966" s="26"/>
      <c r="LCM966" s="26"/>
      <c r="LCN966" s="26"/>
      <c r="LCO966" s="26"/>
      <c r="LCP966" s="26"/>
      <c r="LCQ966" s="26"/>
      <c r="LCR966" s="26"/>
      <c r="LCS966" s="26"/>
      <c r="LCT966" s="26"/>
      <c r="LCU966" s="26"/>
      <c r="LCV966" s="26"/>
      <c r="LCW966" s="26"/>
      <c r="LCX966" s="26"/>
      <c r="LCY966" s="26"/>
      <c r="LCZ966" s="26"/>
      <c r="LDA966" s="26"/>
      <c r="LDB966" s="26"/>
      <c r="LDC966" s="26"/>
      <c r="LDD966" s="26"/>
      <c r="LDE966" s="26"/>
      <c r="LDF966" s="26"/>
      <c r="LDG966" s="26"/>
      <c r="LDH966" s="26"/>
      <c r="LDI966" s="26"/>
      <c r="LDJ966" s="26"/>
      <c r="LDK966" s="26"/>
      <c r="LDL966" s="26"/>
      <c r="LDM966" s="26"/>
      <c r="LDN966" s="26"/>
      <c r="LDO966" s="26"/>
      <c r="LDP966" s="26"/>
      <c r="LDQ966" s="26"/>
      <c r="LDR966" s="26"/>
      <c r="LDS966" s="26"/>
      <c r="LDT966" s="26"/>
      <c r="LDU966" s="26"/>
      <c r="LDV966" s="26"/>
      <c r="LDW966" s="26"/>
      <c r="LDX966" s="26"/>
      <c r="LDY966" s="26"/>
      <c r="LDZ966" s="26"/>
      <c r="LEA966" s="26"/>
      <c r="LEB966" s="26"/>
      <c r="LEC966" s="26"/>
      <c r="LED966" s="26"/>
      <c r="LEE966" s="26"/>
      <c r="LEF966" s="26"/>
      <c r="LEG966" s="26"/>
      <c r="LEH966" s="26"/>
      <c r="LEI966" s="26"/>
      <c r="LEJ966" s="26"/>
      <c r="LEK966" s="26"/>
      <c r="LEL966" s="26"/>
      <c r="LEM966" s="26"/>
      <c r="LEN966" s="26"/>
      <c r="LEO966" s="26"/>
      <c r="LEP966" s="26"/>
      <c r="LEQ966" s="26"/>
      <c r="LER966" s="26"/>
      <c r="LES966" s="26"/>
      <c r="LET966" s="26"/>
      <c r="LEU966" s="26"/>
      <c r="LEV966" s="26"/>
      <c r="LEW966" s="26"/>
      <c r="LEX966" s="26"/>
      <c r="LEY966" s="26"/>
      <c r="LEZ966" s="26"/>
      <c r="LFA966" s="26"/>
      <c r="LFB966" s="26"/>
      <c r="LFC966" s="26"/>
      <c r="LFD966" s="26"/>
      <c r="LFE966" s="26"/>
      <c r="LFF966" s="26"/>
      <c r="LFG966" s="26"/>
      <c r="LFH966" s="26"/>
      <c r="LFI966" s="26"/>
      <c r="LFJ966" s="26"/>
      <c r="LFK966" s="26"/>
      <c r="LFL966" s="26"/>
      <c r="LFM966" s="26"/>
      <c r="LFN966" s="26"/>
      <c r="LFO966" s="26"/>
      <c r="LFP966" s="26"/>
      <c r="LFQ966" s="26"/>
      <c r="LFR966" s="26"/>
      <c r="LFS966" s="26"/>
      <c r="LFT966" s="26"/>
      <c r="LFU966" s="26"/>
      <c r="LFV966" s="26"/>
      <c r="LFW966" s="26"/>
      <c r="LFX966" s="26"/>
      <c r="LFY966" s="26"/>
      <c r="LFZ966" s="26"/>
      <c r="LGA966" s="26"/>
      <c r="LGB966" s="26"/>
      <c r="LGC966" s="26"/>
      <c r="LGD966" s="26"/>
      <c r="LGE966" s="26"/>
      <c r="LGF966" s="26"/>
      <c r="LGG966" s="26"/>
      <c r="LGH966" s="26"/>
      <c r="LGI966" s="26"/>
      <c r="LGJ966" s="26"/>
      <c r="LGK966" s="26"/>
      <c r="LGL966" s="26"/>
      <c r="LGM966" s="26"/>
      <c r="LGN966" s="26"/>
      <c r="LGO966" s="26"/>
      <c r="LGP966" s="26"/>
      <c r="LGQ966" s="26"/>
      <c r="LGR966" s="26"/>
      <c r="LGS966" s="26"/>
      <c r="LGT966" s="26"/>
      <c r="LGU966" s="26"/>
      <c r="LGV966" s="26"/>
      <c r="LGW966" s="26"/>
      <c r="LGX966" s="26"/>
      <c r="LGY966" s="26"/>
      <c r="LGZ966" s="26"/>
      <c r="LHA966" s="26"/>
      <c r="LHB966" s="26"/>
      <c r="LHC966" s="26"/>
      <c r="LHD966" s="26"/>
      <c r="LHE966" s="26"/>
      <c r="LHF966" s="26"/>
      <c r="LHG966" s="26"/>
      <c r="LHH966" s="26"/>
      <c r="LHI966" s="26"/>
      <c r="LHJ966" s="26"/>
      <c r="LHK966" s="26"/>
      <c r="LHL966" s="26"/>
      <c r="LHM966" s="26"/>
      <c r="LHN966" s="26"/>
      <c r="LHO966" s="26"/>
      <c r="LHP966" s="26"/>
      <c r="LHQ966" s="26"/>
      <c r="LHR966" s="26"/>
      <c r="LHS966" s="26"/>
      <c r="LHT966" s="26"/>
      <c r="LHU966" s="26"/>
      <c r="LHV966" s="26"/>
      <c r="LHW966" s="26"/>
      <c r="LHX966" s="26"/>
      <c r="LHY966" s="26"/>
      <c r="LHZ966" s="26"/>
      <c r="LIA966" s="26"/>
      <c r="LIB966" s="26"/>
      <c r="LIC966" s="26"/>
      <c r="LID966" s="26"/>
      <c r="LIE966" s="26"/>
      <c r="LIF966" s="26"/>
      <c r="LIG966" s="26"/>
      <c r="LIH966" s="26"/>
      <c r="LII966" s="26"/>
      <c r="LIJ966" s="26"/>
      <c r="LIK966" s="26"/>
      <c r="LIL966" s="26"/>
      <c r="LIM966" s="26"/>
      <c r="LIN966" s="26"/>
      <c r="LIO966" s="26"/>
      <c r="LIP966" s="26"/>
      <c r="LIQ966" s="26"/>
      <c r="LIR966" s="26"/>
      <c r="LIS966" s="26"/>
      <c r="LIT966" s="26"/>
      <c r="LIU966" s="26"/>
      <c r="LIV966" s="26"/>
      <c r="LIW966" s="26"/>
      <c r="LIX966" s="26"/>
      <c r="LIY966" s="26"/>
      <c r="LIZ966" s="26"/>
      <c r="LJA966" s="26"/>
      <c r="LJB966" s="26"/>
      <c r="LJC966" s="26"/>
      <c r="LJD966" s="26"/>
      <c r="LJE966" s="26"/>
      <c r="LJF966" s="26"/>
      <c r="LJG966" s="26"/>
      <c r="LJH966" s="26"/>
      <c r="LJI966" s="26"/>
      <c r="LJJ966" s="26"/>
      <c r="LJK966" s="26"/>
      <c r="LJL966" s="26"/>
      <c r="LJM966" s="26"/>
      <c r="LJN966" s="26"/>
      <c r="LJO966" s="26"/>
      <c r="LJP966" s="26"/>
      <c r="LJQ966" s="26"/>
      <c r="LJR966" s="26"/>
      <c r="LJS966" s="26"/>
      <c r="LJT966" s="26"/>
      <c r="LJU966" s="26"/>
      <c r="LJV966" s="26"/>
      <c r="LJW966" s="26"/>
      <c r="LJX966" s="26"/>
      <c r="LJY966" s="26"/>
      <c r="LJZ966" s="26"/>
      <c r="LKA966" s="26"/>
      <c r="LKB966" s="26"/>
      <c r="LKC966" s="26"/>
      <c r="LKD966" s="26"/>
      <c r="LKE966" s="26"/>
      <c r="LKF966" s="26"/>
      <c r="LKG966" s="26"/>
      <c r="LKH966" s="26"/>
      <c r="LKI966" s="26"/>
      <c r="LKJ966" s="26"/>
      <c r="LKK966" s="26"/>
      <c r="LKL966" s="26"/>
      <c r="LKM966" s="26"/>
      <c r="LKN966" s="26"/>
      <c r="LKO966" s="26"/>
      <c r="LKP966" s="26"/>
      <c r="LKQ966" s="26"/>
      <c r="LKR966" s="26"/>
      <c r="LKS966" s="26"/>
      <c r="LKT966" s="26"/>
      <c r="LKU966" s="26"/>
      <c r="LKV966" s="26"/>
      <c r="LKW966" s="26"/>
      <c r="LKX966" s="26"/>
      <c r="LKY966" s="26"/>
      <c r="LKZ966" s="26"/>
      <c r="LLA966" s="26"/>
      <c r="LLB966" s="26"/>
      <c r="LLC966" s="26"/>
      <c r="LLD966" s="26"/>
      <c r="LLE966" s="26"/>
      <c r="LLF966" s="26"/>
      <c r="LLG966" s="26"/>
      <c r="LLH966" s="26"/>
      <c r="LLI966" s="26"/>
      <c r="LLJ966" s="26"/>
      <c r="LLK966" s="26"/>
      <c r="LLL966" s="26"/>
      <c r="LLM966" s="26"/>
      <c r="LLN966" s="26"/>
      <c r="LLO966" s="26"/>
      <c r="LLP966" s="26"/>
      <c r="LLQ966" s="26"/>
      <c r="LLR966" s="26"/>
      <c r="LLS966" s="26"/>
      <c r="LLT966" s="26"/>
      <c r="LLU966" s="26"/>
      <c r="LLV966" s="26"/>
      <c r="LLW966" s="26"/>
      <c r="LLX966" s="26"/>
      <c r="LLY966" s="26"/>
      <c r="LLZ966" s="26"/>
      <c r="LMA966" s="26"/>
      <c r="LMB966" s="26"/>
      <c r="LMC966" s="26"/>
      <c r="LMD966" s="26"/>
      <c r="LME966" s="26"/>
      <c r="LMF966" s="26"/>
      <c r="LMG966" s="26"/>
      <c r="LMH966" s="26"/>
      <c r="LMI966" s="26"/>
      <c r="LMJ966" s="26"/>
      <c r="LMK966" s="26"/>
      <c r="LML966" s="26"/>
      <c r="LMM966" s="26"/>
      <c r="LMN966" s="26"/>
      <c r="LMO966" s="26"/>
      <c r="LMP966" s="26"/>
      <c r="LMQ966" s="26"/>
      <c r="LMR966" s="26"/>
      <c r="LMS966" s="26"/>
      <c r="LMT966" s="26"/>
      <c r="LMU966" s="26"/>
      <c r="LMV966" s="26"/>
      <c r="LMW966" s="26"/>
      <c r="LMX966" s="26"/>
      <c r="LMY966" s="26"/>
      <c r="LMZ966" s="26"/>
      <c r="LNA966" s="26"/>
      <c r="LNB966" s="26"/>
      <c r="LNC966" s="26"/>
      <c r="LND966" s="26"/>
      <c r="LNE966" s="26"/>
      <c r="LNF966" s="26"/>
      <c r="LNG966" s="26"/>
      <c r="LNH966" s="26"/>
      <c r="LNI966" s="26"/>
      <c r="LNJ966" s="26"/>
      <c r="LNK966" s="26"/>
      <c r="LNL966" s="26"/>
      <c r="LNM966" s="26"/>
      <c r="LNN966" s="26"/>
      <c r="LNO966" s="26"/>
      <c r="LNP966" s="26"/>
      <c r="LNQ966" s="26"/>
      <c r="LNR966" s="26"/>
      <c r="LNS966" s="26"/>
      <c r="LNT966" s="26"/>
      <c r="LNU966" s="26"/>
      <c r="LNV966" s="26"/>
      <c r="LNW966" s="26"/>
      <c r="LNX966" s="26"/>
      <c r="LNY966" s="26"/>
      <c r="LNZ966" s="26"/>
      <c r="LOA966" s="26"/>
      <c r="LOB966" s="26"/>
      <c r="LOC966" s="26"/>
      <c r="LOD966" s="26"/>
      <c r="LOE966" s="26"/>
      <c r="LOF966" s="26"/>
      <c r="LOG966" s="26"/>
      <c r="LOH966" s="26"/>
      <c r="LOI966" s="26"/>
      <c r="LOJ966" s="26"/>
      <c r="LOK966" s="26"/>
      <c r="LOL966" s="26"/>
      <c r="LOM966" s="26"/>
      <c r="LON966" s="26"/>
      <c r="LOO966" s="26"/>
      <c r="LOP966" s="26"/>
      <c r="LOQ966" s="26"/>
      <c r="LOR966" s="26"/>
      <c r="LOS966" s="26"/>
      <c r="LOT966" s="26"/>
      <c r="LOU966" s="26"/>
      <c r="LOV966" s="26"/>
      <c r="LOW966" s="26"/>
      <c r="LOX966" s="26"/>
      <c r="LOY966" s="26"/>
      <c r="LOZ966" s="26"/>
      <c r="LPA966" s="26"/>
      <c r="LPB966" s="26"/>
      <c r="LPC966" s="26"/>
      <c r="LPD966" s="26"/>
      <c r="LPE966" s="26"/>
      <c r="LPF966" s="26"/>
      <c r="LPG966" s="26"/>
      <c r="LPH966" s="26"/>
      <c r="LPI966" s="26"/>
      <c r="LPJ966" s="26"/>
      <c r="LPK966" s="26"/>
      <c r="LPL966" s="26"/>
      <c r="LPM966" s="26"/>
      <c r="LPN966" s="26"/>
      <c r="LPO966" s="26"/>
      <c r="LPP966" s="26"/>
      <c r="LPQ966" s="26"/>
      <c r="LPR966" s="26"/>
      <c r="LPS966" s="26"/>
      <c r="LPT966" s="26"/>
      <c r="LPU966" s="26"/>
      <c r="LPV966" s="26"/>
      <c r="LPW966" s="26"/>
      <c r="LPX966" s="26"/>
      <c r="LPY966" s="26"/>
      <c r="LPZ966" s="26"/>
      <c r="LQA966" s="26"/>
      <c r="LQB966" s="26"/>
      <c r="LQC966" s="26"/>
      <c r="LQD966" s="26"/>
      <c r="LQE966" s="26"/>
      <c r="LQF966" s="26"/>
      <c r="LQG966" s="26"/>
      <c r="LQH966" s="26"/>
      <c r="LQI966" s="26"/>
      <c r="LQJ966" s="26"/>
      <c r="LQK966" s="26"/>
      <c r="LQL966" s="26"/>
      <c r="LQM966" s="26"/>
      <c r="LQN966" s="26"/>
      <c r="LQO966" s="26"/>
      <c r="LQP966" s="26"/>
      <c r="LQQ966" s="26"/>
      <c r="LQR966" s="26"/>
      <c r="LQS966" s="26"/>
      <c r="LQT966" s="26"/>
      <c r="LQU966" s="26"/>
      <c r="LQV966" s="26"/>
      <c r="LQW966" s="26"/>
      <c r="LQX966" s="26"/>
      <c r="LQY966" s="26"/>
      <c r="LQZ966" s="26"/>
      <c r="LRA966" s="26"/>
      <c r="LRB966" s="26"/>
      <c r="LRC966" s="26"/>
      <c r="LRD966" s="26"/>
      <c r="LRE966" s="26"/>
      <c r="LRF966" s="26"/>
      <c r="LRG966" s="26"/>
      <c r="LRH966" s="26"/>
      <c r="LRI966" s="26"/>
      <c r="LRJ966" s="26"/>
      <c r="LRK966" s="26"/>
      <c r="LRL966" s="26"/>
      <c r="LRM966" s="26"/>
      <c r="LRN966" s="26"/>
      <c r="LRO966" s="26"/>
      <c r="LRP966" s="26"/>
      <c r="LRQ966" s="26"/>
      <c r="LRR966" s="26"/>
      <c r="LRS966" s="26"/>
      <c r="LRT966" s="26"/>
      <c r="LRU966" s="26"/>
      <c r="LRV966" s="26"/>
      <c r="LRW966" s="26"/>
      <c r="LRX966" s="26"/>
      <c r="LRY966" s="26"/>
      <c r="LRZ966" s="26"/>
      <c r="LSA966" s="26"/>
      <c r="LSB966" s="26"/>
      <c r="LSC966" s="26"/>
      <c r="LSD966" s="26"/>
      <c r="LSE966" s="26"/>
      <c r="LSF966" s="26"/>
      <c r="LSG966" s="26"/>
      <c r="LSH966" s="26"/>
      <c r="LSI966" s="26"/>
      <c r="LSJ966" s="26"/>
      <c r="LSK966" s="26"/>
      <c r="LSL966" s="26"/>
      <c r="LSM966" s="26"/>
      <c r="LSN966" s="26"/>
      <c r="LSO966" s="26"/>
      <c r="LSP966" s="26"/>
      <c r="LSQ966" s="26"/>
      <c r="LSR966" s="26"/>
      <c r="LSS966" s="26"/>
      <c r="LST966" s="26"/>
      <c r="LSU966" s="26"/>
      <c r="LSV966" s="26"/>
      <c r="LSW966" s="26"/>
      <c r="LSX966" s="26"/>
      <c r="LSY966" s="26"/>
      <c r="LSZ966" s="26"/>
      <c r="LTA966" s="26"/>
      <c r="LTB966" s="26"/>
      <c r="LTC966" s="26"/>
      <c r="LTD966" s="26"/>
      <c r="LTE966" s="26"/>
      <c r="LTF966" s="26"/>
      <c r="LTG966" s="26"/>
      <c r="LTH966" s="26"/>
      <c r="LTI966" s="26"/>
      <c r="LTJ966" s="26"/>
      <c r="LTK966" s="26"/>
      <c r="LTL966" s="26"/>
      <c r="LTM966" s="26"/>
      <c r="LTN966" s="26"/>
      <c r="LTO966" s="26"/>
      <c r="LTP966" s="26"/>
      <c r="LTQ966" s="26"/>
      <c r="LTR966" s="26"/>
      <c r="LTS966" s="26"/>
      <c r="LTT966" s="26"/>
      <c r="LTU966" s="26"/>
      <c r="LTV966" s="26"/>
      <c r="LTW966" s="26"/>
      <c r="LTX966" s="26"/>
      <c r="LTY966" s="26"/>
      <c r="LTZ966" s="26"/>
      <c r="LUA966" s="26"/>
      <c r="LUB966" s="26"/>
      <c r="LUC966" s="26"/>
      <c r="LUD966" s="26"/>
      <c r="LUE966" s="26"/>
      <c r="LUF966" s="26"/>
      <c r="LUG966" s="26"/>
      <c r="LUH966" s="26"/>
      <c r="LUI966" s="26"/>
      <c r="LUJ966" s="26"/>
      <c r="LUK966" s="26"/>
      <c r="LUL966" s="26"/>
      <c r="LUM966" s="26"/>
      <c r="LUN966" s="26"/>
      <c r="LUO966" s="26"/>
      <c r="LUP966" s="26"/>
      <c r="LUQ966" s="26"/>
      <c r="LUR966" s="26"/>
      <c r="LUS966" s="26"/>
      <c r="LUT966" s="26"/>
      <c r="LUU966" s="26"/>
      <c r="LUV966" s="26"/>
      <c r="LUW966" s="26"/>
      <c r="LUX966" s="26"/>
      <c r="LUY966" s="26"/>
      <c r="LUZ966" s="26"/>
      <c r="LVA966" s="26"/>
      <c r="LVB966" s="26"/>
      <c r="LVC966" s="26"/>
      <c r="LVD966" s="26"/>
      <c r="LVE966" s="26"/>
      <c r="LVF966" s="26"/>
      <c r="LVG966" s="26"/>
      <c r="LVH966" s="26"/>
      <c r="LVI966" s="26"/>
      <c r="LVJ966" s="26"/>
      <c r="LVK966" s="26"/>
      <c r="LVL966" s="26"/>
      <c r="LVM966" s="26"/>
      <c r="LVN966" s="26"/>
      <c r="LVO966" s="26"/>
      <c r="LVP966" s="26"/>
      <c r="LVQ966" s="26"/>
      <c r="LVR966" s="26"/>
      <c r="LVS966" s="26"/>
      <c r="LVT966" s="26"/>
      <c r="LVU966" s="26"/>
      <c r="LVV966" s="26"/>
      <c r="LVW966" s="26"/>
      <c r="LVX966" s="26"/>
      <c r="LVY966" s="26"/>
      <c r="LVZ966" s="26"/>
      <c r="LWA966" s="26"/>
      <c r="LWB966" s="26"/>
      <c r="LWC966" s="26"/>
      <c r="LWD966" s="26"/>
      <c r="LWE966" s="26"/>
      <c r="LWF966" s="26"/>
      <c r="LWG966" s="26"/>
      <c r="LWH966" s="26"/>
      <c r="LWI966" s="26"/>
      <c r="LWJ966" s="26"/>
      <c r="LWK966" s="26"/>
      <c r="LWL966" s="26"/>
      <c r="LWM966" s="26"/>
      <c r="LWN966" s="26"/>
      <c r="LWO966" s="26"/>
      <c r="LWP966" s="26"/>
      <c r="LWQ966" s="26"/>
      <c r="LWR966" s="26"/>
      <c r="LWS966" s="26"/>
      <c r="LWT966" s="26"/>
      <c r="LWU966" s="26"/>
      <c r="LWV966" s="26"/>
      <c r="LWW966" s="26"/>
      <c r="LWX966" s="26"/>
      <c r="LWY966" s="26"/>
      <c r="LWZ966" s="26"/>
      <c r="LXA966" s="26"/>
      <c r="LXB966" s="26"/>
      <c r="LXC966" s="26"/>
      <c r="LXD966" s="26"/>
      <c r="LXE966" s="26"/>
      <c r="LXF966" s="26"/>
      <c r="LXG966" s="26"/>
      <c r="LXH966" s="26"/>
      <c r="LXI966" s="26"/>
      <c r="LXJ966" s="26"/>
      <c r="LXK966" s="26"/>
      <c r="LXL966" s="26"/>
      <c r="LXM966" s="26"/>
      <c r="LXN966" s="26"/>
      <c r="LXO966" s="26"/>
      <c r="LXP966" s="26"/>
      <c r="LXQ966" s="26"/>
      <c r="LXR966" s="26"/>
      <c r="LXS966" s="26"/>
      <c r="LXT966" s="26"/>
      <c r="LXU966" s="26"/>
      <c r="LXV966" s="26"/>
      <c r="LXW966" s="26"/>
      <c r="LXX966" s="26"/>
      <c r="LXY966" s="26"/>
      <c r="LXZ966" s="26"/>
      <c r="LYA966" s="26"/>
      <c r="LYB966" s="26"/>
      <c r="LYC966" s="26"/>
      <c r="LYD966" s="26"/>
      <c r="LYE966" s="26"/>
      <c r="LYF966" s="26"/>
      <c r="LYG966" s="26"/>
      <c r="LYH966" s="26"/>
      <c r="LYI966" s="26"/>
      <c r="LYJ966" s="26"/>
      <c r="LYK966" s="26"/>
      <c r="LYL966" s="26"/>
      <c r="LYM966" s="26"/>
      <c r="LYN966" s="26"/>
      <c r="LYO966" s="26"/>
      <c r="LYP966" s="26"/>
      <c r="LYQ966" s="26"/>
      <c r="LYR966" s="26"/>
      <c r="LYS966" s="26"/>
      <c r="LYT966" s="26"/>
      <c r="LYU966" s="26"/>
      <c r="LYV966" s="26"/>
      <c r="LYW966" s="26"/>
      <c r="LYX966" s="26"/>
      <c r="LYY966" s="26"/>
      <c r="LYZ966" s="26"/>
      <c r="LZA966" s="26"/>
      <c r="LZB966" s="26"/>
      <c r="LZC966" s="26"/>
      <c r="LZD966" s="26"/>
      <c r="LZE966" s="26"/>
      <c r="LZF966" s="26"/>
      <c r="LZG966" s="26"/>
      <c r="LZH966" s="26"/>
      <c r="LZI966" s="26"/>
      <c r="LZJ966" s="26"/>
      <c r="LZK966" s="26"/>
      <c r="LZL966" s="26"/>
      <c r="LZM966" s="26"/>
      <c r="LZN966" s="26"/>
      <c r="LZO966" s="26"/>
      <c r="LZP966" s="26"/>
      <c r="LZQ966" s="26"/>
      <c r="LZR966" s="26"/>
      <c r="LZS966" s="26"/>
      <c r="LZT966" s="26"/>
      <c r="LZU966" s="26"/>
      <c r="LZV966" s="26"/>
      <c r="LZW966" s="26"/>
      <c r="LZX966" s="26"/>
      <c r="LZY966" s="26"/>
      <c r="LZZ966" s="26"/>
      <c r="MAA966" s="26"/>
      <c r="MAB966" s="26"/>
      <c r="MAC966" s="26"/>
      <c r="MAD966" s="26"/>
      <c r="MAE966" s="26"/>
      <c r="MAF966" s="26"/>
      <c r="MAG966" s="26"/>
      <c r="MAH966" s="26"/>
      <c r="MAI966" s="26"/>
      <c r="MAJ966" s="26"/>
      <c r="MAK966" s="26"/>
      <c r="MAL966" s="26"/>
      <c r="MAM966" s="26"/>
      <c r="MAN966" s="26"/>
      <c r="MAO966" s="26"/>
      <c r="MAP966" s="26"/>
      <c r="MAQ966" s="26"/>
      <c r="MAR966" s="26"/>
      <c r="MAS966" s="26"/>
      <c r="MAT966" s="26"/>
      <c r="MAU966" s="26"/>
      <c r="MAV966" s="26"/>
      <c r="MAW966" s="26"/>
      <c r="MAX966" s="26"/>
      <c r="MAY966" s="26"/>
      <c r="MAZ966" s="26"/>
      <c r="MBA966" s="26"/>
      <c r="MBB966" s="26"/>
      <c r="MBC966" s="26"/>
      <c r="MBD966" s="26"/>
      <c r="MBE966" s="26"/>
      <c r="MBF966" s="26"/>
      <c r="MBG966" s="26"/>
      <c r="MBH966" s="26"/>
      <c r="MBI966" s="26"/>
      <c r="MBJ966" s="26"/>
      <c r="MBK966" s="26"/>
      <c r="MBL966" s="26"/>
      <c r="MBM966" s="26"/>
      <c r="MBN966" s="26"/>
      <c r="MBO966" s="26"/>
      <c r="MBP966" s="26"/>
      <c r="MBQ966" s="26"/>
      <c r="MBR966" s="26"/>
      <c r="MBS966" s="26"/>
      <c r="MBT966" s="26"/>
      <c r="MBU966" s="26"/>
      <c r="MBV966" s="26"/>
      <c r="MBW966" s="26"/>
      <c r="MBX966" s="26"/>
      <c r="MBY966" s="26"/>
      <c r="MBZ966" s="26"/>
      <c r="MCA966" s="26"/>
      <c r="MCB966" s="26"/>
      <c r="MCC966" s="26"/>
      <c r="MCD966" s="26"/>
      <c r="MCE966" s="26"/>
      <c r="MCF966" s="26"/>
      <c r="MCG966" s="26"/>
      <c r="MCH966" s="26"/>
      <c r="MCI966" s="26"/>
      <c r="MCJ966" s="26"/>
      <c r="MCK966" s="26"/>
      <c r="MCL966" s="26"/>
      <c r="MCM966" s="26"/>
      <c r="MCN966" s="26"/>
      <c r="MCO966" s="26"/>
      <c r="MCP966" s="26"/>
      <c r="MCQ966" s="26"/>
      <c r="MCR966" s="26"/>
      <c r="MCS966" s="26"/>
      <c r="MCT966" s="26"/>
      <c r="MCU966" s="26"/>
      <c r="MCV966" s="26"/>
      <c r="MCW966" s="26"/>
      <c r="MCX966" s="26"/>
      <c r="MCY966" s="26"/>
      <c r="MCZ966" s="26"/>
      <c r="MDA966" s="26"/>
      <c r="MDB966" s="26"/>
      <c r="MDC966" s="26"/>
      <c r="MDD966" s="26"/>
      <c r="MDE966" s="26"/>
      <c r="MDF966" s="26"/>
      <c r="MDG966" s="26"/>
      <c r="MDH966" s="26"/>
      <c r="MDI966" s="26"/>
      <c r="MDJ966" s="26"/>
      <c r="MDK966" s="26"/>
      <c r="MDL966" s="26"/>
      <c r="MDM966" s="26"/>
      <c r="MDN966" s="26"/>
      <c r="MDO966" s="26"/>
      <c r="MDP966" s="26"/>
      <c r="MDQ966" s="26"/>
      <c r="MDR966" s="26"/>
      <c r="MDS966" s="26"/>
      <c r="MDT966" s="26"/>
      <c r="MDU966" s="26"/>
      <c r="MDV966" s="26"/>
      <c r="MDW966" s="26"/>
      <c r="MDX966" s="26"/>
      <c r="MDY966" s="26"/>
      <c r="MDZ966" s="26"/>
      <c r="MEA966" s="26"/>
      <c r="MEB966" s="26"/>
      <c r="MEC966" s="26"/>
      <c r="MED966" s="26"/>
      <c r="MEE966" s="26"/>
      <c r="MEF966" s="26"/>
      <c r="MEG966" s="26"/>
      <c r="MEH966" s="26"/>
      <c r="MEI966" s="26"/>
      <c r="MEJ966" s="26"/>
      <c r="MEK966" s="26"/>
      <c r="MEL966" s="26"/>
      <c r="MEM966" s="26"/>
      <c r="MEN966" s="26"/>
      <c r="MEO966" s="26"/>
      <c r="MEP966" s="26"/>
      <c r="MEQ966" s="26"/>
      <c r="MER966" s="26"/>
      <c r="MES966" s="26"/>
      <c r="MET966" s="26"/>
      <c r="MEU966" s="26"/>
      <c r="MEV966" s="26"/>
      <c r="MEW966" s="26"/>
      <c r="MEX966" s="26"/>
      <c r="MEY966" s="26"/>
      <c r="MEZ966" s="26"/>
      <c r="MFA966" s="26"/>
      <c r="MFB966" s="26"/>
      <c r="MFC966" s="26"/>
      <c r="MFD966" s="26"/>
      <c r="MFE966" s="26"/>
      <c r="MFF966" s="26"/>
      <c r="MFG966" s="26"/>
      <c r="MFH966" s="26"/>
      <c r="MFI966" s="26"/>
      <c r="MFJ966" s="26"/>
      <c r="MFK966" s="26"/>
      <c r="MFL966" s="26"/>
      <c r="MFM966" s="26"/>
      <c r="MFN966" s="26"/>
      <c r="MFO966" s="26"/>
      <c r="MFP966" s="26"/>
      <c r="MFQ966" s="26"/>
      <c r="MFR966" s="26"/>
      <c r="MFS966" s="26"/>
      <c r="MFT966" s="26"/>
      <c r="MFU966" s="26"/>
      <c r="MFV966" s="26"/>
      <c r="MFW966" s="26"/>
      <c r="MFX966" s="26"/>
      <c r="MFY966" s="26"/>
      <c r="MFZ966" s="26"/>
      <c r="MGA966" s="26"/>
      <c r="MGB966" s="26"/>
      <c r="MGC966" s="26"/>
      <c r="MGD966" s="26"/>
      <c r="MGE966" s="26"/>
      <c r="MGF966" s="26"/>
      <c r="MGG966" s="26"/>
      <c r="MGH966" s="26"/>
      <c r="MGI966" s="26"/>
      <c r="MGJ966" s="26"/>
      <c r="MGK966" s="26"/>
      <c r="MGL966" s="26"/>
      <c r="MGM966" s="26"/>
      <c r="MGN966" s="26"/>
      <c r="MGO966" s="26"/>
      <c r="MGP966" s="26"/>
      <c r="MGQ966" s="26"/>
      <c r="MGR966" s="26"/>
      <c r="MGS966" s="26"/>
      <c r="MGT966" s="26"/>
      <c r="MGU966" s="26"/>
      <c r="MGV966" s="26"/>
      <c r="MGW966" s="26"/>
      <c r="MGX966" s="26"/>
      <c r="MGY966" s="26"/>
      <c r="MGZ966" s="26"/>
      <c r="MHA966" s="26"/>
      <c r="MHB966" s="26"/>
      <c r="MHC966" s="26"/>
      <c r="MHD966" s="26"/>
      <c r="MHE966" s="26"/>
      <c r="MHF966" s="26"/>
      <c r="MHG966" s="26"/>
      <c r="MHH966" s="26"/>
      <c r="MHI966" s="26"/>
      <c r="MHJ966" s="26"/>
      <c r="MHK966" s="26"/>
      <c r="MHL966" s="26"/>
      <c r="MHM966" s="26"/>
      <c r="MHN966" s="26"/>
      <c r="MHO966" s="26"/>
      <c r="MHP966" s="26"/>
      <c r="MHQ966" s="26"/>
      <c r="MHR966" s="26"/>
      <c r="MHS966" s="26"/>
      <c r="MHT966" s="26"/>
      <c r="MHU966" s="26"/>
      <c r="MHV966" s="26"/>
      <c r="MHW966" s="26"/>
      <c r="MHX966" s="26"/>
      <c r="MHY966" s="26"/>
      <c r="MHZ966" s="26"/>
      <c r="MIA966" s="26"/>
      <c r="MIB966" s="26"/>
      <c r="MIC966" s="26"/>
      <c r="MID966" s="26"/>
      <c r="MIE966" s="26"/>
      <c r="MIF966" s="26"/>
      <c r="MIG966" s="26"/>
      <c r="MIH966" s="26"/>
      <c r="MII966" s="26"/>
      <c r="MIJ966" s="26"/>
      <c r="MIK966" s="26"/>
      <c r="MIL966" s="26"/>
      <c r="MIM966" s="26"/>
      <c r="MIN966" s="26"/>
      <c r="MIO966" s="26"/>
      <c r="MIP966" s="26"/>
      <c r="MIQ966" s="26"/>
      <c r="MIR966" s="26"/>
      <c r="MIS966" s="26"/>
      <c r="MIT966" s="26"/>
      <c r="MIU966" s="26"/>
      <c r="MIV966" s="26"/>
      <c r="MIW966" s="26"/>
      <c r="MIX966" s="26"/>
      <c r="MIY966" s="26"/>
      <c r="MIZ966" s="26"/>
      <c r="MJA966" s="26"/>
      <c r="MJB966" s="26"/>
      <c r="MJC966" s="26"/>
      <c r="MJD966" s="26"/>
      <c r="MJE966" s="26"/>
      <c r="MJF966" s="26"/>
      <c r="MJG966" s="26"/>
      <c r="MJH966" s="26"/>
      <c r="MJI966" s="26"/>
      <c r="MJJ966" s="26"/>
      <c r="MJK966" s="26"/>
      <c r="MJL966" s="26"/>
      <c r="MJM966" s="26"/>
      <c r="MJN966" s="26"/>
      <c r="MJO966" s="26"/>
      <c r="MJP966" s="26"/>
      <c r="MJQ966" s="26"/>
      <c r="MJR966" s="26"/>
      <c r="MJS966" s="26"/>
      <c r="MJT966" s="26"/>
      <c r="MJU966" s="26"/>
      <c r="MJV966" s="26"/>
      <c r="MJW966" s="26"/>
      <c r="MJX966" s="26"/>
      <c r="MJY966" s="26"/>
      <c r="MJZ966" s="26"/>
      <c r="MKA966" s="26"/>
      <c r="MKB966" s="26"/>
      <c r="MKC966" s="26"/>
      <c r="MKD966" s="26"/>
      <c r="MKE966" s="26"/>
      <c r="MKF966" s="26"/>
      <c r="MKG966" s="26"/>
      <c r="MKH966" s="26"/>
      <c r="MKI966" s="26"/>
      <c r="MKJ966" s="26"/>
      <c r="MKK966" s="26"/>
      <c r="MKL966" s="26"/>
      <c r="MKM966" s="26"/>
      <c r="MKN966" s="26"/>
      <c r="MKO966" s="26"/>
      <c r="MKP966" s="26"/>
      <c r="MKQ966" s="26"/>
      <c r="MKR966" s="26"/>
      <c r="MKS966" s="26"/>
      <c r="MKT966" s="26"/>
      <c r="MKU966" s="26"/>
      <c r="MKV966" s="26"/>
      <c r="MKW966" s="26"/>
      <c r="MKX966" s="26"/>
      <c r="MKY966" s="26"/>
      <c r="MKZ966" s="26"/>
      <c r="MLA966" s="26"/>
      <c r="MLB966" s="26"/>
      <c r="MLC966" s="26"/>
      <c r="MLD966" s="26"/>
      <c r="MLE966" s="26"/>
      <c r="MLF966" s="26"/>
      <c r="MLG966" s="26"/>
      <c r="MLH966" s="26"/>
      <c r="MLI966" s="26"/>
      <c r="MLJ966" s="26"/>
      <c r="MLK966" s="26"/>
      <c r="MLL966" s="26"/>
      <c r="MLM966" s="26"/>
      <c r="MLN966" s="26"/>
      <c r="MLO966" s="26"/>
      <c r="MLP966" s="26"/>
      <c r="MLQ966" s="26"/>
      <c r="MLR966" s="26"/>
      <c r="MLS966" s="26"/>
      <c r="MLT966" s="26"/>
      <c r="MLU966" s="26"/>
      <c r="MLV966" s="26"/>
      <c r="MLW966" s="26"/>
      <c r="MLX966" s="26"/>
      <c r="MLY966" s="26"/>
      <c r="MLZ966" s="26"/>
      <c r="MMA966" s="26"/>
      <c r="MMB966" s="26"/>
      <c r="MMC966" s="26"/>
      <c r="MMD966" s="26"/>
      <c r="MME966" s="26"/>
      <c r="MMF966" s="26"/>
      <c r="MMG966" s="26"/>
      <c r="MMH966" s="26"/>
      <c r="MMI966" s="26"/>
      <c r="MMJ966" s="26"/>
      <c r="MMK966" s="26"/>
      <c r="MML966" s="26"/>
      <c r="MMM966" s="26"/>
      <c r="MMN966" s="26"/>
      <c r="MMO966" s="26"/>
      <c r="MMP966" s="26"/>
      <c r="MMQ966" s="26"/>
      <c r="MMR966" s="26"/>
      <c r="MMS966" s="26"/>
      <c r="MMT966" s="26"/>
      <c r="MMU966" s="26"/>
      <c r="MMV966" s="26"/>
      <c r="MMW966" s="26"/>
      <c r="MMX966" s="26"/>
      <c r="MMY966" s="26"/>
      <c r="MMZ966" s="26"/>
      <c r="MNA966" s="26"/>
      <c r="MNB966" s="26"/>
      <c r="MNC966" s="26"/>
      <c r="MND966" s="26"/>
      <c r="MNE966" s="26"/>
      <c r="MNF966" s="26"/>
      <c r="MNG966" s="26"/>
      <c r="MNH966" s="26"/>
      <c r="MNI966" s="26"/>
      <c r="MNJ966" s="26"/>
      <c r="MNK966" s="26"/>
      <c r="MNL966" s="26"/>
      <c r="MNM966" s="26"/>
      <c r="MNN966" s="26"/>
      <c r="MNO966" s="26"/>
      <c r="MNP966" s="26"/>
      <c r="MNQ966" s="26"/>
      <c r="MNR966" s="26"/>
      <c r="MNS966" s="26"/>
      <c r="MNT966" s="26"/>
      <c r="MNU966" s="26"/>
      <c r="MNV966" s="26"/>
      <c r="MNW966" s="26"/>
      <c r="MNX966" s="26"/>
      <c r="MNY966" s="26"/>
      <c r="MNZ966" s="26"/>
      <c r="MOA966" s="26"/>
      <c r="MOB966" s="26"/>
      <c r="MOC966" s="26"/>
      <c r="MOD966" s="26"/>
      <c r="MOE966" s="26"/>
      <c r="MOF966" s="26"/>
      <c r="MOG966" s="26"/>
      <c r="MOH966" s="26"/>
      <c r="MOI966" s="26"/>
      <c r="MOJ966" s="26"/>
      <c r="MOK966" s="26"/>
      <c r="MOL966" s="26"/>
      <c r="MOM966" s="26"/>
      <c r="MON966" s="26"/>
      <c r="MOO966" s="26"/>
      <c r="MOP966" s="26"/>
      <c r="MOQ966" s="26"/>
      <c r="MOR966" s="26"/>
      <c r="MOS966" s="26"/>
      <c r="MOT966" s="26"/>
      <c r="MOU966" s="26"/>
      <c r="MOV966" s="26"/>
      <c r="MOW966" s="26"/>
      <c r="MOX966" s="26"/>
      <c r="MOY966" s="26"/>
      <c r="MOZ966" s="26"/>
      <c r="MPA966" s="26"/>
      <c r="MPB966" s="26"/>
      <c r="MPC966" s="26"/>
      <c r="MPD966" s="26"/>
      <c r="MPE966" s="26"/>
      <c r="MPF966" s="26"/>
      <c r="MPG966" s="26"/>
      <c r="MPH966" s="26"/>
      <c r="MPI966" s="26"/>
      <c r="MPJ966" s="26"/>
      <c r="MPK966" s="26"/>
      <c r="MPL966" s="26"/>
      <c r="MPM966" s="26"/>
      <c r="MPN966" s="26"/>
      <c r="MPO966" s="26"/>
      <c r="MPP966" s="26"/>
      <c r="MPQ966" s="26"/>
      <c r="MPR966" s="26"/>
      <c r="MPS966" s="26"/>
      <c r="MPT966" s="26"/>
      <c r="MPU966" s="26"/>
      <c r="MPV966" s="26"/>
      <c r="MPW966" s="26"/>
      <c r="MPX966" s="26"/>
      <c r="MPY966" s="26"/>
      <c r="MPZ966" s="26"/>
      <c r="MQA966" s="26"/>
      <c r="MQB966" s="26"/>
      <c r="MQC966" s="26"/>
      <c r="MQD966" s="26"/>
      <c r="MQE966" s="26"/>
      <c r="MQF966" s="26"/>
      <c r="MQG966" s="26"/>
      <c r="MQH966" s="26"/>
      <c r="MQI966" s="26"/>
      <c r="MQJ966" s="26"/>
      <c r="MQK966" s="26"/>
      <c r="MQL966" s="26"/>
      <c r="MQM966" s="26"/>
      <c r="MQN966" s="26"/>
      <c r="MQO966" s="26"/>
      <c r="MQP966" s="26"/>
      <c r="MQQ966" s="26"/>
      <c r="MQR966" s="26"/>
      <c r="MQS966" s="26"/>
      <c r="MQT966" s="26"/>
      <c r="MQU966" s="26"/>
      <c r="MQV966" s="26"/>
      <c r="MQW966" s="26"/>
      <c r="MQX966" s="26"/>
      <c r="MQY966" s="26"/>
      <c r="MQZ966" s="26"/>
      <c r="MRA966" s="26"/>
      <c r="MRB966" s="26"/>
      <c r="MRC966" s="26"/>
      <c r="MRD966" s="26"/>
      <c r="MRE966" s="26"/>
      <c r="MRF966" s="26"/>
      <c r="MRG966" s="26"/>
      <c r="MRH966" s="26"/>
      <c r="MRI966" s="26"/>
      <c r="MRJ966" s="26"/>
      <c r="MRK966" s="26"/>
      <c r="MRL966" s="26"/>
      <c r="MRM966" s="26"/>
      <c r="MRN966" s="26"/>
      <c r="MRO966" s="26"/>
      <c r="MRP966" s="26"/>
      <c r="MRQ966" s="26"/>
      <c r="MRR966" s="26"/>
      <c r="MRS966" s="26"/>
      <c r="MRT966" s="26"/>
      <c r="MRU966" s="26"/>
      <c r="MRV966" s="26"/>
      <c r="MRW966" s="26"/>
      <c r="MRX966" s="26"/>
      <c r="MRY966" s="26"/>
      <c r="MRZ966" s="26"/>
      <c r="MSA966" s="26"/>
      <c r="MSB966" s="26"/>
      <c r="MSC966" s="26"/>
      <c r="MSD966" s="26"/>
      <c r="MSE966" s="26"/>
      <c r="MSF966" s="26"/>
      <c r="MSG966" s="26"/>
      <c r="MSH966" s="26"/>
      <c r="MSI966" s="26"/>
      <c r="MSJ966" s="26"/>
      <c r="MSK966" s="26"/>
      <c r="MSL966" s="26"/>
      <c r="MSM966" s="26"/>
      <c r="MSN966" s="26"/>
      <c r="MSO966" s="26"/>
      <c r="MSP966" s="26"/>
      <c r="MSQ966" s="26"/>
      <c r="MSR966" s="26"/>
      <c r="MSS966" s="26"/>
      <c r="MST966" s="26"/>
      <c r="MSU966" s="26"/>
      <c r="MSV966" s="26"/>
      <c r="MSW966" s="26"/>
      <c r="MSX966" s="26"/>
      <c r="MSY966" s="26"/>
      <c r="MSZ966" s="26"/>
      <c r="MTA966" s="26"/>
      <c r="MTB966" s="26"/>
      <c r="MTC966" s="26"/>
      <c r="MTD966" s="26"/>
      <c r="MTE966" s="26"/>
      <c r="MTF966" s="26"/>
      <c r="MTG966" s="26"/>
      <c r="MTH966" s="26"/>
      <c r="MTI966" s="26"/>
      <c r="MTJ966" s="26"/>
      <c r="MTK966" s="26"/>
      <c r="MTL966" s="26"/>
      <c r="MTM966" s="26"/>
      <c r="MTN966" s="26"/>
      <c r="MTO966" s="26"/>
      <c r="MTP966" s="26"/>
      <c r="MTQ966" s="26"/>
      <c r="MTR966" s="26"/>
      <c r="MTS966" s="26"/>
      <c r="MTT966" s="26"/>
      <c r="MTU966" s="26"/>
      <c r="MTV966" s="26"/>
      <c r="MTW966" s="26"/>
      <c r="MTX966" s="26"/>
      <c r="MTY966" s="26"/>
      <c r="MTZ966" s="26"/>
      <c r="MUA966" s="26"/>
      <c r="MUB966" s="26"/>
      <c r="MUC966" s="26"/>
      <c r="MUD966" s="26"/>
      <c r="MUE966" s="26"/>
      <c r="MUF966" s="26"/>
      <c r="MUG966" s="26"/>
      <c r="MUH966" s="26"/>
      <c r="MUI966" s="26"/>
      <c r="MUJ966" s="26"/>
      <c r="MUK966" s="26"/>
      <c r="MUL966" s="26"/>
      <c r="MUM966" s="26"/>
      <c r="MUN966" s="26"/>
      <c r="MUO966" s="26"/>
      <c r="MUP966" s="26"/>
      <c r="MUQ966" s="26"/>
      <c r="MUR966" s="26"/>
      <c r="MUS966" s="26"/>
      <c r="MUT966" s="26"/>
      <c r="MUU966" s="26"/>
      <c r="MUV966" s="26"/>
      <c r="MUW966" s="26"/>
      <c r="MUX966" s="26"/>
      <c r="MUY966" s="26"/>
      <c r="MUZ966" s="26"/>
      <c r="MVA966" s="26"/>
      <c r="MVB966" s="26"/>
      <c r="MVC966" s="26"/>
      <c r="MVD966" s="26"/>
      <c r="MVE966" s="26"/>
      <c r="MVF966" s="26"/>
      <c r="MVG966" s="26"/>
      <c r="MVH966" s="26"/>
      <c r="MVI966" s="26"/>
      <c r="MVJ966" s="26"/>
      <c r="MVK966" s="26"/>
      <c r="MVL966" s="26"/>
      <c r="MVM966" s="26"/>
      <c r="MVN966" s="26"/>
      <c r="MVO966" s="26"/>
      <c r="MVP966" s="26"/>
      <c r="MVQ966" s="26"/>
      <c r="MVR966" s="26"/>
      <c r="MVS966" s="26"/>
      <c r="MVT966" s="26"/>
      <c r="MVU966" s="26"/>
      <c r="MVV966" s="26"/>
      <c r="MVW966" s="26"/>
      <c r="MVX966" s="26"/>
      <c r="MVY966" s="26"/>
      <c r="MVZ966" s="26"/>
      <c r="MWA966" s="26"/>
      <c r="MWB966" s="26"/>
      <c r="MWC966" s="26"/>
      <c r="MWD966" s="26"/>
      <c r="MWE966" s="26"/>
      <c r="MWF966" s="26"/>
      <c r="MWG966" s="26"/>
      <c r="MWH966" s="26"/>
      <c r="MWI966" s="26"/>
      <c r="MWJ966" s="26"/>
      <c r="MWK966" s="26"/>
      <c r="MWL966" s="26"/>
      <c r="MWM966" s="26"/>
      <c r="MWN966" s="26"/>
      <c r="MWO966" s="26"/>
      <c r="MWP966" s="26"/>
      <c r="MWQ966" s="26"/>
      <c r="MWR966" s="26"/>
      <c r="MWS966" s="26"/>
      <c r="MWT966" s="26"/>
      <c r="MWU966" s="26"/>
      <c r="MWV966" s="26"/>
      <c r="MWW966" s="26"/>
      <c r="MWX966" s="26"/>
      <c r="MWY966" s="26"/>
      <c r="MWZ966" s="26"/>
      <c r="MXA966" s="26"/>
      <c r="MXB966" s="26"/>
      <c r="MXC966" s="26"/>
      <c r="MXD966" s="26"/>
      <c r="MXE966" s="26"/>
      <c r="MXF966" s="26"/>
      <c r="MXG966" s="26"/>
      <c r="MXH966" s="26"/>
      <c r="MXI966" s="26"/>
      <c r="MXJ966" s="26"/>
      <c r="MXK966" s="26"/>
      <c r="MXL966" s="26"/>
      <c r="MXM966" s="26"/>
      <c r="MXN966" s="26"/>
      <c r="MXO966" s="26"/>
      <c r="MXP966" s="26"/>
      <c r="MXQ966" s="26"/>
      <c r="MXR966" s="26"/>
      <c r="MXS966" s="26"/>
      <c r="MXT966" s="26"/>
      <c r="MXU966" s="26"/>
      <c r="MXV966" s="26"/>
      <c r="MXW966" s="26"/>
      <c r="MXX966" s="26"/>
      <c r="MXY966" s="26"/>
      <c r="MXZ966" s="26"/>
      <c r="MYA966" s="26"/>
      <c r="MYB966" s="26"/>
      <c r="MYC966" s="26"/>
      <c r="MYD966" s="26"/>
      <c r="MYE966" s="26"/>
      <c r="MYF966" s="26"/>
      <c r="MYG966" s="26"/>
      <c r="MYH966" s="26"/>
      <c r="MYI966" s="26"/>
      <c r="MYJ966" s="26"/>
      <c r="MYK966" s="26"/>
      <c r="MYL966" s="26"/>
      <c r="MYM966" s="26"/>
      <c r="MYN966" s="26"/>
      <c r="MYO966" s="26"/>
      <c r="MYP966" s="26"/>
      <c r="MYQ966" s="26"/>
      <c r="MYR966" s="26"/>
      <c r="MYS966" s="26"/>
      <c r="MYT966" s="26"/>
      <c r="MYU966" s="26"/>
      <c r="MYV966" s="26"/>
      <c r="MYW966" s="26"/>
      <c r="MYX966" s="26"/>
      <c r="MYY966" s="26"/>
      <c r="MYZ966" s="26"/>
      <c r="MZA966" s="26"/>
      <c r="MZB966" s="26"/>
      <c r="MZC966" s="26"/>
      <c r="MZD966" s="26"/>
      <c r="MZE966" s="26"/>
      <c r="MZF966" s="26"/>
      <c r="MZG966" s="26"/>
      <c r="MZH966" s="26"/>
      <c r="MZI966" s="26"/>
      <c r="MZJ966" s="26"/>
      <c r="MZK966" s="26"/>
      <c r="MZL966" s="26"/>
      <c r="MZM966" s="26"/>
      <c r="MZN966" s="26"/>
      <c r="MZO966" s="26"/>
      <c r="MZP966" s="26"/>
      <c r="MZQ966" s="26"/>
      <c r="MZR966" s="26"/>
      <c r="MZS966" s="26"/>
      <c r="MZT966" s="26"/>
      <c r="MZU966" s="26"/>
      <c r="MZV966" s="26"/>
      <c r="MZW966" s="26"/>
      <c r="MZX966" s="26"/>
      <c r="MZY966" s="26"/>
      <c r="MZZ966" s="26"/>
      <c r="NAA966" s="26"/>
      <c r="NAB966" s="26"/>
      <c r="NAC966" s="26"/>
      <c r="NAD966" s="26"/>
      <c r="NAE966" s="26"/>
      <c r="NAF966" s="26"/>
      <c r="NAG966" s="26"/>
      <c r="NAH966" s="26"/>
      <c r="NAI966" s="26"/>
      <c r="NAJ966" s="26"/>
      <c r="NAK966" s="26"/>
      <c r="NAL966" s="26"/>
      <c r="NAM966" s="26"/>
      <c r="NAN966" s="26"/>
      <c r="NAO966" s="26"/>
      <c r="NAP966" s="26"/>
      <c r="NAQ966" s="26"/>
      <c r="NAR966" s="26"/>
      <c r="NAS966" s="26"/>
      <c r="NAT966" s="26"/>
      <c r="NAU966" s="26"/>
      <c r="NAV966" s="26"/>
      <c r="NAW966" s="26"/>
      <c r="NAX966" s="26"/>
      <c r="NAY966" s="26"/>
      <c r="NAZ966" s="26"/>
      <c r="NBA966" s="26"/>
      <c r="NBB966" s="26"/>
      <c r="NBC966" s="26"/>
      <c r="NBD966" s="26"/>
      <c r="NBE966" s="26"/>
      <c r="NBF966" s="26"/>
      <c r="NBG966" s="26"/>
      <c r="NBH966" s="26"/>
      <c r="NBI966" s="26"/>
      <c r="NBJ966" s="26"/>
      <c r="NBK966" s="26"/>
      <c r="NBL966" s="26"/>
      <c r="NBM966" s="26"/>
      <c r="NBN966" s="26"/>
      <c r="NBO966" s="26"/>
      <c r="NBP966" s="26"/>
      <c r="NBQ966" s="26"/>
      <c r="NBR966" s="26"/>
      <c r="NBS966" s="26"/>
      <c r="NBT966" s="26"/>
      <c r="NBU966" s="26"/>
      <c r="NBV966" s="26"/>
      <c r="NBW966" s="26"/>
      <c r="NBX966" s="26"/>
      <c r="NBY966" s="26"/>
      <c r="NBZ966" s="26"/>
      <c r="NCA966" s="26"/>
      <c r="NCB966" s="26"/>
      <c r="NCC966" s="26"/>
      <c r="NCD966" s="26"/>
      <c r="NCE966" s="26"/>
      <c r="NCF966" s="26"/>
      <c r="NCG966" s="26"/>
      <c r="NCH966" s="26"/>
      <c r="NCI966" s="26"/>
      <c r="NCJ966" s="26"/>
      <c r="NCK966" s="26"/>
      <c r="NCL966" s="26"/>
      <c r="NCM966" s="26"/>
      <c r="NCN966" s="26"/>
      <c r="NCO966" s="26"/>
      <c r="NCP966" s="26"/>
      <c r="NCQ966" s="26"/>
      <c r="NCR966" s="26"/>
      <c r="NCS966" s="26"/>
      <c r="NCT966" s="26"/>
      <c r="NCU966" s="26"/>
      <c r="NCV966" s="26"/>
      <c r="NCW966" s="26"/>
      <c r="NCX966" s="26"/>
      <c r="NCY966" s="26"/>
      <c r="NCZ966" s="26"/>
      <c r="NDA966" s="26"/>
      <c r="NDB966" s="26"/>
      <c r="NDC966" s="26"/>
      <c r="NDD966" s="26"/>
      <c r="NDE966" s="26"/>
      <c r="NDF966" s="26"/>
      <c r="NDG966" s="26"/>
      <c r="NDH966" s="26"/>
      <c r="NDI966" s="26"/>
      <c r="NDJ966" s="26"/>
      <c r="NDK966" s="26"/>
      <c r="NDL966" s="26"/>
      <c r="NDM966" s="26"/>
      <c r="NDN966" s="26"/>
      <c r="NDO966" s="26"/>
      <c r="NDP966" s="26"/>
      <c r="NDQ966" s="26"/>
      <c r="NDR966" s="26"/>
      <c r="NDS966" s="26"/>
      <c r="NDT966" s="26"/>
      <c r="NDU966" s="26"/>
      <c r="NDV966" s="26"/>
      <c r="NDW966" s="26"/>
      <c r="NDX966" s="26"/>
      <c r="NDY966" s="26"/>
      <c r="NDZ966" s="26"/>
      <c r="NEA966" s="26"/>
      <c r="NEB966" s="26"/>
      <c r="NEC966" s="26"/>
      <c r="NED966" s="26"/>
      <c r="NEE966" s="26"/>
      <c r="NEF966" s="26"/>
      <c r="NEG966" s="26"/>
      <c r="NEH966" s="26"/>
      <c r="NEI966" s="26"/>
      <c r="NEJ966" s="26"/>
      <c r="NEK966" s="26"/>
      <c r="NEL966" s="26"/>
      <c r="NEM966" s="26"/>
      <c r="NEN966" s="26"/>
      <c r="NEO966" s="26"/>
      <c r="NEP966" s="26"/>
      <c r="NEQ966" s="26"/>
      <c r="NER966" s="26"/>
      <c r="NES966" s="26"/>
      <c r="NET966" s="26"/>
      <c r="NEU966" s="26"/>
      <c r="NEV966" s="26"/>
      <c r="NEW966" s="26"/>
      <c r="NEX966" s="26"/>
      <c r="NEY966" s="26"/>
      <c r="NEZ966" s="26"/>
      <c r="NFA966" s="26"/>
      <c r="NFB966" s="26"/>
      <c r="NFC966" s="26"/>
      <c r="NFD966" s="26"/>
      <c r="NFE966" s="26"/>
      <c r="NFF966" s="26"/>
      <c r="NFG966" s="26"/>
      <c r="NFH966" s="26"/>
      <c r="NFI966" s="26"/>
      <c r="NFJ966" s="26"/>
      <c r="NFK966" s="26"/>
      <c r="NFL966" s="26"/>
      <c r="NFM966" s="26"/>
      <c r="NFN966" s="26"/>
      <c r="NFO966" s="26"/>
      <c r="NFP966" s="26"/>
      <c r="NFQ966" s="26"/>
      <c r="NFR966" s="26"/>
      <c r="NFS966" s="26"/>
      <c r="NFT966" s="26"/>
      <c r="NFU966" s="26"/>
      <c r="NFV966" s="26"/>
      <c r="NFW966" s="26"/>
      <c r="NFX966" s="26"/>
      <c r="NFY966" s="26"/>
      <c r="NFZ966" s="26"/>
      <c r="NGA966" s="26"/>
      <c r="NGB966" s="26"/>
      <c r="NGC966" s="26"/>
      <c r="NGD966" s="26"/>
      <c r="NGE966" s="26"/>
      <c r="NGF966" s="26"/>
      <c r="NGG966" s="26"/>
      <c r="NGH966" s="26"/>
      <c r="NGI966" s="26"/>
      <c r="NGJ966" s="26"/>
      <c r="NGK966" s="26"/>
      <c r="NGL966" s="26"/>
      <c r="NGM966" s="26"/>
      <c r="NGN966" s="26"/>
      <c r="NGO966" s="26"/>
      <c r="NGP966" s="26"/>
      <c r="NGQ966" s="26"/>
      <c r="NGR966" s="26"/>
      <c r="NGS966" s="26"/>
      <c r="NGT966" s="26"/>
      <c r="NGU966" s="26"/>
      <c r="NGV966" s="26"/>
      <c r="NGW966" s="26"/>
      <c r="NGX966" s="26"/>
      <c r="NGY966" s="26"/>
      <c r="NGZ966" s="26"/>
      <c r="NHA966" s="26"/>
      <c r="NHB966" s="26"/>
      <c r="NHC966" s="26"/>
      <c r="NHD966" s="26"/>
      <c r="NHE966" s="26"/>
      <c r="NHF966" s="26"/>
      <c r="NHG966" s="26"/>
      <c r="NHH966" s="26"/>
      <c r="NHI966" s="26"/>
      <c r="NHJ966" s="26"/>
      <c r="NHK966" s="26"/>
      <c r="NHL966" s="26"/>
      <c r="NHM966" s="26"/>
      <c r="NHN966" s="26"/>
      <c r="NHO966" s="26"/>
      <c r="NHP966" s="26"/>
      <c r="NHQ966" s="26"/>
      <c r="NHR966" s="26"/>
      <c r="NHS966" s="26"/>
      <c r="NHT966" s="26"/>
      <c r="NHU966" s="26"/>
      <c r="NHV966" s="26"/>
      <c r="NHW966" s="26"/>
      <c r="NHX966" s="26"/>
      <c r="NHY966" s="26"/>
      <c r="NHZ966" s="26"/>
      <c r="NIA966" s="26"/>
      <c r="NIB966" s="26"/>
      <c r="NIC966" s="26"/>
      <c r="NID966" s="26"/>
      <c r="NIE966" s="26"/>
      <c r="NIF966" s="26"/>
      <c r="NIG966" s="26"/>
      <c r="NIH966" s="26"/>
      <c r="NII966" s="26"/>
      <c r="NIJ966" s="26"/>
      <c r="NIK966" s="26"/>
      <c r="NIL966" s="26"/>
      <c r="NIM966" s="26"/>
      <c r="NIN966" s="26"/>
      <c r="NIO966" s="26"/>
      <c r="NIP966" s="26"/>
      <c r="NIQ966" s="26"/>
      <c r="NIR966" s="26"/>
      <c r="NIS966" s="26"/>
      <c r="NIT966" s="26"/>
      <c r="NIU966" s="26"/>
      <c r="NIV966" s="26"/>
      <c r="NIW966" s="26"/>
      <c r="NIX966" s="26"/>
      <c r="NIY966" s="26"/>
      <c r="NIZ966" s="26"/>
      <c r="NJA966" s="26"/>
      <c r="NJB966" s="26"/>
      <c r="NJC966" s="26"/>
      <c r="NJD966" s="26"/>
      <c r="NJE966" s="26"/>
      <c r="NJF966" s="26"/>
      <c r="NJG966" s="26"/>
      <c r="NJH966" s="26"/>
      <c r="NJI966" s="26"/>
      <c r="NJJ966" s="26"/>
      <c r="NJK966" s="26"/>
      <c r="NJL966" s="26"/>
      <c r="NJM966" s="26"/>
      <c r="NJN966" s="26"/>
      <c r="NJO966" s="26"/>
      <c r="NJP966" s="26"/>
      <c r="NJQ966" s="26"/>
      <c r="NJR966" s="26"/>
      <c r="NJS966" s="26"/>
      <c r="NJT966" s="26"/>
      <c r="NJU966" s="26"/>
      <c r="NJV966" s="26"/>
      <c r="NJW966" s="26"/>
      <c r="NJX966" s="26"/>
      <c r="NJY966" s="26"/>
      <c r="NJZ966" s="26"/>
      <c r="NKA966" s="26"/>
      <c r="NKB966" s="26"/>
      <c r="NKC966" s="26"/>
      <c r="NKD966" s="26"/>
      <c r="NKE966" s="26"/>
      <c r="NKF966" s="26"/>
      <c r="NKG966" s="26"/>
      <c r="NKH966" s="26"/>
      <c r="NKI966" s="26"/>
      <c r="NKJ966" s="26"/>
      <c r="NKK966" s="26"/>
      <c r="NKL966" s="26"/>
      <c r="NKM966" s="26"/>
      <c r="NKN966" s="26"/>
      <c r="NKO966" s="26"/>
      <c r="NKP966" s="26"/>
      <c r="NKQ966" s="26"/>
      <c r="NKR966" s="26"/>
      <c r="NKS966" s="26"/>
      <c r="NKT966" s="26"/>
      <c r="NKU966" s="26"/>
      <c r="NKV966" s="26"/>
      <c r="NKW966" s="26"/>
      <c r="NKX966" s="26"/>
      <c r="NKY966" s="26"/>
      <c r="NKZ966" s="26"/>
      <c r="NLA966" s="26"/>
      <c r="NLB966" s="26"/>
      <c r="NLC966" s="26"/>
      <c r="NLD966" s="26"/>
      <c r="NLE966" s="26"/>
      <c r="NLF966" s="26"/>
      <c r="NLG966" s="26"/>
      <c r="NLH966" s="26"/>
      <c r="NLI966" s="26"/>
      <c r="NLJ966" s="26"/>
      <c r="NLK966" s="26"/>
      <c r="NLL966" s="26"/>
      <c r="NLM966" s="26"/>
      <c r="NLN966" s="26"/>
      <c r="NLO966" s="26"/>
      <c r="NLP966" s="26"/>
      <c r="NLQ966" s="26"/>
      <c r="NLR966" s="26"/>
      <c r="NLS966" s="26"/>
      <c r="NLT966" s="26"/>
      <c r="NLU966" s="26"/>
      <c r="NLV966" s="26"/>
      <c r="NLW966" s="26"/>
      <c r="NLX966" s="26"/>
      <c r="NLY966" s="26"/>
      <c r="NLZ966" s="26"/>
      <c r="NMA966" s="26"/>
      <c r="NMB966" s="26"/>
      <c r="NMC966" s="26"/>
      <c r="NMD966" s="26"/>
      <c r="NME966" s="26"/>
      <c r="NMF966" s="26"/>
      <c r="NMG966" s="26"/>
      <c r="NMH966" s="26"/>
      <c r="NMI966" s="26"/>
      <c r="NMJ966" s="26"/>
      <c r="NMK966" s="26"/>
      <c r="NML966" s="26"/>
      <c r="NMM966" s="26"/>
      <c r="NMN966" s="26"/>
      <c r="NMO966" s="26"/>
      <c r="NMP966" s="26"/>
      <c r="NMQ966" s="26"/>
      <c r="NMR966" s="26"/>
      <c r="NMS966" s="26"/>
      <c r="NMT966" s="26"/>
      <c r="NMU966" s="26"/>
      <c r="NMV966" s="26"/>
      <c r="NMW966" s="26"/>
      <c r="NMX966" s="26"/>
      <c r="NMY966" s="26"/>
      <c r="NMZ966" s="26"/>
      <c r="NNA966" s="26"/>
      <c r="NNB966" s="26"/>
      <c r="NNC966" s="26"/>
      <c r="NND966" s="26"/>
      <c r="NNE966" s="26"/>
      <c r="NNF966" s="26"/>
      <c r="NNG966" s="26"/>
      <c r="NNH966" s="26"/>
      <c r="NNI966" s="26"/>
      <c r="NNJ966" s="26"/>
      <c r="NNK966" s="26"/>
      <c r="NNL966" s="26"/>
      <c r="NNM966" s="26"/>
      <c r="NNN966" s="26"/>
      <c r="NNO966" s="26"/>
      <c r="NNP966" s="26"/>
      <c r="NNQ966" s="26"/>
      <c r="NNR966" s="26"/>
      <c r="NNS966" s="26"/>
      <c r="NNT966" s="26"/>
      <c r="NNU966" s="26"/>
      <c r="NNV966" s="26"/>
      <c r="NNW966" s="26"/>
      <c r="NNX966" s="26"/>
      <c r="NNY966" s="26"/>
      <c r="NNZ966" s="26"/>
      <c r="NOA966" s="26"/>
      <c r="NOB966" s="26"/>
      <c r="NOC966" s="26"/>
      <c r="NOD966" s="26"/>
      <c r="NOE966" s="26"/>
      <c r="NOF966" s="26"/>
      <c r="NOG966" s="26"/>
      <c r="NOH966" s="26"/>
      <c r="NOI966" s="26"/>
      <c r="NOJ966" s="26"/>
      <c r="NOK966" s="26"/>
      <c r="NOL966" s="26"/>
      <c r="NOM966" s="26"/>
      <c r="NON966" s="26"/>
      <c r="NOO966" s="26"/>
      <c r="NOP966" s="26"/>
      <c r="NOQ966" s="26"/>
      <c r="NOR966" s="26"/>
      <c r="NOS966" s="26"/>
      <c r="NOT966" s="26"/>
      <c r="NOU966" s="26"/>
      <c r="NOV966" s="26"/>
      <c r="NOW966" s="26"/>
      <c r="NOX966" s="26"/>
      <c r="NOY966" s="26"/>
      <c r="NOZ966" s="26"/>
      <c r="NPA966" s="26"/>
      <c r="NPB966" s="26"/>
      <c r="NPC966" s="26"/>
      <c r="NPD966" s="26"/>
      <c r="NPE966" s="26"/>
      <c r="NPF966" s="26"/>
      <c r="NPG966" s="26"/>
      <c r="NPH966" s="26"/>
      <c r="NPI966" s="26"/>
      <c r="NPJ966" s="26"/>
      <c r="NPK966" s="26"/>
      <c r="NPL966" s="26"/>
      <c r="NPM966" s="26"/>
      <c r="NPN966" s="26"/>
      <c r="NPO966" s="26"/>
      <c r="NPP966" s="26"/>
      <c r="NPQ966" s="26"/>
      <c r="NPR966" s="26"/>
      <c r="NPS966" s="26"/>
      <c r="NPT966" s="26"/>
      <c r="NPU966" s="26"/>
      <c r="NPV966" s="26"/>
      <c r="NPW966" s="26"/>
      <c r="NPX966" s="26"/>
      <c r="NPY966" s="26"/>
      <c r="NPZ966" s="26"/>
      <c r="NQA966" s="26"/>
      <c r="NQB966" s="26"/>
      <c r="NQC966" s="26"/>
      <c r="NQD966" s="26"/>
      <c r="NQE966" s="26"/>
      <c r="NQF966" s="26"/>
      <c r="NQG966" s="26"/>
      <c r="NQH966" s="26"/>
      <c r="NQI966" s="26"/>
      <c r="NQJ966" s="26"/>
      <c r="NQK966" s="26"/>
      <c r="NQL966" s="26"/>
      <c r="NQM966" s="26"/>
      <c r="NQN966" s="26"/>
      <c r="NQO966" s="26"/>
      <c r="NQP966" s="26"/>
      <c r="NQQ966" s="26"/>
      <c r="NQR966" s="26"/>
      <c r="NQS966" s="26"/>
      <c r="NQT966" s="26"/>
      <c r="NQU966" s="26"/>
      <c r="NQV966" s="26"/>
      <c r="NQW966" s="26"/>
      <c r="NQX966" s="26"/>
      <c r="NQY966" s="26"/>
      <c r="NQZ966" s="26"/>
      <c r="NRA966" s="26"/>
      <c r="NRB966" s="26"/>
      <c r="NRC966" s="26"/>
      <c r="NRD966" s="26"/>
      <c r="NRE966" s="26"/>
      <c r="NRF966" s="26"/>
      <c r="NRG966" s="26"/>
      <c r="NRH966" s="26"/>
      <c r="NRI966" s="26"/>
      <c r="NRJ966" s="26"/>
      <c r="NRK966" s="26"/>
      <c r="NRL966" s="26"/>
      <c r="NRM966" s="26"/>
      <c r="NRN966" s="26"/>
      <c r="NRO966" s="26"/>
      <c r="NRP966" s="26"/>
      <c r="NRQ966" s="26"/>
      <c r="NRR966" s="26"/>
      <c r="NRS966" s="26"/>
      <c r="NRT966" s="26"/>
      <c r="NRU966" s="26"/>
      <c r="NRV966" s="26"/>
      <c r="NRW966" s="26"/>
      <c r="NRX966" s="26"/>
      <c r="NRY966" s="26"/>
      <c r="NRZ966" s="26"/>
      <c r="NSA966" s="26"/>
      <c r="NSB966" s="26"/>
      <c r="NSC966" s="26"/>
      <c r="NSD966" s="26"/>
      <c r="NSE966" s="26"/>
      <c r="NSF966" s="26"/>
      <c r="NSG966" s="26"/>
      <c r="NSH966" s="26"/>
      <c r="NSI966" s="26"/>
      <c r="NSJ966" s="26"/>
      <c r="NSK966" s="26"/>
      <c r="NSL966" s="26"/>
      <c r="NSM966" s="26"/>
      <c r="NSN966" s="26"/>
      <c r="NSO966" s="26"/>
      <c r="NSP966" s="26"/>
      <c r="NSQ966" s="26"/>
      <c r="NSR966" s="26"/>
      <c r="NSS966" s="26"/>
      <c r="NST966" s="26"/>
      <c r="NSU966" s="26"/>
      <c r="NSV966" s="26"/>
      <c r="NSW966" s="26"/>
      <c r="NSX966" s="26"/>
      <c r="NSY966" s="26"/>
      <c r="NSZ966" s="26"/>
      <c r="NTA966" s="26"/>
      <c r="NTB966" s="26"/>
      <c r="NTC966" s="26"/>
      <c r="NTD966" s="26"/>
      <c r="NTE966" s="26"/>
      <c r="NTF966" s="26"/>
      <c r="NTG966" s="26"/>
      <c r="NTH966" s="26"/>
      <c r="NTI966" s="26"/>
      <c r="NTJ966" s="26"/>
      <c r="NTK966" s="26"/>
      <c r="NTL966" s="26"/>
      <c r="NTM966" s="26"/>
      <c r="NTN966" s="26"/>
      <c r="NTO966" s="26"/>
      <c r="NTP966" s="26"/>
      <c r="NTQ966" s="26"/>
      <c r="NTR966" s="26"/>
      <c r="NTS966" s="26"/>
      <c r="NTT966" s="26"/>
      <c r="NTU966" s="26"/>
      <c r="NTV966" s="26"/>
      <c r="NTW966" s="26"/>
      <c r="NTX966" s="26"/>
      <c r="NTY966" s="26"/>
      <c r="NTZ966" s="26"/>
      <c r="NUA966" s="26"/>
      <c r="NUB966" s="26"/>
      <c r="NUC966" s="26"/>
      <c r="NUD966" s="26"/>
      <c r="NUE966" s="26"/>
      <c r="NUF966" s="26"/>
      <c r="NUG966" s="26"/>
      <c r="NUH966" s="26"/>
      <c r="NUI966" s="26"/>
      <c r="NUJ966" s="26"/>
      <c r="NUK966" s="26"/>
      <c r="NUL966" s="26"/>
      <c r="NUM966" s="26"/>
      <c r="NUN966" s="26"/>
      <c r="NUO966" s="26"/>
      <c r="NUP966" s="26"/>
      <c r="NUQ966" s="26"/>
      <c r="NUR966" s="26"/>
      <c r="NUS966" s="26"/>
      <c r="NUT966" s="26"/>
      <c r="NUU966" s="26"/>
      <c r="NUV966" s="26"/>
      <c r="NUW966" s="26"/>
      <c r="NUX966" s="26"/>
      <c r="NUY966" s="26"/>
      <c r="NUZ966" s="26"/>
      <c r="NVA966" s="26"/>
      <c r="NVB966" s="26"/>
      <c r="NVC966" s="26"/>
      <c r="NVD966" s="26"/>
      <c r="NVE966" s="26"/>
      <c r="NVF966" s="26"/>
      <c r="NVG966" s="26"/>
      <c r="NVH966" s="26"/>
      <c r="NVI966" s="26"/>
      <c r="NVJ966" s="26"/>
      <c r="NVK966" s="26"/>
      <c r="NVL966" s="26"/>
      <c r="NVM966" s="26"/>
      <c r="NVN966" s="26"/>
      <c r="NVO966" s="26"/>
      <c r="NVP966" s="26"/>
      <c r="NVQ966" s="26"/>
      <c r="NVR966" s="26"/>
      <c r="NVS966" s="26"/>
      <c r="NVT966" s="26"/>
      <c r="NVU966" s="26"/>
      <c r="NVV966" s="26"/>
      <c r="NVW966" s="26"/>
      <c r="NVX966" s="26"/>
      <c r="NVY966" s="26"/>
      <c r="NVZ966" s="26"/>
      <c r="NWA966" s="26"/>
      <c r="NWB966" s="26"/>
      <c r="NWC966" s="26"/>
      <c r="NWD966" s="26"/>
      <c r="NWE966" s="26"/>
      <c r="NWF966" s="26"/>
      <c r="NWG966" s="26"/>
      <c r="NWH966" s="26"/>
      <c r="NWI966" s="26"/>
      <c r="NWJ966" s="26"/>
      <c r="NWK966" s="26"/>
      <c r="NWL966" s="26"/>
      <c r="NWM966" s="26"/>
      <c r="NWN966" s="26"/>
      <c r="NWO966" s="26"/>
      <c r="NWP966" s="26"/>
      <c r="NWQ966" s="26"/>
      <c r="NWR966" s="26"/>
      <c r="NWS966" s="26"/>
      <c r="NWT966" s="26"/>
      <c r="NWU966" s="26"/>
      <c r="NWV966" s="26"/>
      <c r="NWW966" s="26"/>
      <c r="NWX966" s="26"/>
      <c r="NWY966" s="26"/>
      <c r="NWZ966" s="26"/>
      <c r="NXA966" s="26"/>
      <c r="NXB966" s="26"/>
      <c r="NXC966" s="26"/>
      <c r="NXD966" s="26"/>
      <c r="NXE966" s="26"/>
      <c r="NXF966" s="26"/>
      <c r="NXG966" s="26"/>
      <c r="NXH966" s="26"/>
      <c r="NXI966" s="26"/>
      <c r="NXJ966" s="26"/>
      <c r="NXK966" s="26"/>
      <c r="NXL966" s="26"/>
      <c r="NXM966" s="26"/>
      <c r="NXN966" s="26"/>
      <c r="NXO966" s="26"/>
      <c r="NXP966" s="26"/>
      <c r="NXQ966" s="26"/>
      <c r="NXR966" s="26"/>
      <c r="NXS966" s="26"/>
      <c r="NXT966" s="26"/>
      <c r="NXU966" s="26"/>
      <c r="NXV966" s="26"/>
      <c r="NXW966" s="26"/>
      <c r="NXX966" s="26"/>
      <c r="NXY966" s="26"/>
      <c r="NXZ966" s="26"/>
      <c r="NYA966" s="26"/>
      <c r="NYB966" s="26"/>
      <c r="NYC966" s="26"/>
      <c r="NYD966" s="26"/>
      <c r="NYE966" s="26"/>
      <c r="NYF966" s="26"/>
      <c r="NYG966" s="26"/>
      <c r="NYH966" s="26"/>
      <c r="NYI966" s="26"/>
      <c r="NYJ966" s="26"/>
      <c r="NYK966" s="26"/>
      <c r="NYL966" s="26"/>
      <c r="NYM966" s="26"/>
      <c r="NYN966" s="26"/>
      <c r="NYO966" s="26"/>
      <c r="NYP966" s="26"/>
      <c r="NYQ966" s="26"/>
      <c r="NYR966" s="26"/>
      <c r="NYS966" s="26"/>
      <c r="NYT966" s="26"/>
      <c r="NYU966" s="26"/>
      <c r="NYV966" s="26"/>
      <c r="NYW966" s="26"/>
      <c r="NYX966" s="26"/>
      <c r="NYY966" s="26"/>
      <c r="NYZ966" s="26"/>
      <c r="NZA966" s="26"/>
      <c r="NZB966" s="26"/>
      <c r="NZC966" s="26"/>
      <c r="NZD966" s="26"/>
      <c r="NZE966" s="26"/>
      <c r="NZF966" s="26"/>
      <c r="NZG966" s="26"/>
      <c r="NZH966" s="26"/>
      <c r="NZI966" s="26"/>
      <c r="NZJ966" s="26"/>
      <c r="NZK966" s="26"/>
      <c r="NZL966" s="26"/>
      <c r="NZM966" s="26"/>
      <c r="NZN966" s="26"/>
      <c r="NZO966" s="26"/>
      <c r="NZP966" s="26"/>
      <c r="NZQ966" s="26"/>
      <c r="NZR966" s="26"/>
      <c r="NZS966" s="26"/>
      <c r="NZT966" s="26"/>
      <c r="NZU966" s="26"/>
      <c r="NZV966" s="26"/>
      <c r="NZW966" s="26"/>
      <c r="NZX966" s="26"/>
      <c r="NZY966" s="26"/>
      <c r="NZZ966" s="26"/>
      <c r="OAA966" s="26"/>
      <c r="OAB966" s="26"/>
      <c r="OAC966" s="26"/>
      <c r="OAD966" s="26"/>
      <c r="OAE966" s="26"/>
      <c r="OAF966" s="26"/>
      <c r="OAG966" s="26"/>
      <c r="OAH966" s="26"/>
      <c r="OAI966" s="26"/>
      <c r="OAJ966" s="26"/>
      <c r="OAK966" s="26"/>
      <c r="OAL966" s="26"/>
      <c r="OAM966" s="26"/>
      <c r="OAN966" s="26"/>
      <c r="OAO966" s="26"/>
      <c r="OAP966" s="26"/>
      <c r="OAQ966" s="26"/>
      <c r="OAR966" s="26"/>
      <c r="OAS966" s="26"/>
      <c r="OAT966" s="26"/>
      <c r="OAU966" s="26"/>
      <c r="OAV966" s="26"/>
      <c r="OAW966" s="26"/>
      <c r="OAX966" s="26"/>
      <c r="OAY966" s="26"/>
      <c r="OAZ966" s="26"/>
      <c r="OBA966" s="26"/>
      <c r="OBB966" s="26"/>
      <c r="OBC966" s="26"/>
      <c r="OBD966" s="26"/>
      <c r="OBE966" s="26"/>
      <c r="OBF966" s="26"/>
      <c r="OBG966" s="26"/>
      <c r="OBH966" s="26"/>
      <c r="OBI966" s="26"/>
      <c r="OBJ966" s="26"/>
      <c r="OBK966" s="26"/>
      <c r="OBL966" s="26"/>
      <c r="OBM966" s="26"/>
      <c r="OBN966" s="26"/>
      <c r="OBO966" s="26"/>
      <c r="OBP966" s="26"/>
      <c r="OBQ966" s="26"/>
      <c r="OBR966" s="26"/>
      <c r="OBS966" s="26"/>
      <c r="OBT966" s="26"/>
      <c r="OBU966" s="26"/>
      <c r="OBV966" s="26"/>
      <c r="OBW966" s="26"/>
      <c r="OBX966" s="26"/>
      <c r="OBY966" s="26"/>
      <c r="OBZ966" s="26"/>
      <c r="OCA966" s="26"/>
      <c r="OCB966" s="26"/>
      <c r="OCC966" s="26"/>
      <c r="OCD966" s="26"/>
      <c r="OCE966" s="26"/>
      <c r="OCF966" s="26"/>
      <c r="OCG966" s="26"/>
      <c r="OCH966" s="26"/>
      <c r="OCI966" s="26"/>
      <c r="OCJ966" s="26"/>
      <c r="OCK966" s="26"/>
      <c r="OCL966" s="26"/>
      <c r="OCM966" s="26"/>
      <c r="OCN966" s="26"/>
      <c r="OCO966" s="26"/>
      <c r="OCP966" s="26"/>
      <c r="OCQ966" s="26"/>
      <c r="OCR966" s="26"/>
      <c r="OCS966" s="26"/>
      <c r="OCT966" s="26"/>
      <c r="OCU966" s="26"/>
      <c r="OCV966" s="26"/>
      <c r="OCW966" s="26"/>
      <c r="OCX966" s="26"/>
      <c r="OCY966" s="26"/>
      <c r="OCZ966" s="26"/>
      <c r="ODA966" s="26"/>
      <c r="ODB966" s="26"/>
      <c r="ODC966" s="26"/>
      <c r="ODD966" s="26"/>
      <c r="ODE966" s="26"/>
      <c r="ODF966" s="26"/>
      <c r="ODG966" s="26"/>
      <c r="ODH966" s="26"/>
      <c r="ODI966" s="26"/>
      <c r="ODJ966" s="26"/>
      <c r="ODK966" s="26"/>
      <c r="ODL966" s="26"/>
      <c r="ODM966" s="26"/>
      <c r="ODN966" s="26"/>
      <c r="ODO966" s="26"/>
      <c r="ODP966" s="26"/>
      <c r="ODQ966" s="26"/>
      <c r="ODR966" s="26"/>
      <c r="ODS966" s="26"/>
      <c r="ODT966" s="26"/>
      <c r="ODU966" s="26"/>
      <c r="ODV966" s="26"/>
      <c r="ODW966" s="26"/>
      <c r="ODX966" s="26"/>
      <c r="ODY966" s="26"/>
      <c r="ODZ966" s="26"/>
      <c r="OEA966" s="26"/>
      <c r="OEB966" s="26"/>
      <c r="OEC966" s="26"/>
      <c r="OED966" s="26"/>
      <c r="OEE966" s="26"/>
      <c r="OEF966" s="26"/>
      <c r="OEG966" s="26"/>
      <c r="OEH966" s="26"/>
      <c r="OEI966" s="26"/>
      <c r="OEJ966" s="26"/>
      <c r="OEK966" s="26"/>
      <c r="OEL966" s="26"/>
      <c r="OEM966" s="26"/>
      <c r="OEN966" s="26"/>
      <c r="OEO966" s="26"/>
      <c r="OEP966" s="26"/>
      <c r="OEQ966" s="26"/>
      <c r="OER966" s="26"/>
      <c r="OES966" s="26"/>
      <c r="OET966" s="26"/>
      <c r="OEU966" s="26"/>
      <c r="OEV966" s="26"/>
      <c r="OEW966" s="26"/>
      <c r="OEX966" s="26"/>
      <c r="OEY966" s="26"/>
      <c r="OEZ966" s="26"/>
      <c r="OFA966" s="26"/>
      <c r="OFB966" s="26"/>
      <c r="OFC966" s="26"/>
      <c r="OFD966" s="26"/>
      <c r="OFE966" s="26"/>
      <c r="OFF966" s="26"/>
      <c r="OFG966" s="26"/>
      <c r="OFH966" s="26"/>
      <c r="OFI966" s="26"/>
      <c r="OFJ966" s="26"/>
      <c r="OFK966" s="26"/>
      <c r="OFL966" s="26"/>
      <c r="OFM966" s="26"/>
      <c r="OFN966" s="26"/>
      <c r="OFO966" s="26"/>
      <c r="OFP966" s="26"/>
      <c r="OFQ966" s="26"/>
      <c r="OFR966" s="26"/>
      <c r="OFS966" s="26"/>
      <c r="OFT966" s="26"/>
      <c r="OFU966" s="26"/>
      <c r="OFV966" s="26"/>
      <c r="OFW966" s="26"/>
      <c r="OFX966" s="26"/>
      <c r="OFY966" s="26"/>
      <c r="OFZ966" s="26"/>
      <c r="OGA966" s="26"/>
      <c r="OGB966" s="26"/>
      <c r="OGC966" s="26"/>
      <c r="OGD966" s="26"/>
      <c r="OGE966" s="26"/>
      <c r="OGF966" s="26"/>
      <c r="OGG966" s="26"/>
      <c r="OGH966" s="26"/>
      <c r="OGI966" s="26"/>
      <c r="OGJ966" s="26"/>
      <c r="OGK966" s="26"/>
      <c r="OGL966" s="26"/>
      <c r="OGM966" s="26"/>
      <c r="OGN966" s="26"/>
      <c r="OGO966" s="26"/>
      <c r="OGP966" s="26"/>
      <c r="OGQ966" s="26"/>
      <c r="OGR966" s="26"/>
      <c r="OGS966" s="26"/>
      <c r="OGT966" s="26"/>
      <c r="OGU966" s="26"/>
      <c r="OGV966" s="26"/>
      <c r="OGW966" s="26"/>
      <c r="OGX966" s="26"/>
      <c r="OGY966" s="26"/>
      <c r="OGZ966" s="26"/>
      <c r="OHA966" s="26"/>
      <c r="OHB966" s="26"/>
      <c r="OHC966" s="26"/>
      <c r="OHD966" s="26"/>
      <c r="OHE966" s="26"/>
      <c r="OHF966" s="26"/>
      <c r="OHG966" s="26"/>
      <c r="OHH966" s="26"/>
      <c r="OHI966" s="26"/>
      <c r="OHJ966" s="26"/>
      <c r="OHK966" s="26"/>
      <c r="OHL966" s="26"/>
      <c r="OHM966" s="26"/>
      <c r="OHN966" s="26"/>
      <c r="OHO966" s="26"/>
      <c r="OHP966" s="26"/>
      <c r="OHQ966" s="26"/>
      <c r="OHR966" s="26"/>
      <c r="OHS966" s="26"/>
      <c r="OHT966" s="26"/>
      <c r="OHU966" s="26"/>
      <c r="OHV966" s="26"/>
      <c r="OHW966" s="26"/>
      <c r="OHX966" s="26"/>
      <c r="OHY966" s="26"/>
      <c r="OHZ966" s="26"/>
      <c r="OIA966" s="26"/>
      <c r="OIB966" s="26"/>
      <c r="OIC966" s="26"/>
      <c r="OID966" s="26"/>
      <c r="OIE966" s="26"/>
      <c r="OIF966" s="26"/>
      <c r="OIG966" s="26"/>
      <c r="OIH966" s="26"/>
      <c r="OII966" s="26"/>
      <c r="OIJ966" s="26"/>
      <c r="OIK966" s="26"/>
      <c r="OIL966" s="26"/>
      <c r="OIM966" s="26"/>
      <c r="OIN966" s="26"/>
      <c r="OIO966" s="26"/>
      <c r="OIP966" s="26"/>
      <c r="OIQ966" s="26"/>
      <c r="OIR966" s="26"/>
      <c r="OIS966" s="26"/>
      <c r="OIT966" s="26"/>
      <c r="OIU966" s="26"/>
      <c r="OIV966" s="26"/>
      <c r="OIW966" s="26"/>
      <c r="OIX966" s="26"/>
      <c r="OIY966" s="26"/>
      <c r="OIZ966" s="26"/>
      <c r="OJA966" s="26"/>
      <c r="OJB966" s="26"/>
      <c r="OJC966" s="26"/>
      <c r="OJD966" s="26"/>
      <c r="OJE966" s="26"/>
      <c r="OJF966" s="26"/>
      <c r="OJG966" s="26"/>
      <c r="OJH966" s="26"/>
      <c r="OJI966" s="26"/>
      <c r="OJJ966" s="26"/>
      <c r="OJK966" s="26"/>
      <c r="OJL966" s="26"/>
      <c r="OJM966" s="26"/>
      <c r="OJN966" s="26"/>
      <c r="OJO966" s="26"/>
      <c r="OJP966" s="26"/>
      <c r="OJQ966" s="26"/>
      <c r="OJR966" s="26"/>
      <c r="OJS966" s="26"/>
      <c r="OJT966" s="26"/>
      <c r="OJU966" s="26"/>
      <c r="OJV966" s="26"/>
      <c r="OJW966" s="26"/>
      <c r="OJX966" s="26"/>
      <c r="OJY966" s="26"/>
      <c r="OJZ966" s="26"/>
      <c r="OKA966" s="26"/>
      <c r="OKB966" s="26"/>
      <c r="OKC966" s="26"/>
      <c r="OKD966" s="26"/>
      <c r="OKE966" s="26"/>
      <c r="OKF966" s="26"/>
      <c r="OKG966" s="26"/>
      <c r="OKH966" s="26"/>
      <c r="OKI966" s="26"/>
      <c r="OKJ966" s="26"/>
      <c r="OKK966" s="26"/>
      <c r="OKL966" s="26"/>
      <c r="OKM966" s="26"/>
      <c r="OKN966" s="26"/>
      <c r="OKO966" s="26"/>
      <c r="OKP966" s="26"/>
      <c r="OKQ966" s="26"/>
      <c r="OKR966" s="26"/>
      <c r="OKS966" s="26"/>
      <c r="OKT966" s="26"/>
      <c r="OKU966" s="26"/>
      <c r="OKV966" s="26"/>
      <c r="OKW966" s="26"/>
      <c r="OKX966" s="26"/>
      <c r="OKY966" s="26"/>
      <c r="OKZ966" s="26"/>
      <c r="OLA966" s="26"/>
      <c r="OLB966" s="26"/>
      <c r="OLC966" s="26"/>
      <c r="OLD966" s="26"/>
      <c r="OLE966" s="26"/>
      <c r="OLF966" s="26"/>
      <c r="OLG966" s="26"/>
      <c r="OLH966" s="26"/>
      <c r="OLI966" s="26"/>
      <c r="OLJ966" s="26"/>
      <c r="OLK966" s="26"/>
      <c r="OLL966" s="26"/>
      <c r="OLM966" s="26"/>
      <c r="OLN966" s="26"/>
      <c r="OLO966" s="26"/>
      <c r="OLP966" s="26"/>
      <c r="OLQ966" s="26"/>
      <c r="OLR966" s="26"/>
      <c r="OLS966" s="26"/>
      <c r="OLT966" s="26"/>
      <c r="OLU966" s="26"/>
      <c r="OLV966" s="26"/>
      <c r="OLW966" s="26"/>
      <c r="OLX966" s="26"/>
      <c r="OLY966" s="26"/>
      <c r="OLZ966" s="26"/>
      <c r="OMA966" s="26"/>
      <c r="OMB966" s="26"/>
      <c r="OMC966" s="26"/>
      <c r="OMD966" s="26"/>
      <c r="OME966" s="26"/>
      <c r="OMF966" s="26"/>
      <c r="OMG966" s="26"/>
      <c r="OMH966" s="26"/>
      <c r="OMI966" s="26"/>
      <c r="OMJ966" s="26"/>
      <c r="OMK966" s="26"/>
      <c r="OML966" s="26"/>
      <c r="OMM966" s="26"/>
      <c r="OMN966" s="26"/>
      <c r="OMO966" s="26"/>
      <c r="OMP966" s="26"/>
      <c r="OMQ966" s="26"/>
      <c r="OMR966" s="26"/>
      <c r="OMS966" s="26"/>
      <c r="OMT966" s="26"/>
      <c r="OMU966" s="26"/>
      <c r="OMV966" s="26"/>
      <c r="OMW966" s="26"/>
      <c r="OMX966" s="26"/>
      <c r="OMY966" s="26"/>
      <c r="OMZ966" s="26"/>
      <c r="ONA966" s="26"/>
      <c r="ONB966" s="26"/>
      <c r="ONC966" s="26"/>
      <c r="OND966" s="26"/>
      <c r="ONE966" s="26"/>
      <c r="ONF966" s="26"/>
      <c r="ONG966" s="26"/>
      <c r="ONH966" s="26"/>
      <c r="ONI966" s="26"/>
      <c r="ONJ966" s="26"/>
      <c r="ONK966" s="26"/>
      <c r="ONL966" s="26"/>
      <c r="ONM966" s="26"/>
      <c r="ONN966" s="26"/>
      <c r="ONO966" s="26"/>
      <c r="ONP966" s="26"/>
      <c r="ONQ966" s="26"/>
      <c r="ONR966" s="26"/>
      <c r="ONS966" s="26"/>
      <c r="ONT966" s="26"/>
      <c r="ONU966" s="26"/>
      <c r="ONV966" s="26"/>
      <c r="ONW966" s="26"/>
      <c r="ONX966" s="26"/>
      <c r="ONY966" s="26"/>
      <c r="ONZ966" s="26"/>
      <c r="OOA966" s="26"/>
      <c r="OOB966" s="26"/>
      <c r="OOC966" s="26"/>
      <c r="OOD966" s="26"/>
      <c r="OOE966" s="26"/>
      <c r="OOF966" s="26"/>
      <c r="OOG966" s="26"/>
      <c r="OOH966" s="26"/>
      <c r="OOI966" s="26"/>
      <c r="OOJ966" s="26"/>
      <c r="OOK966" s="26"/>
      <c r="OOL966" s="26"/>
      <c r="OOM966" s="26"/>
      <c r="OON966" s="26"/>
      <c r="OOO966" s="26"/>
      <c r="OOP966" s="26"/>
      <c r="OOQ966" s="26"/>
      <c r="OOR966" s="26"/>
      <c r="OOS966" s="26"/>
      <c r="OOT966" s="26"/>
      <c r="OOU966" s="26"/>
      <c r="OOV966" s="26"/>
      <c r="OOW966" s="26"/>
      <c r="OOX966" s="26"/>
      <c r="OOY966" s="26"/>
      <c r="OOZ966" s="26"/>
      <c r="OPA966" s="26"/>
      <c r="OPB966" s="26"/>
      <c r="OPC966" s="26"/>
      <c r="OPD966" s="26"/>
      <c r="OPE966" s="26"/>
      <c r="OPF966" s="26"/>
      <c r="OPG966" s="26"/>
      <c r="OPH966" s="26"/>
      <c r="OPI966" s="26"/>
      <c r="OPJ966" s="26"/>
      <c r="OPK966" s="26"/>
      <c r="OPL966" s="26"/>
      <c r="OPM966" s="26"/>
      <c r="OPN966" s="26"/>
      <c r="OPO966" s="26"/>
      <c r="OPP966" s="26"/>
      <c r="OPQ966" s="26"/>
      <c r="OPR966" s="26"/>
      <c r="OPS966" s="26"/>
      <c r="OPT966" s="26"/>
      <c r="OPU966" s="26"/>
      <c r="OPV966" s="26"/>
      <c r="OPW966" s="26"/>
      <c r="OPX966" s="26"/>
      <c r="OPY966" s="26"/>
      <c r="OPZ966" s="26"/>
      <c r="OQA966" s="26"/>
      <c r="OQB966" s="26"/>
      <c r="OQC966" s="26"/>
      <c r="OQD966" s="26"/>
      <c r="OQE966" s="26"/>
      <c r="OQF966" s="26"/>
      <c r="OQG966" s="26"/>
      <c r="OQH966" s="26"/>
      <c r="OQI966" s="26"/>
      <c r="OQJ966" s="26"/>
      <c r="OQK966" s="26"/>
      <c r="OQL966" s="26"/>
      <c r="OQM966" s="26"/>
      <c r="OQN966" s="26"/>
      <c r="OQO966" s="26"/>
      <c r="OQP966" s="26"/>
      <c r="OQQ966" s="26"/>
      <c r="OQR966" s="26"/>
      <c r="OQS966" s="26"/>
      <c r="OQT966" s="26"/>
      <c r="OQU966" s="26"/>
      <c r="OQV966" s="26"/>
      <c r="OQW966" s="26"/>
      <c r="OQX966" s="26"/>
      <c r="OQY966" s="26"/>
      <c r="OQZ966" s="26"/>
      <c r="ORA966" s="26"/>
      <c r="ORB966" s="26"/>
      <c r="ORC966" s="26"/>
      <c r="ORD966" s="26"/>
      <c r="ORE966" s="26"/>
      <c r="ORF966" s="26"/>
      <c r="ORG966" s="26"/>
      <c r="ORH966" s="26"/>
      <c r="ORI966" s="26"/>
      <c r="ORJ966" s="26"/>
      <c r="ORK966" s="26"/>
      <c r="ORL966" s="26"/>
      <c r="ORM966" s="26"/>
      <c r="ORN966" s="26"/>
      <c r="ORO966" s="26"/>
      <c r="ORP966" s="26"/>
      <c r="ORQ966" s="26"/>
      <c r="ORR966" s="26"/>
      <c r="ORS966" s="26"/>
      <c r="ORT966" s="26"/>
      <c r="ORU966" s="26"/>
      <c r="ORV966" s="26"/>
      <c r="ORW966" s="26"/>
      <c r="ORX966" s="26"/>
      <c r="ORY966" s="26"/>
      <c r="ORZ966" s="26"/>
      <c r="OSA966" s="26"/>
      <c r="OSB966" s="26"/>
      <c r="OSC966" s="26"/>
      <c r="OSD966" s="26"/>
      <c r="OSE966" s="26"/>
      <c r="OSF966" s="26"/>
      <c r="OSG966" s="26"/>
      <c r="OSH966" s="26"/>
      <c r="OSI966" s="26"/>
      <c r="OSJ966" s="26"/>
      <c r="OSK966" s="26"/>
      <c r="OSL966" s="26"/>
      <c r="OSM966" s="26"/>
      <c r="OSN966" s="26"/>
      <c r="OSO966" s="26"/>
      <c r="OSP966" s="26"/>
      <c r="OSQ966" s="26"/>
      <c r="OSR966" s="26"/>
      <c r="OSS966" s="26"/>
      <c r="OST966" s="26"/>
      <c r="OSU966" s="26"/>
      <c r="OSV966" s="26"/>
      <c r="OSW966" s="26"/>
      <c r="OSX966" s="26"/>
      <c r="OSY966" s="26"/>
      <c r="OSZ966" s="26"/>
      <c r="OTA966" s="26"/>
      <c r="OTB966" s="26"/>
      <c r="OTC966" s="26"/>
      <c r="OTD966" s="26"/>
      <c r="OTE966" s="26"/>
      <c r="OTF966" s="26"/>
      <c r="OTG966" s="26"/>
      <c r="OTH966" s="26"/>
      <c r="OTI966" s="26"/>
      <c r="OTJ966" s="26"/>
      <c r="OTK966" s="26"/>
      <c r="OTL966" s="26"/>
      <c r="OTM966" s="26"/>
      <c r="OTN966" s="26"/>
      <c r="OTO966" s="26"/>
      <c r="OTP966" s="26"/>
      <c r="OTQ966" s="26"/>
      <c r="OTR966" s="26"/>
      <c r="OTS966" s="26"/>
      <c r="OTT966" s="26"/>
      <c r="OTU966" s="26"/>
      <c r="OTV966" s="26"/>
      <c r="OTW966" s="26"/>
      <c r="OTX966" s="26"/>
      <c r="OTY966" s="26"/>
      <c r="OTZ966" s="26"/>
      <c r="OUA966" s="26"/>
      <c r="OUB966" s="26"/>
      <c r="OUC966" s="26"/>
      <c r="OUD966" s="26"/>
      <c r="OUE966" s="26"/>
      <c r="OUF966" s="26"/>
      <c r="OUG966" s="26"/>
      <c r="OUH966" s="26"/>
      <c r="OUI966" s="26"/>
      <c r="OUJ966" s="26"/>
      <c r="OUK966" s="26"/>
      <c r="OUL966" s="26"/>
      <c r="OUM966" s="26"/>
      <c r="OUN966" s="26"/>
      <c r="OUO966" s="26"/>
      <c r="OUP966" s="26"/>
      <c r="OUQ966" s="26"/>
      <c r="OUR966" s="26"/>
      <c r="OUS966" s="26"/>
      <c r="OUT966" s="26"/>
      <c r="OUU966" s="26"/>
      <c r="OUV966" s="26"/>
      <c r="OUW966" s="26"/>
      <c r="OUX966" s="26"/>
      <c r="OUY966" s="26"/>
      <c r="OUZ966" s="26"/>
      <c r="OVA966" s="26"/>
      <c r="OVB966" s="26"/>
      <c r="OVC966" s="26"/>
      <c r="OVD966" s="26"/>
      <c r="OVE966" s="26"/>
      <c r="OVF966" s="26"/>
      <c r="OVG966" s="26"/>
      <c r="OVH966" s="26"/>
      <c r="OVI966" s="26"/>
      <c r="OVJ966" s="26"/>
      <c r="OVK966" s="26"/>
      <c r="OVL966" s="26"/>
      <c r="OVM966" s="26"/>
      <c r="OVN966" s="26"/>
      <c r="OVO966" s="26"/>
      <c r="OVP966" s="26"/>
      <c r="OVQ966" s="26"/>
      <c r="OVR966" s="26"/>
      <c r="OVS966" s="26"/>
      <c r="OVT966" s="26"/>
      <c r="OVU966" s="26"/>
      <c r="OVV966" s="26"/>
      <c r="OVW966" s="26"/>
      <c r="OVX966" s="26"/>
      <c r="OVY966" s="26"/>
      <c r="OVZ966" s="26"/>
      <c r="OWA966" s="26"/>
      <c r="OWB966" s="26"/>
      <c r="OWC966" s="26"/>
      <c r="OWD966" s="26"/>
      <c r="OWE966" s="26"/>
      <c r="OWF966" s="26"/>
      <c r="OWG966" s="26"/>
      <c r="OWH966" s="26"/>
      <c r="OWI966" s="26"/>
      <c r="OWJ966" s="26"/>
      <c r="OWK966" s="26"/>
      <c r="OWL966" s="26"/>
      <c r="OWM966" s="26"/>
      <c r="OWN966" s="26"/>
      <c r="OWO966" s="26"/>
      <c r="OWP966" s="26"/>
      <c r="OWQ966" s="26"/>
      <c r="OWR966" s="26"/>
      <c r="OWS966" s="26"/>
      <c r="OWT966" s="26"/>
      <c r="OWU966" s="26"/>
      <c r="OWV966" s="26"/>
      <c r="OWW966" s="26"/>
      <c r="OWX966" s="26"/>
      <c r="OWY966" s="26"/>
      <c r="OWZ966" s="26"/>
      <c r="OXA966" s="26"/>
      <c r="OXB966" s="26"/>
      <c r="OXC966" s="26"/>
      <c r="OXD966" s="26"/>
      <c r="OXE966" s="26"/>
      <c r="OXF966" s="26"/>
      <c r="OXG966" s="26"/>
      <c r="OXH966" s="26"/>
      <c r="OXI966" s="26"/>
      <c r="OXJ966" s="26"/>
      <c r="OXK966" s="26"/>
      <c r="OXL966" s="26"/>
      <c r="OXM966" s="26"/>
      <c r="OXN966" s="26"/>
      <c r="OXO966" s="26"/>
      <c r="OXP966" s="26"/>
      <c r="OXQ966" s="26"/>
      <c r="OXR966" s="26"/>
      <c r="OXS966" s="26"/>
      <c r="OXT966" s="26"/>
      <c r="OXU966" s="26"/>
      <c r="OXV966" s="26"/>
      <c r="OXW966" s="26"/>
      <c r="OXX966" s="26"/>
      <c r="OXY966" s="26"/>
      <c r="OXZ966" s="26"/>
      <c r="OYA966" s="26"/>
      <c r="OYB966" s="26"/>
      <c r="OYC966" s="26"/>
      <c r="OYD966" s="26"/>
      <c r="OYE966" s="26"/>
      <c r="OYF966" s="26"/>
      <c r="OYG966" s="26"/>
      <c r="OYH966" s="26"/>
      <c r="OYI966" s="26"/>
      <c r="OYJ966" s="26"/>
      <c r="OYK966" s="26"/>
      <c r="OYL966" s="26"/>
      <c r="OYM966" s="26"/>
      <c r="OYN966" s="26"/>
      <c r="OYO966" s="26"/>
      <c r="OYP966" s="26"/>
      <c r="OYQ966" s="26"/>
      <c r="OYR966" s="26"/>
      <c r="OYS966" s="26"/>
      <c r="OYT966" s="26"/>
      <c r="OYU966" s="26"/>
      <c r="OYV966" s="26"/>
      <c r="OYW966" s="26"/>
      <c r="OYX966" s="26"/>
      <c r="OYY966" s="26"/>
      <c r="OYZ966" s="26"/>
      <c r="OZA966" s="26"/>
      <c r="OZB966" s="26"/>
      <c r="OZC966" s="26"/>
      <c r="OZD966" s="26"/>
      <c r="OZE966" s="26"/>
      <c r="OZF966" s="26"/>
      <c r="OZG966" s="26"/>
      <c r="OZH966" s="26"/>
      <c r="OZI966" s="26"/>
      <c r="OZJ966" s="26"/>
      <c r="OZK966" s="26"/>
      <c r="OZL966" s="26"/>
      <c r="OZM966" s="26"/>
      <c r="OZN966" s="26"/>
      <c r="OZO966" s="26"/>
      <c r="OZP966" s="26"/>
      <c r="OZQ966" s="26"/>
      <c r="OZR966" s="26"/>
      <c r="OZS966" s="26"/>
      <c r="OZT966" s="26"/>
      <c r="OZU966" s="26"/>
      <c r="OZV966" s="26"/>
      <c r="OZW966" s="26"/>
      <c r="OZX966" s="26"/>
      <c r="OZY966" s="26"/>
      <c r="OZZ966" s="26"/>
      <c r="PAA966" s="26"/>
      <c r="PAB966" s="26"/>
      <c r="PAC966" s="26"/>
      <c r="PAD966" s="26"/>
      <c r="PAE966" s="26"/>
      <c r="PAF966" s="26"/>
      <c r="PAG966" s="26"/>
      <c r="PAH966" s="26"/>
      <c r="PAI966" s="26"/>
      <c r="PAJ966" s="26"/>
      <c r="PAK966" s="26"/>
      <c r="PAL966" s="26"/>
      <c r="PAM966" s="26"/>
      <c r="PAN966" s="26"/>
      <c r="PAO966" s="26"/>
      <c r="PAP966" s="26"/>
      <c r="PAQ966" s="26"/>
      <c r="PAR966" s="26"/>
      <c r="PAS966" s="26"/>
      <c r="PAT966" s="26"/>
      <c r="PAU966" s="26"/>
      <c r="PAV966" s="26"/>
      <c r="PAW966" s="26"/>
      <c r="PAX966" s="26"/>
      <c r="PAY966" s="26"/>
      <c r="PAZ966" s="26"/>
      <c r="PBA966" s="26"/>
      <c r="PBB966" s="26"/>
      <c r="PBC966" s="26"/>
      <c r="PBD966" s="26"/>
      <c r="PBE966" s="26"/>
      <c r="PBF966" s="26"/>
      <c r="PBG966" s="26"/>
      <c r="PBH966" s="26"/>
      <c r="PBI966" s="26"/>
      <c r="PBJ966" s="26"/>
      <c r="PBK966" s="26"/>
      <c r="PBL966" s="26"/>
      <c r="PBM966" s="26"/>
      <c r="PBN966" s="26"/>
      <c r="PBO966" s="26"/>
      <c r="PBP966" s="26"/>
      <c r="PBQ966" s="26"/>
      <c r="PBR966" s="26"/>
      <c r="PBS966" s="26"/>
      <c r="PBT966" s="26"/>
      <c r="PBU966" s="26"/>
      <c r="PBV966" s="26"/>
      <c r="PBW966" s="26"/>
      <c r="PBX966" s="26"/>
      <c r="PBY966" s="26"/>
      <c r="PBZ966" s="26"/>
      <c r="PCA966" s="26"/>
      <c r="PCB966" s="26"/>
      <c r="PCC966" s="26"/>
      <c r="PCD966" s="26"/>
      <c r="PCE966" s="26"/>
      <c r="PCF966" s="26"/>
      <c r="PCG966" s="26"/>
      <c r="PCH966" s="26"/>
      <c r="PCI966" s="26"/>
      <c r="PCJ966" s="26"/>
      <c r="PCK966" s="26"/>
      <c r="PCL966" s="26"/>
      <c r="PCM966" s="26"/>
      <c r="PCN966" s="26"/>
      <c r="PCO966" s="26"/>
      <c r="PCP966" s="26"/>
      <c r="PCQ966" s="26"/>
      <c r="PCR966" s="26"/>
      <c r="PCS966" s="26"/>
      <c r="PCT966" s="26"/>
      <c r="PCU966" s="26"/>
      <c r="PCV966" s="26"/>
      <c r="PCW966" s="26"/>
      <c r="PCX966" s="26"/>
      <c r="PCY966" s="26"/>
      <c r="PCZ966" s="26"/>
      <c r="PDA966" s="26"/>
      <c r="PDB966" s="26"/>
      <c r="PDC966" s="26"/>
      <c r="PDD966" s="26"/>
      <c r="PDE966" s="26"/>
      <c r="PDF966" s="26"/>
      <c r="PDG966" s="26"/>
      <c r="PDH966" s="26"/>
      <c r="PDI966" s="26"/>
      <c r="PDJ966" s="26"/>
      <c r="PDK966" s="26"/>
      <c r="PDL966" s="26"/>
      <c r="PDM966" s="26"/>
      <c r="PDN966" s="26"/>
      <c r="PDO966" s="26"/>
      <c r="PDP966" s="26"/>
      <c r="PDQ966" s="26"/>
      <c r="PDR966" s="26"/>
      <c r="PDS966" s="26"/>
      <c r="PDT966" s="26"/>
      <c r="PDU966" s="26"/>
      <c r="PDV966" s="26"/>
      <c r="PDW966" s="26"/>
      <c r="PDX966" s="26"/>
      <c r="PDY966" s="26"/>
      <c r="PDZ966" s="26"/>
      <c r="PEA966" s="26"/>
      <c r="PEB966" s="26"/>
      <c r="PEC966" s="26"/>
      <c r="PED966" s="26"/>
      <c r="PEE966" s="26"/>
      <c r="PEF966" s="26"/>
      <c r="PEG966" s="26"/>
      <c r="PEH966" s="26"/>
      <c r="PEI966" s="26"/>
      <c r="PEJ966" s="26"/>
      <c r="PEK966" s="26"/>
      <c r="PEL966" s="26"/>
      <c r="PEM966" s="26"/>
      <c r="PEN966" s="26"/>
      <c r="PEO966" s="26"/>
      <c r="PEP966" s="26"/>
      <c r="PEQ966" s="26"/>
      <c r="PER966" s="26"/>
      <c r="PES966" s="26"/>
      <c r="PET966" s="26"/>
      <c r="PEU966" s="26"/>
      <c r="PEV966" s="26"/>
      <c r="PEW966" s="26"/>
      <c r="PEX966" s="26"/>
      <c r="PEY966" s="26"/>
      <c r="PEZ966" s="26"/>
      <c r="PFA966" s="26"/>
      <c r="PFB966" s="26"/>
      <c r="PFC966" s="26"/>
      <c r="PFD966" s="26"/>
      <c r="PFE966" s="26"/>
      <c r="PFF966" s="26"/>
      <c r="PFG966" s="26"/>
      <c r="PFH966" s="26"/>
      <c r="PFI966" s="26"/>
      <c r="PFJ966" s="26"/>
      <c r="PFK966" s="26"/>
      <c r="PFL966" s="26"/>
      <c r="PFM966" s="26"/>
      <c r="PFN966" s="26"/>
      <c r="PFO966" s="26"/>
      <c r="PFP966" s="26"/>
      <c r="PFQ966" s="26"/>
      <c r="PFR966" s="26"/>
      <c r="PFS966" s="26"/>
      <c r="PFT966" s="26"/>
      <c r="PFU966" s="26"/>
      <c r="PFV966" s="26"/>
      <c r="PFW966" s="26"/>
      <c r="PFX966" s="26"/>
      <c r="PFY966" s="26"/>
      <c r="PFZ966" s="26"/>
      <c r="PGA966" s="26"/>
      <c r="PGB966" s="26"/>
      <c r="PGC966" s="26"/>
      <c r="PGD966" s="26"/>
      <c r="PGE966" s="26"/>
      <c r="PGF966" s="26"/>
      <c r="PGG966" s="26"/>
      <c r="PGH966" s="26"/>
      <c r="PGI966" s="26"/>
      <c r="PGJ966" s="26"/>
      <c r="PGK966" s="26"/>
      <c r="PGL966" s="26"/>
      <c r="PGM966" s="26"/>
      <c r="PGN966" s="26"/>
      <c r="PGO966" s="26"/>
      <c r="PGP966" s="26"/>
      <c r="PGQ966" s="26"/>
      <c r="PGR966" s="26"/>
      <c r="PGS966" s="26"/>
      <c r="PGT966" s="26"/>
      <c r="PGU966" s="26"/>
      <c r="PGV966" s="26"/>
      <c r="PGW966" s="26"/>
      <c r="PGX966" s="26"/>
      <c r="PGY966" s="26"/>
      <c r="PGZ966" s="26"/>
      <c r="PHA966" s="26"/>
      <c r="PHB966" s="26"/>
      <c r="PHC966" s="26"/>
      <c r="PHD966" s="26"/>
      <c r="PHE966" s="26"/>
      <c r="PHF966" s="26"/>
      <c r="PHG966" s="26"/>
      <c r="PHH966" s="26"/>
      <c r="PHI966" s="26"/>
      <c r="PHJ966" s="26"/>
      <c r="PHK966" s="26"/>
      <c r="PHL966" s="26"/>
      <c r="PHM966" s="26"/>
      <c r="PHN966" s="26"/>
      <c r="PHO966" s="26"/>
      <c r="PHP966" s="26"/>
      <c r="PHQ966" s="26"/>
      <c r="PHR966" s="26"/>
      <c r="PHS966" s="26"/>
      <c r="PHT966" s="26"/>
      <c r="PHU966" s="26"/>
      <c r="PHV966" s="26"/>
      <c r="PHW966" s="26"/>
      <c r="PHX966" s="26"/>
      <c r="PHY966" s="26"/>
      <c r="PHZ966" s="26"/>
      <c r="PIA966" s="26"/>
      <c r="PIB966" s="26"/>
      <c r="PIC966" s="26"/>
      <c r="PID966" s="26"/>
      <c r="PIE966" s="26"/>
      <c r="PIF966" s="26"/>
      <c r="PIG966" s="26"/>
      <c r="PIH966" s="26"/>
      <c r="PII966" s="26"/>
      <c r="PIJ966" s="26"/>
      <c r="PIK966" s="26"/>
      <c r="PIL966" s="26"/>
      <c r="PIM966" s="26"/>
      <c r="PIN966" s="26"/>
      <c r="PIO966" s="26"/>
      <c r="PIP966" s="26"/>
      <c r="PIQ966" s="26"/>
      <c r="PIR966" s="26"/>
      <c r="PIS966" s="26"/>
      <c r="PIT966" s="26"/>
      <c r="PIU966" s="26"/>
      <c r="PIV966" s="26"/>
      <c r="PIW966" s="26"/>
      <c r="PIX966" s="26"/>
      <c r="PIY966" s="26"/>
      <c r="PIZ966" s="26"/>
      <c r="PJA966" s="26"/>
      <c r="PJB966" s="26"/>
      <c r="PJC966" s="26"/>
      <c r="PJD966" s="26"/>
      <c r="PJE966" s="26"/>
      <c r="PJF966" s="26"/>
      <c r="PJG966" s="26"/>
      <c r="PJH966" s="26"/>
      <c r="PJI966" s="26"/>
      <c r="PJJ966" s="26"/>
      <c r="PJK966" s="26"/>
      <c r="PJL966" s="26"/>
      <c r="PJM966" s="26"/>
      <c r="PJN966" s="26"/>
      <c r="PJO966" s="26"/>
      <c r="PJP966" s="26"/>
      <c r="PJQ966" s="26"/>
      <c r="PJR966" s="26"/>
      <c r="PJS966" s="26"/>
      <c r="PJT966" s="26"/>
      <c r="PJU966" s="26"/>
      <c r="PJV966" s="26"/>
      <c r="PJW966" s="26"/>
      <c r="PJX966" s="26"/>
      <c r="PJY966" s="26"/>
      <c r="PJZ966" s="26"/>
      <c r="PKA966" s="26"/>
      <c r="PKB966" s="26"/>
      <c r="PKC966" s="26"/>
      <c r="PKD966" s="26"/>
      <c r="PKE966" s="26"/>
      <c r="PKF966" s="26"/>
      <c r="PKG966" s="26"/>
      <c r="PKH966" s="26"/>
      <c r="PKI966" s="26"/>
      <c r="PKJ966" s="26"/>
      <c r="PKK966" s="26"/>
      <c r="PKL966" s="26"/>
      <c r="PKM966" s="26"/>
      <c r="PKN966" s="26"/>
      <c r="PKO966" s="26"/>
      <c r="PKP966" s="26"/>
      <c r="PKQ966" s="26"/>
      <c r="PKR966" s="26"/>
      <c r="PKS966" s="26"/>
      <c r="PKT966" s="26"/>
      <c r="PKU966" s="26"/>
      <c r="PKV966" s="26"/>
      <c r="PKW966" s="26"/>
      <c r="PKX966" s="26"/>
      <c r="PKY966" s="26"/>
      <c r="PKZ966" s="26"/>
      <c r="PLA966" s="26"/>
      <c r="PLB966" s="26"/>
      <c r="PLC966" s="26"/>
      <c r="PLD966" s="26"/>
      <c r="PLE966" s="26"/>
      <c r="PLF966" s="26"/>
      <c r="PLG966" s="26"/>
      <c r="PLH966" s="26"/>
      <c r="PLI966" s="26"/>
      <c r="PLJ966" s="26"/>
      <c r="PLK966" s="26"/>
      <c r="PLL966" s="26"/>
      <c r="PLM966" s="26"/>
      <c r="PLN966" s="26"/>
      <c r="PLO966" s="26"/>
      <c r="PLP966" s="26"/>
      <c r="PLQ966" s="26"/>
      <c r="PLR966" s="26"/>
      <c r="PLS966" s="26"/>
      <c r="PLT966" s="26"/>
      <c r="PLU966" s="26"/>
      <c r="PLV966" s="26"/>
      <c r="PLW966" s="26"/>
      <c r="PLX966" s="26"/>
      <c r="PLY966" s="26"/>
      <c r="PLZ966" s="26"/>
      <c r="PMA966" s="26"/>
      <c r="PMB966" s="26"/>
      <c r="PMC966" s="26"/>
      <c r="PMD966" s="26"/>
      <c r="PME966" s="26"/>
      <c r="PMF966" s="26"/>
      <c r="PMG966" s="26"/>
      <c r="PMH966" s="26"/>
      <c r="PMI966" s="26"/>
      <c r="PMJ966" s="26"/>
      <c r="PMK966" s="26"/>
      <c r="PML966" s="26"/>
      <c r="PMM966" s="26"/>
      <c r="PMN966" s="26"/>
      <c r="PMO966" s="26"/>
      <c r="PMP966" s="26"/>
      <c r="PMQ966" s="26"/>
      <c r="PMR966" s="26"/>
      <c r="PMS966" s="26"/>
      <c r="PMT966" s="26"/>
      <c r="PMU966" s="26"/>
      <c r="PMV966" s="26"/>
      <c r="PMW966" s="26"/>
      <c r="PMX966" s="26"/>
      <c r="PMY966" s="26"/>
      <c r="PMZ966" s="26"/>
      <c r="PNA966" s="26"/>
      <c r="PNB966" s="26"/>
      <c r="PNC966" s="26"/>
      <c r="PND966" s="26"/>
      <c r="PNE966" s="26"/>
      <c r="PNF966" s="26"/>
      <c r="PNG966" s="26"/>
      <c r="PNH966" s="26"/>
      <c r="PNI966" s="26"/>
      <c r="PNJ966" s="26"/>
      <c r="PNK966" s="26"/>
      <c r="PNL966" s="26"/>
      <c r="PNM966" s="26"/>
      <c r="PNN966" s="26"/>
      <c r="PNO966" s="26"/>
      <c r="PNP966" s="26"/>
      <c r="PNQ966" s="26"/>
      <c r="PNR966" s="26"/>
      <c r="PNS966" s="26"/>
      <c r="PNT966" s="26"/>
      <c r="PNU966" s="26"/>
      <c r="PNV966" s="26"/>
      <c r="PNW966" s="26"/>
      <c r="PNX966" s="26"/>
      <c r="PNY966" s="26"/>
      <c r="PNZ966" s="26"/>
      <c r="POA966" s="26"/>
      <c r="POB966" s="26"/>
      <c r="POC966" s="26"/>
      <c r="POD966" s="26"/>
      <c r="POE966" s="26"/>
      <c r="POF966" s="26"/>
      <c r="POG966" s="26"/>
      <c r="POH966" s="26"/>
      <c r="POI966" s="26"/>
      <c r="POJ966" s="26"/>
      <c r="POK966" s="26"/>
      <c r="POL966" s="26"/>
      <c r="POM966" s="26"/>
      <c r="PON966" s="26"/>
      <c r="POO966" s="26"/>
      <c r="POP966" s="26"/>
      <c r="POQ966" s="26"/>
      <c r="POR966" s="26"/>
      <c r="POS966" s="26"/>
      <c r="POT966" s="26"/>
      <c r="POU966" s="26"/>
      <c r="POV966" s="26"/>
      <c r="POW966" s="26"/>
      <c r="POX966" s="26"/>
      <c r="POY966" s="26"/>
      <c r="POZ966" s="26"/>
      <c r="PPA966" s="26"/>
      <c r="PPB966" s="26"/>
      <c r="PPC966" s="26"/>
      <c r="PPD966" s="26"/>
      <c r="PPE966" s="26"/>
      <c r="PPF966" s="26"/>
      <c r="PPG966" s="26"/>
      <c r="PPH966" s="26"/>
      <c r="PPI966" s="26"/>
      <c r="PPJ966" s="26"/>
      <c r="PPK966" s="26"/>
      <c r="PPL966" s="26"/>
      <c r="PPM966" s="26"/>
      <c r="PPN966" s="26"/>
      <c r="PPO966" s="26"/>
      <c r="PPP966" s="26"/>
      <c r="PPQ966" s="26"/>
      <c r="PPR966" s="26"/>
      <c r="PPS966" s="26"/>
      <c r="PPT966" s="26"/>
      <c r="PPU966" s="26"/>
      <c r="PPV966" s="26"/>
      <c r="PPW966" s="26"/>
      <c r="PPX966" s="26"/>
      <c r="PPY966" s="26"/>
      <c r="PPZ966" s="26"/>
      <c r="PQA966" s="26"/>
      <c r="PQB966" s="26"/>
      <c r="PQC966" s="26"/>
      <c r="PQD966" s="26"/>
      <c r="PQE966" s="26"/>
      <c r="PQF966" s="26"/>
      <c r="PQG966" s="26"/>
      <c r="PQH966" s="26"/>
      <c r="PQI966" s="26"/>
      <c r="PQJ966" s="26"/>
      <c r="PQK966" s="26"/>
      <c r="PQL966" s="26"/>
      <c r="PQM966" s="26"/>
      <c r="PQN966" s="26"/>
      <c r="PQO966" s="26"/>
      <c r="PQP966" s="26"/>
      <c r="PQQ966" s="26"/>
      <c r="PQR966" s="26"/>
      <c r="PQS966" s="26"/>
      <c r="PQT966" s="26"/>
      <c r="PQU966" s="26"/>
      <c r="PQV966" s="26"/>
      <c r="PQW966" s="26"/>
      <c r="PQX966" s="26"/>
      <c r="PQY966" s="26"/>
      <c r="PQZ966" s="26"/>
      <c r="PRA966" s="26"/>
      <c r="PRB966" s="26"/>
      <c r="PRC966" s="26"/>
      <c r="PRD966" s="26"/>
      <c r="PRE966" s="26"/>
      <c r="PRF966" s="26"/>
      <c r="PRG966" s="26"/>
      <c r="PRH966" s="26"/>
      <c r="PRI966" s="26"/>
      <c r="PRJ966" s="26"/>
      <c r="PRK966" s="26"/>
      <c r="PRL966" s="26"/>
      <c r="PRM966" s="26"/>
      <c r="PRN966" s="26"/>
      <c r="PRO966" s="26"/>
      <c r="PRP966" s="26"/>
      <c r="PRQ966" s="26"/>
      <c r="PRR966" s="26"/>
      <c r="PRS966" s="26"/>
      <c r="PRT966" s="26"/>
      <c r="PRU966" s="26"/>
      <c r="PRV966" s="26"/>
      <c r="PRW966" s="26"/>
      <c r="PRX966" s="26"/>
      <c r="PRY966" s="26"/>
      <c r="PRZ966" s="26"/>
      <c r="PSA966" s="26"/>
      <c r="PSB966" s="26"/>
      <c r="PSC966" s="26"/>
      <c r="PSD966" s="26"/>
      <c r="PSE966" s="26"/>
      <c r="PSF966" s="26"/>
      <c r="PSG966" s="26"/>
      <c r="PSH966" s="26"/>
      <c r="PSI966" s="26"/>
      <c r="PSJ966" s="26"/>
      <c r="PSK966" s="26"/>
      <c r="PSL966" s="26"/>
      <c r="PSM966" s="26"/>
      <c r="PSN966" s="26"/>
      <c r="PSO966" s="26"/>
      <c r="PSP966" s="26"/>
      <c r="PSQ966" s="26"/>
      <c r="PSR966" s="26"/>
      <c r="PSS966" s="26"/>
      <c r="PST966" s="26"/>
      <c r="PSU966" s="26"/>
      <c r="PSV966" s="26"/>
      <c r="PSW966" s="26"/>
      <c r="PSX966" s="26"/>
      <c r="PSY966" s="26"/>
      <c r="PSZ966" s="26"/>
      <c r="PTA966" s="26"/>
      <c r="PTB966" s="26"/>
      <c r="PTC966" s="26"/>
      <c r="PTD966" s="26"/>
      <c r="PTE966" s="26"/>
      <c r="PTF966" s="26"/>
      <c r="PTG966" s="26"/>
      <c r="PTH966" s="26"/>
      <c r="PTI966" s="26"/>
      <c r="PTJ966" s="26"/>
      <c r="PTK966" s="26"/>
      <c r="PTL966" s="26"/>
      <c r="PTM966" s="26"/>
      <c r="PTN966" s="26"/>
      <c r="PTO966" s="26"/>
      <c r="PTP966" s="26"/>
      <c r="PTQ966" s="26"/>
      <c r="PTR966" s="26"/>
      <c r="PTS966" s="26"/>
      <c r="PTT966" s="26"/>
      <c r="PTU966" s="26"/>
      <c r="PTV966" s="26"/>
      <c r="PTW966" s="26"/>
      <c r="PTX966" s="26"/>
      <c r="PTY966" s="26"/>
      <c r="PTZ966" s="26"/>
      <c r="PUA966" s="26"/>
      <c r="PUB966" s="26"/>
      <c r="PUC966" s="26"/>
      <c r="PUD966" s="26"/>
      <c r="PUE966" s="26"/>
      <c r="PUF966" s="26"/>
      <c r="PUG966" s="26"/>
      <c r="PUH966" s="26"/>
      <c r="PUI966" s="26"/>
      <c r="PUJ966" s="26"/>
      <c r="PUK966" s="26"/>
      <c r="PUL966" s="26"/>
      <c r="PUM966" s="26"/>
      <c r="PUN966" s="26"/>
      <c r="PUO966" s="26"/>
      <c r="PUP966" s="26"/>
      <c r="PUQ966" s="26"/>
      <c r="PUR966" s="26"/>
      <c r="PUS966" s="26"/>
      <c r="PUT966" s="26"/>
      <c r="PUU966" s="26"/>
      <c r="PUV966" s="26"/>
      <c r="PUW966" s="26"/>
      <c r="PUX966" s="26"/>
      <c r="PUY966" s="26"/>
      <c r="PUZ966" s="26"/>
      <c r="PVA966" s="26"/>
      <c r="PVB966" s="26"/>
      <c r="PVC966" s="26"/>
      <c r="PVD966" s="26"/>
      <c r="PVE966" s="26"/>
      <c r="PVF966" s="26"/>
      <c r="PVG966" s="26"/>
      <c r="PVH966" s="26"/>
      <c r="PVI966" s="26"/>
      <c r="PVJ966" s="26"/>
      <c r="PVK966" s="26"/>
      <c r="PVL966" s="26"/>
      <c r="PVM966" s="26"/>
      <c r="PVN966" s="26"/>
      <c r="PVO966" s="26"/>
      <c r="PVP966" s="26"/>
      <c r="PVQ966" s="26"/>
      <c r="PVR966" s="26"/>
      <c r="PVS966" s="26"/>
      <c r="PVT966" s="26"/>
      <c r="PVU966" s="26"/>
      <c r="PVV966" s="26"/>
      <c r="PVW966" s="26"/>
      <c r="PVX966" s="26"/>
      <c r="PVY966" s="26"/>
      <c r="PVZ966" s="26"/>
      <c r="PWA966" s="26"/>
      <c r="PWB966" s="26"/>
      <c r="PWC966" s="26"/>
      <c r="PWD966" s="26"/>
      <c r="PWE966" s="26"/>
      <c r="PWF966" s="26"/>
      <c r="PWG966" s="26"/>
      <c r="PWH966" s="26"/>
      <c r="PWI966" s="26"/>
      <c r="PWJ966" s="26"/>
      <c r="PWK966" s="26"/>
      <c r="PWL966" s="26"/>
      <c r="PWM966" s="26"/>
      <c r="PWN966" s="26"/>
      <c r="PWO966" s="26"/>
      <c r="PWP966" s="26"/>
      <c r="PWQ966" s="26"/>
      <c r="PWR966" s="26"/>
      <c r="PWS966" s="26"/>
      <c r="PWT966" s="26"/>
      <c r="PWU966" s="26"/>
      <c r="PWV966" s="26"/>
      <c r="PWW966" s="26"/>
      <c r="PWX966" s="26"/>
      <c r="PWY966" s="26"/>
      <c r="PWZ966" s="26"/>
      <c r="PXA966" s="26"/>
      <c r="PXB966" s="26"/>
      <c r="PXC966" s="26"/>
      <c r="PXD966" s="26"/>
      <c r="PXE966" s="26"/>
      <c r="PXF966" s="26"/>
      <c r="PXG966" s="26"/>
      <c r="PXH966" s="26"/>
      <c r="PXI966" s="26"/>
      <c r="PXJ966" s="26"/>
      <c r="PXK966" s="26"/>
      <c r="PXL966" s="26"/>
      <c r="PXM966" s="26"/>
      <c r="PXN966" s="26"/>
      <c r="PXO966" s="26"/>
      <c r="PXP966" s="26"/>
      <c r="PXQ966" s="26"/>
      <c r="PXR966" s="26"/>
      <c r="PXS966" s="26"/>
      <c r="PXT966" s="26"/>
      <c r="PXU966" s="26"/>
      <c r="PXV966" s="26"/>
      <c r="PXW966" s="26"/>
      <c r="PXX966" s="26"/>
      <c r="PXY966" s="26"/>
      <c r="PXZ966" s="26"/>
      <c r="PYA966" s="26"/>
      <c r="PYB966" s="26"/>
      <c r="PYC966" s="26"/>
      <c r="PYD966" s="26"/>
      <c r="PYE966" s="26"/>
      <c r="PYF966" s="26"/>
      <c r="PYG966" s="26"/>
      <c r="PYH966" s="26"/>
      <c r="PYI966" s="26"/>
      <c r="PYJ966" s="26"/>
      <c r="PYK966" s="26"/>
      <c r="PYL966" s="26"/>
      <c r="PYM966" s="26"/>
      <c r="PYN966" s="26"/>
      <c r="PYO966" s="26"/>
      <c r="PYP966" s="26"/>
      <c r="PYQ966" s="26"/>
      <c r="PYR966" s="26"/>
      <c r="PYS966" s="26"/>
      <c r="PYT966" s="26"/>
      <c r="PYU966" s="26"/>
      <c r="PYV966" s="26"/>
      <c r="PYW966" s="26"/>
      <c r="PYX966" s="26"/>
      <c r="PYY966" s="26"/>
      <c r="PYZ966" s="26"/>
      <c r="PZA966" s="26"/>
      <c r="PZB966" s="26"/>
      <c r="PZC966" s="26"/>
      <c r="PZD966" s="26"/>
      <c r="PZE966" s="26"/>
      <c r="PZF966" s="26"/>
      <c r="PZG966" s="26"/>
      <c r="PZH966" s="26"/>
      <c r="PZI966" s="26"/>
      <c r="PZJ966" s="26"/>
      <c r="PZK966" s="26"/>
      <c r="PZL966" s="26"/>
      <c r="PZM966" s="26"/>
      <c r="PZN966" s="26"/>
      <c r="PZO966" s="26"/>
      <c r="PZP966" s="26"/>
      <c r="PZQ966" s="26"/>
      <c r="PZR966" s="26"/>
      <c r="PZS966" s="26"/>
      <c r="PZT966" s="26"/>
      <c r="PZU966" s="26"/>
      <c r="PZV966" s="26"/>
      <c r="PZW966" s="26"/>
      <c r="PZX966" s="26"/>
      <c r="PZY966" s="26"/>
      <c r="PZZ966" s="26"/>
      <c r="QAA966" s="26"/>
      <c r="QAB966" s="26"/>
      <c r="QAC966" s="26"/>
      <c r="QAD966" s="26"/>
      <c r="QAE966" s="26"/>
      <c r="QAF966" s="26"/>
      <c r="QAG966" s="26"/>
      <c r="QAH966" s="26"/>
      <c r="QAI966" s="26"/>
      <c r="QAJ966" s="26"/>
      <c r="QAK966" s="26"/>
      <c r="QAL966" s="26"/>
      <c r="QAM966" s="26"/>
      <c r="QAN966" s="26"/>
      <c r="QAO966" s="26"/>
      <c r="QAP966" s="26"/>
      <c r="QAQ966" s="26"/>
      <c r="QAR966" s="26"/>
      <c r="QAS966" s="26"/>
      <c r="QAT966" s="26"/>
      <c r="QAU966" s="26"/>
      <c r="QAV966" s="26"/>
      <c r="QAW966" s="26"/>
      <c r="QAX966" s="26"/>
      <c r="QAY966" s="26"/>
      <c r="QAZ966" s="26"/>
      <c r="QBA966" s="26"/>
      <c r="QBB966" s="26"/>
      <c r="QBC966" s="26"/>
      <c r="QBD966" s="26"/>
      <c r="QBE966" s="26"/>
      <c r="QBF966" s="26"/>
      <c r="QBG966" s="26"/>
      <c r="QBH966" s="26"/>
      <c r="QBI966" s="26"/>
      <c r="QBJ966" s="26"/>
      <c r="QBK966" s="26"/>
      <c r="QBL966" s="26"/>
      <c r="QBM966" s="26"/>
      <c r="QBN966" s="26"/>
      <c r="QBO966" s="26"/>
      <c r="QBP966" s="26"/>
      <c r="QBQ966" s="26"/>
      <c r="QBR966" s="26"/>
      <c r="QBS966" s="26"/>
      <c r="QBT966" s="26"/>
      <c r="QBU966" s="26"/>
      <c r="QBV966" s="26"/>
      <c r="QBW966" s="26"/>
      <c r="QBX966" s="26"/>
      <c r="QBY966" s="26"/>
      <c r="QBZ966" s="26"/>
      <c r="QCA966" s="26"/>
      <c r="QCB966" s="26"/>
      <c r="QCC966" s="26"/>
      <c r="QCD966" s="26"/>
      <c r="QCE966" s="26"/>
      <c r="QCF966" s="26"/>
      <c r="QCG966" s="26"/>
      <c r="QCH966" s="26"/>
      <c r="QCI966" s="26"/>
      <c r="QCJ966" s="26"/>
      <c r="QCK966" s="26"/>
      <c r="QCL966" s="26"/>
      <c r="QCM966" s="26"/>
      <c r="QCN966" s="26"/>
      <c r="QCO966" s="26"/>
      <c r="QCP966" s="26"/>
      <c r="QCQ966" s="26"/>
      <c r="QCR966" s="26"/>
      <c r="QCS966" s="26"/>
      <c r="QCT966" s="26"/>
      <c r="QCU966" s="26"/>
      <c r="QCV966" s="26"/>
      <c r="QCW966" s="26"/>
      <c r="QCX966" s="26"/>
      <c r="QCY966" s="26"/>
      <c r="QCZ966" s="26"/>
      <c r="QDA966" s="26"/>
      <c r="QDB966" s="26"/>
      <c r="QDC966" s="26"/>
      <c r="QDD966" s="26"/>
      <c r="QDE966" s="26"/>
      <c r="QDF966" s="26"/>
      <c r="QDG966" s="26"/>
      <c r="QDH966" s="26"/>
      <c r="QDI966" s="26"/>
      <c r="QDJ966" s="26"/>
      <c r="QDK966" s="26"/>
      <c r="QDL966" s="26"/>
      <c r="QDM966" s="26"/>
      <c r="QDN966" s="26"/>
      <c r="QDO966" s="26"/>
      <c r="QDP966" s="26"/>
      <c r="QDQ966" s="26"/>
      <c r="QDR966" s="26"/>
      <c r="QDS966" s="26"/>
      <c r="QDT966" s="26"/>
      <c r="QDU966" s="26"/>
      <c r="QDV966" s="26"/>
      <c r="QDW966" s="26"/>
      <c r="QDX966" s="26"/>
      <c r="QDY966" s="26"/>
      <c r="QDZ966" s="26"/>
      <c r="QEA966" s="26"/>
      <c r="QEB966" s="26"/>
      <c r="QEC966" s="26"/>
      <c r="QED966" s="26"/>
      <c r="QEE966" s="26"/>
      <c r="QEF966" s="26"/>
      <c r="QEG966" s="26"/>
      <c r="QEH966" s="26"/>
      <c r="QEI966" s="26"/>
      <c r="QEJ966" s="26"/>
      <c r="QEK966" s="26"/>
      <c r="QEL966" s="26"/>
      <c r="QEM966" s="26"/>
      <c r="QEN966" s="26"/>
      <c r="QEO966" s="26"/>
      <c r="QEP966" s="26"/>
      <c r="QEQ966" s="26"/>
      <c r="QER966" s="26"/>
      <c r="QES966" s="26"/>
      <c r="QET966" s="26"/>
      <c r="QEU966" s="26"/>
      <c r="QEV966" s="26"/>
      <c r="QEW966" s="26"/>
      <c r="QEX966" s="26"/>
      <c r="QEY966" s="26"/>
      <c r="QEZ966" s="26"/>
      <c r="QFA966" s="26"/>
      <c r="QFB966" s="26"/>
      <c r="QFC966" s="26"/>
      <c r="QFD966" s="26"/>
      <c r="QFE966" s="26"/>
      <c r="QFF966" s="26"/>
      <c r="QFG966" s="26"/>
      <c r="QFH966" s="26"/>
      <c r="QFI966" s="26"/>
      <c r="QFJ966" s="26"/>
      <c r="QFK966" s="26"/>
      <c r="QFL966" s="26"/>
      <c r="QFM966" s="26"/>
      <c r="QFN966" s="26"/>
      <c r="QFO966" s="26"/>
      <c r="QFP966" s="26"/>
      <c r="QFQ966" s="26"/>
      <c r="QFR966" s="26"/>
      <c r="QFS966" s="26"/>
      <c r="QFT966" s="26"/>
      <c r="QFU966" s="26"/>
      <c r="QFV966" s="26"/>
      <c r="QFW966" s="26"/>
      <c r="QFX966" s="26"/>
      <c r="QFY966" s="26"/>
      <c r="QFZ966" s="26"/>
      <c r="QGA966" s="26"/>
      <c r="QGB966" s="26"/>
      <c r="QGC966" s="26"/>
      <c r="QGD966" s="26"/>
      <c r="QGE966" s="26"/>
      <c r="QGF966" s="26"/>
      <c r="QGG966" s="26"/>
      <c r="QGH966" s="26"/>
      <c r="QGI966" s="26"/>
      <c r="QGJ966" s="26"/>
      <c r="QGK966" s="26"/>
      <c r="QGL966" s="26"/>
      <c r="QGM966" s="26"/>
      <c r="QGN966" s="26"/>
      <c r="QGO966" s="26"/>
      <c r="QGP966" s="26"/>
      <c r="QGQ966" s="26"/>
      <c r="QGR966" s="26"/>
      <c r="QGS966" s="26"/>
      <c r="QGT966" s="26"/>
      <c r="QGU966" s="26"/>
      <c r="QGV966" s="26"/>
      <c r="QGW966" s="26"/>
      <c r="QGX966" s="26"/>
      <c r="QGY966" s="26"/>
      <c r="QGZ966" s="26"/>
      <c r="QHA966" s="26"/>
      <c r="QHB966" s="26"/>
      <c r="QHC966" s="26"/>
      <c r="QHD966" s="26"/>
      <c r="QHE966" s="26"/>
      <c r="QHF966" s="26"/>
      <c r="QHG966" s="26"/>
      <c r="QHH966" s="26"/>
      <c r="QHI966" s="26"/>
      <c r="QHJ966" s="26"/>
      <c r="QHK966" s="26"/>
      <c r="QHL966" s="26"/>
      <c r="QHM966" s="26"/>
      <c r="QHN966" s="26"/>
      <c r="QHO966" s="26"/>
      <c r="QHP966" s="26"/>
      <c r="QHQ966" s="26"/>
      <c r="QHR966" s="26"/>
      <c r="QHS966" s="26"/>
      <c r="QHT966" s="26"/>
      <c r="QHU966" s="26"/>
      <c r="QHV966" s="26"/>
      <c r="QHW966" s="26"/>
      <c r="QHX966" s="26"/>
      <c r="QHY966" s="26"/>
      <c r="QHZ966" s="26"/>
      <c r="QIA966" s="26"/>
      <c r="QIB966" s="26"/>
      <c r="QIC966" s="26"/>
      <c r="QID966" s="26"/>
      <c r="QIE966" s="26"/>
      <c r="QIF966" s="26"/>
      <c r="QIG966" s="26"/>
      <c r="QIH966" s="26"/>
      <c r="QII966" s="26"/>
      <c r="QIJ966" s="26"/>
      <c r="QIK966" s="26"/>
      <c r="QIL966" s="26"/>
      <c r="QIM966" s="26"/>
      <c r="QIN966" s="26"/>
      <c r="QIO966" s="26"/>
      <c r="QIP966" s="26"/>
      <c r="QIQ966" s="26"/>
      <c r="QIR966" s="26"/>
      <c r="QIS966" s="26"/>
      <c r="QIT966" s="26"/>
      <c r="QIU966" s="26"/>
      <c r="QIV966" s="26"/>
      <c r="QIW966" s="26"/>
      <c r="QIX966" s="26"/>
      <c r="QIY966" s="26"/>
      <c r="QIZ966" s="26"/>
      <c r="QJA966" s="26"/>
      <c r="QJB966" s="26"/>
      <c r="QJC966" s="26"/>
      <c r="QJD966" s="26"/>
      <c r="QJE966" s="26"/>
      <c r="QJF966" s="26"/>
      <c r="QJG966" s="26"/>
      <c r="QJH966" s="26"/>
      <c r="QJI966" s="26"/>
      <c r="QJJ966" s="26"/>
      <c r="QJK966" s="26"/>
      <c r="QJL966" s="26"/>
      <c r="QJM966" s="26"/>
      <c r="QJN966" s="26"/>
      <c r="QJO966" s="26"/>
      <c r="QJP966" s="26"/>
      <c r="QJQ966" s="26"/>
      <c r="QJR966" s="26"/>
      <c r="QJS966" s="26"/>
      <c r="QJT966" s="26"/>
      <c r="QJU966" s="26"/>
      <c r="QJV966" s="26"/>
      <c r="QJW966" s="26"/>
      <c r="QJX966" s="26"/>
      <c r="QJY966" s="26"/>
      <c r="QJZ966" s="26"/>
      <c r="QKA966" s="26"/>
      <c r="QKB966" s="26"/>
      <c r="QKC966" s="26"/>
      <c r="QKD966" s="26"/>
      <c r="QKE966" s="26"/>
      <c r="QKF966" s="26"/>
      <c r="QKG966" s="26"/>
      <c r="QKH966" s="26"/>
      <c r="QKI966" s="26"/>
      <c r="QKJ966" s="26"/>
      <c r="QKK966" s="26"/>
      <c r="QKL966" s="26"/>
      <c r="QKM966" s="26"/>
      <c r="QKN966" s="26"/>
      <c r="QKO966" s="26"/>
      <c r="QKP966" s="26"/>
      <c r="QKQ966" s="26"/>
      <c r="QKR966" s="26"/>
      <c r="QKS966" s="26"/>
      <c r="QKT966" s="26"/>
      <c r="QKU966" s="26"/>
      <c r="QKV966" s="26"/>
      <c r="QKW966" s="26"/>
      <c r="QKX966" s="26"/>
      <c r="QKY966" s="26"/>
      <c r="QKZ966" s="26"/>
      <c r="QLA966" s="26"/>
      <c r="QLB966" s="26"/>
      <c r="QLC966" s="26"/>
      <c r="QLD966" s="26"/>
      <c r="QLE966" s="26"/>
      <c r="QLF966" s="26"/>
      <c r="QLG966" s="26"/>
      <c r="QLH966" s="26"/>
      <c r="QLI966" s="26"/>
      <c r="QLJ966" s="26"/>
      <c r="QLK966" s="26"/>
      <c r="QLL966" s="26"/>
      <c r="QLM966" s="26"/>
      <c r="QLN966" s="26"/>
      <c r="QLO966" s="26"/>
      <c r="QLP966" s="26"/>
      <c r="QLQ966" s="26"/>
      <c r="QLR966" s="26"/>
      <c r="QLS966" s="26"/>
      <c r="QLT966" s="26"/>
      <c r="QLU966" s="26"/>
      <c r="QLV966" s="26"/>
      <c r="QLW966" s="26"/>
      <c r="QLX966" s="26"/>
      <c r="QLY966" s="26"/>
      <c r="QLZ966" s="26"/>
      <c r="QMA966" s="26"/>
      <c r="QMB966" s="26"/>
      <c r="QMC966" s="26"/>
      <c r="QMD966" s="26"/>
      <c r="QME966" s="26"/>
      <c r="QMF966" s="26"/>
      <c r="QMG966" s="26"/>
      <c r="QMH966" s="26"/>
      <c r="QMI966" s="26"/>
      <c r="QMJ966" s="26"/>
      <c r="QMK966" s="26"/>
      <c r="QML966" s="26"/>
      <c r="QMM966" s="26"/>
      <c r="QMN966" s="26"/>
      <c r="QMO966" s="26"/>
      <c r="QMP966" s="26"/>
      <c r="QMQ966" s="26"/>
      <c r="QMR966" s="26"/>
      <c r="QMS966" s="26"/>
      <c r="QMT966" s="26"/>
      <c r="QMU966" s="26"/>
      <c r="QMV966" s="26"/>
      <c r="QMW966" s="26"/>
      <c r="QMX966" s="26"/>
      <c r="QMY966" s="26"/>
      <c r="QMZ966" s="26"/>
      <c r="QNA966" s="26"/>
      <c r="QNB966" s="26"/>
      <c r="QNC966" s="26"/>
      <c r="QND966" s="26"/>
      <c r="QNE966" s="26"/>
      <c r="QNF966" s="26"/>
      <c r="QNG966" s="26"/>
      <c r="QNH966" s="26"/>
      <c r="QNI966" s="26"/>
      <c r="QNJ966" s="26"/>
      <c r="QNK966" s="26"/>
      <c r="QNL966" s="26"/>
      <c r="QNM966" s="26"/>
      <c r="QNN966" s="26"/>
      <c r="QNO966" s="26"/>
      <c r="QNP966" s="26"/>
      <c r="QNQ966" s="26"/>
      <c r="QNR966" s="26"/>
      <c r="QNS966" s="26"/>
      <c r="QNT966" s="26"/>
      <c r="QNU966" s="26"/>
      <c r="QNV966" s="26"/>
      <c r="QNW966" s="26"/>
      <c r="QNX966" s="26"/>
      <c r="QNY966" s="26"/>
      <c r="QNZ966" s="26"/>
      <c r="QOA966" s="26"/>
      <c r="QOB966" s="26"/>
      <c r="QOC966" s="26"/>
      <c r="QOD966" s="26"/>
      <c r="QOE966" s="26"/>
      <c r="QOF966" s="26"/>
      <c r="QOG966" s="26"/>
      <c r="QOH966" s="26"/>
      <c r="QOI966" s="26"/>
      <c r="QOJ966" s="26"/>
      <c r="QOK966" s="26"/>
      <c r="QOL966" s="26"/>
      <c r="QOM966" s="26"/>
      <c r="QON966" s="26"/>
      <c r="QOO966" s="26"/>
      <c r="QOP966" s="26"/>
      <c r="QOQ966" s="26"/>
      <c r="QOR966" s="26"/>
      <c r="QOS966" s="26"/>
      <c r="QOT966" s="26"/>
      <c r="QOU966" s="26"/>
      <c r="QOV966" s="26"/>
      <c r="QOW966" s="26"/>
      <c r="QOX966" s="26"/>
      <c r="QOY966" s="26"/>
      <c r="QOZ966" s="26"/>
      <c r="QPA966" s="26"/>
      <c r="QPB966" s="26"/>
      <c r="QPC966" s="26"/>
      <c r="QPD966" s="26"/>
      <c r="QPE966" s="26"/>
      <c r="QPF966" s="26"/>
      <c r="QPG966" s="26"/>
      <c r="QPH966" s="26"/>
      <c r="QPI966" s="26"/>
      <c r="QPJ966" s="26"/>
      <c r="QPK966" s="26"/>
      <c r="QPL966" s="26"/>
      <c r="QPM966" s="26"/>
      <c r="QPN966" s="26"/>
      <c r="QPO966" s="26"/>
      <c r="QPP966" s="26"/>
      <c r="QPQ966" s="26"/>
      <c r="QPR966" s="26"/>
      <c r="QPS966" s="26"/>
      <c r="QPT966" s="26"/>
      <c r="QPU966" s="26"/>
      <c r="QPV966" s="26"/>
      <c r="QPW966" s="26"/>
      <c r="QPX966" s="26"/>
      <c r="QPY966" s="26"/>
      <c r="QPZ966" s="26"/>
      <c r="QQA966" s="26"/>
      <c r="QQB966" s="26"/>
      <c r="QQC966" s="26"/>
      <c r="QQD966" s="26"/>
      <c r="QQE966" s="26"/>
      <c r="QQF966" s="26"/>
      <c r="QQG966" s="26"/>
      <c r="QQH966" s="26"/>
      <c r="QQI966" s="26"/>
      <c r="QQJ966" s="26"/>
      <c r="QQK966" s="26"/>
      <c r="QQL966" s="26"/>
      <c r="QQM966" s="26"/>
      <c r="QQN966" s="26"/>
      <c r="QQO966" s="26"/>
      <c r="QQP966" s="26"/>
      <c r="QQQ966" s="26"/>
      <c r="QQR966" s="26"/>
      <c r="QQS966" s="26"/>
      <c r="QQT966" s="26"/>
      <c r="QQU966" s="26"/>
      <c r="QQV966" s="26"/>
      <c r="QQW966" s="26"/>
      <c r="QQX966" s="26"/>
      <c r="QQY966" s="26"/>
      <c r="QQZ966" s="26"/>
      <c r="QRA966" s="26"/>
      <c r="QRB966" s="26"/>
      <c r="QRC966" s="26"/>
      <c r="QRD966" s="26"/>
      <c r="QRE966" s="26"/>
      <c r="QRF966" s="26"/>
      <c r="QRG966" s="26"/>
      <c r="QRH966" s="26"/>
      <c r="QRI966" s="26"/>
      <c r="QRJ966" s="26"/>
      <c r="QRK966" s="26"/>
      <c r="QRL966" s="26"/>
      <c r="QRM966" s="26"/>
      <c r="QRN966" s="26"/>
      <c r="QRO966" s="26"/>
      <c r="QRP966" s="26"/>
      <c r="QRQ966" s="26"/>
      <c r="QRR966" s="26"/>
      <c r="QRS966" s="26"/>
      <c r="QRT966" s="26"/>
      <c r="QRU966" s="26"/>
      <c r="QRV966" s="26"/>
      <c r="QRW966" s="26"/>
      <c r="QRX966" s="26"/>
      <c r="QRY966" s="26"/>
      <c r="QRZ966" s="26"/>
      <c r="QSA966" s="26"/>
      <c r="QSB966" s="26"/>
      <c r="QSC966" s="26"/>
      <c r="QSD966" s="26"/>
      <c r="QSE966" s="26"/>
      <c r="QSF966" s="26"/>
      <c r="QSG966" s="26"/>
      <c r="QSH966" s="26"/>
      <c r="QSI966" s="26"/>
      <c r="QSJ966" s="26"/>
      <c r="QSK966" s="26"/>
      <c r="QSL966" s="26"/>
      <c r="QSM966" s="26"/>
      <c r="QSN966" s="26"/>
      <c r="QSO966" s="26"/>
      <c r="QSP966" s="26"/>
      <c r="QSQ966" s="26"/>
      <c r="QSR966" s="26"/>
      <c r="QSS966" s="26"/>
      <c r="QST966" s="26"/>
      <c r="QSU966" s="26"/>
      <c r="QSV966" s="26"/>
      <c r="QSW966" s="26"/>
      <c r="QSX966" s="26"/>
      <c r="QSY966" s="26"/>
      <c r="QSZ966" s="26"/>
      <c r="QTA966" s="26"/>
      <c r="QTB966" s="26"/>
      <c r="QTC966" s="26"/>
      <c r="QTD966" s="26"/>
      <c r="QTE966" s="26"/>
      <c r="QTF966" s="26"/>
      <c r="QTG966" s="26"/>
      <c r="QTH966" s="26"/>
      <c r="QTI966" s="26"/>
      <c r="QTJ966" s="26"/>
      <c r="QTK966" s="26"/>
      <c r="QTL966" s="26"/>
      <c r="QTM966" s="26"/>
      <c r="QTN966" s="26"/>
      <c r="QTO966" s="26"/>
      <c r="QTP966" s="26"/>
      <c r="QTQ966" s="26"/>
      <c r="QTR966" s="26"/>
      <c r="QTS966" s="26"/>
      <c r="QTT966" s="26"/>
      <c r="QTU966" s="26"/>
      <c r="QTV966" s="26"/>
      <c r="QTW966" s="26"/>
      <c r="QTX966" s="26"/>
      <c r="QTY966" s="26"/>
      <c r="QTZ966" s="26"/>
      <c r="QUA966" s="26"/>
      <c r="QUB966" s="26"/>
      <c r="QUC966" s="26"/>
      <c r="QUD966" s="26"/>
      <c r="QUE966" s="26"/>
      <c r="QUF966" s="26"/>
      <c r="QUG966" s="26"/>
      <c r="QUH966" s="26"/>
      <c r="QUI966" s="26"/>
      <c r="QUJ966" s="26"/>
      <c r="QUK966" s="26"/>
      <c r="QUL966" s="26"/>
      <c r="QUM966" s="26"/>
      <c r="QUN966" s="26"/>
      <c r="QUO966" s="26"/>
      <c r="QUP966" s="26"/>
      <c r="QUQ966" s="26"/>
      <c r="QUR966" s="26"/>
      <c r="QUS966" s="26"/>
      <c r="QUT966" s="26"/>
      <c r="QUU966" s="26"/>
      <c r="QUV966" s="26"/>
      <c r="QUW966" s="26"/>
      <c r="QUX966" s="26"/>
      <c r="QUY966" s="26"/>
      <c r="QUZ966" s="26"/>
      <c r="QVA966" s="26"/>
      <c r="QVB966" s="26"/>
      <c r="QVC966" s="26"/>
      <c r="QVD966" s="26"/>
      <c r="QVE966" s="26"/>
      <c r="QVF966" s="26"/>
      <c r="QVG966" s="26"/>
      <c r="QVH966" s="26"/>
      <c r="QVI966" s="26"/>
      <c r="QVJ966" s="26"/>
      <c r="QVK966" s="26"/>
      <c r="QVL966" s="26"/>
      <c r="QVM966" s="26"/>
      <c r="QVN966" s="26"/>
      <c r="QVO966" s="26"/>
      <c r="QVP966" s="26"/>
      <c r="QVQ966" s="26"/>
      <c r="QVR966" s="26"/>
      <c r="QVS966" s="26"/>
      <c r="QVT966" s="26"/>
      <c r="QVU966" s="26"/>
      <c r="QVV966" s="26"/>
      <c r="QVW966" s="26"/>
      <c r="QVX966" s="26"/>
      <c r="QVY966" s="26"/>
      <c r="QVZ966" s="26"/>
      <c r="QWA966" s="26"/>
      <c r="QWB966" s="26"/>
      <c r="QWC966" s="26"/>
      <c r="QWD966" s="26"/>
      <c r="QWE966" s="26"/>
      <c r="QWF966" s="26"/>
      <c r="QWG966" s="26"/>
      <c r="QWH966" s="26"/>
      <c r="QWI966" s="26"/>
      <c r="QWJ966" s="26"/>
      <c r="QWK966" s="26"/>
      <c r="QWL966" s="26"/>
      <c r="QWM966" s="26"/>
      <c r="QWN966" s="26"/>
      <c r="QWO966" s="26"/>
      <c r="QWP966" s="26"/>
      <c r="QWQ966" s="26"/>
      <c r="QWR966" s="26"/>
      <c r="QWS966" s="26"/>
      <c r="QWT966" s="26"/>
      <c r="QWU966" s="26"/>
      <c r="QWV966" s="26"/>
      <c r="QWW966" s="26"/>
      <c r="QWX966" s="26"/>
      <c r="QWY966" s="26"/>
      <c r="QWZ966" s="26"/>
      <c r="QXA966" s="26"/>
      <c r="QXB966" s="26"/>
      <c r="QXC966" s="26"/>
      <c r="QXD966" s="26"/>
      <c r="QXE966" s="26"/>
      <c r="QXF966" s="26"/>
      <c r="QXG966" s="26"/>
      <c r="QXH966" s="26"/>
      <c r="QXI966" s="26"/>
      <c r="QXJ966" s="26"/>
      <c r="QXK966" s="26"/>
      <c r="QXL966" s="26"/>
      <c r="QXM966" s="26"/>
      <c r="QXN966" s="26"/>
      <c r="QXO966" s="26"/>
      <c r="QXP966" s="26"/>
      <c r="QXQ966" s="26"/>
      <c r="QXR966" s="26"/>
      <c r="QXS966" s="26"/>
      <c r="QXT966" s="26"/>
      <c r="QXU966" s="26"/>
      <c r="QXV966" s="26"/>
      <c r="QXW966" s="26"/>
      <c r="QXX966" s="26"/>
      <c r="QXY966" s="26"/>
      <c r="QXZ966" s="26"/>
      <c r="QYA966" s="26"/>
      <c r="QYB966" s="26"/>
      <c r="QYC966" s="26"/>
      <c r="QYD966" s="26"/>
      <c r="QYE966" s="26"/>
      <c r="QYF966" s="26"/>
      <c r="QYG966" s="26"/>
      <c r="QYH966" s="26"/>
      <c r="QYI966" s="26"/>
      <c r="QYJ966" s="26"/>
      <c r="QYK966" s="26"/>
      <c r="QYL966" s="26"/>
      <c r="QYM966" s="26"/>
      <c r="QYN966" s="26"/>
      <c r="QYO966" s="26"/>
      <c r="QYP966" s="26"/>
      <c r="QYQ966" s="26"/>
      <c r="QYR966" s="26"/>
      <c r="QYS966" s="26"/>
      <c r="QYT966" s="26"/>
      <c r="QYU966" s="26"/>
      <c r="QYV966" s="26"/>
      <c r="QYW966" s="26"/>
      <c r="QYX966" s="26"/>
      <c r="QYY966" s="26"/>
      <c r="QYZ966" s="26"/>
      <c r="QZA966" s="26"/>
      <c r="QZB966" s="26"/>
      <c r="QZC966" s="26"/>
      <c r="QZD966" s="26"/>
      <c r="QZE966" s="26"/>
      <c r="QZF966" s="26"/>
      <c r="QZG966" s="26"/>
      <c r="QZH966" s="26"/>
      <c r="QZI966" s="26"/>
      <c r="QZJ966" s="26"/>
      <c r="QZK966" s="26"/>
      <c r="QZL966" s="26"/>
      <c r="QZM966" s="26"/>
      <c r="QZN966" s="26"/>
      <c r="QZO966" s="26"/>
      <c r="QZP966" s="26"/>
      <c r="QZQ966" s="26"/>
      <c r="QZR966" s="26"/>
      <c r="QZS966" s="26"/>
      <c r="QZT966" s="26"/>
      <c r="QZU966" s="26"/>
      <c r="QZV966" s="26"/>
      <c r="QZW966" s="26"/>
      <c r="QZX966" s="26"/>
      <c r="QZY966" s="26"/>
      <c r="QZZ966" s="26"/>
      <c r="RAA966" s="26"/>
      <c r="RAB966" s="26"/>
      <c r="RAC966" s="26"/>
      <c r="RAD966" s="26"/>
      <c r="RAE966" s="26"/>
      <c r="RAF966" s="26"/>
      <c r="RAG966" s="26"/>
      <c r="RAH966" s="26"/>
      <c r="RAI966" s="26"/>
      <c r="RAJ966" s="26"/>
      <c r="RAK966" s="26"/>
      <c r="RAL966" s="26"/>
      <c r="RAM966" s="26"/>
      <c r="RAN966" s="26"/>
      <c r="RAO966" s="26"/>
      <c r="RAP966" s="26"/>
      <c r="RAQ966" s="26"/>
      <c r="RAR966" s="26"/>
      <c r="RAS966" s="26"/>
      <c r="RAT966" s="26"/>
      <c r="RAU966" s="26"/>
      <c r="RAV966" s="26"/>
      <c r="RAW966" s="26"/>
      <c r="RAX966" s="26"/>
      <c r="RAY966" s="26"/>
      <c r="RAZ966" s="26"/>
      <c r="RBA966" s="26"/>
      <c r="RBB966" s="26"/>
      <c r="RBC966" s="26"/>
      <c r="RBD966" s="26"/>
      <c r="RBE966" s="26"/>
      <c r="RBF966" s="26"/>
      <c r="RBG966" s="26"/>
      <c r="RBH966" s="26"/>
      <c r="RBI966" s="26"/>
      <c r="RBJ966" s="26"/>
      <c r="RBK966" s="26"/>
      <c r="RBL966" s="26"/>
      <c r="RBM966" s="26"/>
      <c r="RBN966" s="26"/>
      <c r="RBO966" s="26"/>
      <c r="RBP966" s="26"/>
      <c r="RBQ966" s="26"/>
      <c r="RBR966" s="26"/>
      <c r="RBS966" s="26"/>
      <c r="RBT966" s="26"/>
      <c r="RBU966" s="26"/>
      <c r="RBV966" s="26"/>
      <c r="RBW966" s="26"/>
      <c r="RBX966" s="26"/>
      <c r="RBY966" s="26"/>
      <c r="RBZ966" s="26"/>
      <c r="RCA966" s="26"/>
      <c r="RCB966" s="26"/>
      <c r="RCC966" s="26"/>
      <c r="RCD966" s="26"/>
      <c r="RCE966" s="26"/>
      <c r="RCF966" s="26"/>
      <c r="RCG966" s="26"/>
      <c r="RCH966" s="26"/>
      <c r="RCI966" s="26"/>
      <c r="RCJ966" s="26"/>
      <c r="RCK966" s="26"/>
      <c r="RCL966" s="26"/>
      <c r="RCM966" s="26"/>
      <c r="RCN966" s="26"/>
      <c r="RCO966" s="26"/>
      <c r="RCP966" s="26"/>
      <c r="RCQ966" s="26"/>
      <c r="RCR966" s="26"/>
      <c r="RCS966" s="26"/>
      <c r="RCT966" s="26"/>
      <c r="RCU966" s="26"/>
      <c r="RCV966" s="26"/>
      <c r="RCW966" s="26"/>
      <c r="RCX966" s="26"/>
      <c r="RCY966" s="26"/>
      <c r="RCZ966" s="26"/>
      <c r="RDA966" s="26"/>
      <c r="RDB966" s="26"/>
      <c r="RDC966" s="26"/>
      <c r="RDD966" s="26"/>
      <c r="RDE966" s="26"/>
      <c r="RDF966" s="26"/>
      <c r="RDG966" s="26"/>
      <c r="RDH966" s="26"/>
      <c r="RDI966" s="26"/>
      <c r="RDJ966" s="26"/>
      <c r="RDK966" s="26"/>
      <c r="RDL966" s="26"/>
      <c r="RDM966" s="26"/>
      <c r="RDN966" s="26"/>
      <c r="RDO966" s="26"/>
      <c r="RDP966" s="26"/>
      <c r="RDQ966" s="26"/>
      <c r="RDR966" s="26"/>
      <c r="RDS966" s="26"/>
      <c r="RDT966" s="26"/>
      <c r="RDU966" s="26"/>
      <c r="RDV966" s="26"/>
      <c r="RDW966" s="26"/>
      <c r="RDX966" s="26"/>
      <c r="RDY966" s="26"/>
      <c r="RDZ966" s="26"/>
      <c r="REA966" s="26"/>
      <c r="REB966" s="26"/>
      <c r="REC966" s="26"/>
      <c r="RED966" s="26"/>
      <c r="REE966" s="26"/>
      <c r="REF966" s="26"/>
      <c r="REG966" s="26"/>
      <c r="REH966" s="26"/>
      <c r="REI966" s="26"/>
      <c r="REJ966" s="26"/>
      <c r="REK966" s="26"/>
      <c r="REL966" s="26"/>
      <c r="REM966" s="26"/>
      <c r="REN966" s="26"/>
      <c r="REO966" s="26"/>
      <c r="REP966" s="26"/>
      <c r="REQ966" s="26"/>
      <c r="RER966" s="26"/>
      <c r="RES966" s="26"/>
      <c r="RET966" s="26"/>
      <c r="REU966" s="26"/>
      <c r="REV966" s="26"/>
      <c r="REW966" s="26"/>
      <c r="REX966" s="26"/>
      <c r="REY966" s="26"/>
      <c r="REZ966" s="26"/>
      <c r="RFA966" s="26"/>
      <c r="RFB966" s="26"/>
      <c r="RFC966" s="26"/>
      <c r="RFD966" s="26"/>
      <c r="RFE966" s="26"/>
      <c r="RFF966" s="26"/>
      <c r="RFG966" s="26"/>
      <c r="RFH966" s="26"/>
      <c r="RFI966" s="26"/>
      <c r="RFJ966" s="26"/>
      <c r="RFK966" s="26"/>
      <c r="RFL966" s="26"/>
      <c r="RFM966" s="26"/>
      <c r="RFN966" s="26"/>
      <c r="RFO966" s="26"/>
      <c r="RFP966" s="26"/>
      <c r="RFQ966" s="26"/>
      <c r="RFR966" s="26"/>
      <c r="RFS966" s="26"/>
      <c r="RFT966" s="26"/>
      <c r="RFU966" s="26"/>
      <c r="RFV966" s="26"/>
      <c r="RFW966" s="26"/>
      <c r="RFX966" s="26"/>
      <c r="RFY966" s="26"/>
      <c r="RFZ966" s="26"/>
      <c r="RGA966" s="26"/>
      <c r="RGB966" s="26"/>
      <c r="RGC966" s="26"/>
      <c r="RGD966" s="26"/>
      <c r="RGE966" s="26"/>
      <c r="RGF966" s="26"/>
      <c r="RGG966" s="26"/>
      <c r="RGH966" s="26"/>
      <c r="RGI966" s="26"/>
      <c r="RGJ966" s="26"/>
      <c r="RGK966" s="26"/>
      <c r="RGL966" s="26"/>
      <c r="RGM966" s="26"/>
      <c r="RGN966" s="26"/>
      <c r="RGO966" s="26"/>
      <c r="RGP966" s="26"/>
      <c r="RGQ966" s="26"/>
      <c r="RGR966" s="26"/>
      <c r="RGS966" s="26"/>
      <c r="RGT966" s="26"/>
      <c r="RGU966" s="26"/>
      <c r="RGV966" s="26"/>
      <c r="RGW966" s="26"/>
      <c r="RGX966" s="26"/>
      <c r="RGY966" s="26"/>
      <c r="RGZ966" s="26"/>
      <c r="RHA966" s="26"/>
      <c r="RHB966" s="26"/>
      <c r="RHC966" s="26"/>
      <c r="RHD966" s="26"/>
      <c r="RHE966" s="26"/>
      <c r="RHF966" s="26"/>
      <c r="RHG966" s="26"/>
      <c r="RHH966" s="26"/>
      <c r="RHI966" s="26"/>
      <c r="RHJ966" s="26"/>
      <c r="RHK966" s="26"/>
      <c r="RHL966" s="26"/>
      <c r="RHM966" s="26"/>
      <c r="RHN966" s="26"/>
      <c r="RHO966" s="26"/>
      <c r="RHP966" s="26"/>
      <c r="RHQ966" s="26"/>
      <c r="RHR966" s="26"/>
      <c r="RHS966" s="26"/>
      <c r="RHT966" s="26"/>
      <c r="RHU966" s="26"/>
      <c r="RHV966" s="26"/>
      <c r="RHW966" s="26"/>
      <c r="RHX966" s="26"/>
      <c r="RHY966" s="26"/>
      <c r="RHZ966" s="26"/>
      <c r="RIA966" s="26"/>
      <c r="RIB966" s="26"/>
      <c r="RIC966" s="26"/>
      <c r="RID966" s="26"/>
      <c r="RIE966" s="26"/>
      <c r="RIF966" s="26"/>
      <c r="RIG966" s="26"/>
      <c r="RIH966" s="26"/>
      <c r="RII966" s="26"/>
      <c r="RIJ966" s="26"/>
      <c r="RIK966" s="26"/>
      <c r="RIL966" s="26"/>
      <c r="RIM966" s="26"/>
      <c r="RIN966" s="26"/>
      <c r="RIO966" s="26"/>
      <c r="RIP966" s="26"/>
      <c r="RIQ966" s="26"/>
      <c r="RIR966" s="26"/>
      <c r="RIS966" s="26"/>
      <c r="RIT966" s="26"/>
      <c r="RIU966" s="26"/>
      <c r="RIV966" s="26"/>
      <c r="RIW966" s="26"/>
      <c r="RIX966" s="26"/>
      <c r="RIY966" s="26"/>
      <c r="RIZ966" s="26"/>
      <c r="RJA966" s="26"/>
      <c r="RJB966" s="26"/>
      <c r="RJC966" s="26"/>
      <c r="RJD966" s="26"/>
      <c r="RJE966" s="26"/>
      <c r="RJF966" s="26"/>
      <c r="RJG966" s="26"/>
      <c r="RJH966" s="26"/>
      <c r="RJI966" s="26"/>
      <c r="RJJ966" s="26"/>
      <c r="RJK966" s="26"/>
      <c r="RJL966" s="26"/>
      <c r="RJM966" s="26"/>
      <c r="RJN966" s="26"/>
      <c r="RJO966" s="26"/>
      <c r="RJP966" s="26"/>
      <c r="RJQ966" s="26"/>
      <c r="RJR966" s="26"/>
      <c r="RJS966" s="26"/>
      <c r="RJT966" s="26"/>
      <c r="RJU966" s="26"/>
      <c r="RJV966" s="26"/>
      <c r="RJW966" s="26"/>
      <c r="RJX966" s="26"/>
      <c r="RJY966" s="26"/>
      <c r="RJZ966" s="26"/>
      <c r="RKA966" s="26"/>
      <c r="RKB966" s="26"/>
      <c r="RKC966" s="26"/>
      <c r="RKD966" s="26"/>
      <c r="RKE966" s="26"/>
      <c r="RKF966" s="26"/>
      <c r="RKG966" s="26"/>
      <c r="RKH966" s="26"/>
      <c r="RKI966" s="26"/>
      <c r="RKJ966" s="26"/>
      <c r="RKK966" s="26"/>
      <c r="RKL966" s="26"/>
      <c r="RKM966" s="26"/>
      <c r="RKN966" s="26"/>
      <c r="RKO966" s="26"/>
      <c r="RKP966" s="26"/>
      <c r="RKQ966" s="26"/>
      <c r="RKR966" s="26"/>
      <c r="RKS966" s="26"/>
      <c r="RKT966" s="26"/>
      <c r="RKU966" s="26"/>
      <c r="RKV966" s="26"/>
      <c r="RKW966" s="26"/>
      <c r="RKX966" s="26"/>
      <c r="RKY966" s="26"/>
      <c r="RKZ966" s="26"/>
      <c r="RLA966" s="26"/>
      <c r="RLB966" s="26"/>
      <c r="RLC966" s="26"/>
      <c r="RLD966" s="26"/>
      <c r="RLE966" s="26"/>
      <c r="RLF966" s="26"/>
      <c r="RLG966" s="26"/>
      <c r="RLH966" s="26"/>
      <c r="RLI966" s="26"/>
      <c r="RLJ966" s="26"/>
      <c r="RLK966" s="26"/>
      <c r="RLL966" s="26"/>
      <c r="RLM966" s="26"/>
      <c r="RLN966" s="26"/>
      <c r="RLO966" s="26"/>
      <c r="RLP966" s="26"/>
      <c r="RLQ966" s="26"/>
      <c r="RLR966" s="26"/>
      <c r="RLS966" s="26"/>
      <c r="RLT966" s="26"/>
      <c r="RLU966" s="26"/>
      <c r="RLV966" s="26"/>
      <c r="RLW966" s="26"/>
      <c r="RLX966" s="26"/>
      <c r="RLY966" s="26"/>
      <c r="RLZ966" s="26"/>
      <c r="RMA966" s="26"/>
      <c r="RMB966" s="26"/>
      <c r="RMC966" s="26"/>
      <c r="RMD966" s="26"/>
      <c r="RME966" s="26"/>
      <c r="RMF966" s="26"/>
      <c r="RMG966" s="26"/>
      <c r="RMH966" s="26"/>
      <c r="RMI966" s="26"/>
      <c r="RMJ966" s="26"/>
      <c r="RMK966" s="26"/>
      <c r="RML966" s="26"/>
      <c r="RMM966" s="26"/>
      <c r="RMN966" s="26"/>
      <c r="RMO966" s="26"/>
      <c r="RMP966" s="26"/>
      <c r="RMQ966" s="26"/>
      <c r="RMR966" s="26"/>
      <c r="RMS966" s="26"/>
      <c r="RMT966" s="26"/>
      <c r="RMU966" s="26"/>
      <c r="RMV966" s="26"/>
      <c r="RMW966" s="26"/>
      <c r="RMX966" s="26"/>
      <c r="RMY966" s="26"/>
      <c r="RMZ966" s="26"/>
      <c r="RNA966" s="26"/>
      <c r="RNB966" s="26"/>
      <c r="RNC966" s="26"/>
      <c r="RND966" s="26"/>
      <c r="RNE966" s="26"/>
      <c r="RNF966" s="26"/>
      <c r="RNG966" s="26"/>
      <c r="RNH966" s="26"/>
      <c r="RNI966" s="26"/>
      <c r="RNJ966" s="26"/>
      <c r="RNK966" s="26"/>
      <c r="RNL966" s="26"/>
      <c r="RNM966" s="26"/>
      <c r="RNN966" s="26"/>
      <c r="RNO966" s="26"/>
      <c r="RNP966" s="26"/>
      <c r="RNQ966" s="26"/>
      <c r="RNR966" s="26"/>
      <c r="RNS966" s="26"/>
      <c r="RNT966" s="26"/>
      <c r="RNU966" s="26"/>
      <c r="RNV966" s="26"/>
      <c r="RNW966" s="26"/>
      <c r="RNX966" s="26"/>
      <c r="RNY966" s="26"/>
      <c r="RNZ966" s="26"/>
      <c r="ROA966" s="26"/>
      <c r="ROB966" s="26"/>
      <c r="ROC966" s="26"/>
      <c r="ROD966" s="26"/>
      <c r="ROE966" s="26"/>
      <c r="ROF966" s="26"/>
      <c r="ROG966" s="26"/>
      <c r="ROH966" s="26"/>
      <c r="ROI966" s="26"/>
      <c r="ROJ966" s="26"/>
      <c r="ROK966" s="26"/>
      <c r="ROL966" s="26"/>
      <c r="ROM966" s="26"/>
      <c r="RON966" s="26"/>
      <c r="ROO966" s="26"/>
      <c r="ROP966" s="26"/>
      <c r="ROQ966" s="26"/>
      <c r="ROR966" s="26"/>
      <c r="ROS966" s="26"/>
      <c r="ROT966" s="26"/>
      <c r="ROU966" s="26"/>
      <c r="ROV966" s="26"/>
      <c r="ROW966" s="26"/>
      <c r="ROX966" s="26"/>
      <c r="ROY966" s="26"/>
      <c r="ROZ966" s="26"/>
      <c r="RPA966" s="26"/>
      <c r="RPB966" s="26"/>
      <c r="RPC966" s="26"/>
      <c r="RPD966" s="26"/>
      <c r="RPE966" s="26"/>
      <c r="RPF966" s="26"/>
      <c r="RPG966" s="26"/>
      <c r="RPH966" s="26"/>
      <c r="RPI966" s="26"/>
      <c r="RPJ966" s="26"/>
      <c r="RPK966" s="26"/>
      <c r="RPL966" s="26"/>
      <c r="RPM966" s="26"/>
      <c r="RPN966" s="26"/>
      <c r="RPO966" s="26"/>
      <c r="RPP966" s="26"/>
      <c r="RPQ966" s="26"/>
      <c r="RPR966" s="26"/>
      <c r="RPS966" s="26"/>
      <c r="RPT966" s="26"/>
      <c r="RPU966" s="26"/>
      <c r="RPV966" s="26"/>
      <c r="RPW966" s="26"/>
      <c r="RPX966" s="26"/>
      <c r="RPY966" s="26"/>
      <c r="RPZ966" s="26"/>
      <c r="RQA966" s="26"/>
      <c r="RQB966" s="26"/>
      <c r="RQC966" s="26"/>
      <c r="RQD966" s="26"/>
      <c r="RQE966" s="26"/>
      <c r="RQF966" s="26"/>
      <c r="RQG966" s="26"/>
      <c r="RQH966" s="26"/>
      <c r="RQI966" s="26"/>
      <c r="RQJ966" s="26"/>
      <c r="RQK966" s="26"/>
      <c r="RQL966" s="26"/>
      <c r="RQM966" s="26"/>
      <c r="RQN966" s="26"/>
      <c r="RQO966" s="26"/>
      <c r="RQP966" s="26"/>
      <c r="RQQ966" s="26"/>
      <c r="RQR966" s="26"/>
      <c r="RQS966" s="26"/>
      <c r="RQT966" s="26"/>
      <c r="RQU966" s="26"/>
      <c r="RQV966" s="26"/>
      <c r="RQW966" s="26"/>
      <c r="RQX966" s="26"/>
      <c r="RQY966" s="26"/>
      <c r="RQZ966" s="26"/>
      <c r="RRA966" s="26"/>
      <c r="RRB966" s="26"/>
      <c r="RRC966" s="26"/>
      <c r="RRD966" s="26"/>
      <c r="RRE966" s="26"/>
      <c r="RRF966" s="26"/>
      <c r="RRG966" s="26"/>
      <c r="RRH966" s="26"/>
      <c r="RRI966" s="26"/>
      <c r="RRJ966" s="26"/>
      <c r="RRK966" s="26"/>
      <c r="RRL966" s="26"/>
      <c r="RRM966" s="26"/>
      <c r="RRN966" s="26"/>
      <c r="RRO966" s="26"/>
      <c r="RRP966" s="26"/>
      <c r="RRQ966" s="26"/>
      <c r="RRR966" s="26"/>
      <c r="RRS966" s="26"/>
      <c r="RRT966" s="26"/>
      <c r="RRU966" s="26"/>
      <c r="RRV966" s="26"/>
      <c r="RRW966" s="26"/>
      <c r="RRX966" s="26"/>
      <c r="RRY966" s="26"/>
      <c r="RRZ966" s="26"/>
      <c r="RSA966" s="26"/>
      <c r="RSB966" s="26"/>
      <c r="RSC966" s="26"/>
      <c r="RSD966" s="26"/>
      <c r="RSE966" s="26"/>
      <c r="RSF966" s="26"/>
      <c r="RSG966" s="26"/>
      <c r="RSH966" s="26"/>
      <c r="RSI966" s="26"/>
      <c r="RSJ966" s="26"/>
      <c r="RSK966" s="26"/>
      <c r="RSL966" s="26"/>
      <c r="RSM966" s="26"/>
      <c r="RSN966" s="26"/>
      <c r="RSO966" s="26"/>
      <c r="RSP966" s="26"/>
      <c r="RSQ966" s="26"/>
      <c r="RSR966" s="26"/>
      <c r="RSS966" s="26"/>
      <c r="RST966" s="26"/>
      <c r="RSU966" s="26"/>
      <c r="RSV966" s="26"/>
      <c r="RSW966" s="26"/>
      <c r="RSX966" s="26"/>
      <c r="RSY966" s="26"/>
      <c r="RSZ966" s="26"/>
      <c r="RTA966" s="26"/>
      <c r="RTB966" s="26"/>
      <c r="RTC966" s="26"/>
      <c r="RTD966" s="26"/>
      <c r="RTE966" s="26"/>
      <c r="RTF966" s="26"/>
      <c r="RTG966" s="26"/>
      <c r="RTH966" s="26"/>
      <c r="RTI966" s="26"/>
      <c r="RTJ966" s="26"/>
      <c r="RTK966" s="26"/>
      <c r="RTL966" s="26"/>
      <c r="RTM966" s="26"/>
      <c r="RTN966" s="26"/>
      <c r="RTO966" s="26"/>
      <c r="RTP966" s="26"/>
      <c r="RTQ966" s="26"/>
      <c r="RTR966" s="26"/>
      <c r="RTS966" s="26"/>
      <c r="RTT966" s="26"/>
      <c r="RTU966" s="26"/>
      <c r="RTV966" s="26"/>
      <c r="RTW966" s="26"/>
      <c r="RTX966" s="26"/>
      <c r="RTY966" s="26"/>
      <c r="RTZ966" s="26"/>
      <c r="RUA966" s="26"/>
      <c r="RUB966" s="26"/>
      <c r="RUC966" s="26"/>
      <c r="RUD966" s="26"/>
      <c r="RUE966" s="26"/>
      <c r="RUF966" s="26"/>
      <c r="RUG966" s="26"/>
      <c r="RUH966" s="26"/>
      <c r="RUI966" s="26"/>
      <c r="RUJ966" s="26"/>
      <c r="RUK966" s="26"/>
      <c r="RUL966" s="26"/>
      <c r="RUM966" s="26"/>
      <c r="RUN966" s="26"/>
      <c r="RUO966" s="26"/>
      <c r="RUP966" s="26"/>
      <c r="RUQ966" s="26"/>
      <c r="RUR966" s="26"/>
      <c r="RUS966" s="26"/>
      <c r="RUT966" s="26"/>
      <c r="RUU966" s="26"/>
      <c r="RUV966" s="26"/>
      <c r="RUW966" s="26"/>
      <c r="RUX966" s="26"/>
      <c r="RUY966" s="26"/>
      <c r="RUZ966" s="26"/>
      <c r="RVA966" s="26"/>
      <c r="RVB966" s="26"/>
      <c r="RVC966" s="26"/>
      <c r="RVD966" s="26"/>
      <c r="RVE966" s="26"/>
      <c r="RVF966" s="26"/>
      <c r="RVG966" s="26"/>
      <c r="RVH966" s="26"/>
      <c r="RVI966" s="26"/>
      <c r="RVJ966" s="26"/>
      <c r="RVK966" s="26"/>
      <c r="RVL966" s="26"/>
      <c r="RVM966" s="26"/>
      <c r="RVN966" s="26"/>
      <c r="RVO966" s="26"/>
      <c r="RVP966" s="26"/>
      <c r="RVQ966" s="26"/>
      <c r="RVR966" s="26"/>
      <c r="RVS966" s="26"/>
      <c r="RVT966" s="26"/>
      <c r="RVU966" s="26"/>
      <c r="RVV966" s="26"/>
      <c r="RVW966" s="26"/>
      <c r="RVX966" s="26"/>
      <c r="RVY966" s="26"/>
      <c r="RVZ966" s="26"/>
      <c r="RWA966" s="26"/>
      <c r="RWB966" s="26"/>
      <c r="RWC966" s="26"/>
      <c r="RWD966" s="26"/>
      <c r="RWE966" s="26"/>
      <c r="RWF966" s="26"/>
      <c r="RWG966" s="26"/>
      <c r="RWH966" s="26"/>
      <c r="RWI966" s="26"/>
      <c r="RWJ966" s="26"/>
      <c r="RWK966" s="26"/>
      <c r="RWL966" s="26"/>
      <c r="RWM966" s="26"/>
      <c r="RWN966" s="26"/>
      <c r="RWO966" s="26"/>
      <c r="RWP966" s="26"/>
      <c r="RWQ966" s="26"/>
      <c r="RWR966" s="26"/>
      <c r="RWS966" s="26"/>
      <c r="RWT966" s="26"/>
      <c r="RWU966" s="26"/>
      <c r="RWV966" s="26"/>
      <c r="RWW966" s="26"/>
      <c r="RWX966" s="26"/>
      <c r="RWY966" s="26"/>
      <c r="RWZ966" s="26"/>
      <c r="RXA966" s="26"/>
      <c r="RXB966" s="26"/>
      <c r="RXC966" s="26"/>
      <c r="RXD966" s="26"/>
      <c r="RXE966" s="26"/>
      <c r="RXF966" s="26"/>
      <c r="RXG966" s="26"/>
      <c r="RXH966" s="26"/>
      <c r="RXI966" s="26"/>
      <c r="RXJ966" s="26"/>
      <c r="RXK966" s="26"/>
      <c r="RXL966" s="26"/>
      <c r="RXM966" s="26"/>
      <c r="RXN966" s="26"/>
      <c r="RXO966" s="26"/>
      <c r="RXP966" s="26"/>
      <c r="RXQ966" s="26"/>
      <c r="RXR966" s="26"/>
      <c r="RXS966" s="26"/>
      <c r="RXT966" s="26"/>
      <c r="RXU966" s="26"/>
      <c r="RXV966" s="26"/>
      <c r="RXW966" s="26"/>
      <c r="RXX966" s="26"/>
      <c r="RXY966" s="26"/>
      <c r="RXZ966" s="26"/>
      <c r="RYA966" s="26"/>
      <c r="RYB966" s="26"/>
      <c r="RYC966" s="26"/>
      <c r="RYD966" s="26"/>
      <c r="RYE966" s="26"/>
      <c r="RYF966" s="26"/>
      <c r="RYG966" s="26"/>
      <c r="RYH966" s="26"/>
      <c r="RYI966" s="26"/>
      <c r="RYJ966" s="26"/>
      <c r="RYK966" s="26"/>
      <c r="RYL966" s="26"/>
      <c r="RYM966" s="26"/>
      <c r="RYN966" s="26"/>
      <c r="RYO966" s="26"/>
      <c r="RYP966" s="26"/>
      <c r="RYQ966" s="26"/>
      <c r="RYR966" s="26"/>
      <c r="RYS966" s="26"/>
      <c r="RYT966" s="26"/>
      <c r="RYU966" s="26"/>
      <c r="RYV966" s="26"/>
      <c r="RYW966" s="26"/>
      <c r="RYX966" s="26"/>
      <c r="RYY966" s="26"/>
      <c r="RYZ966" s="26"/>
      <c r="RZA966" s="26"/>
      <c r="RZB966" s="26"/>
      <c r="RZC966" s="26"/>
      <c r="RZD966" s="26"/>
      <c r="RZE966" s="26"/>
      <c r="RZF966" s="26"/>
      <c r="RZG966" s="26"/>
      <c r="RZH966" s="26"/>
      <c r="RZI966" s="26"/>
      <c r="RZJ966" s="26"/>
      <c r="RZK966" s="26"/>
      <c r="RZL966" s="26"/>
      <c r="RZM966" s="26"/>
      <c r="RZN966" s="26"/>
      <c r="RZO966" s="26"/>
      <c r="RZP966" s="26"/>
      <c r="RZQ966" s="26"/>
      <c r="RZR966" s="26"/>
      <c r="RZS966" s="26"/>
      <c r="RZT966" s="26"/>
      <c r="RZU966" s="26"/>
      <c r="RZV966" s="26"/>
      <c r="RZW966" s="26"/>
      <c r="RZX966" s="26"/>
      <c r="RZY966" s="26"/>
      <c r="RZZ966" s="26"/>
      <c r="SAA966" s="26"/>
      <c r="SAB966" s="26"/>
      <c r="SAC966" s="26"/>
      <c r="SAD966" s="26"/>
      <c r="SAE966" s="26"/>
      <c r="SAF966" s="26"/>
      <c r="SAG966" s="26"/>
      <c r="SAH966" s="26"/>
      <c r="SAI966" s="26"/>
      <c r="SAJ966" s="26"/>
      <c r="SAK966" s="26"/>
      <c r="SAL966" s="26"/>
      <c r="SAM966" s="26"/>
      <c r="SAN966" s="26"/>
      <c r="SAO966" s="26"/>
      <c r="SAP966" s="26"/>
      <c r="SAQ966" s="26"/>
      <c r="SAR966" s="26"/>
      <c r="SAS966" s="26"/>
      <c r="SAT966" s="26"/>
      <c r="SAU966" s="26"/>
      <c r="SAV966" s="26"/>
      <c r="SAW966" s="26"/>
      <c r="SAX966" s="26"/>
      <c r="SAY966" s="26"/>
      <c r="SAZ966" s="26"/>
      <c r="SBA966" s="26"/>
      <c r="SBB966" s="26"/>
      <c r="SBC966" s="26"/>
      <c r="SBD966" s="26"/>
      <c r="SBE966" s="26"/>
      <c r="SBF966" s="26"/>
      <c r="SBG966" s="26"/>
      <c r="SBH966" s="26"/>
      <c r="SBI966" s="26"/>
      <c r="SBJ966" s="26"/>
      <c r="SBK966" s="26"/>
      <c r="SBL966" s="26"/>
      <c r="SBM966" s="26"/>
      <c r="SBN966" s="26"/>
      <c r="SBO966" s="26"/>
      <c r="SBP966" s="26"/>
      <c r="SBQ966" s="26"/>
      <c r="SBR966" s="26"/>
      <c r="SBS966" s="26"/>
      <c r="SBT966" s="26"/>
      <c r="SBU966" s="26"/>
      <c r="SBV966" s="26"/>
      <c r="SBW966" s="26"/>
      <c r="SBX966" s="26"/>
      <c r="SBY966" s="26"/>
      <c r="SBZ966" s="26"/>
      <c r="SCA966" s="26"/>
      <c r="SCB966" s="26"/>
      <c r="SCC966" s="26"/>
      <c r="SCD966" s="26"/>
      <c r="SCE966" s="26"/>
      <c r="SCF966" s="26"/>
      <c r="SCG966" s="26"/>
      <c r="SCH966" s="26"/>
      <c r="SCI966" s="26"/>
      <c r="SCJ966" s="26"/>
      <c r="SCK966" s="26"/>
      <c r="SCL966" s="26"/>
      <c r="SCM966" s="26"/>
      <c r="SCN966" s="26"/>
      <c r="SCO966" s="26"/>
      <c r="SCP966" s="26"/>
      <c r="SCQ966" s="26"/>
      <c r="SCR966" s="26"/>
      <c r="SCS966" s="26"/>
      <c r="SCT966" s="26"/>
      <c r="SCU966" s="26"/>
      <c r="SCV966" s="26"/>
      <c r="SCW966" s="26"/>
      <c r="SCX966" s="26"/>
      <c r="SCY966" s="26"/>
      <c r="SCZ966" s="26"/>
      <c r="SDA966" s="26"/>
      <c r="SDB966" s="26"/>
      <c r="SDC966" s="26"/>
      <c r="SDD966" s="26"/>
      <c r="SDE966" s="26"/>
      <c r="SDF966" s="26"/>
      <c r="SDG966" s="26"/>
      <c r="SDH966" s="26"/>
      <c r="SDI966" s="26"/>
      <c r="SDJ966" s="26"/>
      <c r="SDK966" s="26"/>
      <c r="SDL966" s="26"/>
      <c r="SDM966" s="26"/>
      <c r="SDN966" s="26"/>
      <c r="SDO966" s="26"/>
      <c r="SDP966" s="26"/>
      <c r="SDQ966" s="26"/>
      <c r="SDR966" s="26"/>
      <c r="SDS966" s="26"/>
      <c r="SDT966" s="26"/>
      <c r="SDU966" s="26"/>
      <c r="SDV966" s="26"/>
      <c r="SDW966" s="26"/>
      <c r="SDX966" s="26"/>
      <c r="SDY966" s="26"/>
      <c r="SDZ966" s="26"/>
      <c r="SEA966" s="26"/>
      <c r="SEB966" s="26"/>
      <c r="SEC966" s="26"/>
      <c r="SED966" s="26"/>
      <c r="SEE966" s="26"/>
      <c r="SEF966" s="26"/>
      <c r="SEG966" s="26"/>
      <c r="SEH966" s="26"/>
      <c r="SEI966" s="26"/>
      <c r="SEJ966" s="26"/>
      <c r="SEK966" s="26"/>
      <c r="SEL966" s="26"/>
      <c r="SEM966" s="26"/>
      <c r="SEN966" s="26"/>
      <c r="SEO966" s="26"/>
      <c r="SEP966" s="26"/>
      <c r="SEQ966" s="26"/>
      <c r="SER966" s="26"/>
      <c r="SES966" s="26"/>
      <c r="SET966" s="26"/>
      <c r="SEU966" s="26"/>
      <c r="SEV966" s="26"/>
      <c r="SEW966" s="26"/>
      <c r="SEX966" s="26"/>
      <c r="SEY966" s="26"/>
      <c r="SEZ966" s="26"/>
      <c r="SFA966" s="26"/>
      <c r="SFB966" s="26"/>
      <c r="SFC966" s="26"/>
      <c r="SFD966" s="26"/>
      <c r="SFE966" s="26"/>
      <c r="SFF966" s="26"/>
      <c r="SFG966" s="26"/>
      <c r="SFH966" s="26"/>
      <c r="SFI966" s="26"/>
      <c r="SFJ966" s="26"/>
      <c r="SFK966" s="26"/>
      <c r="SFL966" s="26"/>
      <c r="SFM966" s="26"/>
      <c r="SFN966" s="26"/>
      <c r="SFO966" s="26"/>
      <c r="SFP966" s="26"/>
      <c r="SFQ966" s="26"/>
      <c r="SFR966" s="26"/>
      <c r="SFS966" s="26"/>
      <c r="SFT966" s="26"/>
      <c r="SFU966" s="26"/>
      <c r="SFV966" s="26"/>
      <c r="SFW966" s="26"/>
      <c r="SFX966" s="26"/>
      <c r="SFY966" s="26"/>
      <c r="SFZ966" s="26"/>
      <c r="SGA966" s="26"/>
      <c r="SGB966" s="26"/>
      <c r="SGC966" s="26"/>
      <c r="SGD966" s="26"/>
      <c r="SGE966" s="26"/>
      <c r="SGF966" s="26"/>
      <c r="SGG966" s="26"/>
      <c r="SGH966" s="26"/>
      <c r="SGI966" s="26"/>
      <c r="SGJ966" s="26"/>
      <c r="SGK966" s="26"/>
      <c r="SGL966" s="26"/>
      <c r="SGM966" s="26"/>
      <c r="SGN966" s="26"/>
      <c r="SGO966" s="26"/>
      <c r="SGP966" s="26"/>
      <c r="SGQ966" s="26"/>
      <c r="SGR966" s="26"/>
      <c r="SGS966" s="26"/>
      <c r="SGT966" s="26"/>
      <c r="SGU966" s="26"/>
      <c r="SGV966" s="26"/>
      <c r="SGW966" s="26"/>
      <c r="SGX966" s="26"/>
      <c r="SGY966" s="26"/>
      <c r="SGZ966" s="26"/>
      <c r="SHA966" s="26"/>
      <c r="SHB966" s="26"/>
      <c r="SHC966" s="26"/>
      <c r="SHD966" s="26"/>
      <c r="SHE966" s="26"/>
      <c r="SHF966" s="26"/>
      <c r="SHG966" s="26"/>
      <c r="SHH966" s="26"/>
      <c r="SHI966" s="26"/>
      <c r="SHJ966" s="26"/>
      <c r="SHK966" s="26"/>
      <c r="SHL966" s="26"/>
      <c r="SHM966" s="26"/>
      <c r="SHN966" s="26"/>
      <c r="SHO966" s="26"/>
      <c r="SHP966" s="26"/>
      <c r="SHQ966" s="26"/>
      <c r="SHR966" s="26"/>
      <c r="SHS966" s="26"/>
      <c r="SHT966" s="26"/>
      <c r="SHU966" s="26"/>
      <c r="SHV966" s="26"/>
      <c r="SHW966" s="26"/>
      <c r="SHX966" s="26"/>
      <c r="SHY966" s="26"/>
      <c r="SHZ966" s="26"/>
      <c r="SIA966" s="26"/>
      <c r="SIB966" s="26"/>
      <c r="SIC966" s="26"/>
      <c r="SID966" s="26"/>
      <c r="SIE966" s="26"/>
      <c r="SIF966" s="26"/>
      <c r="SIG966" s="26"/>
      <c r="SIH966" s="26"/>
      <c r="SII966" s="26"/>
      <c r="SIJ966" s="26"/>
      <c r="SIK966" s="26"/>
      <c r="SIL966" s="26"/>
      <c r="SIM966" s="26"/>
      <c r="SIN966" s="26"/>
      <c r="SIO966" s="26"/>
      <c r="SIP966" s="26"/>
      <c r="SIQ966" s="26"/>
      <c r="SIR966" s="26"/>
      <c r="SIS966" s="26"/>
      <c r="SIT966" s="26"/>
      <c r="SIU966" s="26"/>
      <c r="SIV966" s="26"/>
      <c r="SIW966" s="26"/>
      <c r="SIX966" s="26"/>
      <c r="SIY966" s="26"/>
      <c r="SIZ966" s="26"/>
      <c r="SJA966" s="26"/>
      <c r="SJB966" s="26"/>
      <c r="SJC966" s="26"/>
      <c r="SJD966" s="26"/>
      <c r="SJE966" s="26"/>
      <c r="SJF966" s="26"/>
      <c r="SJG966" s="26"/>
      <c r="SJH966" s="26"/>
      <c r="SJI966" s="26"/>
      <c r="SJJ966" s="26"/>
      <c r="SJK966" s="26"/>
      <c r="SJL966" s="26"/>
      <c r="SJM966" s="26"/>
      <c r="SJN966" s="26"/>
      <c r="SJO966" s="26"/>
      <c r="SJP966" s="26"/>
      <c r="SJQ966" s="26"/>
      <c r="SJR966" s="26"/>
      <c r="SJS966" s="26"/>
      <c r="SJT966" s="26"/>
      <c r="SJU966" s="26"/>
      <c r="SJV966" s="26"/>
      <c r="SJW966" s="26"/>
      <c r="SJX966" s="26"/>
      <c r="SJY966" s="26"/>
      <c r="SJZ966" s="26"/>
      <c r="SKA966" s="26"/>
      <c r="SKB966" s="26"/>
      <c r="SKC966" s="26"/>
      <c r="SKD966" s="26"/>
      <c r="SKE966" s="26"/>
      <c r="SKF966" s="26"/>
      <c r="SKG966" s="26"/>
      <c r="SKH966" s="26"/>
      <c r="SKI966" s="26"/>
      <c r="SKJ966" s="26"/>
      <c r="SKK966" s="26"/>
      <c r="SKL966" s="26"/>
      <c r="SKM966" s="26"/>
      <c r="SKN966" s="26"/>
      <c r="SKO966" s="26"/>
      <c r="SKP966" s="26"/>
      <c r="SKQ966" s="26"/>
      <c r="SKR966" s="26"/>
      <c r="SKS966" s="26"/>
      <c r="SKT966" s="26"/>
      <c r="SKU966" s="26"/>
      <c r="SKV966" s="26"/>
      <c r="SKW966" s="26"/>
      <c r="SKX966" s="26"/>
      <c r="SKY966" s="26"/>
      <c r="SKZ966" s="26"/>
      <c r="SLA966" s="26"/>
      <c r="SLB966" s="26"/>
      <c r="SLC966" s="26"/>
      <c r="SLD966" s="26"/>
      <c r="SLE966" s="26"/>
      <c r="SLF966" s="26"/>
      <c r="SLG966" s="26"/>
      <c r="SLH966" s="26"/>
      <c r="SLI966" s="26"/>
      <c r="SLJ966" s="26"/>
      <c r="SLK966" s="26"/>
      <c r="SLL966" s="26"/>
      <c r="SLM966" s="26"/>
      <c r="SLN966" s="26"/>
      <c r="SLO966" s="26"/>
      <c r="SLP966" s="26"/>
      <c r="SLQ966" s="26"/>
      <c r="SLR966" s="26"/>
      <c r="SLS966" s="26"/>
      <c r="SLT966" s="26"/>
      <c r="SLU966" s="26"/>
      <c r="SLV966" s="26"/>
      <c r="SLW966" s="26"/>
      <c r="SLX966" s="26"/>
      <c r="SLY966" s="26"/>
      <c r="SLZ966" s="26"/>
      <c r="SMA966" s="26"/>
      <c r="SMB966" s="26"/>
      <c r="SMC966" s="26"/>
      <c r="SMD966" s="26"/>
      <c r="SME966" s="26"/>
      <c r="SMF966" s="26"/>
      <c r="SMG966" s="26"/>
      <c r="SMH966" s="26"/>
      <c r="SMI966" s="26"/>
      <c r="SMJ966" s="26"/>
      <c r="SMK966" s="26"/>
      <c r="SML966" s="26"/>
      <c r="SMM966" s="26"/>
      <c r="SMN966" s="26"/>
      <c r="SMO966" s="26"/>
      <c r="SMP966" s="26"/>
      <c r="SMQ966" s="26"/>
      <c r="SMR966" s="26"/>
      <c r="SMS966" s="26"/>
      <c r="SMT966" s="26"/>
      <c r="SMU966" s="26"/>
      <c r="SMV966" s="26"/>
      <c r="SMW966" s="26"/>
      <c r="SMX966" s="26"/>
      <c r="SMY966" s="26"/>
      <c r="SMZ966" s="26"/>
      <c r="SNA966" s="26"/>
      <c r="SNB966" s="26"/>
      <c r="SNC966" s="26"/>
      <c r="SND966" s="26"/>
      <c r="SNE966" s="26"/>
      <c r="SNF966" s="26"/>
      <c r="SNG966" s="26"/>
      <c r="SNH966" s="26"/>
      <c r="SNI966" s="26"/>
      <c r="SNJ966" s="26"/>
      <c r="SNK966" s="26"/>
      <c r="SNL966" s="26"/>
      <c r="SNM966" s="26"/>
      <c r="SNN966" s="26"/>
      <c r="SNO966" s="26"/>
      <c r="SNP966" s="26"/>
      <c r="SNQ966" s="26"/>
      <c r="SNR966" s="26"/>
      <c r="SNS966" s="26"/>
      <c r="SNT966" s="26"/>
      <c r="SNU966" s="26"/>
      <c r="SNV966" s="26"/>
      <c r="SNW966" s="26"/>
      <c r="SNX966" s="26"/>
      <c r="SNY966" s="26"/>
      <c r="SNZ966" s="26"/>
      <c r="SOA966" s="26"/>
      <c r="SOB966" s="26"/>
      <c r="SOC966" s="26"/>
      <c r="SOD966" s="26"/>
      <c r="SOE966" s="26"/>
      <c r="SOF966" s="26"/>
      <c r="SOG966" s="26"/>
      <c r="SOH966" s="26"/>
      <c r="SOI966" s="26"/>
      <c r="SOJ966" s="26"/>
      <c r="SOK966" s="26"/>
      <c r="SOL966" s="26"/>
      <c r="SOM966" s="26"/>
      <c r="SON966" s="26"/>
      <c r="SOO966" s="26"/>
      <c r="SOP966" s="26"/>
      <c r="SOQ966" s="26"/>
      <c r="SOR966" s="26"/>
      <c r="SOS966" s="26"/>
      <c r="SOT966" s="26"/>
      <c r="SOU966" s="26"/>
      <c r="SOV966" s="26"/>
      <c r="SOW966" s="26"/>
      <c r="SOX966" s="26"/>
      <c r="SOY966" s="26"/>
      <c r="SOZ966" s="26"/>
      <c r="SPA966" s="26"/>
      <c r="SPB966" s="26"/>
      <c r="SPC966" s="26"/>
      <c r="SPD966" s="26"/>
      <c r="SPE966" s="26"/>
      <c r="SPF966" s="26"/>
      <c r="SPG966" s="26"/>
      <c r="SPH966" s="26"/>
      <c r="SPI966" s="26"/>
      <c r="SPJ966" s="26"/>
      <c r="SPK966" s="26"/>
      <c r="SPL966" s="26"/>
      <c r="SPM966" s="26"/>
      <c r="SPN966" s="26"/>
      <c r="SPO966" s="26"/>
      <c r="SPP966" s="26"/>
      <c r="SPQ966" s="26"/>
      <c r="SPR966" s="26"/>
      <c r="SPS966" s="26"/>
      <c r="SPT966" s="26"/>
      <c r="SPU966" s="26"/>
      <c r="SPV966" s="26"/>
      <c r="SPW966" s="26"/>
      <c r="SPX966" s="26"/>
      <c r="SPY966" s="26"/>
      <c r="SPZ966" s="26"/>
      <c r="SQA966" s="26"/>
      <c r="SQB966" s="26"/>
      <c r="SQC966" s="26"/>
      <c r="SQD966" s="26"/>
      <c r="SQE966" s="26"/>
      <c r="SQF966" s="26"/>
      <c r="SQG966" s="26"/>
      <c r="SQH966" s="26"/>
      <c r="SQI966" s="26"/>
      <c r="SQJ966" s="26"/>
      <c r="SQK966" s="26"/>
      <c r="SQL966" s="26"/>
      <c r="SQM966" s="26"/>
      <c r="SQN966" s="26"/>
      <c r="SQO966" s="26"/>
      <c r="SQP966" s="26"/>
      <c r="SQQ966" s="26"/>
      <c r="SQR966" s="26"/>
      <c r="SQS966" s="26"/>
      <c r="SQT966" s="26"/>
      <c r="SQU966" s="26"/>
      <c r="SQV966" s="26"/>
      <c r="SQW966" s="26"/>
      <c r="SQX966" s="26"/>
      <c r="SQY966" s="26"/>
      <c r="SQZ966" s="26"/>
      <c r="SRA966" s="26"/>
      <c r="SRB966" s="26"/>
      <c r="SRC966" s="26"/>
      <c r="SRD966" s="26"/>
      <c r="SRE966" s="26"/>
      <c r="SRF966" s="26"/>
      <c r="SRG966" s="26"/>
      <c r="SRH966" s="26"/>
      <c r="SRI966" s="26"/>
      <c r="SRJ966" s="26"/>
      <c r="SRK966" s="26"/>
      <c r="SRL966" s="26"/>
      <c r="SRM966" s="26"/>
      <c r="SRN966" s="26"/>
      <c r="SRO966" s="26"/>
      <c r="SRP966" s="26"/>
      <c r="SRQ966" s="26"/>
      <c r="SRR966" s="26"/>
      <c r="SRS966" s="26"/>
      <c r="SRT966" s="26"/>
      <c r="SRU966" s="26"/>
      <c r="SRV966" s="26"/>
      <c r="SRW966" s="26"/>
      <c r="SRX966" s="26"/>
      <c r="SRY966" s="26"/>
      <c r="SRZ966" s="26"/>
      <c r="SSA966" s="26"/>
      <c r="SSB966" s="26"/>
      <c r="SSC966" s="26"/>
      <c r="SSD966" s="26"/>
      <c r="SSE966" s="26"/>
      <c r="SSF966" s="26"/>
      <c r="SSG966" s="26"/>
      <c r="SSH966" s="26"/>
      <c r="SSI966" s="26"/>
      <c r="SSJ966" s="26"/>
      <c r="SSK966" s="26"/>
      <c r="SSL966" s="26"/>
      <c r="SSM966" s="26"/>
      <c r="SSN966" s="26"/>
      <c r="SSO966" s="26"/>
      <c r="SSP966" s="26"/>
      <c r="SSQ966" s="26"/>
      <c r="SSR966" s="26"/>
      <c r="SSS966" s="26"/>
      <c r="SST966" s="26"/>
      <c r="SSU966" s="26"/>
      <c r="SSV966" s="26"/>
      <c r="SSW966" s="26"/>
      <c r="SSX966" s="26"/>
      <c r="SSY966" s="26"/>
      <c r="SSZ966" s="26"/>
      <c r="STA966" s="26"/>
      <c r="STB966" s="26"/>
      <c r="STC966" s="26"/>
      <c r="STD966" s="26"/>
      <c r="STE966" s="26"/>
      <c r="STF966" s="26"/>
      <c r="STG966" s="26"/>
      <c r="STH966" s="26"/>
      <c r="STI966" s="26"/>
      <c r="STJ966" s="26"/>
      <c r="STK966" s="26"/>
      <c r="STL966" s="26"/>
      <c r="STM966" s="26"/>
      <c r="STN966" s="26"/>
      <c r="STO966" s="26"/>
      <c r="STP966" s="26"/>
      <c r="STQ966" s="26"/>
      <c r="STR966" s="26"/>
      <c r="STS966" s="26"/>
      <c r="STT966" s="26"/>
      <c r="STU966" s="26"/>
      <c r="STV966" s="26"/>
      <c r="STW966" s="26"/>
      <c r="STX966" s="26"/>
      <c r="STY966" s="26"/>
      <c r="STZ966" s="26"/>
      <c r="SUA966" s="26"/>
      <c r="SUB966" s="26"/>
      <c r="SUC966" s="26"/>
      <c r="SUD966" s="26"/>
      <c r="SUE966" s="26"/>
      <c r="SUF966" s="26"/>
      <c r="SUG966" s="26"/>
      <c r="SUH966" s="26"/>
      <c r="SUI966" s="26"/>
      <c r="SUJ966" s="26"/>
      <c r="SUK966" s="26"/>
      <c r="SUL966" s="26"/>
      <c r="SUM966" s="26"/>
      <c r="SUN966" s="26"/>
      <c r="SUO966" s="26"/>
      <c r="SUP966" s="26"/>
      <c r="SUQ966" s="26"/>
      <c r="SUR966" s="26"/>
      <c r="SUS966" s="26"/>
      <c r="SUT966" s="26"/>
      <c r="SUU966" s="26"/>
      <c r="SUV966" s="26"/>
      <c r="SUW966" s="26"/>
      <c r="SUX966" s="26"/>
      <c r="SUY966" s="26"/>
      <c r="SUZ966" s="26"/>
      <c r="SVA966" s="26"/>
      <c r="SVB966" s="26"/>
      <c r="SVC966" s="26"/>
      <c r="SVD966" s="26"/>
      <c r="SVE966" s="26"/>
      <c r="SVF966" s="26"/>
      <c r="SVG966" s="26"/>
      <c r="SVH966" s="26"/>
      <c r="SVI966" s="26"/>
      <c r="SVJ966" s="26"/>
      <c r="SVK966" s="26"/>
      <c r="SVL966" s="26"/>
      <c r="SVM966" s="26"/>
      <c r="SVN966" s="26"/>
      <c r="SVO966" s="26"/>
      <c r="SVP966" s="26"/>
      <c r="SVQ966" s="26"/>
      <c r="SVR966" s="26"/>
      <c r="SVS966" s="26"/>
      <c r="SVT966" s="26"/>
      <c r="SVU966" s="26"/>
      <c r="SVV966" s="26"/>
      <c r="SVW966" s="26"/>
      <c r="SVX966" s="26"/>
      <c r="SVY966" s="26"/>
      <c r="SVZ966" s="26"/>
      <c r="SWA966" s="26"/>
      <c r="SWB966" s="26"/>
      <c r="SWC966" s="26"/>
      <c r="SWD966" s="26"/>
      <c r="SWE966" s="26"/>
      <c r="SWF966" s="26"/>
      <c r="SWG966" s="26"/>
      <c r="SWH966" s="26"/>
      <c r="SWI966" s="26"/>
      <c r="SWJ966" s="26"/>
      <c r="SWK966" s="26"/>
      <c r="SWL966" s="26"/>
      <c r="SWM966" s="26"/>
      <c r="SWN966" s="26"/>
      <c r="SWO966" s="26"/>
      <c r="SWP966" s="26"/>
      <c r="SWQ966" s="26"/>
      <c r="SWR966" s="26"/>
      <c r="SWS966" s="26"/>
      <c r="SWT966" s="26"/>
      <c r="SWU966" s="26"/>
      <c r="SWV966" s="26"/>
      <c r="SWW966" s="26"/>
      <c r="SWX966" s="26"/>
      <c r="SWY966" s="26"/>
      <c r="SWZ966" s="26"/>
      <c r="SXA966" s="26"/>
      <c r="SXB966" s="26"/>
      <c r="SXC966" s="26"/>
      <c r="SXD966" s="26"/>
      <c r="SXE966" s="26"/>
      <c r="SXF966" s="26"/>
      <c r="SXG966" s="26"/>
      <c r="SXH966" s="26"/>
      <c r="SXI966" s="26"/>
      <c r="SXJ966" s="26"/>
      <c r="SXK966" s="26"/>
      <c r="SXL966" s="26"/>
      <c r="SXM966" s="26"/>
      <c r="SXN966" s="26"/>
      <c r="SXO966" s="26"/>
      <c r="SXP966" s="26"/>
      <c r="SXQ966" s="26"/>
      <c r="SXR966" s="26"/>
      <c r="SXS966" s="26"/>
      <c r="SXT966" s="26"/>
      <c r="SXU966" s="26"/>
      <c r="SXV966" s="26"/>
      <c r="SXW966" s="26"/>
      <c r="SXX966" s="26"/>
      <c r="SXY966" s="26"/>
      <c r="SXZ966" s="26"/>
      <c r="SYA966" s="26"/>
      <c r="SYB966" s="26"/>
      <c r="SYC966" s="26"/>
      <c r="SYD966" s="26"/>
      <c r="SYE966" s="26"/>
      <c r="SYF966" s="26"/>
      <c r="SYG966" s="26"/>
      <c r="SYH966" s="26"/>
      <c r="SYI966" s="26"/>
      <c r="SYJ966" s="26"/>
      <c r="SYK966" s="26"/>
      <c r="SYL966" s="26"/>
      <c r="SYM966" s="26"/>
      <c r="SYN966" s="26"/>
      <c r="SYO966" s="26"/>
      <c r="SYP966" s="26"/>
      <c r="SYQ966" s="26"/>
      <c r="SYR966" s="26"/>
      <c r="SYS966" s="26"/>
      <c r="SYT966" s="26"/>
      <c r="SYU966" s="26"/>
      <c r="SYV966" s="26"/>
      <c r="SYW966" s="26"/>
      <c r="SYX966" s="26"/>
      <c r="SYY966" s="26"/>
      <c r="SYZ966" s="26"/>
      <c r="SZA966" s="26"/>
      <c r="SZB966" s="26"/>
      <c r="SZC966" s="26"/>
      <c r="SZD966" s="26"/>
      <c r="SZE966" s="26"/>
      <c r="SZF966" s="26"/>
      <c r="SZG966" s="26"/>
      <c r="SZH966" s="26"/>
      <c r="SZI966" s="26"/>
      <c r="SZJ966" s="26"/>
      <c r="SZK966" s="26"/>
      <c r="SZL966" s="26"/>
      <c r="SZM966" s="26"/>
      <c r="SZN966" s="26"/>
      <c r="SZO966" s="26"/>
      <c r="SZP966" s="26"/>
      <c r="SZQ966" s="26"/>
      <c r="SZR966" s="26"/>
      <c r="SZS966" s="26"/>
      <c r="SZT966" s="26"/>
      <c r="SZU966" s="26"/>
      <c r="SZV966" s="26"/>
      <c r="SZW966" s="26"/>
      <c r="SZX966" s="26"/>
      <c r="SZY966" s="26"/>
      <c r="SZZ966" s="26"/>
      <c r="TAA966" s="26"/>
      <c r="TAB966" s="26"/>
      <c r="TAC966" s="26"/>
      <c r="TAD966" s="26"/>
      <c r="TAE966" s="26"/>
      <c r="TAF966" s="26"/>
      <c r="TAG966" s="26"/>
      <c r="TAH966" s="26"/>
      <c r="TAI966" s="26"/>
      <c r="TAJ966" s="26"/>
      <c r="TAK966" s="26"/>
      <c r="TAL966" s="26"/>
      <c r="TAM966" s="26"/>
      <c r="TAN966" s="26"/>
      <c r="TAO966" s="26"/>
      <c r="TAP966" s="26"/>
      <c r="TAQ966" s="26"/>
      <c r="TAR966" s="26"/>
      <c r="TAS966" s="26"/>
      <c r="TAT966" s="26"/>
      <c r="TAU966" s="26"/>
      <c r="TAV966" s="26"/>
      <c r="TAW966" s="26"/>
      <c r="TAX966" s="26"/>
      <c r="TAY966" s="26"/>
      <c r="TAZ966" s="26"/>
      <c r="TBA966" s="26"/>
      <c r="TBB966" s="26"/>
      <c r="TBC966" s="26"/>
      <c r="TBD966" s="26"/>
      <c r="TBE966" s="26"/>
      <c r="TBF966" s="26"/>
      <c r="TBG966" s="26"/>
      <c r="TBH966" s="26"/>
      <c r="TBI966" s="26"/>
      <c r="TBJ966" s="26"/>
      <c r="TBK966" s="26"/>
      <c r="TBL966" s="26"/>
      <c r="TBM966" s="26"/>
      <c r="TBN966" s="26"/>
      <c r="TBO966" s="26"/>
      <c r="TBP966" s="26"/>
      <c r="TBQ966" s="26"/>
      <c r="TBR966" s="26"/>
      <c r="TBS966" s="26"/>
      <c r="TBT966" s="26"/>
      <c r="TBU966" s="26"/>
      <c r="TBV966" s="26"/>
      <c r="TBW966" s="26"/>
      <c r="TBX966" s="26"/>
      <c r="TBY966" s="26"/>
      <c r="TBZ966" s="26"/>
      <c r="TCA966" s="26"/>
      <c r="TCB966" s="26"/>
      <c r="TCC966" s="26"/>
      <c r="TCD966" s="26"/>
      <c r="TCE966" s="26"/>
      <c r="TCF966" s="26"/>
      <c r="TCG966" s="26"/>
      <c r="TCH966" s="26"/>
      <c r="TCI966" s="26"/>
      <c r="TCJ966" s="26"/>
      <c r="TCK966" s="26"/>
      <c r="TCL966" s="26"/>
      <c r="TCM966" s="26"/>
      <c r="TCN966" s="26"/>
      <c r="TCO966" s="26"/>
      <c r="TCP966" s="26"/>
      <c r="TCQ966" s="26"/>
      <c r="TCR966" s="26"/>
      <c r="TCS966" s="26"/>
      <c r="TCT966" s="26"/>
      <c r="TCU966" s="26"/>
      <c r="TCV966" s="26"/>
      <c r="TCW966" s="26"/>
      <c r="TCX966" s="26"/>
      <c r="TCY966" s="26"/>
      <c r="TCZ966" s="26"/>
      <c r="TDA966" s="26"/>
      <c r="TDB966" s="26"/>
      <c r="TDC966" s="26"/>
      <c r="TDD966" s="26"/>
      <c r="TDE966" s="26"/>
      <c r="TDF966" s="26"/>
      <c r="TDG966" s="26"/>
      <c r="TDH966" s="26"/>
      <c r="TDI966" s="26"/>
      <c r="TDJ966" s="26"/>
      <c r="TDK966" s="26"/>
      <c r="TDL966" s="26"/>
      <c r="TDM966" s="26"/>
      <c r="TDN966" s="26"/>
      <c r="TDO966" s="26"/>
      <c r="TDP966" s="26"/>
      <c r="TDQ966" s="26"/>
      <c r="TDR966" s="26"/>
      <c r="TDS966" s="26"/>
      <c r="TDT966" s="26"/>
      <c r="TDU966" s="26"/>
      <c r="TDV966" s="26"/>
      <c r="TDW966" s="26"/>
      <c r="TDX966" s="26"/>
      <c r="TDY966" s="26"/>
      <c r="TDZ966" s="26"/>
      <c r="TEA966" s="26"/>
      <c r="TEB966" s="26"/>
      <c r="TEC966" s="26"/>
      <c r="TED966" s="26"/>
      <c r="TEE966" s="26"/>
      <c r="TEF966" s="26"/>
      <c r="TEG966" s="26"/>
      <c r="TEH966" s="26"/>
      <c r="TEI966" s="26"/>
      <c r="TEJ966" s="26"/>
      <c r="TEK966" s="26"/>
      <c r="TEL966" s="26"/>
      <c r="TEM966" s="26"/>
      <c r="TEN966" s="26"/>
      <c r="TEO966" s="26"/>
      <c r="TEP966" s="26"/>
      <c r="TEQ966" s="26"/>
      <c r="TER966" s="26"/>
      <c r="TES966" s="26"/>
      <c r="TET966" s="26"/>
      <c r="TEU966" s="26"/>
      <c r="TEV966" s="26"/>
      <c r="TEW966" s="26"/>
      <c r="TEX966" s="26"/>
      <c r="TEY966" s="26"/>
      <c r="TEZ966" s="26"/>
      <c r="TFA966" s="26"/>
      <c r="TFB966" s="26"/>
      <c r="TFC966" s="26"/>
      <c r="TFD966" s="26"/>
      <c r="TFE966" s="26"/>
      <c r="TFF966" s="26"/>
      <c r="TFG966" s="26"/>
      <c r="TFH966" s="26"/>
      <c r="TFI966" s="26"/>
      <c r="TFJ966" s="26"/>
      <c r="TFK966" s="26"/>
      <c r="TFL966" s="26"/>
      <c r="TFM966" s="26"/>
      <c r="TFN966" s="26"/>
      <c r="TFO966" s="26"/>
      <c r="TFP966" s="26"/>
      <c r="TFQ966" s="26"/>
      <c r="TFR966" s="26"/>
      <c r="TFS966" s="26"/>
      <c r="TFT966" s="26"/>
      <c r="TFU966" s="26"/>
      <c r="TFV966" s="26"/>
      <c r="TFW966" s="26"/>
      <c r="TFX966" s="26"/>
      <c r="TFY966" s="26"/>
      <c r="TFZ966" s="26"/>
      <c r="TGA966" s="26"/>
      <c r="TGB966" s="26"/>
      <c r="TGC966" s="26"/>
      <c r="TGD966" s="26"/>
      <c r="TGE966" s="26"/>
      <c r="TGF966" s="26"/>
      <c r="TGG966" s="26"/>
      <c r="TGH966" s="26"/>
      <c r="TGI966" s="26"/>
      <c r="TGJ966" s="26"/>
      <c r="TGK966" s="26"/>
      <c r="TGL966" s="26"/>
      <c r="TGM966" s="26"/>
      <c r="TGN966" s="26"/>
      <c r="TGO966" s="26"/>
      <c r="TGP966" s="26"/>
      <c r="TGQ966" s="26"/>
      <c r="TGR966" s="26"/>
      <c r="TGS966" s="26"/>
      <c r="TGT966" s="26"/>
      <c r="TGU966" s="26"/>
      <c r="TGV966" s="26"/>
      <c r="TGW966" s="26"/>
      <c r="TGX966" s="26"/>
      <c r="TGY966" s="26"/>
      <c r="TGZ966" s="26"/>
      <c r="THA966" s="26"/>
      <c r="THB966" s="26"/>
      <c r="THC966" s="26"/>
      <c r="THD966" s="26"/>
      <c r="THE966" s="26"/>
      <c r="THF966" s="26"/>
      <c r="THG966" s="26"/>
      <c r="THH966" s="26"/>
      <c r="THI966" s="26"/>
      <c r="THJ966" s="26"/>
      <c r="THK966" s="26"/>
      <c r="THL966" s="26"/>
      <c r="THM966" s="26"/>
      <c r="THN966" s="26"/>
      <c r="THO966" s="26"/>
      <c r="THP966" s="26"/>
      <c r="THQ966" s="26"/>
      <c r="THR966" s="26"/>
      <c r="THS966" s="26"/>
      <c r="THT966" s="26"/>
      <c r="THU966" s="26"/>
      <c r="THV966" s="26"/>
      <c r="THW966" s="26"/>
      <c r="THX966" s="26"/>
      <c r="THY966" s="26"/>
      <c r="THZ966" s="26"/>
      <c r="TIA966" s="26"/>
      <c r="TIB966" s="26"/>
      <c r="TIC966" s="26"/>
      <c r="TID966" s="26"/>
      <c r="TIE966" s="26"/>
      <c r="TIF966" s="26"/>
      <c r="TIG966" s="26"/>
      <c r="TIH966" s="26"/>
      <c r="TII966" s="26"/>
      <c r="TIJ966" s="26"/>
      <c r="TIK966" s="26"/>
      <c r="TIL966" s="26"/>
      <c r="TIM966" s="26"/>
      <c r="TIN966" s="26"/>
      <c r="TIO966" s="26"/>
      <c r="TIP966" s="26"/>
      <c r="TIQ966" s="26"/>
      <c r="TIR966" s="26"/>
      <c r="TIS966" s="26"/>
      <c r="TIT966" s="26"/>
      <c r="TIU966" s="26"/>
      <c r="TIV966" s="26"/>
      <c r="TIW966" s="26"/>
      <c r="TIX966" s="26"/>
      <c r="TIY966" s="26"/>
      <c r="TIZ966" s="26"/>
      <c r="TJA966" s="26"/>
      <c r="TJB966" s="26"/>
      <c r="TJC966" s="26"/>
      <c r="TJD966" s="26"/>
      <c r="TJE966" s="26"/>
      <c r="TJF966" s="26"/>
      <c r="TJG966" s="26"/>
      <c r="TJH966" s="26"/>
      <c r="TJI966" s="26"/>
      <c r="TJJ966" s="26"/>
      <c r="TJK966" s="26"/>
      <c r="TJL966" s="26"/>
      <c r="TJM966" s="26"/>
      <c r="TJN966" s="26"/>
      <c r="TJO966" s="26"/>
      <c r="TJP966" s="26"/>
      <c r="TJQ966" s="26"/>
      <c r="TJR966" s="26"/>
      <c r="TJS966" s="26"/>
      <c r="TJT966" s="26"/>
      <c r="TJU966" s="26"/>
      <c r="TJV966" s="26"/>
      <c r="TJW966" s="26"/>
      <c r="TJX966" s="26"/>
      <c r="TJY966" s="26"/>
      <c r="TJZ966" s="26"/>
      <c r="TKA966" s="26"/>
      <c r="TKB966" s="26"/>
      <c r="TKC966" s="26"/>
      <c r="TKD966" s="26"/>
      <c r="TKE966" s="26"/>
      <c r="TKF966" s="26"/>
      <c r="TKG966" s="26"/>
      <c r="TKH966" s="26"/>
      <c r="TKI966" s="26"/>
      <c r="TKJ966" s="26"/>
      <c r="TKK966" s="26"/>
      <c r="TKL966" s="26"/>
      <c r="TKM966" s="26"/>
      <c r="TKN966" s="26"/>
      <c r="TKO966" s="26"/>
      <c r="TKP966" s="26"/>
      <c r="TKQ966" s="26"/>
      <c r="TKR966" s="26"/>
      <c r="TKS966" s="26"/>
      <c r="TKT966" s="26"/>
      <c r="TKU966" s="26"/>
      <c r="TKV966" s="26"/>
      <c r="TKW966" s="26"/>
      <c r="TKX966" s="26"/>
      <c r="TKY966" s="26"/>
      <c r="TKZ966" s="26"/>
      <c r="TLA966" s="26"/>
      <c r="TLB966" s="26"/>
      <c r="TLC966" s="26"/>
      <c r="TLD966" s="26"/>
      <c r="TLE966" s="26"/>
      <c r="TLF966" s="26"/>
      <c r="TLG966" s="26"/>
      <c r="TLH966" s="26"/>
      <c r="TLI966" s="26"/>
      <c r="TLJ966" s="26"/>
      <c r="TLK966" s="26"/>
      <c r="TLL966" s="26"/>
      <c r="TLM966" s="26"/>
      <c r="TLN966" s="26"/>
      <c r="TLO966" s="26"/>
      <c r="TLP966" s="26"/>
      <c r="TLQ966" s="26"/>
      <c r="TLR966" s="26"/>
      <c r="TLS966" s="26"/>
      <c r="TLT966" s="26"/>
      <c r="TLU966" s="26"/>
      <c r="TLV966" s="26"/>
      <c r="TLW966" s="26"/>
      <c r="TLX966" s="26"/>
      <c r="TLY966" s="26"/>
      <c r="TLZ966" s="26"/>
      <c r="TMA966" s="26"/>
      <c r="TMB966" s="26"/>
      <c r="TMC966" s="26"/>
      <c r="TMD966" s="26"/>
      <c r="TME966" s="26"/>
      <c r="TMF966" s="26"/>
      <c r="TMG966" s="26"/>
      <c r="TMH966" s="26"/>
      <c r="TMI966" s="26"/>
      <c r="TMJ966" s="26"/>
      <c r="TMK966" s="26"/>
      <c r="TML966" s="26"/>
      <c r="TMM966" s="26"/>
      <c r="TMN966" s="26"/>
      <c r="TMO966" s="26"/>
      <c r="TMP966" s="26"/>
      <c r="TMQ966" s="26"/>
      <c r="TMR966" s="26"/>
      <c r="TMS966" s="26"/>
      <c r="TMT966" s="26"/>
      <c r="TMU966" s="26"/>
      <c r="TMV966" s="26"/>
      <c r="TMW966" s="26"/>
      <c r="TMX966" s="26"/>
      <c r="TMY966" s="26"/>
      <c r="TMZ966" s="26"/>
      <c r="TNA966" s="26"/>
      <c r="TNB966" s="26"/>
      <c r="TNC966" s="26"/>
      <c r="TND966" s="26"/>
      <c r="TNE966" s="26"/>
      <c r="TNF966" s="26"/>
      <c r="TNG966" s="26"/>
      <c r="TNH966" s="26"/>
      <c r="TNI966" s="26"/>
      <c r="TNJ966" s="26"/>
      <c r="TNK966" s="26"/>
      <c r="TNL966" s="26"/>
      <c r="TNM966" s="26"/>
      <c r="TNN966" s="26"/>
      <c r="TNO966" s="26"/>
      <c r="TNP966" s="26"/>
      <c r="TNQ966" s="26"/>
      <c r="TNR966" s="26"/>
      <c r="TNS966" s="26"/>
      <c r="TNT966" s="26"/>
      <c r="TNU966" s="26"/>
      <c r="TNV966" s="26"/>
      <c r="TNW966" s="26"/>
      <c r="TNX966" s="26"/>
      <c r="TNY966" s="26"/>
      <c r="TNZ966" s="26"/>
      <c r="TOA966" s="26"/>
      <c r="TOB966" s="26"/>
      <c r="TOC966" s="26"/>
      <c r="TOD966" s="26"/>
      <c r="TOE966" s="26"/>
      <c r="TOF966" s="26"/>
      <c r="TOG966" s="26"/>
      <c r="TOH966" s="26"/>
      <c r="TOI966" s="26"/>
      <c r="TOJ966" s="26"/>
      <c r="TOK966" s="26"/>
      <c r="TOL966" s="26"/>
      <c r="TOM966" s="26"/>
      <c r="TON966" s="26"/>
      <c r="TOO966" s="26"/>
      <c r="TOP966" s="26"/>
      <c r="TOQ966" s="26"/>
      <c r="TOR966" s="26"/>
      <c r="TOS966" s="26"/>
      <c r="TOT966" s="26"/>
      <c r="TOU966" s="26"/>
      <c r="TOV966" s="26"/>
      <c r="TOW966" s="26"/>
      <c r="TOX966" s="26"/>
      <c r="TOY966" s="26"/>
      <c r="TOZ966" s="26"/>
      <c r="TPA966" s="26"/>
      <c r="TPB966" s="26"/>
      <c r="TPC966" s="26"/>
      <c r="TPD966" s="26"/>
      <c r="TPE966" s="26"/>
      <c r="TPF966" s="26"/>
      <c r="TPG966" s="26"/>
      <c r="TPH966" s="26"/>
      <c r="TPI966" s="26"/>
      <c r="TPJ966" s="26"/>
      <c r="TPK966" s="26"/>
      <c r="TPL966" s="26"/>
      <c r="TPM966" s="26"/>
      <c r="TPN966" s="26"/>
      <c r="TPO966" s="26"/>
      <c r="TPP966" s="26"/>
      <c r="TPQ966" s="26"/>
      <c r="TPR966" s="26"/>
      <c r="TPS966" s="26"/>
      <c r="TPT966" s="26"/>
      <c r="TPU966" s="26"/>
      <c r="TPV966" s="26"/>
      <c r="TPW966" s="26"/>
      <c r="TPX966" s="26"/>
      <c r="TPY966" s="26"/>
      <c r="TPZ966" s="26"/>
      <c r="TQA966" s="26"/>
      <c r="TQB966" s="26"/>
      <c r="TQC966" s="26"/>
      <c r="TQD966" s="26"/>
      <c r="TQE966" s="26"/>
      <c r="TQF966" s="26"/>
      <c r="TQG966" s="26"/>
      <c r="TQH966" s="26"/>
      <c r="TQI966" s="26"/>
      <c r="TQJ966" s="26"/>
      <c r="TQK966" s="26"/>
      <c r="TQL966" s="26"/>
      <c r="TQM966" s="26"/>
      <c r="TQN966" s="26"/>
      <c r="TQO966" s="26"/>
      <c r="TQP966" s="26"/>
      <c r="TQQ966" s="26"/>
      <c r="TQR966" s="26"/>
      <c r="TQS966" s="26"/>
      <c r="TQT966" s="26"/>
      <c r="TQU966" s="26"/>
      <c r="TQV966" s="26"/>
      <c r="TQW966" s="26"/>
      <c r="TQX966" s="26"/>
      <c r="TQY966" s="26"/>
      <c r="TQZ966" s="26"/>
      <c r="TRA966" s="26"/>
      <c r="TRB966" s="26"/>
      <c r="TRC966" s="26"/>
      <c r="TRD966" s="26"/>
      <c r="TRE966" s="26"/>
      <c r="TRF966" s="26"/>
      <c r="TRG966" s="26"/>
      <c r="TRH966" s="26"/>
      <c r="TRI966" s="26"/>
      <c r="TRJ966" s="26"/>
      <c r="TRK966" s="26"/>
      <c r="TRL966" s="26"/>
      <c r="TRM966" s="26"/>
      <c r="TRN966" s="26"/>
      <c r="TRO966" s="26"/>
      <c r="TRP966" s="26"/>
      <c r="TRQ966" s="26"/>
      <c r="TRR966" s="26"/>
      <c r="TRS966" s="26"/>
      <c r="TRT966" s="26"/>
      <c r="TRU966" s="26"/>
      <c r="TRV966" s="26"/>
      <c r="TRW966" s="26"/>
      <c r="TRX966" s="26"/>
      <c r="TRY966" s="26"/>
      <c r="TRZ966" s="26"/>
      <c r="TSA966" s="26"/>
      <c r="TSB966" s="26"/>
      <c r="TSC966" s="26"/>
      <c r="TSD966" s="26"/>
      <c r="TSE966" s="26"/>
      <c r="TSF966" s="26"/>
      <c r="TSG966" s="26"/>
      <c r="TSH966" s="26"/>
      <c r="TSI966" s="26"/>
      <c r="TSJ966" s="26"/>
      <c r="TSK966" s="26"/>
      <c r="TSL966" s="26"/>
      <c r="TSM966" s="26"/>
      <c r="TSN966" s="26"/>
      <c r="TSO966" s="26"/>
      <c r="TSP966" s="26"/>
      <c r="TSQ966" s="26"/>
      <c r="TSR966" s="26"/>
      <c r="TSS966" s="26"/>
      <c r="TST966" s="26"/>
      <c r="TSU966" s="26"/>
      <c r="TSV966" s="26"/>
      <c r="TSW966" s="26"/>
      <c r="TSX966" s="26"/>
      <c r="TSY966" s="26"/>
      <c r="TSZ966" s="26"/>
      <c r="TTA966" s="26"/>
      <c r="TTB966" s="26"/>
      <c r="TTC966" s="26"/>
      <c r="TTD966" s="26"/>
      <c r="TTE966" s="26"/>
      <c r="TTF966" s="26"/>
      <c r="TTG966" s="26"/>
      <c r="TTH966" s="26"/>
      <c r="TTI966" s="26"/>
      <c r="TTJ966" s="26"/>
      <c r="TTK966" s="26"/>
      <c r="TTL966" s="26"/>
      <c r="TTM966" s="26"/>
      <c r="TTN966" s="26"/>
      <c r="TTO966" s="26"/>
      <c r="TTP966" s="26"/>
      <c r="TTQ966" s="26"/>
      <c r="TTR966" s="26"/>
      <c r="TTS966" s="26"/>
      <c r="TTT966" s="26"/>
      <c r="TTU966" s="26"/>
      <c r="TTV966" s="26"/>
      <c r="TTW966" s="26"/>
      <c r="TTX966" s="26"/>
      <c r="TTY966" s="26"/>
      <c r="TTZ966" s="26"/>
      <c r="TUA966" s="26"/>
      <c r="TUB966" s="26"/>
      <c r="TUC966" s="26"/>
      <c r="TUD966" s="26"/>
      <c r="TUE966" s="26"/>
      <c r="TUF966" s="26"/>
      <c r="TUG966" s="26"/>
      <c r="TUH966" s="26"/>
      <c r="TUI966" s="26"/>
      <c r="TUJ966" s="26"/>
      <c r="TUK966" s="26"/>
      <c r="TUL966" s="26"/>
      <c r="TUM966" s="26"/>
      <c r="TUN966" s="26"/>
      <c r="TUO966" s="26"/>
      <c r="TUP966" s="26"/>
      <c r="TUQ966" s="26"/>
      <c r="TUR966" s="26"/>
      <c r="TUS966" s="26"/>
      <c r="TUT966" s="26"/>
      <c r="TUU966" s="26"/>
      <c r="TUV966" s="26"/>
      <c r="TUW966" s="26"/>
      <c r="TUX966" s="26"/>
      <c r="TUY966" s="26"/>
      <c r="TUZ966" s="26"/>
      <c r="TVA966" s="26"/>
      <c r="TVB966" s="26"/>
      <c r="TVC966" s="26"/>
      <c r="TVD966" s="26"/>
      <c r="TVE966" s="26"/>
      <c r="TVF966" s="26"/>
      <c r="TVG966" s="26"/>
      <c r="TVH966" s="26"/>
      <c r="TVI966" s="26"/>
      <c r="TVJ966" s="26"/>
      <c r="TVK966" s="26"/>
      <c r="TVL966" s="26"/>
      <c r="TVM966" s="26"/>
      <c r="TVN966" s="26"/>
      <c r="TVO966" s="26"/>
      <c r="TVP966" s="26"/>
      <c r="TVQ966" s="26"/>
      <c r="TVR966" s="26"/>
      <c r="TVS966" s="26"/>
      <c r="TVT966" s="26"/>
      <c r="TVU966" s="26"/>
      <c r="TVV966" s="26"/>
      <c r="TVW966" s="26"/>
      <c r="TVX966" s="26"/>
      <c r="TVY966" s="26"/>
      <c r="TVZ966" s="26"/>
      <c r="TWA966" s="26"/>
      <c r="TWB966" s="26"/>
      <c r="TWC966" s="26"/>
      <c r="TWD966" s="26"/>
      <c r="TWE966" s="26"/>
      <c r="TWF966" s="26"/>
      <c r="TWG966" s="26"/>
      <c r="TWH966" s="26"/>
      <c r="TWI966" s="26"/>
      <c r="TWJ966" s="26"/>
      <c r="TWK966" s="26"/>
      <c r="TWL966" s="26"/>
      <c r="TWM966" s="26"/>
      <c r="TWN966" s="26"/>
      <c r="TWO966" s="26"/>
      <c r="TWP966" s="26"/>
      <c r="TWQ966" s="26"/>
      <c r="TWR966" s="26"/>
      <c r="TWS966" s="26"/>
      <c r="TWT966" s="26"/>
      <c r="TWU966" s="26"/>
      <c r="TWV966" s="26"/>
      <c r="TWW966" s="26"/>
      <c r="TWX966" s="26"/>
      <c r="TWY966" s="26"/>
      <c r="TWZ966" s="26"/>
      <c r="TXA966" s="26"/>
      <c r="TXB966" s="26"/>
      <c r="TXC966" s="26"/>
      <c r="TXD966" s="26"/>
      <c r="TXE966" s="26"/>
      <c r="TXF966" s="26"/>
      <c r="TXG966" s="26"/>
      <c r="TXH966" s="26"/>
      <c r="TXI966" s="26"/>
      <c r="TXJ966" s="26"/>
      <c r="TXK966" s="26"/>
      <c r="TXL966" s="26"/>
      <c r="TXM966" s="26"/>
      <c r="TXN966" s="26"/>
      <c r="TXO966" s="26"/>
      <c r="TXP966" s="26"/>
      <c r="TXQ966" s="26"/>
      <c r="TXR966" s="26"/>
      <c r="TXS966" s="26"/>
      <c r="TXT966" s="26"/>
      <c r="TXU966" s="26"/>
      <c r="TXV966" s="26"/>
      <c r="TXW966" s="26"/>
      <c r="TXX966" s="26"/>
      <c r="TXY966" s="26"/>
      <c r="TXZ966" s="26"/>
      <c r="TYA966" s="26"/>
      <c r="TYB966" s="26"/>
      <c r="TYC966" s="26"/>
      <c r="TYD966" s="26"/>
      <c r="TYE966" s="26"/>
      <c r="TYF966" s="26"/>
      <c r="TYG966" s="26"/>
      <c r="TYH966" s="26"/>
      <c r="TYI966" s="26"/>
      <c r="TYJ966" s="26"/>
      <c r="TYK966" s="26"/>
      <c r="TYL966" s="26"/>
      <c r="TYM966" s="26"/>
      <c r="TYN966" s="26"/>
      <c r="TYO966" s="26"/>
      <c r="TYP966" s="26"/>
      <c r="TYQ966" s="26"/>
      <c r="TYR966" s="26"/>
      <c r="TYS966" s="26"/>
      <c r="TYT966" s="26"/>
      <c r="TYU966" s="26"/>
      <c r="TYV966" s="26"/>
      <c r="TYW966" s="26"/>
      <c r="TYX966" s="26"/>
      <c r="TYY966" s="26"/>
      <c r="TYZ966" s="26"/>
      <c r="TZA966" s="26"/>
      <c r="TZB966" s="26"/>
      <c r="TZC966" s="26"/>
      <c r="TZD966" s="26"/>
      <c r="TZE966" s="26"/>
      <c r="TZF966" s="26"/>
      <c r="TZG966" s="26"/>
      <c r="TZH966" s="26"/>
      <c r="TZI966" s="26"/>
      <c r="TZJ966" s="26"/>
      <c r="TZK966" s="26"/>
      <c r="TZL966" s="26"/>
      <c r="TZM966" s="26"/>
      <c r="TZN966" s="26"/>
      <c r="TZO966" s="26"/>
      <c r="TZP966" s="26"/>
      <c r="TZQ966" s="26"/>
      <c r="TZR966" s="26"/>
      <c r="TZS966" s="26"/>
      <c r="TZT966" s="26"/>
      <c r="TZU966" s="26"/>
      <c r="TZV966" s="26"/>
      <c r="TZW966" s="26"/>
      <c r="TZX966" s="26"/>
      <c r="TZY966" s="26"/>
      <c r="TZZ966" s="26"/>
      <c r="UAA966" s="26"/>
      <c r="UAB966" s="26"/>
      <c r="UAC966" s="26"/>
      <c r="UAD966" s="26"/>
      <c r="UAE966" s="26"/>
      <c r="UAF966" s="26"/>
      <c r="UAG966" s="26"/>
      <c r="UAH966" s="26"/>
      <c r="UAI966" s="26"/>
      <c r="UAJ966" s="26"/>
      <c r="UAK966" s="26"/>
      <c r="UAL966" s="26"/>
      <c r="UAM966" s="26"/>
      <c r="UAN966" s="26"/>
      <c r="UAO966" s="26"/>
      <c r="UAP966" s="26"/>
      <c r="UAQ966" s="26"/>
      <c r="UAR966" s="26"/>
      <c r="UAS966" s="26"/>
      <c r="UAT966" s="26"/>
      <c r="UAU966" s="26"/>
      <c r="UAV966" s="26"/>
      <c r="UAW966" s="26"/>
      <c r="UAX966" s="26"/>
      <c r="UAY966" s="26"/>
      <c r="UAZ966" s="26"/>
      <c r="UBA966" s="26"/>
      <c r="UBB966" s="26"/>
      <c r="UBC966" s="26"/>
      <c r="UBD966" s="26"/>
      <c r="UBE966" s="26"/>
      <c r="UBF966" s="26"/>
      <c r="UBG966" s="26"/>
      <c r="UBH966" s="26"/>
      <c r="UBI966" s="26"/>
      <c r="UBJ966" s="26"/>
      <c r="UBK966" s="26"/>
      <c r="UBL966" s="26"/>
      <c r="UBM966" s="26"/>
      <c r="UBN966" s="26"/>
      <c r="UBO966" s="26"/>
      <c r="UBP966" s="26"/>
      <c r="UBQ966" s="26"/>
      <c r="UBR966" s="26"/>
      <c r="UBS966" s="26"/>
      <c r="UBT966" s="26"/>
      <c r="UBU966" s="26"/>
      <c r="UBV966" s="26"/>
      <c r="UBW966" s="26"/>
      <c r="UBX966" s="26"/>
      <c r="UBY966" s="26"/>
      <c r="UBZ966" s="26"/>
      <c r="UCA966" s="26"/>
      <c r="UCB966" s="26"/>
      <c r="UCC966" s="26"/>
      <c r="UCD966" s="26"/>
      <c r="UCE966" s="26"/>
      <c r="UCF966" s="26"/>
      <c r="UCG966" s="26"/>
      <c r="UCH966" s="26"/>
      <c r="UCI966" s="26"/>
      <c r="UCJ966" s="26"/>
      <c r="UCK966" s="26"/>
      <c r="UCL966" s="26"/>
      <c r="UCM966" s="26"/>
      <c r="UCN966" s="26"/>
      <c r="UCO966" s="26"/>
      <c r="UCP966" s="26"/>
      <c r="UCQ966" s="26"/>
      <c r="UCR966" s="26"/>
      <c r="UCS966" s="26"/>
      <c r="UCT966" s="26"/>
      <c r="UCU966" s="26"/>
      <c r="UCV966" s="26"/>
      <c r="UCW966" s="26"/>
      <c r="UCX966" s="26"/>
      <c r="UCY966" s="26"/>
      <c r="UCZ966" s="26"/>
      <c r="UDA966" s="26"/>
      <c r="UDB966" s="26"/>
      <c r="UDC966" s="26"/>
      <c r="UDD966" s="26"/>
      <c r="UDE966" s="26"/>
      <c r="UDF966" s="26"/>
      <c r="UDG966" s="26"/>
      <c r="UDH966" s="26"/>
      <c r="UDI966" s="26"/>
      <c r="UDJ966" s="26"/>
      <c r="UDK966" s="26"/>
      <c r="UDL966" s="26"/>
      <c r="UDM966" s="26"/>
      <c r="UDN966" s="26"/>
      <c r="UDO966" s="26"/>
      <c r="UDP966" s="26"/>
      <c r="UDQ966" s="26"/>
      <c r="UDR966" s="26"/>
      <c r="UDS966" s="26"/>
      <c r="UDT966" s="26"/>
      <c r="UDU966" s="26"/>
      <c r="UDV966" s="26"/>
      <c r="UDW966" s="26"/>
      <c r="UDX966" s="26"/>
      <c r="UDY966" s="26"/>
      <c r="UDZ966" s="26"/>
      <c r="UEA966" s="26"/>
      <c r="UEB966" s="26"/>
      <c r="UEC966" s="26"/>
      <c r="UED966" s="26"/>
      <c r="UEE966" s="26"/>
      <c r="UEF966" s="26"/>
      <c r="UEG966" s="26"/>
      <c r="UEH966" s="26"/>
      <c r="UEI966" s="26"/>
      <c r="UEJ966" s="26"/>
      <c r="UEK966" s="26"/>
      <c r="UEL966" s="26"/>
      <c r="UEM966" s="26"/>
      <c r="UEN966" s="26"/>
      <c r="UEO966" s="26"/>
      <c r="UEP966" s="26"/>
      <c r="UEQ966" s="26"/>
      <c r="UER966" s="26"/>
      <c r="UES966" s="26"/>
      <c r="UET966" s="26"/>
      <c r="UEU966" s="26"/>
      <c r="UEV966" s="26"/>
      <c r="UEW966" s="26"/>
      <c r="UEX966" s="26"/>
      <c r="UEY966" s="26"/>
      <c r="UEZ966" s="26"/>
      <c r="UFA966" s="26"/>
      <c r="UFB966" s="26"/>
      <c r="UFC966" s="26"/>
      <c r="UFD966" s="26"/>
      <c r="UFE966" s="26"/>
      <c r="UFF966" s="26"/>
      <c r="UFG966" s="26"/>
      <c r="UFH966" s="26"/>
      <c r="UFI966" s="26"/>
      <c r="UFJ966" s="26"/>
      <c r="UFK966" s="26"/>
      <c r="UFL966" s="26"/>
      <c r="UFM966" s="26"/>
      <c r="UFN966" s="26"/>
      <c r="UFO966" s="26"/>
      <c r="UFP966" s="26"/>
      <c r="UFQ966" s="26"/>
      <c r="UFR966" s="26"/>
      <c r="UFS966" s="26"/>
      <c r="UFT966" s="26"/>
      <c r="UFU966" s="26"/>
      <c r="UFV966" s="26"/>
      <c r="UFW966" s="26"/>
      <c r="UFX966" s="26"/>
      <c r="UFY966" s="26"/>
      <c r="UFZ966" s="26"/>
      <c r="UGA966" s="26"/>
      <c r="UGB966" s="26"/>
      <c r="UGC966" s="26"/>
      <c r="UGD966" s="26"/>
      <c r="UGE966" s="26"/>
      <c r="UGF966" s="26"/>
      <c r="UGG966" s="26"/>
      <c r="UGH966" s="26"/>
      <c r="UGI966" s="26"/>
      <c r="UGJ966" s="26"/>
      <c r="UGK966" s="26"/>
      <c r="UGL966" s="26"/>
      <c r="UGM966" s="26"/>
      <c r="UGN966" s="26"/>
      <c r="UGO966" s="26"/>
      <c r="UGP966" s="26"/>
      <c r="UGQ966" s="26"/>
      <c r="UGR966" s="26"/>
      <c r="UGS966" s="26"/>
      <c r="UGT966" s="26"/>
      <c r="UGU966" s="26"/>
      <c r="UGV966" s="26"/>
      <c r="UGW966" s="26"/>
      <c r="UGX966" s="26"/>
      <c r="UGY966" s="26"/>
      <c r="UGZ966" s="26"/>
      <c r="UHA966" s="26"/>
      <c r="UHB966" s="26"/>
      <c r="UHC966" s="26"/>
      <c r="UHD966" s="26"/>
      <c r="UHE966" s="26"/>
      <c r="UHF966" s="26"/>
      <c r="UHG966" s="26"/>
      <c r="UHH966" s="26"/>
      <c r="UHI966" s="26"/>
      <c r="UHJ966" s="26"/>
      <c r="UHK966" s="26"/>
      <c r="UHL966" s="26"/>
      <c r="UHM966" s="26"/>
      <c r="UHN966" s="26"/>
      <c r="UHO966" s="26"/>
      <c r="UHP966" s="26"/>
      <c r="UHQ966" s="26"/>
      <c r="UHR966" s="26"/>
      <c r="UHS966" s="26"/>
      <c r="UHT966" s="26"/>
      <c r="UHU966" s="26"/>
      <c r="UHV966" s="26"/>
      <c r="UHW966" s="26"/>
      <c r="UHX966" s="26"/>
      <c r="UHY966" s="26"/>
      <c r="UHZ966" s="26"/>
      <c r="UIA966" s="26"/>
      <c r="UIB966" s="26"/>
      <c r="UIC966" s="26"/>
      <c r="UID966" s="26"/>
      <c r="UIE966" s="26"/>
      <c r="UIF966" s="26"/>
      <c r="UIG966" s="26"/>
      <c r="UIH966" s="26"/>
      <c r="UII966" s="26"/>
      <c r="UIJ966" s="26"/>
      <c r="UIK966" s="26"/>
      <c r="UIL966" s="26"/>
      <c r="UIM966" s="26"/>
      <c r="UIN966" s="26"/>
      <c r="UIO966" s="26"/>
      <c r="UIP966" s="26"/>
      <c r="UIQ966" s="26"/>
      <c r="UIR966" s="26"/>
      <c r="UIS966" s="26"/>
      <c r="UIT966" s="26"/>
      <c r="UIU966" s="26"/>
      <c r="UIV966" s="26"/>
      <c r="UIW966" s="26"/>
      <c r="UIX966" s="26"/>
      <c r="UIY966" s="26"/>
      <c r="UIZ966" s="26"/>
      <c r="UJA966" s="26"/>
      <c r="UJB966" s="26"/>
      <c r="UJC966" s="26"/>
      <c r="UJD966" s="26"/>
      <c r="UJE966" s="26"/>
      <c r="UJF966" s="26"/>
      <c r="UJG966" s="26"/>
      <c r="UJH966" s="26"/>
      <c r="UJI966" s="26"/>
      <c r="UJJ966" s="26"/>
      <c r="UJK966" s="26"/>
      <c r="UJL966" s="26"/>
      <c r="UJM966" s="26"/>
      <c r="UJN966" s="26"/>
      <c r="UJO966" s="26"/>
      <c r="UJP966" s="26"/>
      <c r="UJQ966" s="26"/>
      <c r="UJR966" s="26"/>
      <c r="UJS966" s="26"/>
      <c r="UJT966" s="26"/>
      <c r="UJU966" s="26"/>
      <c r="UJV966" s="26"/>
      <c r="UJW966" s="26"/>
      <c r="UJX966" s="26"/>
      <c r="UJY966" s="26"/>
      <c r="UJZ966" s="26"/>
      <c r="UKA966" s="26"/>
      <c r="UKB966" s="26"/>
      <c r="UKC966" s="26"/>
      <c r="UKD966" s="26"/>
      <c r="UKE966" s="26"/>
      <c r="UKF966" s="26"/>
      <c r="UKG966" s="26"/>
      <c r="UKH966" s="26"/>
      <c r="UKI966" s="26"/>
      <c r="UKJ966" s="26"/>
      <c r="UKK966" s="26"/>
      <c r="UKL966" s="26"/>
      <c r="UKM966" s="26"/>
      <c r="UKN966" s="26"/>
      <c r="UKO966" s="26"/>
      <c r="UKP966" s="26"/>
      <c r="UKQ966" s="26"/>
      <c r="UKR966" s="26"/>
      <c r="UKS966" s="26"/>
      <c r="UKT966" s="26"/>
      <c r="UKU966" s="26"/>
      <c r="UKV966" s="26"/>
      <c r="UKW966" s="26"/>
      <c r="UKX966" s="26"/>
      <c r="UKY966" s="26"/>
      <c r="UKZ966" s="26"/>
      <c r="ULA966" s="26"/>
      <c r="ULB966" s="26"/>
      <c r="ULC966" s="26"/>
      <c r="ULD966" s="26"/>
      <c r="ULE966" s="26"/>
      <c r="ULF966" s="26"/>
      <c r="ULG966" s="26"/>
      <c r="ULH966" s="26"/>
      <c r="ULI966" s="26"/>
      <c r="ULJ966" s="26"/>
      <c r="ULK966" s="26"/>
      <c r="ULL966" s="26"/>
      <c r="ULM966" s="26"/>
      <c r="ULN966" s="26"/>
      <c r="ULO966" s="26"/>
      <c r="ULP966" s="26"/>
      <c r="ULQ966" s="26"/>
      <c r="ULR966" s="26"/>
      <c r="ULS966" s="26"/>
      <c r="ULT966" s="26"/>
      <c r="ULU966" s="26"/>
      <c r="ULV966" s="26"/>
      <c r="ULW966" s="26"/>
      <c r="ULX966" s="26"/>
      <c r="ULY966" s="26"/>
      <c r="ULZ966" s="26"/>
      <c r="UMA966" s="26"/>
      <c r="UMB966" s="26"/>
      <c r="UMC966" s="26"/>
      <c r="UMD966" s="26"/>
      <c r="UME966" s="26"/>
      <c r="UMF966" s="26"/>
      <c r="UMG966" s="26"/>
      <c r="UMH966" s="26"/>
      <c r="UMI966" s="26"/>
      <c r="UMJ966" s="26"/>
      <c r="UMK966" s="26"/>
      <c r="UML966" s="26"/>
      <c r="UMM966" s="26"/>
      <c r="UMN966" s="26"/>
      <c r="UMO966" s="26"/>
      <c r="UMP966" s="26"/>
      <c r="UMQ966" s="26"/>
      <c r="UMR966" s="26"/>
      <c r="UMS966" s="26"/>
      <c r="UMT966" s="26"/>
      <c r="UMU966" s="26"/>
      <c r="UMV966" s="26"/>
      <c r="UMW966" s="26"/>
      <c r="UMX966" s="26"/>
      <c r="UMY966" s="26"/>
      <c r="UMZ966" s="26"/>
      <c r="UNA966" s="26"/>
      <c r="UNB966" s="26"/>
      <c r="UNC966" s="26"/>
      <c r="UND966" s="26"/>
      <c r="UNE966" s="26"/>
      <c r="UNF966" s="26"/>
      <c r="UNG966" s="26"/>
      <c r="UNH966" s="26"/>
      <c r="UNI966" s="26"/>
      <c r="UNJ966" s="26"/>
      <c r="UNK966" s="26"/>
      <c r="UNL966" s="26"/>
      <c r="UNM966" s="26"/>
      <c r="UNN966" s="26"/>
      <c r="UNO966" s="26"/>
      <c r="UNP966" s="26"/>
      <c r="UNQ966" s="26"/>
      <c r="UNR966" s="26"/>
      <c r="UNS966" s="26"/>
      <c r="UNT966" s="26"/>
      <c r="UNU966" s="26"/>
      <c r="UNV966" s="26"/>
      <c r="UNW966" s="26"/>
      <c r="UNX966" s="26"/>
      <c r="UNY966" s="26"/>
      <c r="UNZ966" s="26"/>
      <c r="UOA966" s="26"/>
      <c r="UOB966" s="26"/>
      <c r="UOC966" s="26"/>
      <c r="UOD966" s="26"/>
      <c r="UOE966" s="26"/>
      <c r="UOF966" s="26"/>
      <c r="UOG966" s="26"/>
      <c r="UOH966" s="26"/>
      <c r="UOI966" s="26"/>
      <c r="UOJ966" s="26"/>
      <c r="UOK966" s="26"/>
      <c r="UOL966" s="26"/>
      <c r="UOM966" s="26"/>
      <c r="UON966" s="26"/>
      <c r="UOO966" s="26"/>
      <c r="UOP966" s="26"/>
      <c r="UOQ966" s="26"/>
      <c r="UOR966" s="26"/>
      <c r="UOS966" s="26"/>
      <c r="UOT966" s="26"/>
      <c r="UOU966" s="26"/>
      <c r="UOV966" s="26"/>
      <c r="UOW966" s="26"/>
      <c r="UOX966" s="26"/>
      <c r="UOY966" s="26"/>
      <c r="UOZ966" s="26"/>
      <c r="UPA966" s="26"/>
      <c r="UPB966" s="26"/>
      <c r="UPC966" s="26"/>
      <c r="UPD966" s="26"/>
      <c r="UPE966" s="26"/>
      <c r="UPF966" s="26"/>
      <c r="UPG966" s="26"/>
      <c r="UPH966" s="26"/>
      <c r="UPI966" s="26"/>
      <c r="UPJ966" s="26"/>
      <c r="UPK966" s="26"/>
      <c r="UPL966" s="26"/>
      <c r="UPM966" s="26"/>
      <c r="UPN966" s="26"/>
      <c r="UPO966" s="26"/>
      <c r="UPP966" s="26"/>
      <c r="UPQ966" s="26"/>
      <c r="UPR966" s="26"/>
      <c r="UPS966" s="26"/>
      <c r="UPT966" s="26"/>
      <c r="UPU966" s="26"/>
      <c r="UPV966" s="26"/>
      <c r="UPW966" s="26"/>
      <c r="UPX966" s="26"/>
      <c r="UPY966" s="26"/>
      <c r="UPZ966" s="26"/>
      <c r="UQA966" s="26"/>
      <c r="UQB966" s="26"/>
      <c r="UQC966" s="26"/>
      <c r="UQD966" s="26"/>
      <c r="UQE966" s="26"/>
      <c r="UQF966" s="26"/>
      <c r="UQG966" s="26"/>
      <c r="UQH966" s="26"/>
      <c r="UQI966" s="26"/>
      <c r="UQJ966" s="26"/>
      <c r="UQK966" s="26"/>
      <c r="UQL966" s="26"/>
      <c r="UQM966" s="26"/>
      <c r="UQN966" s="26"/>
      <c r="UQO966" s="26"/>
      <c r="UQP966" s="26"/>
      <c r="UQQ966" s="26"/>
      <c r="UQR966" s="26"/>
      <c r="UQS966" s="26"/>
      <c r="UQT966" s="26"/>
      <c r="UQU966" s="26"/>
      <c r="UQV966" s="26"/>
      <c r="UQW966" s="26"/>
      <c r="UQX966" s="26"/>
      <c r="UQY966" s="26"/>
      <c r="UQZ966" s="26"/>
      <c r="URA966" s="26"/>
      <c r="URB966" s="26"/>
      <c r="URC966" s="26"/>
      <c r="URD966" s="26"/>
      <c r="URE966" s="26"/>
      <c r="URF966" s="26"/>
      <c r="URG966" s="26"/>
      <c r="URH966" s="26"/>
      <c r="URI966" s="26"/>
      <c r="URJ966" s="26"/>
      <c r="URK966" s="26"/>
      <c r="URL966" s="26"/>
      <c r="URM966" s="26"/>
      <c r="URN966" s="26"/>
      <c r="URO966" s="26"/>
      <c r="URP966" s="26"/>
      <c r="URQ966" s="26"/>
      <c r="URR966" s="26"/>
      <c r="URS966" s="26"/>
      <c r="URT966" s="26"/>
      <c r="URU966" s="26"/>
      <c r="URV966" s="26"/>
      <c r="URW966" s="26"/>
      <c r="URX966" s="26"/>
      <c r="URY966" s="26"/>
      <c r="URZ966" s="26"/>
      <c r="USA966" s="26"/>
      <c r="USB966" s="26"/>
      <c r="USC966" s="26"/>
      <c r="USD966" s="26"/>
      <c r="USE966" s="26"/>
      <c r="USF966" s="26"/>
      <c r="USG966" s="26"/>
      <c r="USH966" s="26"/>
      <c r="USI966" s="26"/>
      <c r="USJ966" s="26"/>
      <c r="USK966" s="26"/>
      <c r="USL966" s="26"/>
      <c r="USM966" s="26"/>
      <c r="USN966" s="26"/>
      <c r="USO966" s="26"/>
      <c r="USP966" s="26"/>
      <c r="USQ966" s="26"/>
      <c r="USR966" s="26"/>
      <c r="USS966" s="26"/>
      <c r="UST966" s="26"/>
      <c r="USU966" s="26"/>
      <c r="USV966" s="26"/>
      <c r="USW966" s="26"/>
      <c r="USX966" s="26"/>
      <c r="USY966" s="26"/>
      <c r="USZ966" s="26"/>
      <c r="UTA966" s="26"/>
      <c r="UTB966" s="26"/>
      <c r="UTC966" s="26"/>
      <c r="UTD966" s="26"/>
      <c r="UTE966" s="26"/>
      <c r="UTF966" s="26"/>
      <c r="UTG966" s="26"/>
      <c r="UTH966" s="26"/>
      <c r="UTI966" s="26"/>
      <c r="UTJ966" s="26"/>
      <c r="UTK966" s="26"/>
      <c r="UTL966" s="26"/>
      <c r="UTM966" s="26"/>
      <c r="UTN966" s="26"/>
      <c r="UTO966" s="26"/>
      <c r="UTP966" s="26"/>
      <c r="UTQ966" s="26"/>
      <c r="UTR966" s="26"/>
      <c r="UTS966" s="26"/>
      <c r="UTT966" s="26"/>
      <c r="UTU966" s="26"/>
      <c r="UTV966" s="26"/>
      <c r="UTW966" s="26"/>
      <c r="UTX966" s="26"/>
      <c r="UTY966" s="26"/>
      <c r="UTZ966" s="26"/>
      <c r="UUA966" s="26"/>
      <c r="UUB966" s="26"/>
      <c r="UUC966" s="26"/>
      <c r="UUD966" s="26"/>
      <c r="UUE966" s="26"/>
      <c r="UUF966" s="26"/>
      <c r="UUG966" s="26"/>
      <c r="UUH966" s="26"/>
      <c r="UUI966" s="26"/>
      <c r="UUJ966" s="26"/>
      <c r="UUK966" s="26"/>
      <c r="UUL966" s="26"/>
      <c r="UUM966" s="26"/>
      <c r="UUN966" s="26"/>
      <c r="UUO966" s="26"/>
      <c r="UUP966" s="26"/>
      <c r="UUQ966" s="26"/>
      <c r="UUR966" s="26"/>
      <c r="UUS966" s="26"/>
      <c r="UUT966" s="26"/>
      <c r="UUU966" s="26"/>
      <c r="UUV966" s="26"/>
      <c r="UUW966" s="26"/>
      <c r="UUX966" s="26"/>
      <c r="UUY966" s="26"/>
      <c r="UUZ966" s="26"/>
      <c r="UVA966" s="26"/>
      <c r="UVB966" s="26"/>
      <c r="UVC966" s="26"/>
      <c r="UVD966" s="26"/>
      <c r="UVE966" s="26"/>
      <c r="UVF966" s="26"/>
      <c r="UVG966" s="26"/>
      <c r="UVH966" s="26"/>
      <c r="UVI966" s="26"/>
      <c r="UVJ966" s="26"/>
      <c r="UVK966" s="26"/>
      <c r="UVL966" s="26"/>
      <c r="UVM966" s="26"/>
      <c r="UVN966" s="26"/>
      <c r="UVO966" s="26"/>
      <c r="UVP966" s="26"/>
      <c r="UVQ966" s="26"/>
      <c r="UVR966" s="26"/>
      <c r="UVS966" s="26"/>
      <c r="UVT966" s="26"/>
      <c r="UVU966" s="26"/>
      <c r="UVV966" s="26"/>
      <c r="UVW966" s="26"/>
      <c r="UVX966" s="26"/>
      <c r="UVY966" s="26"/>
      <c r="UVZ966" s="26"/>
      <c r="UWA966" s="26"/>
      <c r="UWB966" s="26"/>
      <c r="UWC966" s="26"/>
      <c r="UWD966" s="26"/>
      <c r="UWE966" s="26"/>
      <c r="UWF966" s="26"/>
      <c r="UWG966" s="26"/>
      <c r="UWH966" s="26"/>
      <c r="UWI966" s="26"/>
      <c r="UWJ966" s="26"/>
      <c r="UWK966" s="26"/>
      <c r="UWL966" s="26"/>
      <c r="UWM966" s="26"/>
      <c r="UWN966" s="26"/>
      <c r="UWO966" s="26"/>
      <c r="UWP966" s="26"/>
      <c r="UWQ966" s="26"/>
      <c r="UWR966" s="26"/>
      <c r="UWS966" s="26"/>
      <c r="UWT966" s="26"/>
      <c r="UWU966" s="26"/>
      <c r="UWV966" s="26"/>
      <c r="UWW966" s="26"/>
      <c r="UWX966" s="26"/>
      <c r="UWY966" s="26"/>
      <c r="UWZ966" s="26"/>
      <c r="UXA966" s="26"/>
      <c r="UXB966" s="26"/>
      <c r="UXC966" s="26"/>
      <c r="UXD966" s="26"/>
      <c r="UXE966" s="26"/>
      <c r="UXF966" s="26"/>
      <c r="UXG966" s="26"/>
      <c r="UXH966" s="26"/>
      <c r="UXI966" s="26"/>
      <c r="UXJ966" s="26"/>
      <c r="UXK966" s="26"/>
      <c r="UXL966" s="26"/>
      <c r="UXM966" s="26"/>
      <c r="UXN966" s="26"/>
      <c r="UXO966" s="26"/>
      <c r="UXP966" s="26"/>
      <c r="UXQ966" s="26"/>
      <c r="UXR966" s="26"/>
      <c r="UXS966" s="26"/>
      <c r="UXT966" s="26"/>
      <c r="UXU966" s="26"/>
      <c r="UXV966" s="26"/>
      <c r="UXW966" s="26"/>
      <c r="UXX966" s="26"/>
      <c r="UXY966" s="26"/>
      <c r="UXZ966" s="26"/>
      <c r="UYA966" s="26"/>
      <c r="UYB966" s="26"/>
      <c r="UYC966" s="26"/>
      <c r="UYD966" s="26"/>
      <c r="UYE966" s="26"/>
      <c r="UYF966" s="26"/>
      <c r="UYG966" s="26"/>
      <c r="UYH966" s="26"/>
      <c r="UYI966" s="26"/>
      <c r="UYJ966" s="26"/>
      <c r="UYK966" s="26"/>
      <c r="UYL966" s="26"/>
      <c r="UYM966" s="26"/>
      <c r="UYN966" s="26"/>
      <c r="UYO966" s="26"/>
      <c r="UYP966" s="26"/>
      <c r="UYQ966" s="26"/>
      <c r="UYR966" s="26"/>
      <c r="UYS966" s="26"/>
      <c r="UYT966" s="26"/>
      <c r="UYU966" s="26"/>
      <c r="UYV966" s="26"/>
      <c r="UYW966" s="26"/>
      <c r="UYX966" s="26"/>
      <c r="UYY966" s="26"/>
      <c r="UYZ966" s="26"/>
      <c r="UZA966" s="26"/>
      <c r="UZB966" s="26"/>
      <c r="UZC966" s="26"/>
      <c r="UZD966" s="26"/>
      <c r="UZE966" s="26"/>
      <c r="UZF966" s="26"/>
      <c r="UZG966" s="26"/>
      <c r="UZH966" s="26"/>
      <c r="UZI966" s="26"/>
      <c r="UZJ966" s="26"/>
      <c r="UZK966" s="26"/>
      <c r="UZL966" s="26"/>
      <c r="UZM966" s="26"/>
      <c r="UZN966" s="26"/>
      <c r="UZO966" s="26"/>
      <c r="UZP966" s="26"/>
      <c r="UZQ966" s="26"/>
      <c r="UZR966" s="26"/>
      <c r="UZS966" s="26"/>
      <c r="UZT966" s="26"/>
      <c r="UZU966" s="26"/>
      <c r="UZV966" s="26"/>
      <c r="UZW966" s="26"/>
      <c r="UZX966" s="26"/>
      <c r="UZY966" s="26"/>
      <c r="UZZ966" s="26"/>
      <c r="VAA966" s="26"/>
      <c r="VAB966" s="26"/>
      <c r="VAC966" s="26"/>
      <c r="VAD966" s="26"/>
      <c r="VAE966" s="26"/>
      <c r="VAF966" s="26"/>
      <c r="VAG966" s="26"/>
      <c r="VAH966" s="26"/>
      <c r="VAI966" s="26"/>
      <c r="VAJ966" s="26"/>
      <c r="VAK966" s="26"/>
      <c r="VAL966" s="26"/>
      <c r="VAM966" s="26"/>
      <c r="VAN966" s="26"/>
      <c r="VAO966" s="26"/>
      <c r="VAP966" s="26"/>
      <c r="VAQ966" s="26"/>
      <c r="VAR966" s="26"/>
      <c r="VAS966" s="26"/>
      <c r="VAT966" s="26"/>
      <c r="VAU966" s="26"/>
      <c r="VAV966" s="26"/>
      <c r="VAW966" s="26"/>
      <c r="VAX966" s="26"/>
      <c r="VAY966" s="26"/>
      <c r="VAZ966" s="26"/>
      <c r="VBA966" s="26"/>
      <c r="VBB966" s="26"/>
      <c r="VBC966" s="26"/>
      <c r="VBD966" s="26"/>
      <c r="VBE966" s="26"/>
      <c r="VBF966" s="26"/>
      <c r="VBG966" s="26"/>
      <c r="VBH966" s="26"/>
      <c r="VBI966" s="26"/>
      <c r="VBJ966" s="26"/>
      <c r="VBK966" s="26"/>
      <c r="VBL966" s="26"/>
      <c r="VBM966" s="26"/>
      <c r="VBN966" s="26"/>
      <c r="VBO966" s="26"/>
      <c r="VBP966" s="26"/>
      <c r="VBQ966" s="26"/>
      <c r="VBR966" s="26"/>
      <c r="VBS966" s="26"/>
      <c r="VBT966" s="26"/>
      <c r="VBU966" s="26"/>
      <c r="VBV966" s="26"/>
      <c r="VBW966" s="26"/>
      <c r="VBX966" s="26"/>
      <c r="VBY966" s="26"/>
      <c r="VBZ966" s="26"/>
      <c r="VCA966" s="26"/>
      <c r="VCB966" s="26"/>
      <c r="VCC966" s="26"/>
      <c r="VCD966" s="26"/>
      <c r="VCE966" s="26"/>
      <c r="VCF966" s="26"/>
      <c r="VCG966" s="26"/>
      <c r="VCH966" s="26"/>
      <c r="VCI966" s="26"/>
      <c r="VCJ966" s="26"/>
      <c r="VCK966" s="26"/>
      <c r="VCL966" s="26"/>
      <c r="VCM966" s="26"/>
      <c r="VCN966" s="26"/>
      <c r="VCO966" s="26"/>
      <c r="VCP966" s="26"/>
      <c r="VCQ966" s="26"/>
      <c r="VCR966" s="26"/>
      <c r="VCS966" s="26"/>
      <c r="VCT966" s="26"/>
      <c r="VCU966" s="26"/>
      <c r="VCV966" s="26"/>
      <c r="VCW966" s="26"/>
      <c r="VCX966" s="26"/>
      <c r="VCY966" s="26"/>
      <c r="VCZ966" s="26"/>
      <c r="VDA966" s="26"/>
      <c r="VDB966" s="26"/>
      <c r="VDC966" s="26"/>
      <c r="VDD966" s="26"/>
      <c r="VDE966" s="26"/>
      <c r="VDF966" s="26"/>
      <c r="VDG966" s="26"/>
      <c r="VDH966" s="26"/>
      <c r="VDI966" s="26"/>
      <c r="VDJ966" s="26"/>
      <c r="VDK966" s="26"/>
      <c r="VDL966" s="26"/>
      <c r="VDM966" s="26"/>
      <c r="VDN966" s="26"/>
      <c r="VDO966" s="26"/>
      <c r="VDP966" s="26"/>
      <c r="VDQ966" s="26"/>
      <c r="VDR966" s="26"/>
      <c r="VDS966" s="26"/>
      <c r="VDT966" s="26"/>
      <c r="VDU966" s="26"/>
      <c r="VDV966" s="26"/>
      <c r="VDW966" s="26"/>
      <c r="VDX966" s="26"/>
      <c r="VDY966" s="26"/>
      <c r="VDZ966" s="26"/>
      <c r="VEA966" s="26"/>
      <c r="VEB966" s="26"/>
      <c r="VEC966" s="26"/>
      <c r="VED966" s="26"/>
      <c r="VEE966" s="26"/>
      <c r="VEF966" s="26"/>
      <c r="VEG966" s="26"/>
      <c r="VEH966" s="26"/>
      <c r="VEI966" s="26"/>
      <c r="VEJ966" s="26"/>
      <c r="VEK966" s="26"/>
      <c r="VEL966" s="26"/>
      <c r="VEM966" s="26"/>
      <c r="VEN966" s="26"/>
      <c r="VEO966" s="26"/>
      <c r="VEP966" s="26"/>
      <c r="VEQ966" s="26"/>
      <c r="VER966" s="26"/>
      <c r="VES966" s="26"/>
      <c r="VET966" s="26"/>
      <c r="VEU966" s="26"/>
      <c r="VEV966" s="26"/>
      <c r="VEW966" s="26"/>
      <c r="VEX966" s="26"/>
      <c r="VEY966" s="26"/>
      <c r="VEZ966" s="26"/>
      <c r="VFA966" s="26"/>
      <c r="VFB966" s="26"/>
      <c r="VFC966" s="26"/>
      <c r="VFD966" s="26"/>
      <c r="VFE966" s="26"/>
      <c r="VFF966" s="26"/>
      <c r="VFG966" s="26"/>
      <c r="VFH966" s="26"/>
      <c r="VFI966" s="26"/>
      <c r="VFJ966" s="26"/>
      <c r="VFK966" s="26"/>
      <c r="VFL966" s="26"/>
      <c r="VFM966" s="26"/>
      <c r="VFN966" s="26"/>
      <c r="VFO966" s="26"/>
      <c r="VFP966" s="26"/>
      <c r="VFQ966" s="26"/>
      <c r="VFR966" s="26"/>
      <c r="VFS966" s="26"/>
      <c r="VFT966" s="26"/>
      <c r="VFU966" s="26"/>
      <c r="VFV966" s="26"/>
      <c r="VFW966" s="26"/>
      <c r="VFX966" s="26"/>
      <c r="VFY966" s="26"/>
      <c r="VFZ966" s="26"/>
      <c r="VGA966" s="26"/>
      <c r="VGB966" s="26"/>
      <c r="VGC966" s="26"/>
      <c r="VGD966" s="26"/>
      <c r="VGE966" s="26"/>
      <c r="VGF966" s="26"/>
      <c r="VGG966" s="26"/>
      <c r="VGH966" s="26"/>
      <c r="VGI966" s="26"/>
      <c r="VGJ966" s="26"/>
      <c r="VGK966" s="26"/>
      <c r="VGL966" s="26"/>
      <c r="VGM966" s="26"/>
      <c r="VGN966" s="26"/>
      <c r="VGO966" s="26"/>
      <c r="VGP966" s="26"/>
      <c r="VGQ966" s="26"/>
      <c r="VGR966" s="26"/>
      <c r="VGS966" s="26"/>
      <c r="VGT966" s="26"/>
      <c r="VGU966" s="26"/>
      <c r="VGV966" s="26"/>
      <c r="VGW966" s="26"/>
      <c r="VGX966" s="26"/>
      <c r="VGY966" s="26"/>
      <c r="VGZ966" s="26"/>
      <c r="VHA966" s="26"/>
      <c r="VHB966" s="26"/>
      <c r="VHC966" s="26"/>
      <c r="VHD966" s="26"/>
      <c r="VHE966" s="26"/>
      <c r="VHF966" s="26"/>
      <c r="VHG966" s="26"/>
      <c r="VHH966" s="26"/>
      <c r="VHI966" s="26"/>
      <c r="VHJ966" s="26"/>
      <c r="VHK966" s="26"/>
      <c r="VHL966" s="26"/>
      <c r="VHM966" s="26"/>
      <c r="VHN966" s="26"/>
      <c r="VHO966" s="26"/>
      <c r="VHP966" s="26"/>
      <c r="VHQ966" s="26"/>
      <c r="VHR966" s="26"/>
      <c r="VHS966" s="26"/>
      <c r="VHT966" s="26"/>
      <c r="VHU966" s="26"/>
      <c r="VHV966" s="26"/>
      <c r="VHW966" s="26"/>
      <c r="VHX966" s="26"/>
      <c r="VHY966" s="26"/>
      <c r="VHZ966" s="26"/>
      <c r="VIA966" s="26"/>
      <c r="VIB966" s="26"/>
      <c r="VIC966" s="26"/>
      <c r="VID966" s="26"/>
      <c r="VIE966" s="26"/>
      <c r="VIF966" s="26"/>
      <c r="VIG966" s="26"/>
      <c r="VIH966" s="26"/>
      <c r="VII966" s="26"/>
      <c r="VIJ966" s="26"/>
      <c r="VIK966" s="26"/>
      <c r="VIL966" s="26"/>
      <c r="VIM966" s="26"/>
      <c r="VIN966" s="26"/>
      <c r="VIO966" s="26"/>
      <c r="VIP966" s="26"/>
      <c r="VIQ966" s="26"/>
      <c r="VIR966" s="26"/>
      <c r="VIS966" s="26"/>
      <c r="VIT966" s="26"/>
      <c r="VIU966" s="26"/>
      <c r="VIV966" s="26"/>
      <c r="VIW966" s="26"/>
      <c r="VIX966" s="26"/>
      <c r="VIY966" s="26"/>
      <c r="VIZ966" s="26"/>
      <c r="VJA966" s="26"/>
      <c r="VJB966" s="26"/>
      <c r="VJC966" s="26"/>
      <c r="VJD966" s="26"/>
      <c r="VJE966" s="26"/>
      <c r="VJF966" s="26"/>
      <c r="VJG966" s="26"/>
      <c r="VJH966" s="26"/>
      <c r="VJI966" s="26"/>
      <c r="VJJ966" s="26"/>
      <c r="VJK966" s="26"/>
      <c r="VJL966" s="26"/>
      <c r="VJM966" s="26"/>
      <c r="VJN966" s="26"/>
      <c r="VJO966" s="26"/>
      <c r="VJP966" s="26"/>
      <c r="VJQ966" s="26"/>
      <c r="VJR966" s="26"/>
      <c r="VJS966" s="26"/>
      <c r="VJT966" s="26"/>
      <c r="VJU966" s="26"/>
      <c r="VJV966" s="26"/>
      <c r="VJW966" s="26"/>
      <c r="VJX966" s="26"/>
      <c r="VJY966" s="26"/>
      <c r="VJZ966" s="26"/>
      <c r="VKA966" s="26"/>
      <c r="VKB966" s="26"/>
      <c r="VKC966" s="26"/>
      <c r="VKD966" s="26"/>
      <c r="VKE966" s="26"/>
      <c r="VKF966" s="26"/>
      <c r="VKG966" s="26"/>
      <c r="VKH966" s="26"/>
      <c r="VKI966" s="26"/>
      <c r="VKJ966" s="26"/>
      <c r="VKK966" s="26"/>
      <c r="VKL966" s="26"/>
      <c r="VKM966" s="26"/>
      <c r="VKN966" s="26"/>
      <c r="VKO966" s="26"/>
      <c r="VKP966" s="26"/>
      <c r="VKQ966" s="26"/>
      <c r="VKR966" s="26"/>
      <c r="VKS966" s="26"/>
      <c r="VKT966" s="26"/>
      <c r="VKU966" s="26"/>
      <c r="VKV966" s="26"/>
      <c r="VKW966" s="26"/>
      <c r="VKX966" s="26"/>
      <c r="VKY966" s="26"/>
      <c r="VKZ966" s="26"/>
      <c r="VLA966" s="26"/>
      <c r="VLB966" s="26"/>
      <c r="VLC966" s="26"/>
      <c r="VLD966" s="26"/>
      <c r="VLE966" s="26"/>
      <c r="VLF966" s="26"/>
      <c r="VLG966" s="26"/>
      <c r="VLH966" s="26"/>
      <c r="VLI966" s="26"/>
      <c r="VLJ966" s="26"/>
      <c r="VLK966" s="26"/>
      <c r="VLL966" s="26"/>
      <c r="VLM966" s="26"/>
      <c r="VLN966" s="26"/>
      <c r="VLO966" s="26"/>
      <c r="VLP966" s="26"/>
      <c r="VLQ966" s="26"/>
      <c r="VLR966" s="26"/>
      <c r="VLS966" s="26"/>
      <c r="VLT966" s="26"/>
      <c r="VLU966" s="26"/>
      <c r="VLV966" s="26"/>
      <c r="VLW966" s="26"/>
      <c r="VLX966" s="26"/>
      <c r="VLY966" s="26"/>
      <c r="VLZ966" s="26"/>
      <c r="VMA966" s="26"/>
      <c r="VMB966" s="26"/>
      <c r="VMC966" s="26"/>
      <c r="VMD966" s="26"/>
      <c r="VME966" s="26"/>
      <c r="VMF966" s="26"/>
      <c r="VMG966" s="26"/>
      <c r="VMH966" s="26"/>
      <c r="VMI966" s="26"/>
      <c r="VMJ966" s="26"/>
      <c r="VMK966" s="26"/>
      <c r="VML966" s="26"/>
      <c r="VMM966" s="26"/>
      <c r="VMN966" s="26"/>
      <c r="VMO966" s="26"/>
      <c r="VMP966" s="26"/>
      <c r="VMQ966" s="26"/>
      <c r="VMR966" s="26"/>
      <c r="VMS966" s="26"/>
      <c r="VMT966" s="26"/>
      <c r="VMU966" s="26"/>
      <c r="VMV966" s="26"/>
      <c r="VMW966" s="26"/>
      <c r="VMX966" s="26"/>
      <c r="VMY966" s="26"/>
      <c r="VMZ966" s="26"/>
      <c r="VNA966" s="26"/>
      <c r="VNB966" s="26"/>
      <c r="VNC966" s="26"/>
      <c r="VND966" s="26"/>
      <c r="VNE966" s="26"/>
      <c r="VNF966" s="26"/>
      <c r="VNG966" s="26"/>
      <c r="VNH966" s="26"/>
      <c r="VNI966" s="26"/>
      <c r="VNJ966" s="26"/>
      <c r="VNK966" s="26"/>
      <c r="VNL966" s="26"/>
      <c r="VNM966" s="26"/>
      <c r="VNN966" s="26"/>
      <c r="VNO966" s="26"/>
      <c r="VNP966" s="26"/>
      <c r="VNQ966" s="26"/>
      <c r="VNR966" s="26"/>
      <c r="VNS966" s="26"/>
      <c r="VNT966" s="26"/>
      <c r="VNU966" s="26"/>
      <c r="VNV966" s="26"/>
      <c r="VNW966" s="26"/>
      <c r="VNX966" s="26"/>
      <c r="VNY966" s="26"/>
      <c r="VNZ966" s="26"/>
      <c r="VOA966" s="26"/>
      <c r="VOB966" s="26"/>
      <c r="VOC966" s="26"/>
      <c r="VOD966" s="26"/>
      <c r="VOE966" s="26"/>
      <c r="VOF966" s="26"/>
      <c r="VOG966" s="26"/>
      <c r="VOH966" s="26"/>
      <c r="VOI966" s="26"/>
      <c r="VOJ966" s="26"/>
      <c r="VOK966" s="26"/>
      <c r="VOL966" s="26"/>
      <c r="VOM966" s="26"/>
      <c r="VON966" s="26"/>
      <c r="VOO966" s="26"/>
      <c r="VOP966" s="26"/>
      <c r="VOQ966" s="26"/>
      <c r="VOR966" s="26"/>
      <c r="VOS966" s="26"/>
      <c r="VOT966" s="26"/>
      <c r="VOU966" s="26"/>
      <c r="VOV966" s="26"/>
      <c r="VOW966" s="26"/>
      <c r="VOX966" s="26"/>
      <c r="VOY966" s="26"/>
      <c r="VOZ966" s="26"/>
      <c r="VPA966" s="26"/>
      <c r="VPB966" s="26"/>
      <c r="VPC966" s="26"/>
      <c r="VPD966" s="26"/>
      <c r="VPE966" s="26"/>
      <c r="VPF966" s="26"/>
      <c r="VPG966" s="26"/>
      <c r="VPH966" s="26"/>
      <c r="VPI966" s="26"/>
      <c r="VPJ966" s="26"/>
      <c r="VPK966" s="26"/>
      <c r="VPL966" s="26"/>
      <c r="VPM966" s="26"/>
      <c r="VPN966" s="26"/>
      <c r="VPO966" s="26"/>
      <c r="VPP966" s="26"/>
      <c r="VPQ966" s="26"/>
      <c r="VPR966" s="26"/>
      <c r="VPS966" s="26"/>
      <c r="VPT966" s="26"/>
      <c r="VPU966" s="26"/>
      <c r="VPV966" s="26"/>
      <c r="VPW966" s="26"/>
      <c r="VPX966" s="26"/>
      <c r="VPY966" s="26"/>
      <c r="VPZ966" s="26"/>
      <c r="VQA966" s="26"/>
      <c r="VQB966" s="26"/>
      <c r="VQC966" s="26"/>
      <c r="VQD966" s="26"/>
      <c r="VQE966" s="26"/>
      <c r="VQF966" s="26"/>
      <c r="VQG966" s="26"/>
      <c r="VQH966" s="26"/>
      <c r="VQI966" s="26"/>
      <c r="VQJ966" s="26"/>
      <c r="VQK966" s="26"/>
      <c r="VQL966" s="26"/>
      <c r="VQM966" s="26"/>
      <c r="VQN966" s="26"/>
      <c r="VQO966" s="26"/>
      <c r="VQP966" s="26"/>
      <c r="VQQ966" s="26"/>
      <c r="VQR966" s="26"/>
      <c r="VQS966" s="26"/>
      <c r="VQT966" s="26"/>
      <c r="VQU966" s="26"/>
      <c r="VQV966" s="26"/>
      <c r="VQW966" s="26"/>
      <c r="VQX966" s="26"/>
      <c r="VQY966" s="26"/>
      <c r="VQZ966" s="26"/>
      <c r="VRA966" s="26"/>
      <c r="VRB966" s="26"/>
      <c r="VRC966" s="26"/>
      <c r="VRD966" s="26"/>
      <c r="VRE966" s="26"/>
      <c r="VRF966" s="26"/>
      <c r="VRG966" s="26"/>
      <c r="VRH966" s="26"/>
      <c r="VRI966" s="26"/>
      <c r="VRJ966" s="26"/>
      <c r="VRK966" s="26"/>
      <c r="VRL966" s="26"/>
      <c r="VRM966" s="26"/>
      <c r="VRN966" s="26"/>
      <c r="VRO966" s="26"/>
      <c r="VRP966" s="26"/>
      <c r="VRQ966" s="26"/>
      <c r="VRR966" s="26"/>
      <c r="VRS966" s="26"/>
      <c r="VRT966" s="26"/>
      <c r="VRU966" s="26"/>
      <c r="VRV966" s="26"/>
      <c r="VRW966" s="26"/>
      <c r="VRX966" s="26"/>
      <c r="VRY966" s="26"/>
      <c r="VRZ966" s="26"/>
      <c r="VSA966" s="26"/>
      <c r="VSB966" s="26"/>
      <c r="VSC966" s="26"/>
      <c r="VSD966" s="26"/>
      <c r="VSE966" s="26"/>
      <c r="VSF966" s="26"/>
      <c r="VSG966" s="26"/>
      <c r="VSH966" s="26"/>
      <c r="VSI966" s="26"/>
      <c r="VSJ966" s="26"/>
      <c r="VSK966" s="26"/>
      <c r="VSL966" s="26"/>
      <c r="VSM966" s="26"/>
      <c r="VSN966" s="26"/>
      <c r="VSO966" s="26"/>
      <c r="VSP966" s="26"/>
      <c r="VSQ966" s="26"/>
      <c r="VSR966" s="26"/>
      <c r="VSS966" s="26"/>
      <c r="VST966" s="26"/>
      <c r="VSU966" s="26"/>
      <c r="VSV966" s="26"/>
      <c r="VSW966" s="26"/>
      <c r="VSX966" s="26"/>
      <c r="VSY966" s="26"/>
      <c r="VSZ966" s="26"/>
      <c r="VTA966" s="26"/>
      <c r="VTB966" s="26"/>
      <c r="VTC966" s="26"/>
      <c r="VTD966" s="26"/>
      <c r="VTE966" s="26"/>
      <c r="VTF966" s="26"/>
      <c r="VTG966" s="26"/>
      <c r="VTH966" s="26"/>
      <c r="VTI966" s="26"/>
      <c r="VTJ966" s="26"/>
      <c r="VTK966" s="26"/>
      <c r="VTL966" s="26"/>
      <c r="VTM966" s="26"/>
      <c r="VTN966" s="26"/>
      <c r="VTO966" s="26"/>
      <c r="VTP966" s="26"/>
      <c r="VTQ966" s="26"/>
      <c r="VTR966" s="26"/>
      <c r="VTS966" s="26"/>
      <c r="VTT966" s="26"/>
      <c r="VTU966" s="26"/>
      <c r="VTV966" s="26"/>
      <c r="VTW966" s="26"/>
      <c r="VTX966" s="26"/>
      <c r="VTY966" s="26"/>
      <c r="VTZ966" s="26"/>
      <c r="VUA966" s="26"/>
      <c r="VUB966" s="26"/>
      <c r="VUC966" s="26"/>
      <c r="VUD966" s="26"/>
      <c r="VUE966" s="26"/>
      <c r="VUF966" s="26"/>
      <c r="VUG966" s="26"/>
      <c r="VUH966" s="26"/>
      <c r="VUI966" s="26"/>
      <c r="VUJ966" s="26"/>
      <c r="VUK966" s="26"/>
      <c r="VUL966" s="26"/>
      <c r="VUM966" s="26"/>
      <c r="VUN966" s="26"/>
      <c r="VUO966" s="26"/>
      <c r="VUP966" s="26"/>
      <c r="VUQ966" s="26"/>
      <c r="VUR966" s="26"/>
      <c r="VUS966" s="26"/>
      <c r="VUT966" s="26"/>
      <c r="VUU966" s="26"/>
      <c r="VUV966" s="26"/>
      <c r="VUW966" s="26"/>
      <c r="VUX966" s="26"/>
      <c r="VUY966" s="26"/>
      <c r="VUZ966" s="26"/>
      <c r="VVA966" s="26"/>
      <c r="VVB966" s="26"/>
      <c r="VVC966" s="26"/>
      <c r="VVD966" s="26"/>
      <c r="VVE966" s="26"/>
      <c r="VVF966" s="26"/>
      <c r="VVG966" s="26"/>
      <c r="VVH966" s="26"/>
      <c r="VVI966" s="26"/>
      <c r="VVJ966" s="26"/>
      <c r="VVK966" s="26"/>
      <c r="VVL966" s="26"/>
      <c r="VVM966" s="26"/>
      <c r="VVN966" s="26"/>
      <c r="VVO966" s="26"/>
      <c r="VVP966" s="26"/>
      <c r="VVQ966" s="26"/>
      <c r="VVR966" s="26"/>
      <c r="VVS966" s="26"/>
      <c r="VVT966" s="26"/>
      <c r="VVU966" s="26"/>
      <c r="VVV966" s="26"/>
      <c r="VVW966" s="26"/>
      <c r="VVX966" s="26"/>
      <c r="VVY966" s="26"/>
      <c r="VVZ966" s="26"/>
      <c r="VWA966" s="26"/>
      <c r="VWB966" s="26"/>
      <c r="VWC966" s="26"/>
      <c r="VWD966" s="26"/>
      <c r="VWE966" s="26"/>
      <c r="VWF966" s="26"/>
      <c r="VWG966" s="26"/>
      <c r="VWH966" s="26"/>
      <c r="VWI966" s="26"/>
      <c r="VWJ966" s="26"/>
      <c r="VWK966" s="26"/>
      <c r="VWL966" s="26"/>
      <c r="VWM966" s="26"/>
      <c r="VWN966" s="26"/>
      <c r="VWO966" s="26"/>
      <c r="VWP966" s="26"/>
      <c r="VWQ966" s="26"/>
      <c r="VWR966" s="26"/>
      <c r="VWS966" s="26"/>
      <c r="VWT966" s="26"/>
      <c r="VWU966" s="26"/>
      <c r="VWV966" s="26"/>
      <c r="VWW966" s="26"/>
      <c r="VWX966" s="26"/>
      <c r="VWY966" s="26"/>
      <c r="VWZ966" s="26"/>
      <c r="VXA966" s="26"/>
      <c r="VXB966" s="26"/>
      <c r="VXC966" s="26"/>
      <c r="VXD966" s="26"/>
      <c r="VXE966" s="26"/>
      <c r="VXF966" s="26"/>
      <c r="VXG966" s="26"/>
      <c r="VXH966" s="26"/>
      <c r="VXI966" s="26"/>
      <c r="VXJ966" s="26"/>
      <c r="VXK966" s="26"/>
      <c r="VXL966" s="26"/>
      <c r="VXM966" s="26"/>
      <c r="VXN966" s="26"/>
      <c r="VXO966" s="26"/>
      <c r="VXP966" s="26"/>
      <c r="VXQ966" s="26"/>
      <c r="VXR966" s="26"/>
      <c r="VXS966" s="26"/>
      <c r="VXT966" s="26"/>
      <c r="VXU966" s="26"/>
      <c r="VXV966" s="26"/>
      <c r="VXW966" s="26"/>
      <c r="VXX966" s="26"/>
      <c r="VXY966" s="26"/>
      <c r="VXZ966" s="26"/>
      <c r="VYA966" s="26"/>
      <c r="VYB966" s="26"/>
      <c r="VYC966" s="26"/>
      <c r="VYD966" s="26"/>
      <c r="VYE966" s="26"/>
      <c r="VYF966" s="26"/>
      <c r="VYG966" s="26"/>
      <c r="VYH966" s="26"/>
      <c r="VYI966" s="26"/>
      <c r="VYJ966" s="26"/>
      <c r="VYK966" s="26"/>
      <c r="VYL966" s="26"/>
      <c r="VYM966" s="26"/>
      <c r="VYN966" s="26"/>
      <c r="VYO966" s="26"/>
      <c r="VYP966" s="26"/>
      <c r="VYQ966" s="26"/>
      <c r="VYR966" s="26"/>
      <c r="VYS966" s="26"/>
      <c r="VYT966" s="26"/>
      <c r="VYU966" s="26"/>
      <c r="VYV966" s="26"/>
      <c r="VYW966" s="26"/>
      <c r="VYX966" s="26"/>
      <c r="VYY966" s="26"/>
      <c r="VYZ966" s="26"/>
      <c r="VZA966" s="26"/>
      <c r="VZB966" s="26"/>
      <c r="VZC966" s="26"/>
      <c r="VZD966" s="26"/>
      <c r="VZE966" s="26"/>
      <c r="VZF966" s="26"/>
      <c r="VZG966" s="26"/>
      <c r="VZH966" s="26"/>
      <c r="VZI966" s="26"/>
      <c r="VZJ966" s="26"/>
      <c r="VZK966" s="26"/>
      <c r="VZL966" s="26"/>
      <c r="VZM966" s="26"/>
      <c r="VZN966" s="26"/>
      <c r="VZO966" s="26"/>
      <c r="VZP966" s="26"/>
      <c r="VZQ966" s="26"/>
      <c r="VZR966" s="26"/>
      <c r="VZS966" s="26"/>
      <c r="VZT966" s="26"/>
      <c r="VZU966" s="26"/>
      <c r="VZV966" s="26"/>
      <c r="VZW966" s="26"/>
      <c r="VZX966" s="26"/>
      <c r="VZY966" s="26"/>
      <c r="VZZ966" s="26"/>
      <c r="WAA966" s="26"/>
      <c r="WAB966" s="26"/>
      <c r="WAC966" s="26"/>
      <c r="WAD966" s="26"/>
      <c r="WAE966" s="26"/>
      <c r="WAF966" s="26"/>
      <c r="WAG966" s="26"/>
      <c r="WAH966" s="26"/>
      <c r="WAI966" s="26"/>
      <c r="WAJ966" s="26"/>
      <c r="WAK966" s="26"/>
      <c r="WAL966" s="26"/>
      <c r="WAM966" s="26"/>
      <c r="WAN966" s="26"/>
      <c r="WAO966" s="26"/>
      <c r="WAP966" s="26"/>
      <c r="WAQ966" s="26"/>
      <c r="WAR966" s="26"/>
      <c r="WAS966" s="26"/>
      <c r="WAT966" s="26"/>
      <c r="WAU966" s="26"/>
      <c r="WAV966" s="26"/>
      <c r="WAW966" s="26"/>
      <c r="WAX966" s="26"/>
      <c r="WAY966" s="26"/>
      <c r="WAZ966" s="26"/>
      <c r="WBA966" s="26"/>
      <c r="WBB966" s="26"/>
      <c r="WBC966" s="26"/>
      <c r="WBD966" s="26"/>
      <c r="WBE966" s="26"/>
      <c r="WBF966" s="26"/>
      <c r="WBG966" s="26"/>
      <c r="WBH966" s="26"/>
      <c r="WBI966" s="26"/>
      <c r="WBJ966" s="26"/>
      <c r="WBK966" s="26"/>
      <c r="WBL966" s="26"/>
      <c r="WBM966" s="26"/>
      <c r="WBN966" s="26"/>
      <c r="WBO966" s="26"/>
      <c r="WBP966" s="26"/>
      <c r="WBQ966" s="26"/>
      <c r="WBR966" s="26"/>
      <c r="WBS966" s="26"/>
      <c r="WBT966" s="26"/>
      <c r="WBU966" s="26"/>
      <c r="WBV966" s="26"/>
      <c r="WBW966" s="26"/>
      <c r="WBX966" s="26"/>
      <c r="WBY966" s="26"/>
      <c r="WBZ966" s="26"/>
      <c r="WCA966" s="26"/>
      <c r="WCB966" s="26"/>
      <c r="WCC966" s="26"/>
      <c r="WCD966" s="26"/>
      <c r="WCE966" s="26"/>
      <c r="WCF966" s="26"/>
      <c r="WCG966" s="26"/>
      <c r="WCH966" s="26"/>
      <c r="WCI966" s="26"/>
      <c r="WCJ966" s="26"/>
      <c r="WCK966" s="26"/>
      <c r="WCL966" s="26"/>
      <c r="WCM966" s="26"/>
      <c r="WCN966" s="26"/>
      <c r="WCO966" s="26"/>
      <c r="WCP966" s="26"/>
      <c r="WCQ966" s="26"/>
      <c r="WCR966" s="26"/>
      <c r="WCS966" s="26"/>
      <c r="WCT966" s="26"/>
      <c r="WCU966" s="26"/>
      <c r="WCV966" s="26"/>
      <c r="WCW966" s="26"/>
      <c r="WCX966" s="26"/>
      <c r="WCY966" s="26"/>
      <c r="WCZ966" s="26"/>
      <c r="WDA966" s="26"/>
      <c r="WDB966" s="26"/>
      <c r="WDC966" s="26"/>
      <c r="WDD966" s="26"/>
      <c r="WDE966" s="26"/>
      <c r="WDF966" s="26"/>
      <c r="WDG966" s="26"/>
      <c r="WDH966" s="26"/>
      <c r="WDI966" s="26"/>
      <c r="WDJ966" s="26"/>
      <c r="WDK966" s="26"/>
      <c r="WDL966" s="26"/>
      <c r="WDM966" s="26"/>
      <c r="WDN966" s="26"/>
      <c r="WDO966" s="26"/>
      <c r="WDP966" s="26"/>
      <c r="WDQ966" s="26"/>
      <c r="WDR966" s="26"/>
      <c r="WDS966" s="26"/>
      <c r="WDT966" s="26"/>
      <c r="WDU966" s="26"/>
      <c r="WDV966" s="26"/>
      <c r="WDW966" s="26"/>
      <c r="WDX966" s="26"/>
      <c r="WDY966" s="26"/>
      <c r="WDZ966" s="26"/>
      <c r="WEA966" s="26"/>
      <c r="WEB966" s="26"/>
      <c r="WEC966" s="26"/>
      <c r="WED966" s="26"/>
      <c r="WEE966" s="26"/>
      <c r="WEF966" s="26"/>
      <c r="WEG966" s="26"/>
      <c r="WEH966" s="26"/>
      <c r="WEI966" s="26"/>
      <c r="WEJ966" s="26"/>
      <c r="WEK966" s="26"/>
      <c r="WEL966" s="26"/>
      <c r="WEM966" s="26"/>
      <c r="WEN966" s="26"/>
      <c r="WEO966" s="26"/>
      <c r="WEP966" s="26"/>
      <c r="WEQ966" s="26"/>
      <c r="WER966" s="26"/>
      <c r="WES966" s="26"/>
      <c r="WET966" s="26"/>
      <c r="WEU966" s="26"/>
      <c r="WEV966" s="26"/>
      <c r="WEW966" s="26"/>
      <c r="WEX966" s="26"/>
      <c r="WEY966" s="26"/>
      <c r="WEZ966" s="26"/>
      <c r="WFA966" s="26"/>
      <c r="WFB966" s="26"/>
      <c r="WFC966" s="26"/>
      <c r="WFD966" s="26"/>
      <c r="WFE966" s="26"/>
      <c r="WFF966" s="26"/>
      <c r="WFG966" s="26"/>
      <c r="WFH966" s="26"/>
      <c r="WFI966" s="26"/>
      <c r="WFJ966" s="26"/>
      <c r="WFK966" s="26"/>
      <c r="WFL966" s="26"/>
      <c r="WFM966" s="26"/>
      <c r="WFN966" s="26"/>
      <c r="WFO966" s="26"/>
      <c r="WFP966" s="26"/>
      <c r="WFQ966" s="26"/>
      <c r="WFR966" s="26"/>
      <c r="WFS966" s="26"/>
      <c r="WFT966" s="26"/>
      <c r="WFU966" s="26"/>
      <c r="WFV966" s="26"/>
      <c r="WFW966" s="26"/>
      <c r="WFX966" s="26"/>
      <c r="WFY966" s="26"/>
      <c r="WFZ966" s="26"/>
      <c r="WGA966" s="26"/>
      <c r="WGB966" s="26"/>
      <c r="WGC966" s="26"/>
      <c r="WGD966" s="26"/>
      <c r="WGE966" s="26"/>
      <c r="WGF966" s="26"/>
      <c r="WGG966" s="26"/>
      <c r="WGH966" s="26"/>
      <c r="WGI966" s="26"/>
      <c r="WGJ966" s="26"/>
      <c r="WGK966" s="26"/>
      <c r="WGL966" s="26"/>
      <c r="WGM966" s="26"/>
      <c r="WGN966" s="26"/>
      <c r="WGO966" s="26"/>
      <c r="WGP966" s="26"/>
      <c r="WGQ966" s="26"/>
      <c r="WGR966" s="26"/>
      <c r="WGS966" s="26"/>
      <c r="WGT966" s="26"/>
      <c r="WGU966" s="26"/>
      <c r="WGV966" s="26"/>
      <c r="WGW966" s="26"/>
      <c r="WGX966" s="26"/>
      <c r="WGY966" s="26"/>
      <c r="WGZ966" s="26"/>
      <c r="WHA966" s="26"/>
      <c r="WHB966" s="26"/>
      <c r="WHC966" s="26"/>
      <c r="WHD966" s="26"/>
      <c r="WHE966" s="26"/>
      <c r="WHF966" s="26"/>
      <c r="WHG966" s="26"/>
      <c r="WHH966" s="26"/>
      <c r="WHI966" s="26"/>
      <c r="WHJ966" s="26"/>
      <c r="WHK966" s="26"/>
      <c r="WHL966" s="26"/>
      <c r="WHM966" s="26"/>
      <c r="WHN966" s="26"/>
      <c r="WHO966" s="26"/>
      <c r="WHP966" s="26"/>
      <c r="WHQ966" s="26"/>
      <c r="WHR966" s="26"/>
      <c r="WHS966" s="26"/>
      <c r="WHT966" s="26"/>
      <c r="WHU966" s="26"/>
      <c r="WHV966" s="26"/>
      <c r="WHW966" s="26"/>
      <c r="WHX966" s="26"/>
      <c r="WHY966" s="26"/>
      <c r="WHZ966" s="26"/>
      <c r="WIA966" s="26"/>
      <c r="WIB966" s="26"/>
      <c r="WIC966" s="26"/>
      <c r="WID966" s="26"/>
      <c r="WIE966" s="26"/>
      <c r="WIF966" s="26"/>
      <c r="WIG966" s="26"/>
      <c r="WIH966" s="26"/>
      <c r="WII966" s="26"/>
      <c r="WIJ966" s="26"/>
      <c r="WIK966" s="26"/>
      <c r="WIL966" s="26"/>
      <c r="WIM966" s="26"/>
      <c r="WIN966" s="26"/>
      <c r="WIO966" s="26"/>
      <c r="WIP966" s="26"/>
      <c r="WIQ966" s="26"/>
      <c r="WIR966" s="26"/>
      <c r="WIS966" s="26"/>
      <c r="WIT966" s="26"/>
      <c r="WIU966" s="26"/>
      <c r="WIV966" s="26"/>
      <c r="WIW966" s="26"/>
      <c r="WIX966" s="26"/>
      <c r="WIY966" s="26"/>
      <c r="WIZ966" s="26"/>
      <c r="WJA966" s="26"/>
      <c r="WJB966" s="26"/>
      <c r="WJC966" s="26"/>
      <c r="WJD966" s="26"/>
      <c r="WJE966" s="26"/>
      <c r="WJF966" s="26"/>
      <c r="WJG966" s="26"/>
      <c r="WJH966" s="26"/>
      <c r="WJI966" s="26"/>
      <c r="WJJ966" s="26"/>
      <c r="WJK966" s="26"/>
      <c r="WJL966" s="26"/>
      <c r="WJM966" s="26"/>
      <c r="WJN966" s="26"/>
      <c r="WJO966" s="26"/>
      <c r="WJP966" s="26"/>
      <c r="WJQ966" s="26"/>
      <c r="WJR966" s="26"/>
      <c r="WJS966" s="26"/>
      <c r="WJT966" s="26"/>
      <c r="WJU966" s="26"/>
      <c r="WJV966" s="26"/>
      <c r="WJW966" s="26"/>
      <c r="WJX966" s="26"/>
      <c r="WJY966" s="26"/>
      <c r="WJZ966" s="26"/>
      <c r="WKA966" s="26"/>
      <c r="WKB966" s="26"/>
      <c r="WKC966" s="26"/>
      <c r="WKD966" s="26"/>
      <c r="WKE966" s="26"/>
      <c r="WKF966" s="26"/>
      <c r="WKG966" s="26"/>
      <c r="WKH966" s="26"/>
      <c r="WKI966" s="26"/>
      <c r="WKJ966" s="26"/>
      <c r="WKK966" s="26"/>
      <c r="WKL966" s="26"/>
      <c r="WKM966" s="26"/>
      <c r="WKN966" s="26"/>
      <c r="WKO966" s="26"/>
      <c r="WKP966" s="26"/>
      <c r="WKQ966" s="26"/>
      <c r="WKR966" s="26"/>
      <c r="WKS966" s="26"/>
      <c r="WKT966" s="26"/>
      <c r="WKU966" s="26"/>
      <c r="WKV966" s="26"/>
      <c r="WKW966" s="26"/>
      <c r="WKX966" s="26"/>
      <c r="WKY966" s="26"/>
      <c r="WKZ966" s="26"/>
      <c r="WLA966" s="26"/>
      <c r="WLB966" s="26"/>
      <c r="WLC966" s="26"/>
      <c r="WLD966" s="26"/>
      <c r="WLE966" s="26"/>
      <c r="WLF966" s="26"/>
      <c r="WLG966" s="26"/>
      <c r="WLH966" s="26"/>
      <c r="WLI966" s="26"/>
      <c r="WLJ966" s="26"/>
      <c r="WLK966" s="26"/>
      <c r="WLL966" s="26"/>
      <c r="WLM966" s="26"/>
      <c r="WLN966" s="26"/>
      <c r="WLO966" s="26"/>
      <c r="WLP966" s="26"/>
      <c r="WLQ966" s="26"/>
      <c r="WLR966" s="26"/>
      <c r="WLS966" s="26"/>
      <c r="WLT966" s="26"/>
      <c r="WLU966" s="26"/>
      <c r="WLV966" s="26"/>
      <c r="WLW966" s="26"/>
      <c r="WLX966" s="26"/>
      <c r="WLY966" s="26"/>
      <c r="WLZ966" s="26"/>
      <c r="WMA966" s="26"/>
      <c r="WMB966" s="26"/>
      <c r="WMC966" s="26"/>
      <c r="WMD966" s="26"/>
      <c r="WME966" s="26"/>
      <c r="WMF966" s="26"/>
      <c r="WMG966" s="26"/>
      <c r="WMH966" s="26"/>
      <c r="WMI966" s="26"/>
      <c r="WMJ966" s="26"/>
      <c r="WMK966" s="26"/>
      <c r="WML966" s="26"/>
      <c r="WMM966" s="26"/>
      <c r="WMN966" s="26"/>
      <c r="WMO966" s="26"/>
      <c r="WMP966" s="26"/>
      <c r="WMQ966" s="26"/>
      <c r="WMR966" s="26"/>
      <c r="WMS966" s="26"/>
      <c r="WMT966" s="26"/>
      <c r="WMU966" s="26"/>
      <c r="WMV966" s="26"/>
      <c r="WMW966" s="26"/>
      <c r="WMX966" s="26"/>
      <c r="WMY966" s="26"/>
      <c r="WMZ966" s="26"/>
      <c r="WNA966" s="26"/>
      <c r="WNB966" s="26"/>
      <c r="WNC966" s="26"/>
      <c r="WND966" s="26"/>
      <c r="WNE966" s="26"/>
      <c r="WNF966" s="26"/>
      <c r="WNG966" s="26"/>
      <c r="WNH966" s="26"/>
      <c r="WNI966" s="26"/>
      <c r="WNJ966" s="26"/>
      <c r="WNK966" s="26"/>
      <c r="WNL966" s="26"/>
      <c r="WNM966" s="26"/>
      <c r="WNN966" s="26"/>
      <c r="WNO966" s="26"/>
      <c r="WNP966" s="26"/>
      <c r="WNQ966" s="26"/>
      <c r="WNR966" s="26"/>
      <c r="WNS966" s="26"/>
      <c r="WNT966" s="26"/>
      <c r="WNU966" s="26"/>
      <c r="WNV966" s="26"/>
      <c r="WNW966" s="26"/>
      <c r="WNX966" s="26"/>
      <c r="WNY966" s="26"/>
      <c r="WNZ966" s="26"/>
      <c r="WOA966" s="26"/>
      <c r="WOB966" s="26"/>
      <c r="WOC966" s="26"/>
      <c r="WOD966" s="26"/>
      <c r="WOE966" s="26"/>
      <c r="WOF966" s="26"/>
      <c r="WOG966" s="26"/>
      <c r="WOH966" s="26"/>
      <c r="WOI966" s="26"/>
      <c r="WOJ966" s="26"/>
      <c r="WOK966" s="26"/>
      <c r="WOL966" s="26"/>
      <c r="WOM966" s="26"/>
      <c r="WON966" s="26"/>
      <c r="WOO966" s="26"/>
      <c r="WOP966" s="26"/>
      <c r="WOQ966" s="26"/>
      <c r="WOR966" s="26"/>
      <c r="WOS966" s="26"/>
      <c r="WOT966" s="26"/>
      <c r="WOU966" s="26"/>
      <c r="WOV966" s="26"/>
      <c r="WOW966" s="26"/>
      <c r="WOX966" s="26"/>
      <c r="WOY966" s="26"/>
      <c r="WOZ966" s="26"/>
      <c r="WPA966" s="26"/>
      <c r="WPB966" s="26"/>
      <c r="WPC966" s="26"/>
      <c r="WPD966" s="26"/>
      <c r="WPE966" s="26"/>
      <c r="WPF966" s="26"/>
      <c r="WPG966" s="26"/>
      <c r="WPH966" s="26"/>
      <c r="WPI966" s="26"/>
      <c r="WPJ966" s="26"/>
      <c r="WPK966" s="26"/>
      <c r="WPL966" s="26"/>
      <c r="WPM966" s="26"/>
      <c r="WPN966" s="26"/>
      <c r="WPO966" s="26"/>
      <c r="WPP966" s="26"/>
      <c r="WPQ966" s="26"/>
      <c r="WPR966" s="26"/>
      <c r="WPS966" s="26"/>
      <c r="WPT966" s="26"/>
      <c r="WPU966" s="26"/>
      <c r="WPV966" s="26"/>
      <c r="WPW966" s="26"/>
      <c r="WPX966" s="26"/>
      <c r="WPY966" s="26"/>
      <c r="WPZ966" s="26"/>
      <c r="WQA966" s="26"/>
      <c r="WQB966" s="26"/>
      <c r="WQC966" s="26"/>
      <c r="WQD966" s="26"/>
      <c r="WQE966" s="26"/>
      <c r="WQF966" s="26"/>
      <c r="WQG966" s="26"/>
      <c r="WQH966" s="26"/>
      <c r="WQI966" s="26"/>
      <c r="WQJ966" s="26"/>
      <c r="WQK966" s="26"/>
      <c r="WQL966" s="26"/>
      <c r="WQM966" s="26"/>
      <c r="WQN966" s="26"/>
      <c r="WQO966" s="26"/>
      <c r="WQP966" s="26"/>
      <c r="WQQ966" s="26"/>
      <c r="WQR966" s="26"/>
      <c r="WQS966" s="26"/>
      <c r="WQT966" s="26"/>
      <c r="WQU966" s="26"/>
      <c r="WQV966" s="26"/>
      <c r="WQW966" s="26"/>
      <c r="WQX966" s="26"/>
      <c r="WQY966" s="26"/>
      <c r="WQZ966" s="26"/>
      <c r="WRA966" s="26"/>
      <c r="WRB966" s="26"/>
      <c r="WRC966" s="26"/>
      <c r="WRD966" s="26"/>
      <c r="WRE966" s="26"/>
      <c r="WRF966" s="26"/>
      <c r="WRG966" s="26"/>
      <c r="WRH966" s="26"/>
      <c r="WRI966" s="26"/>
      <c r="WRJ966" s="26"/>
      <c r="WRK966" s="26"/>
      <c r="WRL966" s="26"/>
      <c r="WRM966" s="26"/>
      <c r="WRN966" s="26"/>
      <c r="WRO966" s="26"/>
      <c r="WRP966" s="26"/>
      <c r="WRQ966" s="26"/>
      <c r="WRR966" s="26"/>
      <c r="WRS966" s="26"/>
      <c r="WRT966" s="26"/>
      <c r="WRU966" s="26"/>
      <c r="WRV966" s="26"/>
      <c r="WRW966" s="26"/>
      <c r="WRX966" s="26"/>
      <c r="WRY966" s="26"/>
      <c r="WRZ966" s="26"/>
      <c r="WSA966" s="26"/>
      <c r="WSB966" s="26"/>
      <c r="WSC966" s="26"/>
      <c r="WSD966" s="26"/>
      <c r="WSE966" s="26"/>
      <c r="WSF966" s="26"/>
      <c r="WSG966" s="26"/>
      <c r="WSH966" s="26"/>
      <c r="WSI966" s="26"/>
      <c r="WSJ966" s="26"/>
      <c r="WSK966" s="26"/>
      <c r="WSL966" s="26"/>
      <c r="WSM966" s="26"/>
      <c r="WSN966" s="26"/>
      <c r="WSO966" s="26"/>
      <c r="WSP966" s="26"/>
      <c r="WSQ966" s="26"/>
      <c r="WSR966" s="26"/>
      <c r="WSS966" s="26"/>
      <c r="WST966" s="26"/>
      <c r="WSU966" s="26"/>
      <c r="WSV966" s="26"/>
      <c r="WSW966" s="26"/>
      <c r="WSX966" s="26"/>
      <c r="WSY966" s="26"/>
      <c r="WSZ966" s="26"/>
      <c r="WTA966" s="26"/>
      <c r="WTB966" s="26"/>
      <c r="WTC966" s="26"/>
      <c r="WTD966" s="26"/>
      <c r="WTE966" s="26"/>
      <c r="WTF966" s="26"/>
      <c r="WTG966" s="26"/>
      <c r="WTH966" s="26"/>
      <c r="WTI966" s="26"/>
      <c r="WTJ966" s="26"/>
      <c r="WTK966" s="26"/>
      <c r="WTL966" s="26"/>
      <c r="WTM966" s="26"/>
      <c r="WTN966" s="26"/>
      <c r="WTO966" s="26"/>
      <c r="WTP966" s="26"/>
      <c r="WTQ966" s="26"/>
      <c r="WTR966" s="26"/>
      <c r="WTS966" s="26"/>
      <c r="WTT966" s="26"/>
      <c r="WTU966" s="26"/>
      <c r="WTV966" s="26"/>
      <c r="WTW966" s="26"/>
      <c r="WTX966" s="26"/>
      <c r="WTY966" s="26"/>
      <c r="WTZ966" s="26"/>
      <c r="WUA966" s="26"/>
      <c r="WUB966" s="26"/>
      <c r="WUC966" s="26"/>
      <c r="WUD966" s="26"/>
      <c r="WUE966" s="26"/>
      <c r="WUF966" s="26"/>
      <c r="WUG966" s="26"/>
      <c r="WUH966" s="26"/>
      <c r="WUI966" s="26"/>
      <c r="WUJ966" s="26"/>
      <c r="WUK966" s="26"/>
      <c r="WUL966" s="26"/>
      <c r="WUM966" s="26"/>
      <c r="WUN966" s="26"/>
      <c r="WUO966" s="26"/>
      <c r="WUP966" s="26"/>
      <c r="WUQ966" s="26"/>
      <c r="WUR966" s="26"/>
      <c r="WUS966" s="26"/>
      <c r="WUT966" s="26"/>
      <c r="WUU966" s="26"/>
      <c r="WUV966" s="26"/>
      <c r="WUW966" s="26"/>
      <c r="WUX966" s="26"/>
      <c r="WUY966" s="26"/>
      <c r="WUZ966" s="26"/>
      <c r="WVA966" s="26"/>
      <c r="WVB966" s="26"/>
      <c r="WVC966" s="26"/>
      <c r="WVD966" s="26"/>
      <c r="WVE966" s="26"/>
      <c r="WVF966" s="26"/>
      <c r="WVG966" s="26"/>
      <c r="WVH966" s="26"/>
      <c r="WVI966" s="26"/>
      <c r="WVJ966" s="26"/>
      <c r="WVK966" s="26"/>
      <c r="WVL966" s="26"/>
      <c r="WVM966" s="26"/>
      <c r="WVN966" s="26"/>
      <c r="WVO966" s="26"/>
      <c r="WVP966" s="26"/>
      <c r="WVQ966" s="26"/>
      <c r="WVR966" s="26"/>
      <c r="WVS966" s="26"/>
      <c r="WVT966" s="26"/>
      <c r="WVU966" s="26"/>
      <c r="WVV966" s="26"/>
      <c r="WVW966" s="26"/>
      <c r="WVX966" s="26"/>
      <c r="WVY966" s="26"/>
      <c r="WVZ966" s="26"/>
      <c r="WWA966" s="26"/>
      <c r="WWB966" s="26"/>
      <c r="WWC966" s="26"/>
      <c r="WWD966" s="26"/>
      <c r="WWE966" s="26"/>
      <c r="WWF966" s="26"/>
      <c r="WWG966" s="26"/>
      <c r="WWH966" s="26"/>
      <c r="WWI966" s="26"/>
      <c r="WWJ966" s="26"/>
      <c r="WWK966" s="26"/>
      <c r="WWL966" s="26"/>
      <c r="WWM966" s="26"/>
      <c r="WWN966" s="26"/>
      <c r="WWO966" s="26"/>
      <c r="WWP966" s="26"/>
      <c r="WWQ966" s="26"/>
      <c r="WWR966" s="26"/>
      <c r="WWS966" s="26"/>
      <c r="WWT966" s="26"/>
      <c r="WWU966" s="26"/>
      <c r="WWV966" s="26"/>
      <c r="WWW966" s="26"/>
      <c r="WWX966" s="26"/>
      <c r="WWY966" s="26"/>
      <c r="WWZ966" s="26"/>
      <c r="WXA966" s="26"/>
      <c r="WXB966" s="26"/>
      <c r="WXC966" s="26"/>
      <c r="WXD966" s="26"/>
      <c r="WXE966" s="26"/>
      <c r="WXF966" s="26"/>
      <c r="WXG966" s="26"/>
      <c r="WXH966" s="26"/>
      <c r="WXI966" s="26"/>
      <c r="WXJ966" s="26"/>
      <c r="WXK966" s="26"/>
      <c r="WXL966" s="26"/>
      <c r="WXM966" s="26"/>
      <c r="WXN966" s="26"/>
      <c r="WXO966" s="26"/>
      <c r="WXP966" s="26"/>
      <c r="WXQ966" s="26"/>
      <c r="WXR966" s="26"/>
    </row>
    <row r="967" spans="1:16190" s="11" customFormat="1" x14ac:dyDescent="0.3">
      <c r="A967" s="27"/>
      <c r="B967" s="19"/>
      <c r="C967" s="20"/>
      <c r="D967" s="23"/>
      <c r="E967" s="22"/>
      <c r="F967" s="23"/>
      <c r="G967" s="46"/>
      <c r="H967" s="46"/>
      <c r="I967" s="23"/>
      <c r="J967" s="23"/>
      <c r="K967" s="28"/>
      <c r="L967" s="23"/>
      <c r="M967" s="24"/>
      <c r="N967" s="22"/>
      <c r="O967" s="22"/>
      <c r="P967" s="22"/>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c r="KA967" s="26"/>
      <c r="KB967" s="26"/>
      <c r="KC967" s="26"/>
      <c r="KD967" s="26"/>
      <c r="KE967" s="26"/>
      <c r="KF967" s="26"/>
      <c r="KG967" s="26"/>
      <c r="KH967" s="26"/>
      <c r="KI967" s="26"/>
      <c r="KJ967" s="26"/>
      <c r="KK967" s="26"/>
      <c r="KL967" s="26"/>
      <c r="KM967" s="26"/>
      <c r="KN967" s="26"/>
      <c r="KO967" s="26"/>
      <c r="KP967" s="26"/>
      <c r="KQ967" s="26"/>
      <c r="KR967" s="26"/>
      <c r="KS967" s="26"/>
      <c r="KT967" s="26"/>
      <c r="KU967" s="26"/>
      <c r="KV967" s="26"/>
      <c r="KW967" s="26"/>
      <c r="KX967" s="26"/>
      <c r="KY967" s="26"/>
      <c r="KZ967" s="26"/>
      <c r="LA967" s="26"/>
      <c r="LB967" s="26"/>
      <c r="LC967" s="26"/>
      <c r="LD967" s="26"/>
      <c r="LE967" s="26"/>
      <c r="LF967" s="26"/>
      <c r="LG967" s="26"/>
      <c r="LH967" s="26"/>
      <c r="LI967" s="26"/>
      <c r="LJ967" s="26"/>
      <c r="LK967" s="26"/>
      <c r="LL967" s="26"/>
      <c r="LM967" s="26"/>
      <c r="LN967" s="26"/>
      <c r="LO967" s="26"/>
      <c r="LP967" s="26"/>
      <c r="LQ967" s="26"/>
      <c r="LR967" s="26"/>
      <c r="LS967" s="26"/>
      <c r="LT967" s="26"/>
      <c r="LU967" s="26"/>
      <c r="LV967" s="26"/>
      <c r="LW967" s="26"/>
      <c r="LX967" s="26"/>
      <c r="LY967" s="26"/>
      <c r="LZ967" s="26"/>
      <c r="MA967" s="26"/>
      <c r="MB967" s="26"/>
      <c r="MC967" s="26"/>
      <c r="MD967" s="26"/>
      <c r="ME967" s="26"/>
      <c r="MF967" s="26"/>
      <c r="MG967" s="26"/>
      <c r="MH967" s="26"/>
      <c r="MI967" s="26"/>
      <c r="MJ967" s="26"/>
      <c r="MK967" s="26"/>
      <c r="ML967" s="26"/>
      <c r="MM967" s="26"/>
      <c r="MN967" s="26"/>
      <c r="MO967" s="26"/>
      <c r="MP967" s="26"/>
      <c r="MQ967" s="26"/>
      <c r="MR967" s="26"/>
      <c r="MS967" s="26"/>
      <c r="MT967" s="26"/>
      <c r="MU967" s="26"/>
      <c r="MV967" s="26"/>
      <c r="MW967" s="26"/>
      <c r="MX967" s="26"/>
      <c r="MY967" s="26"/>
      <c r="MZ967" s="26"/>
      <c r="NA967" s="26"/>
      <c r="NB967" s="26"/>
      <c r="NC967" s="26"/>
      <c r="ND967" s="26"/>
      <c r="NE967" s="26"/>
      <c r="NF967" s="26"/>
      <c r="NG967" s="26"/>
      <c r="NH967" s="26"/>
      <c r="NI967" s="26"/>
      <c r="NJ967" s="26"/>
      <c r="NK967" s="26"/>
      <c r="NL967" s="26"/>
      <c r="NM967" s="26"/>
      <c r="NN967" s="26"/>
      <c r="NO967" s="26"/>
      <c r="NP967" s="26"/>
      <c r="NQ967" s="26"/>
      <c r="NR967" s="26"/>
      <c r="NS967" s="26"/>
      <c r="NT967" s="26"/>
      <c r="NU967" s="26"/>
      <c r="NV967" s="26"/>
      <c r="NW967" s="26"/>
      <c r="NX967" s="26"/>
      <c r="NY967" s="26"/>
      <c r="NZ967" s="26"/>
      <c r="OA967" s="26"/>
      <c r="OB967" s="26"/>
      <c r="OC967" s="26"/>
      <c r="OD967" s="26"/>
      <c r="OE967" s="26"/>
      <c r="OF967" s="26"/>
      <c r="OG967" s="26"/>
      <c r="OH967" s="26"/>
      <c r="OI967" s="26"/>
      <c r="OJ967" s="26"/>
      <c r="OK967" s="26"/>
      <c r="OL967" s="26"/>
      <c r="OM967" s="26"/>
      <c r="ON967" s="26"/>
      <c r="OO967" s="26"/>
      <c r="OP967" s="26"/>
      <c r="OQ967" s="26"/>
      <c r="OR967" s="26"/>
      <c r="OS967" s="26"/>
      <c r="OT967" s="26"/>
      <c r="OU967" s="26"/>
      <c r="OV967" s="26"/>
      <c r="OW967" s="26"/>
      <c r="OX967" s="26"/>
      <c r="OY967" s="26"/>
      <c r="OZ967" s="26"/>
      <c r="PA967" s="26"/>
      <c r="PB967" s="26"/>
      <c r="PC967" s="26"/>
      <c r="PD967" s="26"/>
      <c r="PE967" s="26"/>
      <c r="PF967" s="26"/>
      <c r="PG967" s="26"/>
      <c r="PH967" s="26"/>
      <c r="PI967" s="26"/>
      <c r="PJ967" s="26"/>
      <c r="PK967" s="26"/>
      <c r="PL967" s="26"/>
      <c r="PM967" s="26"/>
      <c r="PN967" s="26"/>
      <c r="PO967" s="26"/>
      <c r="PP967" s="26"/>
      <c r="PQ967" s="26"/>
      <c r="PR967" s="26"/>
      <c r="PS967" s="26"/>
      <c r="PT967" s="26"/>
      <c r="PU967" s="26"/>
      <c r="PV967" s="26"/>
      <c r="PW967" s="26"/>
      <c r="PX967" s="26"/>
      <c r="PY967" s="26"/>
      <c r="PZ967" s="26"/>
      <c r="QA967" s="26"/>
      <c r="QB967" s="26"/>
      <c r="QC967" s="26"/>
      <c r="QD967" s="26"/>
      <c r="QE967" s="26"/>
      <c r="QF967" s="26"/>
      <c r="QG967" s="26"/>
      <c r="QH967" s="26"/>
      <c r="QI967" s="26"/>
      <c r="QJ967" s="26"/>
      <c r="QK967" s="26"/>
      <c r="QL967" s="26"/>
      <c r="QM967" s="26"/>
      <c r="QN967" s="26"/>
      <c r="QO967" s="26"/>
      <c r="QP967" s="26"/>
      <c r="QQ967" s="26"/>
      <c r="QR967" s="26"/>
      <c r="QS967" s="26"/>
      <c r="QT967" s="26"/>
      <c r="QU967" s="26"/>
      <c r="QV967" s="26"/>
      <c r="QW967" s="26"/>
      <c r="QX967" s="26"/>
      <c r="QY967" s="26"/>
      <c r="QZ967" s="26"/>
      <c r="RA967" s="26"/>
      <c r="RB967" s="26"/>
      <c r="RC967" s="26"/>
      <c r="RD967" s="26"/>
      <c r="RE967" s="26"/>
      <c r="RF967" s="26"/>
      <c r="RG967" s="26"/>
      <c r="RH967" s="26"/>
      <c r="RI967" s="26"/>
      <c r="RJ967" s="26"/>
      <c r="RK967" s="26"/>
      <c r="RL967" s="26"/>
      <c r="RM967" s="26"/>
      <c r="RN967" s="26"/>
      <c r="RO967" s="26"/>
      <c r="RP967" s="26"/>
      <c r="RQ967" s="26"/>
      <c r="RR967" s="26"/>
      <c r="RS967" s="26"/>
      <c r="RT967" s="26"/>
      <c r="RU967" s="26"/>
      <c r="RV967" s="26"/>
      <c r="RW967" s="26"/>
      <c r="RX967" s="26"/>
      <c r="RY967" s="26"/>
      <c r="RZ967" s="26"/>
      <c r="SA967" s="26"/>
      <c r="SB967" s="26"/>
      <c r="SC967" s="26"/>
      <c r="SD967" s="26"/>
      <c r="SE967" s="26"/>
      <c r="SF967" s="26"/>
      <c r="SG967" s="26"/>
      <c r="SH967" s="26"/>
      <c r="SI967" s="26"/>
      <c r="SJ967" s="26"/>
      <c r="SK967" s="26"/>
      <c r="SL967" s="26"/>
      <c r="SM967" s="26"/>
      <c r="SN967" s="26"/>
      <c r="SO967" s="26"/>
      <c r="SP967" s="26"/>
      <c r="SQ967" s="26"/>
      <c r="SR967" s="26"/>
      <c r="SS967" s="26"/>
      <c r="ST967" s="26"/>
      <c r="SU967" s="26"/>
      <c r="SV967" s="26"/>
      <c r="SW967" s="26"/>
      <c r="SX967" s="26"/>
      <c r="SY967" s="26"/>
      <c r="SZ967" s="26"/>
      <c r="TA967" s="26"/>
      <c r="TB967" s="26"/>
      <c r="TC967" s="26"/>
      <c r="TD967" s="26"/>
      <c r="TE967" s="26"/>
      <c r="TF967" s="26"/>
      <c r="TG967" s="26"/>
      <c r="TH967" s="26"/>
      <c r="TI967" s="26"/>
      <c r="TJ967" s="26"/>
      <c r="TK967" s="26"/>
      <c r="TL967" s="26"/>
      <c r="TM967" s="26"/>
      <c r="TN967" s="26"/>
      <c r="TO967" s="26"/>
      <c r="TP967" s="26"/>
      <c r="TQ967" s="26"/>
      <c r="TR967" s="26"/>
      <c r="TS967" s="26"/>
      <c r="TT967" s="26"/>
      <c r="TU967" s="26"/>
      <c r="TV967" s="26"/>
      <c r="TW967" s="26"/>
      <c r="TX967" s="26"/>
      <c r="TY967" s="26"/>
      <c r="TZ967" s="26"/>
      <c r="UA967" s="26"/>
      <c r="UB967" s="26"/>
      <c r="UC967" s="26"/>
      <c r="UD967" s="26"/>
      <c r="UE967" s="26"/>
      <c r="UF967" s="26"/>
      <c r="UG967" s="26"/>
      <c r="UH967" s="26"/>
      <c r="UI967" s="26"/>
      <c r="UJ967" s="26"/>
      <c r="UK967" s="26"/>
      <c r="UL967" s="26"/>
      <c r="UM967" s="26"/>
      <c r="UN967" s="26"/>
      <c r="UO967" s="26"/>
      <c r="UP967" s="26"/>
      <c r="UQ967" s="26"/>
      <c r="UR967" s="26"/>
      <c r="US967" s="26"/>
      <c r="UT967" s="26"/>
      <c r="UU967" s="26"/>
      <c r="UV967" s="26"/>
      <c r="UW967" s="26"/>
      <c r="UX967" s="26"/>
      <c r="UY967" s="26"/>
      <c r="UZ967" s="26"/>
      <c r="VA967" s="26"/>
      <c r="VB967" s="26"/>
      <c r="VC967" s="26"/>
      <c r="VD967" s="26"/>
      <c r="VE967" s="26"/>
      <c r="VF967" s="26"/>
      <c r="VG967" s="26"/>
      <c r="VH967" s="26"/>
      <c r="VI967" s="26"/>
      <c r="VJ967" s="26"/>
      <c r="VK967" s="26"/>
      <c r="VL967" s="26"/>
      <c r="VM967" s="26"/>
      <c r="VN967" s="26"/>
      <c r="VO967" s="26"/>
      <c r="VP967" s="26"/>
      <c r="VQ967" s="26"/>
      <c r="VR967" s="26"/>
      <c r="VS967" s="26"/>
      <c r="VT967" s="26"/>
      <c r="VU967" s="26"/>
      <c r="VV967" s="26"/>
      <c r="VW967" s="26"/>
      <c r="VX967" s="26"/>
      <c r="VY967" s="26"/>
      <c r="VZ967" s="26"/>
      <c r="WA967" s="26"/>
      <c r="WB967" s="26"/>
      <c r="WC967" s="26"/>
      <c r="WD967" s="26"/>
      <c r="WE967" s="26"/>
      <c r="WF967" s="26"/>
      <c r="WG967" s="26"/>
      <c r="WH967" s="26"/>
      <c r="WI967" s="26"/>
      <c r="WJ967" s="26"/>
      <c r="WK967" s="26"/>
      <c r="WL967" s="26"/>
      <c r="WM967" s="26"/>
      <c r="WN967" s="26"/>
      <c r="WO967" s="26"/>
      <c r="WP967" s="26"/>
      <c r="WQ967" s="26"/>
      <c r="WR967" s="26"/>
      <c r="WS967" s="26"/>
      <c r="WT967" s="26"/>
      <c r="WU967" s="26"/>
      <c r="WV967" s="26"/>
      <c r="WW967" s="26"/>
      <c r="WX967" s="26"/>
      <c r="WY967" s="26"/>
      <c r="WZ967" s="26"/>
      <c r="XA967" s="26"/>
      <c r="XB967" s="26"/>
      <c r="XC967" s="26"/>
      <c r="XD967" s="26"/>
      <c r="XE967" s="26"/>
      <c r="XF967" s="26"/>
      <c r="XG967" s="26"/>
      <c r="XH967" s="26"/>
      <c r="XI967" s="26"/>
      <c r="XJ967" s="26"/>
      <c r="XK967" s="26"/>
      <c r="XL967" s="26"/>
      <c r="XM967" s="26"/>
      <c r="XN967" s="26"/>
      <c r="XO967" s="26"/>
      <c r="XP967" s="26"/>
      <c r="XQ967" s="26"/>
      <c r="XR967" s="26"/>
      <c r="XS967" s="26"/>
      <c r="XT967" s="26"/>
      <c r="XU967" s="26"/>
      <c r="XV967" s="26"/>
      <c r="XW967" s="26"/>
      <c r="XX967" s="26"/>
      <c r="XY967" s="26"/>
      <c r="XZ967" s="26"/>
      <c r="YA967" s="26"/>
      <c r="YB967" s="26"/>
      <c r="YC967" s="26"/>
      <c r="YD967" s="26"/>
      <c r="YE967" s="26"/>
      <c r="YF967" s="26"/>
      <c r="YG967" s="26"/>
      <c r="YH967" s="26"/>
      <c r="YI967" s="26"/>
      <c r="YJ967" s="26"/>
      <c r="YK967" s="26"/>
      <c r="YL967" s="26"/>
      <c r="YM967" s="26"/>
      <c r="YN967" s="26"/>
      <c r="YO967" s="26"/>
      <c r="YP967" s="26"/>
      <c r="YQ967" s="26"/>
      <c r="YR967" s="26"/>
      <c r="YS967" s="26"/>
      <c r="YT967" s="26"/>
      <c r="YU967" s="26"/>
      <c r="YV967" s="26"/>
      <c r="YW967" s="26"/>
      <c r="YX967" s="26"/>
      <c r="YY967" s="26"/>
      <c r="YZ967" s="26"/>
      <c r="ZA967" s="26"/>
      <c r="ZB967" s="26"/>
      <c r="ZC967" s="26"/>
      <c r="ZD967" s="26"/>
      <c r="ZE967" s="26"/>
      <c r="ZF967" s="26"/>
      <c r="ZG967" s="26"/>
      <c r="ZH967" s="26"/>
      <c r="ZI967" s="26"/>
      <c r="ZJ967" s="26"/>
      <c r="ZK967" s="26"/>
      <c r="ZL967" s="26"/>
      <c r="ZM967" s="26"/>
      <c r="ZN967" s="26"/>
      <c r="ZO967" s="26"/>
      <c r="ZP967" s="26"/>
      <c r="ZQ967" s="26"/>
      <c r="ZR967" s="26"/>
      <c r="ZS967" s="26"/>
      <c r="ZT967" s="26"/>
      <c r="ZU967" s="26"/>
      <c r="ZV967" s="26"/>
      <c r="ZW967" s="26"/>
      <c r="ZX967" s="26"/>
      <c r="ZY967" s="26"/>
      <c r="ZZ967" s="26"/>
      <c r="AAA967" s="26"/>
      <c r="AAB967" s="26"/>
      <c r="AAC967" s="26"/>
      <c r="AAD967" s="26"/>
      <c r="AAE967" s="26"/>
      <c r="AAF967" s="26"/>
      <c r="AAG967" s="26"/>
      <c r="AAH967" s="26"/>
      <c r="AAI967" s="26"/>
      <c r="AAJ967" s="26"/>
      <c r="AAK967" s="26"/>
      <c r="AAL967" s="26"/>
      <c r="AAM967" s="26"/>
      <c r="AAN967" s="26"/>
      <c r="AAO967" s="26"/>
      <c r="AAP967" s="26"/>
      <c r="AAQ967" s="26"/>
      <c r="AAR967" s="26"/>
      <c r="AAS967" s="26"/>
      <c r="AAT967" s="26"/>
      <c r="AAU967" s="26"/>
      <c r="AAV967" s="26"/>
      <c r="AAW967" s="26"/>
      <c r="AAX967" s="26"/>
      <c r="AAY967" s="26"/>
      <c r="AAZ967" s="26"/>
      <c r="ABA967" s="26"/>
      <c r="ABB967" s="26"/>
      <c r="ABC967" s="26"/>
      <c r="ABD967" s="26"/>
      <c r="ABE967" s="26"/>
      <c r="ABF967" s="26"/>
      <c r="ABG967" s="26"/>
      <c r="ABH967" s="26"/>
      <c r="ABI967" s="26"/>
      <c r="ABJ967" s="26"/>
      <c r="ABK967" s="26"/>
      <c r="ABL967" s="26"/>
      <c r="ABM967" s="26"/>
      <c r="ABN967" s="26"/>
      <c r="ABO967" s="26"/>
      <c r="ABP967" s="26"/>
      <c r="ABQ967" s="26"/>
      <c r="ABR967" s="26"/>
      <c r="ABS967" s="26"/>
      <c r="ABT967" s="26"/>
      <c r="ABU967" s="26"/>
      <c r="ABV967" s="26"/>
      <c r="ABW967" s="26"/>
      <c r="ABX967" s="26"/>
      <c r="ABY967" s="26"/>
      <c r="ABZ967" s="26"/>
      <c r="ACA967" s="26"/>
      <c r="ACB967" s="26"/>
      <c r="ACC967" s="26"/>
      <c r="ACD967" s="26"/>
      <c r="ACE967" s="26"/>
      <c r="ACF967" s="26"/>
      <c r="ACG967" s="26"/>
      <c r="ACH967" s="26"/>
      <c r="ACI967" s="26"/>
      <c r="ACJ967" s="26"/>
      <c r="ACK967" s="26"/>
      <c r="ACL967" s="26"/>
      <c r="ACM967" s="26"/>
      <c r="ACN967" s="26"/>
      <c r="ACO967" s="26"/>
      <c r="ACP967" s="26"/>
      <c r="ACQ967" s="26"/>
      <c r="ACR967" s="26"/>
      <c r="ACS967" s="26"/>
      <c r="ACT967" s="26"/>
      <c r="ACU967" s="26"/>
      <c r="ACV967" s="26"/>
      <c r="ACW967" s="26"/>
      <c r="ACX967" s="26"/>
      <c r="ACY967" s="26"/>
      <c r="ACZ967" s="26"/>
      <c r="ADA967" s="26"/>
      <c r="ADB967" s="26"/>
      <c r="ADC967" s="26"/>
      <c r="ADD967" s="26"/>
      <c r="ADE967" s="26"/>
      <c r="ADF967" s="26"/>
      <c r="ADG967" s="26"/>
      <c r="ADH967" s="26"/>
      <c r="ADI967" s="26"/>
      <c r="ADJ967" s="26"/>
      <c r="ADK967" s="26"/>
      <c r="ADL967" s="26"/>
      <c r="ADM967" s="26"/>
      <c r="ADN967" s="26"/>
      <c r="ADO967" s="26"/>
      <c r="ADP967" s="26"/>
      <c r="ADQ967" s="26"/>
      <c r="ADR967" s="26"/>
      <c r="ADS967" s="26"/>
      <c r="ADT967" s="26"/>
      <c r="ADU967" s="26"/>
      <c r="ADV967" s="26"/>
      <c r="ADW967" s="26"/>
      <c r="ADX967" s="26"/>
      <c r="ADY967" s="26"/>
      <c r="ADZ967" s="26"/>
      <c r="AEA967" s="26"/>
      <c r="AEB967" s="26"/>
      <c r="AEC967" s="26"/>
      <c r="AED967" s="26"/>
      <c r="AEE967" s="26"/>
      <c r="AEF967" s="26"/>
      <c r="AEG967" s="26"/>
      <c r="AEH967" s="26"/>
      <c r="AEI967" s="26"/>
      <c r="AEJ967" s="26"/>
      <c r="AEK967" s="26"/>
      <c r="AEL967" s="26"/>
      <c r="AEM967" s="26"/>
      <c r="AEN967" s="26"/>
      <c r="AEO967" s="26"/>
      <c r="AEP967" s="26"/>
      <c r="AEQ967" s="26"/>
      <c r="AER967" s="26"/>
      <c r="AES967" s="26"/>
      <c r="AET967" s="26"/>
      <c r="AEU967" s="26"/>
      <c r="AEV967" s="26"/>
      <c r="AEW967" s="26"/>
      <c r="AEX967" s="26"/>
      <c r="AEY967" s="26"/>
      <c r="AEZ967" s="26"/>
      <c r="AFA967" s="26"/>
      <c r="AFB967" s="26"/>
      <c r="AFC967" s="26"/>
      <c r="AFD967" s="26"/>
      <c r="AFE967" s="26"/>
      <c r="AFF967" s="26"/>
      <c r="AFG967" s="26"/>
      <c r="AFH967" s="26"/>
      <c r="AFI967" s="26"/>
      <c r="AFJ967" s="26"/>
      <c r="AFK967" s="26"/>
      <c r="AFL967" s="26"/>
      <c r="AFM967" s="26"/>
      <c r="AFN967" s="26"/>
      <c r="AFO967" s="26"/>
      <c r="AFP967" s="26"/>
      <c r="AFQ967" s="26"/>
      <c r="AFR967" s="26"/>
      <c r="AFS967" s="26"/>
      <c r="AFT967" s="26"/>
      <c r="AFU967" s="26"/>
      <c r="AFV967" s="26"/>
      <c r="AFW967" s="26"/>
      <c r="AFX967" s="26"/>
      <c r="AFY967" s="26"/>
      <c r="AFZ967" s="26"/>
      <c r="AGA967" s="26"/>
      <c r="AGB967" s="26"/>
      <c r="AGC967" s="26"/>
      <c r="AGD967" s="26"/>
      <c r="AGE967" s="26"/>
      <c r="AGF967" s="26"/>
      <c r="AGG967" s="26"/>
      <c r="AGH967" s="26"/>
      <c r="AGI967" s="26"/>
      <c r="AGJ967" s="26"/>
      <c r="AGK967" s="26"/>
      <c r="AGL967" s="26"/>
      <c r="AGM967" s="26"/>
      <c r="AGN967" s="26"/>
      <c r="AGO967" s="26"/>
      <c r="AGP967" s="26"/>
      <c r="AGQ967" s="26"/>
      <c r="AGR967" s="26"/>
      <c r="AGS967" s="26"/>
      <c r="AGT967" s="26"/>
      <c r="AGU967" s="26"/>
      <c r="AGV967" s="26"/>
      <c r="AGW967" s="26"/>
      <c r="AGX967" s="26"/>
      <c r="AGY967" s="26"/>
      <c r="AGZ967" s="26"/>
      <c r="AHA967" s="26"/>
      <c r="AHB967" s="26"/>
      <c r="AHC967" s="26"/>
      <c r="AHD967" s="26"/>
      <c r="AHE967" s="26"/>
      <c r="AHF967" s="26"/>
      <c r="AHG967" s="26"/>
      <c r="AHH967" s="26"/>
      <c r="AHI967" s="26"/>
      <c r="AHJ967" s="26"/>
      <c r="AHK967" s="26"/>
      <c r="AHL967" s="26"/>
      <c r="AHM967" s="26"/>
      <c r="AHN967" s="26"/>
      <c r="AHO967" s="26"/>
      <c r="AHP967" s="26"/>
      <c r="AHQ967" s="26"/>
      <c r="AHR967" s="26"/>
      <c r="AHS967" s="26"/>
      <c r="AHT967" s="26"/>
      <c r="AHU967" s="26"/>
      <c r="AHV967" s="26"/>
      <c r="AHW967" s="26"/>
      <c r="AHX967" s="26"/>
      <c r="AHY967" s="26"/>
      <c r="AHZ967" s="26"/>
      <c r="AIA967" s="26"/>
      <c r="AIB967" s="26"/>
      <c r="AIC967" s="26"/>
      <c r="AID967" s="26"/>
      <c r="AIE967" s="26"/>
      <c r="AIF967" s="26"/>
      <c r="AIG967" s="26"/>
      <c r="AIH967" s="26"/>
      <c r="AII967" s="26"/>
      <c r="AIJ967" s="26"/>
      <c r="AIK967" s="26"/>
      <c r="AIL967" s="26"/>
      <c r="AIM967" s="26"/>
      <c r="AIN967" s="26"/>
      <c r="AIO967" s="26"/>
      <c r="AIP967" s="26"/>
      <c r="AIQ967" s="26"/>
      <c r="AIR967" s="26"/>
      <c r="AIS967" s="26"/>
      <c r="AIT967" s="26"/>
      <c r="AIU967" s="26"/>
      <c r="AIV967" s="26"/>
      <c r="AIW967" s="26"/>
      <c r="AIX967" s="26"/>
      <c r="AIY967" s="26"/>
      <c r="AIZ967" s="26"/>
      <c r="AJA967" s="26"/>
      <c r="AJB967" s="26"/>
      <c r="AJC967" s="26"/>
      <c r="AJD967" s="26"/>
      <c r="AJE967" s="26"/>
      <c r="AJF967" s="26"/>
      <c r="AJG967" s="26"/>
      <c r="AJH967" s="26"/>
      <c r="AJI967" s="26"/>
      <c r="AJJ967" s="26"/>
      <c r="AJK967" s="26"/>
      <c r="AJL967" s="26"/>
      <c r="AJM967" s="26"/>
      <c r="AJN967" s="26"/>
      <c r="AJO967" s="26"/>
      <c r="AJP967" s="26"/>
      <c r="AJQ967" s="26"/>
      <c r="AJR967" s="26"/>
      <c r="AJS967" s="26"/>
      <c r="AJT967" s="26"/>
      <c r="AJU967" s="26"/>
      <c r="AJV967" s="26"/>
      <c r="AJW967" s="26"/>
      <c r="AJX967" s="26"/>
      <c r="AJY967" s="26"/>
      <c r="AJZ967" s="26"/>
      <c r="AKA967" s="26"/>
      <c r="AKB967" s="26"/>
      <c r="AKC967" s="26"/>
      <c r="AKD967" s="26"/>
      <c r="AKE967" s="26"/>
      <c r="AKF967" s="26"/>
      <c r="AKG967" s="26"/>
      <c r="AKH967" s="26"/>
      <c r="AKI967" s="26"/>
      <c r="AKJ967" s="26"/>
      <c r="AKK967" s="26"/>
      <c r="AKL967" s="26"/>
      <c r="AKM967" s="26"/>
      <c r="AKN967" s="26"/>
      <c r="AKO967" s="26"/>
      <c r="AKP967" s="26"/>
      <c r="AKQ967" s="26"/>
      <c r="AKR967" s="26"/>
      <c r="AKS967" s="26"/>
      <c r="AKT967" s="26"/>
      <c r="AKU967" s="26"/>
      <c r="AKV967" s="26"/>
      <c r="AKW967" s="26"/>
      <c r="AKX967" s="26"/>
      <c r="AKY967" s="26"/>
      <c r="AKZ967" s="26"/>
      <c r="ALA967" s="26"/>
      <c r="ALB967" s="26"/>
      <c r="ALC967" s="26"/>
      <c r="ALD967" s="26"/>
      <c r="ALE967" s="26"/>
      <c r="ALF967" s="26"/>
      <c r="ALG967" s="26"/>
      <c r="ALH967" s="26"/>
      <c r="ALI967" s="26"/>
      <c r="ALJ967" s="26"/>
      <c r="ALK967" s="26"/>
      <c r="ALL967" s="26"/>
      <c r="ALM967" s="26"/>
      <c r="ALN967" s="26"/>
      <c r="ALO967" s="26"/>
      <c r="ALP967" s="26"/>
      <c r="ALQ967" s="26"/>
      <c r="ALR967" s="26"/>
      <c r="ALS967" s="26"/>
      <c r="ALT967" s="26"/>
      <c r="ALU967" s="26"/>
      <c r="ALV967" s="26"/>
      <c r="ALW967" s="26"/>
      <c r="ALX967" s="26"/>
      <c r="ALY967" s="26"/>
      <c r="ALZ967" s="26"/>
      <c r="AMA967" s="26"/>
      <c r="AMB967" s="26"/>
      <c r="AMC967" s="26"/>
      <c r="AMD967" s="26"/>
      <c r="AME967" s="26"/>
      <c r="AMF967" s="26"/>
      <c r="AMG967" s="26"/>
      <c r="AMH967" s="26"/>
      <c r="AMI967" s="26"/>
      <c r="AMJ967" s="26"/>
      <c r="AMK967" s="26"/>
      <c r="AML967" s="26"/>
      <c r="AMM967" s="26"/>
      <c r="AMN967" s="26"/>
      <c r="AMO967" s="26"/>
      <c r="AMP967" s="26"/>
      <c r="AMQ967" s="26"/>
      <c r="AMR967" s="26"/>
      <c r="AMS967" s="26"/>
      <c r="AMT967" s="26"/>
      <c r="AMU967" s="26"/>
      <c r="AMV967" s="26"/>
      <c r="AMW967" s="26"/>
      <c r="AMX967" s="26"/>
      <c r="AMY967" s="26"/>
      <c r="AMZ967" s="26"/>
      <c r="ANA967" s="26"/>
      <c r="ANB967" s="26"/>
      <c r="ANC967" s="26"/>
      <c r="AND967" s="26"/>
      <c r="ANE967" s="26"/>
      <c r="ANF967" s="26"/>
      <c r="ANG967" s="26"/>
      <c r="ANH967" s="26"/>
      <c r="ANI967" s="26"/>
      <c r="ANJ967" s="26"/>
      <c r="ANK967" s="26"/>
      <c r="ANL967" s="26"/>
      <c r="ANM967" s="26"/>
      <c r="ANN967" s="26"/>
      <c r="ANO967" s="26"/>
      <c r="ANP967" s="26"/>
      <c r="ANQ967" s="26"/>
      <c r="ANR967" s="26"/>
      <c r="ANS967" s="26"/>
      <c r="ANT967" s="26"/>
      <c r="ANU967" s="26"/>
      <c r="ANV967" s="26"/>
      <c r="ANW967" s="26"/>
      <c r="ANX967" s="26"/>
      <c r="ANY967" s="26"/>
      <c r="ANZ967" s="26"/>
      <c r="AOA967" s="26"/>
      <c r="AOB967" s="26"/>
      <c r="AOC967" s="26"/>
      <c r="AOD967" s="26"/>
      <c r="AOE967" s="26"/>
      <c r="AOF967" s="26"/>
      <c r="AOG967" s="26"/>
      <c r="AOH967" s="26"/>
      <c r="AOI967" s="26"/>
      <c r="AOJ967" s="26"/>
      <c r="AOK967" s="26"/>
      <c r="AOL967" s="26"/>
      <c r="AOM967" s="26"/>
      <c r="AON967" s="26"/>
      <c r="AOO967" s="26"/>
      <c r="AOP967" s="26"/>
      <c r="AOQ967" s="26"/>
      <c r="AOR967" s="26"/>
      <c r="AOS967" s="26"/>
      <c r="AOT967" s="26"/>
      <c r="AOU967" s="26"/>
      <c r="AOV967" s="26"/>
      <c r="AOW967" s="26"/>
      <c r="AOX967" s="26"/>
      <c r="AOY967" s="26"/>
      <c r="AOZ967" s="26"/>
      <c r="APA967" s="26"/>
      <c r="APB967" s="26"/>
      <c r="APC967" s="26"/>
      <c r="APD967" s="26"/>
      <c r="APE967" s="26"/>
      <c r="APF967" s="26"/>
      <c r="APG967" s="26"/>
      <c r="APH967" s="26"/>
      <c r="API967" s="26"/>
      <c r="APJ967" s="26"/>
      <c r="APK967" s="26"/>
      <c r="APL967" s="26"/>
      <c r="APM967" s="26"/>
      <c r="APN967" s="26"/>
      <c r="APO967" s="26"/>
      <c r="APP967" s="26"/>
      <c r="APQ967" s="26"/>
      <c r="APR967" s="26"/>
      <c r="APS967" s="26"/>
      <c r="APT967" s="26"/>
      <c r="APU967" s="26"/>
      <c r="APV967" s="26"/>
      <c r="APW967" s="26"/>
      <c r="APX967" s="26"/>
      <c r="APY967" s="26"/>
      <c r="APZ967" s="26"/>
      <c r="AQA967" s="26"/>
      <c r="AQB967" s="26"/>
      <c r="AQC967" s="26"/>
      <c r="AQD967" s="26"/>
      <c r="AQE967" s="26"/>
      <c r="AQF967" s="26"/>
      <c r="AQG967" s="26"/>
      <c r="AQH967" s="26"/>
      <c r="AQI967" s="26"/>
      <c r="AQJ967" s="26"/>
      <c r="AQK967" s="26"/>
      <c r="AQL967" s="26"/>
      <c r="AQM967" s="26"/>
      <c r="AQN967" s="26"/>
      <c r="AQO967" s="26"/>
      <c r="AQP967" s="26"/>
      <c r="AQQ967" s="26"/>
      <c r="AQR967" s="26"/>
      <c r="AQS967" s="26"/>
      <c r="AQT967" s="26"/>
      <c r="AQU967" s="26"/>
      <c r="AQV967" s="26"/>
      <c r="AQW967" s="26"/>
      <c r="AQX967" s="26"/>
      <c r="AQY967" s="26"/>
      <c r="AQZ967" s="26"/>
      <c r="ARA967" s="26"/>
      <c r="ARB967" s="26"/>
      <c r="ARC967" s="26"/>
      <c r="ARD967" s="26"/>
      <c r="ARE967" s="26"/>
      <c r="ARF967" s="26"/>
      <c r="ARG967" s="26"/>
      <c r="ARH967" s="26"/>
      <c r="ARI967" s="26"/>
      <c r="ARJ967" s="26"/>
      <c r="ARK967" s="26"/>
      <c r="ARL967" s="26"/>
      <c r="ARM967" s="26"/>
      <c r="ARN967" s="26"/>
      <c r="ARO967" s="26"/>
      <c r="ARP967" s="26"/>
      <c r="ARQ967" s="26"/>
      <c r="ARR967" s="26"/>
      <c r="ARS967" s="26"/>
      <c r="ART967" s="26"/>
      <c r="ARU967" s="26"/>
      <c r="ARV967" s="26"/>
      <c r="ARW967" s="26"/>
      <c r="ARX967" s="26"/>
      <c r="ARY967" s="26"/>
      <c r="ARZ967" s="26"/>
      <c r="ASA967" s="26"/>
      <c r="ASB967" s="26"/>
      <c r="ASC967" s="26"/>
      <c r="ASD967" s="26"/>
      <c r="ASE967" s="26"/>
      <c r="ASF967" s="26"/>
      <c r="ASG967" s="26"/>
      <c r="ASH967" s="26"/>
      <c r="ASI967" s="26"/>
      <c r="ASJ967" s="26"/>
      <c r="ASK967" s="26"/>
      <c r="ASL967" s="26"/>
      <c r="ASM967" s="26"/>
      <c r="ASN967" s="26"/>
      <c r="ASO967" s="26"/>
      <c r="ASP967" s="26"/>
      <c r="ASQ967" s="26"/>
      <c r="ASR967" s="26"/>
      <c r="ASS967" s="26"/>
      <c r="AST967" s="26"/>
      <c r="ASU967" s="26"/>
      <c r="ASV967" s="26"/>
      <c r="ASW967" s="26"/>
      <c r="ASX967" s="26"/>
      <c r="ASY967" s="26"/>
      <c r="ASZ967" s="26"/>
      <c r="ATA967" s="26"/>
      <c r="ATB967" s="26"/>
      <c r="ATC967" s="26"/>
      <c r="ATD967" s="26"/>
      <c r="ATE967" s="26"/>
      <c r="ATF967" s="26"/>
      <c r="ATG967" s="26"/>
      <c r="ATH967" s="26"/>
      <c r="ATI967" s="26"/>
      <c r="ATJ967" s="26"/>
      <c r="ATK967" s="26"/>
      <c r="ATL967" s="26"/>
      <c r="ATM967" s="26"/>
      <c r="ATN967" s="26"/>
      <c r="ATO967" s="26"/>
      <c r="ATP967" s="26"/>
      <c r="ATQ967" s="26"/>
      <c r="ATR967" s="26"/>
      <c r="ATS967" s="26"/>
      <c r="ATT967" s="26"/>
      <c r="ATU967" s="26"/>
      <c r="ATV967" s="26"/>
      <c r="ATW967" s="26"/>
      <c r="ATX967" s="26"/>
      <c r="ATY967" s="26"/>
      <c r="ATZ967" s="26"/>
      <c r="AUA967" s="26"/>
      <c r="AUB967" s="26"/>
      <c r="AUC967" s="26"/>
      <c r="AUD967" s="26"/>
      <c r="AUE967" s="26"/>
      <c r="AUF967" s="26"/>
      <c r="AUG967" s="26"/>
      <c r="AUH967" s="26"/>
      <c r="AUI967" s="26"/>
      <c r="AUJ967" s="26"/>
      <c r="AUK967" s="26"/>
      <c r="AUL967" s="26"/>
      <c r="AUM967" s="26"/>
      <c r="AUN967" s="26"/>
      <c r="AUO967" s="26"/>
      <c r="AUP967" s="26"/>
      <c r="AUQ967" s="26"/>
      <c r="AUR967" s="26"/>
      <c r="AUS967" s="26"/>
      <c r="AUT967" s="26"/>
      <c r="AUU967" s="26"/>
      <c r="AUV967" s="26"/>
      <c r="AUW967" s="26"/>
      <c r="AUX967" s="26"/>
      <c r="AUY967" s="26"/>
      <c r="AUZ967" s="26"/>
      <c r="AVA967" s="26"/>
      <c r="AVB967" s="26"/>
      <c r="AVC967" s="26"/>
      <c r="AVD967" s="26"/>
      <c r="AVE967" s="26"/>
      <c r="AVF967" s="26"/>
      <c r="AVG967" s="26"/>
      <c r="AVH967" s="26"/>
      <c r="AVI967" s="26"/>
      <c r="AVJ967" s="26"/>
      <c r="AVK967" s="26"/>
      <c r="AVL967" s="26"/>
      <c r="AVM967" s="26"/>
      <c r="AVN967" s="26"/>
      <c r="AVO967" s="26"/>
      <c r="AVP967" s="26"/>
      <c r="AVQ967" s="26"/>
      <c r="AVR967" s="26"/>
      <c r="AVS967" s="26"/>
      <c r="AVT967" s="26"/>
      <c r="AVU967" s="26"/>
      <c r="AVV967" s="26"/>
      <c r="AVW967" s="26"/>
      <c r="AVX967" s="26"/>
      <c r="AVY967" s="26"/>
      <c r="AVZ967" s="26"/>
      <c r="AWA967" s="26"/>
      <c r="AWB967" s="26"/>
      <c r="AWC967" s="26"/>
      <c r="AWD967" s="26"/>
      <c r="AWE967" s="26"/>
      <c r="AWF967" s="26"/>
      <c r="AWG967" s="26"/>
      <c r="AWH967" s="26"/>
      <c r="AWI967" s="26"/>
      <c r="AWJ967" s="26"/>
      <c r="AWK967" s="26"/>
      <c r="AWL967" s="26"/>
      <c r="AWM967" s="26"/>
      <c r="AWN967" s="26"/>
      <c r="AWO967" s="26"/>
      <c r="AWP967" s="26"/>
      <c r="AWQ967" s="26"/>
      <c r="AWR967" s="26"/>
      <c r="AWS967" s="26"/>
      <c r="AWT967" s="26"/>
      <c r="AWU967" s="26"/>
      <c r="AWV967" s="26"/>
      <c r="AWW967" s="26"/>
      <c r="AWX967" s="26"/>
      <c r="AWY967" s="26"/>
      <c r="AWZ967" s="26"/>
      <c r="AXA967" s="26"/>
      <c r="AXB967" s="26"/>
      <c r="AXC967" s="26"/>
      <c r="AXD967" s="26"/>
      <c r="AXE967" s="26"/>
      <c r="AXF967" s="26"/>
      <c r="AXG967" s="26"/>
      <c r="AXH967" s="26"/>
      <c r="AXI967" s="26"/>
      <c r="AXJ967" s="26"/>
      <c r="AXK967" s="26"/>
      <c r="AXL967" s="26"/>
      <c r="AXM967" s="26"/>
      <c r="AXN967" s="26"/>
      <c r="AXO967" s="26"/>
      <c r="AXP967" s="26"/>
      <c r="AXQ967" s="26"/>
      <c r="AXR967" s="26"/>
      <c r="AXS967" s="26"/>
      <c r="AXT967" s="26"/>
      <c r="AXU967" s="26"/>
      <c r="AXV967" s="26"/>
      <c r="AXW967" s="26"/>
      <c r="AXX967" s="26"/>
      <c r="AXY967" s="26"/>
      <c r="AXZ967" s="26"/>
      <c r="AYA967" s="26"/>
      <c r="AYB967" s="26"/>
      <c r="AYC967" s="26"/>
      <c r="AYD967" s="26"/>
      <c r="AYE967" s="26"/>
      <c r="AYF967" s="26"/>
      <c r="AYG967" s="26"/>
      <c r="AYH967" s="26"/>
      <c r="AYI967" s="26"/>
      <c r="AYJ967" s="26"/>
      <c r="AYK967" s="26"/>
      <c r="AYL967" s="26"/>
      <c r="AYM967" s="26"/>
      <c r="AYN967" s="26"/>
      <c r="AYO967" s="26"/>
      <c r="AYP967" s="26"/>
      <c r="AYQ967" s="26"/>
      <c r="AYR967" s="26"/>
      <c r="AYS967" s="26"/>
      <c r="AYT967" s="26"/>
      <c r="AYU967" s="26"/>
      <c r="AYV967" s="26"/>
      <c r="AYW967" s="26"/>
      <c r="AYX967" s="26"/>
      <c r="AYY967" s="26"/>
      <c r="AYZ967" s="26"/>
      <c r="AZA967" s="26"/>
      <c r="AZB967" s="26"/>
      <c r="AZC967" s="26"/>
      <c r="AZD967" s="26"/>
      <c r="AZE967" s="26"/>
      <c r="AZF967" s="26"/>
      <c r="AZG967" s="26"/>
      <c r="AZH967" s="26"/>
      <c r="AZI967" s="26"/>
      <c r="AZJ967" s="26"/>
      <c r="AZK967" s="26"/>
      <c r="AZL967" s="26"/>
      <c r="AZM967" s="26"/>
      <c r="AZN967" s="26"/>
      <c r="AZO967" s="26"/>
      <c r="AZP967" s="26"/>
      <c r="AZQ967" s="26"/>
      <c r="AZR967" s="26"/>
      <c r="AZS967" s="26"/>
      <c r="AZT967" s="26"/>
      <c r="AZU967" s="26"/>
      <c r="AZV967" s="26"/>
      <c r="AZW967" s="26"/>
      <c r="AZX967" s="26"/>
      <c r="AZY967" s="26"/>
      <c r="AZZ967" s="26"/>
      <c r="BAA967" s="26"/>
      <c r="BAB967" s="26"/>
      <c r="BAC967" s="26"/>
      <c r="BAD967" s="26"/>
      <c r="BAE967" s="26"/>
      <c r="BAF967" s="26"/>
      <c r="BAG967" s="26"/>
      <c r="BAH967" s="26"/>
      <c r="BAI967" s="26"/>
      <c r="BAJ967" s="26"/>
      <c r="BAK967" s="26"/>
      <c r="BAL967" s="26"/>
      <c r="BAM967" s="26"/>
      <c r="BAN967" s="26"/>
      <c r="BAO967" s="26"/>
      <c r="BAP967" s="26"/>
      <c r="BAQ967" s="26"/>
      <c r="BAR967" s="26"/>
      <c r="BAS967" s="26"/>
      <c r="BAT967" s="26"/>
      <c r="BAU967" s="26"/>
      <c r="BAV967" s="26"/>
      <c r="BAW967" s="26"/>
      <c r="BAX967" s="26"/>
      <c r="BAY967" s="26"/>
      <c r="BAZ967" s="26"/>
      <c r="BBA967" s="26"/>
      <c r="BBB967" s="26"/>
      <c r="BBC967" s="26"/>
      <c r="BBD967" s="26"/>
      <c r="BBE967" s="26"/>
      <c r="BBF967" s="26"/>
      <c r="BBG967" s="26"/>
      <c r="BBH967" s="26"/>
      <c r="BBI967" s="26"/>
      <c r="BBJ967" s="26"/>
      <c r="BBK967" s="26"/>
      <c r="BBL967" s="26"/>
      <c r="BBM967" s="26"/>
      <c r="BBN967" s="26"/>
      <c r="BBO967" s="26"/>
      <c r="BBP967" s="26"/>
      <c r="BBQ967" s="26"/>
      <c r="BBR967" s="26"/>
      <c r="BBS967" s="26"/>
      <c r="BBT967" s="26"/>
      <c r="BBU967" s="26"/>
      <c r="BBV967" s="26"/>
      <c r="BBW967" s="26"/>
      <c r="BBX967" s="26"/>
      <c r="BBY967" s="26"/>
      <c r="BBZ967" s="26"/>
      <c r="BCA967" s="26"/>
      <c r="BCB967" s="26"/>
      <c r="BCC967" s="26"/>
      <c r="BCD967" s="26"/>
      <c r="BCE967" s="26"/>
      <c r="BCF967" s="26"/>
      <c r="BCG967" s="26"/>
      <c r="BCH967" s="26"/>
      <c r="BCI967" s="26"/>
      <c r="BCJ967" s="26"/>
      <c r="BCK967" s="26"/>
      <c r="BCL967" s="26"/>
      <c r="BCM967" s="26"/>
      <c r="BCN967" s="26"/>
      <c r="BCO967" s="26"/>
      <c r="BCP967" s="26"/>
      <c r="BCQ967" s="26"/>
      <c r="BCR967" s="26"/>
      <c r="BCS967" s="26"/>
      <c r="BCT967" s="26"/>
      <c r="BCU967" s="26"/>
      <c r="BCV967" s="26"/>
      <c r="BCW967" s="26"/>
      <c r="BCX967" s="26"/>
      <c r="BCY967" s="26"/>
      <c r="BCZ967" s="26"/>
      <c r="BDA967" s="26"/>
      <c r="BDB967" s="26"/>
      <c r="BDC967" s="26"/>
      <c r="BDD967" s="26"/>
      <c r="BDE967" s="26"/>
      <c r="BDF967" s="26"/>
      <c r="BDG967" s="26"/>
      <c r="BDH967" s="26"/>
      <c r="BDI967" s="26"/>
      <c r="BDJ967" s="26"/>
      <c r="BDK967" s="26"/>
      <c r="BDL967" s="26"/>
      <c r="BDM967" s="26"/>
      <c r="BDN967" s="26"/>
      <c r="BDO967" s="26"/>
      <c r="BDP967" s="26"/>
      <c r="BDQ967" s="26"/>
      <c r="BDR967" s="26"/>
      <c r="BDS967" s="26"/>
      <c r="BDT967" s="26"/>
      <c r="BDU967" s="26"/>
      <c r="BDV967" s="26"/>
      <c r="BDW967" s="26"/>
      <c r="BDX967" s="26"/>
      <c r="BDY967" s="26"/>
      <c r="BDZ967" s="26"/>
      <c r="BEA967" s="26"/>
      <c r="BEB967" s="26"/>
      <c r="BEC967" s="26"/>
      <c r="BED967" s="26"/>
      <c r="BEE967" s="26"/>
      <c r="BEF967" s="26"/>
      <c r="BEG967" s="26"/>
      <c r="BEH967" s="26"/>
      <c r="BEI967" s="26"/>
      <c r="BEJ967" s="26"/>
      <c r="BEK967" s="26"/>
      <c r="BEL967" s="26"/>
      <c r="BEM967" s="26"/>
      <c r="BEN967" s="26"/>
      <c r="BEO967" s="26"/>
      <c r="BEP967" s="26"/>
      <c r="BEQ967" s="26"/>
      <c r="BER967" s="26"/>
      <c r="BES967" s="26"/>
      <c r="BET967" s="26"/>
      <c r="BEU967" s="26"/>
      <c r="BEV967" s="26"/>
      <c r="BEW967" s="26"/>
      <c r="BEX967" s="26"/>
      <c r="BEY967" s="26"/>
      <c r="BEZ967" s="26"/>
      <c r="BFA967" s="26"/>
      <c r="BFB967" s="26"/>
      <c r="BFC967" s="26"/>
      <c r="BFD967" s="26"/>
      <c r="BFE967" s="26"/>
      <c r="BFF967" s="26"/>
      <c r="BFG967" s="26"/>
      <c r="BFH967" s="26"/>
      <c r="BFI967" s="26"/>
      <c r="BFJ967" s="26"/>
      <c r="BFK967" s="26"/>
      <c r="BFL967" s="26"/>
      <c r="BFM967" s="26"/>
      <c r="BFN967" s="26"/>
      <c r="BFO967" s="26"/>
      <c r="BFP967" s="26"/>
      <c r="BFQ967" s="26"/>
      <c r="BFR967" s="26"/>
      <c r="BFS967" s="26"/>
      <c r="BFT967" s="26"/>
      <c r="BFU967" s="26"/>
      <c r="BFV967" s="26"/>
      <c r="BFW967" s="26"/>
      <c r="BFX967" s="26"/>
      <c r="BFY967" s="26"/>
      <c r="BFZ967" s="26"/>
      <c r="BGA967" s="26"/>
      <c r="BGB967" s="26"/>
      <c r="BGC967" s="26"/>
      <c r="BGD967" s="26"/>
      <c r="BGE967" s="26"/>
      <c r="BGF967" s="26"/>
      <c r="BGG967" s="26"/>
      <c r="BGH967" s="26"/>
      <c r="BGI967" s="26"/>
      <c r="BGJ967" s="26"/>
      <c r="BGK967" s="26"/>
      <c r="BGL967" s="26"/>
      <c r="BGM967" s="26"/>
      <c r="BGN967" s="26"/>
      <c r="BGO967" s="26"/>
      <c r="BGP967" s="26"/>
      <c r="BGQ967" s="26"/>
      <c r="BGR967" s="26"/>
      <c r="BGS967" s="26"/>
      <c r="BGT967" s="26"/>
      <c r="BGU967" s="26"/>
      <c r="BGV967" s="26"/>
      <c r="BGW967" s="26"/>
      <c r="BGX967" s="26"/>
      <c r="BGY967" s="26"/>
      <c r="BGZ967" s="26"/>
      <c r="BHA967" s="26"/>
      <c r="BHB967" s="26"/>
      <c r="BHC967" s="26"/>
      <c r="BHD967" s="26"/>
      <c r="BHE967" s="26"/>
      <c r="BHF967" s="26"/>
      <c r="BHG967" s="26"/>
      <c r="BHH967" s="26"/>
      <c r="BHI967" s="26"/>
      <c r="BHJ967" s="26"/>
      <c r="BHK967" s="26"/>
      <c r="BHL967" s="26"/>
      <c r="BHM967" s="26"/>
      <c r="BHN967" s="26"/>
      <c r="BHO967" s="26"/>
      <c r="BHP967" s="26"/>
      <c r="BHQ967" s="26"/>
      <c r="BHR967" s="26"/>
      <c r="BHS967" s="26"/>
      <c r="BHT967" s="26"/>
      <c r="BHU967" s="26"/>
      <c r="BHV967" s="26"/>
      <c r="BHW967" s="26"/>
      <c r="BHX967" s="26"/>
      <c r="BHY967" s="26"/>
      <c r="BHZ967" s="26"/>
      <c r="BIA967" s="26"/>
      <c r="BIB967" s="26"/>
      <c r="BIC967" s="26"/>
      <c r="BID967" s="26"/>
      <c r="BIE967" s="26"/>
      <c r="BIF967" s="26"/>
      <c r="BIG967" s="26"/>
      <c r="BIH967" s="26"/>
      <c r="BII967" s="26"/>
      <c r="BIJ967" s="26"/>
      <c r="BIK967" s="26"/>
      <c r="BIL967" s="26"/>
      <c r="BIM967" s="26"/>
      <c r="BIN967" s="26"/>
      <c r="BIO967" s="26"/>
      <c r="BIP967" s="26"/>
      <c r="BIQ967" s="26"/>
      <c r="BIR967" s="26"/>
      <c r="BIS967" s="26"/>
      <c r="BIT967" s="26"/>
      <c r="BIU967" s="26"/>
      <c r="BIV967" s="26"/>
      <c r="BIW967" s="26"/>
      <c r="BIX967" s="26"/>
      <c r="BIY967" s="26"/>
      <c r="BIZ967" s="26"/>
      <c r="BJA967" s="26"/>
      <c r="BJB967" s="26"/>
      <c r="BJC967" s="26"/>
      <c r="BJD967" s="26"/>
      <c r="BJE967" s="26"/>
      <c r="BJF967" s="26"/>
      <c r="BJG967" s="26"/>
      <c r="BJH967" s="26"/>
      <c r="BJI967" s="26"/>
      <c r="BJJ967" s="26"/>
      <c r="BJK967" s="26"/>
      <c r="BJL967" s="26"/>
      <c r="BJM967" s="26"/>
      <c r="BJN967" s="26"/>
      <c r="BJO967" s="26"/>
      <c r="BJP967" s="26"/>
      <c r="BJQ967" s="26"/>
      <c r="BJR967" s="26"/>
      <c r="BJS967" s="26"/>
      <c r="BJT967" s="26"/>
      <c r="BJU967" s="26"/>
      <c r="BJV967" s="26"/>
      <c r="BJW967" s="26"/>
      <c r="BJX967" s="26"/>
      <c r="BJY967" s="26"/>
      <c r="BJZ967" s="26"/>
      <c r="BKA967" s="26"/>
      <c r="BKB967" s="26"/>
      <c r="BKC967" s="26"/>
      <c r="BKD967" s="26"/>
      <c r="BKE967" s="26"/>
      <c r="BKF967" s="26"/>
      <c r="BKG967" s="26"/>
      <c r="BKH967" s="26"/>
      <c r="BKI967" s="26"/>
      <c r="BKJ967" s="26"/>
      <c r="BKK967" s="26"/>
      <c r="BKL967" s="26"/>
      <c r="BKM967" s="26"/>
      <c r="BKN967" s="26"/>
      <c r="BKO967" s="26"/>
      <c r="BKP967" s="26"/>
      <c r="BKQ967" s="26"/>
      <c r="BKR967" s="26"/>
      <c r="BKS967" s="26"/>
      <c r="BKT967" s="26"/>
      <c r="BKU967" s="26"/>
      <c r="BKV967" s="26"/>
      <c r="BKW967" s="26"/>
      <c r="BKX967" s="26"/>
      <c r="BKY967" s="26"/>
      <c r="BKZ967" s="26"/>
      <c r="BLA967" s="26"/>
      <c r="BLB967" s="26"/>
      <c r="BLC967" s="26"/>
      <c r="BLD967" s="26"/>
      <c r="BLE967" s="26"/>
      <c r="BLF967" s="26"/>
      <c r="BLG967" s="26"/>
      <c r="BLH967" s="26"/>
      <c r="BLI967" s="26"/>
      <c r="BLJ967" s="26"/>
      <c r="BLK967" s="26"/>
      <c r="BLL967" s="26"/>
      <c r="BLM967" s="26"/>
      <c r="BLN967" s="26"/>
      <c r="BLO967" s="26"/>
      <c r="BLP967" s="26"/>
      <c r="BLQ967" s="26"/>
      <c r="BLR967" s="26"/>
      <c r="BLS967" s="26"/>
      <c r="BLT967" s="26"/>
      <c r="BLU967" s="26"/>
      <c r="BLV967" s="26"/>
      <c r="BLW967" s="26"/>
      <c r="BLX967" s="26"/>
      <c r="BLY967" s="26"/>
      <c r="BLZ967" s="26"/>
      <c r="BMA967" s="26"/>
      <c r="BMB967" s="26"/>
      <c r="BMC967" s="26"/>
      <c r="BMD967" s="26"/>
      <c r="BME967" s="26"/>
      <c r="BMF967" s="26"/>
      <c r="BMG967" s="26"/>
      <c r="BMH967" s="26"/>
      <c r="BMI967" s="26"/>
      <c r="BMJ967" s="26"/>
      <c r="BMK967" s="26"/>
      <c r="BML967" s="26"/>
      <c r="BMM967" s="26"/>
      <c r="BMN967" s="26"/>
      <c r="BMO967" s="26"/>
      <c r="BMP967" s="26"/>
      <c r="BMQ967" s="26"/>
      <c r="BMR967" s="26"/>
      <c r="BMS967" s="26"/>
      <c r="BMT967" s="26"/>
      <c r="BMU967" s="26"/>
      <c r="BMV967" s="26"/>
      <c r="BMW967" s="26"/>
      <c r="BMX967" s="26"/>
      <c r="BMY967" s="26"/>
      <c r="BMZ967" s="26"/>
      <c r="BNA967" s="26"/>
      <c r="BNB967" s="26"/>
      <c r="BNC967" s="26"/>
      <c r="BND967" s="26"/>
      <c r="BNE967" s="26"/>
      <c r="BNF967" s="26"/>
      <c r="BNG967" s="26"/>
      <c r="BNH967" s="26"/>
      <c r="BNI967" s="26"/>
      <c r="BNJ967" s="26"/>
      <c r="BNK967" s="26"/>
      <c r="BNL967" s="26"/>
      <c r="BNM967" s="26"/>
      <c r="BNN967" s="26"/>
      <c r="BNO967" s="26"/>
      <c r="BNP967" s="26"/>
      <c r="BNQ967" s="26"/>
      <c r="BNR967" s="26"/>
      <c r="BNS967" s="26"/>
      <c r="BNT967" s="26"/>
      <c r="BNU967" s="26"/>
      <c r="BNV967" s="26"/>
      <c r="BNW967" s="26"/>
      <c r="BNX967" s="26"/>
      <c r="BNY967" s="26"/>
      <c r="BNZ967" s="26"/>
      <c r="BOA967" s="26"/>
      <c r="BOB967" s="26"/>
      <c r="BOC967" s="26"/>
      <c r="BOD967" s="26"/>
      <c r="BOE967" s="26"/>
      <c r="BOF967" s="26"/>
      <c r="BOG967" s="26"/>
      <c r="BOH967" s="26"/>
      <c r="BOI967" s="26"/>
      <c r="BOJ967" s="26"/>
      <c r="BOK967" s="26"/>
      <c r="BOL967" s="26"/>
      <c r="BOM967" s="26"/>
      <c r="BON967" s="26"/>
      <c r="BOO967" s="26"/>
      <c r="BOP967" s="26"/>
      <c r="BOQ967" s="26"/>
      <c r="BOR967" s="26"/>
      <c r="BOS967" s="26"/>
      <c r="BOT967" s="26"/>
      <c r="BOU967" s="26"/>
      <c r="BOV967" s="26"/>
      <c r="BOW967" s="26"/>
      <c r="BOX967" s="26"/>
      <c r="BOY967" s="26"/>
      <c r="BOZ967" s="26"/>
      <c r="BPA967" s="26"/>
      <c r="BPB967" s="26"/>
      <c r="BPC967" s="26"/>
      <c r="BPD967" s="26"/>
      <c r="BPE967" s="26"/>
      <c r="BPF967" s="26"/>
      <c r="BPG967" s="26"/>
      <c r="BPH967" s="26"/>
      <c r="BPI967" s="26"/>
      <c r="BPJ967" s="26"/>
      <c r="BPK967" s="26"/>
      <c r="BPL967" s="26"/>
      <c r="BPM967" s="26"/>
      <c r="BPN967" s="26"/>
      <c r="BPO967" s="26"/>
      <c r="BPP967" s="26"/>
      <c r="BPQ967" s="26"/>
      <c r="BPR967" s="26"/>
      <c r="BPS967" s="26"/>
      <c r="BPT967" s="26"/>
      <c r="BPU967" s="26"/>
      <c r="BPV967" s="26"/>
      <c r="BPW967" s="26"/>
      <c r="BPX967" s="26"/>
      <c r="BPY967" s="26"/>
      <c r="BPZ967" s="26"/>
      <c r="BQA967" s="26"/>
      <c r="BQB967" s="26"/>
      <c r="BQC967" s="26"/>
      <c r="BQD967" s="26"/>
      <c r="BQE967" s="26"/>
      <c r="BQF967" s="26"/>
      <c r="BQG967" s="26"/>
      <c r="BQH967" s="26"/>
      <c r="BQI967" s="26"/>
      <c r="BQJ967" s="26"/>
      <c r="BQK967" s="26"/>
      <c r="BQL967" s="26"/>
      <c r="BQM967" s="26"/>
      <c r="BQN967" s="26"/>
      <c r="BQO967" s="26"/>
      <c r="BQP967" s="26"/>
      <c r="BQQ967" s="26"/>
      <c r="BQR967" s="26"/>
      <c r="BQS967" s="26"/>
      <c r="BQT967" s="26"/>
      <c r="BQU967" s="26"/>
      <c r="BQV967" s="26"/>
      <c r="BQW967" s="26"/>
      <c r="BQX967" s="26"/>
      <c r="BQY967" s="26"/>
      <c r="BQZ967" s="26"/>
      <c r="BRA967" s="26"/>
      <c r="BRB967" s="26"/>
      <c r="BRC967" s="26"/>
      <c r="BRD967" s="26"/>
      <c r="BRE967" s="26"/>
      <c r="BRF967" s="26"/>
      <c r="BRG967" s="26"/>
      <c r="BRH967" s="26"/>
      <c r="BRI967" s="26"/>
      <c r="BRJ967" s="26"/>
      <c r="BRK967" s="26"/>
      <c r="BRL967" s="26"/>
      <c r="BRM967" s="26"/>
      <c r="BRN967" s="26"/>
      <c r="BRO967" s="26"/>
      <c r="BRP967" s="26"/>
      <c r="BRQ967" s="26"/>
      <c r="BRR967" s="26"/>
      <c r="BRS967" s="26"/>
      <c r="BRT967" s="26"/>
      <c r="BRU967" s="26"/>
      <c r="BRV967" s="26"/>
      <c r="BRW967" s="26"/>
      <c r="BRX967" s="26"/>
      <c r="BRY967" s="26"/>
      <c r="BRZ967" s="26"/>
      <c r="BSA967" s="26"/>
      <c r="BSB967" s="26"/>
      <c r="BSC967" s="26"/>
      <c r="BSD967" s="26"/>
      <c r="BSE967" s="26"/>
      <c r="BSF967" s="26"/>
      <c r="BSG967" s="26"/>
      <c r="BSH967" s="26"/>
      <c r="BSI967" s="26"/>
      <c r="BSJ967" s="26"/>
      <c r="BSK967" s="26"/>
      <c r="BSL967" s="26"/>
      <c r="BSM967" s="26"/>
      <c r="BSN967" s="26"/>
      <c r="BSO967" s="26"/>
      <c r="BSP967" s="26"/>
      <c r="BSQ967" s="26"/>
      <c r="BSR967" s="26"/>
      <c r="BSS967" s="26"/>
      <c r="BST967" s="26"/>
      <c r="BSU967" s="26"/>
      <c r="BSV967" s="26"/>
      <c r="BSW967" s="26"/>
      <c r="BSX967" s="26"/>
      <c r="BSY967" s="26"/>
      <c r="BSZ967" s="26"/>
      <c r="BTA967" s="26"/>
      <c r="BTB967" s="26"/>
      <c r="BTC967" s="26"/>
      <c r="BTD967" s="26"/>
      <c r="BTE967" s="26"/>
      <c r="BTF967" s="26"/>
      <c r="BTG967" s="26"/>
      <c r="BTH967" s="26"/>
      <c r="BTI967" s="26"/>
      <c r="BTJ967" s="26"/>
      <c r="BTK967" s="26"/>
      <c r="BTL967" s="26"/>
      <c r="BTM967" s="26"/>
      <c r="BTN967" s="26"/>
      <c r="BTO967" s="26"/>
      <c r="BTP967" s="26"/>
      <c r="BTQ967" s="26"/>
      <c r="BTR967" s="26"/>
      <c r="BTS967" s="26"/>
      <c r="BTT967" s="26"/>
      <c r="BTU967" s="26"/>
      <c r="BTV967" s="26"/>
      <c r="BTW967" s="26"/>
      <c r="BTX967" s="26"/>
      <c r="BTY967" s="26"/>
      <c r="BTZ967" s="26"/>
      <c r="BUA967" s="26"/>
      <c r="BUB967" s="26"/>
      <c r="BUC967" s="26"/>
      <c r="BUD967" s="26"/>
      <c r="BUE967" s="26"/>
      <c r="BUF967" s="26"/>
      <c r="BUG967" s="26"/>
      <c r="BUH967" s="26"/>
      <c r="BUI967" s="26"/>
      <c r="BUJ967" s="26"/>
      <c r="BUK967" s="26"/>
      <c r="BUL967" s="26"/>
      <c r="BUM967" s="26"/>
      <c r="BUN967" s="26"/>
      <c r="BUO967" s="26"/>
      <c r="BUP967" s="26"/>
      <c r="BUQ967" s="26"/>
      <c r="BUR967" s="26"/>
      <c r="BUS967" s="26"/>
      <c r="BUT967" s="26"/>
      <c r="BUU967" s="26"/>
      <c r="BUV967" s="26"/>
      <c r="BUW967" s="26"/>
      <c r="BUX967" s="26"/>
      <c r="BUY967" s="26"/>
      <c r="BUZ967" s="26"/>
      <c r="BVA967" s="26"/>
      <c r="BVB967" s="26"/>
      <c r="BVC967" s="26"/>
      <c r="BVD967" s="26"/>
      <c r="BVE967" s="26"/>
      <c r="BVF967" s="26"/>
      <c r="BVG967" s="26"/>
      <c r="BVH967" s="26"/>
      <c r="BVI967" s="26"/>
      <c r="BVJ967" s="26"/>
      <c r="BVK967" s="26"/>
      <c r="BVL967" s="26"/>
      <c r="BVM967" s="26"/>
      <c r="BVN967" s="26"/>
      <c r="BVO967" s="26"/>
      <c r="BVP967" s="26"/>
      <c r="BVQ967" s="26"/>
      <c r="BVR967" s="26"/>
      <c r="BVS967" s="26"/>
      <c r="BVT967" s="26"/>
      <c r="BVU967" s="26"/>
      <c r="BVV967" s="26"/>
      <c r="BVW967" s="26"/>
      <c r="BVX967" s="26"/>
      <c r="BVY967" s="26"/>
      <c r="BVZ967" s="26"/>
      <c r="BWA967" s="26"/>
      <c r="BWB967" s="26"/>
      <c r="BWC967" s="26"/>
      <c r="BWD967" s="26"/>
      <c r="BWE967" s="26"/>
      <c r="BWF967" s="26"/>
      <c r="BWG967" s="26"/>
      <c r="BWH967" s="26"/>
      <c r="BWI967" s="26"/>
      <c r="BWJ967" s="26"/>
      <c r="BWK967" s="26"/>
      <c r="BWL967" s="26"/>
      <c r="BWM967" s="26"/>
      <c r="BWN967" s="26"/>
      <c r="BWO967" s="26"/>
      <c r="BWP967" s="26"/>
      <c r="BWQ967" s="26"/>
      <c r="BWR967" s="26"/>
      <c r="BWS967" s="26"/>
      <c r="BWT967" s="26"/>
      <c r="BWU967" s="26"/>
      <c r="BWV967" s="26"/>
      <c r="BWW967" s="26"/>
      <c r="BWX967" s="26"/>
      <c r="BWY967" s="26"/>
      <c r="BWZ967" s="26"/>
      <c r="BXA967" s="26"/>
      <c r="BXB967" s="26"/>
      <c r="BXC967" s="26"/>
      <c r="BXD967" s="26"/>
      <c r="BXE967" s="26"/>
      <c r="BXF967" s="26"/>
      <c r="BXG967" s="26"/>
      <c r="BXH967" s="26"/>
      <c r="BXI967" s="26"/>
      <c r="BXJ967" s="26"/>
      <c r="BXK967" s="26"/>
      <c r="BXL967" s="26"/>
      <c r="BXM967" s="26"/>
      <c r="BXN967" s="26"/>
      <c r="BXO967" s="26"/>
      <c r="BXP967" s="26"/>
      <c r="BXQ967" s="26"/>
      <c r="BXR967" s="26"/>
      <c r="BXS967" s="26"/>
      <c r="BXT967" s="26"/>
      <c r="BXU967" s="26"/>
      <c r="BXV967" s="26"/>
      <c r="BXW967" s="26"/>
      <c r="BXX967" s="26"/>
      <c r="BXY967" s="26"/>
      <c r="BXZ967" s="26"/>
      <c r="BYA967" s="26"/>
      <c r="BYB967" s="26"/>
      <c r="BYC967" s="26"/>
      <c r="BYD967" s="26"/>
      <c r="BYE967" s="26"/>
      <c r="BYF967" s="26"/>
      <c r="BYG967" s="26"/>
      <c r="BYH967" s="26"/>
      <c r="BYI967" s="26"/>
      <c r="BYJ967" s="26"/>
      <c r="BYK967" s="26"/>
      <c r="BYL967" s="26"/>
      <c r="BYM967" s="26"/>
      <c r="BYN967" s="26"/>
      <c r="BYO967" s="26"/>
      <c r="BYP967" s="26"/>
      <c r="BYQ967" s="26"/>
      <c r="BYR967" s="26"/>
      <c r="BYS967" s="26"/>
      <c r="BYT967" s="26"/>
      <c r="BYU967" s="26"/>
      <c r="BYV967" s="26"/>
      <c r="BYW967" s="26"/>
      <c r="BYX967" s="26"/>
      <c r="BYY967" s="26"/>
      <c r="BYZ967" s="26"/>
      <c r="BZA967" s="26"/>
      <c r="BZB967" s="26"/>
      <c r="BZC967" s="26"/>
      <c r="BZD967" s="26"/>
      <c r="BZE967" s="26"/>
      <c r="BZF967" s="26"/>
      <c r="BZG967" s="26"/>
      <c r="BZH967" s="26"/>
      <c r="BZI967" s="26"/>
      <c r="BZJ967" s="26"/>
      <c r="BZK967" s="26"/>
      <c r="BZL967" s="26"/>
      <c r="BZM967" s="26"/>
      <c r="BZN967" s="26"/>
      <c r="BZO967" s="26"/>
      <c r="BZP967" s="26"/>
      <c r="BZQ967" s="26"/>
      <c r="BZR967" s="26"/>
      <c r="BZS967" s="26"/>
      <c r="BZT967" s="26"/>
      <c r="BZU967" s="26"/>
      <c r="BZV967" s="26"/>
      <c r="BZW967" s="26"/>
      <c r="BZX967" s="26"/>
      <c r="BZY967" s="26"/>
      <c r="BZZ967" s="26"/>
      <c r="CAA967" s="26"/>
      <c r="CAB967" s="26"/>
      <c r="CAC967" s="26"/>
      <c r="CAD967" s="26"/>
      <c r="CAE967" s="26"/>
      <c r="CAF967" s="26"/>
      <c r="CAG967" s="26"/>
      <c r="CAH967" s="26"/>
      <c r="CAI967" s="26"/>
      <c r="CAJ967" s="26"/>
      <c r="CAK967" s="26"/>
      <c r="CAL967" s="26"/>
      <c r="CAM967" s="26"/>
      <c r="CAN967" s="26"/>
      <c r="CAO967" s="26"/>
      <c r="CAP967" s="26"/>
      <c r="CAQ967" s="26"/>
      <c r="CAR967" s="26"/>
      <c r="CAS967" s="26"/>
      <c r="CAT967" s="26"/>
      <c r="CAU967" s="26"/>
      <c r="CAV967" s="26"/>
      <c r="CAW967" s="26"/>
      <c r="CAX967" s="26"/>
      <c r="CAY967" s="26"/>
      <c r="CAZ967" s="26"/>
      <c r="CBA967" s="26"/>
      <c r="CBB967" s="26"/>
      <c r="CBC967" s="26"/>
      <c r="CBD967" s="26"/>
      <c r="CBE967" s="26"/>
      <c r="CBF967" s="26"/>
      <c r="CBG967" s="26"/>
      <c r="CBH967" s="26"/>
      <c r="CBI967" s="26"/>
      <c r="CBJ967" s="26"/>
      <c r="CBK967" s="26"/>
      <c r="CBL967" s="26"/>
      <c r="CBM967" s="26"/>
      <c r="CBN967" s="26"/>
      <c r="CBO967" s="26"/>
      <c r="CBP967" s="26"/>
      <c r="CBQ967" s="26"/>
      <c r="CBR967" s="26"/>
      <c r="CBS967" s="26"/>
      <c r="CBT967" s="26"/>
      <c r="CBU967" s="26"/>
      <c r="CBV967" s="26"/>
      <c r="CBW967" s="26"/>
      <c r="CBX967" s="26"/>
      <c r="CBY967" s="26"/>
      <c r="CBZ967" s="26"/>
      <c r="CCA967" s="26"/>
      <c r="CCB967" s="26"/>
      <c r="CCC967" s="26"/>
      <c r="CCD967" s="26"/>
      <c r="CCE967" s="26"/>
      <c r="CCF967" s="26"/>
      <c r="CCG967" s="26"/>
      <c r="CCH967" s="26"/>
      <c r="CCI967" s="26"/>
      <c r="CCJ967" s="26"/>
      <c r="CCK967" s="26"/>
      <c r="CCL967" s="26"/>
      <c r="CCM967" s="26"/>
      <c r="CCN967" s="26"/>
      <c r="CCO967" s="26"/>
      <c r="CCP967" s="26"/>
      <c r="CCQ967" s="26"/>
      <c r="CCR967" s="26"/>
      <c r="CCS967" s="26"/>
      <c r="CCT967" s="26"/>
      <c r="CCU967" s="26"/>
      <c r="CCV967" s="26"/>
      <c r="CCW967" s="26"/>
      <c r="CCX967" s="26"/>
      <c r="CCY967" s="26"/>
      <c r="CCZ967" s="26"/>
      <c r="CDA967" s="26"/>
      <c r="CDB967" s="26"/>
      <c r="CDC967" s="26"/>
      <c r="CDD967" s="26"/>
      <c r="CDE967" s="26"/>
      <c r="CDF967" s="26"/>
      <c r="CDG967" s="26"/>
      <c r="CDH967" s="26"/>
      <c r="CDI967" s="26"/>
      <c r="CDJ967" s="26"/>
      <c r="CDK967" s="26"/>
      <c r="CDL967" s="26"/>
      <c r="CDM967" s="26"/>
      <c r="CDN967" s="26"/>
      <c r="CDO967" s="26"/>
      <c r="CDP967" s="26"/>
      <c r="CDQ967" s="26"/>
      <c r="CDR967" s="26"/>
      <c r="CDS967" s="26"/>
      <c r="CDT967" s="26"/>
      <c r="CDU967" s="26"/>
      <c r="CDV967" s="26"/>
      <c r="CDW967" s="26"/>
      <c r="CDX967" s="26"/>
      <c r="CDY967" s="26"/>
      <c r="CDZ967" s="26"/>
      <c r="CEA967" s="26"/>
      <c r="CEB967" s="26"/>
      <c r="CEC967" s="26"/>
      <c r="CED967" s="26"/>
      <c r="CEE967" s="26"/>
      <c r="CEF967" s="26"/>
      <c r="CEG967" s="26"/>
      <c r="CEH967" s="26"/>
      <c r="CEI967" s="26"/>
      <c r="CEJ967" s="26"/>
      <c r="CEK967" s="26"/>
      <c r="CEL967" s="26"/>
      <c r="CEM967" s="26"/>
      <c r="CEN967" s="26"/>
      <c r="CEO967" s="26"/>
      <c r="CEP967" s="26"/>
      <c r="CEQ967" s="26"/>
      <c r="CER967" s="26"/>
      <c r="CES967" s="26"/>
      <c r="CET967" s="26"/>
      <c r="CEU967" s="26"/>
      <c r="CEV967" s="26"/>
      <c r="CEW967" s="26"/>
      <c r="CEX967" s="26"/>
      <c r="CEY967" s="26"/>
      <c r="CEZ967" s="26"/>
      <c r="CFA967" s="26"/>
      <c r="CFB967" s="26"/>
      <c r="CFC967" s="26"/>
      <c r="CFD967" s="26"/>
      <c r="CFE967" s="26"/>
      <c r="CFF967" s="26"/>
      <c r="CFG967" s="26"/>
      <c r="CFH967" s="26"/>
      <c r="CFI967" s="26"/>
      <c r="CFJ967" s="26"/>
      <c r="CFK967" s="26"/>
      <c r="CFL967" s="26"/>
      <c r="CFM967" s="26"/>
      <c r="CFN967" s="26"/>
      <c r="CFO967" s="26"/>
      <c r="CFP967" s="26"/>
      <c r="CFQ967" s="26"/>
      <c r="CFR967" s="26"/>
      <c r="CFS967" s="26"/>
      <c r="CFT967" s="26"/>
      <c r="CFU967" s="26"/>
      <c r="CFV967" s="26"/>
      <c r="CFW967" s="26"/>
      <c r="CFX967" s="26"/>
      <c r="CFY967" s="26"/>
      <c r="CFZ967" s="26"/>
      <c r="CGA967" s="26"/>
      <c r="CGB967" s="26"/>
      <c r="CGC967" s="26"/>
      <c r="CGD967" s="26"/>
      <c r="CGE967" s="26"/>
      <c r="CGF967" s="26"/>
      <c r="CGG967" s="26"/>
      <c r="CGH967" s="26"/>
      <c r="CGI967" s="26"/>
      <c r="CGJ967" s="26"/>
      <c r="CGK967" s="26"/>
      <c r="CGL967" s="26"/>
      <c r="CGM967" s="26"/>
      <c r="CGN967" s="26"/>
      <c r="CGO967" s="26"/>
      <c r="CGP967" s="26"/>
      <c r="CGQ967" s="26"/>
      <c r="CGR967" s="26"/>
      <c r="CGS967" s="26"/>
      <c r="CGT967" s="26"/>
      <c r="CGU967" s="26"/>
      <c r="CGV967" s="26"/>
      <c r="CGW967" s="26"/>
      <c r="CGX967" s="26"/>
      <c r="CGY967" s="26"/>
      <c r="CGZ967" s="26"/>
      <c r="CHA967" s="26"/>
      <c r="CHB967" s="26"/>
      <c r="CHC967" s="26"/>
      <c r="CHD967" s="26"/>
      <c r="CHE967" s="26"/>
      <c r="CHF967" s="26"/>
      <c r="CHG967" s="26"/>
      <c r="CHH967" s="26"/>
      <c r="CHI967" s="26"/>
      <c r="CHJ967" s="26"/>
      <c r="CHK967" s="26"/>
      <c r="CHL967" s="26"/>
      <c r="CHM967" s="26"/>
      <c r="CHN967" s="26"/>
      <c r="CHO967" s="26"/>
      <c r="CHP967" s="26"/>
      <c r="CHQ967" s="26"/>
      <c r="CHR967" s="26"/>
      <c r="CHS967" s="26"/>
      <c r="CHT967" s="26"/>
      <c r="CHU967" s="26"/>
      <c r="CHV967" s="26"/>
      <c r="CHW967" s="26"/>
      <c r="CHX967" s="26"/>
      <c r="CHY967" s="26"/>
      <c r="CHZ967" s="26"/>
      <c r="CIA967" s="26"/>
      <c r="CIB967" s="26"/>
      <c r="CIC967" s="26"/>
      <c r="CID967" s="26"/>
      <c r="CIE967" s="26"/>
      <c r="CIF967" s="26"/>
      <c r="CIG967" s="26"/>
      <c r="CIH967" s="26"/>
      <c r="CII967" s="26"/>
      <c r="CIJ967" s="26"/>
      <c r="CIK967" s="26"/>
      <c r="CIL967" s="26"/>
      <c r="CIM967" s="26"/>
      <c r="CIN967" s="26"/>
      <c r="CIO967" s="26"/>
      <c r="CIP967" s="26"/>
      <c r="CIQ967" s="26"/>
      <c r="CIR967" s="26"/>
      <c r="CIS967" s="26"/>
      <c r="CIT967" s="26"/>
      <c r="CIU967" s="26"/>
      <c r="CIV967" s="26"/>
      <c r="CIW967" s="26"/>
      <c r="CIX967" s="26"/>
      <c r="CIY967" s="26"/>
      <c r="CIZ967" s="26"/>
      <c r="CJA967" s="26"/>
      <c r="CJB967" s="26"/>
      <c r="CJC967" s="26"/>
      <c r="CJD967" s="26"/>
      <c r="CJE967" s="26"/>
      <c r="CJF967" s="26"/>
      <c r="CJG967" s="26"/>
      <c r="CJH967" s="26"/>
      <c r="CJI967" s="26"/>
      <c r="CJJ967" s="26"/>
      <c r="CJK967" s="26"/>
      <c r="CJL967" s="26"/>
      <c r="CJM967" s="26"/>
      <c r="CJN967" s="26"/>
      <c r="CJO967" s="26"/>
      <c r="CJP967" s="26"/>
      <c r="CJQ967" s="26"/>
      <c r="CJR967" s="26"/>
      <c r="CJS967" s="26"/>
      <c r="CJT967" s="26"/>
      <c r="CJU967" s="26"/>
      <c r="CJV967" s="26"/>
      <c r="CJW967" s="26"/>
      <c r="CJX967" s="26"/>
      <c r="CJY967" s="26"/>
      <c r="CJZ967" s="26"/>
      <c r="CKA967" s="26"/>
      <c r="CKB967" s="26"/>
      <c r="CKC967" s="26"/>
      <c r="CKD967" s="26"/>
      <c r="CKE967" s="26"/>
      <c r="CKF967" s="26"/>
      <c r="CKG967" s="26"/>
      <c r="CKH967" s="26"/>
      <c r="CKI967" s="26"/>
      <c r="CKJ967" s="26"/>
      <c r="CKK967" s="26"/>
      <c r="CKL967" s="26"/>
      <c r="CKM967" s="26"/>
      <c r="CKN967" s="26"/>
      <c r="CKO967" s="26"/>
      <c r="CKP967" s="26"/>
      <c r="CKQ967" s="26"/>
      <c r="CKR967" s="26"/>
      <c r="CKS967" s="26"/>
      <c r="CKT967" s="26"/>
      <c r="CKU967" s="26"/>
      <c r="CKV967" s="26"/>
      <c r="CKW967" s="26"/>
      <c r="CKX967" s="26"/>
      <c r="CKY967" s="26"/>
      <c r="CKZ967" s="26"/>
      <c r="CLA967" s="26"/>
      <c r="CLB967" s="26"/>
      <c r="CLC967" s="26"/>
      <c r="CLD967" s="26"/>
      <c r="CLE967" s="26"/>
      <c r="CLF967" s="26"/>
      <c r="CLG967" s="26"/>
      <c r="CLH967" s="26"/>
      <c r="CLI967" s="26"/>
      <c r="CLJ967" s="26"/>
      <c r="CLK967" s="26"/>
      <c r="CLL967" s="26"/>
      <c r="CLM967" s="26"/>
      <c r="CLN967" s="26"/>
      <c r="CLO967" s="26"/>
      <c r="CLP967" s="26"/>
      <c r="CLQ967" s="26"/>
      <c r="CLR967" s="26"/>
      <c r="CLS967" s="26"/>
      <c r="CLT967" s="26"/>
      <c r="CLU967" s="26"/>
      <c r="CLV967" s="26"/>
      <c r="CLW967" s="26"/>
      <c r="CLX967" s="26"/>
      <c r="CLY967" s="26"/>
      <c r="CLZ967" s="26"/>
      <c r="CMA967" s="26"/>
      <c r="CMB967" s="26"/>
      <c r="CMC967" s="26"/>
      <c r="CMD967" s="26"/>
      <c r="CME967" s="26"/>
      <c r="CMF967" s="26"/>
      <c r="CMG967" s="26"/>
      <c r="CMH967" s="26"/>
      <c r="CMI967" s="26"/>
      <c r="CMJ967" s="26"/>
      <c r="CMK967" s="26"/>
      <c r="CML967" s="26"/>
      <c r="CMM967" s="26"/>
      <c r="CMN967" s="26"/>
      <c r="CMO967" s="26"/>
      <c r="CMP967" s="26"/>
      <c r="CMQ967" s="26"/>
      <c r="CMR967" s="26"/>
      <c r="CMS967" s="26"/>
      <c r="CMT967" s="26"/>
      <c r="CMU967" s="26"/>
      <c r="CMV967" s="26"/>
      <c r="CMW967" s="26"/>
      <c r="CMX967" s="26"/>
      <c r="CMY967" s="26"/>
      <c r="CMZ967" s="26"/>
      <c r="CNA967" s="26"/>
      <c r="CNB967" s="26"/>
      <c r="CNC967" s="26"/>
      <c r="CND967" s="26"/>
      <c r="CNE967" s="26"/>
      <c r="CNF967" s="26"/>
      <c r="CNG967" s="26"/>
      <c r="CNH967" s="26"/>
      <c r="CNI967" s="26"/>
      <c r="CNJ967" s="26"/>
      <c r="CNK967" s="26"/>
      <c r="CNL967" s="26"/>
      <c r="CNM967" s="26"/>
      <c r="CNN967" s="26"/>
      <c r="CNO967" s="26"/>
      <c r="CNP967" s="26"/>
      <c r="CNQ967" s="26"/>
      <c r="CNR967" s="26"/>
      <c r="CNS967" s="26"/>
      <c r="CNT967" s="26"/>
      <c r="CNU967" s="26"/>
      <c r="CNV967" s="26"/>
      <c r="CNW967" s="26"/>
      <c r="CNX967" s="26"/>
      <c r="CNY967" s="26"/>
      <c r="CNZ967" s="26"/>
      <c r="COA967" s="26"/>
      <c r="COB967" s="26"/>
      <c r="COC967" s="26"/>
      <c r="COD967" s="26"/>
      <c r="COE967" s="26"/>
      <c r="COF967" s="26"/>
      <c r="COG967" s="26"/>
      <c r="COH967" s="26"/>
      <c r="COI967" s="26"/>
      <c r="COJ967" s="26"/>
      <c r="COK967" s="26"/>
      <c r="COL967" s="26"/>
      <c r="COM967" s="26"/>
      <c r="CON967" s="26"/>
      <c r="COO967" s="26"/>
      <c r="COP967" s="26"/>
      <c r="COQ967" s="26"/>
      <c r="COR967" s="26"/>
      <c r="COS967" s="26"/>
      <c r="COT967" s="26"/>
      <c r="COU967" s="26"/>
      <c r="COV967" s="26"/>
      <c r="COW967" s="26"/>
      <c r="COX967" s="26"/>
      <c r="COY967" s="26"/>
      <c r="COZ967" s="26"/>
      <c r="CPA967" s="26"/>
      <c r="CPB967" s="26"/>
      <c r="CPC967" s="26"/>
      <c r="CPD967" s="26"/>
      <c r="CPE967" s="26"/>
      <c r="CPF967" s="26"/>
      <c r="CPG967" s="26"/>
      <c r="CPH967" s="26"/>
      <c r="CPI967" s="26"/>
      <c r="CPJ967" s="26"/>
      <c r="CPK967" s="26"/>
      <c r="CPL967" s="26"/>
      <c r="CPM967" s="26"/>
      <c r="CPN967" s="26"/>
      <c r="CPO967" s="26"/>
      <c r="CPP967" s="26"/>
      <c r="CPQ967" s="26"/>
      <c r="CPR967" s="26"/>
      <c r="CPS967" s="26"/>
      <c r="CPT967" s="26"/>
      <c r="CPU967" s="26"/>
      <c r="CPV967" s="26"/>
      <c r="CPW967" s="26"/>
      <c r="CPX967" s="26"/>
      <c r="CPY967" s="26"/>
      <c r="CPZ967" s="26"/>
      <c r="CQA967" s="26"/>
      <c r="CQB967" s="26"/>
      <c r="CQC967" s="26"/>
      <c r="CQD967" s="26"/>
      <c r="CQE967" s="26"/>
      <c r="CQF967" s="26"/>
      <c r="CQG967" s="26"/>
      <c r="CQH967" s="26"/>
      <c r="CQI967" s="26"/>
      <c r="CQJ967" s="26"/>
      <c r="CQK967" s="26"/>
      <c r="CQL967" s="26"/>
      <c r="CQM967" s="26"/>
      <c r="CQN967" s="26"/>
      <c r="CQO967" s="26"/>
      <c r="CQP967" s="26"/>
      <c r="CQQ967" s="26"/>
      <c r="CQR967" s="26"/>
      <c r="CQS967" s="26"/>
      <c r="CQT967" s="26"/>
      <c r="CQU967" s="26"/>
      <c r="CQV967" s="26"/>
      <c r="CQW967" s="26"/>
      <c r="CQX967" s="26"/>
      <c r="CQY967" s="26"/>
      <c r="CQZ967" s="26"/>
      <c r="CRA967" s="26"/>
      <c r="CRB967" s="26"/>
      <c r="CRC967" s="26"/>
      <c r="CRD967" s="26"/>
      <c r="CRE967" s="26"/>
      <c r="CRF967" s="26"/>
      <c r="CRG967" s="26"/>
      <c r="CRH967" s="26"/>
      <c r="CRI967" s="26"/>
      <c r="CRJ967" s="26"/>
      <c r="CRK967" s="26"/>
      <c r="CRL967" s="26"/>
      <c r="CRM967" s="26"/>
      <c r="CRN967" s="26"/>
      <c r="CRO967" s="26"/>
      <c r="CRP967" s="26"/>
      <c r="CRQ967" s="26"/>
      <c r="CRR967" s="26"/>
      <c r="CRS967" s="26"/>
      <c r="CRT967" s="26"/>
      <c r="CRU967" s="26"/>
      <c r="CRV967" s="26"/>
      <c r="CRW967" s="26"/>
      <c r="CRX967" s="26"/>
      <c r="CRY967" s="26"/>
      <c r="CRZ967" s="26"/>
      <c r="CSA967" s="26"/>
      <c r="CSB967" s="26"/>
      <c r="CSC967" s="26"/>
      <c r="CSD967" s="26"/>
      <c r="CSE967" s="26"/>
      <c r="CSF967" s="26"/>
      <c r="CSG967" s="26"/>
      <c r="CSH967" s="26"/>
      <c r="CSI967" s="26"/>
      <c r="CSJ967" s="26"/>
      <c r="CSK967" s="26"/>
      <c r="CSL967" s="26"/>
      <c r="CSM967" s="26"/>
      <c r="CSN967" s="26"/>
      <c r="CSO967" s="26"/>
      <c r="CSP967" s="26"/>
      <c r="CSQ967" s="26"/>
      <c r="CSR967" s="26"/>
      <c r="CSS967" s="26"/>
      <c r="CST967" s="26"/>
      <c r="CSU967" s="26"/>
      <c r="CSV967" s="26"/>
      <c r="CSW967" s="26"/>
      <c r="CSX967" s="26"/>
      <c r="CSY967" s="26"/>
      <c r="CSZ967" s="26"/>
      <c r="CTA967" s="26"/>
      <c r="CTB967" s="26"/>
      <c r="CTC967" s="26"/>
      <c r="CTD967" s="26"/>
      <c r="CTE967" s="26"/>
      <c r="CTF967" s="26"/>
      <c r="CTG967" s="26"/>
      <c r="CTH967" s="26"/>
      <c r="CTI967" s="26"/>
      <c r="CTJ967" s="26"/>
      <c r="CTK967" s="26"/>
      <c r="CTL967" s="26"/>
      <c r="CTM967" s="26"/>
      <c r="CTN967" s="26"/>
      <c r="CTO967" s="26"/>
      <c r="CTP967" s="26"/>
      <c r="CTQ967" s="26"/>
      <c r="CTR967" s="26"/>
      <c r="CTS967" s="26"/>
      <c r="CTT967" s="26"/>
      <c r="CTU967" s="26"/>
      <c r="CTV967" s="26"/>
      <c r="CTW967" s="26"/>
      <c r="CTX967" s="26"/>
      <c r="CTY967" s="26"/>
      <c r="CTZ967" s="26"/>
      <c r="CUA967" s="26"/>
      <c r="CUB967" s="26"/>
      <c r="CUC967" s="26"/>
      <c r="CUD967" s="26"/>
      <c r="CUE967" s="26"/>
      <c r="CUF967" s="26"/>
      <c r="CUG967" s="26"/>
      <c r="CUH967" s="26"/>
      <c r="CUI967" s="26"/>
      <c r="CUJ967" s="26"/>
      <c r="CUK967" s="26"/>
      <c r="CUL967" s="26"/>
      <c r="CUM967" s="26"/>
      <c r="CUN967" s="26"/>
      <c r="CUO967" s="26"/>
      <c r="CUP967" s="26"/>
      <c r="CUQ967" s="26"/>
      <c r="CUR967" s="26"/>
      <c r="CUS967" s="26"/>
      <c r="CUT967" s="26"/>
      <c r="CUU967" s="26"/>
      <c r="CUV967" s="26"/>
      <c r="CUW967" s="26"/>
      <c r="CUX967" s="26"/>
      <c r="CUY967" s="26"/>
      <c r="CUZ967" s="26"/>
      <c r="CVA967" s="26"/>
      <c r="CVB967" s="26"/>
      <c r="CVC967" s="26"/>
      <c r="CVD967" s="26"/>
      <c r="CVE967" s="26"/>
      <c r="CVF967" s="26"/>
      <c r="CVG967" s="26"/>
      <c r="CVH967" s="26"/>
      <c r="CVI967" s="26"/>
      <c r="CVJ967" s="26"/>
      <c r="CVK967" s="26"/>
      <c r="CVL967" s="26"/>
      <c r="CVM967" s="26"/>
      <c r="CVN967" s="26"/>
      <c r="CVO967" s="26"/>
      <c r="CVP967" s="26"/>
      <c r="CVQ967" s="26"/>
      <c r="CVR967" s="26"/>
      <c r="CVS967" s="26"/>
      <c r="CVT967" s="26"/>
      <c r="CVU967" s="26"/>
      <c r="CVV967" s="26"/>
      <c r="CVW967" s="26"/>
      <c r="CVX967" s="26"/>
      <c r="CVY967" s="26"/>
      <c r="CVZ967" s="26"/>
      <c r="CWA967" s="26"/>
      <c r="CWB967" s="26"/>
      <c r="CWC967" s="26"/>
      <c r="CWD967" s="26"/>
      <c r="CWE967" s="26"/>
      <c r="CWF967" s="26"/>
      <c r="CWG967" s="26"/>
      <c r="CWH967" s="26"/>
      <c r="CWI967" s="26"/>
      <c r="CWJ967" s="26"/>
      <c r="CWK967" s="26"/>
      <c r="CWL967" s="26"/>
      <c r="CWM967" s="26"/>
      <c r="CWN967" s="26"/>
      <c r="CWO967" s="26"/>
      <c r="CWP967" s="26"/>
      <c r="CWQ967" s="26"/>
      <c r="CWR967" s="26"/>
      <c r="CWS967" s="26"/>
      <c r="CWT967" s="26"/>
      <c r="CWU967" s="26"/>
      <c r="CWV967" s="26"/>
      <c r="CWW967" s="26"/>
      <c r="CWX967" s="26"/>
      <c r="CWY967" s="26"/>
      <c r="CWZ967" s="26"/>
      <c r="CXA967" s="26"/>
      <c r="CXB967" s="26"/>
      <c r="CXC967" s="26"/>
      <c r="CXD967" s="26"/>
      <c r="CXE967" s="26"/>
      <c r="CXF967" s="26"/>
      <c r="CXG967" s="26"/>
      <c r="CXH967" s="26"/>
      <c r="CXI967" s="26"/>
      <c r="CXJ967" s="26"/>
      <c r="CXK967" s="26"/>
      <c r="CXL967" s="26"/>
      <c r="CXM967" s="26"/>
      <c r="CXN967" s="26"/>
      <c r="CXO967" s="26"/>
      <c r="CXP967" s="26"/>
      <c r="CXQ967" s="26"/>
      <c r="CXR967" s="26"/>
      <c r="CXS967" s="26"/>
      <c r="CXT967" s="26"/>
      <c r="CXU967" s="26"/>
      <c r="CXV967" s="26"/>
      <c r="CXW967" s="26"/>
      <c r="CXX967" s="26"/>
      <c r="CXY967" s="26"/>
      <c r="CXZ967" s="26"/>
      <c r="CYA967" s="26"/>
      <c r="CYB967" s="26"/>
      <c r="CYC967" s="26"/>
      <c r="CYD967" s="26"/>
      <c r="CYE967" s="26"/>
      <c r="CYF967" s="26"/>
      <c r="CYG967" s="26"/>
      <c r="CYH967" s="26"/>
      <c r="CYI967" s="26"/>
      <c r="CYJ967" s="26"/>
      <c r="CYK967" s="26"/>
      <c r="CYL967" s="26"/>
      <c r="CYM967" s="26"/>
      <c r="CYN967" s="26"/>
      <c r="CYO967" s="26"/>
      <c r="CYP967" s="26"/>
      <c r="CYQ967" s="26"/>
      <c r="CYR967" s="26"/>
      <c r="CYS967" s="26"/>
      <c r="CYT967" s="26"/>
      <c r="CYU967" s="26"/>
      <c r="CYV967" s="26"/>
      <c r="CYW967" s="26"/>
      <c r="CYX967" s="26"/>
      <c r="CYY967" s="26"/>
      <c r="CYZ967" s="26"/>
      <c r="CZA967" s="26"/>
      <c r="CZB967" s="26"/>
      <c r="CZC967" s="26"/>
      <c r="CZD967" s="26"/>
      <c r="CZE967" s="26"/>
      <c r="CZF967" s="26"/>
      <c r="CZG967" s="26"/>
      <c r="CZH967" s="26"/>
      <c r="CZI967" s="26"/>
      <c r="CZJ967" s="26"/>
      <c r="CZK967" s="26"/>
      <c r="CZL967" s="26"/>
      <c r="CZM967" s="26"/>
      <c r="CZN967" s="26"/>
      <c r="CZO967" s="26"/>
      <c r="CZP967" s="26"/>
      <c r="CZQ967" s="26"/>
      <c r="CZR967" s="26"/>
      <c r="CZS967" s="26"/>
      <c r="CZT967" s="26"/>
      <c r="CZU967" s="26"/>
      <c r="CZV967" s="26"/>
      <c r="CZW967" s="26"/>
      <c r="CZX967" s="26"/>
      <c r="CZY967" s="26"/>
      <c r="CZZ967" s="26"/>
      <c r="DAA967" s="26"/>
      <c r="DAB967" s="26"/>
      <c r="DAC967" s="26"/>
      <c r="DAD967" s="26"/>
      <c r="DAE967" s="26"/>
      <c r="DAF967" s="26"/>
      <c r="DAG967" s="26"/>
      <c r="DAH967" s="26"/>
      <c r="DAI967" s="26"/>
      <c r="DAJ967" s="26"/>
      <c r="DAK967" s="26"/>
      <c r="DAL967" s="26"/>
      <c r="DAM967" s="26"/>
      <c r="DAN967" s="26"/>
      <c r="DAO967" s="26"/>
      <c r="DAP967" s="26"/>
      <c r="DAQ967" s="26"/>
      <c r="DAR967" s="26"/>
      <c r="DAS967" s="26"/>
      <c r="DAT967" s="26"/>
      <c r="DAU967" s="26"/>
      <c r="DAV967" s="26"/>
      <c r="DAW967" s="26"/>
      <c r="DAX967" s="26"/>
      <c r="DAY967" s="26"/>
      <c r="DAZ967" s="26"/>
      <c r="DBA967" s="26"/>
      <c r="DBB967" s="26"/>
      <c r="DBC967" s="26"/>
      <c r="DBD967" s="26"/>
      <c r="DBE967" s="26"/>
      <c r="DBF967" s="26"/>
      <c r="DBG967" s="26"/>
      <c r="DBH967" s="26"/>
      <c r="DBI967" s="26"/>
      <c r="DBJ967" s="26"/>
      <c r="DBK967" s="26"/>
      <c r="DBL967" s="26"/>
      <c r="DBM967" s="26"/>
      <c r="DBN967" s="26"/>
      <c r="DBO967" s="26"/>
      <c r="DBP967" s="26"/>
      <c r="DBQ967" s="26"/>
      <c r="DBR967" s="26"/>
      <c r="DBS967" s="26"/>
      <c r="DBT967" s="26"/>
      <c r="DBU967" s="26"/>
      <c r="DBV967" s="26"/>
      <c r="DBW967" s="26"/>
      <c r="DBX967" s="26"/>
      <c r="DBY967" s="26"/>
      <c r="DBZ967" s="26"/>
      <c r="DCA967" s="26"/>
      <c r="DCB967" s="26"/>
      <c r="DCC967" s="26"/>
      <c r="DCD967" s="26"/>
      <c r="DCE967" s="26"/>
      <c r="DCF967" s="26"/>
      <c r="DCG967" s="26"/>
      <c r="DCH967" s="26"/>
      <c r="DCI967" s="26"/>
      <c r="DCJ967" s="26"/>
      <c r="DCK967" s="26"/>
      <c r="DCL967" s="26"/>
      <c r="DCM967" s="26"/>
      <c r="DCN967" s="26"/>
      <c r="DCO967" s="26"/>
      <c r="DCP967" s="26"/>
      <c r="DCQ967" s="26"/>
      <c r="DCR967" s="26"/>
      <c r="DCS967" s="26"/>
      <c r="DCT967" s="26"/>
      <c r="DCU967" s="26"/>
      <c r="DCV967" s="26"/>
      <c r="DCW967" s="26"/>
      <c r="DCX967" s="26"/>
      <c r="DCY967" s="26"/>
      <c r="DCZ967" s="26"/>
      <c r="DDA967" s="26"/>
      <c r="DDB967" s="26"/>
      <c r="DDC967" s="26"/>
      <c r="DDD967" s="26"/>
      <c r="DDE967" s="26"/>
      <c r="DDF967" s="26"/>
      <c r="DDG967" s="26"/>
      <c r="DDH967" s="26"/>
      <c r="DDI967" s="26"/>
      <c r="DDJ967" s="26"/>
      <c r="DDK967" s="26"/>
      <c r="DDL967" s="26"/>
      <c r="DDM967" s="26"/>
      <c r="DDN967" s="26"/>
      <c r="DDO967" s="26"/>
      <c r="DDP967" s="26"/>
      <c r="DDQ967" s="26"/>
      <c r="DDR967" s="26"/>
      <c r="DDS967" s="26"/>
      <c r="DDT967" s="26"/>
      <c r="DDU967" s="26"/>
      <c r="DDV967" s="26"/>
      <c r="DDW967" s="26"/>
      <c r="DDX967" s="26"/>
      <c r="DDY967" s="26"/>
      <c r="DDZ967" s="26"/>
      <c r="DEA967" s="26"/>
      <c r="DEB967" s="26"/>
      <c r="DEC967" s="26"/>
      <c r="DED967" s="26"/>
      <c r="DEE967" s="26"/>
      <c r="DEF967" s="26"/>
      <c r="DEG967" s="26"/>
      <c r="DEH967" s="26"/>
      <c r="DEI967" s="26"/>
      <c r="DEJ967" s="26"/>
      <c r="DEK967" s="26"/>
      <c r="DEL967" s="26"/>
      <c r="DEM967" s="26"/>
      <c r="DEN967" s="26"/>
      <c r="DEO967" s="26"/>
      <c r="DEP967" s="26"/>
      <c r="DEQ967" s="26"/>
      <c r="DER967" s="26"/>
      <c r="DES967" s="26"/>
      <c r="DET967" s="26"/>
      <c r="DEU967" s="26"/>
      <c r="DEV967" s="26"/>
      <c r="DEW967" s="26"/>
      <c r="DEX967" s="26"/>
      <c r="DEY967" s="26"/>
      <c r="DEZ967" s="26"/>
      <c r="DFA967" s="26"/>
      <c r="DFB967" s="26"/>
      <c r="DFC967" s="26"/>
      <c r="DFD967" s="26"/>
      <c r="DFE967" s="26"/>
      <c r="DFF967" s="26"/>
      <c r="DFG967" s="26"/>
      <c r="DFH967" s="26"/>
      <c r="DFI967" s="26"/>
      <c r="DFJ967" s="26"/>
      <c r="DFK967" s="26"/>
      <c r="DFL967" s="26"/>
      <c r="DFM967" s="26"/>
      <c r="DFN967" s="26"/>
      <c r="DFO967" s="26"/>
      <c r="DFP967" s="26"/>
      <c r="DFQ967" s="26"/>
      <c r="DFR967" s="26"/>
      <c r="DFS967" s="26"/>
      <c r="DFT967" s="26"/>
      <c r="DFU967" s="26"/>
      <c r="DFV967" s="26"/>
      <c r="DFW967" s="26"/>
      <c r="DFX967" s="26"/>
      <c r="DFY967" s="26"/>
      <c r="DFZ967" s="26"/>
      <c r="DGA967" s="26"/>
      <c r="DGB967" s="26"/>
      <c r="DGC967" s="26"/>
      <c r="DGD967" s="26"/>
      <c r="DGE967" s="26"/>
      <c r="DGF967" s="26"/>
      <c r="DGG967" s="26"/>
      <c r="DGH967" s="26"/>
      <c r="DGI967" s="26"/>
      <c r="DGJ967" s="26"/>
      <c r="DGK967" s="26"/>
      <c r="DGL967" s="26"/>
      <c r="DGM967" s="26"/>
      <c r="DGN967" s="26"/>
      <c r="DGO967" s="26"/>
      <c r="DGP967" s="26"/>
      <c r="DGQ967" s="26"/>
      <c r="DGR967" s="26"/>
      <c r="DGS967" s="26"/>
      <c r="DGT967" s="26"/>
      <c r="DGU967" s="26"/>
      <c r="DGV967" s="26"/>
      <c r="DGW967" s="26"/>
      <c r="DGX967" s="26"/>
      <c r="DGY967" s="26"/>
      <c r="DGZ967" s="26"/>
      <c r="DHA967" s="26"/>
      <c r="DHB967" s="26"/>
      <c r="DHC967" s="26"/>
      <c r="DHD967" s="26"/>
      <c r="DHE967" s="26"/>
      <c r="DHF967" s="26"/>
      <c r="DHG967" s="26"/>
      <c r="DHH967" s="26"/>
      <c r="DHI967" s="26"/>
      <c r="DHJ967" s="26"/>
      <c r="DHK967" s="26"/>
      <c r="DHL967" s="26"/>
      <c r="DHM967" s="26"/>
      <c r="DHN967" s="26"/>
      <c r="DHO967" s="26"/>
      <c r="DHP967" s="26"/>
      <c r="DHQ967" s="26"/>
      <c r="DHR967" s="26"/>
      <c r="DHS967" s="26"/>
      <c r="DHT967" s="26"/>
      <c r="DHU967" s="26"/>
      <c r="DHV967" s="26"/>
      <c r="DHW967" s="26"/>
      <c r="DHX967" s="26"/>
      <c r="DHY967" s="26"/>
      <c r="DHZ967" s="26"/>
      <c r="DIA967" s="26"/>
      <c r="DIB967" s="26"/>
      <c r="DIC967" s="26"/>
      <c r="DID967" s="26"/>
      <c r="DIE967" s="26"/>
      <c r="DIF967" s="26"/>
      <c r="DIG967" s="26"/>
      <c r="DIH967" s="26"/>
      <c r="DII967" s="26"/>
      <c r="DIJ967" s="26"/>
      <c r="DIK967" s="26"/>
      <c r="DIL967" s="26"/>
      <c r="DIM967" s="26"/>
      <c r="DIN967" s="26"/>
      <c r="DIO967" s="26"/>
      <c r="DIP967" s="26"/>
      <c r="DIQ967" s="26"/>
      <c r="DIR967" s="26"/>
      <c r="DIS967" s="26"/>
      <c r="DIT967" s="26"/>
      <c r="DIU967" s="26"/>
      <c r="DIV967" s="26"/>
      <c r="DIW967" s="26"/>
      <c r="DIX967" s="26"/>
      <c r="DIY967" s="26"/>
      <c r="DIZ967" s="26"/>
      <c r="DJA967" s="26"/>
      <c r="DJB967" s="26"/>
      <c r="DJC967" s="26"/>
      <c r="DJD967" s="26"/>
      <c r="DJE967" s="26"/>
      <c r="DJF967" s="26"/>
      <c r="DJG967" s="26"/>
      <c r="DJH967" s="26"/>
      <c r="DJI967" s="26"/>
      <c r="DJJ967" s="26"/>
      <c r="DJK967" s="26"/>
      <c r="DJL967" s="26"/>
      <c r="DJM967" s="26"/>
      <c r="DJN967" s="26"/>
      <c r="DJO967" s="26"/>
      <c r="DJP967" s="26"/>
      <c r="DJQ967" s="26"/>
      <c r="DJR967" s="26"/>
      <c r="DJS967" s="26"/>
      <c r="DJT967" s="26"/>
      <c r="DJU967" s="26"/>
      <c r="DJV967" s="26"/>
      <c r="DJW967" s="26"/>
      <c r="DJX967" s="26"/>
      <c r="DJY967" s="26"/>
      <c r="DJZ967" s="26"/>
      <c r="DKA967" s="26"/>
      <c r="DKB967" s="26"/>
      <c r="DKC967" s="26"/>
      <c r="DKD967" s="26"/>
      <c r="DKE967" s="26"/>
      <c r="DKF967" s="26"/>
      <c r="DKG967" s="26"/>
      <c r="DKH967" s="26"/>
      <c r="DKI967" s="26"/>
      <c r="DKJ967" s="26"/>
      <c r="DKK967" s="26"/>
      <c r="DKL967" s="26"/>
      <c r="DKM967" s="26"/>
      <c r="DKN967" s="26"/>
      <c r="DKO967" s="26"/>
      <c r="DKP967" s="26"/>
      <c r="DKQ967" s="26"/>
      <c r="DKR967" s="26"/>
      <c r="DKS967" s="26"/>
      <c r="DKT967" s="26"/>
      <c r="DKU967" s="26"/>
      <c r="DKV967" s="26"/>
      <c r="DKW967" s="26"/>
      <c r="DKX967" s="26"/>
      <c r="DKY967" s="26"/>
      <c r="DKZ967" s="26"/>
      <c r="DLA967" s="26"/>
      <c r="DLB967" s="26"/>
      <c r="DLC967" s="26"/>
      <c r="DLD967" s="26"/>
      <c r="DLE967" s="26"/>
      <c r="DLF967" s="26"/>
      <c r="DLG967" s="26"/>
      <c r="DLH967" s="26"/>
      <c r="DLI967" s="26"/>
      <c r="DLJ967" s="26"/>
      <c r="DLK967" s="26"/>
      <c r="DLL967" s="26"/>
      <c r="DLM967" s="26"/>
      <c r="DLN967" s="26"/>
      <c r="DLO967" s="26"/>
      <c r="DLP967" s="26"/>
      <c r="DLQ967" s="26"/>
      <c r="DLR967" s="26"/>
      <c r="DLS967" s="26"/>
      <c r="DLT967" s="26"/>
      <c r="DLU967" s="26"/>
      <c r="DLV967" s="26"/>
      <c r="DLW967" s="26"/>
      <c r="DLX967" s="26"/>
      <c r="DLY967" s="26"/>
      <c r="DLZ967" s="26"/>
      <c r="DMA967" s="26"/>
      <c r="DMB967" s="26"/>
      <c r="DMC967" s="26"/>
      <c r="DMD967" s="26"/>
      <c r="DME967" s="26"/>
      <c r="DMF967" s="26"/>
      <c r="DMG967" s="26"/>
      <c r="DMH967" s="26"/>
      <c r="DMI967" s="26"/>
      <c r="DMJ967" s="26"/>
      <c r="DMK967" s="26"/>
      <c r="DML967" s="26"/>
      <c r="DMM967" s="26"/>
      <c r="DMN967" s="26"/>
      <c r="DMO967" s="26"/>
      <c r="DMP967" s="26"/>
      <c r="DMQ967" s="26"/>
      <c r="DMR967" s="26"/>
      <c r="DMS967" s="26"/>
      <c r="DMT967" s="26"/>
      <c r="DMU967" s="26"/>
      <c r="DMV967" s="26"/>
      <c r="DMW967" s="26"/>
      <c r="DMX967" s="26"/>
      <c r="DMY967" s="26"/>
      <c r="DMZ967" s="26"/>
      <c r="DNA967" s="26"/>
      <c r="DNB967" s="26"/>
      <c r="DNC967" s="26"/>
      <c r="DND967" s="26"/>
      <c r="DNE967" s="26"/>
      <c r="DNF967" s="26"/>
      <c r="DNG967" s="26"/>
      <c r="DNH967" s="26"/>
      <c r="DNI967" s="26"/>
      <c r="DNJ967" s="26"/>
      <c r="DNK967" s="26"/>
      <c r="DNL967" s="26"/>
      <c r="DNM967" s="26"/>
      <c r="DNN967" s="26"/>
      <c r="DNO967" s="26"/>
      <c r="DNP967" s="26"/>
      <c r="DNQ967" s="26"/>
      <c r="DNR967" s="26"/>
      <c r="DNS967" s="26"/>
      <c r="DNT967" s="26"/>
      <c r="DNU967" s="26"/>
      <c r="DNV967" s="26"/>
      <c r="DNW967" s="26"/>
      <c r="DNX967" s="26"/>
      <c r="DNY967" s="26"/>
      <c r="DNZ967" s="26"/>
      <c r="DOA967" s="26"/>
      <c r="DOB967" s="26"/>
      <c r="DOC967" s="26"/>
      <c r="DOD967" s="26"/>
      <c r="DOE967" s="26"/>
      <c r="DOF967" s="26"/>
      <c r="DOG967" s="26"/>
      <c r="DOH967" s="26"/>
      <c r="DOI967" s="26"/>
      <c r="DOJ967" s="26"/>
      <c r="DOK967" s="26"/>
      <c r="DOL967" s="26"/>
      <c r="DOM967" s="26"/>
      <c r="DON967" s="26"/>
      <c r="DOO967" s="26"/>
      <c r="DOP967" s="26"/>
      <c r="DOQ967" s="26"/>
      <c r="DOR967" s="26"/>
      <c r="DOS967" s="26"/>
      <c r="DOT967" s="26"/>
      <c r="DOU967" s="26"/>
      <c r="DOV967" s="26"/>
      <c r="DOW967" s="26"/>
      <c r="DOX967" s="26"/>
      <c r="DOY967" s="26"/>
      <c r="DOZ967" s="26"/>
      <c r="DPA967" s="26"/>
      <c r="DPB967" s="26"/>
      <c r="DPC967" s="26"/>
      <c r="DPD967" s="26"/>
      <c r="DPE967" s="26"/>
      <c r="DPF967" s="26"/>
      <c r="DPG967" s="26"/>
      <c r="DPH967" s="26"/>
      <c r="DPI967" s="26"/>
      <c r="DPJ967" s="26"/>
      <c r="DPK967" s="26"/>
      <c r="DPL967" s="26"/>
      <c r="DPM967" s="26"/>
      <c r="DPN967" s="26"/>
      <c r="DPO967" s="26"/>
      <c r="DPP967" s="26"/>
      <c r="DPQ967" s="26"/>
      <c r="DPR967" s="26"/>
      <c r="DPS967" s="26"/>
      <c r="DPT967" s="26"/>
      <c r="DPU967" s="26"/>
      <c r="DPV967" s="26"/>
      <c r="DPW967" s="26"/>
      <c r="DPX967" s="26"/>
      <c r="DPY967" s="26"/>
      <c r="DPZ967" s="26"/>
      <c r="DQA967" s="26"/>
      <c r="DQB967" s="26"/>
      <c r="DQC967" s="26"/>
      <c r="DQD967" s="26"/>
      <c r="DQE967" s="26"/>
      <c r="DQF967" s="26"/>
      <c r="DQG967" s="26"/>
      <c r="DQH967" s="26"/>
      <c r="DQI967" s="26"/>
      <c r="DQJ967" s="26"/>
      <c r="DQK967" s="26"/>
      <c r="DQL967" s="26"/>
      <c r="DQM967" s="26"/>
      <c r="DQN967" s="26"/>
      <c r="DQO967" s="26"/>
      <c r="DQP967" s="26"/>
      <c r="DQQ967" s="26"/>
      <c r="DQR967" s="26"/>
      <c r="DQS967" s="26"/>
      <c r="DQT967" s="26"/>
      <c r="DQU967" s="26"/>
      <c r="DQV967" s="26"/>
      <c r="DQW967" s="26"/>
      <c r="DQX967" s="26"/>
      <c r="DQY967" s="26"/>
      <c r="DQZ967" s="26"/>
      <c r="DRA967" s="26"/>
      <c r="DRB967" s="26"/>
      <c r="DRC967" s="26"/>
      <c r="DRD967" s="26"/>
      <c r="DRE967" s="26"/>
      <c r="DRF967" s="26"/>
      <c r="DRG967" s="26"/>
      <c r="DRH967" s="26"/>
      <c r="DRI967" s="26"/>
      <c r="DRJ967" s="26"/>
      <c r="DRK967" s="26"/>
      <c r="DRL967" s="26"/>
      <c r="DRM967" s="26"/>
      <c r="DRN967" s="26"/>
      <c r="DRO967" s="26"/>
      <c r="DRP967" s="26"/>
      <c r="DRQ967" s="26"/>
      <c r="DRR967" s="26"/>
      <c r="DRS967" s="26"/>
      <c r="DRT967" s="26"/>
      <c r="DRU967" s="26"/>
      <c r="DRV967" s="26"/>
      <c r="DRW967" s="26"/>
      <c r="DRX967" s="26"/>
      <c r="DRY967" s="26"/>
      <c r="DRZ967" s="26"/>
      <c r="DSA967" s="26"/>
      <c r="DSB967" s="26"/>
      <c r="DSC967" s="26"/>
      <c r="DSD967" s="26"/>
      <c r="DSE967" s="26"/>
      <c r="DSF967" s="26"/>
      <c r="DSG967" s="26"/>
      <c r="DSH967" s="26"/>
      <c r="DSI967" s="26"/>
      <c r="DSJ967" s="26"/>
      <c r="DSK967" s="26"/>
      <c r="DSL967" s="26"/>
      <c r="DSM967" s="26"/>
      <c r="DSN967" s="26"/>
      <c r="DSO967" s="26"/>
      <c r="DSP967" s="26"/>
      <c r="DSQ967" s="26"/>
      <c r="DSR967" s="26"/>
      <c r="DSS967" s="26"/>
      <c r="DST967" s="26"/>
      <c r="DSU967" s="26"/>
      <c r="DSV967" s="26"/>
      <c r="DSW967" s="26"/>
      <c r="DSX967" s="26"/>
      <c r="DSY967" s="26"/>
      <c r="DSZ967" s="26"/>
      <c r="DTA967" s="26"/>
      <c r="DTB967" s="26"/>
      <c r="DTC967" s="26"/>
      <c r="DTD967" s="26"/>
      <c r="DTE967" s="26"/>
      <c r="DTF967" s="26"/>
      <c r="DTG967" s="26"/>
      <c r="DTH967" s="26"/>
      <c r="DTI967" s="26"/>
      <c r="DTJ967" s="26"/>
      <c r="DTK967" s="26"/>
      <c r="DTL967" s="26"/>
      <c r="DTM967" s="26"/>
      <c r="DTN967" s="26"/>
      <c r="DTO967" s="26"/>
      <c r="DTP967" s="26"/>
      <c r="DTQ967" s="26"/>
      <c r="DTR967" s="26"/>
      <c r="DTS967" s="26"/>
      <c r="DTT967" s="26"/>
      <c r="DTU967" s="26"/>
      <c r="DTV967" s="26"/>
      <c r="DTW967" s="26"/>
      <c r="DTX967" s="26"/>
      <c r="DTY967" s="26"/>
      <c r="DTZ967" s="26"/>
      <c r="DUA967" s="26"/>
      <c r="DUB967" s="26"/>
      <c r="DUC967" s="26"/>
      <c r="DUD967" s="26"/>
      <c r="DUE967" s="26"/>
      <c r="DUF967" s="26"/>
      <c r="DUG967" s="26"/>
      <c r="DUH967" s="26"/>
      <c r="DUI967" s="26"/>
      <c r="DUJ967" s="26"/>
      <c r="DUK967" s="26"/>
      <c r="DUL967" s="26"/>
      <c r="DUM967" s="26"/>
      <c r="DUN967" s="26"/>
      <c r="DUO967" s="26"/>
      <c r="DUP967" s="26"/>
      <c r="DUQ967" s="26"/>
      <c r="DUR967" s="26"/>
      <c r="DUS967" s="26"/>
      <c r="DUT967" s="26"/>
      <c r="DUU967" s="26"/>
      <c r="DUV967" s="26"/>
      <c r="DUW967" s="26"/>
      <c r="DUX967" s="26"/>
      <c r="DUY967" s="26"/>
      <c r="DUZ967" s="26"/>
      <c r="DVA967" s="26"/>
      <c r="DVB967" s="26"/>
      <c r="DVC967" s="26"/>
      <c r="DVD967" s="26"/>
      <c r="DVE967" s="26"/>
      <c r="DVF967" s="26"/>
      <c r="DVG967" s="26"/>
      <c r="DVH967" s="26"/>
      <c r="DVI967" s="26"/>
      <c r="DVJ967" s="26"/>
      <c r="DVK967" s="26"/>
      <c r="DVL967" s="26"/>
      <c r="DVM967" s="26"/>
      <c r="DVN967" s="26"/>
      <c r="DVO967" s="26"/>
      <c r="DVP967" s="26"/>
      <c r="DVQ967" s="26"/>
      <c r="DVR967" s="26"/>
      <c r="DVS967" s="26"/>
      <c r="DVT967" s="26"/>
      <c r="DVU967" s="26"/>
      <c r="DVV967" s="26"/>
      <c r="DVW967" s="26"/>
      <c r="DVX967" s="26"/>
      <c r="DVY967" s="26"/>
      <c r="DVZ967" s="26"/>
      <c r="DWA967" s="26"/>
      <c r="DWB967" s="26"/>
      <c r="DWC967" s="26"/>
      <c r="DWD967" s="26"/>
      <c r="DWE967" s="26"/>
      <c r="DWF967" s="26"/>
      <c r="DWG967" s="26"/>
      <c r="DWH967" s="26"/>
      <c r="DWI967" s="26"/>
      <c r="DWJ967" s="26"/>
      <c r="DWK967" s="26"/>
      <c r="DWL967" s="26"/>
      <c r="DWM967" s="26"/>
      <c r="DWN967" s="26"/>
      <c r="DWO967" s="26"/>
      <c r="DWP967" s="26"/>
      <c r="DWQ967" s="26"/>
      <c r="DWR967" s="26"/>
      <c r="DWS967" s="26"/>
      <c r="DWT967" s="26"/>
      <c r="DWU967" s="26"/>
      <c r="DWV967" s="26"/>
      <c r="DWW967" s="26"/>
      <c r="DWX967" s="26"/>
      <c r="DWY967" s="26"/>
      <c r="DWZ967" s="26"/>
      <c r="DXA967" s="26"/>
      <c r="DXB967" s="26"/>
      <c r="DXC967" s="26"/>
      <c r="DXD967" s="26"/>
      <c r="DXE967" s="26"/>
      <c r="DXF967" s="26"/>
      <c r="DXG967" s="26"/>
      <c r="DXH967" s="26"/>
      <c r="DXI967" s="26"/>
      <c r="DXJ967" s="26"/>
      <c r="DXK967" s="26"/>
      <c r="DXL967" s="26"/>
      <c r="DXM967" s="26"/>
      <c r="DXN967" s="26"/>
      <c r="DXO967" s="26"/>
      <c r="DXP967" s="26"/>
      <c r="DXQ967" s="26"/>
      <c r="DXR967" s="26"/>
      <c r="DXS967" s="26"/>
      <c r="DXT967" s="26"/>
      <c r="DXU967" s="26"/>
      <c r="DXV967" s="26"/>
      <c r="DXW967" s="26"/>
      <c r="DXX967" s="26"/>
      <c r="DXY967" s="26"/>
      <c r="DXZ967" s="26"/>
      <c r="DYA967" s="26"/>
      <c r="DYB967" s="26"/>
      <c r="DYC967" s="26"/>
      <c r="DYD967" s="26"/>
      <c r="DYE967" s="26"/>
      <c r="DYF967" s="26"/>
      <c r="DYG967" s="26"/>
      <c r="DYH967" s="26"/>
      <c r="DYI967" s="26"/>
      <c r="DYJ967" s="26"/>
      <c r="DYK967" s="26"/>
      <c r="DYL967" s="26"/>
      <c r="DYM967" s="26"/>
      <c r="DYN967" s="26"/>
      <c r="DYO967" s="26"/>
      <c r="DYP967" s="26"/>
      <c r="DYQ967" s="26"/>
      <c r="DYR967" s="26"/>
      <c r="DYS967" s="26"/>
      <c r="DYT967" s="26"/>
      <c r="DYU967" s="26"/>
      <c r="DYV967" s="26"/>
      <c r="DYW967" s="26"/>
      <c r="DYX967" s="26"/>
      <c r="DYY967" s="26"/>
      <c r="DYZ967" s="26"/>
      <c r="DZA967" s="26"/>
      <c r="DZB967" s="26"/>
      <c r="DZC967" s="26"/>
      <c r="DZD967" s="26"/>
      <c r="DZE967" s="26"/>
      <c r="DZF967" s="26"/>
      <c r="DZG967" s="26"/>
      <c r="DZH967" s="26"/>
      <c r="DZI967" s="26"/>
      <c r="DZJ967" s="26"/>
      <c r="DZK967" s="26"/>
      <c r="DZL967" s="26"/>
      <c r="DZM967" s="26"/>
      <c r="DZN967" s="26"/>
      <c r="DZO967" s="26"/>
      <c r="DZP967" s="26"/>
      <c r="DZQ967" s="26"/>
      <c r="DZR967" s="26"/>
      <c r="DZS967" s="26"/>
      <c r="DZT967" s="26"/>
      <c r="DZU967" s="26"/>
      <c r="DZV967" s="26"/>
      <c r="DZW967" s="26"/>
      <c r="DZX967" s="26"/>
      <c r="DZY967" s="26"/>
      <c r="DZZ967" s="26"/>
      <c r="EAA967" s="26"/>
      <c r="EAB967" s="26"/>
      <c r="EAC967" s="26"/>
      <c r="EAD967" s="26"/>
      <c r="EAE967" s="26"/>
      <c r="EAF967" s="26"/>
      <c r="EAG967" s="26"/>
      <c r="EAH967" s="26"/>
      <c r="EAI967" s="26"/>
      <c r="EAJ967" s="26"/>
      <c r="EAK967" s="26"/>
      <c r="EAL967" s="26"/>
      <c r="EAM967" s="26"/>
      <c r="EAN967" s="26"/>
      <c r="EAO967" s="26"/>
      <c r="EAP967" s="26"/>
      <c r="EAQ967" s="26"/>
      <c r="EAR967" s="26"/>
      <c r="EAS967" s="26"/>
      <c r="EAT967" s="26"/>
      <c r="EAU967" s="26"/>
      <c r="EAV967" s="26"/>
      <c r="EAW967" s="26"/>
      <c r="EAX967" s="26"/>
      <c r="EAY967" s="26"/>
      <c r="EAZ967" s="26"/>
      <c r="EBA967" s="26"/>
      <c r="EBB967" s="26"/>
      <c r="EBC967" s="26"/>
      <c r="EBD967" s="26"/>
      <c r="EBE967" s="26"/>
      <c r="EBF967" s="26"/>
      <c r="EBG967" s="26"/>
      <c r="EBH967" s="26"/>
      <c r="EBI967" s="26"/>
      <c r="EBJ967" s="26"/>
      <c r="EBK967" s="26"/>
      <c r="EBL967" s="26"/>
      <c r="EBM967" s="26"/>
      <c r="EBN967" s="26"/>
      <c r="EBO967" s="26"/>
      <c r="EBP967" s="26"/>
      <c r="EBQ967" s="26"/>
      <c r="EBR967" s="26"/>
      <c r="EBS967" s="26"/>
      <c r="EBT967" s="26"/>
      <c r="EBU967" s="26"/>
      <c r="EBV967" s="26"/>
      <c r="EBW967" s="26"/>
      <c r="EBX967" s="26"/>
      <c r="EBY967" s="26"/>
      <c r="EBZ967" s="26"/>
      <c r="ECA967" s="26"/>
      <c r="ECB967" s="26"/>
      <c r="ECC967" s="26"/>
      <c r="ECD967" s="26"/>
      <c r="ECE967" s="26"/>
      <c r="ECF967" s="26"/>
      <c r="ECG967" s="26"/>
      <c r="ECH967" s="26"/>
      <c r="ECI967" s="26"/>
      <c r="ECJ967" s="26"/>
      <c r="ECK967" s="26"/>
      <c r="ECL967" s="26"/>
      <c r="ECM967" s="26"/>
      <c r="ECN967" s="26"/>
      <c r="ECO967" s="26"/>
      <c r="ECP967" s="26"/>
      <c r="ECQ967" s="26"/>
      <c r="ECR967" s="26"/>
      <c r="ECS967" s="26"/>
      <c r="ECT967" s="26"/>
      <c r="ECU967" s="26"/>
      <c r="ECV967" s="26"/>
      <c r="ECW967" s="26"/>
      <c r="ECX967" s="26"/>
      <c r="ECY967" s="26"/>
      <c r="ECZ967" s="26"/>
      <c r="EDA967" s="26"/>
      <c r="EDB967" s="26"/>
      <c r="EDC967" s="26"/>
      <c r="EDD967" s="26"/>
      <c r="EDE967" s="26"/>
      <c r="EDF967" s="26"/>
      <c r="EDG967" s="26"/>
      <c r="EDH967" s="26"/>
      <c r="EDI967" s="26"/>
      <c r="EDJ967" s="26"/>
      <c r="EDK967" s="26"/>
      <c r="EDL967" s="26"/>
      <c r="EDM967" s="26"/>
      <c r="EDN967" s="26"/>
      <c r="EDO967" s="26"/>
      <c r="EDP967" s="26"/>
      <c r="EDQ967" s="26"/>
      <c r="EDR967" s="26"/>
      <c r="EDS967" s="26"/>
      <c r="EDT967" s="26"/>
      <c r="EDU967" s="26"/>
      <c r="EDV967" s="26"/>
      <c r="EDW967" s="26"/>
      <c r="EDX967" s="26"/>
      <c r="EDY967" s="26"/>
      <c r="EDZ967" s="26"/>
      <c r="EEA967" s="26"/>
      <c r="EEB967" s="26"/>
      <c r="EEC967" s="26"/>
      <c r="EED967" s="26"/>
      <c r="EEE967" s="26"/>
      <c r="EEF967" s="26"/>
      <c r="EEG967" s="26"/>
      <c r="EEH967" s="26"/>
      <c r="EEI967" s="26"/>
      <c r="EEJ967" s="26"/>
      <c r="EEK967" s="26"/>
      <c r="EEL967" s="26"/>
      <c r="EEM967" s="26"/>
      <c r="EEN967" s="26"/>
      <c r="EEO967" s="26"/>
      <c r="EEP967" s="26"/>
      <c r="EEQ967" s="26"/>
      <c r="EER967" s="26"/>
      <c r="EES967" s="26"/>
      <c r="EET967" s="26"/>
      <c r="EEU967" s="26"/>
      <c r="EEV967" s="26"/>
      <c r="EEW967" s="26"/>
      <c r="EEX967" s="26"/>
      <c r="EEY967" s="26"/>
      <c r="EEZ967" s="26"/>
      <c r="EFA967" s="26"/>
      <c r="EFB967" s="26"/>
      <c r="EFC967" s="26"/>
      <c r="EFD967" s="26"/>
      <c r="EFE967" s="26"/>
      <c r="EFF967" s="26"/>
      <c r="EFG967" s="26"/>
      <c r="EFH967" s="26"/>
      <c r="EFI967" s="26"/>
      <c r="EFJ967" s="26"/>
      <c r="EFK967" s="26"/>
      <c r="EFL967" s="26"/>
      <c r="EFM967" s="26"/>
      <c r="EFN967" s="26"/>
      <c r="EFO967" s="26"/>
      <c r="EFP967" s="26"/>
      <c r="EFQ967" s="26"/>
      <c r="EFR967" s="26"/>
      <c r="EFS967" s="26"/>
      <c r="EFT967" s="26"/>
      <c r="EFU967" s="26"/>
      <c r="EFV967" s="26"/>
      <c r="EFW967" s="26"/>
      <c r="EFX967" s="26"/>
      <c r="EFY967" s="26"/>
      <c r="EFZ967" s="26"/>
      <c r="EGA967" s="26"/>
      <c r="EGB967" s="26"/>
      <c r="EGC967" s="26"/>
      <c r="EGD967" s="26"/>
      <c r="EGE967" s="26"/>
      <c r="EGF967" s="26"/>
      <c r="EGG967" s="26"/>
      <c r="EGH967" s="26"/>
      <c r="EGI967" s="26"/>
      <c r="EGJ967" s="26"/>
      <c r="EGK967" s="26"/>
      <c r="EGL967" s="26"/>
      <c r="EGM967" s="26"/>
      <c r="EGN967" s="26"/>
      <c r="EGO967" s="26"/>
      <c r="EGP967" s="26"/>
      <c r="EGQ967" s="26"/>
      <c r="EGR967" s="26"/>
      <c r="EGS967" s="26"/>
      <c r="EGT967" s="26"/>
      <c r="EGU967" s="26"/>
      <c r="EGV967" s="26"/>
      <c r="EGW967" s="26"/>
      <c r="EGX967" s="26"/>
      <c r="EGY967" s="26"/>
      <c r="EGZ967" s="26"/>
      <c r="EHA967" s="26"/>
      <c r="EHB967" s="26"/>
      <c r="EHC967" s="26"/>
      <c r="EHD967" s="26"/>
      <c r="EHE967" s="26"/>
      <c r="EHF967" s="26"/>
      <c r="EHG967" s="26"/>
      <c r="EHH967" s="26"/>
      <c r="EHI967" s="26"/>
      <c r="EHJ967" s="26"/>
      <c r="EHK967" s="26"/>
      <c r="EHL967" s="26"/>
      <c r="EHM967" s="26"/>
      <c r="EHN967" s="26"/>
      <c r="EHO967" s="26"/>
      <c r="EHP967" s="26"/>
      <c r="EHQ967" s="26"/>
      <c r="EHR967" s="26"/>
      <c r="EHS967" s="26"/>
      <c r="EHT967" s="26"/>
      <c r="EHU967" s="26"/>
      <c r="EHV967" s="26"/>
      <c r="EHW967" s="26"/>
      <c r="EHX967" s="26"/>
      <c r="EHY967" s="26"/>
      <c r="EHZ967" s="26"/>
      <c r="EIA967" s="26"/>
      <c r="EIB967" s="26"/>
      <c r="EIC967" s="26"/>
      <c r="EID967" s="26"/>
      <c r="EIE967" s="26"/>
      <c r="EIF967" s="26"/>
      <c r="EIG967" s="26"/>
      <c r="EIH967" s="26"/>
      <c r="EII967" s="26"/>
      <c r="EIJ967" s="26"/>
      <c r="EIK967" s="26"/>
      <c r="EIL967" s="26"/>
      <c r="EIM967" s="26"/>
      <c r="EIN967" s="26"/>
      <c r="EIO967" s="26"/>
      <c r="EIP967" s="26"/>
      <c r="EIQ967" s="26"/>
      <c r="EIR967" s="26"/>
      <c r="EIS967" s="26"/>
      <c r="EIT967" s="26"/>
      <c r="EIU967" s="26"/>
      <c r="EIV967" s="26"/>
      <c r="EIW967" s="26"/>
      <c r="EIX967" s="26"/>
      <c r="EIY967" s="26"/>
      <c r="EIZ967" s="26"/>
      <c r="EJA967" s="26"/>
      <c r="EJB967" s="26"/>
      <c r="EJC967" s="26"/>
      <c r="EJD967" s="26"/>
      <c r="EJE967" s="26"/>
      <c r="EJF967" s="26"/>
      <c r="EJG967" s="26"/>
      <c r="EJH967" s="26"/>
      <c r="EJI967" s="26"/>
      <c r="EJJ967" s="26"/>
      <c r="EJK967" s="26"/>
      <c r="EJL967" s="26"/>
      <c r="EJM967" s="26"/>
      <c r="EJN967" s="26"/>
      <c r="EJO967" s="26"/>
      <c r="EJP967" s="26"/>
      <c r="EJQ967" s="26"/>
      <c r="EJR967" s="26"/>
      <c r="EJS967" s="26"/>
      <c r="EJT967" s="26"/>
      <c r="EJU967" s="26"/>
      <c r="EJV967" s="26"/>
      <c r="EJW967" s="26"/>
      <c r="EJX967" s="26"/>
      <c r="EJY967" s="26"/>
      <c r="EJZ967" s="26"/>
      <c r="EKA967" s="26"/>
      <c r="EKB967" s="26"/>
      <c r="EKC967" s="26"/>
      <c r="EKD967" s="26"/>
      <c r="EKE967" s="26"/>
      <c r="EKF967" s="26"/>
      <c r="EKG967" s="26"/>
      <c r="EKH967" s="26"/>
      <c r="EKI967" s="26"/>
      <c r="EKJ967" s="26"/>
      <c r="EKK967" s="26"/>
      <c r="EKL967" s="26"/>
      <c r="EKM967" s="26"/>
      <c r="EKN967" s="26"/>
      <c r="EKO967" s="26"/>
      <c r="EKP967" s="26"/>
      <c r="EKQ967" s="26"/>
      <c r="EKR967" s="26"/>
      <c r="EKS967" s="26"/>
      <c r="EKT967" s="26"/>
      <c r="EKU967" s="26"/>
      <c r="EKV967" s="26"/>
      <c r="EKW967" s="26"/>
      <c r="EKX967" s="26"/>
      <c r="EKY967" s="26"/>
      <c r="EKZ967" s="26"/>
      <c r="ELA967" s="26"/>
      <c r="ELB967" s="26"/>
      <c r="ELC967" s="26"/>
      <c r="ELD967" s="26"/>
      <c r="ELE967" s="26"/>
      <c r="ELF967" s="26"/>
      <c r="ELG967" s="26"/>
      <c r="ELH967" s="26"/>
      <c r="ELI967" s="26"/>
      <c r="ELJ967" s="26"/>
      <c r="ELK967" s="26"/>
      <c r="ELL967" s="26"/>
      <c r="ELM967" s="26"/>
      <c r="ELN967" s="26"/>
      <c r="ELO967" s="26"/>
      <c r="ELP967" s="26"/>
      <c r="ELQ967" s="26"/>
      <c r="ELR967" s="26"/>
      <c r="ELS967" s="26"/>
      <c r="ELT967" s="26"/>
      <c r="ELU967" s="26"/>
      <c r="ELV967" s="26"/>
      <c r="ELW967" s="26"/>
      <c r="ELX967" s="26"/>
      <c r="ELY967" s="26"/>
      <c r="ELZ967" s="26"/>
      <c r="EMA967" s="26"/>
      <c r="EMB967" s="26"/>
      <c r="EMC967" s="26"/>
      <c r="EMD967" s="26"/>
      <c r="EME967" s="26"/>
      <c r="EMF967" s="26"/>
      <c r="EMG967" s="26"/>
      <c r="EMH967" s="26"/>
      <c r="EMI967" s="26"/>
      <c r="EMJ967" s="26"/>
      <c r="EMK967" s="26"/>
      <c r="EML967" s="26"/>
      <c r="EMM967" s="26"/>
      <c r="EMN967" s="26"/>
      <c r="EMO967" s="26"/>
      <c r="EMP967" s="26"/>
      <c r="EMQ967" s="26"/>
      <c r="EMR967" s="26"/>
      <c r="EMS967" s="26"/>
      <c r="EMT967" s="26"/>
      <c r="EMU967" s="26"/>
      <c r="EMV967" s="26"/>
      <c r="EMW967" s="26"/>
      <c r="EMX967" s="26"/>
      <c r="EMY967" s="26"/>
      <c r="EMZ967" s="26"/>
      <c r="ENA967" s="26"/>
      <c r="ENB967" s="26"/>
      <c r="ENC967" s="26"/>
      <c r="END967" s="26"/>
      <c r="ENE967" s="26"/>
      <c r="ENF967" s="26"/>
      <c r="ENG967" s="26"/>
      <c r="ENH967" s="26"/>
      <c r="ENI967" s="26"/>
      <c r="ENJ967" s="26"/>
      <c r="ENK967" s="26"/>
      <c r="ENL967" s="26"/>
      <c r="ENM967" s="26"/>
      <c r="ENN967" s="26"/>
      <c r="ENO967" s="26"/>
      <c r="ENP967" s="26"/>
      <c r="ENQ967" s="26"/>
      <c r="ENR967" s="26"/>
      <c r="ENS967" s="26"/>
      <c r="ENT967" s="26"/>
      <c r="ENU967" s="26"/>
      <c r="ENV967" s="26"/>
      <c r="ENW967" s="26"/>
      <c r="ENX967" s="26"/>
      <c r="ENY967" s="26"/>
      <c r="ENZ967" s="26"/>
      <c r="EOA967" s="26"/>
      <c r="EOB967" s="26"/>
      <c r="EOC967" s="26"/>
      <c r="EOD967" s="26"/>
      <c r="EOE967" s="26"/>
      <c r="EOF967" s="26"/>
      <c r="EOG967" s="26"/>
      <c r="EOH967" s="26"/>
      <c r="EOI967" s="26"/>
      <c r="EOJ967" s="26"/>
      <c r="EOK967" s="26"/>
      <c r="EOL967" s="26"/>
      <c r="EOM967" s="26"/>
      <c r="EON967" s="26"/>
      <c r="EOO967" s="26"/>
      <c r="EOP967" s="26"/>
      <c r="EOQ967" s="26"/>
      <c r="EOR967" s="26"/>
      <c r="EOS967" s="26"/>
      <c r="EOT967" s="26"/>
      <c r="EOU967" s="26"/>
      <c r="EOV967" s="26"/>
      <c r="EOW967" s="26"/>
      <c r="EOX967" s="26"/>
      <c r="EOY967" s="26"/>
      <c r="EOZ967" s="26"/>
      <c r="EPA967" s="26"/>
      <c r="EPB967" s="26"/>
      <c r="EPC967" s="26"/>
      <c r="EPD967" s="26"/>
      <c r="EPE967" s="26"/>
      <c r="EPF967" s="26"/>
      <c r="EPG967" s="26"/>
      <c r="EPH967" s="26"/>
      <c r="EPI967" s="26"/>
      <c r="EPJ967" s="26"/>
      <c r="EPK967" s="26"/>
      <c r="EPL967" s="26"/>
      <c r="EPM967" s="26"/>
      <c r="EPN967" s="26"/>
      <c r="EPO967" s="26"/>
      <c r="EPP967" s="26"/>
      <c r="EPQ967" s="26"/>
      <c r="EPR967" s="26"/>
      <c r="EPS967" s="26"/>
      <c r="EPT967" s="26"/>
      <c r="EPU967" s="26"/>
      <c r="EPV967" s="26"/>
      <c r="EPW967" s="26"/>
      <c r="EPX967" s="26"/>
      <c r="EPY967" s="26"/>
      <c r="EPZ967" s="26"/>
      <c r="EQA967" s="26"/>
      <c r="EQB967" s="26"/>
      <c r="EQC967" s="26"/>
      <c r="EQD967" s="26"/>
      <c r="EQE967" s="26"/>
      <c r="EQF967" s="26"/>
      <c r="EQG967" s="26"/>
      <c r="EQH967" s="26"/>
      <c r="EQI967" s="26"/>
      <c r="EQJ967" s="26"/>
      <c r="EQK967" s="26"/>
      <c r="EQL967" s="26"/>
      <c r="EQM967" s="26"/>
      <c r="EQN967" s="26"/>
      <c r="EQO967" s="26"/>
      <c r="EQP967" s="26"/>
      <c r="EQQ967" s="26"/>
      <c r="EQR967" s="26"/>
      <c r="EQS967" s="26"/>
      <c r="EQT967" s="26"/>
      <c r="EQU967" s="26"/>
      <c r="EQV967" s="26"/>
      <c r="EQW967" s="26"/>
      <c r="EQX967" s="26"/>
      <c r="EQY967" s="26"/>
      <c r="EQZ967" s="26"/>
      <c r="ERA967" s="26"/>
      <c r="ERB967" s="26"/>
      <c r="ERC967" s="26"/>
      <c r="ERD967" s="26"/>
      <c r="ERE967" s="26"/>
      <c r="ERF967" s="26"/>
      <c r="ERG967" s="26"/>
      <c r="ERH967" s="26"/>
      <c r="ERI967" s="26"/>
      <c r="ERJ967" s="26"/>
      <c r="ERK967" s="26"/>
      <c r="ERL967" s="26"/>
      <c r="ERM967" s="26"/>
      <c r="ERN967" s="26"/>
      <c r="ERO967" s="26"/>
      <c r="ERP967" s="26"/>
      <c r="ERQ967" s="26"/>
      <c r="ERR967" s="26"/>
      <c r="ERS967" s="26"/>
      <c r="ERT967" s="26"/>
      <c r="ERU967" s="26"/>
      <c r="ERV967" s="26"/>
      <c r="ERW967" s="26"/>
      <c r="ERX967" s="26"/>
      <c r="ERY967" s="26"/>
      <c r="ERZ967" s="26"/>
      <c r="ESA967" s="26"/>
      <c r="ESB967" s="26"/>
      <c r="ESC967" s="26"/>
      <c r="ESD967" s="26"/>
      <c r="ESE967" s="26"/>
      <c r="ESF967" s="26"/>
      <c r="ESG967" s="26"/>
      <c r="ESH967" s="26"/>
      <c r="ESI967" s="26"/>
      <c r="ESJ967" s="26"/>
      <c r="ESK967" s="26"/>
      <c r="ESL967" s="26"/>
      <c r="ESM967" s="26"/>
      <c r="ESN967" s="26"/>
      <c r="ESO967" s="26"/>
      <c r="ESP967" s="26"/>
      <c r="ESQ967" s="26"/>
      <c r="ESR967" s="26"/>
      <c r="ESS967" s="26"/>
      <c r="EST967" s="26"/>
      <c r="ESU967" s="26"/>
      <c r="ESV967" s="26"/>
      <c r="ESW967" s="26"/>
      <c r="ESX967" s="26"/>
      <c r="ESY967" s="26"/>
      <c r="ESZ967" s="26"/>
      <c r="ETA967" s="26"/>
      <c r="ETB967" s="26"/>
      <c r="ETC967" s="26"/>
      <c r="ETD967" s="26"/>
      <c r="ETE967" s="26"/>
      <c r="ETF967" s="26"/>
      <c r="ETG967" s="26"/>
      <c r="ETH967" s="26"/>
      <c r="ETI967" s="26"/>
      <c r="ETJ967" s="26"/>
      <c r="ETK967" s="26"/>
      <c r="ETL967" s="26"/>
      <c r="ETM967" s="26"/>
      <c r="ETN967" s="26"/>
      <c r="ETO967" s="26"/>
      <c r="ETP967" s="26"/>
      <c r="ETQ967" s="26"/>
      <c r="ETR967" s="26"/>
      <c r="ETS967" s="26"/>
      <c r="ETT967" s="26"/>
      <c r="ETU967" s="26"/>
      <c r="ETV967" s="26"/>
      <c r="ETW967" s="26"/>
      <c r="ETX967" s="26"/>
      <c r="ETY967" s="26"/>
      <c r="ETZ967" s="26"/>
      <c r="EUA967" s="26"/>
      <c r="EUB967" s="26"/>
      <c r="EUC967" s="26"/>
      <c r="EUD967" s="26"/>
      <c r="EUE967" s="26"/>
      <c r="EUF967" s="26"/>
      <c r="EUG967" s="26"/>
      <c r="EUH967" s="26"/>
      <c r="EUI967" s="26"/>
      <c r="EUJ967" s="26"/>
      <c r="EUK967" s="26"/>
      <c r="EUL967" s="26"/>
      <c r="EUM967" s="26"/>
      <c r="EUN967" s="26"/>
      <c r="EUO967" s="26"/>
      <c r="EUP967" s="26"/>
      <c r="EUQ967" s="26"/>
      <c r="EUR967" s="26"/>
      <c r="EUS967" s="26"/>
      <c r="EUT967" s="26"/>
      <c r="EUU967" s="26"/>
      <c r="EUV967" s="26"/>
      <c r="EUW967" s="26"/>
      <c r="EUX967" s="26"/>
      <c r="EUY967" s="26"/>
      <c r="EUZ967" s="26"/>
      <c r="EVA967" s="26"/>
      <c r="EVB967" s="26"/>
      <c r="EVC967" s="26"/>
      <c r="EVD967" s="26"/>
      <c r="EVE967" s="26"/>
      <c r="EVF967" s="26"/>
      <c r="EVG967" s="26"/>
      <c r="EVH967" s="26"/>
      <c r="EVI967" s="26"/>
      <c r="EVJ967" s="26"/>
      <c r="EVK967" s="26"/>
      <c r="EVL967" s="26"/>
      <c r="EVM967" s="26"/>
      <c r="EVN967" s="26"/>
      <c r="EVO967" s="26"/>
      <c r="EVP967" s="26"/>
      <c r="EVQ967" s="26"/>
      <c r="EVR967" s="26"/>
      <c r="EVS967" s="26"/>
      <c r="EVT967" s="26"/>
      <c r="EVU967" s="26"/>
      <c r="EVV967" s="26"/>
      <c r="EVW967" s="26"/>
      <c r="EVX967" s="26"/>
      <c r="EVY967" s="26"/>
      <c r="EVZ967" s="26"/>
      <c r="EWA967" s="26"/>
      <c r="EWB967" s="26"/>
      <c r="EWC967" s="26"/>
      <c r="EWD967" s="26"/>
      <c r="EWE967" s="26"/>
      <c r="EWF967" s="26"/>
      <c r="EWG967" s="26"/>
      <c r="EWH967" s="26"/>
      <c r="EWI967" s="26"/>
      <c r="EWJ967" s="26"/>
      <c r="EWK967" s="26"/>
      <c r="EWL967" s="26"/>
      <c r="EWM967" s="26"/>
      <c r="EWN967" s="26"/>
      <c r="EWO967" s="26"/>
      <c r="EWP967" s="26"/>
      <c r="EWQ967" s="26"/>
      <c r="EWR967" s="26"/>
      <c r="EWS967" s="26"/>
      <c r="EWT967" s="26"/>
      <c r="EWU967" s="26"/>
      <c r="EWV967" s="26"/>
      <c r="EWW967" s="26"/>
      <c r="EWX967" s="26"/>
      <c r="EWY967" s="26"/>
      <c r="EWZ967" s="26"/>
      <c r="EXA967" s="26"/>
      <c r="EXB967" s="26"/>
      <c r="EXC967" s="26"/>
      <c r="EXD967" s="26"/>
      <c r="EXE967" s="26"/>
      <c r="EXF967" s="26"/>
      <c r="EXG967" s="26"/>
      <c r="EXH967" s="26"/>
      <c r="EXI967" s="26"/>
      <c r="EXJ967" s="26"/>
      <c r="EXK967" s="26"/>
      <c r="EXL967" s="26"/>
      <c r="EXM967" s="26"/>
      <c r="EXN967" s="26"/>
      <c r="EXO967" s="26"/>
      <c r="EXP967" s="26"/>
      <c r="EXQ967" s="26"/>
      <c r="EXR967" s="26"/>
      <c r="EXS967" s="26"/>
      <c r="EXT967" s="26"/>
      <c r="EXU967" s="26"/>
      <c r="EXV967" s="26"/>
      <c r="EXW967" s="26"/>
      <c r="EXX967" s="26"/>
      <c r="EXY967" s="26"/>
      <c r="EXZ967" s="26"/>
      <c r="EYA967" s="26"/>
      <c r="EYB967" s="26"/>
      <c r="EYC967" s="26"/>
      <c r="EYD967" s="26"/>
      <c r="EYE967" s="26"/>
      <c r="EYF967" s="26"/>
      <c r="EYG967" s="26"/>
      <c r="EYH967" s="26"/>
      <c r="EYI967" s="26"/>
      <c r="EYJ967" s="26"/>
      <c r="EYK967" s="26"/>
      <c r="EYL967" s="26"/>
      <c r="EYM967" s="26"/>
      <c r="EYN967" s="26"/>
      <c r="EYO967" s="26"/>
      <c r="EYP967" s="26"/>
      <c r="EYQ967" s="26"/>
      <c r="EYR967" s="26"/>
      <c r="EYS967" s="26"/>
      <c r="EYT967" s="26"/>
      <c r="EYU967" s="26"/>
      <c r="EYV967" s="26"/>
      <c r="EYW967" s="26"/>
      <c r="EYX967" s="26"/>
      <c r="EYY967" s="26"/>
      <c r="EYZ967" s="26"/>
      <c r="EZA967" s="26"/>
      <c r="EZB967" s="26"/>
      <c r="EZC967" s="26"/>
      <c r="EZD967" s="26"/>
      <c r="EZE967" s="26"/>
      <c r="EZF967" s="26"/>
      <c r="EZG967" s="26"/>
      <c r="EZH967" s="26"/>
      <c r="EZI967" s="26"/>
      <c r="EZJ967" s="26"/>
      <c r="EZK967" s="26"/>
      <c r="EZL967" s="26"/>
      <c r="EZM967" s="26"/>
      <c r="EZN967" s="26"/>
      <c r="EZO967" s="26"/>
      <c r="EZP967" s="26"/>
      <c r="EZQ967" s="26"/>
      <c r="EZR967" s="26"/>
      <c r="EZS967" s="26"/>
      <c r="EZT967" s="26"/>
      <c r="EZU967" s="26"/>
      <c r="EZV967" s="26"/>
      <c r="EZW967" s="26"/>
      <c r="EZX967" s="26"/>
      <c r="EZY967" s="26"/>
      <c r="EZZ967" s="26"/>
      <c r="FAA967" s="26"/>
      <c r="FAB967" s="26"/>
      <c r="FAC967" s="26"/>
      <c r="FAD967" s="26"/>
      <c r="FAE967" s="26"/>
      <c r="FAF967" s="26"/>
      <c r="FAG967" s="26"/>
      <c r="FAH967" s="26"/>
      <c r="FAI967" s="26"/>
      <c r="FAJ967" s="26"/>
      <c r="FAK967" s="26"/>
      <c r="FAL967" s="26"/>
      <c r="FAM967" s="26"/>
      <c r="FAN967" s="26"/>
      <c r="FAO967" s="26"/>
      <c r="FAP967" s="26"/>
      <c r="FAQ967" s="26"/>
      <c r="FAR967" s="26"/>
      <c r="FAS967" s="26"/>
      <c r="FAT967" s="26"/>
      <c r="FAU967" s="26"/>
      <c r="FAV967" s="26"/>
      <c r="FAW967" s="26"/>
      <c r="FAX967" s="26"/>
      <c r="FAY967" s="26"/>
      <c r="FAZ967" s="26"/>
      <c r="FBA967" s="26"/>
      <c r="FBB967" s="26"/>
      <c r="FBC967" s="26"/>
      <c r="FBD967" s="26"/>
      <c r="FBE967" s="26"/>
      <c r="FBF967" s="26"/>
      <c r="FBG967" s="26"/>
      <c r="FBH967" s="26"/>
      <c r="FBI967" s="26"/>
      <c r="FBJ967" s="26"/>
      <c r="FBK967" s="26"/>
      <c r="FBL967" s="26"/>
      <c r="FBM967" s="26"/>
      <c r="FBN967" s="26"/>
      <c r="FBO967" s="26"/>
      <c r="FBP967" s="26"/>
      <c r="FBQ967" s="26"/>
      <c r="FBR967" s="26"/>
      <c r="FBS967" s="26"/>
      <c r="FBT967" s="26"/>
      <c r="FBU967" s="26"/>
      <c r="FBV967" s="26"/>
      <c r="FBW967" s="26"/>
      <c r="FBX967" s="26"/>
      <c r="FBY967" s="26"/>
      <c r="FBZ967" s="26"/>
      <c r="FCA967" s="26"/>
      <c r="FCB967" s="26"/>
      <c r="FCC967" s="26"/>
      <c r="FCD967" s="26"/>
      <c r="FCE967" s="26"/>
      <c r="FCF967" s="26"/>
      <c r="FCG967" s="26"/>
      <c r="FCH967" s="26"/>
      <c r="FCI967" s="26"/>
      <c r="FCJ967" s="26"/>
      <c r="FCK967" s="26"/>
      <c r="FCL967" s="26"/>
      <c r="FCM967" s="26"/>
      <c r="FCN967" s="26"/>
      <c r="FCO967" s="26"/>
      <c r="FCP967" s="26"/>
      <c r="FCQ967" s="26"/>
      <c r="FCR967" s="26"/>
      <c r="FCS967" s="26"/>
      <c r="FCT967" s="26"/>
      <c r="FCU967" s="26"/>
      <c r="FCV967" s="26"/>
      <c r="FCW967" s="26"/>
      <c r="FCX967" s="26"/>
      <c r="FCY967" s="26"/>
      <c r="FCZ967" s="26"/>
      <c r="FDA967" s="26"/>
      <c r="FDB967" s="26"/>
      <c r="FDC967" s="26"/>
      <c r="FDD967" s="26"/>
      <c r="FDE967" s="26"/>
      <c r="FDF967" s="26"/>
      <c r="FDG967" s="26"/>
      <c r="FDH967" s="26"/>
      <c r="FDI967" s="26"/>
      <c r="FDJ967" s="26"/>
      <c r="FDK967" s="26"/>
      <c r="FDL967" s="26"/>
      <c r="FDM967" s="26"/>
      <c r="FDN967" s="26"/>
      <c r="FDO967" s="26"/>
      <c r="FDP967" s="26"/>
      <c r="FDQ967" s="26"/>
      <c r="FDR967" s="26"/>
      <c r="FDS967" s="26"/>
      <c r="FDT967" s="26"/>
      <c r="FDU967" s="26"/>
      <c r="FDV967" s="26"/>
      <c r="FDW967" s="26"/>
      <c r="FDX967" s="26"/>
      <c r="FDY967" s="26"/>
      <c r="FDZ967" s="26"/>
      <c r="FEA967" s="26"/>
      <c r="FEB967" s="26"/>
      <c r="FEC967" s="26"/>
      <c r="FED967" s="26"/>
      <c r="FEE967" s="26"/>
      <c r="FEF967" s="26"/>
      <c r="FEG967" s="26"/>
      <c r="FEH967" s="26"/>
      <c r="FEI967" s="26"/>
      <c r="FEJ967" s="26"/>
      <c r="FEK967" s="26"/>
      <c r="FEL967" s="26"/>
      <c r="FEM967" s="26"/>
      <c r="FEN967" s="26"/>
      <c r="FEO967" s="26"/>
      <c r="FEP967" s="26"/>
      <c r="FEQ967" s="26"/>
      <c r="FER967" s="26"/>
      <c r="FES967" s="26"/>
      <c r="FET967" s="26"/>
      <c r="FEU967" s="26"/>
      <c r="FEV967" s="26"/>
      <c r="FEW967" s="26"/>
      <c r="FEX967" s="26"/>
      <c r="FEY967" s="26"/>
      <c r="FEZ967" s="26"/>
      <c r="FFA967" s="26"/>
      <c r="FFB967" s="26"/>
      <c r="FFC967" s="26"/>
      <c r="FFD967" s="26"/>
      <c r="FFE967" s="26"/>
      <c r="FFF967" s="26"/>
      <c r="FFG967" s="26"/>
      <c r="FFH967" s="26"/>
      <c r="FFI967" s="26"/>
      <c r="FFJ967" s="26"/>
      <c r="FFK967" s="26"/>
      <c r="FFL967" s="26"/>
      <c r="FFM967" s="26"/>
      <c r="FFN967" s="26"/>
      <c r="FFO967" s="26"/>
      <c r="FFP967" s="26"/>
      <c r="FFQ967" s="26"/>
      <c r="FFR967" s="26"/>
      <c r="FFS967" s="26"/>
      <c r="FFT967" s="26"/>
      <c r="FFU967" s="26"/>
      <c r="FFV967" s="26"/>
      <c r="FFW967" s="26"/>
      <c r="FFX967" s="26"/>
      <c r="FFY967" s="26"/>
      <c r="FFZ967" s="26"/>
      <c r="FGA967" s="26"/>
      <c r="FGB967" s="26"/>
      <c r="FGC967" s="26"/>
      <c r="FGD967" s="26"/>
      <c r="FGE967" s="26"/>
      <c r="FGF967" s="26"/>
      <c r="FGG967" s="26"/>
      <c r="FGH967" s="26"/>
      <c r="FGI967" s="26"/>
      <c r="FGJ967" s="26"/>
      <c r="FGK967" s="26"/>
      <c r="FGL967" s="26"/>
      <c r="FGM967" s="26"/>
      <c r="FGN967" s="26"/>
      <c r="FGO967" s="26"/>
      <c r="FGP967" s="26"/>
      <c r="FGQ967" s="26"/>
      <c r="FGR967" s="26"/>
      <c r="FGS967" s="26"/>
      <c r="FGT967" s="26"/>
      <c r="FGU967" s="26"/>
      <c r="FGV967" s="26"/>
      <c r="FGW967" s="26"/>
      <c r="FGX967" s="26"/>
      <c r="FGY967" s="26"/>
      <c r="FGZ967" s="26"/>
      <c r="FHA967" s="26"/>
      <c r="FHB967" s="26"/>
      <c r="FHC967" s="26"/>
      <c r="FHD967" s="26"/>
      <c r="FHE967" s="26"/>
      <c r="FHF967" s="26"/>
      <c r="FHG967" s="26"/>
      <c r="FHH967" s="26"/>
      <c r="FHI967" s="26"/>
      <c r="FHJ967" s="26"/>
      <c r="FHK967" s="26"/>
      <c r="FHL967" s="26"/>
      <c r="FHM967" s="26"/>
      <c r="FHN967" s="26"/>
      <c r="FHO967" s="26"/>
      <c r="FHP967" s="26"/>
      <c r="FHQ967" s="26"/>
      <c r="FHR967" s="26"/>
      <c r="FHS967" s="26"/>
      <c r="FHT967" s="26"/>
      <c r="FHU967" s="26"/>
      <c r="FHV967" s="26"/>
      <c r="FHW967" s="26"/>
      <c r="FHX967" s="26"/>
      <c r="FHY967" s="26"/>
      <c r="FHZ967" s="26"/>
      <c r="FIA967" s="26"/>
      <c r="FIB967" s="26"/>
      <c r="FIC967" s="26"/>
      <c r="FID967" s="26"/>
      <c r="FIE967" s="26"/>
      <c r="FIF967" s="26"/>
      <c r="FIG967" s="26"/>
      <c r="FIH967" s="26"/>
      <c r="FII967" s="26"/>
      <c r="FIJ967" s="26"/>
      <c r="FIK967" s="26"/>
      <c r="FIL967" s="26"/>
      <c r="FIM967" s="26"/>
      <c r="FIN967" s="26"/>
      <c r="FIO967" s="26"/>
      <c r="FIP967" s="26"/>
      <c r="FIQ967" s="26"/>
      <c r="FIR967" s="26"/>
      <c r="FIS967" s="26"/>
      <c r="FIT967" s="26"/>
      <c r="FIU967" s="26"/>
      <c r="FIV967" s="26"/>
      <c r="FIW967" s="26"/>
      <c r="FIX967" s="26"/>
      <c r="FIY967" s="26"/>
      <c r="FIZ967" s="26"/>
      <c r="FJA967" s="26"/>
      <c r="FJB967" s="26"/>
      <c r="FJC967" s="26"/>
      <c r="FJD967" s="26"/>
      <c r="FJE967" s="26"/>
      <c r="FJF967" s="26"/>
      <c r="FJG967" s="26"/>
      <c r="FJH967" s="26"/>
      <c r="FJI967" s="26"/>
      <c r="FJJ967" s="26"/>
      <c r="FJK967" s="26"/>
      <c r="FJL967" s="26"/>
      <c r="FJM967" s="26"/>
      <c r="FJN967" s="26"/>
      <c r="FJO967" s="26"/>
      <c r="FJP967" s="26"/>
      <c r="FJQ967" s="26"/>
      <c r="FJR967" s="26"/>
      <c r="FJS967" s="26"/>
      <c r="FJT967" s="26"/>
      <c r="FJU967" s="26"/>
      <c r="FJV967" s="26"/>
      <c r="FJW967" s="26"/>
      <c r="FJX967" s="26"/>
      <c r="FJY967" s="26"/>
      <c r="FJZ967" s="26"/>
      <c r="FKA967" s="26"/>
      <c r="FKB967" s="26"/>
      <c r="FKC967" s="26"/>
      <c r="FKD967" s="26"/>
      <c r="FKE967" s="26"/>
      <c r="FKF967" s="26"/>
      <c r="FKG967" s="26"/>
      <c r="FKH967" s="26"/>
      <c r="FKI967" s="26"/>
      <c r="FKJ967" s="26"/>
      <c r="FKK967" s="26"/>
      <c r="FKL967" s="26"/>
      <c r="FKM967" s="26"/>
      <c r="FKN967" s="26"/>
      <c r="FKO967" s="26"/>
      <c r="FKP967" s="26"/>
      <c r="FKQ967" s="26"/>
      <c r="FKR967" s="26"/>
      <c r="FKS967" s="26"/>
      <c r="FKT967" s="26"/>
      <c r="FKU967" s="26"/>
      <c r="FKV967" s="26"/>
      <c r="FKW967" s="26"/>
      <c r="FKX967" s="26"/>
      <c r="FKY967" s="26"/>
      <c r="FKZ967" s="26"/>
      <c r="FLA967" s="26"/>
      <c r="FLB967" s="26"/>
      <c r="FLC967" s="26"/>
      <c r="FLD967" s="26"/>
      <c r="FLE967" s="26"/>
      <c r="FLF967" s="26"/>
      <c r="FLG967" s="26"/>
      <c r="FLH967" s="26"/>
      <c r="FLI967" s="26"/>
      <c r="FLJ967" s="26"/>
      <c r="FLK967" s="26"/>
      <c r="FLL967" s="26"/>
      <c r="FLM967" s="26"/>
      <c r="FLN967" s="26"/>
      <c r="FLO967" s="26"/>
      <c r="FLP967" s="26"/>
      <c r="FLQ967" s="26"/>
      <c r="FLR967" s="26"/>
      <c r="FLS967" s="26"/>
      <c r="FLT967" s="26"/>
      <c r="FLU967" s="26"/>
      <c r="FLV967" s="26"/>
      <c r="FLW967" s="26"/>
      <c r="FLX967" s="26"/>
      <c r="FLY967" s="26"/>
      <c r="FLZ967" s="26"/>
      <c r="FMA967" s="26"/>
      <c r="FMB967" s="26"/>
      <c r="FMC967" s="26"/>
      <c r="FMD967" s="26"/>
      <c r="FME967" s="26"/>
      <c r="FMF967" s="26"/>
      <c r="FMG967" s="26"/>
      <c r="FMH967" s="26"/>
      <c r="FMI967" s="26"/>
      <c r="FMJ967" s="26"/>
      <c r="FMK967" s="26"/>
      <c r="FML967" s="26"/>
      <c r="FMM967" s="26"/>
      <c r="FMN967" s="26"/>
      <c r="FMO967" s="26"/>
      <c r="FMP967" s="26"/>
      <c r="FMQ967" s="26"/>
      <c r="FMR967" s="26"/>
      <c r="FMS967" s="26"/>
      <c r="FMT967" s="26"/>
      <c r="FMU967" s="26"/>
      <c r="FMV967" s="26"/>
      <c r="FMW967" s="26"/>
      <c r="FMX967" s="26"/>
      <c r="FMY967" s="26"/>
      <c r="FMZ967" s="26"/>
      <c r="FNA967" s="26"/>
      <c r="FNB967" s="26"/>
      <c r="FNC967" s="26"/>
      <c r="FND967" s="26"/>
      <c r="FNE967" s="26"/>
      <c r="FNF967" s="26"/>
      <c r="FNG967" s="26"/>
      <c r="FNH967" s="26"/>
      <c r="FNI967" s="26"/>
      <c r="FNJ967" s="26"/>
      <c r="FNK967" s="26"/>
      <c r="FNL967" s="26"/>
      <c r="FNM967" s="26"/>
      <c r="FNN967" s="26"/>
      <c r="FNO967" s="26"/>
      <c r="FNP967" s="26"/>
      <c r="FNQ967" s="26"/>
      <c r="FNR967" s="26"/>
      <c r="FNS967" s="26"/>
      <c r="FNT967" s="26"/>
      <c r="FNU967" s="26"/>
      <c r="FNV967" s="26"/>
      <c r="FNW967" s="26"/>
      <c r="FNX967" s="26"/>
      <c r="FNY967" s="26"/>
      <c r="FNZ967" s="26"/>
      <c r="FOA967" s="26"/>
      <c r="FOB967" s="26"/>
      <c r="FOC967" s="26"/>
      <c r="FOD967" s="26"/>
      <c r="FOE967" s="26"/>
      <c r="FOF967" s="26"/>
      <c r="FOG967" s="26"/>
      <c r="FOH967" s="26"/>
      <c r="FOI967" s="26"/>
      <c r="FOJ967" s="26"/>
      <c r="FOK967" s="26"/>
      <c r="FOL967" s="26"/>
      <c r="FOM967" s="26"/>
      <c r="FON967" s="26"/>
      <c r="FOO967" s="26"/>
      <c r="FOP967" s="26"/>
      <c r="FOQ967" s="26"/>
      <c r="FOR967" s="26"/>
      <c r="FOS967" s="26"/>
      <c r="FOT967" s="26"/>
      <c r="FOU967" s="26"/>
      <c r="FOV967" s="26"/>
      <c r="FOW967" s="26"/>
      <c r="FOX967" s="26"/>
      <c r="FOY967" s="26"/>
      <c r="FOZ967" s="26"/>
      <c r="FPA967" s="26"/>
      <c r="FPB967" s="26"/>
      <c r="FPC967" s="26"/>
      <c r="FPD967" s="26"/>
      <c r="FPE967" s="26"/>
      <c r="FPF967" s="26"/>
      <c r="FPG967" s="26"/>
      <c r="FPH967" s="26"/>
      <c r="FPI967" s="26"/>
      <c r="FPJ967" s="26"/>
      <c r="FPK967" s="26"/>
      <c r="FPL967" s="26"/>
      <c r="FPM967" s="26"/>
      <c r="FPN967" s="26"/>
      <c r="FPO967" s="26"/>
      <c r="FPP967" s="26"/>
      <c r="FPQ967" s="26"/>
      <c r="FPR967" s="26"/>
      <c r="FPS967" s="26"/>
      <c r="FPT967" s="26"/>
      <c r="FPU967" s="26"/>
      <c r="FPV967" s="26"/>
      <c r="FPW967" s="26"/>
      <c r="FPX967" s="26"/>
      <c r="FPY967" s="26"/>
      <c r="FPZ967" s="26"/>
      <c r="FQA967" s="26"/>
      <c r="FQB967" s="26"/>
      <c r="FQC967" s="26"/>
      <c r="FQD967" s="26"/>
      <c r="FQE967" s="26"/>
      <c r="FQF967" s="26"/>
      <c r="FQG967" s="26"/>
      <c r="FQH967" s="26"/>
      <c r="FQI967" s="26"/>
      <c r="FQJ967" s="26"/>
      <c r="FQK967" s="26"/>
      <c r="FQL967" s="26"/>
      <c r="FQM967" s="26"/>
      <c r="FQN967" s="26"/>
      <c r="FQO967" s="26"/>
      <c r="FQP967" s="26"/>
      <c r="FQQ967" s="26"/>
      <c r="FQR967" s="26"/>
      <c r="FQS967" s="26"/>
      <c r="FQT967" s="26"/>
      <c r="FQU967" s="26"/>
      <c r="FQV967" s="26"/>
      <c r="FQW967" s="26"/>
      <c r="FQX967" s="26"/>
      <c r="FQY967" s="26"/>
      <c r="FQZ967" s="26"/>
      <c r="FRA967" s="26"/>
      <c r="FRB967" s="26"/>
      <c r="FRC967" s="26"/>
      <c r="FRD967" s="26"/>
      <c r="FRE967" s="26"/>
      <c r="FRF967" s="26"/>
      <c r="FRG967" s="26"/>
      <c r="FRH967" s="26"/>
      <c r="FRI967" s="26"/>
      <c r="FRJ967" s="26"/>
      <c r="FRK967" s="26"/>
      <c r="FRL967" s="26"/>
      <c r="FRM967" s="26"/>
      <c r="FRN967" s="26"/>
      <c r="FRO967" s="26"/>
      <c r="FRP967" s="26"/>
      <c r="FRQ967" s="26"/>
      <c r="FRR967" s="26"/>
      <c r="FRS967" s="26"/>
      <c r="FRT967" s="26"/>
      <c r="FRU967" s="26"/>
      <c r="FRV967" s="26"/>
      <c r="FRW967" s="26"/>
      <c r="FRX967" s="26"/>
      <c r="FRY967" s="26"/>
      <c r="FRZ967" s="26"/>
      <c r="FSA967" s="26"/>
      <c r="FSB967" s="26"/>
      <c r="FSC967" s="26"/>
      <c r="FSD967" s="26"/>
      <c r="FSE967" s="26"/>
      <c r="FSF967" s="26"/>
      <c r="FSG967" s="26"/>
      <c r="FSH967" s="26"/>
      <c r="FSI967" s="26"/>
      <c r="FSJ967" s="26"/>
      <c r="FSK967" s="26"/>
      <c r="FSL967" s="26"/>
      <c r="FSM967" s="26"/>
      <c r="FSN967" s="26"/>
      <c r="FSO967" s="26"/>
      <c r="FSP967" s="26"/>
      <c r="FSQ967" s="26"/>
      <c r="FSR967" s="26"/>
      <c r="FSS967" s="26"/>
      <c r="FST967" s="26"/>
      <c r="FSU967" s="26"/>
      <c r="FSV967" s="26"/>
      <c r="FSW967" s="26"/>
      <c r="FSX967" s="26"/>
      <c r="FSY967" s="26"/>
      <c r="FSZ967" s="26"/>
      <c r="FTA967" s="26"/>
      <c r="FTB967" s="26"/>
      <c r="FTC967" s="26"/>
      <c r="FTD967" s="26"/>
      <c r="FTE967" s="26"/>
      <c r="FTF967" s="26"/>
      <c r="FTG967" s="26"/>
      <c r="FTH967" s="26"/>
      <c r="FTI967" s="26"/>
      <c r="FTJ967" s="26"/>
      <c r="FTK967" s="26"/>
      <c r="FTL967" s="26"/>
      <c r="FTM967" s="26"/>
      <c r="FTN967" s="26"/>
      <c r="FTO967" s="26"/>
      <c r="FTP967" s="26"/>
      <c r="FTQ967" s="26"/>
      <c r="FTR967" s="26"/>
      <c r="FTS967" s="26"/>
      <c r="FTT967" s="26"/>
      <c r="FTU967" s="26"/>
      <c r="FTV967" s="26"/>
      <c r="FTW967" s="26"/>
      <c r="FTX967" s="26"/>
      <c r="FTY967" s="26"/>
      <c r="FTZ967" s="26"/>
      <c r="FUA967" s="26"/>
      <c r="FUB967" s="26"/>
      <c r="FUC967" s="26"/>
      <c r="FUD967" s="26"/>
      <c r="FUE967" s="26"/>
      <c r="FUF967" s="26"/>
      <c r="FUG967" s="26"/>
      <c r="FUH967" s="26"/>
      <c r="FUI967" s="26"/>
      <c r="FUJ967" s="26"/>
      <c r="FUK967" s="26"/>
      <c r="FUL967" s="26"/>
      <c r="FUM967" s="26"/>
      <c r="FUN967" s="26"/>
      <c r="FUO967" s="26"/>
      <c r="FUP967" s="26"/>
      <c r="FUQ967" s="26"/>
      <c r="FUR967" s="26"/>
      <c r="FUS967" s="26"/>
      <c r="FUT967" s="26"/>
      <c r="FUU967" s="26"/>
      <c r="FUV967" s="26"/>
      <c r="FUW967" s="26"/>
      <c r="FUX967" s="26"/>
      <c r="FUY967" s="26"/>
      <c r="FUZ967" s="26"/>
      <c r="FVA967" s="26"/>
      <c r="FVB967" s="26"/>
      <c r="FVC967" s="26"/>
      <c r="FVD967" s="26"/>
      <c r="FVE967" s="26"/>
      <c r="FVF967" s="26"/>
      <c r="FVG967" s="26"/>
      <c r="FVH967" s="26"/>
      <c r="FVI967" s="26"/>
      <c r="FVJ967" s="26"/>
      <c r="FVK967" s="26"/>
      <c r="FVL967" s="26"/>
      <c r="FVM967" s="26"/>
      <c r="FVN967" s="26"/>
      <c r="FVO967" s="26"/>
      <c r="FVP967" s="26"/>
      <c r="FVQ967" s="26"/>
      <c r="FVR967" s="26"/>
      <c r="FVS967" s="26"/>
      <c r="FVT967" s="26"/>
      <c r="FVU967" s="26"/>
      <c r="FVV967" s="26"/>
      <c r="FVW967" s="26"/>
      <c r="FVX967" s="26"/>
      <c r="FVY967" s="26"/>
      <c r="FVZ967" s="26"/>
      <c r="FWA967" s="26"/>
      <c r="FWB967" s="26"/>
      <c r="FWC967" s="26"/>
      <c r="FWD967" s="26"/>
      <c r="FWE967" s="26"/>
      <c r="FWF967" s="26"/>
      <c r="FWG967" s="26"/>
      <c r="FWH967" s="26"/>
      <c r="FWI967" s="26"/>
      <c r="FWJ967" s="26"/>
      <c r="FWK967" s="26"/>
      <c r="FWL967" s="26"/>
      <c r="FWM967" s="26"/>
      <c r="FWN967" s="26"/>
      <c r="FWO967" s="26"/>
      <c r="FWP967" s="26"/>
      <c r="FWQ967" s="26"/>
      <c r="FWR967" s="26"/>
      <c r="FWS967" s="26"/>
      <c r="FWT967" s="26"/>
      <c r="FWU967" s="26"/>
      <c r="FWV967" s="26"/>
      <c r="FWW967" s="26"/>
      <c r="FWX967" s="26"/>
      <c r="FWY967" s="26"/>
      <c r="FWZ967" s="26"/>
      <c r="FXA967" s="26"/>
      <c r="FXB967" s="26"/>
      <c r="FXC967" s="26"/>
      <c r="FXD967" s="26"/>
      <c r="FXE967" s="26"/>
      <c r="FXF967" s="26"/>
      <c r="FXG967" s="26"/>
      <c r="FXH967" s="26"/>
      <c r="FXI967" s="26"/>
      <c r="FXJ967" s="26"/>
      <c r="FXK967" s="26"/>
      <c r="FXL967" s="26"/>
      <c r="FXM967" s="26"/>
      <c r="FXN967" s="26"/>
      <c r="FXO967" s="26"/>
      <c r="FXP967" s="26"/>
      <c r="FXQ967" s="26"/>
      <c r="FXR967" s="26"/>
      <c r="FXS967" s="26"/>
      <c r="FXT967" s="26"/>
      <c r="FXU967" s="26"/>
      <c r="FXV967" s="26"/>
      <c r="FXW967" s="26"/>
      <c r="FXX967" s="26"/>
      <c r="FXY967" s="26"/>
      <c r="FXZ967" s="26"/>
      <c r="FYA967" s="26"/>
      <c r="FYB967" s="26"/>
      <c r="FYC967" s="26"/>
      <c r="FYD967" s="26"/>
      <c r="FYE967" s="26"/>
      <c r="FYF967" s="26"/>
      <c r="FYG967" s="26"/>
      <c r="FYH967" s="26"/>
      <c r="FYI967" s="26"/>
      <c r="FYJ967" s="26"/>
      <c r="FYK967" s="26"/>
      <c r="FYL967" s="26"/>
      <c r="FYM967" s="26"/>
      <c r="FYN967" s="26"/>
      <c r="FYO967" s="26"/>
      <c r="FYP967" s="26"/>
      <c r="FYQ967" s="26"/>
      <c r="FYR967" s="26"/>
      <c r="FYS967" s="26"/>
      <c r="FYT967" s="26"/>
      <c r="FYU967" s="26"/>
      <c r="FYV967" s="26"/>
      <c r="FYW967" s="26"/>
      <c r="FYX967" s="26"/>
      <c r="FYY967" s="26"/>
      <c r="FYZ967" s="26"/>
      <c r="FZA967" s="26"/>
      <c r="FZB967" s="26"/>
      <c r="FZC967" s="26"/>
      <c r="FZD967" s="26"/>
      <c r="FZE967" s="26"/>
      <c r="FZF967" s="26"/>
      <c r="FZG967" s="26"/>
      <c r="FZH967" s="26"/>
      <c r="FZI967" s="26"/>
      <c r="FZJ967" s="26"/>
      <c r="FZK967" s="26"/>
      <c r="FZL967" s="26"/>
      <c r="FZM967" s="26"/>
      <c r="FZN967" s="26"/>
      <c r="FZO967" s="26"/>
      <c r="FZP967" s="26"/>
      <c r="FZQ967" s="26"/>
      <c r="FZR967" s="26"/>
      <c r="FZS967" s="26"/>
      <c r="FZT967" s="26"/>
      <c r="FZU967" s="26"/>
      <c r="FZV967" s="26"/>
      <c r="FZW967" s="26"/>
      <c r="FZX967" s="26"/>
      <c r="FZY967" s="26"/>
      <c r="FZZ967" s="26"/>
      <c r="GAA967" s="26"/>
      <c r="GAB967" s="26"/>
      <c r="GAC967" s="26"/>
      <c r="GAD967" s="26"/>
      <c r="GAE967" s="26"/>
      <c r="GAF967" s="26"/>
      <c r="GAG967" s="26"/>
      <c r="GAH967" s="26"/>
      <c r="GAI967" s="26"/>
      <c r="GAJ967" s="26"/>
      <c r="GAK967" s="26"/>
      <c r="GAL967" s="26"/>
      <c r="GAM967" s="26"/>
      <c r="GAN967" s="26"/>
      <c r="GAO967" s="26"/>
      <c r="GAP967" s="26"/>
      <c r="GAQ967" s="26"/>
      <c r="GAR967" s="26"/>
      <c r="GAS967" s="26"/>
      <c r="GAT967" s="26"/>
      <c r="GAU967" s="26"/>
      <c r="GAV967" s="26"/>
      <c r="GAW967" s="26"/>
      <c r="GAX967" s="26"/>
      <c r="GAY967" s="26"/>
      <c r="GAZ967" s="26"/>
      <c r="GBA967" s="26"/>
      <c r="GBB967" s="26"/>
      <c r="GBC967" s="26"/>
      <c r="GBD967" s="26"/>
      <c r="GBE967" s="26"/>
      <c r="GBF967" s="26"/>
      <c r="GBG967" s="26"/>
      <c r="GBH967" s="26"/>
      <c r="GBI967" s="26"/>
      <c r="GBJ967" s="26"/>
      <c r="GBK967" s="26"/>
      <c r="GBL967" s="26"/>
      <c r="GBM967" s="26"/>
      <c r="GBN967" s="26"/>
      <c r="GBO967" s="26"/>
      <c r="GBP967" s="26"/>
      <c r="GBQ967" s="26"/>
      <c r="GBR967" s="26"/>
      <c r="GBS967" s="26"/>
      <c r="GBT967" s="26"/>
      <c r="GBU967" s="26"/>
      <c r="GBV967" s="26"/>
      <c r="GBW967" s="26"/>
      <c r="GBX967" s="26"/>
      <c r="GBY967" s="26"/>
      <c r="GBZ967" s="26"/>
      <c r="GCA967" s="26"/>
      <c r="GCB967" s="26"/>
      <c r="GCC967" s="26"/>
      <c r="GCD967" s="26"/>
      <c r="GCE967" s="26"/>
      <c r="GCF967" s="26"/>
      <c r="GCG967" s="26"/>
      <c r="GCH967" s="26"/>
      <c r="GCI967" s="26"/>
      <c r="GCJ967" s="26"/>
      <c r="GCK967" s="26"/>
      <c r="GCL967" s="26"/>
      <c r="GCM967" s="26"/>
      <c r="GCN967" s="26"/>
      <c r="GCO967" s="26"/>
      <c r="GCP967" s="26"/>
      <c r="GCQ967" s="26"/>
      <c r="GCR967" s="26"/>
      <c r="GCS967" s="26"/>
      <c r="GCT967" s="26"/>
      <c r="GCU967" s="26"/>
      <c r="GCV967" s="26"/>
      <c r="GCW967" s="26"/>
      <c r="GCX967" s="26"/>
      <c r="GCY967" s="26"/>
      <c r="GCZ967" s="26"/>
      <c r="GDA967" s="26"/>
      <c r="GDB967" s="26"/>
      <c r="GDC967" s="26"/>
      <c r="GDD967" s="26"/>
      <c r="GDE967" s="26"/>
      <c r="GDF967" s="26"/>
      <c r="GDG967" s="26"/>
      <c r="GDH967" s="26"/>
      <c r="GDI967" s="26"/>
      <c r="GDJ967" s="26"/>
      <c r="GDK967" s="26"/>
      <c r="GDL967" s="26"/>
      <c r="GDM967" s="26"/>
      <c r="GDN967" s="26"/>
      <c r="GDO967" s="26"/>
      <c r="GDP967" s="26"/>
      <c r="GDQ967" s="26"/>
      <c r="GDR967" s="26"/>
      <c r="GDS967" s="26"/>
      <c r="GDT967" s="26"/>
      <c r="GDU967" s="26"/>
      <c r="GDV967" s="26"/>
      <c r="GDW967" s="26"/>
      <c r="GDX967" s="26"/>
      <c r="GDY967" s="26"/>
      <c r="GDZ967" s="26"/>
      <c r="GEA967" s="26"/>
      <c r="GEB967" s="26"/>
      <c r="GEC967" s="26"/>
      <c r="GED967" s="26"/>
      <c r="GEE967" s="26"/>
      <c r="GEF967" s="26"/>
      <c r="GEG967" s="26"/>
      <c r="GEH967" s="26"/>
      <c r="GEI967" s="26"/>
      <c r="GEJ967" s="26"/>
      <c r="GEK967" s="26"/>
      <c r="GEL967" s="26"/>
      <c r="GEM967" s="26"/>
      <c r="GEN967" s="26"/>
      <c r="GEO967" s="26"/>
      <c r="GEP967" s="26"/>
      <c r="GEQ967" s="26"/>
      <c r="GER967" s="26"/>
      <c r="GES967" s="26"/>
      <c r="GET967" s="26"/>
      <c r="GEU967" s="26"/>
      <c r="GEV967" s="26"/>
      <c r="GEW967" s="26"/>
      <c r="GEX967" s="26"/>
      <c r="GEY967" s="26"/>
      <c r="GEZ967" s="26"/>
      <c r="GFA967" s="26"/>
      <c r="GFB967" s="26"/>
      <c r="GFC967" s="26"/>
      <c r="GFD967" s="26"/>
      <c r="GFE967" s="26"/>
      <c r="GFF967" s="26"/>
      <c r="GFG967" s="26"/>
      <c r="GFH967" s="26"/>
      <c r="GFI967" s="26"/>
      <c r="GFJ967" s="26"/>
      <c r="GFK967" s="26"/>
      <c r="GFL967" s="26"/>
      <c r="GFM967" s="26"/>
      <c r="GFN967" s="26"/>
      <c r="GFO967" s="26"/>
      <c r="GFP967" s="26"/>
      <c r="GFQ967" s="26"/>
      <c r="GFR967" s="26"/>
      <c r="GFS967" s="26"/>
      <c r="GFT967" s="26"/>
      <c r="GFU967" s="26"/>
      <c r="GFV967" s="26"/>
      <c r="GFW967" s="26"/>
      <c r="GFX967" s="26"/>
      <c r="GFY967" s="26"/>
      <c r="GFZ967" s="26"/>
      <c r="GGA967" s="26"/>
      <c r="GGB967" s="26"/>
      <c r="GGC967" s="26"/>
      <c r="GGD967" s="26"/>
      <c r="GGE967" s="26"/>
      <c r="GGF967" s="26"/>
      <c r="GGG967" s="26"/>
      <c r="GGH967" s="26"/>
      <c r="GGI967" s="26"/>
      <c r="GGJ967" s="26"/>
      <c r="GGK967" s="26"/>
      <c r="GGL967" s="26"/>
      <c r="GGM967" s="26"/>
      <c r="GGN967" s="26"/>
      <c r="GGO967" s="26"/>
      <c r="GGP967" s="26"/>
      <c r="GGQ967" s="26"/>
      <c r="GGR967" s="26"/>
      <c r="GGS967" s="26"/>
      <c r="GGT967" s="26"/>
      <c r="GGU967" s="26"/>
      <c r="GGV967" s="26"/>
      <c r="GGW967" s="26"/>
      <c r="GGX967" s="26"/>
      <c r="GGY967" s="26"/>
      <c r="GGZ967" s="26"/>
      <c r="GHA967" s="26"/>
      <c r="GHB967" s="26"/>
      <c r="GHC967" s="26"/>
      <c r="GHD967" s="26"/>
      <c r="GHE967" s="26"/>
      <c r="GHF967" s="26"/>
      <c r="GHG967" s="26"/>
      <c r="GHH967" s="26"/>
      <c r="GHI967" s="26"/>
      <c r="GHJ967" s="26"/>
      <c r="GHK967" s="26"/>
      <c r="GHL967" s="26"/>
      <c r="GHM967" s="26"/>
      <c r="GHN967" s="26"/>
      <c r="GHO967" s="26"/>
      <c r="GHP967" s="26"/>
      <c r="GHQ967" s="26"/>
      <c r="GHR967" s="26"/>
      <c r="GHS967" s="26"/>
      <c r="GHT967" s="26"/>
      <c r="GHU967" s="26"/>
      <c r="GHV967" s="26"/>
      <c r="GHW967" s="26"/>
      <c r="GHX967" s="26"/>
      <c r="GHY967" s="26"/>
      <c r="GHZ967" s="26"/>
      <c r="GIA967" s="26"/>
      <c r="GIB967" s="26"/>
      <c r="GIC967" s="26"/>
      <c r="GID967" s="26"/>
      <c r="GIE967" s="26"/>
      <c r="GIF967" s="26"/>
      <c r="GIG967" s="26"/>
      <c r="GIH967" s="26"/>
      <c r="GII967" s="26"/>
      <c r="GIJ967" s="26"/>
      <c r="GIK967" s="26"/>
      <c r="GIL967" s="26"/>
      <c r="GIM967" s="26"/>
      <c r="GIN967" s="26"/>
      <c r="GIO967" s="26"/>
      <c r="GIP967" s="26"/>
      <c r="GIQ967" s="26"/>
      <c r="GIR967" s="26"/>
      <c r="GIS967" s="26"/>
      <c r="GIT967" s="26"/>
      <c r="GIU967" s="26"/>
      <c r="GIV967" s="26"/>
      <c r="GIW967" s="26"/>
      <c r="GIX967" s="26"/>
      <c r="GIY967" s="26"/>
      <c r="GIZ967" s="26"/>
      <c r="GJA967" s="26"/>
      <c r="GJB967" s="26"/>
      <c r="GJC967" s="26"/>
      <c r="GJD967" s="26"/>
      <c r="GJE967" s="26"/>
      <c r="GJF967" s="26"/>
      <c r="GJG967" s="26"/>
      <c r="GJH967" s="26"/>
      <c r="GJI967" s="26"/>
      <c r="GJJ967" s="26"/>
      <c r="GJK967" s="26"/>
      <c r="GJL967" s="26"/>
      <c r="GJM967" s="26"/>
      <c r="GJN967" s="26"/>
      <c r="GJO967" s="26"/>
      <c r="GJP967" s="26"/>
      <c r="GJQ967" s="26"/>
      <c r="GJR967" s="26"/>
      <c r="GJS967" s="26"/>
      <c r="GJT967" s="26"/>
      <c r="GJU967" s="26"/>
      <c r="GJV967" s="26"/>
      <c r="GJW967" s="26"/>
      <c r="GJX967" s="26"/>
      <c r="GJY967" s="26"/>
      <c r="GJZ967" s="26"/>
      <c r="GKA967" s="26"/>
      <c r="GKB967" s="26"/>
      <c r="GKC967" s="26"/>
      <c r="GKD967" s="26"/>
      <c r="GKE967" s="26"/>
      <c r="GKF967" s="26"/>
      <c r="GKG967" s="26"/>
      <c r="GKH967" s="26"/>
      <c r="GKI967" s="26"/>
      <c r="GKJ967" s="26"/>
      <c r="GKK967" s="26"/>
      <c r="GKL967" s="26"/>
      <c r="GKM967" s="26"/>
      <c r="GKN967" s="26"/>
      <c r="GKO967" s="26"/>
      <c r="GKP967" s="26"/>
      <c r="GKQ967" s="26"/>
      <c r="GKR967" s="26"/>
      <c r="GKS967" s="26"/>
      <c r="GKT967" s="26"/>
      <c r="GKU967" s="26"/>
      <c r="GKV967" s="26"/>
      <c r="GKW967" s="26"/>
      <c r="GKX967" s="26"/>
      <c r="GKY967" s="26"/>
      <c r="GKZ967" s="26"/>
      <c r="GLA967" s="26"/>
      <c r="GLB967" s="26"/>
      <c r="GLC967" s="26"/>
      <c r="GLD967" s="26"/>
      <c r="GLE967" s="26"/>
      <c r="GLF967" s="26"/>
      <c r="GLG967" s="26"/>
      <c r="GLH967" s="26"/>
      <c r="GLI967" s="26"/>
      <c r="GLJ967" s="26"/>
      <c r="GLK967" s="26"/>
      <c r="GLL967" s="26"/>
      <c r="GLM967" s="26"/>
      <c r="GLN967" s="26"/>
      <c r="GLO967" s="26"/>
      <c r="GLP967" s="26"/>
      <c r="GLQ967" s="26"/>
      <c r="GLR967" s="26"/>
      <c r="GLS967" s="26"/>
      <c r="GLT967" s="26"/>
      <c r="GLU967" s="26"/>
      <c r="GLV967" s="26"/>
      <c r="GLW967" s="26"/>
      <c r="GLX967" s="26"/>
      <c r="GLY967" s="26"/>
      <c r="GLZ967" s="26"/>
      <c r="GMA967" s="26"/>
      <c r="GMB967" s="26"/>
      <c r="GMC967" s="26"/>
      <c r="GMD967" s="26"/>
      <c r="GME967" s="26"/>
      <c r="GMF967" s="26"/>
      <c r="GMG967" s="26"/>
      <c r="GMH967" s="26"/>
      <c r="GMI967" s="26"/>
      <c r="GMJ967" s="26"/>
      <c r="GMK967" s="26"/>
      <c r="GML967" s="26"/>
      <c r="GMM967" s="26"/>
      <c r="GMN967" s="26"/>
      <c r="GMO967" s="26"/>
      <c r="GMP967" s="26"/>
      <c r="GMQ967" s="26"/>
      <c r="GMR967" s="26"/>
      <c r="GMS967" s="26"/>
      <c r="GMT967" s="26"/>
      <c r="GMU967" s="26"/>
      <c r="GMV967" s="26"/>
      <c r="GMW967" s="26"/>
      <c r="GMX967" s="26"/>
      <c r="GMY967" s="26"/>
      <c r="GMZ967" s="26"/>
      <c r="GNA967" s="26"/>
      <c r="GNB967" s="26"/>
      <c r="GNC967" s="26"/>
      <c r="GND967" s="26"/>
      <c r="GNE967" s="26"/>
      <c r="GNF967" s="26"/>
      <c r="GNG967" s="26"/>
      <c r="GNH967" s="26"/>
      <c r="GNI967" s="26"/>
      <c r="GNJ967" s="26"/>
      <c r="GNK967" s="26"/>
      <c r="GNL967" s="26"/>
      <c r="GNM967" s="26"/>
      <c r="GNN967" s="26"/>
      <c r="GNO967" s="26"/>
      <c r="GNP967" s="26"/>
      <c r="GNQ967" s="26"/>
      <c r="GNR967" s="26"/>
      <c r="GNS967" s="26"/>
      <c r="GNT967" s="26"/>
      <c r="GNU967" s="26"/>
      <c r="GNV967" s="26"/>
      <c r="GNW967" s="26"/>
      <c r="GNX967" s="26"/>
      <c r="GNY967" s="26"/>
      <c r="GNZ967" s="26"/>
      <c r="GOA967" s="26"/>
      <c r="GOB967" s="26"/>
      <c r="GOC967" s="26"/>
      <c r="GOD967" s="26"/>
      <c r="GOE967" s="26"/>
      <c r="GOF967" s="26"/>
      <c r="GOG967" s="26"/>
      <c r="GOH967" s="26"/>
      <c r="GOI967" s="26"/>
      <c r="GOJ967" s="26"/>
      <c r="GOK967" s="26"/>
      <c r="GOL967" s="26"/>
      <c r="GOM967" s="26"/>
      <c r="GON967" s="26"/>
      <c r="GOO967" s="26"/>
      <c r="GOP967" s="26"/>
      <c r="GOQ967" s="26"/>
      <c r="GOR967" s="26"/>
      <c r="GOS967" s="26"/>
      <c r="GOT967" s="26"/>
      <c r="GOU967" s="26"/>
      <c r="GOV967" s="26"/>
      <c r="GOW967" s="26"/>
      <c r="GOX967" s="26"/>
      <c r="GOY967" s="26"/>
      <c r="GOZ967" s="26"/>
      <c r="GPA967" s="26"/>
      <c r="GPB967" s="26"/>
      <c r="GPC967" s="26"/>
      <c r="GPD967" s="26"/>
      <c r="GPE967" s="26"/>
      <c r="GPF967" s="26"/>
      <c r="GPG967" s="26"/>
      <c r="GPH967" s="26"/>
      <c r="GPI967" s="26"/>
      <c r="GPJ967" s="26"/>
      <c r="GPK967" s="26"/>
      <c r="GPL967" s="26"/>
      <c r="GPM967" s="26"/>
      <c r="GPN967" s="26"/>
      <c r="GPO967" s="26"/>
      <c r="GPP967" s="26"/>
      <c r="GPQ967" s="26"/>
      <c r="GPR967" s="26"/>
      <c r="GPS967" s="26"/>
      <c r="GPT967" s="26"/>
      <c r="GPU967" s="26"/>
      <c r="GPV967" s="26"/>
      <c r="GPW967" s="26"/>
      <c r="GPX967" s="26"/>
      <c r="GPY967" s="26"/>
      <c r="GPZ967" s="26"/>
      <c r="GQA967" s="26"/>
      <c r="GQB967" s="26"/>
      <c r="GQC967" s="26"/>
      <c r="GQD967" s="26"/>
      <c r="GQE967" s="26"/>
      <c r="GQF967" s="26"/>
      <c r="GQG967" s="26"/>
      <c r="GQH967" s="26"/>
      <c r="GQI967" s="26"/>
      <c r="GQJ967" s="26"/>
      <c r="GQK967" s="26"/>
      <c r="GQL967" s="26"/>
      <c r="GQM967" s="26"/>
      <c r="GQN967" s="26"/>
      <c r="GQO967" s="26"/>
      <c r="GQP967" s="26"/>
      <c r="GQQ967" s="26"/>
      <c r="GQR967" s="26"/>
      <c r="GQS967" s="26"/>
      <c r="GQT967" s="26"/>
      <c r="GQU967" s="26"/>
      <c r="GQV967" s="26"/>
      <c r="GQW967" s="26"/>
      <c r="GQX967" s="26"/>
      <c r="GQY967" s="26"/>
      <c r="GQZ967" s="26"/>
      <c r="GRA967" s="26"/>
      <c r="GRB967" s="26"/>
      <c r="GRC967" s="26"/>
      <c r="GRD967" s="26"/>
      <c r="GRE967" s="26"/>
      <c r="GRF967" s="26"/>
      <c r="GRG967" s="26"/>
      <c r="GRH967" s="26"/>
      <c r="GRI967" s="26"/>
      <c r="GRJ967" s="26"/>
      <c r="GRK967" s="26"/>
      <c r="GRL967" s="26"/>
      <c r="GRM967" s="26"/>
      <c r="GRN967" s="26"/>
      <c r="GRO967" s="26"/>
      <c r="GRP967" s="26"/>
      <c r="GRQ967" s="26"/>
      <c r="GRR967" s="26"/>
      <c r="GRS967" s="26"/>
      <c r="GRT967" s="26"/>
      <c r="GRU967" s="26"/>
      <c r="GRV967" s="26"/>
      <c r="GRW967" s="26"/>
      <c r="GRX967" s="26"/>
      <c r="GRY967" s="26"/>
      <c r="GRZ967" s="26"/>
      <c r="GSA967" s="26"/>
      <c r="GSB967" s="26"/>
      <c r="GSC967" s="26"/>
      <c r="GSD967" s="26"/>
      <c r="GSE967" s="26"/>
      <c r="GSF967" s="26"/>
      <c r="GSG967" s="26"/>
      <c r="GSH967" s="26"/>
      <c r="GSI967" s="26"/>
      <c r="GSJ967" s="26"/>
      <c r="GSK967" s="26"/>
      <c r="GSL967" s="26"/>
      <c r="GSM967" s="26"/>
      <c r="GSN967" s="26"/>
      <c r="GSO967" s="26"/>
      <c r="GSP967" s="26"/>
      <c r="GSQ967" s="26"/>
      <c r="GSR967" s="26"/>
      <c r="GSS967" s="26"/>
      <c r="GST967" s="26"/>
      <c r="GSU967" s="26"/>
      <c r="GSV967" s="26"/>
      <c r="GSW967" s="26"/>
      <c r="GSX967" s="26"/>
      <c r="GSY967" s="26"/>
      <c r="GSZ967" s="26"/>
      <c r="GTA967" s="26"/>
      <c r="GTB967" s="26"/>
      <c r="GTC967" s="26"/>
      <c r="GTD967" s="26"/>
      <c r="GTE967" s="26"/>
      <c r="GTF967" s="26"/>
      <c r="GTG967" s="26"/>
      <c r="GTH967" s="26"/>
      <c r="GTI967" s="26"/>
      <c r="GTJ967" s="26"/>
      <c r="GTK967" s="26"/>
      <c r="GTL967" s="26"/>
      <c r="GTM967" s="26"/>
      <c r="GTN967" s="26"/>
      <c r="GTO967" s="26"/>
      <c r="GTP967" s="26"/>
      <c r="GTQ967" s="26"/>
      <c r="GTR967" s="26"/>
      <c r="GTS967" s="26"/>
      <c r="GTT967" s="26"/>
      <c r="GTU967" s="26"/>
      <c r="GTV967" s="26"/>
      <c r="GTW967" s="26"/>
      <c r="GTX967" s="26"/>
      <c r="GTY967" s="26"/>
      <c r="GTZ967" s="26"/>
      <c r="GUA967" s="26"/>
      <c r="GUB967" s="26"/>
      <c r="GUC967" s="26"/>
      <c r="GUD967" s="26"/>
      <c r="GUE967" s="26"/>
      <c r="GUF967" s="26"/>
      <c r="GUG967" s="26"/>
      <c r="GUH967" s="26"/>
      <c r="GUI967" s="26"/>
      <c r="GUJ967" s="26"/>
      <c r="GUK967" s="26"/>
      <c r="GUL967" s="26"/>
      <c r="GUM967" s="26"/>
      <c r="GUN967" s="26"/>
      <c r="GUO967" s="26"/>
      <c r="GUP967" s="26"/>
      <c r="GUQ967" s="26"/>
      <c r="GUR967" s="26"/>
      <c r="GUS967" s="26"/>
      <c r="GUT967" s="26"/>
      <c r="GUU967" s="26"/>
      <c r="GUV967" s="26"/>
      <c r="GUW967" s="26"/>
      <c r="GUX967" s="26"/>
      <c r="GUY967" s="26"/>
      <c r="GUZ967" s="26"/>
      <c r="GVA967" s="26"/>
      <c r="GVB967" s="26"/>
      <c r="GVC967" s="26"/>
      <c r="GVD967" s="26"/>
      <c r="GVE967" s="26"/>
      <c r="GVF967" s="26"/>
      <c r="GVG967" s="26"/>
      <c r="GVH967" s="26"/>
      <c r="GVI967" s="26"/>
      <c r="GVJ967" s="26"/>
      <c r="GVK967" s="26"/>
      <c r="GVL967" s="26"/>
      <c r="GVM967" s="26"/>
      <c r="GVN967" s="26"/>
      <c r="GVO967" s="26"/>
      <c r="GVP967" s="26"/>
      <c r="GVQ967" s="26"/>
      <c r="GVR967" s="26"/>
      <c r="GVS967" s="26"/>
      <c r="GVT967" s="26"/>
      <c r="GVU967" s="26"/>
      <c r="GVV967" s="26"/>
      <c r="GVW967" s="26"/>
      <c r="GVX967" s="26"/>
      <c r="GVY967" s="26"/>
      <c r="GVZ967" s="26"/>
      <c r="GWA967" s="26"/>
      <c r="GWB967" s="26"/>
      <c r="GWC967" s="26"/>
      <c r="GWD967" s="26"/>
      <c r="GWE967" s="26"/>
      <c r="GWF967" s="26"/>
      <c r="GWG967" s="26"/>
      <c r="GWH967" s="26"/>
      <c r="GWI967" s="26"/>
      <c r="GWJ967" s="26"/>
      <c r="GWK967" s="26"/>
      <c r="GWL967" s="26"/>
      <c r="GWM967" s="26"/>
      <c r="GWN967" s="26"/>
      <c r="GWO967" s="26"/>
      <c r="GWP967" s="26"/>
      <c r="GWQ967" s="26"/>
      <c r="GWR967" s="26"/>
      <c r="GWS967" s="26"/>
      <c r="GWT967" s="26"/>
      <c r="GWU967" s="26"/>
      <c r="GWV967" s="26"/>
      <c r="GWW967" s="26"/>
      <c r="GWX967" s="26"/>
      <c r="GWY967" s="26"/>
      <c r="GWZ967" s="26"/>
      <c r="GXA967" s="26"/>
      <c r="GXB967" s="26"/>
      <c r="GXC967" s="26"/>
      <c r="GXD967" s="26"/>
      <c r="GXE967" s="26"/>
      <c r="GXF967" s="26"/>
      <c r="GXG967" s="26"/>
      <c r="GXH967" s="26"/>
      <c r="GXI967" s="26"/>
      <c r="GXJ967" s="26"/>
      <c r="GXK967" s="26"/>
      <c r="GXL967" s="26"/>
      <c r="GXM967" s="26"/>
      <c r="GXN967" s="26"/>
      <c r="GXO967" s="26"/>
      <c r="GXP967" s="26"/>
      <c r="GXQ967" s="26"/>
      <c r="GXR967" s="26"/>
      <c r="GXS967" s="26"/>
      <c r="GXT967" s="26"/>
      <c r="GXU967" s="26"/>
      <c r="GXV967" s="26"/>
      <c r="GXW967" s="26"/>
      <c r="GXX967" s="26"/>
      <c r="GXY967" s="26"/>
      <c r="GXZ967" s="26"/>
      <c r="GYA967" s="26"/>
      <c r="GYB967" s="26"/>
      <c r="GYC967" s="26"/>
      <c r="GYD967" s="26"/>
      <c r="GYE967" s="26"/>
      <c r="GYF967" s="26"/>
      <c r="GYG967" s="26"/>
      <c r="GYH967" s="26"/>
      <c r="GYI967" s="26"/>
      <c r="GYJ967" s="26"/>
      <c r="GYK967" s="26"/>
      <c r="GYL967" s="26"/>
      <c r="GYM967" s="26"/>
      <c r="GYN967" s="26"/>
      <c r="GYO967" s="26"/>
      <c r="GYP967" s="26"/>
      <c r="GYQ967" s="26"/>
      <c r="GYR967" s="26"/>
      <c r="GYS967" s="26"/>
      <c r="GYT967" s="26"/>
      <c r="GYU967" s="26"/>
      <c r="GYV967" s="26"/>
      <c r="GYW967" s="26"/>
      <c r="GYX967" s="26"/>
      <c r="GYY967" s="26"/>
      <c r="GYZ967" s="26"/>
      <c r="GZA967" s="26"/>
      <c r="GZB967" s="26"/>
      <c r="GZC967" s="26"/>
      <c r="GZD967" s="26"/>
      <c r="GZE967" s="26"/>
      <c r="GZF967" s="26"/>
      <c r="GZG967" s="26"/>
      <c r="GZH967" s="26"/>
      <c r="GZI967" s="26"/>
      <c r="GZJ967" s="26"/>
      <c r="GZK967" s="26"/>
      <c r="GZL967" s="26"/>
      <c r="GZM967" s="26"/>
      <c r="GZN967" s="26"/>
      <c r="GZO967" s="26"/>
      <c r="GZP967" s="26"/>
      <c r="GZQ967" s="26"/>
      <c r="GZR967" s="26"/>
      <c r="GZS967" s="26"/>
      <c r="GZT967" s="26"/>
      <c r="GZU967" s="26"/>
      <c r="GZV967" s="26"/>
      <c r="GZW967" s="26"/>
      <c r="GZX967" s="26"/>
      <c r="GZY967" s="26"/>
      <c r="GZZ967" s="26"/>
      <c r="HAA967" s="26"/>
      <c r="HAB967" s="26"/>
      <c r="HAC967" s="26"/>
      <c r="HAD967" s="26"/>
      <c r="HAE967" s="26"/>
      <c r="HAF967" s="26"/>
      <c r="HAG967" s="26"/>
      <c r="HAH967" s="26"/>
      <c r="HAI967" s="26"/>
      <c r="HAJ967" s="26"/>
      <c r="HAK967" s="26"/>
      <c r="HAL967" s="26"/>
      <c r="HAM967" s="26"/>
      <c r="HAN967" s="26"/>
      <c r="HAO967" s="26"/>
      <c r="HAP967" s="26"/>
      <c r="HAQ967" s="26"/>
      <c r="HAR967" s="26"/>
      <c r="HAS967" s="26"/>
      <c r="HAT967" s="26"/>
      <c r="HAU967" s="26"/>
      <c r="HAV967" s="26"/>
      <c r="HAW967" s="26"/>
      <c r="HAX967" s="26"/>
      <c r="HAY967" s="26"/>
      <c r="HAZ967" s="26"/>
      <c r="HBA967" s="26"/>
      <c r="HBB967" s="26"/>
      <c r="HBC967" s="26"/>
      <c r="HBD967" s="26"/>
      <c r="HBE967" s="26"/>
      <c r="HBF967" s="26"/>
      <c r="HBG967" s="26"/>
      <c r="HBH967" s="26"/>
      <c r="HBI967" s="26"/>
      <c r="HBJ967" s="26"/>
      <c r="HBK967" s="26"/>
      <c r="HBL967" s="26"/>
      <c r="HBM967" s="26"/>
      <c r="HBN967" s="26"/>
      <c r="HBO967" s="26"/>
      <c r="HBP967" s="26"/>
      <c r="HBQ967" s="26"/>
      <c r="HBR967" s="26"/>
      <c r="HBS967" s="26"/>
      <c r="HBT967" s="26"/>
      <c r="HBU967" s="26"/>
      <c r="HBV967" s="26"/>
      <c r="HBW967" s="26"/>
      <c r="HBX967" s="26"/>
      <c r="HBY967" s="26"/>
      <c r="HBZ967" s="26"/>
      <c r="HCA967" s="26"/>
      <c r="HCB967" s="26"/>
      <c r="HCC967" s="26"/>
      <c r="HCD967" s="26"/>
      <c r="HCE967" s="26"/>
      <c r="HCF967" s="26"/>
      <c r="HCG967" s="26"/>
      <c r="HCH967" s="26"/>
      <c r="HCI967" s="26"/>
      <c r="HCJ967" s="26"/>
      <c r="HCK967" s="26"/>
      <c r="HCL967" s="26"/>
      <c r="HCM967" s="26"/>
      <c r="HCN967" s="26"/>
      <c r="HCO967" s="26"/>
      <c r="HCP967" s="26"/>
      <c r="HCQ967" s="26"/>
      <c r="HCR967" s="26"/>
      <c r="HCS967" s="26"/>
      <c r="HCT967" s="26"/>
      <c r="HCU967" s="26"/>
      <c r="HCV967" s="26"/>
      <c r="HCW967" s="26"/>
      <c r="HCX967" s="26"/>
      <c r="HCY967" s="26"/>
      <c r="HCZ967" s="26"/>
      <c r="HDA967" s="26"/>
      <c r="HDB967" s="26"/>
      <c r="HDC967" s="26"/>
      <c r="HDD967" s="26"/>
      <c r="HDE967" s="26"/>
      <c r="HDF967" s="26"/>
      <c r="HDG967" s="26"/>
      <c r="HDH967" s="26"/>
      <c r="HDI967" s="26"/>
      <c r="HDJ967" s="26"/>
      <c r="HDK967" s="26"/>
      <c r="HDL967" s="26"/>
      <c r="HDM967" s="26"/>
      <c r="HDN967" s="26"/>
      <c r="HDO967" s="26"/>
      <c r="HDP967" s="26"/>
      <c r="HDQ967" s="26"/>
      <c r="HDR967" s="26"/>
      <c r="HDS967" s="26"/>
      <c r="HDT967" s="26"/>
      <c r="HDU967" s="26"/>
      <c r="HDV967" s="26"/>
      <c r="HDW967" s="26"/>
      <c r="HDX967" s="26"/>
      <c r="HDY967" s="26"/>
      <c r="HDZ967" s="26"/>
      <c r="HEA967" s="26"/>
      <c r="HEB967" s="26"/>
      <c r="HEC967" s="26"/>
      <c r="HED967" s="26"/>
      <c r="HEE967" s="26"/>
      <c r="HEF967" s="26"/>
      <c r="HEG967" s="26"/>
      <c r="HEH967" s="26"/>
      <c r="HEI967" s="26"/>
      <c r="HEJ967" s="26"/>
      <c r="HEK967" s="26"/>
      <c r="HEL967" s="26"/>
      <c r="HEM967" s="26"/>
      <c r="HEN967" s="26"/>
      <c r="HEO967" s="26"/>
      <c r="HEP967" s="26"/>
      <c r="HEQ967" s="26"/>
      <c r="HER967" s="26"/>
      <c r="HES967" s="26"/>
      <c r="HET967" s="26"/>
      <c r="HEU967" s="26"/>
      <c r="HEV967" s="26"/>
      <c r="HEW967" s="26"/>
      <c r="HEX967" s="26"/>
      <c r="HEY967" s="26"/>
      <c r="HEZ967" s="26"/>
      <c r="HFA967" s="26"/>
      <c r="HFB967" s="26"/>
      <c r="HFC967" s="26"/>
      <c r="HFD967" s="26"/>
      <c r="HFE967" s="26"/>
      <c r="HFF967" s="26"/>
      <c r="HFG967" s="26"/>
      <c r="HFH967" s="26"/>
      <c r="HFI967" s="26"/>
      <c r="HFJ967" s="26"/>
      <c r="HFK967" s="26"/>
      <c r="HFL967" s="26"/>
      <c r="HFM967" s="26"/>
      <c r="HFN967" s="26"/>
      <c r="HFO967" s="26"/>
      <c r="HFP967" s="26"/>
      <c r="HFQ967" s="26"/>
      <c r="HFR967" s="26"/>
      <c r="HFS967" s="26"/>
      <c r="HFT967" s="26"/>
      <c r="HFU967" s="26"/>
      <c r="HFV967" s="26"/>
      <c r="HFW967" s="26"/>
      <c r="HFX967" s="26"/>
      <c r="HFY967" s="26"/>
      <c r="HFZ967" s="26"/>
      <c r="HGA967" s="26"/>
      <c r="HGB967" s="26"/>
      <c r="HGC967" s="26"/>
      <c r="HGD967" s="26"/>
      <c r="HGE967" s="26"/>
      <c r="HGF967" s="26"/>
      <c r="HGG967" s="26"/>
      <c r="HGH967" s="26"/>
      <c r="HGI967" s="26"/>
      <c r="HGJ967" s="26"/>
      <c r="HGK967" s="26"/>
      <c r="HGL967" s="26"/>
      <c r="HGM967" s="26"/>
      <c r="HGN967" s="26"/>
      <c r="HGO967" s="26"/>
      <c r="HGP967" s="26"/>
      <c r="HGQ967" s="26"/>
      <c r="HGR967" s="26"/>
      <c r="HGS967" s="26"/>
      <c r="HGT967" s="26"/>
      <c r="HGU967" s="26"/>
      <c r="HGV967" s="26"/>
      <c r="HGW967" s="26"/>
      <c r="HGX967" s="26"/>
      <c r="HGY967" s="26"/>
      <c r="HGZ967" s="26"/>
      <c r="HHA967" s="26"/>
      <c r="HHB967" s="26"/>
      <c r="HHC967" s="26"/>
      <c r="HHD967" s="26"/>
      <c r="HHE967" s="26"/>
      <c r="HHF967" s="26"/>
      <c r="HHG967" s="26"/>
      <c r="HHH967" s="26"/>
      <c r="HHI967" s="26"/>
      <c r="HHJ967" s="26"/>
      <c r="HHK967" s="26"/>
      <c r="HHL967" s="26"/>
      <c r="HHM967" s="26"/>
      <c r="HHN967" s="26"/>
      <c r="HHO967" s="26"/>
      <c r="HHP967" s="26"/>
      <c r="HHQ967" s="26"/>
      <c r="HHR967" s="26"/>
      <c r="HHS967" s="26"/>
      <c r="HHT967" s="26"/>
      <c r="HHU967" s="26"/>
      <c r="HHV967" s="26"/>
      <c r="HHW967" s="26"/>
      <c r="HHX967" s="26"/>
      <c r="HHY967" s="26"/>
      <c r="HHZ967" s="26"/>
      <c r="HIA967" s="26"/>
      <c r="HIB967" s="26"/>
      <c r="HIC967" s="26"/>
      <c r="HID967" s="26"/>
      <c r="HIE967" s="26"/>
      <c r="HIF967" s="26"/>
      <c r="HIG967" s="26"/>
      <c r="HIH967" s="26"/>
      <c r="HII967" s="26"/>
      <c r="HIJ967" s="26"/>
      <c r="HIK967" s="26"/>
      <c r="HIL967" s="26"/>
      <c r="HIM967" s="26"/>
      <c r="HIN967" s="26"/>
      <c r="HIO967" s="26"/>
      <c r="HIP967" s="26"/>
      <c r="HIQ967" s="26"/>
      <c r="HIR967" s="26"/>
      <c r="HIS967" s="26"/>
      <c r="HIT967" s="26"/>
      <c r="HIU967" s="26"/>
      <c r="HIV967" s="26"/>
      <c r="HIW967" s="26"/>
      <c r="HIX967" s="26"/>
      <c r="HIY967" s="26"/>
      <c r="HIZ967" s="26"/>
      <c r="HJA967" s="26"/>
      <c r="HJB967" s="26"/>
      <c r="HJC967" s="26"/>
      <c r="HJD967" s="26"/>
      <c r="HJE967" s="26"/>
      <c r="HJF967" s="26"/>
      <c r="HJG967" s="26"/>
      <c r="HJH967" s="26"/>
      <c r="HJI967" s="26"/>
      <c r="HJJ967" s="26"/>
      <c r="HJK967" s="26"/>
      <c r="HJL967" s="26"/>
      <c r="HJM967" s="26"/>
      <c r="HJN967" s="26"/>
      <c r="HJO967" s="26"/>
      <c r="HJP967" s="26"/>
      <c r="HJQ967" s="26"/>
      <c r="HJR967" s="26"/>
      <c r="HJS967" s="26"/>
      <c r="HJT967" s="26"/>
      <c r="HJU967" s="26"/>
      <c r="HJV967" s="26"/>
      <c r="HJW967" s="26"/>
      <c r="HJX967" s="26"/>
      <c r="HJY967" s="26"/>
      <c r="HJZ967" s="26"/>
      <c r="HKA967" s="26"/>
      <c r="HKB967" s="26"/>
      <c r="HKC967" s="26"/>
      <c r="HKD967" s="26"/>
      <c r="HKE967" s="26"/>
      <c r="HKF967" s="26"/>
      <c r="HKG967" s="26"/>
      <c r="HKH967" s="26"/>
      <c r="HKI967" s="26"/>
      <c r="HKJ967" s="26"/>
      <c r="HKK967" s="26"/>
      <c r="HKL967" s="26"/>
      <c r="HKM967" s="26"/>
      <c r="HKN967" s="26"/>
      <c r="HKO967" s="26"/>
      <c r="HKP967" s="26"/>
      <c r="HKQ967" s="26"/>
      <c r="HKR967" s="26"/>
      <c r="HKS967" s="26"/>
      <c r="HKT967" s="26"/>
      <c r="HKU967" s="26"/>
      <c r="HKV967" s="26"/>
      <c r="HKW967" s="26"/>
      <c r="HKX967" s="26"/>
      <c r="HKY967" s="26"/>
      <c r="HKZ967" s="26"/>
      <c r="HLA967" s="26"/>
      <c r="HLB967" s="26"/>
      <c r="HLC967" s="26"/>
      <c r="HLD967" s="26"/>
      <c r="HLE967" s="26"/>
      <c r="HLF967" s="26"/>
      <c r="HLG967" s="26"/>
      <c r="HLH967" s="26"/>
      <c r="HLI967" s="26"/>
      <c r="HLJ967" s="26"/>
      <c r="HLK967" s="26"/>
      <c r="HLL967" s="26"/>
      <c r="HLM967" s="26"/>
      <c r="HLN967" s="26"/>
      <c r="HLO967" s="26"/>
      <c r="HLP967" s="26"/>
      <c r="HLQ967" s="26"/>
      <c r="HLR967" s="26"/>
      <c r="HLS967" s="26"/>
      <c r="HLT967" s="26"/>
      <c r="HLU967" s="26"/>
      <c r="HLV967" s="26"/>
      <c r="HLW967" s="26"/>
      <c r="HLX967" s="26"/>
      <c r="HLY967" s="26"/>
      <c r="HLZ967" s="26"/>
      <c r="HMA967" s="26"/>
      <c r="HMB967" s="26"/>
      <c r="HMC967" s="26"/>
      <c r="HMD967" s="26"/>
      <c r="HME967" s="26"/>
      <c r="HMF967" s="26"/>
      <c r="HMG967" s="26"/>
      <c r="HMH967" s="26"/>
      <c r="HMI967" s="26"/>
      <c r="HMJ967" s="26"/>
      <c r="HMK967" s="26"/>
      <c r="HML967" s="26"/>
      <c r="HMM967" s="26"/>
      <c r="HMN967" s="26"/>
      <c r="HMO967" s="26"/>
      <c r="HMP967" s="26"/>
      <c r="HMQ967" s="26"/>
      <c r="HMR967" s="26"/>
      <c r="HMS967" s="26"/>
      <c r="HMT967" s="26"/>
      <c r="HMU967" s="26"/>
      <c r="HMV967" s="26"/>
      <c r="HMW967" s="26"/>
      <c r="HMX967" s="26"/>
      <c r="HMY967" s="26"/>
      <c r="HMZ967" s="26"/>
      <c r="HNA967" s="26"/>
      <c r="HNB967" s="26"/>
      <c r="HNC967" s="26"/>
      <c r="HND967" s="26"/>
      <c r="HNE967" s="26"/>
      <c r="HNF967" s="26"/>
      <c r="HNG967" s="26"/>
      <c r="HNH967" s="26"/>
      <c r="HNI967" s="26"/>
      <c r="HNJ967" s="26"/>
      <c r="HNK967" s="26"/>
      <c r="HNL967" s="26"/>
      <c r="HNM967" s="26"/>
      <c r="HNN967" s="26"/>
      <c r="HNO967" s="26"/>
      <c r="HNP967" s="26"/>
      <c r="HNQ967" s="26"/>
      <c r="HNR967" s="26"/>
      <c r="HNS967" s="26"/>
      <c r="HNT967" s="26"/>
      <c r="HNU967" s="26"/>
      <c r="HNV967" s="26"/>
      <c r="HNW967" s="26"/>
      <c r="HNX967" s="26"/>
      <c r="HNY967" s="26"/>
      <c r="HNZ967" s="26"/>
      <c r="HOA967" s="26"/>
      <c r="HOB967" s="26"/>
      <c r="HOC967" s="26"/>
      <c r="HOD967" s="26"/>
      <c r="HOE967" s="26"/>
      <c r="HOF967" s="26"/>
      <c r="HOG967" s="26"/>
      <c r="HOH967" s="26"/>
      <c r="HOI967" s="26"/>
      <c r="HOJ967" s="26"/>
      <c r="HOK967" s="26"/>
      <c r="HOL967" s="26"/>
      <c r="HOM967" s="26"/>
      <c r="HON967" s="26"/>
      <c r="HOO967" s="26"/>
      <c r="HOP967" s="26"/>
      <c r="HOQ967" s="26"/>
      <c r="HOR967" s="26"/>
      <c r="HOS967" s="26"/>
      <c r="HOT967" s="26"/>
      <c r="HOU967" s="26"/>
      <c r="HOV967" s="26"/>
      <c r="HOW967" s="26"/>
      <c r="HOX967" s="26"/>
      <c r="HOY967" s="26"/>
      <c r="HOZ967" s="26"/>
      <c r="HPA967" s="26"/>
      <c r="HPB967" s="26"/>
      <c r="HPC967" s="26"/>
      <c r="HPD967" s="26"/>
      <c r="HPE967" s="26"/>
      <c r="HPF967" s="26"/>
      <c r="HPG967" s="26"/>
      <c r="HPH967" s="26"/>
      <c r="HPI967" s="26"/>
      <c r="HPJ967" s="26"/>
      <c r="HPK967" s="26"/>
      <c r="HPL967" s="26"/>
      <c r="HPM967" s="26"/>
      <c r="HPN967" s="26"/>
      <c r="HPO967" s="26"/>
      <c r="HPP967" s="26"/>
      <c r="HPQ967" s="26"/>
      <c r="HPR967" s="26"/>
      <c r="HPS967" s="26"/>
      <c r="HPT967" s="26"/>
      <c r="HPU967" s="26"/>
      <c r="HPV967" s="26"/>
      <c r="HPW967" s="26"/>
      <c r="HPX967" s="26"/>
      <c r="HPY967" s="26"/>
      <c r="HPZ967" s="26"/>
      <c r="HQA967" s="26"/>
      <c r="HQB967" s="26"/>
      <c r="HQC967" s="26"/>
      <c r="HQD967" s="26"/>
      <c r="HQE967" s="26"/>
      <c r="HQF967" s="26"/>
      <c r="HQG967" s="26"/>
      <c r="HQH967" s="26"/>
      <c r="HQI967" s="26"/>
      <c r="HQJ967" s="26"/>
      <c r="HQK967" s="26"/>
      <c r="HQL967" s="26"/>
      <c r="HQM967" s="26"/>
      <c r="HQN967" s="26"/>
      <c r="HQO967" s="26"/>
      <c r="HQP967" s="26"/>
      <c r="HQQ967" s="26"/>
      <c r="HQR967" s="26"/>
      <c r="HQS967" s="26"/>
      <c r="HQT967" s="26"/>
      <c r="HQU967" s="26"/>
      <c r="HQV967" s="26"/>
      <c r="HQW967" s="26"/>
      <c r="HQX967" s="26"/>
      <c r="HQY967" s="26"/>
      <c r="HQZ967" s="26"/>
      <c r="HRA967" s="26"/>
      <c r="HRB967" s="26"/>
      <c r="HRC967" s="26"/>
      <c r="HRD967" s="26"/>
      <c r="HRE967" s="26"/>
      <c r="HRF967" s="26"/>
      <c r="HRG967" s="26"/>
      <c r="HRH967" s="26"/>
      <c r="HRI967" s="26"/>
      <c r="HRJ967" s="26"/>
      <c r="HRK967" s="26"/>
      <c r="HRL967" s="26"/>
      <c r="HRM967" s="26"/>
      <c r="HRN967" s="26"/>
      <c r="HRO967" s="26"/>
      <c r="HRP967" s="26"/>
      <c r="HRQ967" s="26"/>
      <c r="HRR967" s="26"/>
      <c r="HRS967" s="26"/>
      <c r="HRT967" s="26"/>
      <c r="HRU967" s="26"/>
      <c r="HRV967" s="26"/>
      <c r="HRW967" s="26"/>
      <c r="HRX967" s="26"/>
      <c r="HRY967" s="26"/>
      <c r="HRZ967" s="26"/>
      <c r="HSA967" s="26"/>
      <c r="HSB967" s="26"/>
      <c r="HSC967" s="26"/>
      <c r="HSD967" s="26"/>
      <c r="HSE967" s="26"/>
      <c r="HSF967" s="26"/>
      <c r="HSG967" s="26"/>
      <c r="HSH967" s="26"/>
      <c r="HSI967" s="26"/>
      <c r="HSJ967" s="26"/>
      <c r="HSK967" s="26"/>
      <c r="HSL967" s="26"/>
      <c r="HSM967" s="26"/>
      <c r="HSN967" s="26"/>
      <c r="HSO967" s="26"/>
      <c r="HSP967" s="26"/>
      <c r="HSQ967" s="26"/>
      <c r="HSR967" s="26"/>
      <c r="HSS967" s="26"/>
      <c r="HST967" s="26"/>
      <c r="HSU967" s="26"/>
      <c r="HSV967" s="26"/>
      <c r="HSW967" s="26"/>
      <c r="HSX967" s="26"/>
      <c r="HSY967" s="26"/>
      <c r="HSZ967" s="26"/>
      <c r="HTA967" s="26"/>
      <c r="HTB967" s="26"/>
      <c r="HTC967" s="26"/>
      <c r="HTD967" s="26"/>
      <c r="HTE967" s="26"/>
      <c r="HTF967" s="26"/>
      <c r="HTG967" s="26"/>
      <c r="HTH967" s="26"/>
      <c r="HTI967" s="26"/>
      <c r="HTJ967" s="26"/>
      <c r="HTK967" s="26"/>
      <c r="HTL967" s="26"/>
      <c r="HTM967" s="26"/>
      <c r="HTN967" s="26"/>
      <c r="HTO967" s="26"/>
      <c r="HTP967" s="26"/>
      <c r="HTQ967" s="26"/>
      <c r="HTR967" s="26"/>
      <c r="HTS967" s="26"/>
      <c r="HTT967" s="26"/>
      <c r="HTU967" s="26"/>
      <c r="HTV967" s="26"/>
      <c r="HTW967" s="26"/>
      <c r="HTX967" s="26"/>
      <c r="HTY967" s="26"/>
      <c r="HTZ967" s="26"/>
      <c r="HUA967" s="26"/>
      <c r="HUB967" s="26"/>
      <c r="HUC967" s="26"/>
      <c r="HUD967" s="26"/>
      <c r="HUE967" s="26"/>
      <c r="HUF967" s="26"/>
      <c r="HUG967" s="26"/>
      <c r="HUH967" s="26"/>
      <c r="HUI967" s="26"/>
      <c r="HUJ967" s="26"/>
      <c r="HUK967" s="26"/>
      <c r="HUL967" s="26"/>
      <c r="HUM967" s="26"/>
      <c r="HUN967" s="26"/>
      <c r="HUO967" s="26"/>
      <c r="HUP967" s="26"/>
      <c r="HUQ967" s="26"/>
      <c r="HUR967" s="26"/>
      <c r="HUS967" s="26"/>
      <c r="HUT967" s="26"/>
      <c r="HUU967" s="26"/>
      <c r="HUV967" s="26"/>
      <c r="HUW967" s="26"/>
      <c r="HUX967" s="26"/>
      <c r="HUY967" s="26"/>
      <c r="HUZ967" s="26"/>
      <c r="HVA967" s="26"/>
      <c r="HVB967" s="26"/>
      <c r="HVC967" s="26"/>
      <c r="HVD967" s="26"/>
      <c r="HVE967" s="26"/>
      <c r="HVF967" s="26"/>
      <c r="HVG967" s="26"/>
      <c r="HVH967" s="26"/>
      <c r="HVI967" s="26"/>
      <c r="HVJ967" s="26"/>
      <c r="HVK967" s="26"/>
      <c r="HVL967" s="26"/>
      <c r="HVM967" s="26"/>
      <c r="HVN967" s="26"/>
      <c r="HVO967" s="26"/>
      <c r="HVP967" s="26"/>
      <c r="HVQ967" s="26"/>
      <c r="HVR967" s="26"/>
      <c r="HVS967" s="26"/>
      <c r="HVT967" s="26"/>
      <c r="HVU967" s="26"/>
      <c r="HVV967" s="26"/>
      <c r="HVW967" s="26"/>
      <c r="HVX967" s="26"/>
      <c r="HVY967" s="26"/>
      <c r="HVZ967" s="26"/>
      <c r="HWA967" s="26"/>
      <c r="HWB967" s="26"/>
      <c r="HWC967" s="26"/>
      <c r="HWD967" s="26"/>
      <c r="HWE967" s="26"/>
      <c r="HWF967" s="26"/>
      <c r="HWG967" s="26"/>
      <c r="HWH967" s="26"/>
      <c r="HWI967" s="26"/>
      <c r="HWJ967" s="26"/>
      <c r="HWK967" s="26"/>
      <c r="HWL967" s="26"/>
      <c r="HWM967" s="26"/>
      <c r="HWN967" s="26"/>
      <c r="HWO967" s="26"/>
      <c r="HWP967" s="26"/>
      <c r="HWQ967" s="26"/>
      <c r="HWR967" s="26"/>
      <c r="HWS967" s="26"/>
      <c r="HWT967" s="26"/>
      <c r="HWU967" s="26"/>
      <c r="HWV967" s="26"/>
      <c r="HWW967" s="26"/>
      <c r="HWX967" s="26"/>
      <c r="HWY967" s="26"/>
      <c r="HWZ967" s="26"/>
      <c r="HXA967" s="26"/>
      <c r="HXB967" s="26"/>
      <c r="HXC967" s="26"/>
      <c r="HXD967" s="26"/>
      <c r="HXE967" s="26"/>
      <c r="HXF967" s="26"/>
      <c r="HXG967" s="26"/>
      <c r="HXH967" s="26"/>
      <c r="HXI967" s="26"/>
      <c r="HXJ967" s="26"/>
      <c r="HXK967" s="26"/>
      <c r="HXL967" s="26"/>
      <c r="HXM967" s="26"/>
      <c r="HXN967" s="26"/>
      <c r="HXO967" s="26"/>
      <c r="HXP967" s="26"/>
      <c r="HXQ967" s="26"/>
      <c r="HXR967" s="26"/>
      <c r="HXS967" s="26"/>
      <c r="HXT967" s="26"/>
      <c r="HXU967" s="26"/>
      <c r="HXV967" s="26"/>
      <c r="HXW967" s="26"/>
      <c r="HXX967" s="26"/>
      <c r="HXY967" s="26"/>
      <c r="HXZ967" s="26"/>
      <c r="HYA967" s="26"/>
      <c r="HYB967" s="26"/>
      <c r="HYC967" s="26"/>
      <c r="HYD967" s="26"/>
      <c r="HYE967" s="26"/>
      <c r="HYF967" s="26"/>
      <c r="HYG967" s="26"/>
      <c r="HYH967" s="26"/>
      <c r="HYI967" s="26"/>
      <c r="HYJ967" s="26"/>
      <c r="HYK967" s="26"/>
      <c r="HYL967" s="26"/>
      <c r="HYM967" s="26"/>
      <c r="HYN967" s="26"/>
      <c r="HYO967" s="26"/>
      <c r="HYP967" s="26"/>
      <c r="HYQ967" s="26"/>
      <c r="HYR967" s="26"/>
      <c r="HYS967" s="26"/>
      <c r="HYT967" s="26"/>
      <c r="HYU967" s="26"/>
      <c r="HYV967" s="26"/>
      <c r="HYW967" s="26"/>
      <c r="HYX967" s="26"/>
      <c r="HYY967" s="26"/>
      <c r="HYZ967" s="26"/>
      <c r="HZA967" s="26"/>
      <c r="HZB967" s="26"/>
      <c r="HZC967" s="26"/>
      <c r="HZD967" s="26"/>
      <c r="HZE967" s="26"/>
      <c r="HZF967" s="26"/>
      <c r="HZG967" s="26"/>
      <c r="HZH967" s="26"/>
      <c r="HZI967" s="26"/>
      <c r="HZJ967" s="26"/>
      <c r="HZK967" s="26"/>
      <c r="HZL967" s="26"/>
      <c r="HZM967" s="26"/>
      <c r="HZN967" s="26"/>
      <c r="HZO967" s="26"/>
      <c r="HZP967" s="26"/>
      <c r="HZQ967" s="26"/>
      <c r="HZR967" s="26"/>
      <c r="HZS967" s="26"/>
      <c r="HZT967" s="26"/>
      <c r="HZU967" s="26"/>
      <c r="HZV967" s="26"/>
      <c r="HZW967" s="26"/>
      <c r="HZX967" s="26"/>
      <c r="HZY967" s="26"/>
      <c r="HZZ967" s="26"/>
      <c r="IAA967" s="26"/>
      <c r="IAB967" s="26"/>
      <c r="IAC967" s="26"/>
      <c r="IAD967" s="26"/>
      <c r="IAE967" s="26"/>
      <c r="IAF967" s="26"/>
      <c r="IAG967" s="26"/>
      <c r="IAH967" s="26"/>
      <c r="IAI967" s="26"/>
      <c r="IAJ967" s="26"/>
      <c r="IAK967" s="26"/>
      <c r="IAL967" s="26"/>
      <c r="IAM967" s="26"/>
      <c r="IAN967" s="26"/>
      <c r="IAO967" s="26"/>
      <c r="IAP967" s="26"/>
      <c r="IAQ967" s="26"/>
      <c r="IAR967" s="26"/>
      <c r="IAS967" s="26"/>
      <c r="IAT967" s="26"/>
      <c r="IAU967" s="26"/>
      <c r="IAV967" s="26"/>
      <c r="IAW967" s="26"/>
      <c r="IAX967" s="26"/>
      <c r="IAY967" s="26"/>
      <c r="IAZ967" s="26"/>
      <c r="IBA967" s="26"/>
      <c r="IBB967" s="26"/>
      <c r="IBC967" s="26"/>
      <c r="IBD967" s="26"/>
      <c r="IBE967" s="26"/>
      <c r="IBF967" s="26"/>
      <c r="IBG967" s="26"/>
      <c r="IBH967" s="26"/>
      <c r="IBI967" s="26"/>
      <c r="IBJ967" s="26"/>
      <c r="IBK967" s="26"/>
      <c r="IBL967" s="26"/>
      <c r="IBM967" s="26"/>
      <c r="IBN967" s="26"/>
      <c r="IBO967" s="26"/>
      <c r="IBP967" s="26"/>
      <c r="IBQ967" s="26"/>
      <c r="IBR967" s="26"/>
      <c r="IBS967" s="26"/>
      <c r="IBT967" s="26"/>
      <c r="IBU967" s="26"/>
      <c r="IBV967" s="26"/>
      <c r="IBW967" s="26"/>
      <c r="IBX967" s="26"/>
      <c r="IBY967" s="26"/>
      <c r="IBZ967" s="26"/>
      <c r="ICA967" s="26"/>
      <c r="ICB967" s="26"/>
      <c r="ICC967" s="26"/>
      <c r="ICD967" s="26"/>
      <c r="ICE967" s="26"/>
      <c r="ICF967" s="26"/>
      <c r="ICG967" s="26"/>
      <c r="ICH967" s="26"/>
      <c r="ICI967" s="26"/>
      <c r="ICJ967" s="26"/>
      <c r="ICK967" s="26"/>
      <c r="ICL967" s="26"/>
      <c r="ICM967" s="26"/>
      <c r="ICN967" s="26"/>
      <c r="ICO967" s="26"/>
      <c r="ICP967" s="26"/>
      <c r="ICQ967" s="26"/>
      <c r="ICR967" s="26"/>
      <c r="ICS967" s="26"/>
      <c r="ICT967" s="26"/>
      <c r="ICU967" s="26"/>
      <c r="ICV967" s="26"/>
      <c r="ICW967" s="26"/>
      <c r="ICX967" s="26"/>
      <c r="ICY967" s="26"/>
      <c r="ICZ967" s="26"/>
      <c r="IDA967" s="26"/>
      <c r="IDB967" s="26"/>
      <c r="IDC967" s="26"/>
      <c r="IDD967" s="26"/>
      <c r="IDE967" s="26"/>
      <c r="IDF967" s="26"/>
      <c r="IDG967" s="26"/>
      <c r="IDH967" s="26"/>
      <c r="IDI967" s="26"/>
      <c r="IDJ967" s="26"/>
      <c r="IDK967" s="26"/>
      <c r="IDL967" s="26"/>
      <c r="IDM967" s="26"/>
      <c r="IDN967" s="26"/>
      <c r="IDO967" s="26"/>
      <c r="IDP967" s="26"/>
      <c r="IDQ967" s="26"/>
      <c r="IDR967" s="26"/>
      <c r="IDS967" s="26"/>
      <c r="IDT967" s="26"/>
      <c r="IDU967" s="26"/>
      <c r="IDV967" s="26"/>
      <c r="IDW967" s="26"/>
      <c r="IDX967" s="26"/>
      <c r="IDY967" s="26"/>
      <c r="IDZ967" s="26"/>
      <c r="IEA967" s="26"/>
      <c r="IEB967" s="26"/>
      <c r="IEC967" s="26"/>
      <c r="IED967" s="26"/>
      <c r="IEE967" s="26"/>
      <c r="IEF967" s="26"/>
      <c r="IEG967" s="26"/>
      <c r="IEH967" s="26"/>
      <c r="IEI967" s="26"/>
      <c r="IEJ967" s="26"/>
      <c r="IEK967" s="26"/>
      <c r="IEL967" s="26"/>
      <c r="IEM967" s="26"/>
      <c r="IEN967" s="26"/>
      <c r="IEO967" s="26"/>
      <c r="IEP967" s="26"/>
      <c r="IEQ967" s="26"/>
      <c r="IER967" s="26"/>
      <c r="IES967" s="26"/>
      <c r="IET967" s="26"/>
      <c r="IEU967" s="26"/>
      <c r="IEV967" s="26"/>
      <c r="IEW967" s="26"/>
      <c r="IEX967" s="26"/>
      <c r="IEY967" s="26"/>
      <c r="IEZ967" s="26"/>
      <c r="IFA967" s="26"/>
      <c r="IFB967" s="26"/>
      <c r="IFC967" s="26"/>
      <c r="IFD967" s="26"/>
      <c r="IFE967" s="26"/>
      <c r="IFF967" s="26"/>
      <c r="IFG967" s="26"/>
      <c r="IFH967" s="26"/>
      <c r="IFI967" s="26"/>
      <c r="IFJ967" s="26"/>
      <c r="IFK967" s="26"/>
      <c r="IFL967" s="26"/>
      <c r="IFM967" s="26"/>
      <c r="IFN967" s="26"/>
      <c r="IFO967" s="26"/>
      <c r="IFP967" s="26"/>
      <c r="IFQ967" s="26"/>
      <c r="IFR967" s="26"/>
      <c r="IFS967" s="26"/>
      <c r="IFT967" s="26"/>
      <c r="IFU967" s="26"/>
      <c r="IFV967" s="26"/>
      <c r="IFW967" s="26"/>
      <c r="IFX967" s="26"/>
      <c r="IFY967" s="26"/>
      <c r="IFZ967" s="26"/>
      <c r="IGA967" s="26"/>
      <c r="IGB967" s="26"/>
      <c r="IGC967" s="26"/>
      <c r="IGD967" s="26"/>
      <c r="IGE967" s="26"/>
      <c r="IGF967" s="26"/>
      <c r="IGG967" s="26"/>
      <c r="IGH967" s="26"/>
      <c r="IGI967" s="26"/>
      <c r="IGJ967" s="26"/>
      <c r="IGK967" s="26"/>
      <c r="IGL967" s="26"/>
      <c r="IGM967" s="26"/>
      <c r="IGN967" s="26"/>
      <c r="IGO967" s="26"/>
      <c r="IGP967" s="26"/>
      <c r="IGQ967" s="26"/>
      <c r="IGR967" s="26"/>
      <c r="IGS967" s="26"/>
      <c r="IGT967" s="26"/>
      <c r="IGU967" s="26"/>
      <c r="IGV967" s="26"/>
      <c r="IGW967" s="26"/>
      <c r="IGX967" s="26"/>
      <c r="IGY967" s="26"/>
      <c r="IGZ967" s="26"/>
      <c r="IHA967" s="26"/>
      <c r="IHB967" s="26"/>
      <c r="IHC967" s="26"/>
      <c r="IHD967" s="26"/>
      <c r="IHE967" s="26"/>
      <c r="IHF967" s="26"/>
      <c r="IHG967" s="26"/>
      <c r="IHH967" s="26"/>
      <c r="IHI967" s="26"/>
      <c r="IHJ967" s="26"/>
      <c r="IHK967" s="26"/>
      <c r="IHL967" s="26"/>
      <c r="IHM967" s="26"/>
      <c r="IHN967" s="26"/>
      <c r="IHO967" s="26"/>
      <c r="IHP967" s="26"/>
      <c r="IHQ967" s="26"/>
      <c r="IHR967" s="26"/>
      <c r="IHS967" s="26"/>
      <c r="IHT967" s="26"/>
      <c r="IHU967" s="26"/>
      <c r="IHV967" s="26"/>
      <c r="IHW967" s="26"/>
      <c r="IHX967" s="26"/>
      <c r="IHY967" s="26"/>
      <c r="IHZ967" s="26"/>
      <c r="IIA967" s="26"/>
      <c r="IIB967" s="26"/>
      <c r="IIC967" s="26"/>
      <c r="IID967" s="26"/>
      <c r="IIE967" s="26"/>
      <c r="IIF967" s="26"/>
      <c r="IIG967" s="26"/>
      <c r="IIH967" s="26"/>
      <c r="III967" s="26"/>
      <c r="IIJ967" s="26"/>
      <c r="IIK967" s="26"/>
      <c r="IIL967" s="26"/>
      <c r="IIM967" s="26"/>
      <c r="IIN967" s="26"/>
      <c r="IIO967" s="26"/>
      <c r="IIP967" s="26"/>
      <c r="IIQ967" s="26"/>
      <c r="IIR967" s="26"/>
      <c r="IIS967" s="26"/>
      <c r="IIT967" s="26"/>
      <c r="IIU967" s="26"/>
      <c r="IIV967" s="26"/>
      <c r="IIW967" s="26"/>
      <c r="IIX967" s="26"/>
      <c r="IIY967" s="26"/>
      <c r="IIZ967" s="26"/>
      <c r="IJA967" s="26"/>
      <c r="IJB967" s="26"/>
      <c r="IJC967" s="26"/>
      <c r="IJD967" s="26"/>
      <c r="IJE967" s="26"/>
      <c r="IJF967" s="26"/>
      <c r="IJG967" s="26"/>
      <c r="IJH967" s="26"/>
      <c r="IJI967" s="26"/>
      <c r="IJJ967" s="26"/>
      <c r="IJK967" s="26"/>
      <c r="IJL967" s="26"/>
      <c r="IJM967" s="26"/>
      <c r="IJN967" s="26"/>
      <c r="IJO967" s="26"/>
      <c r="IJP967" s="26"/>
      <c r="IJQ967" s="26"/>
      <c r="IJR967" s="26"/>
      <c r="IJS967" s="26"/>
      <c r="IJT967" s="26"/>
      <c r="IJU967" s="26"/>
      <c r="IJV967" s="26"/>
      <c r="IJW967" s="26"/>
      <c r="IJX967" s="26"/>
      <c r="IJY967" s="26"/>
      <c r="IJZ967" s="26"/>
      <c r="IKA967" s="26"/>
      <c r="IKB967" s="26"/>
      <c r="IKC967" s="26"/>
      <c r="IKD967" s="26"/>
      <c r="IKE967" s="26"/>
      <c r="IKF967" s="26"/>
      <c r="IKG967" s="26"/>
      <c r="IKH967" s="26"/>
      <c r="IKI967" s="26"/>
      <c r="IKJ967" s="26"/>
      <c r="IKK967" s="26"/>
      <c r="IKL967" s="26"/>
      <c r="IKM967" s="26"/>
      <c r="IKN967" s="26"/>
      <c r="IKO967" s="26"/>
      <c r="IKP967" s="26"/>
      <c r="IKQ967" s="26"/>
      <c r="IKR967" s="26"/>
      <c r="IKS967" s="26"/>
      <c r="IKT967" s="26"/>
      <c r="IKU967" s="26"/>
      <c r="IKV967" s="26"/>
      <c r="IKW967" s="26"/>
      <c r="IKX967" s="26"/>
      <c r="IKY967" s="26"/>
      <c r="IKZ967" s="26"/>
      <c r="ILA967" s="26"/>
      <c r="ILB967" s="26"/>
      <c r="ILC967" s="26"/>
      <c r="ILD967" s="26"/>
      <c r="ILE967" s="26"/>
      <c r="ILF967" s="26"/>
      <c r="ILG967" s="26"/>
      <c r="ILH967" s="26"/>
      <c r="ILI967" s="26"/>
      <c r="ILJ967" s="26"/>
      <c r="ILK967" s="26"/>
      <c r="ILL967" s="26"/>
      <c r="ILM967" s="26"/>
      <c r="ILN967" s="26"/>
      <c r="ILO967" s="26"/>
      <c r="ILP967" s="26"/>
      <c r="ILQ967" s="26"/>
      <c r="ILR967" s="26"/>
      <c r="ILS967" s="26"/>
      <c r="ILT967" s="26"/>
      <c r="ILU967" s="26"/>
      <c r="ILV967" s="26"/>
      <c r="ILW967" s="26"/>
      <c r="ILX967" s="26"/>
      <c r="ILY967" s="26"/>
      <c r="ILZ967" s="26"/>
      <c r="IMA967" s="26"/>
      <c r="IMB967" s="26"/>
      <c r="IMC967" s="26"/>
      <c r="IMD967" s="26"/>
      <c r="IME967" s="26"/>
      <c r="IMF967" s="26"/>
      <c r="IMG967" s="26"/>
      <c r="IMH967" s="26"/>
      <c r="IMI967" s="26"/>
      <c r="IMJ967" s="26"/>
      <c r="IMK967" s="26"/>
      <c r="IML967" s="26"/>
      <c r="IMM967" s="26"/>
      <c r="IMN967" s="26"/>
      <c r="IMO967" s="26"/>
      <c r="IMP967" s="26"/>
      <c r="IMQ967" s="26"/>
      <c r="IMR967" s="26"/>
      <c r="IMS967" s="26"/>
      <c r="IMT967" s="26"/>
      <c r="IMU967" s="26"/>
      <c r="IMV967" s="26"/>
      <c r="IMW967" s="26"/>
      <c r="IMX967" s="26"/>
      <c r="IMY967" s="26"/>
      <c r="IMZ967" s="26"/>
      <c r="INA967" s="26"/>
      <c r="INB967" s="26"/>
      <c r="INC967" s="26"/>
      <c r="IND967" s="26"/>
      <c r="INE967" s="26"/>
      <c r="INF967" s="26"/>
      <c r="ING967" s="26"/>
      <c r="INH967" s="26"/>
      <c r="INI967" s="26"/>
      <c r="INJ967" s="26"/>
      <c r="INK967" s="26"/>
      <c r="INL967" s="26"/>
      <c r="INM967" s="26"/>
      <c r="INN967" s="26"/>
      <c r="INO967" s="26"/>
      <c r="INP967" s="26"/>
      <c r="INQ967" s="26"/>
      <c r="INR967" s="26"/>
      <c r="INS967" s="26"/>
      <c r="INT967" s="26"/>
      <c r="INU967" s="26"/>
      <c r="INV967" s="26"/>
      <c r="INW967" s="26"/>
      <c r="INX967" s="26"/>
      <c r="INY967" s="26"/>
      <c r="INZ967" s="26"/>
      <c r="IOA967" s="26"/>
      <c r="IOB967" s="26"/>
      <c r="IOC967" s="26"/>
      <c r="IOD967" s="26"/>
      <c r="IOE967" s="26"/>
      <c r="IOF967" s="26"/>
      <c r="IOG967" s="26"/>
      <c r="IOH967" s="26"/>
      <c r="IOI967" s="26"/>
      <c r="IOJ967" s="26"/>
      <c r="IOK967" s="26"/>
      <c r="IOL967" s="26"/>
      <c r="IOM967" s="26"/>
      <c r="ION967" s="26"/>
      <c r="IOO967" s="26"/>
      <c r="IOP967" s="26"/>
      <c r="IOQ967" s="26"/>
      <c r="IOR967" s="26"/>
      <c r="IOS967" s="26"/>
      <c r="IOT967" s="26"/>
      <c r="IOU967" s="26"/>
      <c r="IOV967" s="26"/>
      <c r="IOW967" s="26"/>
      <c r="IOX967" s="26"/>
      <c r="IOY967" s="26"/>
      <c r="IOZ967" s="26"/>
      <c r="IPA967" s="26"/>
      <c r="IPB967" s="26"/>
      <c r="IPC967" s="26"/>
      <c r="IPD967" s="26"/>
      <c r="IPE967" s="26"/>
      <c r="IPF967" s="26"/>
      <c r="IPG967" s="26"/>
      <c r="IPH967" s="26"/>
      <c r="IPI967" s="26"/>
      <c r="IPJ967" s="26"/>
      <c r="IPK967" s="26"/>
      <c r="IPL967" s="26"/>
      <c r="IPM967" s="26"/>
      <c r="IPN967" s="26"/>
      <c r="IPO967" s="26"/>
      <c r="IPP967" s="26"/>
      <c r="IPQ967" s="26"/>
      <c r="IPR967" s="26"/>
      <c r="IPS967" s="26"/>
      <c r="IPT967" s="26"/>
      <c r="IPU967" s="26"/>
      <c r="IPV967" s="26"/>
      <c r="IPW967" s="26"/>
      <c r="IPX967" s="26"/>
      <c r="IPY967" s="26"/>
      <c r="IPZ967" s="26"/>
      <c r="IQA967" s="26"/>
      <c r="IQB967" s="26"/>
      <c r="IQC967" s="26"/>
      <c r="IQD967" s="26"/>
      <c r="IQE967" s="26"/>
      <c r="IQF967" s="26"/>
      <c r="IQG967" s="26"/>
      <c r="IQH967" s="26"/>
      <c r="IQI967" s="26"/>
      <c r="IQJ967" s="26"/>
      <c r="IQK967" s="26"/>
      <c r="IQL967" s="26"/>
      <c r="IQM967" s="26"/>
      <c r="IQN967" s="26"/>
      <c r="IQO967" s="26"/>
      <c r="IQP967" s="26"/>
      <c r="IQQ967" s="26"/>
      <c r="IQR967" s="26"/>
      <c r="IQS967" s="26"/>
      <c r="IQT967" s="26"/>
      <c r="IQU967" s="26"/>
      <c r="IQV967" s="26"/>
      <c r="IQW967" s="26"/>
      <c r="IQX967" s="26"/>
      <c r="IQY967" s="26"/>
      <c r="IQZ967" s="26"/>
      <c r="IRA967" s="26"/>
      <c r="IRB967" s="26"/>
      <c r="IRC967" s="26"/>
      <c r="IRD967" s="26"/>
      <c r="IRE967" s="26"/>
      <c r="IRF967" s="26"/>
      <c r="IRG967" s="26"/>
      <c r="IRH967" s="26"/>
      <c r="IRI967" s="26"/>
      <c r="IRJ967" s="26"/>
      <c r="IRK967" s="26"/>
      <c r="IRL967" s="26"/>
      <c r="IRM967" s="26"/>
      <c r="IRN967" s="26"/>
      <c r="IRO967" s="26"/>
      <c r="IRP967" s="26"/>
      <c r="IRQ967" s="26"/>
      <c r="IRR967" s="26"/>
      <c r="IRS967" s="26"/>
      <c r="IRT967" s="26"/>
      <c r="IRU967" s="26"/>
      <c r="IRV967" s="26"/>
      <c r="IRW967" s="26"/>
      <c r="IRX967" s="26"/>
      <c r="IRY967" s="26"/>
      <c r="IRZ967" s="26"/>
      <c r="ISA967" s="26"/>
      <c r="ISB967" s="26"/>
      <c r="ISC967" s="26"/>
      <c r="ISD967" s="26"/>
      <c r="ISE967" s="26"/>
      <c r="ISF967" s="26"/>
      <c r="ISG967" s="26"/>
      <c r="ISH967" s="26"/>
      <c r="ISI967" s="26"/>
      <c r="ISJ967" s="26"/>
      <c r="ISK967" s="26"/>
      <c r="ISL967" s="26"/>
      <c r="ISM967" s="26"/>
      <c r="ISN967" s="26"/>
      <c r="ISO967" s="26"/>
      <c r="ISP967" s="26"/>
      <c r="ISQ967" s="26"/>
      <c r="ISR967" s="26"/>
      <c r="ISS967" s="26"/>
      <c r="IST967" s="26"/>
      <c r="ISU967" s="26"/>
      <c r="ISV967" s="26"/>
      <c r="ISW967" s="26"/>
      <c r="ISX967" s="26"/>
      <c r="ISY967" s="26"/>
      <c r="ISZ967" s="26"/>
      <c r="ITA967" s="26"/>
      <c r="ITB967" s="26"/>
      <c r="ITC967" s="26"/>
      <c r="ITD967" s="26"/>
      <c r="ITE967" s="26"/>
      <c r="ITF967" s="26"/>
      <c r="ITG967" s="26"/>
      <c r="ITH967" s="26"/>
      <c r="ITI967" s="26"/>
      <c r="ITJ967" s="26"/>
      <c r="ITK967" s="26"/>
      <c r="ITL967" s="26"/>
      <c r="ITM967" s="26"/>
      <c r="ITN967" s="26"/>
      <c r="ITO967" s="26"/>
      <c r="ITP967" s="26"/>
      <c r="ITQ967" s="26"/>
      <c r="ITR967" s="26"/>
      <c r="ITS967" s="26"/>
      <c r="ITT967" s="26"/>
      <c r="ITU967" s="26"/>
      <c r="ITV967" s="26"/>
      <c r="ITW967" s="26"/>
      <c r="ITX967" s="26"/>
      <c r="ITY967" s="26"/>
      <c r="ITZ967" s="26"/>
      <c r="IUA967" s="26"/>
      <c r="IUB967" s="26"/>
      <c r="IUC967" s="26"/>
      <c r="IUD967" s="26"/>
      <c r="IUE967" s="26"/>
      <c r="IUF967" s="26"/>
      <c r="IUG967" s="26"/>
      <c r="IUH967" s="26"/>
      <c r="IUI967" s="26"/>
      <c r="IUJ967" s="26"/>
      <c r="IUK967" s="26"/>
      <c r="IUL967" s="26"/>
      <c r="IUM967" s="26"/>
      <c r="IUN967" s="26"/>
      <c r="IUO967" s="26"/>
      <c r="IUP967" s="26"/>
      <c r="IUQ967" s="26"/>
      <c r="IUR967" s="26"/>
      <c r="IUS967" s="26"/>
      <c r="IUT967" s="26"/>
      <c r="IUU967" s="26"/>
      <c r="IUV967" s="26"/>
      <c r="IUW967" s="26"/>
      <c r="IUX967" s="26"/>
      <c r="IUY967" s="26"/>
      <c r="IUZ967" s="26"/>
      <c r="IVA967" s="26"/>
      <c r="IVB967" s="26"/>
      <c r="IVC967" s="26"/>
      <c r="IVD967" s="26"/>
      <c r="IVE967" s="26"/>
      <c r="IVF967" s="26"/>
      <c r="IVG967" s="26"/>
      <c r="IVH967" s="26"/>
      <c r="IVI967" s="26"/>
      <c r="IVJ967" s="26"/>
      <c r="IVK967" s="26"/>
      <c r="IVL967" s="26"/>
      <c r="IVM967" s="26"/>
      <c r="IVN967" s="26"/>
      <c r="IVO967" s="26"/>
      <c r="IVP967" s="26"/>
      <c r="IVQ967" s="26"/>
      <c r="IVR967" s="26"/>
      <c r="IVS967" s="26"/>
      <c r="IVT967" s="26"/>
      <c r="IVU967" s="26"/>
      <c r="IVV967" s="26"/>
      <c r="IVW967" s="26"/>
      <c r="IVX967" s="26"/>
      <c r="IVY967" s="26"/>
      <c r="IVZ967" s="26"/>
      <c r="IWA967" s="26"/>
      <c r="IWB967" s="26"/>
      <c r="IWC967" s="26"/>
      <c r="IWD967" s="26"/>
      <c r="IWE967" s="26"/>
      <c r="IWF967" s="26"/>
      <c r="IWG967" s="26"/>
      <c r="IWH967" s="26"/>
      <c r="IWI967" s="26"/>
      <c r="IWJ967" s="26"/>
      <c r="IWK967" s="26"/>
      <c r="IWL967" s="26"/>
      <c r="IWM967" s="26"/>
      <c r="IWN967" s="26"/>
      <c r="IWO967" s="26"/>
      <c r="IWP967" s="26"/>
      <c r="IWQ967" s="26"/>
      <c r="IWR967" s="26"/>
      <c r="IWS967" s="26"/>
      <c r="IWT967" s="26"/>
      <c r="IWU967" s="26"/>
      <c r="IWV967" s="26"/>
      <c r="IWW967" s="26"/>
      <c r="IWX967" s="26"/>
      <c r="IWY967" s="26"/>
      <c r="IWZ967" s="26"/>
      <c r="IXA967" s="26"/>
      <c r="IXB967" s="26"/>
      <c r="IXC967" s="26"/>
      <c r="IXD967" s="26"/>
      <c r="IXE967" s="26"/>
      <c r="IXF967" s="26"/>
      <c r="IXG967" s="26"/>
      <c r="IXH967" s="26"/>
      <c r="IXI967" s="26"/>
      <c r="IXJ967" s="26"/>
      <c r="IXK967" s="26"/>
      <c r="IXL967" s="26"/>
      <c r="IXM967" s="26"/>
      <c r="IXN967" s="26"/>
      <c r="IXO967" s="26"/>
      <c r="IXP967" s="26"/>
      <c r="IXQ967" s="26"/>
      <c r="IXR967" s="26"/>
      <c r="IXS967" s="26"/>
      <c r="IXT967" s="26"/>
      <c r="IXU967" s="26"/>
      <c r="IXV967" s="26"/>
      <c r="IXW967" s="26"/>
      <c r="IXX967" s="26"/>
      <c r="IXY967" s="26"/>
      <c r="IXZ967" s="26"/>
      <c r="IYA967" s="26"/>
      <c r="IYB967" s="26"/>
      <c r="IYC967" s="26"/>
      <c r="IYD967" s="26"/>
      <c r="IYE967" s="26"/>
      <c r="IYF967" s="26"/>
      <c r="IYG967" s="26"/>
      <c r="IYH967" s="26"/>
      <c r="IYI967" s="26"/>
      <c r="IYJ967" s="26"/>
      <c r="IYK967" s="26"/>
      <c r="IYL967" s="26"/>
      <c r="IYM967" s="26"/>
      <c r="IYN967" s="26"/>
      <c r="IYO967" s="26"/>
      <c r="IYP967" s="26"/>
      <c r="IYQ967" s="26"/>
      <c r="IYR967" s="26"/>
      <c r="IYS967" s="26"/>
      <c r="IYT967" s="26"/>
      <c r="IYU967" s="26"/>
      <c r="IYV967" s="26"/>
      <c r="IYW967" s="26"/>
      <c r="IYX967" s="26"/>
      <c r="IYY967" s="26"/>
      <c r="IYZ967" s="26"/>
      <c r="IZA967" s="26"/>
      <c r="IZB967" s="26"/>
      <c r="IZC967" s="26"/>
      <c r="IZD967" s="26"/>
      <c r="IZE967" s="26"/>
      <c r="IZF967" s="26"/>
      <c r="IZG967" s="26"/>
      <c r="IZH967" s="26"/>
      <c r="IZI967" s="26"/>
      <c r="IZJ967" s="26"/>
      <c r="IZK967" s="26"/>
      <c r="IZL967" s="26"/>
      <c r="IZM967" s="26"/>
      <c r="IZN967" s="26"/>
      <c r="IZO967" s="26"/>
      <c r="IZP967" s="26"/>
      <c r="IZQ967" s="26"/>
      <c r="IZR967" s="26"/>
      <c r="IZS967" s="26"/>
      <c r="IZT967" s="26"/>
      <c r="IZU967" s="26"/>
      <c r="IZV967" s="26"/>
      <c r="IZW967" s="26"/>
      <c r="IZX967" s="26"/>
      <c r="IZY967" s="26"/>
      <c r="IZZ967" s="26"/>
      <c r="JAA967" s="26"/>
      <c r="JAB967" s="26"/>
      <c r="JAC967" s="26"/>
      <c r="JAD967" s="26"/>
      <c r="JAE967" s="26"/>
      <c r="JAF967" s="26"/>
      <c r="JAG967" s="26"/>
      <c r="JAH967" s="26"/>
      <c r="JAI967" s="26"/>
      <c r="JAJ967" s="26"/>
      <c r="JAK967" s="26"/>
      <c r="JAL967" s="26"/>
      <c r="JAM967" s="26"/>
      <c r="JAN967" s="26"/>
      <c r="JAO967" s="26"/>
      <c r="JAP967" s="26"/>
      <c r="JAQ967" s="26"/>
      <c r="JAR967" s="26"/>
      <c r="JAS967" s="26"/>
      <c r="JAT967" s="26"/>
      <c r="JAU967" s="26"/>
      <c r="JAV967" s="26"/>
      <c r="JAW967" s="26"/>
      <c r="JAX967" s="26"/>
      <c r="JAY967" s="26"/>
      <c r="JAZ967" s="26"/>
      <c r="JBA967" s="26"/>
      <c r="JBB967" s="26"/>
      <c r="JBC967" s="26"/>
      <c r="JBD967" s="26"/>
      <c r="JBE967" s="26"/>
      <c r="JBF967" s="26"/>
      <c r="JBG967" s="26"/>
      <c r="JBH967" s="26"/>
      <c r="JBI967" s="26"/>
      <c r="JBJ967" s="26"/>
      <c r="JBK967" s="26"/>
      <c r="JBL967" s="26"/>
      <c r="JBM967" s="26"/>
      <c r="JBN967" s="26"/>
      <c r="JBO967" s="26"/>
      <c r="JBP967" s="26"/>
      <c r="JBQ967" s="26"/>
      <c r="JBR967" s="26"/>
      <c r="JBS967" s="26"/>
      <c r="JBT967" s="26"/>
      <c r="JBU967" s="26"/>
      <c r="JBV967" s="26"/>
      <c r="JBW967" s="26"/>
      <c r="JBX967" s="26"/>
      <c r="JBY967" s="26"/>
      <c r="JBZ967" s="26"/>
      <c r="JCA967" s="26"/>
      <c r="JCB967" s="26"/>
      <c r="JCC967" s="26"/>
      <c r="JCD967" s="26"/>
      <c r="JCE967" s="26"/>
      <c r="JCF967" s="26"/>
      <c r="JCG967" s="26"/>
      <c r="JCH967" s="26"/>
      <c r="JCI967" s="26"/>
      <c r="JCJ967" s="26"/>
      <c r="JCK967" s="26"/>
      <c r="JCL967" s="26"/>
      <c r="JCM967" s="26"/>
      <c r="JCN967" s="26"/>
      <c r="JCO967" s="26"/>
      <c r="JCP967" s="26"/>
      <c r="JCQ967" s="26"/>
      <c r="JCR967" s="26"/>
      <c r="JCS967" s="26"/>
      <c r="JCT967" s="26"/>
      <c r="JCU967" s="26"/>
      <c r="JCV967" s="26"/>
      <c r="JCW967" s="26"/>
      <c r="JCX967" s="26"/>
      <c r="JCY967" s="26"/>
      <c r="JCZ967" s="26"/>
      <c r="JDA967" s="26"/>
      <c r="JDB967" s="26"/>
      <c r="JDC967" s="26"/>
      <c r="JDD967" s="26"/>
      <c r="JDE967" s="26"/>
      <c r="JDF967" s="26"/>
      <c r="JDG967" s="26"/>
      <c r="JDH967" s="26"/>
      <c r="JDI967" s="26"/>
      <c r="JDJ967" s="26"/>
      <c r="JDK967" s="26"/>
      <c r="JDL967" s="26"/>
      <c r="JDM967" s="26"/>
      <c r="JDN967" s="26"/>
      <c r="JDO967" s="26"/>
      <c r="JDP967" s="26"/>
      <c r="JDQ967" s="26"/>
      <c r="JDR967" s="26"/>
      <c r="JDS967" s="26"/>
      <c r="JDT967" s="26"/>
      <c r="JDU967" s="26"/>
      <c r="JDV967" s="26"/>
      <c r="JDW967" s="26"/>
      <c r="JDX967" s="26"/>
      <c r="JDY967" s="26"/>
      <c r="JDZ967" s="26"/>
      <c r="JEA967" s="26"/>
      <c r="JEB967" s="26"/>
      <c r="JEC967" s="26"/>
      <c r="JED967" s="26"/>
      <c r="JEE967" s="26"/>
      <c r="JEF967" s="26"/>
      <c r="JEG967" s="26"/>
      <c r="JEH967" s="26"/>
      <c r="JEI967" s="26"/>
      <c r="JEJ967" s="26"/>
      <c r="JEK967" s="26"/>
      <c r="JEL967" s="26"/>
      <c r="JEM967" s="26"/>
      <c r="JEN967" s="26"/>
      <c r="JEO967" s="26"/>
      <c r="JEP967" s="26"/>
      <c r="JEQ967" s="26"/>
      <c r="JER967" s="26"/>
      <c r="JES967" s="26"/>
      <c r="JET967" s="26"/>
      <c r="JEU967" s="26"/>
      <c r="JEV967" s="26"/>
      <c r="JEW967" s="26"/>
      <c r="JEX967" s="26"/>
      <c r="JEY967" s="26"/>
      <c r="JEZ967" s="26"/>
      <c r="JFA967" s="26"/>
      <c r="JFB967" s="26"/>
      <c r="JFC967" s="26"/>
      <c r="JFD967" s="26"/>
      <c r="JFE967" s="26"/>
      <c r="JFF967" s="26"/>
      <c r="JFG967" s="26"/>
      <c r="JFH967" s="26"/>
      <c r="JFI967" s="26"/>
      <c r="JFJ967" s="26"/>
      <c r="JFK967" s="26"/>
      <c r="JFL967" s="26"/>
      <c r="JFM967" s="26"/>
      <c r="JFN967" s="26"/>
      <c r="JFO967" s="26"/>
      <c r="JFP967" s="26"/>
      <c r="JFQ967" s="26"/>
      <c r="JFR967" s="26"/>
      <c r="JFS967" s="26"/>
      <c r="JFT967" s="26"/>
      <c r="JFU967" s="26"/>
      <c r="JFV967" s="26"/>
      <c r="JFW967" s="26"/>
      <c r="JFX967" s="26"/>
      <c r="JFY967" s="26"/>
      <c r="JFZ967" s="26"/>
      <c r="JGA967" s="26"/>
      <c r="JGB967" s="26"/>
      <c r="JGC967" s="26"/>
      <c r="JGD967" s="26"/>
      <c r="JGE967" s="26"/>
      <c r="JGF967" s="26"/>
      <c r="JGG967" s="26"/>
      <c r="JGH967" s="26"/>
      <c r="JGI967" s="26"/>
      <c r="JGJ967" s="26"/>
      <c r="JGK967" s="26"/>
      <c r="JGL967" s="26"/>
      <c r="JGM967" s="26"/>
      <c r="JGN967" s="26"/>
      <c r="JGO967" s="26"/>
      <c r="JGP967" s="26"/>
      <c r="JGQ967" s="26"/>
      <c r="JGR967" s="26"/>
      <c r="JGS967" s="26"/>
      <c r="JGT967" s="26"/>
      <c r="JGU967" s="26"/>
      <c r="JGV967" s="26"/>
      <c r="JGW967" s="26"/>
      <c r="JGX967" s="26"/>
      <c r="JGY967" s="26"/>
      <c r="JGZ967" s="26"/>
      <c r="JHA967" s="26"/>
      <c r="JHB967" s="26"/>
      <c r="JHC967" s="26"/>
      <c r="JHD967" s="26"/>
      <c r="JHE967" s="26"/>
      <c r="JHF967" s="26"/>
      <c r="JHG967" s="26"/>
      <c r="JHH967" s="26"/>
      <c r="JHI967" s="26"/>
      <c r="JHJ967" s="26"/>
      <c r="JHK967" s="26"/>
      <c r="JHL967" s="26"/>
      <c r="JHM967" s="26"/>
      <c r="JHN967" s="26"/>
      <c r="JHO967" s="26"/>
      <c r="JHP967" s="26"/>
      <c r="JHQ967" s="26"/>
      <c r="JHR967" s="26"/>
      <c r="JHS967" s="26"/>
      <c r="JHT967" s="26"/>
      <c r="JHU967" s="26"/>
      <c r="JHV967" s="26"/>
      <c r="JHW967" s="26"/>
      <c r="JHX967" s="26"/>
      <c r="JHY967" s="26"/>
      <c r="JHZ967" s="26"/>
      <c r="JIA967" s="26"/>
      <c r="JIB967" s="26"/>
      <c r="JIC967" s="26"/>
      <c r="JID967" s="26"/>
      <c r="JIE967" s="26"/>
      <c r="JIF967" s="26"/>
      <c r="JIG967" s="26"/>
      <c r="JIH967" s="26"/>
      <c r="JII967" s="26"/>
      <c r="JIJ967" s="26"/>
      <c r="JIK967" s="26"/>
      <c r="JIL967" s="26"/>
      <c r="JIM967" s="26"/>
      <c r="JIN967" s="26"/>
      <c r="JIO967" s="26"/>
      <c r="JIP967" s="26"/>
      <c r="JIQ967" s="26"/>
      <c r="JIR967" s="26"/>
      <c r="JIS967" s="26"/>
      <c r="JIT967" s="26"/>
      <c r="JIU967" s="26"/>
      <c r="JIV967" s="26"/>
      <c r="JIW967" s="26"/>
      <c r="JIX967" s="26"/>
      <c r="JIY967" s="26"/>
      <c r="JIZ967" s="26"/>
      <c r="JJA967" s="26"/>
      <c r="JJB967" s="26"/>
      <c r="JJC967" s="26"/>
      <c r="JJD967" s="26"/>
      <c r="JJE967" s="26"/>
      <c r="JJF967" s="26"/>
      <c r="JJG967" s="26"/>
      <c r="JJH967" s="26"/>
      <c r="JJI967" s="26"/>
      <c r="JJJ967" s="26"/>
      <c r="JJK967" s="26"/>
      <c r="JJL967" s="26"/>
      <c r="JJM967" s="26"/>
      <c r="JJN967" s="26"/>
      <c r="JJO967" s="26"/>
      <c r="JJP967" s="26"/>
      <c r="JJQ967" s="26"/>
      <c r="JJR967" s="26"/>
      <c r="JJS967" s="26"/>
      <c r="JJT967" s="26"/>
      <c r="JJU967" s="26"/>
      <c r="JJV967" s="26"/>
      <c r="JJW967" s="26"/>
      <c r="JJX967" s="26"/>
      <c r="JJY967" s="26"/>
      <c r="JJZ967" s="26"/>
      <c r="JKA967" s="26"/>
      <c r="JKB967" s="26"/>
      <c r="JKC967" s="26"/>
      <c r="JKD967" s="26"/>
      <c r="JKE967" s="26"/>
      <c r="JKF967" s="26"/>
      <c r="JKG967" s="26"/>
      <c r="JKH967" s="26"/>
      <c r="JKI967" s="26"/>
      <c r="JKJ967" s="26"/>
      <c r="JKK967" s="26"/>
      <c r="JKL967" s="26"/>
      <c r="JKM967" s="26"/>
      <c r="JKN967" s="26"/>
      <c r="JKO967" s="26"/>
      <c r="JKP967" s="26"/>
      <c r="JKQ967" s="26"/>
      <c r="JKR967" s="26"/>
      <c r="JKS967" s="26"/>
      <c r="JKT967" s="26"/>
      <c r="JKU967" s="26"/>
      <c r="JKV967" s="26"/>
      <c r="JKW967" s="26"/>
      <c r="JKX967" s="26"/>
      <c r="JKY967" s="26"/>
      <c r="JKZ967" s="26"/>
      <c r="JLA967" s="26"/>
      <c r="JLB967" s="26"/>
      <c r="JLC967" s="26"/>
      <c r="JLD967" s="26"/>
      <c r="JLE967" s="26"/>
      <c r="JLF967" s="26"/>
      <c r="JLG967" s="26"/>
      <c r="JLH967" s="26"/>
      <c r="JLI967" s="26"/>
      <c r="JLJ967" s="26"/>
      <c r="JLK967" s="26"/>
      <c r="JLL967" s="26"/>
      <c r="JLM967" s="26"/>
      <c r="JLN967" s="26"/>
      <c r="JLO967" s="26"/>
      <c r="JLP967" s="26"/>
      <c r="JLQ967" s="26"/>
      <c r="JLR967" s="26"/>
      <c r="JLS967" s="26"/>
      <c r="JLT967" s="26"/>
      <c r="JLU967" s="26"/>
      <c r="JLV967" s="26"/>
      <c r="JLW967" s="26"/>
      <c r="JLX967" s="26"/>
      <c r="JLY967" s="26"/>
      <c r="JLZ967" s="26"/>
      <c r="JMA967" s="26"/>
      <c r="JMB967" s="26"/>
      <c r="JMC967" s="26"/>
      <c r="JMD967" s="26"/>
      <c r="JME967" s="26"/>
      <c r="JMF967" s="26"/>
      <c r="JMG967" s="26"/>
      <c r="JMH967" s="26"/>
      <c r="JMI967" s="26"/>
      <c r="JMJ967" s="26"/>
      <c r="JMK967" s="26"/>
      <c r="JML967" s="26"/>
      <c r="JMM967" s="26"/>
      <c r="JMN967" s="26"/>
      <c r="JMO967" s="26"/>
      <c r="JMP967" s="26"/>
      <c r="JMQ967" s="26"/>
      <c r="JMR967" s="26"/>
      <c r="JMS967" s="26"/>
      <c r="JMT967" s="26"/>
      <c r="JMU967" s="26"/>
      <c r="JMV967" s="26"/>
      <c r="JMW967" s="26"/>
      <c r="JMX967" s="26"/>
      <c r="JMY967" s="26"/>
      <c r="JMZ967" s="26"/>
      <c r="JNA967" s="26"/>
      <c r="JNB967" s="26"/>
      <c r="JNC967" s="26"/>
      <c r="JND967" s="26"/>
      <c r="JNE967" s="26"/>
      <c r="JNF967" s="26"/>
      <c r="JNG967" s="26"/>
      <c r="JNH967" s="26"/>
      <c r="JNI967" s="26"/>
      <c r="JNJ967" s="26"/>
      <c r="JNK967" s="26"/>
      <c r="JNL967" s="26"/>
      <c r="JNM967" s="26"/>
      <c r="JNN967" s="26"/>
      <c r="JNO967" s="26"/>
      <c r="JNP967" s="26"/>
      <c r="JNQ967" s="26"/>
      <c r="JNR967" s="26"/>
      <c r="JNS967" s="26"/>
      <c r="JNT967" s="26"/>
      <c r="JNU967" s="26"/>
      <c r="JNV967" s="26"/>
      <c r="JNW967" s="26"/>
      <c r="JNX967" s="26"/>
      <c r="JNY967" s="26"/>
      <c r="JNZ967" s="26"/>
      <c r="JOA967" s="26"/>
      <c r="JOB967" s="26"/>
      <c r="JOC967" s="26"/>
      <c r="JOD967" s="26"/>
      <c r="JOE967" s="26"/>
      <c r="JOF967" s="26"/>
      <c r="JOG967" s="26"/>
      <c r="JOH967" s="26"/>
      <c r="JOI967" s="26"/>
      <c r="JOJ967" s="26"/>
      <c r="JOK967" s="26"/>
      <c r="JOL967" s="26"/>
      <c r="JOM967" s="26"/>
      <c r="JON967" s="26"/>
      <c r="JOO967" s="26"/>
      <c r="JOP967" s="26"/>
      <c r="JOQ967" s="26"/>
      <c r="JOR967" s="26"/>
      <c r="JOS967" s="26"/>
      <c r="JOT967" s="26"/>
      <c r="JOU967" s="26"/>
      <c r="JOV967" s="26"/>
      <c r="JOW967" s="26"/>
      <c r="JOX967" s="26"/>
      <c r="JOY967" s="26"/>
      <c r="JOZ967" s="26"/>
      <c r="JPA967" s="26"/>
      <c r="JPB967" s="26"/>
      <c r="JPC967" s="26"/>
      <c r="JPD967" s="26"/>
      <c r="JPE967" s="26"/>
      <c r="JPF967" s="26"/>
      <c r="JPG967" s="26"/>
      <c r="JPH967" s="26"/>
      <c r="JPI967" s="26"/>
      <c r="JPJ967" s="26"/>
      <c r="JPK967" s="26"/>
      <c r="JPL967" s="26"/>
      <c r="JPM967" s="26"/>
      <c r="JPN967" s="26"/>
      <c r="JPO967" s="26"/>
      <c r="JPP967" s="26"/>
      <c r="JPQ967" s="26"/>
      <c r="JPR967" s="26"/>
      <c r="JPS967" s="26"/>
      <c r="JPT967" s="26"/>
      <c r="JPU967" s="26"/>
      <c r="JPV967" s="26"/>
      <c r="JPW967" s="26"/>
      <c r="JPX967" s="26"/>
      <c r="JPY967" s="26"/>
      <c r="JPZ967" s="26"/>
      <c r="JQA967" s="26"/>
      <c r="JQB967" s="26"/>
      <c r="JQC967" s="26"/>
      <c r="JQD967" s="26"/>
      <c r="JQE967" s="26"/>
      <c r="JQF967" s="26"/>
      <c r="JQG967" s="26"/>
      <c r="JQH967" s="26"/>
      <c r="JQI967" s="26"/>
      <c r="JQJ967" s="26"/>
      <c r="JQK967" s="26"/>
      <c r="JQL967" s="26"/>
      <c r="JQM967" s="26"/>
      <c r="JQN967" s="26"/>
      <c r="JQO967" s="26"/>
      <c r="JQP967" s="26"/>
      <c r="JQQ967" s="26"/>
      <c r="JQR967" s="26"/>
      <c r="JQS967" s="26"/>
      <c r="JQT967" s="26"/>
      <c r="JQU967" s="26"/>
      <c r="JQV967" s="26"/>
      <c r="JQW967" s="26"/>
      <c r="JQX967" s="26"/>
      <c r="JQY967" s="26"/>
      <c r="JQZ967" s="26"/>
      <c r="JRA967" s="26"/>
      <c r="JRB967" s="26"/>
      <c r="JRC967" s="26"/>
      <c r="JRD967" s="26"/>
      <c r="JRE967" s="26"/>
      <c r="JRF967" s="26"/>
      <c r="JRG967" s="26"/>
      <c r="JRH967" s="26"/>
      <c r="JRI967" s="26"/>
      <c r="JRJ967" s="26"/>
      <c r="JRK967" s="26"/>
      <c r="JRL967" s="26"/>
      <c r="JRM967" s="26"/>
      <c r="JRN967" s="26"/>
      <c r="JRO967" s="26"/>
      <c r="JRP967" s="26"/>
      <c r="JRQ967" s="26"/>
      <c r="JRR967" s="26"/>
      <c r="JRS967" s="26"/>
      <c r="JRT967" s="26"/>
      <c r="JRU967" s="26"/>
      <c r="JRV967" s="26"/>
      <c r="JRW967" s="26"/>
      <c r="JRX967" s="26"/>
      <c r="JRY967" s="26"/>
      <c r="JRZ967" s="26"/>
      <c r="JSA967" s="26"/>
      <c r="JSB967" s="26"/>
      <c r="JSC967" s="26"/>
      <c r="JSD967" s="26"/>
      <c r="JSE967" s="26"/>
      <c r="JSF967" s="26"/>
      <c r="JSG967" s="26"/>
      <c r="JSH967" s="26"/>
      <c r="JSI967" s="26"/>
      <c r="JSJ967" s="26"/>
      <c r="JSK967" s="26"/>
      <c r="JSL967" s="26"/>
      <c r="JSM967" s="26"/>
      <c r="JSN967" s="26"/>
      <c r="JSO967" s="26"/>
      <c r="JSP967" s="26"/>
      <c r="JSQ967" s="26"/>
      <c r="JSR967" s="26"/>
      <c r="JSS967" s="26"/>
      <c r="JST967" s="26"/>
      <c r="JSU967" s="26"/>
      <c r="JSV967" s="26"/>
      <c r="JSW967" s="26"/>
      <c r="JSX967" s="26"/>
      <c r="JSY967" s="26"/>
      <c r="JSZ967" s="26"/>
      <c r="JTA967" s="26"/>
      <c r="JTB967" s="26"/>
      <c r="JTC967" s="26"/>
      <c r="JTD967" s="26"/>
      <c r="JTE967" s="26"/>
      <c r="JTF967" s="26"/>
      <c r="JTG967" s="26"/>
      <c r="JTH967" s="26"/>
      <c r="JTI967" s="26"/>
      <c r="JTJ967" s="26"/>
      <c r="JTK967" s="26"/>
      <c r="JTL967" s="26"/>
      <c r="JTM967" s="26"/>
      <c r="JTN967" s="26"/>
      <c r="JTO967" s="26"/>
      <c r="JTP967" s="26"/>
      <c r="JTQ967" s="26"/>
      <c r="JTR967" s="26"/>
      <c r="JTS967" s="26"/>
      <c r="JTT967" s="26"/>
      <c r="JTU967" s="26"/>
      <c r="JTV967" s="26"/>
      <c r="JTW967" s="26"/>
      <c r="JTX967" s="26"/>
      <c r="JTY967" s="26"/>
      <c r="JTZ967" s="26"/>
      <c r="JUA967" s="26"/>
      <c r="JUB967" s="26"/>
      <c r="JUC967" s="26"/>
      <c r="JUD967" s="26"/>
      <c r="JUE967" s="26"/>
      <c r="JUF967" s="26"/>
      <c r="JUG967" s="26"/>
      <c r="JUH967" s="26"/>
      <c r="JUI967" s="26"/>
      <c r="JUJ967" s="26"/>
      <c r="JUK967" s="26"/>
      <c r="JUL967" s="26"/>
      <c r="JUM967" s="26"/>
      <c r="JUN967" s="26"/>
      <c r="JUO967" s="26"/>
      <c r="JUP967" s="26"/>
      <c r="JUQ967" s="26"/>
      <c r="JUR967" s="26"/>
      <c r="JUS967" s="26"/>
      <c r="JUT967" s="26"/>
      <c r="JUU967" s="26"/>
      <c r="JUV967" s="26"/>
      <c r="JUW967" s="26"/>
      <c r="JUX967" s="26"/>
      <c r="JUY967" s="26"/>
      <c r="JUZ967" s="26"/>
      <c r="JVA967" s="26"/>
      <c r="JVB967" s="26"/>
      <c r="JVC967" s="26"/>
      <c r="JVD967" s="26"/>
      <c r="JVE967" s="26"/>
      <c r="JVF967" s="26"/>
      <c r="JVG967" s="26"/>
      <c r="JVH967" s="26"/>
      <c r="JVI967" s="26"/>
      <c r="JVJ967" s="26"/>
      <c r="JVK967" s="26"/>
      <c r="JVL967" s="26"/>
      <c r="JVM967" s="26"/>
      <c r="JVN967" s="26"/>
      <c r="JVO967" s="26"/>
      <c r="JVP967" s="26"/>
      <c r="JVQ967" s="26"/>
      <c r="JVR967" s="26"/>
      <c r="JVS967" s="26"/>
      <c r="JVT967" s="26"/>
      <c r="JVU967" s="26"/>
      <c r="JVV967" s="26"/>
      <c r="JVW967" s="26"/>
      <c r="JVX967" s="26"/>
      <c r="JVY967" s="26"/>
      <c r="JVZ967" s="26"/>
      <c r="JWA967" s="26"/>
      <c r="JWB967" s="26"/>
      <c r="JWC967" s="26"/>
      <c r="JWD967" s="26"/>
      <c r="JWE967" s="26"/>
      <c r="JWF967" s="26"/>
      <c r="JWG967" s="26"/>
      <c r="JWH967" s="26"/>
      <c r="JWI967" s="26"/>
      <c r="JWJ967" s="26"/>
      <c r="JWK967" s="26"/>
      <c r="JWL967" s="26"/>
      <c r="JWM967" s="26"/>
      <c r="JWN967" s="26"/>
      <c r="JWO967" s="26"/>
      <c r="JWP967" s="26"/>
      <c r="JWQ967" s="26"/>
      <c r="JWR967" s="26"/>
      <c r="JWS967" s="26"/>
      <c r="JWT967" s="26"/>
      <c r="JWU967" s="26"/>
      <c r="JWV967" s="26"/>
      <c r="JWW967" s="26"/>
      <c r="JWX967" s="26"/>
      <c r="JWY967" s="26"/>
      <c r="JWZ967" s="26"/>
      <c r="JXA967" s="26"/>
      <c r="JXB967" s="26"/>
      <c r="JXC967" s="26"/>
      <c r="JXD967" s="26"/>
      <c r="JXE967" s="26"/>
      <c r="JXF967" s="26"/>
      <c r="JXG967" s="26"/>
      <c r="JXH967" s="26"/>
      <c r="JXI967" s="26"/>
      <c r="JXJ967" s="26"/>
      <c r="JXK967" s="26"/>
      <c r="JXL967" s="26"/>
      <c r="JXM967" s="26"/>
      <c r="JXN967" s="26"/>
      <c r="JXO967" s="26"/>
      <c r="JXP967" s="26"/>
      <c r="JXQ967" s="26"/>
      <c r="JXR967" s="26"/>
      <c r="JXS967" s="26"/>
      <c r="JXT967" s="26"/>
      <c r="JXU967" s="26"/>
      <c r="JXV967" s="26"/>
      <c r="JXW967" s="26"/>
      <c r="JXX967" s="26"/>
      <c r="JXY967" s="26"/>
      <c r="JXZ967" s="26"/>
      <c r="JYA967" s="26"/>
      <c r="JYB967" s="26"/>
      <c r="JYC967" s="26"/>
      <c r="JYD967" s="26"/>
      <c r="JYE967" s="26"/>
      <c r="JYF967" s="26"/>
      <c r="JYG967" s="26"/>
      <c r="JYH967" s="26"/>
      <c r="JYI967" s="26"/>
      <c r="JYJ967" s="26"/>
      <c r="JYK967" s="26"/>
      <c r="JYL967" s="26"/>
      <c r="JYM967" s="26"/>
      <c r="JYN967" s="26"/>
      <c r="JYO967" s="26"/>
      <c r="JYP967" s="26"/>
      <c r="JYQ967" s="26"/>
      <c r="JYR967" s="26"/>
      <c r="JYS967" s="26"/>
      <c r="JYT967" s="26"/>
      <c r="JYU967" s="26"/>
      <c r="JYV967" s="26"/>
      <c r="JYW967" s="26"/>
      <c r="JYX967" s="26"/>
      <c r="JYY967" s="26"/>
      <c r="JYZ967" s="26"/>
      <c r="JZA967" s="26"/>
      <c r="JZB967" s="26"/>
      <c r="JZC967" s="26"/>
      <c r="JZD967" s="26"/>
      <c r="JZE967" s="26"/>
      <c r="JZF967" s="26"/>
      <c r="JZG967" s="26"/>
      <c r="JZH967" s="26"/>
      <c r="JZI967" s="26"/>
      <c r="JZJ967" s="26"/>
      <c r="JZK967" s="26"/>
      <c r="JZL967" s="26"/>
      <c r="JZM967" s="26"/>
      <c r="JZN967" s="26"/>
      <c r="JZO967" s="26"/>
      <c r="JZP967" s="26"/>
      <c r="JZQ967" s="26"/>
      <c r="JZR967" s="26"/>
      <c r="JZS967" s="26"/>
      <c r="JZT967" s="26"/>
      <c r="JZU967" s="26"/>
      <c r="JZV967" s="26"/>
      <c r="JZW967" s="26"/>
      <c r="JZX967" s="26"/>
      <c r="JZY967" s="26"/>
      <c r="JZZ967" s="26"/>
      <c r="KAA967" s="26"/>
      <c r="KAB967" s="26"/>
      <c r="KAC967" s="26"/>
      <c r="KAD967" s="26"/>
      <c r="KAE967" s="26"/>
      <c r="KAF967" s="26"/>
      <c r="KAG967" s="26"/>
      <c r="KAH967" s="26"/>
      <c r="KAI967" s="26"/>
      <c r="KAJ967" s="26"/>
      <c r="KAK967" s="26"/>
      <c r="KAL967" s="26"/>
      <c r="KAM967" s="26"/>
      <c r="KAN967" s="26"/>
      <c r="KAO967" s="26"/>
      <c r="KAP967" s="26"/>
      <c r="KAQ967" s="26"/>
      <c r="KAR967" s="26"/>
      <c r="KAS967" s="26"/>
      <c r="KAT967" s="26"/>
      <c r="KAU967" s="26"/>
      <c r="KAV967" s="26"/>
      <c r="KAW967" s="26"/>
      <c r="KAX967" s="26"/>
      <c r="KAY967" s="26"/>
      <c r="KAZ967" s="26"/>
      <c r="KBA967" s="26"/>
      <c r="KBB967" s="26"/>
      <c r="KBC967" s="26"/>
      <c r="KBD967" s="26"/>
      <c r="KBE967" s="26"/>
      <c r="KBF967" s="26"/>
      <c r="KBG967" s="26"/>
      <c r="KBH967" s="26"/>
      <c r="KBI967" s="26"/>
      <c r="KBJ967" s="26"/>
      <c r="KBK967" s="26"/>
      <c r="KBL967" s="26"/>
      <c r="KBM967" s="26"/>
      <c r="KBN967" s="26"/>
      <c r="KBO967" s="26"/>
      <c r="KBP967" s="26"/>
      <c r="KBQ967" s="26"/>
      <c r="KBR967" s="26"/>
      <c r="KBS967" s="26"/>
      <c r="KBT967" s="26"/>
      <c r="KBU967" s="26"/>
      <c r="KBV967" s="26"/>
      <c r="KBW967" s="26"/>
      <c r="KBX967" s="26"/>
      <c r="KBY967" s="26"/>
      <c r="KBZ967" s="26"/>
      <c r="KCA967" s="26"/>
      <c r="KCB967" s="26"/>
      <c r="KCC967" s="26"/>
      <c r="KCD967" s="26"/>
      <c r="KCE967" s="26"/>
      <c r="KCF967" s="26"/>
      <c r="KCG967" s="26"/>
      <c r="KCH967" s="26"/>
      <c r="KCI967" s="26"/>
      <c r="KCJ967" s="26"/>
      <c r="KCK967" s="26"/>
      <c r="KCL967" s="26"/>
      <c r="KCM967" s="26"/>
      <c r="KCN967" s="26"/>
      <c r="KCO967" s="26"/>
      <c r="KCP967" s="26"/>
      <c r="KCQ967" s="26"/>
      <c r="KCR967" s="26"/>
      <c r="KCS967" s="26"/>
      <c r="KCT967" s="26"/>
      <c r="KCU967" s="26"/>
      <c r="KCV967" s="26"/>
      <c r="KCW967" s="26"/>
      <c r="KCX967" s="26"/>
      <c r="KCY967" s="26"/>
      <c r="KCZ967" s="26"/>
      <c r="KDA967" s="26"/>
      <c r="KDB967" s="26"/>
      <c r="KDC967" s="26"/>
      <c r="KDD967" s="26"/>
      <c r="KDE967" s="26"/>
      <c r="KDF967" s="26"/>
      <c r="KDG967" s="26"/>
      <c r="KDH967" s="26"/>
      <c r="KDI967" s="26"/>
      <c r="KDJ967" s="26"/>
      <c r="KDK967" s="26"/>
      <c r="KDL967" s="26"/>
      <c r="KDM967" s="26"/>
      <c r="KDN967" s="26"/>
      <c r="KDO967" s="26"/>
      <c r="KDP967" s="26"/>
      <c r="KDQ967" s="26"/>
      <c r="KDR967" s="26"/>
      <c r="KDS967" s="26"/>
      <c r="KDT967" s="26"/>
      <c r="KDU967" s="26"/>
      <c r="KDV967" s="26"/>
      <c r="KDW967" s="26"/>
      <c r="KDX967" s="26"/>
      <c r="KDY967" s="26"/>
      <c r="KDZ967" s="26"/>
      <c r="KEA967" s="26"/>
      <c r="KEB967" s="26"/>
      <c r="KEC967" s="26"/>
      <c r="KED967" s="26"/>
      <c r="KEE967" s="26"/>
      <c r="KEF967" s="26"/>
      <c r="KEG967" s="26"/>
      <c r="KEH967" s="26"/>
      <c r="KEI967" s="26"/>
      <c r="KEJ967" s="26"/>
      <c r="KEK967" s="26"/>
      <c r="KEL967" s="26"/>
      <c r="KEM967" s="26"/>
      <c r="KEN967" s="26"/>
      <c r="KEO967" s="26"/>
      <c r="KEP967" s="26"/>
      <c r="KEQ967" s="26"/>
      <c r="KER967" s="26"/>
      <c r="KES967" s="26"/>
      <c r="KET967" s="26"/>
      <c r="KEU967" s="26"/>
      <c r="KEV967" s="26"/>
      <c r="KEW967" s="26"/>
      <c r="KEX967" s="26"/>
      <c r="KEY967" s="26"/>
      <c r="KEZ967" s="26"/>
      <c r="KFA967" s="26"/>
      <c r="KFB967" s="26"/>
      <c r="KFC967" s="26"/>
      <c r="KFD967" s="26"/>
      <c r="KFE967" s="26"/>
      <c r="KFF967" s="26"/>
      <c r="KFG967" s="26"/>
      <c r="KFH967" s="26"/>
      <c r="KFI967" s="26"/>
      <c r="KFJ967" s="26"/>
      <c r="KFK967" s="26"/>
      <c r="KFL967" s="26"/>
      <c r="KFM967" s="26"/>
      <c r="KFN967" s="26"/>
      <c r="KFO967" s="26"/>
      <c r="KFP967" s="26"/>
      <c r="KFQ967" s="26"/>
      <c r="KFR967" s="26"/>
      <c r="KFS967" s="26"/>
      <c r="KFT967" s="26"/>
      <c r="KFU967" s="26"/>
      <c r="KFV967" s="26"/>
      <c r="KFW967" s="26"/>
      <c r="KFX967" s="26"/>
      <c r="KFY967" s="26"/>
      <c r="KFZ967" s="26"/>
      <c r="KGA967" s="26"/>
      <c r="KGB967" s="26"/>
      <c r="KGC967" s="26"/>
      <c r="KGD967" s="26"/>
      <c r="KGE967" s="26"/>
      <c r="KGF967" s="26"/>
      <c r="KGG967" s="26"/>
      <c r="KGH967" s="26"/>
      <c r="KGI967" s="26"/>
      <c r="KGJ967" s="26"/>
      <c r="KGK967" s="26"/>
      <c r="KGL967" s="26"/>
      <c r="KGM967" s="26"/>
      <c r="KGN967" s="26"/>
      <c r="KGO967" s="26"/>
      <c r="KGP967" s="26"/>
      <c r="KGQ967" s="26"/>
      <c r="KGR967" s="26"/>
      <c r="KGS967" s="26"/>
      <c r="KGT967" s="26"/>
      <c r="KGU967" s="26"/>
      <c r="KGV967" s="26"/>
      <c r="KGW967" s="26"/>
      <c r="KGX967" s="26"/>
      <c r="KGY967" s="26"/>
      <c r="KGZ967" s="26"/>
      <c r="KHA967" s="26"/>
      <c r="KHB967" s="26"/>
      <c r="KHC967" s="26"/>
      <c r="KHD967" s="26"/>
      <c r="KHE967" s="26"/>
      <c r="KHF967" s="26"/>
      <c r="KHG967" s="26"/>
      <c r="KHH967" s="26"/>
      <c r="KHI967" s="26"/>
      <c r="KHJ967" s="26"/>
      <c r="KHK967" s="26"/>
      <c r="KHL967" s="26"/>
      <c r="KHM967" s="26"/>
      <c r="KHN967" s="26"/>
      <c r="KHO967" s="26"/>
      <c r="KHP967" s="26"/>
      <c r="KHQ967" s="26"/>
      <c r="KHR967" s="26"/>
      <c r="KHS967" s="26"/>
      <c r="KHT967" s="26"/>
      <c r="KHU967" s="26"/>
      <c r="KHV967" s="26"/>
      <c r="KHW967" s="26"/>
      <c r="KHX967" s="26"/>
      <c r="KHY967" s="26"/>
      <c r="KHZ967" s="26"/>
      <c r="KIA967" s="26"/>
      <c r="KIB967" s="26"/>
      <c r="KIC967" s="26"/>
      <c r="KID967" s="26"/>
      <c r="KIE967" s="26"/>
      <c r="KIF967" s="26"/>
      <c r="KIG967" s="26"/>
      <c r="KIH967" s="26"/>
      <c r="KII967" s="26"/>
      <c r="KIJ967" s="26"/>
      <c r="KIK967" s="26"/>
      <c r="KIL967" s="26"/>
      <c r="KIM967" s="26"/>
      <c r="KIN967" s="26"/>
      <c r="KIO967" s="26"/>
      <c r="KIP967" s="26"/>
      <c r="KIQ967" s="26"/>
      <c r="KIR967" s="26"/>
      <c r="KIS967" s="26"/>
      <c r="KIT967" s="26"/>
      <c r="KIU967" s="26"/>
      <c r="KIV967" s="26"/>
      <c r="KIW967" s="26"/>
      <c r="KIX967" s="26"/>
      <c r="KIY967" s="26"/>
      <c r="KIZ967" s="26"/>
      <c r="KJA967" s="26"/>
      <c r="KJB967" s="26"/>
      <c r="KJC967" s="26"/>
      <c r="KJD967" s="26"/>
      <c r="KJE967" s="26"/>
      <c r="KJF967" s="26"/>
      <c r="KJG967" s="26"/>
      <c r="KJH967" s="26"/>
      <c r="KJI967" s="26"/>
      <c r="KJJ967" s="26"/>
      <c r="KJK967" s="26"/>
      <c r="KJL967" s="26"/>
      <c r="KJM967" s="26"/>
      <c r="KJN967" s="26"/>
      <c r="KJO967" s="26"/>
      <c r="KJP967" s="26"/>
      <c r="KJQ967" s="26"/>
      <c r="KJR967" s="26"/>
      <c r="KJS967" s="26"/>
      <c r="KJT967" s="26"/>
      <c r="KJU967" s="26"/>
      <c r="KJV967" s="26"/>
      <c r="KJW967" s="26"/>
      <c r="KJX967" s="26"/>
      <c r="KJY967" s="26"/>
      <c r="KJZ967" s="26"/>
      <c r="KKA967" s="26"/>
      <c r="KKB967" s="26"/>
      <c r="KKC967" s="26"/>
      <c r="KKD967" s="26"/>
      <c r="KKE967" s="26"/>
      <c r="KKF967" s="26"/>
      <c r="KKG967" s="26"/>
      <c r="KKH967" s="26"/>
      <c r="KKI967" s="26"/>
      <c r="KKJ967" s="26"/>
      <c r="KKK967" s="26"/>
      <c r="KKL967" s="26"/>
      <c r="KKM967" s="26"/>
      <c r="KKN967" s="26"/>
      <c r="KKO967" s="26"/>
      <c r="KKP967" s="26"/>
      <c r="KKQ967" s="26"/>
      <c r="KKR967" s="26"/>
      <c r="KKS967" s="26"/>
      <c r="KKT967" s="26"/>
      <c r="KKU967" s="26"/>
      <c r="KKV967" s="26"/>
      <c r="KKW967" s="26"/>
      <c r="KKX967" s="26"/>
      <c r="KKY967" s="26"/>
      <c r="KKZ967" s="26"/>
      <c r="KLA967" s="26"/>
      <c r="KLB967" s="26"/>
      <c r="KLC967" s="26"/>
      <c r="KLD967" s="26"/>
      <c r="KLE967" s="26"/>
      <c r="KLF967" s="26"/>
      <c r="KLG967" s="26"/>
      <c r="KLH967" s="26"/>
      <c r="KLI967" s="26"/>
      <c r="KLJ967" s="26"/>
      <c r="KLK967" s="26"/>
      <c r="KLL967" s="26"/>
      <c r="KLM967" s="26"/>
      <c r="KLN967" s="26"/>
      <c r="KLO967" s="26"/>
      <c r="KLP967" s="26"/>
      <c r="KLQ967" s="26"/>
      <c r="KLR967" s="26"/>
      <c r="KLS967" s="26"/>
      <c r="KLT967" s="26"/>
      <c r="KLU967" s="26"/>
      <c r="KLV967" s="26"/>
      <c r="KLW967" s="26"/>
      <c r="KLX967" s="26"/>
      <c r="KLY967" s="26"/>
      <c r="KLZ967" s="26"/>
      <c r="KMA967" s="26"/>
      <c r="KMB967" s="26"/>
      <c r="KMC967" s="26"/>
      <c r="KMD967" s="26"/>
      <c r="KME967" s="26"/>
      <c r="KMF967" s="26"/>
      <c r="KMG967" s="26"/>
      <c r="KMH967" s="26"/>
      <c r="KMI967" s="26"/>
      <c r="KMJ967" s="26"/>
      <c r="KMK967" s="26"/>
      <c r="KML967" s="26"/>
      <c r="KMM967" s="26"/>
      <c r="KMN967" s="26"/>
      <c r="KMO967" s="26"/>
      <c r="KMP967" s="26"/>
      <c r="KMQ967" s="26"/>
      <c r="KMR967" s="26"/>
      <c r="KMS967" s="26"/>
      <c r="KMT967" s="26"/>
      <c r="KMU967" s="26"/>
      <c r="KMV967" s="26"/>
      <c r="KMW967" s="26"/>
      <c r="KMX967" s="26"/>
      <c r="KMY967" s="26"/>
      <c r="KMZ967" s="26"/>
      <c r="KNA967" s="26"/>
      <c r="KNB967" s="26"/>
      <c r="KNC967" s="26"/>
      <c r="KND967" s="26"/>
      <c r="KNE967" s="26"/>
      <c r="KNF967" s="26"/>
      <c r="KNG967" s="26"/>
      <c r="KNH967" s="26"/>
      <c r="KNI967" s="26"/>
      <c r="KNJ967" s="26"/>
      <c r="KNK967" s="26"/>
      <c r="KNL967" s="26"/>
      <c r="KNM967" s="26"/>
      <c r="KNN967" s="26"/>
      <c r="KNO967" s="26"/>
      <c r="KNP967" s="26"/>
      <c r="KNQ967" s="26"/>
      <c r="KNR967" s="26"/>
      <c r="KNS967" s="26"/>
      <c r="KNT967" s="26"/>
      <c r="KNU967" s="26"/>
      <c r="KNV967" s="26"/>
      <c r="KNW967" s="26"/>
      <c r="KNX967" s="26"/>
      <c r="KNY967" s="26"/>
      <c r="KNZ967" s="26"/>
      <c r="KOA967" s="26"/>
      <c r="KOB967" s="26"/>
      <c r="KOC967" s="26"/>
      <c r="KOD967" s="26"/>
      <c r="KOE967" s="26"/>
      <c r="KOF967" s="26"/>
      <c r="KOG967" s="26"/>
      <c r="KOH967" s="26"/>
      <c r="KOI967" s="26"/>
      <c r="KOJ967" s="26"/>
      <c r="KOK967" s="26"/>
      <c r="KOL967" s="26"/>
      <c r="KOM967" s="26"/>
      <c r="KON967" s="26"/>
      <c r="KOO967" s="26"/>
      <c r="KOP967" s="26"/>
      <c r="KOQ967" s="26"/>
      <c r="KOR967" s="26"/>
      <c r="KOS967" s="26"/>
      <c r="KOT967" s="26"/>
      <c r="KOU967" s="26"/>
      <c r="KOV967" s="26"/>
      <c r="KOW967" s="26"/>
      <c r="KOX967" s="26"/>
      <c r="KOY967" s="26"/>
      <c r="KOZ967" s="26"/>
      <c r="KPA967" s="26"/>
      <c r="KPB967" s="26"/>
      <c r="KPC967" s="26"/>
      <c r="KPD967" s="26"/>
      <c r="KPE967" s="26"/>
      <c r="KPF967" s="26"/>
      <c r="KPG967" s="26"/>
      <c r="KPH967" s="26"/>
      <c r="KPI967" s="26"/>
      <c r="KPJ967" s="26"/>
      <c r="KPK967" s="26"/>
      <c r="KPL967" s="26"/>
      <c r="KPM967" s="26"/>
      <c r="KPN967" s="26"/>
      <c r="KPO967" s="26"/>
      <c r="KPP967" s="26"/>
      <c r="KPQ967" s="26"/>
      <c r="KPR967" s="26"/>
      <c r="KPS967" s="26"/>
      <c r="KPT967" s="26"/>
      <c r="KPU967" s="26"/>
      <c r="KPV967" s="26"/>
      <c r="KPW967" s="26"/>
      <c r="KPX967" s="26"/>
      <c r="KPY967" s="26"/>
      <c r="KPZ967" s="26"/>
      <c r="KQA967" s="26"/>
      <c r="KQB967" s="26"/>
      <c r="KQC967" s="26"/>
      <c r="KQD967" s="26"/>
      <c r="KQE967" s="26"/>
      <c r="KQF967" s="26"/>
      <c r="KQG967" s="26"/>
      <c r="KQH967" s="26"/>
      <c r="KQI967" s="26"/>
      <c r="KQJ967" s="26"/>
      <c r="KQK967" s="26"/>
      <c r="KQL967" s="26"/>
      <c r="KQM967" s="26"/>
      <c r="KQN967" s="26"/>
      <c r="KQO967" s="26"/>
      <c r="KQP967" s="26"/>
      <c r="KQQ967" s="26"/>
      <c r="KQR967" s="26"/>
      <c r="KQS967" s="26"/>
      <c r="KQT967" s="26"/>
      <c r="KQU967" s="26"/>
      <c r="KQV967" s="26"/>
      <c r="KQW967" s="26"/>
      <c r="KQX967" s="26"/>
      <c r="KQY967" s="26"/>
      <c r="KQZ967" s="26"/>
      <c r="KRA967" s="26"/>
      <c r="KRB967" s="26"/>
      <c r="KRC967" s="26"/>
      <c r="KRD967" s="26"/>
      <c r="KRE967" s="26"/>
      <c r="KRF967" s="26"/>
      <c r="KRG967" s="26"/>
      <c r="KRH967" s="26"/>
      <c r="KRI967" s="26"/>
      <c r="KRJ967" s="26"/>
      <c r="KRK967" s="26"/>
      <c r="KRL967" s="26"/>
      <c r="KRM967" s="26"/>
      <c r="KRN967" s="26"/>
      <c r="KRO967" s="26"/>
      <c r="KRP967" s="26"/>
      <c r="KRQ967" s="26"/>
      <c r="KRR967" s="26"/>
      <c r="KRS967" s="26"/>
      <c r="KRT967" s="26"/>
      <c r="KRU967" s="26"/>
      <c r="KRV967" s="26"/>
      <c r="KRW967" s="26"/>
      <c r="KRX967" s="26"/>
      <c r="KRY967" s="26"/>
      <c r="KRZ967" s="26"/>
      <c r="KSA967" s="26"/>
      <c r="KSB967" s="26"/>
      <c r="KSC967" s="26"/>
      <c r="KSD967" s="26"/>
      <c r="KSE967" s="26"/>
      <c r="KSF967" s="26"/>
      <c r="KSG967" s="26"/>
      <c r="KSH967" s="26"/>
      <c r="KSI967" s="26"/>
      <c r="KSJ967" s="26"/>
      <c r="KSK967" s="26"/>
      <c r="KSL967" s="26"/>
      <c r="KSM967" s="26"/>
      <c r="KSN967" s="26"/>
      <c r="KSO967" s="26"/>
      <c r="KSP967" s="26"/>
      <c r="KSQ967" s="26"/>
      <c r="KSR967" s="26"/>
      <c r="KSS967" s="26"/>
      <c r="KST967" s="26"/>
      <c r="KSU967" s="26"/>
      <c r="KSV967" s="26"/>
      <c r="KSW967" s="26"/>
      <c r="KSX967" s="26"/>
      <c r="KSY967" s="26"/>
      <c r="KSZ967" s="26"/>
      <c r="KTA967" s="26"/>
      <c r="KTB967" s="26"/>
      <c r="KTC967" s="26"/>
      <c r="KTD967" s="26"/>
      <c r="KTE967" s="26"/>
      <c r="KTF967" s="26"/>
      <c r="KTG967" s="26"/>
      <c r="KTH967" s="26"/>
      <c r="KTI967" s="26"/>
      <c r="KTJ967" s="26"/>
      <c r="KTK967" s="26"/>
      <c r="KTL967" s="26"/>
      <c r="KTM967" s="26"/>
      <c r="KTN967" s="26"/>
      <c r="KTO967" s="26"/>
      <c r="KTP967" s="26"/>
      <c r="KTQ967" s="26"/>
      <c r="KTR967" s="26"/>
      <c r="KTS967" s="26"/>
      <c r="KTT967" s="26"/>
      <c r="KTU967" s="26"/>
      <c r="KTV967" s="26"/>
      <c r="KTW967" s="26"/>
      <c r="KTX967" s="26"/>
      <c r="KTY967" s="26"/>
      <c r="KTZ967" s="26"/>
      <c r="KUA967" s="26"/>
      <c r="KUB967" s="26"/>
      <c r="KUC967" s="26"/>
      <c r="KUD967" s="26"/>
      <c r="KUE967" s="26"/>
      <c r="KUF967" s="26"/>
      <c r="KUG967" s="26"/>
      <c r="KUH967" s="26"/>
      <c r="KUI967" s="26"/>
      <c r="KUJ967" s="26"/>
      <c r="KUK967" s="26"/>
      <c r="KUL967" s="26"/>
      <c r="KUM967" s="26"/>
      <c r="KUN967" s="26"/>
      <c r="KUO967" s="26"/>
      <c r="KUP967" s="26"/>
      <c r="KUQ967" s="26"/>
      <c r="KUR967" s="26"/>
      <c r="KUS967" s="26"/>
      <c r="KUT967" s="26"/>
      <c r="KUU967" s="26"/>
      <c r="KUV967" s="26"/>
      <c r="KUW967" s="26"/>
      <c r="KUX967" s="26"/>
      <c r="KUY967" s="26"/>
      <c r="KUZ967" s="26"/>
      <c r="KVA967" s="26"/>
      <c r="KVB967" s="26"/>
      <c r="KVC967" s="26"/>
      <c r="KVD967" s="26"/>
      <c r="KVE967" s="26"/>
      <c r="KVF967" s="26"/>
      <c r="KVG967" s="26"/>
      <c r="KVH967" s="26"/>
      <c r="KVI967" s="26"/>
      <c r="KVJ967" s="26"/>
      <c r="KVK967" s="26"/>
      <c r="KVL967" s="26"/>
      <c r="KVM967" s="26"/>
      <c r="KVN967" s="26"/>
      <c r="KVO967" s="26"/>
      <c r="KVP967" s="26"/>
      <c r="KVQ967" s="26"/>
      <c r="KVR967" s="26"/>
      <c r="KVS967" s="26"/>
      <c r="KVT967" s="26"/>
      <c r="KVU967" s="26"/>
      <c r="KVV967" s="26"/>
      <c r="KVW967" s="26"/>
      <c r="KVX967" s="26"/>
      <c r="KVY967" s="26"/>
      <c r="KVZ967" s="26"/>
      <c r="KWA967" s="26"/>
      <c r="KWB967" s="26"/>
      <c r="KWC967" s="26"/>
      <c r="KWD967" s="26"/>
      <c r="KWE967" s="26"/>
      <c r="KWF967" s="26"/>
      <c r="KWG967" s="26"/>
      <c r="KWH967" s="26"/>
      <c r="KWI967" s="26"/>
      <c r="KWJ967" s="26"/>
      <c r="KWK967" s="26"/>
      <c r="KWL967" s="26"/>
      <c r="KWM967" s="26"/>
      <c r="KWN967" s="26"/>
      <c r="KWO967" s="26"/>
      <c r="KWP967" s="26"/>
      <c r="KWQ967" s="26"/>
      <c r="KWR967" s="26"/>
      <c r="KWS967" s="26"/>
      <c r="KWT967" s="26"/>
      <c r="KWU967" s="26"/>
      <c r="KWV967" s="26"/>
      <c r="KWW967" s="26"/>
      <c r="KWX967" s="26"/>
      <c r="KWY967" s="26"/>
      <c r="KWZ967" s="26"/>
      <c r="KXA967" s="26"/>
      <c r="KXB967" s="26"/>
      <c r="KXC967" s="26"/>
      <c r="KXD967" s="26"/>
      <c r="KXE967" s="26"/>
      <c r="KXF967" s="26"/>
      <c r="KXG967" s="26"/>
      <c r="KXH967" s="26"/>
      <c r="KXI967" s="26"/>
      <c r="KXJ967" s="26"/>
      <c r="KXK967" s="26"/>
      <c r="KXL967" s="26"/>
      <c r="KXM967" s="26"/>
      <c r="KXN967" s="26"/>
      <c r="KXO967" s="26"/>
      <c r="KXP967" s="26"/>
      <c r="KXQ967" s="26"/>
      <c r="KXR967" s="26"/>
      <c r="KXS967" s="26"/>
      <c r="KXT967" s="26"/>
      <c r="KXU967" s="26"/>
      <c r="KXV967" s="26"/>
      <c r="KXW967" s="26"/>
      <c r="KXX967" s="26"/>
      <c r="KXY967" s="26"/>
      <c r="KXZ967" s="26"/>
      <c r="KYA967" s="26"/>
      <c r="KYB967" s="26"/>
      <c r="KYC967" s="26"/>
      <c r="KYD967" s="26"/>
      <c r="KYE967" s="26"/>
      <c r="KYF967" s="26"/>
      <c r="KYG967" s="26"/>
      <c r="KYH967" s="26"/>
      <c r="KYI967" s="26"/>
      <c r="KYJ967" s="26"/>
      <c r="KYK967" s="26"/>
      <c r="KYL967" s="26"/>
      <c r="KYM967" s="26"/>
      <c r="KYN967" s="26"/>
      <c r="KYO967" s="26"/>
      <c r="KYP967" s="26"/>
      <c r="KYQ967" s="26"/>
      <c r="KYR967" s="26"/>
      <c r="KYS967" s="26"/>
      <c r="KYT967" s="26"/>
      <c r="KYU967" s="26"/>
      <c r="KYV967" s="26"/>
      <c r="KYW967" s="26"/>
      <c r="KYX967" s="26"/>
      <c r="KYY967" s="26"/>
      <c r="KYZ967" s="26"/>
      <c r="KZA967" s="26"/>
      <c r="KZB967" s="26"/>
      <c r="KZC967" s="26"/>
      <c r="KZD967" s="26"/>
      <c r="KZE967" s="26"/>
      <c r="KZF967" s="26"/>
      <c r="KZG967" s="26"/>
      <c r="KZH967" s="26"/>
      <c r="KZI967" s="26"/>
      <c r="KZJ967" s="26"/>
      <c r="KZK967" s="26"/>
      <c r="KZL967" s="26"/>
      <c r="KZM967" s="26"/>
      <c r="KZN967" s="26"/>
      <c r="KZO967" s="26"/>
      <c r="KZP967" s="26"/>
      <c r="KZQ967" s="26"/>
      <c r="KZR967" s="26"/>
      <c r="KZS967" s="26"/>
      <c r="KZT967" s="26"/>
      <c r="KZU967" s="26"/>
      <c r="KZV967" s="26"/>
      <c r="KZW967" s="26"/>
      <c r="KZX967" s="26"/>
      <c r="KZY967" s="26"/>
      <c r="KZZ967" s="26"/>
      <c r="LAA967" s="26"/>
      <c r="LAB967" s="26"/>
      <c r="LAC967" s="26"/>
      <c r="LAD967" s="26"/>
      <c r="LAE967" s="26"/>
      <c r="LAF967" s="26"/>
      <c r="LAG967" s="26"/>
      <c r="LAH967" s="26"/>
      <c r="LAI967" s="26"/>
      <c r="LAJ967" s="26"/>
      <c r="LAK967" s="26"/>
      <c r="LAL967" s="26"/>
      <c r="LAM967" s="26"/>
      <c r="LAN967" s="26"/>
      <c r="LAO967" s="26"/>
      <c r="LAP967" s="26"/>
      <c r="LAQ967" s="26"/>
      <c r="LAR967" s="26"/>
      <c r="LAS967" s="26"/>
      <c r="LAT967" s="26"/>
      <c r="LAU967" s="26"/>
      <c r="LAV967" s="26"/>
      <c r="LAW967" s="26"/>
      <c r="LAX967" s="26"/>
      <c r="LAY967" s="26"/>
      <c r="LAZ967" s="26"/>
      <c r="LBA967" s="26"/>
      <c r="LBB967" s="26"/>
      <c r="LBC967" s="26"/>
      <c r="LBD967" s="26"/>
      <c r="LBE967" s="26"/>
      <c r="LBF967" s="26"/>
      <c r="LBG967" s="26"/>
      <c r="LBH967" s="26"/>
      <c r="LBI967" s="26"/>
      <c r="LBJ967" s="26"/>
      <c r="LBK967" s="26"/>
      <c r="LBL967" s="26"/>
      <c r="LBM967" s="26"/>
      <c r="LBN967" s="26"/>
      <c r="LBO967" s="26"/>
      <c r="LBP967" s="26"/>
      <c r="LBQ967" s="26"/>
      <c r="LBR967" s="26"/>
      <c r="LBS967" s="26"/>
      <c r="LBT967" s="26"/>
      <c r="LBU967" s="26"/>
      <c r="LBV967" s="26"/>
      <c r="LBW967" s="26"/>
      <c r="LBX967" s="26"/>
      <c r="LBY967" s="26"/>
      <c r="LBZ967" s="26"/>
      <c r="LCA967" s="26"/>
      <c r="LCB967" s="26"/>
      <c r="LCC967" s="26"/>
      <c r="LCD967" s="26"/>
      <c r="LCE967" s="26"/>
      <c r="LCF967" s="26"/>
      <c r="LCG967" s="26"/>
      <c r="LCH967" s="26"/>
      <c r="LCI967" s="26"/>
      <c r="LCJ967" s="26"/>
      <c r="LCK967" s="26"/>
      <c r="LCL967" s="26"/>
      <c r="LCM967" s="26"/>
      <c r="LCN967" s="26"/>
      <c r="LCO967" s="26"/>
      <c r="LCP967" s="26"/>
      <c r="LCQ967" s="26"/>
      <c r="LCR967" s="26"/>
      <c r="LCS967" s="26"/>
      <c r="LCT967" s="26"/>
      <c r="LCU967" s="26"/>
      <c r="LCV967" s="26"/>
      <c r="LCW967" s="26"/>
      <c r="LCX967" s="26"/>
      <c r="LCY967" s="26"/>
      <c r="LCZ967" s="26"/>
      <c r="LDA967" s="26"/>
      <c r="LDB967" s="26"/>
      <c r="LDC967" s="26"/>
      <c r="LDD967" s="26"/>
      <c r="LDE967" s="26"/>
      <c r="LDF967" s="26"/>
      <c r="LDG967" s="26"/>
      <c r="LDH967" s="26"/>
      <c r="LDI967" s="26"/>
      <c r="LDJ967" s="26"/>
      <c r="LDK967" s="26"/>
      <c r="LDL967" s="26"/>
      <c r="LDM967" s="26"/>
      <c r="LDN967" s="26"/>
      <c r="LDO967" s="26"/>
      <c r="LDP967" s="26"/>
      <c r="LDQ967" s="26"/>
      <c r="LDR967" s="26"/>
      <c r="LDS967" s="26"/>
      <c r="LDT967" s="26"/>
      <c r="LDU967" s="26"/>
      <c r="LDV967" s="26"/>
      <c r="LDW967" s="26"/>
      <c r="LDX967" s="26"/>
      <c r="LDY967" s="26"/>
      <c r="LDZ967" s="26"/>
      <c r="LEA967" s="26"/>
      <c r="LEB967" s="26"/>
      <c r="LEC967" s="26"/>
      <c r="LED967" s="26"/>
      <c r="LEE967" s="26"/>
      <c r="LEF967" s="26"/>
      <c r="LEG967" s="26"/>
      <c r="LEH967" s="26"/>
      <c r="LEI967" s="26"/>
      <c r="LEJ967" s="26"/>
      <c r="LEK967" s="26"/>
      <c r="LEL967" s="26"/>
      <c r="LEM967" s="26"/>
      <c r="LEN967" s="26"/>
      <c r="LEO967" s="26"/>
      <c r="LEP967" s="26"/>
      <c r="LEQ967" s="26"/>
      <c r="LER967" s="26"/>
      <c r="LES967" s="26"/>
      <c r="LET967" s="26"/>
      <c r="LEU967" s="26"/>
      <c r="LEV967" s="26"/>
      <c r="LEW967" s="26"/>
      <c r="LEX967" s="26"/>
      <c r="LEY967" s="26"/>
      <c r="LEZ967" s="26"/>
      <c r="LFA967" s="26"/>
      <c r="LFB967" s="26"/>
      <c r="LFC967" s="26"/>
      <c r="LFD967" s="26"/>
      <c r="LFE967" s="26"/>
      <c r="LFF967" s="26"/>
      <c r="LFG967" s="26"/>
      <c r="LFH967" s="26"/>
      <c r="LFI967" s="26"/>
      <c r="LFJ967" s="26"/>
      <c r="LFK967" s="26"/>
      <c r="LFL967" s="26"/>
      <c r="LFM967" s="26"/>
      <c r="LFN967" s="26"/>
      <c r="LFO967" s="26"/>
      <c r="LFP967" s="26"/>
      <c r="LFQ967" s="26"/>
      <c r="LFR967" s="26"/>
      <c r="LFS967" s="26"/>
      <c r="LFT967" s="26"/>
      <c r="LFU967" s="26"/>
      <c r="LFV967" s="26"/>
      <c r="LFW967" s="26"/>
      <c r="LFX967" s="26"/>
      <c r="LFY967" s="26"/>
      <c r="LFZ967" s="26"/>
      <c r="LGA967" s="26"/>
      <c r="LGB967" s="26"/>
      <c r="LGC967" s="26"/>
      <c r="LGD967" s="26"/>
      <c r="LGE967" s="26"/>
      <c r="LGF967" s="26"/>
      <c r="LGG967" s="26"/>
      <c r="LGH967" s="26"/>
      <c r="LGI967" s="26"/>
      <c r="LGJ967" s="26"/>
      <c r="LGK967" s="26"/>
      <c r="LGL967" s="26"/>
      <c r="LGM967" s="26"/>
      <c r="LGN967" s="26"/>
      <c r="LGO967" s="26"/>
      <c r="LGP967" s="26"/>
      <c r="LGQ967" s="26"/>
      <c r="LGR967" s="26"/>
      <c r="LGS967" s="26"/>
      <c r="LGT967" s="26"/>
      <c r="LGU967" s="26"/>
      <c r="LGV967" s="26"/>
      <c r="LGW967" s="26"/>
      <c r="LGX967" s="26"/>
      <c r="LGY967" s="26"/>
      <c r="LGZ967" s="26"/>
      <c r="LHA967" s="26"/>
      <c r="LHB967" s="26"/>
      <c r="LHC967" s="26"/>
      <c r="LHD967" s="26"/>
      <c r="LHE967" s="26"/>
      <c r="LHF967" s="26"/>
      <c r="LHG967" s="26"/>
      <c r="LHH967" s="26"/>
      <c r="LHI967" s="26"/>
      <c r="LHJ967" s="26"/>
      <c r="LHK967" s="26"/>
      <c r="LHL967" s="26"/>
      <c r="LHM967" s="26"/>
      <c r="LHN967" s="26"/>
      <c r="LHO967" s="26"/>
      <c r="LHP967" s="26"/>
      <c r="LHQ967" s="26"/>
      <c r="LHR967" s="26"/>
      <c r="LHS967" s="26"/>
      <c r="LHT967" s="26"/>
      <c r="LHU967" s="26"/>
      <c r="LHV967" s="26"/>
      <c r="LHW967" s="26"/>
      <c r="LHX967" s="26"/>
      <c r="LHY967" s="26"/>
      <c r="LHZ967" s="26"/>
      <c r="LIA967" s="26"/>
      <c r="LIB967" s="26"/>
      <c r="LIC967" s="26"/>
      <c r="LID967" s="26"/>
      <c r="LIE967" s="26"/>
      <c r="LIF967" s="26"/>
      <c r="LIG967" s="26"/>
      <c r="LIH967" s="26"/>
      <c r="LII967" s="26"/>
      <c r="LIJ967" s="26"/>
      <c r="LIK967" s="26"/>
      <c r="LIL967" s="26"/>
      <c r="LIM967" s="26"/>
      <c r="LIN967" s="26"/>
      <c r="LIO967" s="26"/>
      <c r="LIP967" s="26"/>
      <c r="LIQ967" s="26"/>
      <c r="LIR967" s="26"/>
      <c r="LIS967" s="26"/>
      <c r="LIT967" s="26"/>
      <c r="LIU967" s="26"/>
      <c r="LIV967" s="26"/>
      <c r="LIW967" s="26"/>
      <c r="LIX967" s="26"/>
      <c r="LIY967" s="26"/>
      <c r="LIZ967" s="26"/>
      <c r="LJA967" s="26"/>
      <c r="LJB967" s="26"/>
      <c r="LJC967" s="26"/>
      <c r="LJD967" s="26"/>
      <c r="LJE967" s="26"/>
      <c r="LJF967" s="26"/>
      <c r="LJG967" s="26"/>
      <c r="LJH967" s="26"/>
      <c r="LJI967" s="26"/>
      <c r="LJJ967" s="26"/>
      <c r="LJK967" s="26"/>
      <c r="LJL967" s="26"/>
      <c r="LJM967" s="26"/>
      <c r="LJN967" s="26"/>
      <c r="LJO967" s="26"/>
      <c r="LJP967" s="26"/>
      <c r="LJQ967" s="26"/>
      <c r="LJR967" s="26"/>
      <c r="LJS967" s="26"/>
      <c r="LJT967" s="26"/>
      <c r="LJU967" s="26"/>
      <c r="LJV967" s="26"/>
      <c r="LJW967" s="26"/>
      <c r="LJX967" s="26"/>
      <c r="LJY967" s="26"/>
      <c r="LJZ967" s="26"/>
      <c r="LKA967" s="26"/>
      <c r="LKB967" s="26"/>
      <c r="LKC967" s="26"/>
      <c r="LKD967" s="26"/>
      <c r="LKE967" s="26"/>
      <c r="LKF967" s="26"/>
      <c r="LKG967" s="26"/>
      <c r="LKH967" s="26"/>
      <c r="LKI967" s="26"/>
      <c r="LKJ967" s="26"/>
      <c r="LKK967" s="26"/>
      <c r="LKL967" s="26"/>
      <c r="LKM967" s="26"/>
      <c r="LKN967" s="26"/>
      <c r="LKO967" s="26"/>
      <c r="LKP967" s="26"/>
      <c r="LKQ967" s="26"/>
      <c r="LKR967" s="26"/>
      <c r="LKS967" s="26"/>
      <c r="LKT967" s="26"/>
      <c r="LKU967" s="26"/>
      <c r="LKV967" s="26"/>
      <c r="LKW967" s="26"/>
      <c r="LKX967" s="26"/>
      <c r="LKY967" s="26"/>
      <c r="LKZ967" s="26"/>
      <c r="LLA967" s="26"/>
      <c r="LLB967" s="26"/>
      <c r="LLC967" s="26"/>
      <c r="LLD967" s="26"/>
      <c r="LLE967" s="26"/>
      <c r="LLF967" s="26"/>
      <c r="LLG967" s="26"/>
      <c r="LLH967" s="26"/>
      <c r="LLI967" s="26"/>
      <c r="LLJ967" s="26"/>
      <c r="LLK967" s="26"/>
      <c r="LLL967" s="26"/>
      <c r="LLM967" s="26"/>
      <c r="LLN967" s="26"/>
      <c r="LLO967" s="26"/>
      <c r="LLP967" s="26"/>
      <c r="LLQ967" s="26"/>
      <c r="LLR967" s="26"/>
      <c r="LLS967" s="26"/>
      <c r="LLT967" s="26"/>
      <c r="LLU967" s="26"/>
      <c r="LLV967" s="26"/>
      <c r="LLW967" s="26"/>
      <c r="LLX967" s="26"/>
      <c r="LLY967" s="26"/>
      <c r="LLZ967" s="26"/>
      <c r="LMA967" s="26"/>
      <c r="LMB967" s="26"/>
      <c r="LMC967" s="26"/>
      <c r="LMD967" s="26"/>
      <c r="LME967" s="26"/>
      <c r="LMF967" s="26"/>
      <c r="LMG967" s="26"/>
      <c r="LMH967" s="26"/>
      <c r="LMI967" s="26"/>
      <c r="LMJ967" s="26"/>
      <c r="LMK967" s="26"/>
      <c r="LML967" s="26"/>
      <c r="LMM967" s="26"/>
      <c r="LMN967" s="26"/>
      <c r="LMO967" s="26"/>
      <c r="LMP967" s="26"/>
      <c r="LMQ967" s="26"/>
      <c r="LMR967" s="26"/>
      <c r="LMS967" s="26"/>
      <c r="LMT967" s="26"/>
      <c r="LMU967" s="26"/>
      <c r="LMV967" s="26"/>
      <c r="LMW967" s="26"/>
      <c r="LMX967" s="26"/>
      <c r="LMY967" s="26"/>
      <c r="LMZ967" s="26"/>
      <c r="LNA967" s="26"/>
      <c r="LNB967" s="26"/>
      <c r="LNC967" s="26"/>
      <c r="LND967" s="26"/>
      <c r="LNE967" s="26"/>
      <c r="LNF967" s="26"/>
      <c r="LNG967" s="26"/>
      <c r="LNH967" s="26"/>
      <c r="LNI967" s="26"/>
      <c r="LNJ967" s="26"/>
      <c r="LNK967" s="26"/>
      <c r="LNL967" s="26"/>
      <c r="LNM967" s="26"/>
      <c r="LNN967" s="26"/>
      <c r="LNO967" s="26"/>
      <c r="LNP967" s="26"/>
      <c r="LNQ967" s="26"/>
      <c r="LNR967" s="26"/>
      <c r="LNS967" s="26"/>
      <c r="LNT967" s="26"/>
      <c r="LNU967" s="26"/>
      <c r="LNV967" s="26"/>
      <c r="LNW967" s="26"/>
      <c r="LNX967" s="26"/>
      <c r="LNY967" s="26"/>
      <c r="LNZ967" s="26"/>
      <c r="LOA967" s="26"/>
      <c r="LOB967" s="26"/>
      <c r="LOC967" s="26"/>
      <c r="LOD967" s="26"/>
      <c r="LOE967" s="26"/>
      <c r="LOF967" s="26"/>
      <c r="LOG967" s="26"/>
      <c r="LOH967" s="26"/>
      <c r="LOI967" s="26"/>
      <c r="LOJ967" s="26"/>
      <c r="LOK967" s="26"/>
      <c r="LOL967" s="26"/>
      <c r="LOM967" s="26"/>
      <c r="LON967" s="26"/>
      <c r="LOO967" s="26"/>
      <c r="LOP967" s="26"/>
      <c r="LOQ967" s="26"/>
      <c r="LOR967" s="26"/>
      <c r="LOS967" s="26"/>
      <c r="LOT967" s="26"/>
      <c r="LOU967" s="26"/>
      <c r="LOV967" s="26"/>
      <c r="LOW967" s="26"/>
      <c r="LOX967" s="26"/>
      <c r="LOY967" s="26"/>
      <c r="LOZ967" s="26"/>
      <c r="LPA967" s="26"/>
      <c r="LPB967" s="26"/>
      <c r="LPC967" s="26"/>
      <c r="LPD967" s="26"/>
      <c r="LPE967" s="26"/>
      <c r="LPF967" s="26"/>
      <c r="LPG967" s="26"/>
      <c r="LPH967" s="26"/>
      <c r="LPI967" s="26"/>
      <c r="LPJ967" s="26"/>
      <c r="LPK967" s="26"/>
      <c r="LPL967" s="26"/>
      <c r="LPM967" s="26"/>
      <c r="LPN967" s="26"/>
      <c r="LPO967" s="26"/>
      <c r="LPP967" s="26"/>
      <c r="LPQ967" s="26"/>
      <c r="LPR967" s="26"/>
      <c r="LPS967" s="26"/>
      <c r="LPT967" s="26"/>
      <c r="LPU967" s="26"/>
      <c r="LPV967" s="26"/>
      <c r="LPW967" s="26"/>
      <c r="LPX967" s="26"/>
      <c r="LPY967" s="26"/>
      <c r="LPZ967" s="26"/>
      <c r="LQA967" s="26"/>
      <c r="LQB967" s="26"/>
      <c r="LQC967" s="26"/>
      <c r="LQD967" s="26"/>
      <c r="LQE967" s="26"/>
      <c r="LQF967" s="26"/>
      <c r="LQG967" s="26"/>
      <c r="LQH967" s="26"/>
      <c r="LQI967" s="26"/>
      <c r="LQJ967" s="26"/>
      <c r="LQK967" s="26"/>
      <c r="LQL967" s="26"/>
      <c r="LQM967" s="26"/>
      <c r="LQN967" s="26"/>
      <c r="LQO967" s="26"/>
      <c r="LQP967" s="26"/>
      <c r="LQQ967" s="26"/>
      <c r="LQR967" s="26"/>
      <c r="LQS967" s="26"/>
      <c r="LQT967" s="26"/>
      <c r="LQU967" s="26"/>
      <c r="LQV967" s="26"/>
      <c r="LQW967" s="26"/>
      <c r="LQX967" s="26"/>
      <c r="LQY967" s="26"/>
      <c r="LQZ967" s="26"/>
      <c r="LRA967" s="26"/>
      <c r="LRB967" s="26"/>
      <c r="LRC967" s="26"/>
      <c r="LRD967" s="26"/>
      <c r="LRE967" s="26"/>
      <c r="LRF967" s="26"/>
      <c r="LRG967" s="26"/>
      <c r="LRH967" s="26"/>
      <c r="LRI967" s="26"/>
      <c r="LRJ967" s="26"/>
      <c r="LRK967" s="26"/>
      <c r="LRL967" s="26"/>
      <c r="LRM967" s="26"/>
      <c r="LRN967" s="26"/>
      <c r="LRO967" s="26"/>
      <c r="LRP967" s="26"/>
      <c r="LRQ967" s="26"/>
      <c r="LRR967" s="26"/>
      <c r="LRS967" s="26"/>
      <c r="LRT967" s="26"/>
      <c r="LRU967" s="26"/>
      <c r="LRV967" s="26"/>
      <c r="LRW967" s="26"/>
      <c r="LRX967" s="26"/>
      <c r="LRY967" s="26"/>
      <c r="LRZ967" s="26"/>
      <c r="LSA967" s="26"/>
      <c r="LSB967" s="26"/>
      <c r="LSC967" s="26"/>
      <c r="LSD967" s="26"/>
      <c r="LSE967" s="26"/>
      <c r="LSF967" s="26"/>
      <c r="LSG967" s="26"/>
      <c r="LSH967" s="26"/>
      <c r="LSI967" s="26"/>
      <c r="LSJ967" s="26"/>
      <c r="LSK967" s="26"/>
      <c r="LSL967" s="26"/>
      <c r="LSM967" s="26"/>
      <c r="LSN967" s="26"/>
      <c r="LSO967" s="26"/>
      <c r="LSP967" s="26"/>
      <c r="LSQ967" s="26"/>
      <c r="LSR967" s="26"/>
      <c r="LSS967" s="26"/>
      <c r="LST967" s="26"/>
      <c r="LSU967" s="26"/>
      <c r="LSV967" s="26"/>
      <c r="LSW967" s="26"/>
      <c r="LSX967" s="26"/>
      <c r="LSY967" s="26"/>
      <c r="LSZ967" s="26"/>
      <c r="LTA967" s="26"/>
      <c r="LTB967" s="26"/>
      <c r="LTC967" s="26"/>
      <c r="LTD967" s="26"/>
      <c r="LTE967" s="26"/>
      <c r="LTF967" s="26"/>
      <c r="LTG967" s="26"/>
      <c r="LTH967" s="26"/>
      <c r="LTI967" s="26"/>
      <c r="LTJ967" s="26"/>
      <c r="LTK967" s="26"/>
      <c r="LTL967" s="26"/>
      <c r="LTM967" s="26"/>
      <c r="LTN967" s="26"/>
      <c r="LTO967" s="26"/>
      <c r="LTP967" s="26"/>
      <c r="LTQ967" s="26"/>
      <c r="LTR967" s="26"/>
      <c r="LTS967" s="26"/>
      <c r="LTT967" s="26"/>
      <c r="LTU967" s="26"/>
      <c r="LTV967" s="26"/>
      <c r="LTW967" s="26"/>
      <c r="LTX967" s="26"/>
      <c r="LTY967" s="26"/>
      <c r="LTZ967" s="26"/>
      <c r="LUA967" s="26"/>
      <c r="LUB967" s="26"/>
      <c r="LUC967" s="26"/>
      <c r="LUD967" s="26"/>
      <c r="LUE967" s="26"/>
      <c r="LUF967" s="26"/>
      <c r="LUG967" s="26"/>
      <c r="LUH967" s="26"/>
      <c r="LUI967" s="26"/>
      <c r="LUJ967" s="26"/>
      <c r="LUK967" s="26"/>
      <c r="LUL967" s="26"/>
      <c r="LUM967" s="26"/>
      <c r="LUN967" s="26"/>
      <c r="LUO967" s="26"/>
      <c r="LUP967" s="26"/>
      <c r="LUQ967" s="26"/>
      <c r="LUR967" s="26"/>
      <c r="LUS967" s="26"/>
      <c r="LUT967" s="26"/>
      <c r="LUU967" s="26"/>
      <c r="LUV967" s="26"/>
      <c r="LUW967" s="26"/>
      <c r="LUX967" s="26"/>
      <c r="LUY967" s="26"/>
      <c r="LUZ967" s="26"/>
      <c r="LVA967" s="26"/>
      <c r="LVB967" s="26"/>
      <c r="LVC967" s="26"/>
      <c r="LVD967" s="26"/>
      <c r="LVE967" s="26"/>
      <c r="LVF967" s="26"/>
      <c r="LVG967" s="26"/>
      <c r="LVH967" s="26"/>
      <c r="LVI967" s="26"/>
      <c r="LVJ967" s="26"/>
      <c r="LVK967" s="26"/>
      <c r="LVL967" s="26"/>
      <c r="LVM967" s="26"/>
      <c r="LVN967" s="26"/>
      <c r="LVO967" s="26"/>
      <c r="LVP967" s="26"/>
      <c r="LVQ967" s="26"/>
      <c r="LVR967" s="26"/>
      <c r="LVS967" s="26"/>
      <c r="LVT967" s="26"/>
      <c r="LVU967" s="26"/>
      <c r="LVV967" s="26"/>
      <c r="LVW967" s="26"/>
      <c r="LVX967" s="26"/>
      <c r="LVY967" s="26"/>
      <c r="LVZ967" s="26"/>
      <c r="LWA967" s="26"/>
      <c r="LWB967" s="26"/>
      <c r="LWC967" s="26"/>
      <c r="LWD967" s="26"/>
      <c r="LWE967" s="26"/>
      <c r="LWF967" s="26"/>
      <c r="LWG967" s="26"/>
      <c r="LWH967" s="26"/>
      <c r="LWI967" s="26"/>
      <c r="LWJ967" s="26"/>
      <c r="LWK967" s="26"/>
      <c r="LWL967" s="26"/>
      <c r="LWM967" s="26"/>
      <c r="LWN967" s="26"/>
      <c r="LWO967" s="26"/>
      <c r="LWP967" s="26"/>
      <c r="LWQ967" s="26"/>
      <c r="LWR967" s="26"/>
      <c r="LWS967" s="26"/>
      <c r="LWT967" s="26"/>
      <c r="LWU967" s="26"/>
      <c r="LWV967" s="26"/>
      <c r="LWW967" s="26"/>
      <c r="LWX967" s="26"/>
      <c r="LWY967" s="26"/>
      <c r="LWZ967" s="26"/>
      <c r="LXA967" s="26"/>
      <c r="LXB967" s="26"/>
      <c r="LXC967" s="26"/>
      <c r="LXD967" s="26"/>
      <c r="LXE967" s="26"/>
      <c r="LXF967" s="26"/>
      <c r="LXG967" s="26"/>
      <c r="LXH967" s="26"/>
      <c r="LXI967" s="26"/>
      <c r="LXJ967" s="26"/>
      <c r="LXK967" s="26"/>
      <c r="LXL967" s="26"/>
      <c r="LXM967" s="26"/>
      <c r="LXN967" s="26"/>
      <c r="LXO967" s="26"/>
      <c r="LXP967" s="26"/>
      <c r="LXQ967" s="26"/>
      <c r="LXR967" s="26"/>
      <c r="LXS967" s="26"/>
      <c r="LXT967" s="26"/>
      <c r="LXU967" s="26"/>
      <c r="LXV967" s="26"/>
      <c r="LXW967" s="26"/>
      <c r="LXX967" s="26"/>
      <c r="LXY967" s="26"/>
      <c r="LXZ967" s="26"/>
      <c r="LYA967" s="26"/>
      <c r="LYB967" s="26"/>
      <c r="LYC967" s="26"/>
      <c r="LYD967" s="26"/>
      <c r="LYE967" s="26"/>
      <c r="LYF967" s="26"/>
      <c r="LYG967" s="26"/>
      <c r="LYH967" s="26"/>
      <c r="LYI967" s="26"/>
      <c r="LYJ967" s="26"/>
      <c r="LYK967" s="26"/>
      <c r="LYL967" s="26"/>
      <c r="LYM967" s="26"/>
      <c r="LYN967" s="26"/>
      <c r="LYO967" s="26"/>
      <c r="LYP967" s="26"/>
      <c r="LYQ967" s="26"/>
      <c r="LYR967" s="26"/>
      <c r="LYS967" s="26"/>
      <c r="LYT967" s="26"/>
      <c r="LYU967" s="26"/>
      <c r="LYV967" s="26"/>
      <c r="LYW967" s="26"/>
      <c r="LYX967" s="26"/>
      <c r="LYY967" s="26"/>
      <c r="LYZ967" s="26"/>
      <c r="LZA967" s="26"/>
      <c r="LZB967" s="26"/>
      <c r="LZC967" s="26"/>
      <c r="LZD967" s="26"/>
      <c r="LZE967" s="26"/>
      <c r="LZF967" s="26"/>
      <c r="LZG967" s="26"/>
      <c r="LZH967" s="26"/>
      <c r="LZI967" s="26"/>
      <c r="LZJ967" s="26"/>
      <c r="LZK967" s="26"/>
      <c r="LZL967" s="26"/>
      <c r="LZM967" s="26"/>
      <c r="LZN967" s="26"/>
      <c r="LZO967" s="26"/>
      <c r="LZP967" s="26"/>
      <c r="LZQ967" s="26"/>
      <c r="LZR967" s="26"/>
      <c r="LZS967" s="26"/>
      <c r="LZT967" s="26"/>
      <c r="LZU967" s="26"/>
      <c r="LZV967" s="26"/>
      <c r="LZW967" s="26"/>
      <c r="LZX967" s="26"/>
      <c r="LZY967" s="26"/>
      <c r="LZZ967" s="26"/>
      <c r="MAA967" s="26"/>
      <c r="MAB967" s="26"/>
      <c r="MAC967" s="26"/>
      <c r="MAD967" s="26"/>
      <c r="MAE967" s="26"/>
      <c r="MAF967" s="26"/>
      <c r="MAG967" s="26"/>
      <c r="MAH967" s="26"/>
      <c r="MAI967" s="26"/>
      <c r="MAJ967" s="26"/>
      <c r="MAK967" s="26"/>
      <c r="MAL967" s="26"/>
      <c r="MAM967" s="26"/>
      <c r="MAN967" s="26"/>
      <c r="MAO967" s="26"/>
      <c r="MAP967" s="26"/>
      <c r="MAQ967" s="26"/>
      <c r="MAR967" s="26"/>
      <c r="MAS967" s="26"/>
      <c r="MAT967" s="26"/>
      <c r="MAU967" s="26"/>
      <c r="MAV967" s="26"/>
      <c r="MAW967" s="26"/>
      <c r="MAX967" s="26"/>
      <c r="MAY967" s="26"/>
      <c r="MAZ967" s="26"/>
      <c r="MBA967" s="26"/>
      <c r="MBB967" s="26"/>
      <c r="MBC967" s="26"/>
      <c r="MBD967" s="26"/>
      <c r="MBE967" s="26"/>
      <c r="MBF967" s="26"/>
      <c r="MBG967" s="26"/>
      <c r="MBH967" s="26"/>
      <c r="MBI967" s="26"/>
      <c r="MBJ967" s="26"/>
      <c r="MBK967" s="26"/>
      <c r="MBL967" s="26"/>
      <c r="MBM967" s="26"/>
      <c r="MBN967" s="26"/>
      <c r="MBO967" s="26"/>
      <c r="MBP967" s="26"/>
      <c r="MBQ967" s="26"/>
      <c r="MBR967" s="26"/>
      <c r="MBS967" s="26"/>
      <c r="MBT967" s="26"/>
      <c r="MBU967" s="26"/>
      <c r="MBV967" s="26"/>
      <c r="MBW967" s="26"/>
      <c r="MBX967" s="26"/>
      <c r="MBY967" s="26"/>
      <c r="MBZ967" s="26"/>
      <c r="MCA967" s="26"/>
      <c r="MCB967" s="26"/>
      <c r="MCC967" s="26"/>
      <c r="MCD967" s="26"/>
      <c r="MCE967" s="26"/>
      <c r="MCF967" s="26"/>
      <c r="MCG967" s="26"/>
      <c r="MCH967" s="26"/>
      <c r="MCI967" s="26"/>
      <c r="MCJ967" s="26"/>
      <c r="MCK967" s="26"/>
      <c r="MCL967" s="26"/>
      <c r="MCM967" s="26"/>
      <c r="MCN967" s="26"/>
      <c r="MCO967" s="26"/>
      <c r="MCP967" s="26"/>
      <c r="MCQ967" s="26"/>
      <c r="MCR967" s="26"/>
      <c r="MCS967" s="26"/>
      <c r="MCT967" s="26"/>
      <c r="MCU967" s="26"/>
      <c r="MCV967" s="26"/>
      <c r="MCW967" s="26"/>
      <c r="MCX967" s="26"/>
      <c r="MCY967" s="26"/>
      <c r="MCZ967" s="26"/>
      <c r="MDA967" s="26"/>
      <c r="MDB967" s="26"/>
      <c r="MDC967" s="26"/>
      <c r="MDD967" s="26"/>
      <c r="MDE967" s="26"/>
      <c r="MDF967" s="26"/>
      <c r="MDG967" s="26"/>
      <c r="MDH967" s="26"/>
      <c r="MDI967" s="26"/>
      <c r="MDJ967" s="26"/>
      <c r="MDK967" s="26"/>
      <c r="MDL967" s="26"/>
      <c r="MDM967" s="26"/>
      <c r="MDN967" s="26"/>
      <c r="MDO967" s="26"/>
      <c r="MDP967" s="26"/>
      <c r="MDQ967" s="26"/>
      <c r="MDR967" s="26"/>
      <c r="MDS967" s="26"/>
      <c r="MDT967" s="26"/>
      <c r="MDU967" s="26"/>
      <c r="MDV967" s="26"/>
      <c r="MDW967" s="26"/>
      <c r="MDX967" s="26"/>
      <c r="MDY967" s="26"/>
      <c r="MDZ967" s="26"/>
      <c r="MEA967" s="26"/>
      <c r="MEB967" s="26"/>
      <c r="MEC967" s="26"/>
      <c r="MED967" s="26"/>
      <c r="MEE967" s="26"/>
      <c r="MEF967" s="26"/>
      <c r="MEG967" s="26"/>
      <c r="MEH967" s="26"/>
      <c r="MEI967" s="26"/>
      <c r="MEJ967" s="26"/>
      <c r="MEK967" s="26"/>
      <c r="MEL967" s="26"/>
      <c r="MEM967" s="26"/>
      <c r="MEN967" s="26"/>
      <c r="MEO967" s="26"/>
      <c r="MEP967" s="26"/>
      <c r="MEQ967" s="26"/>
      <c r="MER967" s="26"/>
      <c r="MES967" s="26"/>
      <c r="MET967" s="26"/>
      <c r="MEU967" s="26"/>
      <c r="MEV967" s="26"/>
      <c r="MEW967" s="26"/>
      <c r="MEX967" s="26"/>
      <c r="MEY967" s="26"/>
      <c r="MEZ967" s="26"/>
      <c r="MFA967" s="26"/>
      <c r="MFB967" s="26"/>
      <c r="MFC967" s="26"/>
      <c r="MFD967" s="26"/>
      <c r="MFE967" s="26"/>
      <c r="MFF967" s="26"/>
      <c r="MFG967" s="26"/>
      <c r="MFH967" s="26"/>
      <c r="MFI967" s="26"/>
      <c r="MFJ967" s="26"/>
      <c r="MFK967" s="26"/>
      <c r="MFL967" s="26"/>
      <c r="MFM967" s="26"/>
      <c r="MFN967" s="26"/>
      <c r="MFO967" s="26"/>
      <c r="MFP967" s="26"/>
      <c r="MFQ967" s="26"/>
      <c r="MFR967" s="26"/>
      <c r="MFS967" s="26"/>
      <c r="MFT967" s="26"/>
      <c r="MFU967" s="26"/>
      <c r="MFV967" s="26"/>
      <c r="MFW967" s="26"/>
      <c r="MFX967" s="26"/>
      <c r="MFY967" s="26"/>
      <c r="MFZ967" s="26"/>
      <c r="MGA967" s="26"/>
      <c r="MGB967" s="26"/>
      <c r="MGC967" s="26"/>
      <c r="MGD967" s="26"/>
      <c r="MGE967" s="26"/>
      <c r="MGF967" s="26"/>
      <c r="MGG967" s="26"/>
      <c r="MGH967" s="26"/>
      <c r="MGI967" s="26"/>
      <c r="MGJ967" s="26"/>
      <c r="MGK967" s="26"/>
      <c r="MGL967" s="26"/>
      <c r="MGM967" s="26"/>
      <c r="MGN967" s="26"/>
      <c r="MGO967" s="26"/>
      <c r="MGP967" s="26"/>
      <c r="MGQ967" s="26"/>
      <c r="MGR967" s="26"/>
      <c r="MGS967" s="26"/>
      <c r="MGT967" s="26"/>
      <c r="MGU967" s="26"/>
      <c r="MGV967" s="26"/>
      <c r="MGW967" s="26"/>
      <c r="MGX967" s="26"/>
      <c r="MGY967" s="26"/>
      <c r="MGZ967" s="26"/>
      <c r="MHA967" s="26"/>
      <c r="MHB967" s="26"/>
      <c r="MHC967" s="26"/>
      <c r="MHD967" s="26"/>
      <c r="MHE967" s="26"/>
      <c r="MHF967" s="26"/>
      <c r="MHG967" s="26"/>
      <c r="MHH967" s="26"/>
      <c r="MHI967" s="26"/>
      <c r="MHJ967" s="26"/>
      <c r="MHK967" s="26"/>
      <c r="MHL967" s="26"/>
      <c r="MHM967" s="26"/>
      <c r="MHN967" s="26"/>
      <c r="MHO967" s="26"/>
      <c r="MHP967" s="26"/>
      <c r="MHQ967" s="26"/>
      <c r="MHR967" s="26"/>
      <c r="MHS967" s="26"/>
      <c r="MHT967" s="26"/>
      <c r="MHU967" s="26"/>
      <c r="MHV967" s="26"/>
      <c r="MHW967" s="26"/>
      <c r="MHX967" s="26"/>
      <c r="MHY967" s="26"/>
      <c r="MHZ967" s="26"/>
      <c r="MIA967" s="26"/>
      <c r="MIB967" s="26"/>
      <c r="MIC967" s="26"/>
      <c r="MID967" s="26"/>
      <c r="MIE967" s="26"/>
      <c r="MIF967" s="26"/>
      <c r="MIG967" s="26"/>
      <c r="MIH967" s="26"/>
      <c r="MII967" s="26"/>
      <c r="MIJ967" s="26"/>
      <c r="MIK967" s="26"/>
      <c r="MIL967" s="26"/>
      <c r="MIM967" s="26"/>
      <c r="MIN967" s="26"/>
      <c r="MIO967" s="26"/>
      <c r="MIP967" s="26"/>
      <c r="MIQ967" s="26"/>
      <c r="MIR967" s="26"/>
      <c r="MIS967" s="26"/>
      <c r="MIT967" s="26"/>
      <c r="MIU967" s="26"/>
      <c r="MIV967" s="26"/>
      <c r="MIW967" s="26"/>
      <c r="MIX967" s="26"/>
      <c r="MIY967" s="26"/>
      <c r="MIZ967" s="26"/>
      <c r="MJA967" s="26"/>
      <c r="MJB967" s="26"/>
      <c r="MJC967" s="26"/>
      <c r="MJD967" s="26"/>
      <c r="MJE967" s="26"/>
      <c r="MJF967" s="26"/>
      <c r="MJG967" s="26"/>
      <c r="MJH967" s="26"/>
      <c r="MJI967" s="26"/>
      <c r="MJJ967" s="26"/>
      <c r="MJK967" s="26"/>
      <c r="MJL967" s="26"/>
      <c r="MJM967" s="26"/>
      <c r="MJN967" s="26"/>
      <c r="MJO967" s="26"/>
      <c r="MJP967" s="26"/>
      <c r="MJQ967" s="26"/>
      <c r="MJR967" s="26"/>
      <c r="MJS967" s="26"/>
      <c r="MJT967" s="26"/>
      <c r="MJU967" s="26"/>
      <c r="MJV967" s="26"/>
      <c r="MJW967" s="26"/>
      <c r="MJX967" s="26"/>
      <c r="MJY967" s="26"/>
      <c r="MJZ967" s="26"/>
      <c r="MKA967" s="26"/>
      <c r="MKB967" s="26"/>
      <c r="MKC967" s="26"/>
      <c r="MKD967" s="26"/>
      <c r="MKE967" s="26"/>
      <c r="MKF967" s="26"/>
      <c r="MKG967" s="26"/>
      <c r="MKH967" s="26"/>
      <c r="MKI967" s="26"/>
      <c r="MKJ967" s="26"/>
      <c r="MKK967" s="26"/>
      <c r="MKL967" s="26"/>
      <c r="MKM967" s="26"/>
      <c r="MKN967" s="26"/>
      <c r="MKO967" s="26"/>
      <c r="MKP967" s="26"/>
      <c r="MKQ967" s="26"/>
      <c r="MKR967" s="26"/>
      <c r="MKS967" s="26"/>
      <c r="MKT967" s="26"/>
      <c r="MKU967" s="26"/>
      <c r="MKV967" s="26"/>
      <c r="MKW967" s="26"/>
      <c r="MKX967" s="26"/>
      <c r="MKY967" s="26"/>
      <c r="MKZ967" s="26"/>
      <c r="MLA967" s="26"/>
      <c r="MLB967" s="26"/>
      <c r="MLC967" s="26"/>
      <c r="MLD967" s="26"/>
      <c r="MLE967" s="26"/>
      <c r="MLF967" s="26"/>
      <c r="MLG967" s="26"/>
      <c r="MLH967" s="26"/>
      <c r="MLI967" s="26"/>
      <c r="MLJ967" s="26"/>
      <c r="MLK967" s="26"/>
      <c r="MLL967" s="26"/>
      <c r="MLM967" s="26"/>
      <c r="MLN967" s="26"/>
      <c r="MLO967" s="26"/>
      <c r="MLP967" s="26"/>
      <c r="MLQ967" s="26"/>
      <c r="MLR967" s="26"/>
      <c r="MLS967" s="26"/>
      <c r="MLT967" s="26"/>
      <c r="MLU967" s="26"/>
      <c r="MLV967" s="26"/>
      <c r="MLW967" s="26"/>
      <c r="MLX967" s="26"/>
      <c r="MLY967" s="26"/>
      <c r="MLZ967" s="26"/>
      <c r="MMA967" s="26"/>
      <c r="MMB967" s="26"/>
      <c r="MMC967" s="26"/>
      <c r="MMD967" s="26"/>
      <c r="MME967" s="26"/>
      <c r="MMF967" s="26"/>
      <c r="MMG967" s="26"/>
      <c r="MMH967" s="26"/>
      <c r="MMI967" s="26"/>
      <c r="MMJ967" s="26"/>
      <c r="MMK967" s="26"/>
      <c r="MML967" s="26"/>
      <c r="MMM967" s="26"/>
      <c r="MMN967" s="26"/>
      <c r="MMO967" s="26"/>
      <c r="MMP967" s="26"/>
      <c r="MMQ967" s="26"/>
      <c r="MMR967" s="26"/>
      <c r="MMS967" s="26"/>
      <c r="MMT967" s="26"/>
      <c r="MMU967" s="26"/>
      <c r="MMV967" s="26"/>
      <c r="MMW967" s="26"/>
      <c r="MMX967" s="26"/>
      <c r="MMY967" s="26"/>
      <c r="MMZ967" s="26"/>
      <c r="MNA967" s="26"/>
      <c r="MNB967" s="26"/>
      <c r="MNC967" s="26"/>
      <c r="MND967" s="26"/>
      <c r="MNE967" s="26"/>
      <c r="MNF967" s="26"/>
      <c r="MNG967" s="26"/>
      <c r="MNH967" s="26"/>
      <c r="MNI967" s="26"/>
      <c r="MNJ967" s="26"/>
      <c r="MNK967" s="26"/>
      <c r="MNL967" s="26"/>
      <c r="MNM967" s="26"/>
      <c r="MNN967" s="26"/>
      <c r="MNO967" s="26"/>
      <c r="MNP967" s="26"/>
      <c r="MNQ967" s="26"/>
      <c r="MNR967" s="26"/>
      <c r="MNS967" s="26"/>
      <c r="MNT967" s="26"/>
      <c r="MNU967" s="26"/>
      <c r="MNV967" s="26"/>
      <c r="MNW967" s="26"/>
      <c r="MNX967" s="26"/>
      <c r="MNY967" s="26"/>
      <c r="MNZ967" s="26"/>
      <c r="MOA967" s="26"/>
      <c r="MOB967" s="26"/>
      <c r="MOC967" s="26"/>
      <c r="MOD967" s="26"/>
      <c r="MOE967" s="26"/>
      <c r="MOF967" s="26"/>
      <c r="MOG967" s="26"/>
      <c r="MOH967" s="26"/>
      <c r="MOI967" s="26"/>
      <c r="MOJ967" s="26"/>
      <c r="MOK967" s="26"/>
      <c r="MOL967" s="26"/>
      <c r="MOM967" s="26"/>
      <c r="MON967" s="26"/>
      <c r="MOO967" s="26"/>
      <c r="MOP967" s="26"/>
      <c r="MOQ967" s="26"/>
      <c r="MOR967" s="26"/>
      <c r="MOS967" s="26"/>
      <c r="MOT967" s="26"/>
      <c r="MOU967" s="26"/>
      <c r="MOV967" s="26"/>
      <c r="MOW967" s="26"/>
      <c r="MOX967" s="26"/>
      <c r="MOY967" s="26"/>
      <c r="MOZ967" s="26"/>
      <c r="MPA967" s="26"/>
      <c r="MPB967" s="26"/>
      <c r="MPC967" s="26"/>
      <c r="MPD967" s="26"/>
      <c r="MPE967" s="26"/>
      <c r="MPF967" s="26"/>
      <c r="MPG967" s="26"/>
      <c r="MPH967" s="26"/>
      <c r="MPI967" s="26"/>
      <c r="MPJ967" s="26"/>
      <c r="MPK967" s="26"/>
      <c r="MPL967" s="26"/>
      <c r="MPM967" s="26"/>
      <c r="MPN967" s="26"/>
      <c r="MPO967" s="26"/>
      <c r="MPP967" s="26"/>
      <c r="MPQ967" s="26"/>
      <c r="MPR967" s="26"/>
      <c r="MPS967" s="26"/>
      <c r="MPT967" s="26"/>
      <c r="MPU967" s="26"/>
      <c r="MPV967" s="26"/>
      <c r="MPW967" s="26"/>
      <c r="MPX967" s="26"/>
      <c r="MPY967" s="26"/>
      <c r="MPZ967" s="26"/>
      <c r="MQA967" s="26"/>
      <c r="MQB967" s="26"/>
      <c r="MQC967" s="26"/>
      <c r="MQD967" s="26"/>
      <c r="MQE967" s="26"/>
      <c r="MQF967" s="26"/>
      <c r="MQG967" s="26"/>
      <c r="MQH967" s="26"/>
      <c r="MQI967" s="26"/>
      <c r="MQJ967" s="26"/>
      <c r="MQK967" s="26"/>
      <c r="MQL967" s="26"/>
      <c r="MQM967" s="26"/>
      <c r="MQN967" s="26"/>
      <c r="MQO967" s="26"/>
      <c r="MQP967" s="26"/>
      <c r="MQQ967" s="26"/>
      <c r="MQR967" s="26"/>
      <c r="MQS967" s="26"/>
      <c r="MQT967" s="26"/>
      <c r="MQU967" s="26"/>
      <c r="MQV967" s="26"/>
      <c r="MQW967" s="26"/>
      <c r="MQX967" s="26"/>
      <c r="MQY967" s="26"/>
      <c r="MQZ967" s="26"/>
      <c r="MRA967" s="26"/>
      <c r="MRB967" s="26"/>
      <c r="MRC967" s="26"/>
      <c r="MRD967" s="26"/>
      <c r="MRE967" s="26"/>
      <c r="MRF967" s="26"/>
      <c r="MRG967" s="26"/>
      <c r="MRH967" s="26"/>
      <c r="MRI967" s="26"/>
      <c r="MRJ967" s="26"/>
      <c r="MRK967" s="26"/>
      <c r="MRL967" s="26"/>
      <c r="MRM967" s="26"/>
      <c r="MRN967" s="26"/>
      <c r="MRO967" s="26"/>
      <c r="MRP967" s="26"/>
      <c r="MRQ967" s="26"/>
      <c r="MRR967" s="26"/>
      <c r="MRS967" s="26"/>
      <c r="MRT967" s="26"/>
      <c r="MRU967" s="26"/>
      <c r="MRV967" s="26"/>
      <c r="MRW967" s="26"/>
      <c r="MRX967" s="26"/>
      <c r="MRY967" s="26"/>
      <c r="MRZ967" s="26"/>
      <c r="MSA967" s="26"/>
      <c r="MSB967" s="26"/>
      <c r="MSC967" s="26"/>
      <c r="MSD967" s="26"/>
      <c r="MSE967" s="26"/>
      <c r="MSF967" s="26"/>
      <c r="MSG967" s="26"/>
      <c r="MSH967" s="26"/>
      <c r="MSI967" s="26"/>
      <c r="MSJ967" s="26"/>
      <c r="MSK967" s="26"/>
      <c r="MSL967" s="26"/>
      <c r="MSM967" s="26"/>
      <c r="MSN967" s="26"/>
      <c r="MSO967" s="26"/>
      <c r="MSP967" s="26"/>
      <c r="MSQ967" s="26"/>
      <c r="MSR967" s="26"/>
      <c r="MSS967" s="26"/>
      <c r="MST967" s="26"/>
      <c r="MSU967" s="26"/>
      <c r="MSV967" s="26"/>
      <c r="MSW967" s="26"/>
      <c r="MSX967" s="26"/>
      <c r="MSY967" s="26"/>
      <c r="MSZ967" s="26"/>
      <c r="MTA967" s="26"/>
      <c r="MTB967" s="26"/>
      <c r="MTC967" s="26"/>
      <c r="MTD967" s="26"/>
      <c r="MTE967" s="26"/>
      <c r="MTF967" s="26"/>
      <c r="MTG967" s="26"/>
      <c r="MTH967" s="26"/>
      <c r="MTI967" s="26"/>
      <c r="MTJ967" s="26"/>
      <c r="MTK967" s="26"/>
      <c r="MTL967" s="26"/>
      <c r="MTM967" s="26"/>
      <c r="MTN967" s="26"/>
      <c r="MTO967" s="26"/>
      <c r="MTP967" s="26"/>
      <c r="MTQ967" s="26"/>
      <c r="MTR967" s="26"/>
      <c r="MTS967" s="26"/>
      <c r="MTT967" s="26"/>
      <c r="MTU967" s="26"/>
      <c r="MTV967" s="26"/>
      <c r="MTW967" s="26"/>
      <c r="MTX967" s="26"/>
      <c r="MTY967" s="26"/>
      <c r="MTZ967" s="26"/>
      <c r="MUA967" s="26"/>
      <c r="MUB967" s="26"/>
      <c r="MUC967" s="26"/>
      <c r="MUD967" s="26"/>
      <c r="MUE967" s="26"/>
      <c r="MUF967" s="26"/>
      <c r="MUG967" s="26"/>
      <c r="MUH967" s="26"/>
      <c r="MUI967" s="26"/>
      <c r="MUJ967" s="26"/>
      <c r="MUK967" s="26"/>
      <c r="MUL967" s="26"/>
      <c r="MUM967" s="26"/>
      <c r="MUN967" s="26"/>
      <c r="MUO967" s="26"/>
      <c r="MUP967" s="26"/>
      <c r="MUQ967" s="26"/>
      <c r="MUR967" s="26"/>
      <c r="MUS967" s="26"/>
      <c r="MUT967" s="26"/>
      <c r="MUU967" s="26"/>
      <c r="MUV967" s="26"/>
      <c r="MUW967" s="26"/>
      <c r="MUX967" s="26"/>
      <c r="MUY967" s="26"/>
      <c r="MUZ967" s="26"/>
      <c r="MVA967" s="26"/>
      <c r="MVB967" s="26"/>
      <c r="MVC967" s="26"/>
      <c r="MVD967" s="26"/>
      <c r="MVE967" s="26"/>
      <c r="MVF967" s="26"/>
      <c r="MVG967" s="26"/>
      <c r="MVH967" s="26"/>
      <c r="MVI967" s="26"/>
      <c r="MVJ967" s="26"/>
      <c r="MVK967" s="26"/>
      <c r="MVL967" s="26"/>
      <c r="MVM967" s="26"/>
      <c r="MVN967" s="26"/>
      <c r="MVO967" s="26"/>
      <c r="MVP967" s="26"/>
      <c r="MVQ967" s="26"/>
      <c r="MVR967" s="26"/>
      <c r="MVS967" s="26"/>
      <c r="MVT967" s="26"/>
      <c r="MVU967" s="26"/>
      <c r="MVV967" s="26"/>
      <c r="MVW967" s="26"/>
      <c r="MVX967" s="26"/>
      <c r="MVY967" s="26"/>
      <c r="MVZ967" s="26"/>
      <c r="MWA967" s="26"/>
      <c r="MWB967" s="26"/>
      <c r="MWC967" s="26"/>
      <c r="MWD967" s="26"/>
      <c r="MWE967" s="26"/>
      <c r="MWF967" s="26"/>
      <c r="MWG967" s="26"/>
      <c r="MWH967" s="26"/>
      <c r="MWI967" s="26"/>
      <c r="MWJ967" s="26"/>
      <c r="MWK967" s="26"/>
      <c r="MWL967" s="26"/>
      <c r="MWM967" s="26"/>
      <c r="MWN967" s="26"/>
      <c r="MWO967" s="26"/>
      <c r="MWP967" s="26"/>
      <c r="MWQ967" s="26"/>
      <c r="MWR967" s="26"/>
      <c r="MWS967" s="26"/>
      <c r="MWT967" s="26"/>
      <c r="MWU967" s="26"/>
      <c r="MWV967" s="26"/>
      <c r="MWW967" s="26"/>
      <c r="MWX967" s="26"/>
      <c r="MWY967" s="26"/>
      <c r="MWZ967" s="26"/>
      <c r="MXA967" s="26"/>
      <c r="MXB967" s="26"/>
      <c r="MXC967" s="26"/>
      <c r="MXD967" s="26"/>
      <c r="MXE967" s="26"/>
      <c r="MXF967" s="26"/>
      <c r="MXG967" s="26"/>
      <c r="MXH967" s="26"/>
      <c r="MXI967" s="26"/>
      <c r="MXJ967" s="26"/>
      <c r="MXK967" s="26"/>
      <c r="MXL967" s="26"/>
      <c r="MXM967" s="26"/>
      <c r="MXN967" s="26"/>
      <c r="MXO967" s="26"/>
      <c r="MXP967" s="26"/>
      <c r="MXQ967" s="26"/>
      <c r="MXR967" s="26"/>
      <c r="MXS967" s="26"/>
      <c r="MXT967" s="26"/>
      <c r="MXU967" s="26"/>
      <c r="MXV967" s="26"/>
      <c r="MXW967" s="26"/>
      <c r="MXX967" s="26"/>
      <c r="MXY967" s="26"/>
      <c r="MXZ967" s="26"/>
      <c r="MYA967" s="26"/>
      <c r="MYB967" s="26"/>
      <c r="MYC967" s="26"/>
      <c r="MYD967" s="26"/>
      <c r="MYE967" s="26"/>
      <c r="MYF967" s="26"/>
      <c r="MYG967" s="26"/>
      <c r="MYH967" s="26"/>
      <c r="MYI967" s="26"/>
      <c r="MYJ967" s="26"/>
      <c r="MYK967" s="26"/>
      <c r="MYL967" s="26"/>
      <c r="MYM967" s="26"/>
      <c r="MYN967" s="26"/>
      <c r="MYO967" s="26"/>
      <c r="MYP967" s="26"/>
      <c r="MYQ967" s="26"/>
      <c r="MYR967" s="26"/>
      <c r="MYS967" s="26"/>
      <c r="MYT967" s="26"/>
      <c r="MYU967" s="26"/>
      <c r="MYV967" s="26"/>
      <c r="MYW967" s="26"/>
      <c r="MYX967" s="26"/>
      <c r="MYY967" s="26"/>
      <c r="MYZ967" s="26"/>
      <c r="MZA967" s="26"/>
      <c r="MZB967" s="26"/>
      <c r="MZC967" s="26"/>
      <c r="MZD967" s="26"/>
      <c r="MZE967" s="26"/>
      <c r="MZF967" s="26"/>
      <c r="MZG967" s="26"/>
      <c r="MZH967" s="26"/>
      <c r="MZI967" s="26"/>
      <c r="MZJ967" s="26"/>
      <c r="MZK967" s="26"/>
      <c r="MZL967" s="26"/>
      <c r="MZM967" s="26"/>
      <c r="MZN967" s="26"/>
      <c r="MZO967" s="26"/>
      <c r="MZP967" s="26"/>
      <c r="MZQ967" s="26"/>
      <c r="MZR967" s="26"/>
      <c r="MZS967" s="26"/>
      <c r="MZT967" s="26"/>
      <c r="MZU967" s="26"/>
      <c r="MZV967" s="26"/>
      <c r="MZW967" s="26"/>
      <c r="MZX967" s="26"/>
      <c r="MZY967" s="26"/>
      <c r="MZZ967" s="26"/>
      <c r="NAA967" s="26"/>
      <c r="NAB967" s="26"/>
      <c r="NAC967" s="26"/>
      <c r="NAD967" s="26"/>
      <c r="NAE967" s="26"/>
      <c r="NAF967" s="26"/>
      <c r="NAG967" s="26"/>
      <c r="NAH967" s="26"/>
      <c r="NAI967" s="26"/>
      <c r="NAJ967" s="26"/>
      <c r="NAK967" s="26"/>
      <c r="NAL967" s="26"/>
      <c r="NAM967" s="26"/>
      <c r="NAN967" s="26"/>
      <c r="NAO967" s="26"/>
      <c r="NAP967" s="26"/>
      <c r="NAQ967" s="26"/>
      <c r="NAR967" s="26"/>
      <c r="NAS967" s="26"/>
      <c r="NAT967" s="26"/>
      <c r="NAU967" s="26"/>
      <c r="NAV967" s="26"/>
      <c r="NAW967" s="26"/>
      <c r="NAX967" s="26"/>
      <c r="NAY967" s="26"/>
      <c r="NAZ967" s="26"/>
      <c r="NBA967" s="26"/>
      <c r="NBB967" s="26"/>
      <c r="NBC967" s="26"/>
      <c r="NBD967" s="26"/>
      <c r="NBE967" s="26"/>
      <c r="NBF967" s="26"/>
      <c r="NBG967" s="26"/>
      <c r="NBH967" s="26"/>
      <c r="NBI967" s="26"/>
      <c r="NBJ967" s="26"/>
      <c r="NBK967" s="26"/>
      <c r="NBL967" s="26"/>
      <c r="NBM967" s="26"/>
      <c r="NBN967" s="26"/>
      <c r="NBO967" s="26"/>
      <c r="NBP967" s="26"/>
      <c r="NBQ967" s="26"/>
      <c r="NBR967" s="26"/>
      <c r="NBS967" s="26"/>
      <c r="NBT967" s="26"/>
      <c r="NBU967" s="26"/>
      <c r="NBV967" s="26"/>
      <c r="NBW967" s="26"/>
      <c r="NBX967" s="26"/>
      <c r="NBY967" s="26"/>
      <c r="NBZ967" s="26"/>
      <c r="NCA967" s="26"/>
      <c r="NCB967" s="26"/>
      <c r="NCC967" s="26"/>
      <c r="NCD967" s="26"/>
      <c r="NCE967" s="26"/>
      <c r="NCF967" s="26"/>
      <c r="NCG967" s="26"/>
      <c r="NCH967" s="26"/>
      <c r="NCI967" s="26"/>
      <c r="NCJ967" s="26"/>
      <c r="NCK967" s="26"/>
      <c r="NCL967" s="26"/>
      <c r="NCM967" s="26"/>
      <c r="NCN967" s="26"/>
      <c r="NCO967" s="26"/>
      <c r="NCP967" s="26"/>
      <c r="NCQ967" s="26"/>
      <c r="NCR967" s="26"/>
      <c r="NCS967" s="26"/>
      <c r="NCT967" s="26"/>
      <c r="NCU967" s="26"/>
      <c r="NCV967" s="26"/>
      <c r="NCW967" s="26"/>
      <c r="NCX967" s="26"/>
      <c r="NCY967" s="26"/>
      <c r="NCZ967" s="26"/>
      <c r="NDA967" s="26"/>
      <c r="NDB967" s="26"/>
      <c r="NDC967" s="26"/>
      <c r="NDD967" s="26"/>
      <c r="NDE967" s="26"/>
      <c r="NDF967" s="26"/>
      <c r="NDG967" s="26"/>
      <c r="NDH967" s="26"/>
      <c r="NDI967" s="26"/>
      <c r="NDJ967" s="26"/>
      <c r="NDK967" s="26"/>
      <c r="NDL967" s="26"/>
      <c r="NDM967" s="26"/>
      <c r="NDN967" s="26"/>
      <c r="NDO967" s="26"/>
      <c r="NDP967" s="26"/>
      <c r="NDQ967" s="26"/>
      <c r="NDR967" s="26"/>
      <c r="NDS967" s="26"/>
      <c r="NDT967" s="26"/>
      <c r="NDU967" s="26"/>
      <c r="NDV967" s="26"/>
      <c r="NDW967" s="26"/>
      <c r="NDX967" s="26"/>
      <c r="NDY967" s="26"/>
      <c r="NDZ967" s="26"/>
      <c r="NEA967" s="26"/>
      <c r="NEB967" s="26"/>
      <c r="NEC967" s="26"/>
      <c r="NED967" s="26"/>
      <c r="NEE967" s="26"/>
      <c r="NEF967" s="26"/>
      <c r="NEG967" s="26"/>
      <c r="NEH967" s="26"/>
      <c r="NEI967" s="26"/>
      <c r="NEJ967" s="26"/>
      <c r="NEK967" s="26"/>
      <c r="NEL967" s="26"/>
      <c r="NEM967" s="26"/>
      <c r="NEN967" s="26"/>
      <c r="NEO967" s="26"/>
      <c r="NEP967" s="26"/>
      <c r="NEQ967" s="26"/>
      <c r="NER967" s="26"/>
      <c r="NES967" s="26"/>
      <c r="NET967" s="26"/>
      <c r="NEU967" s="26"/>
      <c r="NEV967" s="26"/>
      <c r="NEW967" s="26"/>
      <c r="NEX967" s="26"/>
      <c r="NEY967" s="26"/>
      <c r="NEZ967" s="26"/>
      <c r="NFA967" s="26"/>
      <c r="NFB967" s="26"/>
      <c r="NFC967" s="26"/>
      <c r="NFD967" s="26"/>
      <c r="NFE967" s="26"/>
      <c r="NFF967" s="26"/>
      <c r="NFG967" s="26"/>
      <c r="NFH967" s="26"/>
      <c r="NFI967" s="26"/>
      <c r="NFJ967" s="26"/>
      <c r="NFK967" s="26"/>
      <c r="NFL967" s="26"/>
      <c r="NFM967" s="26"/>
      <c r="NFN967" s="26"/>
      <c r="NFO967" s="26"/>
      <c r="NFP967" s="26"/>
      <c r="NFQ967" s="26"/>
      <c r="NFR967" s="26"/>
      <c r="NFS967" s="26"/>
      <c r="NFT967" s="26"/>
      <c r="NFU967" s="26"/>
      <c r="NFV967" s="26"/>
      <c r="NFW967" s="26"/>
      <c r="NFX967" s="26"/>
      <c r="NFY967" s="26"/>
      <c r="NFZ967" s="26"/>
      <c r="NGA967" s="26"/>
      <c r="NGB967" s="26"/>
      <c r="NGC967" s="26"/>
      <c r="NGD967" s="26"/>
      <c r="NGE967" s="26"/>
      <c r="NGF967" s="26"/>
      <c r="NGG967" s="26"/>
      <c r="NGH967" s="26"/>
      <c r="NGI967" s="26"/>
      <c r="NGJ967" s="26"/>
      <c r="NGK967" s="26"/>
      <c r="NGL967" s="26"/>
      <c r="NGM967" s="26"/>
      <c r="NGN967" s="26"/>
      <c r="NGO967" s="26"/>
      <c r="NGP967" s="26"/>
      <c r="NGQ967" s="26"/>
      <c r="NGR967" s="26"/>
      <c r="NGS967" s="26"/>
      <c r="NGT967" s="26"/>
      <c r="NGU967" s="26"/>
      <c r="NGV967" s="26"/>
      <c r="NGW967" s="26"/>
      <c r="NGX967" s="26"/>
      <c r="NGY967" s="26"/>
      <c r="NGZ967" s="26"/>
      <c r="NHA967" s="26"/>
      <c r="NHB967" s="26"/>
      <c r="NHC967" s="26"/>
      <c r="NHD967" s="26"/>
      <c r="NHE967" s="26"/>
      <c r="NHF967" s="26"/>
      <c r="NHG967" s="26"/>
      <c r="NHH967" s="26"/>
      <c r="NHI967" s="26"/>
      <c r="NHJ967" s="26"/>
      <c r="NHK967" s="26"/>
      <c r="NHL967" s="26"/>
      <c r="NHM967" s="26"/>
      <c r="NHN967" s="26"/>
      <c r="NHO967" s="26"/>
      <c r="NHP967" s="26"/>
      <c r="NHQ967" s="26"/>
      <c r="NHR967" s="26"/>
      <c r="NHS967" s="26"/>
      <c r="NHT967" s="26"/>
      <c r="NHU967" s="26"/>
      <c r="NHV967" s="26"/>
      <c r="NHW967" s="26"/>
      <c r="NHX967" s="26"/>
      <c r="NHY967" s="26"/>
      <c r="NHZ967" s="26"/>
      <c r="NIA967" s="26"/>
      <c r="NIB967" s="26"/>
      <c r="NIC967" s="26"/>
      <c r="NID967" s="26"/>
      <c r="NIE967" s="26"/>
      <c r="NIF967" s="26"/>
      <c r="NIG967" s="26"/>
      <c r="NIH967" s="26"/>
      <c r="NII967" s="26"/>
      <c r="NIJ967" s="26"/>
      <c r="NIK967" s="26"/>
      <c r="NIL967" s="26"/>
      <c r="NIM967" s="26"/>
      <c r="NIN967" s="26"/>
      <c r="NIO967" s="26"/>
      <c r="NIP967" s="26"/>
      <c r="NIQ967" s="26"/>
      <c r="NIR967" s="26"/>
      <c r="NIS967" s="26"/>
      <c r="NIT967" s="26"/>
      <c r="NIU967" s="26"/>
      <c r="NIV967" s="26"/>
      <c r="NIW967" s="26"/>
      <c r="NIX967" s="26"/>
      <c r="NIY967" s="26"/>
      <c r="NIZ967" s="26"/>
      <c r="NJA967" s="26"/>
      <c r="NJB967" s="26"/>
      <c r="NJC967" s="26"/>
      <c r="NJD967" s="26"/>
      <c r="NJE967" s="26"/>
      <c r="NJF967" s="26"/>
      <c r="NJG967" s="26"/>
      <c r="NJH967" s="26"/>
      <c r="NJI967" s="26"/>
      <c r="NJJ967" s="26"/>
      <c r="NJK967" s="26"/>
      <c r="NJL967" s="26"/>
      <c r="NJM967" s="26"/>
      <c r="NJN967" s="26"/>
      <c r="NJO967" s="26"/>
      <c r="NJP967" s="26"/>
      <c r="NJQ967" s="26"/>
      <c r="NJR967" s="26"/>
      <c r="NJS967" s="26"/>
      <c r="NJT967" s="26"/>
      <c r="NJU967" s="26"/>
      <c r="NJV967" s="26"/>
      <c r="NJW967" s="26"/>
      <c r="NJX967" s="26"/>
      <c r="NJY967" s="26"/>
      <c r="NJZ967" s="26"/>
      <c r="NKA967" s="26"/>
      <c r="NKB967" s="26"/>
      <c r="NKC967" s="26"/>
      <c r="NKD967" s="26"/>
      <c r="NKE967" s="26"/>
      <c r="NKF967" s="26"/>
      <c r="NKG967" s="26"/>
      <c r="NKH967" s="26"/>
      <c r="NKI967" s="26"/>
      <c r="NKJ967" s="26"/>
      <c r="NKK967" s="26"/>
      <c r="NKL967" s="26"/>
      <c r="NKM967" s="26"/>
      <c r="NKN967" s="26"/>
      <c r="NKO967" s="26"/>
      <c r="NKP967" s="26"/>
      <c r="NKQ967" s="26"/>
      <c r="NKR967" s="26"/>
      <c r="NKS967" s="26"/>
      <c r="NKT967" s="26"/>
      <c r="NKU967" s="26"/>
      <c r="NKV967" s="26"/>
      <c r="NKW967" s="26"/>
      <c r="NKX967" s="26"/>
      <c r="NKY967" s="26"/>
      <c r="NKZ967" s="26"/>
      <c r="NLA967" s="26"/>
      <c r="NLB967" s="26"/>
      <c r="NLC967" s="26"/>
      <c r="NLD967" s="26"/>
      <c r="NLE967" s="26"/>
      <c r="NLF967" s="26"/>
      <c r="NLG967" s="26"/>
      <c r="NLH967" s="26"/>
      <c r="NLI967" s="26"/>
      <c r="NLJ967" s="26"/>
      <c r="NLK967" s="26"/>
      <c r="NLL967" s="26"/>
      <c r="NLM967" s="26"/>
      <c r="NLN967" s="26"/>
      <c r="NLO967" s="26"/>
      <c r="NLP967" s="26"/>
      <c r="NLQ967" s="26"/>
      <c r="NLR967" s="26"/>
      <c r="NLS967" s="26"/>
      <c r="NLT967" s="26"/>
      <c r="NLU967" s="26"/>
      <c r="NLV967" s="26"/>
      <c r="NLW967" s="26"/>
      <c r="NLX967" s="26"/>
      <c r="NLY967" s="26"/>
      <c r="NLZ967" s="26"/>
      <c r="NMA967" s="26"/>
      <c r="NMB967" s="26"/>
      <c r="NMC967" s="26"/>
      <c r="NMD967" s="26"/>
      <c r="NME967" s="26"/>
      <c r="NMF967" s="26"/>
      <c r="NMG967" s="26"/>
      <c r="NMH967" s="26"/>
      <c r="NMI967" s="26"/>
      <c r="NMJ967" s="26"/>
      <c r="NMK967" s="26"/>
      <c r="NML967" s="26"/>
      <c r="NMM967" s="26"/>
      <c r="NMN967" s="26"/>
      <c r="NMO967" s="26"/>
      <c r="NMP967" s="26"/>
      <c r="NMQ967" s="26"/>
      <c r="NMR967" s="26"/>
      <c r="NMS967" s="26"/>
      <c r="NMT967" s="26"/>
      <c r="NMU967" s="26"/>
      <c r="NMV967" s="26"/>
      <c r="NMW967" s="26"/>
      <c r="NMX967" s="26"/>
      <c r="NMY967" s="26"/>
      <c r="NMZ967" s="26"/>
      <c r="NNA967" s="26"/>
      <c r="NNB967" s="26"/>
      <c r="NNC967" s="26"/>
      <c r="NND967" s="26"/>
      <c r="NNE967" s="26"/>
      <c r="NNF967" s="26"/>
      <c r="NNG967" s="26"/>
      <c r="NNH967" s="26"/>
      <c r="NNI967" s="26"/>
      <c r="NNJ967" s="26"/>
      <c r="NNK967" s="26"/>
      <c r="NNL967" s="26"/>
      <c r="NNM967" s="26"/>
      <c r="NNN967" s="26"/>
      <c r="NNO967" s="26"/>
      <c r="NNP967" s="26"/>
      <c r="NNQ967" s="26"/>
      <c r="NNR967" s="26"/>
      <c r="NNS967" s="26"/>
      <c r="NNT967" s="26"/>
      <c r="NNU967" s="26"/>
      <c r="NNV967" s="26"/>
      <c r="NNW967" s="26"/>
      <c r="NNX967" s="26"/>
      <c r="NNY967" s="26"/>
      <c r="NNZ967" s="26"/>
      <c r="NOA967" s="26"/>
      <c r="NOB967" s="26"/>
      <c r="NOC967" s="26"/>
      <c r="NOD967" s="26"/>
      <c r="NOE967" s="26"/>
      <c r="NOF967" s="26"/>
      <c r="NOG967" s="26"/>
      <c r="NOH967" s="26"/>
      <c r="NOI967" s="26"/>
      <c r="NOJ967" s="26"/>
      <c r="NOK967" s="26"/>
      <c r="NOL967" s="26"/>
      <c r="NOM967" s="26"/>
      <c r="NON967" s="26"/>
      <c r="NOO967" s="26"/>
      <c r="NOP967" s="26"/>
      <c r="NOQ967" s="26"/>
      <c r="NOR967" s="26"/>
      <c r="NOS967" s="26"/>
      <c r="NOT967" s="26"/>
      <c r="NOU967" s="26"/>
      <c r="NOV967" s="26"/>
      <c r="NOW967" s="26"/>
      <c r="NOX967" s="26"/>
      <c r="NOY967" s="26"/>
      <c r="NOZ967" s="26"/>
      <c r="NPA967" s="26"/>
      <c r="NPB967" s="26"/>
      <c r="NPC967" s="26"/>
      <c r="NPD967" s="26"/>
      <c r="NPE967" s="26"/>
      <c r="NPF967" s="26"/>
      <c r="NPG967" s="26"/>
      <c r="NPH967" s="26"/>
      <c r="NPI967" s="26"/>
      <c r="NPJ967" s="26"/>
      <c r="NPK967" s="26"/>
      <c r="NPL967" s="26"/>
      <c r="NPM967" s="26"/>
      <c r="NPN967" s="26"/>
      <c r="NPO967" s="26"/>
      <c r="NPP967" s="26"/>
      <c r="NPQ967" s="26"/>
      <c r="NPR967" s="26"/>
      <c r="NPS967" s="26"/>
      <c r="NPT967" s="26"/>
      <c r="NPU967" s="26"/>
      <c r="NPV967" s="26"/>
      <c r="NPW967" s="26"/>
      <c r="NPX967" s="26"/>
      <c r="NPY967" s="26"/>
      <c r="NPZ967" s="26"/>
      <c r="NQA967" s="26"/>
      <c r="NQB967" s="26"/>
      <c r="NQC967" s="26"/>
      <c r="NQD967" s="26"/>
      <c r="NQE967" s="26"/>
      <c r="NQF967" s="26"/>
      <c r="NQG967" s="26"/>
      <c r="NQH967" s="26"/>
      <c r="NQI967" s="26"/>
      <c r="NQJ967" s="26"/>
      <c r="NQK967" s="26"/>
      <c r="NQL967" s="26"/>
      <c r="NQM967" s="26"/>
      <c r="NQN967" s="26"/>
      <c r="NQO967" s="26"/>
      <c r="NQP967" s="26"/>
      <c r="NQQ967" s="26"/>
      <c r="NQR967" s="26"/>
      <c r="NQS967" s="26"/>
      <c r="NQT967" s="26"/>
      <c r="NQU967" s="26"/>
      <c r="NQV967" s="26"/>
      <c r="NQW967" s="26"/>
      <c r="NQX967" s="26"/>
      <c r="NQY967" s="26"/>
      <c r="NQZ967" s="26"/>
      <c r="NRA967" s="26"/>
      <c r="NRB967" s="26"/>
      <c r="NRC967" s="26"/>
      <c r="NRD967" s="26"/>
      <c r="NRE967" s="26"/>
      <c r="NRF967" s="26"/>
      <c r="NRG967" s="26"/>
      <c r="NRH967" s="26"/>
      <c r="NRI967" s="26"/>
      <c r="NRJ967" s="26"/>
      <c r="NRK967" s="26"/>
      <c r="NRL967" s="26"/>
      <c r="NRM967" s="26"/>
      <c r="NRN967" s="26"/>
      <c r="NRO967" s="26"/>
      <c r="NRP967" s="26"/>
      <c r="NRQ967" s="26"/>
      <c r="NRR967" s="26"/>
      <c r="NRS967" s="26"/>
      <c r="NRT967" s="26"/>
      <c r="NRU967" s="26"/>
      <c r="NRV967" s="26"/>
      <c r="NRW967" s="26"/>
      <c r="NRX967" s="26"/>
      <c r="NRY967" s="26"/>
      <c r="NRZ967" s="26"/>
      <c r="NSA967" s="26"/>
      <c r="NSB967" s="26"/>
      <c r="NSC967" s="26"/>
      <c r="NSD967" s="26"/>
      <c r="NSE967" s="26"/>
      <c r="NSF967" s="26"/>
      <c r="NSG967" s="26"/>
      <c r="NSH967" s="26"/>
      <c r="NSI967" s="26"/>
      <c r="NSJ967" s="26"/>
      <c r="NSK967" s="26"/>
      <c r="NSL967" s="26"/>
      <c r="NSM967" s="26"/>
      <c r="NSN967" s="26"/>
      <c r="NSO967" s="26"/>
      <c r="NSP967" s="26"/>
      <c r="NSQ967" s="26"/>
      <c r="NSR967" s="26"/>
      <c r="NSS967" s="26"/>
      <c r="NST967" s="26"/>
      <c r="NSU967" s="26"/>
      <c r="NSV967" s="26"/>
      <c r="NSW967" s="26"/>
      <c r="NSX967" s="26"/>
      <c r="NSY967" s="26"/>
      <c r="NSZ967" s="26"/>
      <c r="NTA967" s="26"/>
      <c r="NTB967" s="26"/>
      <c r="NTC967" s="26"/>
      <c r="NTD967" s="26"/>
      <c r="NTE967" s="26"/>
      <c r="NTF967" s="26"/>
      <c r="NTG967" s="26"/>
      <c r="NTH967" s="26"/>
      <c r="NTI967" s="26"/>
      <c r="NTJ967" s="26"/>
      <c r="NTK967" s="26"/>
      <c r="NTL967" s="26"/>
      <c r="NTM967" s="26"/>
      <c r="NTN967" s="26"/>
      <c r="NTO967" s="26"/>
      <c r="NTP967" s="26"/>
      <c r="NTQ967" s="26"/>
      <c r="NTR967" s="26"/>
      <c r="NTS967" s="26"/>
      <c r="NTT967" s="26"/>
      <c r="NTU967" s="26"/>
      <c r="NTV967" s="26"/>
      <c r="NTW967" s="26"/>
      <c r="NTX967" s="26"/>
      <c r="NTY967" s="26"/>
      <c r="NTZ967" s="26"/>
      <c r="NUA967" s="26"/>
      <c r="NUB967" s="26"/>
      <c r="NUC967" s="26"/>
      <c r="NUD967" s="26"/>
      <c r="NUE967" s="26"/>
      <c r="NUF967" s="26"/>
      <c r="NUG967" s="26"/>
      <c r="NUH967" s="26"/>
      <c r="NUI967" s="26"/>
      <c r="NUJ967" s="26"/>
      <c r="NUK967" s="26"/>
      <c r="NUL967" s="26"/>
      <c r="NUM967" s="26"/>
      <c r="NUN967" s="26"/>
      <c r="NUO967" s="26"/>
      <c r="NUP967" s="26"/>
      <c r="NUQ967" s="26"/>
      <c r="NUR967" s="26"/>
      <c r="NUS967" s="26"/>
      <c r="NUT967" s="26"/>
      <c r="NUU967" s="26"/>
      <c r="NUV967" s="26"/>
      <c r="NUW967" s="26"/>
      <c r="NUX967" s="26"/>
      <c r="NUY967" s="26"/>
      <c r="NUZ967" s="26"/>
      <c r="NVA967" s="26"/>
      <c r="NVB967" s="26"/>
      <c r="NVC967" s="26"/>
      <c r="NVD967" s="26"/>
      <c r="NVE967" s="26"/>
      <c r="NVF967" s="26"/>
      <c r="NVG967" s="26"/>
      <c r="NVH967" s="26"/>
      <c r="NVI967" s="26"/>
      <c r="NVJ967" s="26"/>
      <c r="NVK967" s="26"/>
      <c r="NVL967" s="26"/>
      <c r="NVM967" s="26"/>
      <c r="NVN967" s="26"/>
      <c r="NVO967" s="26"/>
      <c r="NVP967" s="26"/>
      <c r="NVQ967" s="26"/>
      <c r="NVR967" s="26"/>
      <c r="NVS967" s="26"/>
      <c r="NVT967" s="26"/>
      <c r="NVU967" s="26"/>
      <c r="NVV967" s="26"/>
      <c r="NVW967" s="26"/>
      <c r="NVX967" s="26"/>
      <c r="NVY967" s="26"/>
      <c r="NVZ967" s="26"/>
      <c r="NWA967" s="26"/>
      <c r="NWB967" s="26"/>
      <c r="NWC967" s="26"/>
      <c r="NWD967" s="26"/>
      <c r="NWE967" s="26"/>
      <c r="NWF967" s="26"/>
      <c r="NWG967" s="26"/>
      <c r="NWH967" s="26"/>
      <c r="NWI967" s="26"/>
      <c r="NWJ967" s="26"/>
      <c r="NWK967" s="26"/>
      <c r="NWL967" s="26"/>
      <c r="NWM967" s="26"/>
      <c r="NWN967" s="26"/>
      <c r="NWO967" s="26"/>
      <c r="NWP967" s="26"/>
      <c r="NWQ967" s="26"/>
      <c r="NWR967" s="26"/>
      <c r="NWS967" s="26"/>
      <c r="NWT967" s="26"/>
      <c r="NWU967" s="26"/>
      <c r="NWV967" s="26"/>
      <c r="NWW967" s="26"/>
      <c r="NWX967" s="26"/>
      <c r="NWY967" s="26"/>
      <c r="NWZ967" s="26"/>
      <c r="NXA967" s="26"/>
      <c r="NXB967" s="26"/>
      <c r="NXC967" s="26"/>
      <c r="NXD967" s="26"/>
      <c r="NXE967" s="26"/>
      <c r="NXF967" s="26"/>
      <c r="NXG967" s="26"/>
      <c r="NXH967" s="26"/>
      <c r="NXI967" s="26"/>
      <c r="NXJ967" s="26"/>
      <c r="NXK967" s="26"/>
      <c r="NXL967" s="26"/>
      <c r="NXM967" s="26"/>
      <c r="NXN967" s="26"/>
      <c r="NXO967" s="26"/>
      <c r="NXP967" s="26"/>
      <c r="NXQ967" s="26"/>
      <c r="NXR967" s="26"/>
      <c r="NXS967" s="26"/>
      <c r="NXT967" s="26"/>
      <c r="NXU967" s="26"/>
      <c r="NXV967" s="26"/>
      <c r="NXW967" s="26"/>
      <c r="NXX967" s="26"/>
      <c r="NXY967" s="26"/>
      <c r="NXZ967" s="26"/>
      <c r="NYA967" s="26"/>
      <c r="NYB967" s="26"/>
      <c r="NYC967" s="26"/>
      <c r="NYD967" s="26"/>
      <c r="NYE967" s="26"/>
      <c r="NYF967" s="26"/>
      <c r="NYG967" s="26"/>
      <c r="NYH967" s="26"/>
      <c r="NYI967" s="26"/>
      <c r="NYJ967" s="26"/>
      <c r="NYK967" s="26"/>
      <c r="NYL967" s="26"/>
      <c r="NYM967" s="26"/>
      <c r="NYN967" s="26"/>
      <c r="NYO967" s="26"/>
      <c r="NYP967" s="26"/>
      <c r="NYQ967" s="26"/>
      <c r="NYR967" s="26"/>
      <c r="NYS967" s="26"/>
      <c r="NYT967" s="26"/>
      <c r="NYU967" s="26"/>
      <c r="NYV967" s="26"/>
      <c r="NYW967" s="26"/>
      <c r="NYX967" s="26"/>
      <c r="NYY967" s="26"/>
      <c r="NYZ967" s="26"/>
      <c r="NZA967" s="26"/>
      <c r="NZB967" s="26"/>
      <c r="NZC967" s="26"/>
      <c r="NZD967" s="26"/>
      <c r="NZE967" s="26"/>
      <c r="NZF967" s="26"/>
      <c r="NZG967" s="26"/>
      <c r="NZH967" s="26"/>
      <c r="NZI967" s="26"/>
      <c r="NZJ967" s="26"/>
      <c r="NZK967" s="26"/>
      <c r="NZL967" s="26"/>
      <c r="NZM967" s="26"/>
      <c r="NZN967" s="26"/>
      <c r="NZO967" s="26"/>
      <c r="NZP967" s="26"/>
      <c r="NZQ967" s="26"/>
      <c r="NZR967" s="26"/>
      <c r="NZS967" s="26"/>
      <c r="NZT967" s="26"/>
      <c r="NZU967" s="26"/>
      <c r="NZV967" s="26"/>
      <c r="NZW967" s="26"/>
      <c r="NZX967" s="26"/>
      <c r="NZY967" s="26"/>
      <c r="NZZ967" s="26"/>
      <c r="OAA967" s="26"/>
      <c r="OAB967" s="26"/>
      <c r="OAC967" s="26"/>
      <c r="OAD967" s="26"/>
      <c r="OAE967" s="26"/>
      <c r="OAF967" s="26"/>
      <c r="OAG967" s="26"/>
      <c r="OAH967" s="26"/>
      <c r="OAI967" s="26"/>
      <c r="OAJ967" s="26"/>
      <c r="OAK967" s="26"/>
      <c r="OAL967" s="26"/>
      <c r="OAM967" s="26"/>
      <c r="OAN967" s="26"/>
      <c r="OAO967" s="26"/>
      <c r="OAP967" s="26"/>
      <c r="OAQ967" s="26"/>
      <c r="OAR967" s="26"/>
      <c r="OAS967" s="26"/>
      <c r="OAT967" s="26"/>
      <c r="OAU967" s="26"/>
      <c r="OAV967" s="26"/>
      <c r="OAW967" s="26"/>
      <c r="OAX967" s="26"/>
      <c r="OAY967" s="26"/>
      <c r="OAZ967" s="26"/>
      <c r="OBA967" s="26"/>
      <c r="OBB967" s="26"/>
      <c r="OBC967" s="26"/>
      <c r="OBD967" s="26"/>
      <c r="OBE967" s="26"/>
      <c r="OBF967" s="26"/>
      <c r="OBG967" s="26"/>
      <c r="OBH967" s="26"/>
      <c r="OBI967" s="26"/>
      <c r="OBJ967" s="26"/>
      <c r="OBK967" s="26"/>
      <c r="OBL967" s="26"/>
      <c r="OBM967" s="26"/>
      <c r="OBN967" s="26"/>
      <c r="OBO967" s="26"/>
      <c r="OBP967" s="26"/>
      <c r="OBQ967" s="26"/>
      <c r="OBR967" s="26"/>
      <c r="OBS967" s="26"/>
      <c r="OBT967" s="26"/>
      <c r="OBU967" s="26"/>
      <c r="OBV967" s="26"/>
      <c r="OBW967" s="26"/>
      <c r="OBX967" s="26"/>
      <c r="OBY967" s="26"/>
      <c r="OBZ967" s="26"/>
      <c r="OCA967" s="26"/>
      <c r="OCB967" s="26"/>
      <c r="OCC967" s="26"/>
      <c r="OCD967" s="26"/>
      <c r="OCE967" s="26"/>
      <c r="OCF967" s="26"/>
      <c r="OCG967" s="26"/>
      <c r="OCH967" s="26"/>
      <c r="OCI967" s="26"/>
      <c r="OCJ967" s="26"/>
      <c r="OCK967" s="26"/>
      <c r="OCL967" s="26"/>
      <c r="OCM967" s="26"/>
      <c r="OCN967" s="26"/>
      <c r="OCO967" s="26"/>
      <c r="OCP967" s="26"/>
      <c r="OCQ967" s="26"/>
      <c r="OCR967" s="26"/>
      <c r="OCS967" s="26"/>
      <c r="OCT967" s="26"/>
      <c r="OCU967" s="26"/>
      <c r="OCV967" s="26"/>
      <c r="OCW967" s="26"/>
      <c r="OCX967" s="26"/>
      <c r="OCY967" s="26"/>
      <c r="OCZ967" s="26"/>
      <c r="ODA967" s="26"/>
      <c r="ODB967" s="26"/>
      <c r="ODC967" s="26"/>
      <c r="ODD967" s="26"/>
      <c r="ODE967" s="26"/>
      <c r="ODF967" s="26"/>
      <c r="ODG967" s="26"/>
      <c r="ODH967" s="26"/>
      <c r="ODI967" s="26"/>
      <c r="ODJ967" s="26"/>
      <c r="ODK967" s="26"/>
      <c r="ODL967" s="26"/>
      <c r="ODM967" s="26"/>
      <c r="ODN967" s="26"/>
      <c r="ODO967" s="26"/>
      <c r="ODP967" s="26"/>
      <c r="ODQ967" s="26"/>
      <c r="ODR967" s="26"/>
      <c r="ODS967" s="26"/>
      <c r="ODT967" s="26"/>
      <c r="ODU967" s="26"/>
      <c r="ODV967" s="26"/>
      <c r="ODW967" s="26"/>
      <c r="ODX967" s="26"/>
      <c r="ODY967" s="26"/>
      <c r="ODZ967" s="26"/>
      <c r="OEA967" s="26"/>
      <c r="OEB967" s="26"/>
      <c r="OEC967" s="26"/>
      <c r="OED967" s="26"/>
      <c r="OEE967" s="26"/>
      <c r="OEF967" s="26"/>
      <c r="OEG967" s="26"/>
      <c r="OEH967" s="26"/>
      <c r="OEI967" s="26"/>
      <c r="OEJ967" s="26"/>
      <c r="OEK967" s="26"/>
      <c r="OEL967" s="26"/>
      <c r="OEM967" s="26"/>
      <c r="OEN967" s="26"/>
      <c r="OEO967" s="26"/>
      <c r="OEP967" s="26"/>
      <c r="OEQ967" s="26"/>
      <c r="OER967" s="26"/>
      <c r="OES967" s="26"/>
      <c r="OET967" s="26"/>
      <c r="OEU967" s="26"/>
      <c r="OEV967" s="26"/>
      <c r="OEW967" s="26"/>
      <c r="OEX967" s="26"/>
      <c r="OEY967" s="26"/>
      <c r="OEZ967" s="26"/>
      <c r="OFA967" s="26"/>
      <c r="OFB967" s="26"/>
      <c r="OFC967" s="26"/>
      <c r="OFD967" s="26"/>
      <c r="OFE967" s="26"/>
      <c r="OFF967" s="26"/>
      <c r="OFG967" s="26"/>
      <c r="OFH967" s="26"/>
      <c r="OFI967" s="26"/>
      <c r="OFJ967" s="26"/>
      <c r="OFK967" s="26"/>
      <c r="OFL967" s="26"/>
      <c r="OFM967" s="26"/>
      <c r="OFN967" s="26"/>
      <c r="OFO967" s="26"/>
      <c r="OFP967" s="26"/>
      <c r="OFQ967" s="26"/>
      <c r="OFR967" s="26"/>
      <c r="OFS967" s="26"/>
      <c r="OFT967" s="26"/>
      <c r="OFU967" s="26"/>
      <c r="OFV967" s="26"/>
      <c r="OFW967" s="26"/>
      <c r="OFX967" s="26"/>
      <c r="OFY967" s="26"/>
      <c r="OFZ967" s="26"/>
      <c r="OGA967" s="26"/>
      <c r="OGB967" s="26"/>
      <c r="OGC967" s="26"/>
      <c r="OGD967" s="26"/>
      <c r="OGE967" s="26"/>
      <c r="OGF967" s="26"/>
      <c r="OGG967" s="26"/>
      <c r="OGH967" s="26"/>
      <c r="OGI967" s="26"/>
      <c r="OGJ967" s="26"/>
      <c r="OGK967" s="26"/>
      <c r="OGL967" s="26"/>
      <c r="OGM967" s="26"/>
      <c r="OGN967" s="26"/>
      <c r="OGO967" s="26"/>
      <c r="OGP967" s="26"/>
      <c r="OGQ967" s="26"/>
      <c r="OGR967" s="26"/>
      <c r="OGS967" s="26"/>
      <c r="OGT967" s="26"/>
      <c r="OGU967" s="26"/>
      <c r="OGV967" s="26"/>
      <c r="OGW967" s="26"/>
      <c r="OGX967" s="26"/>
      <c r="OGY967" s="26"/>
      <c r="OGZ967" s="26"/>
      <c r="OHA967" s="26"/>
      <c r="OHB967" s="26"/>
      <c r="OHC967" s="26"/>
      <c r="OHD967" s="26"/>
      <c r="OHE967" s="26"/>
      <c r="OHF967" s="26"/>
      <c r="OHG967" s="26"/>
      <c r="OHH967" s="26"/>
      <c r="OHI967" s="26"/>
      <c r="OHJ967" s="26"/>
      <c r="OHK967" s="26"/>
      <c r="OHL967" s="26"/>
      <c r="OHM967" s="26"/>
      <c r="OHN967" s="26"/>
      <c r="OHO967" s="26"/>
      <c r="OHP967" s="26"/>
      <c r="OHQ967" s="26"/>
      <c r="OHR967" s="26"/>
      <c r="OHS967" s="26"/>
      <c r="OHT967" s="26"/>
      <c r="OHU967" s="26"/>
      <c r="OHV967" s="26"/>
      <c r="OHW967" s="26"/>
      <c r="OHX967" s="26"/>
      <c r="OHY967" s="26"/>
      <c r="OHZ967" s="26"/>
      <c r="OIA967" s="26"/>
      <c r="OIB967" s="26"/>
      <c r="OIC967" s="26"/>
      <c r="OID967" s="26"/>
      <c r="OIE967" s="26"/>
      <c r="OIF967" s="26"/>
      <c r="OIG967" s="26"/>
      <c r="OIH967" s="26"/>
      <c r="OII967" s="26"/>
      <c r="OIJ967" s="26"/>
      <c r="OIK967" s="26"/>
      <c r="OIL967" s="26"/>
      <c r="OIM967" s="26"/>
      <c r="OIN967" s="26"/>
      <c r="OIO967" s="26"/>
      <c r="OIP967" s="26"/>
      <c r="OIQ967" s="26"/>
      <c r="OIR967" s="26"/>
      <c r="OIS967" s="26"/>
      <c r="OIT967" s="26"/>
      <c r="OIU967" s="26"/>
      <c r="OIV967" s="26"/>
      <c r="OIW967" s="26"/>
      <c r="OIX967" s="26"/>
      <c r="OIY967" s="26"/>
      <c r="OIZ967" s="26"/>
      <c r="OJA967" s="26"/>
      <c r="OJB967" s="26"/>
      <c r="OJC967" s="26"/>
      <c r="OJD967" s="26"/>
      <c r="OJE967" s="26"/>
      <c r="OJF967" s="26"/>
      <c r="OJG967" s="26"/>
      <c r="OJH967" s="26"/>
      <c r="OJI967" s="26"/>
      <c r="OJJ967" s="26"/>
      <c r="OJK967" s="26"/>
      <c r="OJL967" s="26"/>
      <c r="OJM967" s="26"/>
      <c r="OJN967" s="26"/>
      <c r="OJO967" s="26"/>
      <c r="OJP967" s="26"/>
      <c r="OJQ967" s="26"/>
      <c r="OJR967" s="26"/>
      <c r="OJS967" s="26"/>
      <c r="OJT967" s="26"/>
      <c r="OJU967" s="26"/>
      <c r="OJV967" s="26"/>
      <c r="OJW967" s="26"/>
      <c r="OJX967" s="26"/>
      <c r="OJY967" s="26"/>
      <c r="OJZ967" s="26"/>
      <c r="OKA967" s="26"/>
      <c r="OKB967" s="26"/>
      <c r="OKC967" s="26"/>
      <c r="OKD967" s="26"/>
      <c r="OKE967" s="26"/>
      <c r="OKF967" s="26"/>
      <c r="OKG967" s="26"/>
      <c r="OKH967" s="26"/>
      <c r="OKI967" s="26"/>
      <c r="OKJ967" s="26"/>
      <c r="OKK967" s="26"/>
      <c r="OKL967" s="26"/>
      <c r="OKM967" s="26"/>
      <c r="OKN967" s="26"/>
      <c r="OKO967" s="26"/>
      <c r="OKP967" s="26"/>
      <c r="OKQ967" s="26"/>
      <c r="OKR967" s="26"/>
      <c r="OKS967" s="26"/>
      <c r="OKT967" s="26"/>
      <c r="OKU967" s="26"/>
      <c r="OKV967" s="26"/>
      <c r="OKW967" s="26"/>
      <c r="OKX967" s="26"/>
      <c r="OKY967" s="26"/>
      <c r="OKZ967" s="26"/>
      <c r="OLA967" s="26"/>
      <c r="OLB967" s="26"/>
      <c r="OLC967" s="26"/>
      <c r="OLD967" s="26"/>
      <c r="OLE967" s="26"/>
      <c r="OLF967" s="26"/>
      <c r="OLG967" s="26"/>
      <c r="OLH967" s="26"/>
      <c r="OLI967" s="26"/>
      <c r="OLJ967" s="26"/>
      <c r="OLK967" s="26"/>
      <c r="OLL967" s="26"/>
      <c r="OLM967" s="26"/>
      <c r="OLN967" s="26"/>
      <c r="OLO967" s="26"/>
      <c r="OLP967" s="26"/>
      <c r="OLQ967" s="26"/>
      <c r="OLR967" s="26"/>
      <c r="OLS967" s="26"/>
      <c r="OLT967" s="26"/>
      <c r="OLU967" s="26"/>
      <c r="OLV967" s="26"/>
      <c r="OLW967" s="26"/>
      <c r="OLX967" s="26"/>
      <c r="OLY967" s="26"/>
      <c r="OLZ967" s="26"/>
      <c r="OMA967" s="26"/>
      <c r="OMB967" s="26"/>
      <c r="OMC967" s="26"/>
      <c r="OMD967" s="26"/>
      <c r="OME967" s="26"/>
      <c r="OMF967" s="26"/>
      <c r="OMG967" s="26"/>
      <c r="OMH967" s="26"/>
      <c r="OMI967" s="26"/>
      <c r="OMJ967" s="26"/>
      <c r="OMK967" s="26"/>
      <c r="OML967" s="26"/>
      <c r="OMM967" s="26"/>
      <c r="OMN967" s="26"/>
      <c r="OMO967" s="26"/>
      <c r="OMP967" s="26"/>
      <c r="OMQ967" s="26"/>
      <c r="OMR967" s="26"/>
      <c r="OMS967" s="26"/>
      <c r="OMT967" s="26"/>
      <c r="OMU967" s="26"/>
      <c r="OMV967" s="26"/>
      <c r="OMW967" s="26"/>
      <c r="OMX967" s="26"/>
      <c r="OMY967" s="26"/>
      <c r="OMZ967" s="26"/>
      <c r="ONA967" s="26"/>
      <c r="ONB967" s="26"/>
      <c r="ONC967" s="26"/>
      <c r="OND967" s="26"/>
      <c r="ONE967" s="26"/>
      <c r="ONF967" s="26"/>
      <c r="ONG967" s="26"/>
      <c r="ONH967" s="26"/>
      <c r="ONI967" s="26"/>
      <c r="ONJ967" s="26"/>
      <c r="ONK967" s="26"/>
      <c r="ONL967" s="26"/>
      <c r="ONM967" s="26"/>
      <c r="ONN967" s="26"/>
      <c r="ONO967" s="26"/>
      <c r="ONP967" s="26"/>
      <c r="ONQ967" s="26"/>
      <c r="ONR967" s="26"/>
      <c r="ONS967" s="26"/>
      <c r="ONT967" s="26"/>
      <c r="ONU967" s="26"/>
      <c r="ONV967" s="26"/>
      <c r="ONW967" s="26"/>
      <c r="ONX967" s="26"/>
      <c r="ONY967" s="26"/>
      <c r="ONZ967" s="26"/>
      <c r="OOA967" s="26"/>
      <c r="OOB967" s="26"/>
      <c r="OOC967" s="26"/>
      <c r="OOD967" s="26"/>
      <c r="OOE967" s="26"/>
      <c r="OOF967" s="26"/>
      <c r="OOG967" s="26"/>
      <c r="OOH967" s="26"/>
      <c r="OOI967" s="26"/>
      <c r="OOJ967" s="26"/>
      <c r="OOK967" s="26"/>
      <c r="OOL967" s="26"/>
      <c r="OOM967" s="26"/>
      <c r="OON967" s="26"/>
      <c r="OOO967" s="26"/>
      <c r="OOP967" s="26"/>
      <c r="OOQ967" s="26"/>
      <c r="OOR967" s="26"/>
      <c r="OOS967" s="26"/>
      <c r="OOT967" s="26"/>
      <c r="OOU967" s="26"/>
      <c r="OOV967" s="26"/>
      <c r="OOW967" s="26"/>
      <c r="OOX967" s="26"/>
      <c r="OOY967" s="26"/>
      <c r="OOZ967" s="26"/>
      <c r="OPA967" s="26"/>
      <c r="OPB967" s="26"/>
      <c r="OPC967" s="26"/>
      <c r="OPD967" s="26"/>
      <c r="OPE967" s="26"/>
      <c r="OPF967" s="26"/>
      <c r="OPG967" s="26"/>
      <c r="OPH967" s="26"/>
      <c r="OPI967" s="26"/>
      <c r="OPJ967" s="26"/>
      <c r="OPK967" s="26"/>
      <c r="OPL967" s="26"/>
      <c r="OPM967" s="26"/>
      <c r="OPN967" s="26"/>
      <c r="OPO967" s="26"/>
      <c r="OPP967" s="26"/>
      <c r="OPQ967" s="26"/>
      <c r="OPR967" s="26"/>
      <c r="OPS967" s="26"/>
      <c r="OPT967" s="26"/>
      <c r="OPU967" s="26"/>
      <c r="OPV967" s="26"/>
      <c r="OPW967" s="26"/>
      <c r="OPX967" s="26"/>
      <c r="OPY967" s="26"/>
      <c r="OPZ967" s="26"/>
      <c r="OQA967" s="26"/>
      <c r="OQB967" s="26"/>
      <c r="OQC967" s="26"/>
      <c r="OQD967" s="26"/>
      <c r="OQE967" s="26"/>
      <c r="OQF967" s="26"/>
      <c r="OQG967" s="26"/>
      <c r="OQH967" s="26"/>
      <c r="OQI967" s="26"/>
      <c r="OQJ967" s="26"/>
      <c r="OQK967" s="26"/>
      <c r="OQL967" s="26"/>
      <c r="OQM967" s="26"/>
      <c r="OQN967" s="26"/>
      <c r="OQO967" s="26"/>
      <c r="OQP967" s="26"/>
      <c r="OQQ967" s="26"/>
      <c r="OQR967" s="26"/>
      <c r="OQS967" s="26"/>
      <c r="OQT967" s="26"/>
      <c r="OQU967" s="26"/>
      <c r="OQV967" s="26"/>
      <c r="OQW967" s="26"/>
      <c r="OQX967" s="26"/>
      <c r="OQY967" s="26"/>
      <c r="OQZ967" s="26"/>
      <c r="ORA967" s="26"/>
      <c r="ORB967" s="26"/>
      <c r="ORC967" s="26"/>
      <c r="ORD967" s="26"/>
      <c r="ORE967" s="26"/>
      <c r="ORF967" s="26"/>
      <c r="ORG967" s="26"/>
      <c r="ORH967" s="26"/>
      <c r="ORI967" s="26"/>
      <c r="ORJ967" s="26"/>
      <c r="ORK967" s="26"/>
      <c r="ORL967" s="26"/>
      <c r="ORM967" s="26"/>
      <c r="ORN967" s="26"/>
      <c r="ORO967" s="26"/>
      <c r="ORP967" s="26"/>
      <c r="ORQ967" s="26"/>
      <c r="ORR967" s="26"/>
      <c r="ORS967" s="26"/>
      <c r="ORT967" s="26"/>
      <c r="ORU967" s="26"/>
      <c r="ORV967" s="26"/>
      <c r="ORW967" s="26"/>
      <c r="ORX967" s="26"/>
      <c r="ORY967" s="26"/>
      <c r="ORZ967" s="26"/>
      <c r="OSA967" s="26"/>
      <c r="OSB967" s="26"/>
      <c r="OSC967" s="26"/>
      <c r="OSD967" s="26"/>
      <c r="OSE967" s="26"/>
      <c r="OSF967" s="26"/>
      <c r="OSG967" s="26"/>
      <c r="OSH967" s="26"/>
      <c r="OSI967" s="26"/>
      <c r="OSJ967" s="26"/>
      <c r="OSK967" s="26"/>
      <c r="OSL967" s="26"/>
      <c r="OSM967" s="26"/>
      <c r="OSN967" s="26"/>
      <c r="OSO967" s="26"/>
      <c r="OSP967" s="26"/>
      <c r="OSQ967" s="26"/>
      <c r="OSR967" s="26"/>
      <c r="OSS967" s="26"/>
      <c r="OST967" s="26"/>
      <c r="OSU967" s="26"/>
      <c r="OSV967" s="26"/>
      <c r="OSW967" s="26"/>
      <c r="OSX967" s="26"/>
      <c r="OSY967" s="26"/>
      <c r="OSZ967" s="26"/>
      <c r="OTA967" s="26"/>
      <c r="OTB967" s="26"/>
      <c r="OTC967" s="26"/>
      <c r="OTD967" s="26"/>
      <c r="OTE967" s="26"/>
      <c r="OTF967" s="26"/>
      <c r="OTG967" s="26"/>
      <c r="OTH967" s="26"/>
      <c r="OTI967" s="26"/>
      <c r="OTJ967" s="26"/>
      <c r="OTK967" s="26"/>
      <c r="OTL967" s="26"/>
      <c r="OTM967" s="26"/>
      <c r="OTN967" s="26"/>
      <c r="OTO967" s="26"/>
      <c r="OTP967" s="26"/>
      <c r="OTQ967" s="26"/>
      <c r="OTR967" s="26"/>
      <c r="OTS967" s="26"/>
      <c r="OTT967" s="26"/>
      <c r="OTU967" s="26"/>
      <c r="OTV967" s="26"/>
      <c r="OTW967" s="26"/>
      <c r="OTX967" s="26"/>
      <c r="OTY967" s="26"/>
      <c r="OTZ967" s="26"/>
      <c r="OUA967" s="26"/>
      <c r="OUB967" s="26"/>
      <c r="OUC967" s="26"/>
      <c r="OUD967" s="26"/>
      <c r="OUE967" s="26"/>
      <c r="OUF967" s="26"/>
      <c r="OUG967" s="26"/>
      <c r="OUH967" s="26"/>
      <c r="OUI967" s="26"/>
      <c r="OUJ967" s="26"/>
      <c r="OUK967" s="26"/>
      <c r="OUL967" s="26"/>
      <c r="OUM967" s="26"/>
      <c r="OUN967" s="26"/>
      <c r="OUO967" s="26"/>
      <c r="OUP967" s="26"/>
      <c r="OUQ967" s="26"/>
      <c r="OUR967" s="26"/>
      <c r="OUS967" s="26"/>
      <c r="OUT967" s="26"/>
      <c r="OUU967" s="26"/>
      <c r="OUV967" s="26"/>
      <c r="OUW967" s="26"/>
      <c r="OUX967" s="26"/>
      <c r="OUY967" s="26"/>
      <c r="OUZ967" s="26"/>
      <c r="OVA967" s="26"/>
      <c r="OVB967" s="26"/>
      <c r="OVC967" s="26"/>
      <c r="OVD967" s="26"/>
      <c r="OVE967" s="26"/>
      <c r="OVF967" s="26"/>
      <c r="OVG967" s="26"/>
      <c r="OVH967" s="26"/>
      <c r="OVI967" s="26"/>
      <c r="OVJ967" s="26"/>
      <c r="OVK967" s="26"/>
      <c r="OVL967" s="26"/>
      <c r="OVM967" s="26"/>
      <c r="OVN967" s="26"/>
      <c r="OVO967" s="26"/>
      <c r="OVP967" s="26"/>
      <c r="OVQ967" s="26"/>
      <c r="OVR967" s="26"/>
      <c r="OVS967" s="26"/>
      <c r="OVT967" s="26"/>
      <c r="OVU967" s="26"/>
      <c r="OVV967" s="26"/>
      <c r="OVW967" s="26"/>
      <c r="OVX967" s="26"/>
      <c r="OVY967" s="26"/>
      <c r="OVZ967" s="26"/>
      <c r="OWA967" s="26"/>
      <c r="OWB967" s="26"/>
      <c r="OWC967" s="26"/>
      <c r="OWD967" s="26"/>
      <c r="OWE967" s="26"/>
      <c r="OWF967" s="26"/>
      <c r="OWG967" s="26"/>
      <c r="OWH967" s="26"/>
      <c r="OWI967" s="26"/>
      <c r="OWJ967" s="26"/>
      <c r="OWK967" s="26"/>
      <c r="OWL967" s="26"/>
      <c r="OWM967" s="26"/>
      <c r="OWN967" s="26"/>
      <c r="OWO967" s="26"/>
      <c r="OWP967" s="26"/>
      <c r="OWQ967" s="26"/>
      <c r="OWR967" s="26"/>
      <c r="OWS967" s="26"/>
      <c r="OWT967" s="26"/>
      <c r="OWU967" s="26"/>
      <c r="OWV967" s="26"/>
      <c r="OWW967" s="26"/>
      <c r="OWX967" s="26"/>
      <c r="OWY967" s="26"/>
      <c r="OWZ967" s="26"/>
      <c r="OXA967" s="26"/>
      <c r="OXB967" s="26"/>
      <c r="OXC967" s="26"/>
      <c r="OXD967" s="26"/>
      <c r="OXE967" s="26"/>
      <c r="OXF967" s="26"/>
      <c r="OXG967" s="26"/>
      <c r="OXH967" s="26"/>
      <c r="OXI967" s="26"/>
      <c r="OXJ967" s="26"/>
      <c r="OXK967" s="26"/>
      <c r="OXL967" s="26"/>
      <c r="OXM967" s="26"/>
      <c r="OXN967" s="26"/>
      <c r="OXO967" s="26"/>
      <c r="OXP967" s="26"/>
      <c r="OXQ967" s="26"/>
      <c r="OXR967" s="26"/>
      <c r="OXS967" s="26"/>
      <c r="OXT967" s="26"/>
      <c r="OXU967" s="26"/>
      <c r="OXV967" s="26"/>
      <c r="OXW967" s="26"/>
      <c r="OXX967" s="26"/>
      <c r="OXY967" s="26"/>
      <c r="OXZ967" s="26"/>
      <c r="OYA967" s="26"/>
      <c r="OYB967" s="26"/>
      <c r="OYC967" s="26"/>
      <c r="OYD967" s="26"/>
      <c r="OYE967" s="26"/>
      <c r="OYF967" s="26"/>
      <c r="OYG967" s="26"/>
      <c r="OYH967" s="26"/>
      <c r="OYI967" s="26"/>
      <c r="OYJ967" s="26"/>
      <c r="OYK967" s="26"/>
      <c r="OYL967" s="26"/>
      <c r="OYM967" s="26"/>
      <c r="OYN967" s="26"/>
      <c r="OYO967" s="26"/>
      <c r="OYP967" s="26"/>
      <c r="OYQ967" s="26"/>
      <c r="OYR967" s="26"/>
      <c r="OYS967" s="26"/>
      <c r="OYT967" s="26"/>
      <c r="OYU967" s="26"/>
      <c r="OYV967" s="26"/>
      <c r="OYW967" s="26"/>
      <c r="OYX967" s="26"/>
      <c r="OYY967" s="26"/>
      <c r="OYZ967" s="26"/>
      <c r="OZA967" s="26"/>
      <c r="OZB967" s="26"/>
      <c r="OZC967" s="26"/>
      <c r="OZD967" s="26"/>
      <c r="OZE967" s="26"/>
      <c r="OZF967" s="26"/>
      <c r="OZG967" s="26"/>
      <c r="OZH967" s="26"/>
      <c r="OZI967" s="26"/>
      <c r="OZJ967" s="26"/>
      <c r="OZK967" s="26"/>
      <c r="OZL967" s="26"/>
      <c r="OZM967" s="26"/>
      <c r="OZN967" s="26"/>
      <c r="OZO967" s="26"/>
      <c r="OZP967" s="26"/>
      <c r="OZQ967" s="26"/>
      <c r="OZR967" s="26"/>
      <c r="OZS967" s="26"/>
      <c r="OZT967" s="26"/>
      <c r="OZU967" s="26"/>
      <c r="OZV967" s="26"/>
      <c r="OZW967" s="26"/>
      <c r="OZX967" s="26"/>
      <c r="OZY967" s="26"/>
      <c r="OZZ967" s="26"/>
      <c r="PAA967" s="26"/>
      <c r="PAB967" s="26"/>
      <c r="PAC967" s="26"/>
      <c r="PAD967" s="26"/>
      <c r="PAE967" s="26"/>
      <c r="PAF967" s="26"/>
      <c r="PAG967" s="26"/>
      <c r="PAH967" s="26"/>
      <c r="PAI967" s="26"/>
      <c r="PAJ967" s="26"/>
      <c r="PAK967" s="26"/>
      <c r="PAL967" s="26"/>
      <c r="PAM967" s="26"/>
      <c r="PAN967" s="26"/>
      <c r="PAO967" s="26"/>
      <c r="PAP967" s="26"/>
      <c r="PAQ967" s="26"/>
      <c r="PAR967" s="26"/>
      <c r="PAS967" s="26"/>
      <c r="PAT967" s="26"/>
      <c r="PAU967" s="26"/>
      <c r="PAV967" s="26"/>
      <c r="PAW967" s="26"/>
      <c r="PAX967" s="26"/>
      <c r="PAY967" s="26"/>
      <c r="PAZ967" s="26"/>
      <c r="PBA967" s="26"/>
      <c r="PBB967" s="26"/>
      <c r="PBC967" s="26"/>
      <c r="PBD967" s="26"/>
      <c r="PBE967" s="26"/>
      <c r="PBF967" s="26"/>
      <c r="PBG967" s="26"/>
      <c r="PBH967" s="26"/>
      <c r="PBI967" s="26"/>
      <c r="PBJ967" s="26"/>
      <c r="PBK967" s="26"/>
      <c r="PBL967" s="26"/>
      <c r="PBM967" s="26"/>
      <c r="PBN967" s="26"/>
      <c r="PBO967" s="26"/>
      <c r="PBP967" s="26"/>
      <c r="PBQ967" s="26"/>
      <c r="PBR967" s="26"/>
      <c r="PBS967" s="26"/>
      <c r="PBT967" s="26"/>
      <c r="PBU967" s="26"/>
      <c r="PBV967" s="26"/>
      <c r="PBW967" s="26"/>
      <c r="PBX967" s="26"/>
      <c r="PBY967" s="26"/>
      <c r="PBZ967" s="26"/>
      <c r="PCA967" s="26"/>
      <c r="PCB967" s="26"/>
      <c r="PCC967" s="26"/>
      <c r="PCD967" s="26"/>
      <c r="PCE967" s="26"/>
      <c r="PCF967" s="26"/>
      <c r="PCG967" s="26"/>
      <c r="PCH967" s="26"/>
      <c r="PCI967" s="26"/>
      <c r="PCJ967" s="26"/>
      <c r="PCK967" s="26"/>
      <c r="PCL967" s="26"/>
      <c r="PCM967" s="26"/>
      <c r="PCN967" s="26"/>
      <c r="PCO967" s="26"/>
      <c r="PCP967" s="26"/>
      <c r="PCQ967" s="26"/>
      <c r="PCR967" s="26"/>
      <c r="PCS967" s="26"/>
      <c r="PCT967" s="26"/>
      <c r="PCU967" s="26"/>
      <c r="PCV967" s="26"/>
      <c r="PCW967" s="26"/>
      <c r="PCX967" s="26"/>
      <c r="PCY967" s="26"/>
      <c r="PCZ967" s="26"/>
      <c r="PDA967" s="26"/>
      <c r="PDB967" s="26"/>
      <c r="PDC967" s="26"/>
      <c r="PDD967" s="26"/>
      <c r="PDE967" s="26"/>
      <c r="PDF967" s="26"/>
      <c r="PDG967" s="26"/>
      <c r="PDH967" s="26"/>
      <c r="PDI967" s="26"/>
      <c r="PDJ967" s="26"/>
      <c r="PDK967" s="26"/>
      <c r="PDL967" s="26"/>
      <c r="PDM967" s="26"/>
      <c r="PDN967" s="26"/>
      <c r="PDO967" s="26"/>
      <c r="PDP967" s="26"/>
      <c r="PDQ967" s="26"/>
      <c r="PDR967" s="26"/>
      <c r="PDS967" s="26"/>
      <c r="PDT967" s="26"/>
      <c r="PDU967" s="26"/>
      <c r="PDV967" s="26"/>
      <c r="PDW967" s="26"/>
      <c r="PDX967" s="26"/>
      <c r="PDY967" s="26"/>
      <c r="PDZ967" s="26"/>
      <c r="PEA967" s="26"/>
      <c r="PEB967" s="26"/>
      <c r="PEC967" s="26"/>
      <c r="PED967" s="26"/>
      <c r="PEE967" s="26"/>
      <c r="PEF967" s="26"/>
      <c r="PEG967" s="26"/>
      <c r="PEH967" s="26"/>
      <c r="PEI967" s="26"/>
      <c r="PEJ967" s="26"/>
      <c r="PEK967" s="26"/>
      <c r="PEL967" s="26"/>
      <c r="PEM967" s="26"/>
      <c r="PEN967" s="26"/>
      <c r="PEO967" s="26"/>
      <c r="PEP967" s="26"/>
      <c r="PEQ967" s="26"/>
      <c r="PER967" s="26"/>
      <c r="PES967" s="26"/>
      <c r="PET967" s="26"/>
      <c r="PEU967" s="26"/>
      <c r="PEV967" s="26"/>
      <c r="PEW967" s="26"/>
      <c r="PEX967" s="26"/>
      <c r="PEY967" s="26"/>
      <c r="PEZ967" s="26"/>
      <c r="PFA967" s="26"/>
      <c r="PFB967" s="26"/>
      <c r="PFC967" s="26"/>
      <c r="PFD967" s="26"/>
      <c r="PFE967" s="26"/>
      <c r="PFF967" s="26"/>
      <c r="PFG967" s="26"/>
      <c r="PFH967" s="26"/>
      <c r="PFI967" s="26"/>
      <c r="PFJ967" s="26"/>
      <c r="PFK967" s="26"/>
      <c r="PFL967" s="26"/>
      <c r="PFM967" s="26"/>
      <c r="PFN967" s="26"/>
      <c r="PFO967" s="26"/>
      <c r="PFP967" s="26"/>
      <c r="PFQ967" s="26"/>
      <c r="PFR967" s="26"/>
      <c r="PFS967" s="26"/>
      <c r="PFT967" s="26"/>
      <c r="PFU967" s="26"/>
      <c r="PFV967" s="26"/>
      <c r="PFW967" s="26"/>
      <c r="PFX967" s="26"/>
      <c r="PFY967" s="26"/>
      <c r="PFZ967" s="26"/>
      <c r="PGA967" s="26"/>
      <c r="PGB967" s="26"/>
      <c r="PGC967" s="26"/>
      <c r="PGD967" s="26"/>
      <c r="PGE967" s="26"/>
      <c r="PGF967" s="26"/>
      <c r="PGG967" s="26"/>
      <c r="PGH967" s="26"/>
      <c r="PGI967" s="26"/>
      <c r="PGJ967" s="26"/>
      <c r="PGK967" s="26"/>
      <c r="PGL967" s="26"/>
      <c r="PGM967" s="26"/>
      <c r="PGN967" s="26"/>
      <c r="PGO967" s="26"/>
      <c r="PGP967" s="26"/>
      <c r="PGQ967" s="26"/>
      <c r="PGR967" s="26"/>
      <c r="PGS967" s="26"/>
      <c r="PGT967" s="26"/>
      <c r="PGU967" s="26"/>
      <c r="PGV967" s="26"/>
      <c r="PGW967" s="26"/>
      <c r="PGX967" s="26"/>
      <c r="PGY967" s="26"/>
      <c r="PGZ967" s="26"/>
      <c r="PHA967" s="26"/>
      <c r="PHB967" s="26"/>
      <c r="PHC967" s="26"/>
      <c r="PHD967" s="26"/>
      <c r="PHE967" s="26"/>
      <c r="PHF967" s="26"/>
      <c r="PHG967" s="26"/>
      <c r="PHH967" s="26"/>
      <c r="PHI967" s="26"/>
      <c r="PHJ967" s="26"/>
      <c r="PHK967" s="26"/>
      <c r="PHL967" s="26"/>
      <c r="PHM967" s="26"/>
      <c r="PHN967" s="26"/>
      <c r="PHO967" s="26"/>
      <c r="PHP967" s="26"/>
      <c r="PHQ967" s="26"/>
      <c r="PHR967" s="26"/>
      <c r="PHS967" s="26"/>
      <c r="PHT967" s="26"/>
      <c r="PHU967" s="26"/>
      <c r="PHV967" s="26"/>
      <c r="PHW967" s="26"/>
      <c r="PHX967" s="26"/>
      <c r="PHY967" s="26"/>
      <c r="PHZ967" s="26"/>
      <c r="PIA967" s="26"/>
      <c r="PIB967" s="26"/>
      <c r="PIC967" s="26"/>
      <c r="PID967" s="26"/>
      <c r="PIE967" s="26"/>
      <c r="PIF967" s="26"/>
      <c r="PIG967" s="26"/>
      <c r="PIH967" s="26"/>
      <c r="PII967" s="26"/>
      <c r="PIJ967" s="26"/>
      <c r="PIK967" s="26"/>
      <c r="PIL967" s="26"/>
      <c r="PIM967" s="26"/>
      <c r="PIN967" s="26"/>
      <c r="PIO967" s="26"/>
      <c r="PIP967" s="26"/>
      <c r="PIQ967" s="26"/>
      <c r="PIR967" s="26"/>
      <c r="PIS967" s="26"/>
      <c r="PIT967" s="26"/>
      <c r="PIU967" s="26"/>
      <c r="PIV967" s="26"/>
      <c r="PIW967" s="26"/>
      <c r="PIX967" s="26"/>
      <c r="PIY967" s="26"/>
      <c r="PIZ967" s="26"/>
      <c r="PJA967" s="26"/>
      <c r="PJB967" s="26"/>
      <c r="PJC967" s="26"/>
      <c r="PJD967" s="26"/>
      <c r="PJE967" s="26"/>
      <c r="PJF967" s="26"/>
      <c r="PJG967" s="26"/>
      <c r="PJH967" s="26"/>
      <c r="PJI967" s="26"/>
      <c r="PJJ967" s="26"/>
      <c r="PJK967" s="26"/>
      <c r="PJL967" s="26"/>
      <c r="PJM967" s="26"/>
      <c r="PJN967" s="26"/>
      <c r="PJO967" s="26"/>
      <c r="PJP967" s="26"/>
      <c r="PJQ967" s="26"/>
      <c r="PJR967" s="26"/>
      <c r="PJS967" s="26"/>
      <c r="PJT967" s="26"/>
      <c r="PJU967" s="26"/>
      <c r="PJV967" s="26"/>
      <c r="PJW967" s="26"/>
      <c r="PJX967" s="26"/>
      <c r="PJY967" s="26"/>
      <c r="PJZ967" s="26"/>
      <c r="PKA967" s="26"/>
      <c r="PKB967" s="26"/>
      <c r="PKC967" s="26"/>
      <c r="PKD967" s="26"/>
      <c r="PKE967" s="26"/>
      <c r="PKF967" s="26"/>
      <c r="PKG967" s="26"/>
      <c r="PKH967" s="26"/>
      <c r="PKI967" s="26"/>
      <c r="PKJ967" s="26"/>
      <c r="PKK967" s="26"/>
      <c r="PKL967" s="26"/>
      <c r="PKM967" s="26"/>
      <c r="PKN967" s="26"/>
      <c r="PKO967" s="26"/>
      <c r="PKP967" s="26"/>
      <c r="PKQ967" s="26"/>
      <c r="PKR967" s="26"/>
      <c r="PKS967" s="26"/>
      <c r="PKT967" s="26"/>
      <c r="PKU967" s="26"/>
      <c r="PKV967" s="26"/>
      <c r="PKW967" s="26"/>
      <c r="PKX967" s="26"/>
      <c r="PKY967" s="26"/>
      <c r="PKZ967" s="26"/>
      <c r="PLA967" s="26"/>
      <c r="PLB967" s="26"/>
      <c r="PLC967" s="26"/>
      <c r="PLD967" s="26"/>
      <c r="PLE967" s="26"/>
      <c r="PLF967" s="26"/>
      <c r="PLG967" s="26"/>
      <c r="PLH967" s="26"/>
      <c r="PLI967" s="26"/>
      <c r="PLJ967" s="26"/>
      <c r="PLK967" s="26"/>
      <c r="PLL967" s="26"/>
      <c r="PLM967" s="26"/>
      <c r="PLN967" s="26"/>
      <c r="PLO967" s="26"/>
      <c r="PLP967" s="26"/>
      <c r="PLQ967" s="26"/>
      <c r="PLR967" s="26"/>
      <c r="PLS967" s="26"/>
      <c r="PLT967" s="26"/>
      <c r="PLU967" s="26"/>
      <c r="PLV967" s="26"/>
      <c r="PLW967" s="26"/>
      <c r="PLX967" s="26"/>
      <c r="PLY967" s="26"/>
      <c r="PLZ967" s="26"/>
      <c r="PMA967" s="26"/>
      <c r="PMB967" s="26"/>
      <c r="PMC967" s="26"/>
      <c r="PMD967" s="26"/>
      <c r="PME967" s="26"/>
      <c r="PMF967" s="26"/>
      <c r="PMG967" s="26"/>
      <c r="PMH967" s="26"/>
      <c r="PMI967" s="26"/>
      <c r="PMJ967" s="26"/>
      <c r="PMK967" s="26"/>
      <c r="PML967" s="26"/>
      <c r="PMM967" s="26"/>
      <c r="PMN967" s="26"/>
      <c r="PMO967" s="26"/>
      <c r="PMP967" s="26"/>
      <c r="PMQ967" s="26"/>
      <c r="PMR967" s="26"/>
      <c r="PMS967" s="26"/>
      <c r="PMT967" s="26"/>
      <c r="PMU967" s="26"/>
      <c r="PMV967" s="26"/>
      <c r="PMW967" s="26"/>
      <c r="PMX967" s="26"/>
      <c r="PMY967" s="26"/>
      <c r="PMZ967" s="26"/>
      <c r="PNA967" s="26"/>
      <c r="PNB967" s="26"/>
      <c r="PNC967" s="26"/>
      <c r="PND967" s="26"/>
      <c r="PNE967" s="26"/>
      <c r="PNF967" s="26"/>
      <c r="PNG967" s="26"/>
      <c r="PNH967" s="26"/>
      <c r="PNI967" s="26"/>
      <c r="PNJ967" s="26"/>
      <c r="PNK967" s="26"/>
      <c r="PNL967" s="26"/>
      <c r="PNM967" s="26"/>
      <c r="PNN967" s="26"/>
      <c r="PNO967" s="26"/>
      <c r="PNP967" s="26"/>
      <c r="PNQ967" s="26"/>
      <c r="PNR967" s="26"/>
      <c r="PNS967" s="26"/>
      <c r="PNT967" s="26"/>
      <c r="PNU967" s="26"/>
      <c r="PNV967" s="26"/>
      <c r="PNW967" s="26"/>
      <c r="PNX967" s="26"/>
      <c r="PNY967" s="26"/>
      <c r="PNZ967" s="26"/>
      <c r="POA967" s="26"/>
      <c r="POB967" s="26"/>
      <c r="POC967" s="26"/>
      <c r="POD967" s="26"/>
      <c r="POE967" s="26"/>
      <c r="POF967" s="26"/>
      <c r="POG967" s="26"/>
      <c r="POH967" s="26"/>
      <c r="POI967" s="26"/>
      <c r="POJ967" s="26"/>
      <c r="POK967" s="26"/>
      <c r="POL967" s="26"/>
      <c r="POM967" s="26"/>
      <c r="PON967" s="26"/>
      <c r="POO967" s="26"/>
      <c r="POP967" s="26"/>
      <c r="POQ967" s="26"/>
      <c r="POR967" s="26"/>
      <c r="POS967" s="26"/>
      <c r="POT967" s="26"/>
      <c r="POU967" s="26"/>
      <c r="POV967" s="26"/>
      <c r="POW967" s="26"/>
      <c r="POX967" s="26"/>
      <c r="POY967" s="26"/>
      <c r="POZ967" s="26"/>
      <c r="PPA967" s="26"/>
      <c r="PPB967" s="26"/>
      <c r="PPC967" s="26"/>
      <c r="PPD967" s="26"/>
      <c r="PPE967" s="26"/>
      <c r="PPF967" s="26"/>
      <c r="PPG967" s="26"/>
      <c r="PPH967" s="26"/>
      <c r="PPI967" s="26"/>
      <c r="PPJ967" s="26"/>
      <c r="PPK967" s="26"/>
      <c r="PPL967" s="26"/>
      <c r="PPM967" s="26"/>
      <c r="PPN967" s="26"/>
      <c r="PPO967" s="26"/>
      <c r="PPP967" s="26"/>
      <c r="PPQ967" s="26"/>
      <c r="PPR967" s="26"/>
      <c r="PPS967" s="26"/>
      <c r="PPT967" s="26"/>
      <c r="PPU967" s="26"/>
      <c r="PPV967" s="26"/>
      <c r="PPW967" s="26"/>
      <c r="PPX967" s="26"/>
      <c r="PPY967" s="26"/>
      <c r="PPZ967" s="26"/>
      <c r="PQA967" s="26"/>
      <c r="PQB967" s="26"/>
      <c r="PQC967" s="26"/>
      <c r="PQD967" s="26"/>
      <c r="PQE967" s="26"/>
      <c r="PQF967" s="26"/>
      <c r="PQG967" s="26"/>
      <c r="PQH967" s="26"/>
      <c r="PQI967" s="26"/>
      <c r="PQJ967" s="26"/>
      <c r="PQK967" s="26"/>
      <c r="PQL967" s="26"/>
      <c r="PQM967" s="26"/>
      <c r="PQN967" s="26"/>
      <c r="PQO967" s="26"/>
      <c r="PQP967" s="26"/>
      <c r="PQQ967" s="26"/>
      <c r="PQR967" s="26"/>
      <c r="PQS967" s="26"/>
      <c r="PQT967" s="26"/>
      <c r="PQU967" s="26"/>
      <c r="PQV967" s="26"/>
      <c r="PQW967" s="26"/>
      <c r="PQX967" s="26"/>
      <c r="PQY967" s="26"/>
      <c r="PQZ967" s="26"/>
      <c r="PRA967" s="26"/>
      <c r="PRB967" s="26"/>
      <c r="PRC967" s="26"/>
      <c r="PRD967" s="26"/>
      <c r="PRE967" s="26"/>
      <c r="PRF967" s="26"/>
      <c r="PRG967" s="26"/>
      <c r="PRH967" s="26"/>
      <c r="PRI967" s="26"/>
      <c r="PRJ967" s="26"/>
      <c r="PRK967" s="26"/>
      <c r="PRL967" s="26"/>
      <c r="PRM967" s="26"/>
      <c r="PRN967" s="26"/>
      <c r="PRO967" s="26"/>
      <c r="PRP967" s="26"/>
      <c r="PRQ967" s="26"/>
      <c r="PRR967" s="26"/>
      <c r="PRS967" s="26"/>
      <c r="PRT967" s="26"/>
      <c r="PRU967" s="26"/>
      <c r="PRV967" s="26"/>
      <c r="PRW967" s="26"/>
      <c r="PRX967" s="26"/>
      <c r="PRY967" s="26"/>
      <c r="PRZ967" s="26"/>
      <c r="PSA967" s="26"/>
      <c r="PSB967" s="26"/>
      <c r="PSC967" s="26"/>
      <c r="PSD967" s="26"/>
      <c r="PSE967" s="26"/>
      <c r="PSF967" s="26"/>
      <c r="PSG967" s="26"/>
      <c r="PSH967" s="26"/>
      <c r="PSI967" s="26"/>
      <c r="PSJ967" s="26"/>
      <c r="PSK967" s="26"/>
      <c r="PSL967" s="26"/>
      <c r="PSM967" s="26"/>
      <c r="PSN967" s="26"/>
      <c r="PSO967" s="26"/>
      <c r="PSP967" s="26"/>
      <c r="PSQ967" s="26"/>
      <c r="PSR967" s="26"/>
      <c r="PSS967" s="26"/>
      <c r="PST967" s="26"/>
      <c r="PSU967" s="26"/>
      <c r="PSV967" s="26"/>
      <c r="PSW967" s="26"/>
      <c r="PSX967" s="26"/>
      <c r="PSY967" s="26"/>
      <c r="PSZ967" s="26"/>
      <c r="PTA967" s="26"/>
      <c r="PTB967" s="26"/>
      <c r="PTC967" s="26"/>
      <c r="PTD967" s="26"/>
      <c r="PTE967" s="26"/>
      <c r="PTF967" s="26"/>
      <c r="PTG967" s="26"/>
      <c r="PTH967" s="26"/>
      <c r="PTI967" s="26"/>
      <c r="PTJ967" s="26"/>
      <c r="PTK967" s="26"/>
      <c r="PTL967" s="26"/>
      <c r="PTM967" s="26"/>
      <c r="PTN967" s="26"/>
      <c r="PTO967" s="26"/>
      <c r="PTP967" s="26"/>
      <c r="PTQ967" s="26"/>
      <c r="PTR967" s="26"/>
      <c r="PTS967" s="26"/>
      <c r="PTT967" s="26"/>
      <c r="PTU967" s="26"/>
      <c r="PTV967" s="26"/>
      <c r="PTW967" s="26"/>
      <c r="PTX967" s="26"/>
      <c r="PTY967" s="26"/>
      <c r="PTZ967" s="26"/>
      <c r="PUA967" s="26"/>
      <c r="PUB967" s="26"/>
      <c r="PUC967" s="26"/>
      <c r="PUD967" s="26"/>
      <c r="PUE967" s="26"/>
      <c r="PUF967" s="26"/>
      <c r="PUG967" s="26"/>
      <c r="PUH967" s="26"/>
      <c r="PUI967" s="26"/>
      <c r="PUJ967" s="26"/>
      <c r="PUK967" s="26"/>
      <c r="PUL967" s="26"/>
      <c r="PUM967" s="26"/>
      <c r="PUN967" s="26"/>
      <c r="PUO967" s="26"/>
      <c r="PUP967" s="26"/>
      <c r="PUQ967" s="26"/>
      <c r="PUR967" s="26"/>
      <c r="PUS967" s="26"/>
      <c r="PUT967" s="26"/>
      <c r="PUU967" s="26"/>
      <c r="PUV967" s="26"/>
      <c r="PUW967" s="26"/>
      <c r="PUX967" s="26"/>
      <c r="PUY967" s="26"/>
      <c r="PUZ967" s="26"/>
      <c r="PVA967" s="26"/>
      <c r="PVB967" s="26"/>
      <c r="PVC967" s="26"/>
      <c r="PVD967" s="26"/>
      <c r="PVE967" s="26"/>
      <c r="PVF967" s="26"/>
      <c r="PVG967" s="26"/>
      <c r="PVH967" s="26"/>
      <c r="PVI967" s="26"/>
      <c r="PVJ967" s="26"/>
      <c r="PVK967" s="26"/>
      <c r="PVL967" s="26"/>
      <c r="PVM967" s="26"/>
      <c r="PVN967" s="26"/>
      <c r="PVO967" s="26"/>
      <c r="PVP967" s="26"/>
      <c r="PVQ967" s="26"/>
      <c r="PVR967" s="26"/>
      <c r="PVS967" s="26"/>
      <c r="PVT967" s="26"/>
      <c r="PVU967" s="26"/>
      <c r="PVV967" s="26"/>
      <c r="PVW967" s="26"/>
      <c r="PVX967" s="26"/>
      <c r="PVY967" s="26"/>
      <c r="PVZ967" s="26"/>
      <c r="PWA967" s="26"/>
      <c r="PWB967" s="26"/>
      <c r="PWC967" s="26"/>
      <c r="PWD967" s="26"/>
      <c r="PWE967" s="26"/>
      <c r="PWF967" s="26"/>
      <c r="PWG967" s="26"/>
      <c r="PWH967" s="26"/>
      <c r="PWI967" s="26"/>
      <c r="PWJ967" s="26"/>
      <c r="PWK967" s="26"/>
      <c r="PWL967" s="26"/>
      <c r="PWM967" s="26"/>
      <c r="PWN967" s="26"/>
      <c r="PWO967" s="26"/>
      <c r="PWP967" s="26"/>
      <c r="PWQ967" s="26"/>
      <c r="PWR967" s="26"/>
      <c r="PWS967" s="26"/>
      <c r="PWT967" s="26"/>
      <c r="PWU967" s="26"/>
      <c r="PWV967" s="26"/>
      <c r="PWW967" s="26"/>
      <c r="PWX967" s="26"/>
      <c r="PWY967" s="26"/>
      <c r="PWZ967" s="26"/>
      <c r="PXA967" s="26"/>
      <c r="PXB967" s="26"/>
      <c r="PXC967" s="26"/>
      <c r="PXD967" s="26"/>
      <c r="PXE967" s="26"/>
      <c r="PXF967" s="26"/>
      <c r="PXG967" s="26"/>
      <c r="PXH967" s="26"/>
      <c r="PXI967" s="26"/>
      <c r="PXJ967" s="26"/>
      <c r="PXK967" s="26"/>
      <c r="PXL967" s="26"/>
      <c r="PXM967" s="26"/>
      <c r="PXN967" s="26"/>
      <c r="PXO967" s="26"/>
      <c r="PXP967" s="26"/>
      <c r="PXQ967" s="26"/>
      <c r="PXR967" s="26"/>
      <c r="PXS967" s="26"/>
      <c r="PXT967" s="26"/>
      <c r="PXU967" s="26"/>
      <c r="PXV967" s="26"/>
      <c r="PXW967" s="26"/>
      <c r="PXX967" s="26"/>
      <c r="PXY967" s="26"/>
      <c r="PXZ967" s="26"/>
      <c r="PYA967" s="26"/>
      <c r="PYB967" s="26"/>
      <c r="PYC967" s="26"/>
      <c r="PYD967" s="26"/>
      <c r="PYE967" s="26"/>
      <c r="PYF967" s="26"/>
      <c r="PYG967" s="26"/>
      <c r="PYH967" s="26"/>
      <c r="PYI967" s="26"/>
      <c r="PYJ967" s="26"/>
      <c r="PYK967" s="26"/>
      <c r="PYL967" s="26"/>
      <c r="PYM967" s="26"/>
      <c r="PYN967" s="26"/>
      <c r="PYO967" s="26"/>
      <c r="PYP967" s="26"/>
      <c r="PYQ967" s="26"/>
      <c r="PYR967" s="26"/>
      <c r="PYS967" s="26"/>
      <c r="PYT967" s="26"/>
      <c r="PYU967" s="26"/>
      <c r="PYV967" s="26"/>
      <c r="PYW967" s="26"/>
      <c r="PYX967" s="26"/>
      <c r="PYY967" s="26"/>
      <c r="PYZ967" s="26"/>
      <c r="PZA967" s="26"/>
      <c r="PZB967" s="26"/>
      <c r="PZC967" s="26"/>
      <c r="PZD967" s="26"/>
      <c r="PZE967" s="26"/>
      <c r="PZF967" s="26"/>
      <c r="PZG967" s="26"/>
      <c r="PZH967" s="26"/>
      <c r="PZI967" s="26"/>
      <c r="PZJ967" s="26"/>
      <c r="PZK967" s="26"/>
      <c r="PZL967" s="26"/>
      <c r="PZM967" s="26"/>
      <c r="PZN967" s="26"/>
      <c r="PZO967" s="26"/>
      <c r="PZP967" s="26"/>
      <c r="PZQ967" s="26"/>
      <c r="PZR967" s="26"/>
      <c r="PZS967" s="26"/>
      <c r="PZT967" s="26"/>
      <c r="PZU967" s="26"/>
      <c r="PZV967" s="26"/>
      <c r="PZW967" s="26"/>
      <c r="PZX967" s="26"/>
      <c r="PZY967" s="26"/>
      <c r="PZZ967" s="26"/>
      <c r="QAA967" s="26"/>
      <c r="QAB967" s="26"/>
      <c r="QAC967" s="26"/>
      <c r="QAD967" s="26"/>
      <c r="QAE967" s="26"/>
      <c r="QAF967" s="26"/>
      <c r="QAG967" s="26"/>
      <c r="QAH967" s="26"/>
      <c r="QAI967" s="26"/>
      <c r="QAJ967" s="26"/>
      <c r="QAK967" s="26"/>
      <c r="QAL967" s="26"/>
      <c r="QAM967" s="26"/>
      <c r="QAN967" s="26"/>
      <c r="QAO967" s="26"/>
      <c r="QAP967" s="26"/>
      <c r="QAQ967" s="26"/>
      <c r="QAR967" s="26"/>
      <c r="QAS967" s="26"/>
      <c r="QAT967" s="26"/>
      <c r="QAU967" s="26"/>
      <c r="QAV967" s="26"/>
      <c r="QAW967" s="26"/>
      <c r="QAX967" s="26"/>
      <c r="QAY967" s="26"/>
      <c r="QAZ967" s="26"/>
      <c r="QBA967" s="26"/>
      <c r="QBB967" s="26"/>
      <c r="QBC967" s="26"/>
      <c r="QBD967" s="26"/>
      <c r="QBE967" s="26"/>
      <c r="QBF967" s="26"/>
      <c r="QBG967" s="26"/>
      <c r="QBH967" s="26"/>
      <c r="QBI967" s="26"/>
      <c r="QBJ967" s="26"/>
      <c r="QBK967" s="26"/>
      <c r="QBL967" s="26"/>
      <c r="QBM967" s="26"/>
      <c r="QBN967" s="26"/>
      <c r="QBO967" s="26"/>
      <c r="QBP967" s="26"/>
      <c r="QBQ967" s="26"/>
      <c r="QBR967" s="26"/>
      <c r="QBS967" s="26"/>
      <c r="QBT967" s="26"/>
      <c r="QBU967" s="26"/>
      <c r="QBV967" s="26"/>
      <c r="QBW967" s="26"/>
      <c r="QBX967" s="26"/>
      <c r="QBY967" s="26"/>
      <c r="QBZ967" s="26"/>
      <c r="QCA967" s="26"/>
      <c r="QCB967" s="26"/>
      <c r="QCC967" s="26"/>
      <c r="QCD967" s="26"/>
      <c r="QCE967" s="26"/>
      <c r="QCF967" s="26"/>
      <c r="QCG967" s="26"/>
      <c r="QCH967" s="26"/>
      <c r="QCI967" s="26"/>
      <c r="QCJ967" s="26"/>
      <c r="QCK967" s="26"/>
      <c r="QCL967" s="26"/>
      <c r="QCM967" s="26"/>
      <c r="QCN967" s="26"/>
      <c r="QCO967" s="26"/>
      <c r="QCP967" s="26"/>
      <c r="QCQ967" s="26"/>
      <c r="QCR967" s="26"/>
      <c r="QCS967" s="26"/>
      <c r="QCT967" s="26"/>
      <c r="QCU967" s="26"/>
      <c r="QCV967" s="26"/>
      <c r="QCW967" s="26"/>
      <c r="QCX967" s="26"/>
      <c r="QCY967" s="26"/>
      <c r="QCZ967" s="26"/>
      <c r="QDA967" s="26"/>
      <c r="QDB967" s="26"/>
      <c r="QDC967" s="26"/>
      <c r="QDD967" s="26"/>
      <c r="QDE967" s="26"/>
      <c r="QDF967" s="26"/>
      <c r="QDG967" s="26"/>
      <c r="QDH967" s="26"/>
      <c r="QDI967" s="26"/>
      <c r="QDJ967" s="26"/>
      <c r="QDK967" s="26"/>
      <c r="QDL967" s="26"/>
      <c r="QDM967" s="26"/>
      <c r="QDN967" s="26"/>
      <c r="QDO967" s="26"/>
      <c r="QDP967" s="26"/>
      <c r="QDQ967" s="26"/>
      <c r="QDR967" s="26"/>
      <c r="QDS967" s="26"/>
      <c r="QDT967" s="26"/>
      <c r="QDU967" s="26"/>
      <c r="QDV967" s="26"/>
      <c r="QDW967" s="26"/>
      <c r="QDX967" s="26"/>
      <c r="QDY967" s="26"/>
      <c r="QDZ967" s="26"/>
      <c r="QEA967" s="26"/>
      <c r="QEB967" s="26"/>
      <c r="QEC967" s="26"/>
      <c r="QED967" s="26"/>
      <c r="QEE967" s="26"/>
      <c r="QEF967" s="26"/>
      <c r="QEG967" s="26"/>
      <c r="QEH967" s="26"/>
      <c r="QEI967" s="26"/>
      <c r="QEJ967" s="26"/>
      <c r="QEK967" s="26"/>
      <c r="QEL967" s="26"/>
      <c r="QEM967" s="26"/>
      <c r="QEN967" s="26"/>
      <c r="QEO967" s="26"/>
      <c r="QEP967" s="26"/>
      <c r="QEQ967" s="26"/>
      <c r="QER967" s="26"/>
      <c r="QES967" s="26"/>
      <c r="QET967" s="26"/>
      <c r="QEU967" s="26"/>
      <c r="QEV967" s="26"/>
      <c r="QEW967" s="26"/>
      <c r="QEX967" s="26"/>
      <c r="QEY967" s="26"/>
      <c r="QEZ967" s="26"/>
      <c r="QFA967" s="26"/>
      <c r="QFB967" s="26"/>
      <c r="QFC967" s="26"/>
      <c r="QFD967" s="26"/>
      <c r="QFE967" s="26"/>
      <c r="QFF967" s="26"/>
      <c r="QFG967" s="26"/>
      <c r="QFH967" s="26"/>
      <c r="QFI967" s="26"/>
      <c r="QFJ967" s="26"/>
      <c r="QFK967" s="26"/>
      <c r="QFL967" s="26"/>
      <c r="QFM967" s="26"/>
      <c r="QFN967" s="26"/>
      <c r="QFO967" s="26"/>
      <c r="QFP967" s="26"/>
      <c r="QFQ967" s="26"/>
      <c r="QFR967" s="26"/>
      <c r="QFS967" s="26"/>
      <c r="QFT967" s="26"/>
      <c r="QFU967" s="26"/>
      <c r="QFV967" s="26"/>
      <c r="QFW967" s="26"/>
      <c r="QFX967" s="26"/>
      <c r="QFY967" s="26"/>
      <c r="QFZ967" s="26"/>
      <c r="QGA967" s="26"/>
      <c r="QGB967" s="26"/>
      <c r="QGC967" s="26"/>
      <c r="QGD967" s="26"/>
      <c r="QGE967" s="26"/>
      <c r="QGF967" s="26"/>
      <c r="QGG967" s="26"/>
      <c r="QGH967" s="26"/>
      <c r="QGI967" s="26"/>
      <c r="QGJ967" s="26"/>
      <c r="QGK967" s="26"/>
      <c r="QGL967" s="26"/>
      <c r="QGM967" s="26"/>
      <c r="QGN967" s="26"/>
      <c r="QGO967" s="26"/>
      <c r="QGP967" s="26"/>
      <c r="QGQ967" s="26"/>
      <c r="QGR967" s="26"/>
      <c r="QGS967" s="26"/>
      <c r="QGT967" s="26"/>
      <c r="QGU967" s="26"/>
      <c r="QGV967" s="26"/>
      <c r="QGW967" s="26"/>
      <c r="QGX967" s="26"/>
      <c r="QGY967" s="26"/>
      <c r="QGZ967" s="26"/>
      <c r="QHA967" s="26"/>
      <c r="QHB967" s="26"/>
      <c r="QHC967" s="26"/>
      <c r="QHD967" s="26"/>
      <c r="QHE967" s="26"/>
      <c r="QHF967" s="26"/>
      <c r="QHG967" s="26"/>
      <c r="QHH967" s="26"/>
      <c r="QHI967" s="26"/>
      <c r="QHJ967" s="26"/>
      <c r="QHK967" s="26"/>
      <c r="QHL967" s="26"/>
      <c r="QHM967" s="26"/>
      <c r="QHN967" s="26"/>
      <c r="QHO967" s="26"/>
      <c r="QHP967" s="26"/>
      <c r="QHQ967" s="26"/>
      <c r="QHR967" s="26"/>
      <c r="QHS967" s="26"/>
      <c r="QHT967" s="26"/>
      <c r="QHU967" s="26"/>
      <c r="QHV967" s="26"/>
      <c r="QHW967" s="26"/>
      <c r="QHX967" s="26"/>
      <c r="QHY967" s="26"/>
      <c r="QHZ967" s="26"/>
      <c r="QIA967" s="26"/>
      <c r="QIB967" s="26"/>
      <c r="QIC967" s="26"/>
      <c r="QID967" s="26"/>
      <c r="QIE967" s="26"/>
      <c r="QIF967" s="26"/>
      <c r="QIG967" s="26"/>
      <c r="QIH967" s="26"/>
      <c r="QII967" s="26"/>
      <c r="QIJ967" s="26"/>
      <c r="QIK967" s="26"/>
      <c r="QIL967" s="26"/>
      <c r="QIM967" s="26"/>
      <c r="QIN967" s="26"/>
      <c r="QIO967" s="26"/>
      <c r="QIP967" s="26"/>
      <c r="QIQ967" s="26"/>
      <c r="QIR967" s="26"/>
      <c r="QIS967" s="26"/>
      <c r="QIT967" s="26"/>
      <c r="QIU967" s="26"/>
      <c r="QIV967" s="26"/>
      <c r="QIW967" s="26"/>
      <c r="QIX967" s="26"/>
      <c r="QIY967" s="26"/>
      <c r="QIZ967" s="26"/>
      <c r="QJA967" s="26"/>
      <c r="QJB967" s="26"/>
      <c r="QJC967" s="26"/>
      <c r="QJD967" s="26"/>
      <c r="QJE967" s="26"/>
      <c r="QJF967" s="26"/>
      <c r="QJG967" s="26"/>
      <c r="QJH967" s="26"/>
      <c r="QJI967" s="26"/>
      <c r="QJJ967" s="26"/>
      <c r="QJK967" s="26"/>
      <c r="QJL967" s="26"/>
      <c r="QJM967" s="26"/>
      <c r="QJN967" s="26"/>
      <c r="QJO967" s="26"/>
      <c r="QJP967" s="26"/>
      <c r="QJQ967" s="26"/>
      <c r="QJR967" s="26"/>
      <c r="QJS967" s="26"/>
      <c r="QJT967" s="26"/>
      <c r="QJU967" s="26"/>
      <c r="QJV967" s="26"/>
      <c r="QJW967" s="26"/>
      <c r="QJX967" s="26"/>
      <c r="QJY967" s="26"/>
      <c r="QJZ967" s="26"/>
      <c r="QKA967" s="26"/>
      <c r="QKB967" s="26"/>
      <c r="QKC967" s="26"/>
      <c r="QKD967" s="26"/>
      <c r="QKE967" s="26"/>
      <c r="QKF967" s="26"/>
      <c r="QKG967" s="26"/>
      <c r="QKH967" s="26"/>
      <c r="QKI967" s="26"/>
      <c r="QKJ967" s="26"/>
      <c r="QKK967" s="26"/>
      <c r="QKL967" s="26"/>
      <c r="QKM967" s="26"/>
      <c r="QKN967" s="26"/>
      <c r="QKO967" s="26"/>
      <c r="QKP967" s="26"/>
      <c r="QKQ967" s="26"/>
      <c r="QKR967" s="26"/>
      <c r="QKS967" s="26"/>
      <c r="QKT967" s="26"/>
      <c r="QKU967" s="26"/>
      <c r="QKV967" s="26"/>
      <c r="QKW967" s="26"/>
      <c r="QKX967" s="26"/>
      <c r="QKY967" s="26"/>
      <c r="QKZ967" s="26"/>
      <c r="QLA967" s="26"/>
      <c r="QLB967" s="26"/>
      <c r="QLC967" s="26"/>
      <c r="QLD967" s="26"/>
      <c r="QLE967" s="26"/>
      <c r="QLF967" s="26"/>
      <c r="QLG967" s="26"/>
      <c r="QLH967" s="26"/>
      <c r="QLI967" s="26"/>
      <c r="QLJ967" s="26"/>
      <c r="QLK967" s="26"/>
      <c r="QLL967" s="26"/>
      <c r="QLM967" s="26"/>
      <c r="QLN967" s="26"/>
      <c r="QLO967" s="26"/>
      <c r="QLP967" s="26"/>
      <c r="QLQ967" s="26"/>
      <c r="QLR967" s="26"/>
      <c r="QLS967" s="26"/>
      <c r="QLT967" s="26"/>
      <c r="QLU967" s="26"/>
      <c r="QLV967" s="26"/>
      <c r="QLW967" s="26"/>
      <c r="QLX967" s="26"/>
      <c r="QLY967" s="26"/>
      <c r="QLZ967" s="26"/>
      <c r="QMA967" s="26"/>
      <c r="QMB967" s="26"/>
      <c r="QMC967" s="26"/>
      <c r="QMD967" s="26"/>
      <c r="QME967" s="26"/>
      <c r="QMF967" s="26"/>
      <c r="QMG967" s="26"/>
      <c r="QMH967" s="26"/>
      <c r="QMI967" s="26"/>
      <c r="QMJ967" s="26"/>
      <c r="QMK967" s="26"/>
      <c r="QML967" s="26"/>
      <c r="QMM967" s="26"/>
      <c r="QMN967" s="26"/>
      <c r="QMO967" s="26"/>
      <c r="QMP967" s="26"/>
      <c r="QMQ967" s="26"/>
      <c r="QMR967" s="26"/>
      <c r="QMS967" s="26"/>
      <c r="QMT967" s="26"/>
      <c r="QMU967" s="26"/>
      <c r="QMV967" s="26"/>
      <c r="QMW967" s="26"/>
      <c r="QMX967" s="26"/>
      <c r="QMY967" s="26"/>
      <c r="QMZ967" s="26"/>
      <c r="QNA967" s="26"/>
      <c r="QNB967" s="26"/>
      <c r="QNC967" s="26"/>
      <c r="QND967" s="26"/>
      <c r="QNE967" s="26"/>
      <c r="QNF967" s="26"/>
      <c r="QNG967" s="26"/>
      <c r="QNH967" s="26"/>
      <c r="QNI967" s="26"/>
      <c r="QNJ967" s="26"/>
      <c r="QNK967" s="26"/>
      <c r="QNL967" s="26"/>
      <c r="QNM967" s="26"/>
      <c r="QNN967" s="26"/>
      <c r="QNO967" s="26"/>
      <c r="QNP967" s="26"/>
      <c r="QNQ967" s="26"/>
      <c r="QNR967" s="26"/>
      <c r="QNS967" s="26"/>
      <c r="QNT967" s="26"/>
      <c r="QNU967" s="26"/>
      <c r="QNV967" s="26"/>
      <c r="QNW967" s="26"/>
      <c r="QNX967" s="26"/>
      <c r="QNY967" s="26"/>
      <c r="QNZ967" s="26"/>
      <c r="QOA967" s="26"/>
      <c r="QOB967" s="26"/>
      <c r="QOC967" s="26"/>
      <c r="QOD967" s="26"/>
      <c r="QOE967" s="26"/>
      <c r="QOF967" s="26"/>
      <c r="QOG967" s="26"/>
      <c r="QOH967" s="26"/>
      <c r="QOI967" s="26"/>
      <c r="QOJ967" s="26"/>
      <c r="QOK967" s="26"/>
      <c r="QOL967" s="26"/>
      <c r="QOM967" s="26"/>
      <c r="QON967" s="26"/>
      <c r="QOO967" s="26"/>
      <c r="QOP967" s="26"/>
      <c r="QOQ967" s="26"/>
      <c r="QOR967" s="26"/>
      <c r="QOS967" s="26"/>
      <c r="QOT967" s="26"/>
      <c r="QOU967" s="26"/>
      <c r="QOV967" s="26"/>
      <c r="QOW967" s="26"/>
      <c r="QOX967" s="26"/>
      <c r="QOY967" s="26"/>
      <c r="QOZ967" s="26"/>
      <c r="QPA967" s="26"/>
      <c r="QPB967" s="26"/>
      <c r="QPC967" s="26"/>
      <c r="QPD967" s="26"/>
      <c r="QPE967" s="26"/>
      <c r="QPF967" s="26"/>
      <c r="QPG967" s="26"/>
      <c r="QPH967" s="26"/>
      <c r="QPI967" s="26"/>
      <c r="QPJ967" s="26"/>
      <c r="QPK967" s="26"/>
      <c r="QPL967" s="26"/>
      <c r="QPM967" s="26"/>
      <c r="QPN967" s="26"/>
      <c r="QPO967" s="26"/>
      <c r="QPP967" s="26"/>
      <c r="QPQ967" s="26"/>
      <c r="QPR967" s="26"/>
      <c r="QPS967" s="26"/>
      <c r="QPT967" s="26"/>
      <c r="QPU967" s="26"/>
      <c r="QPV967" s="26"/>
      <c r="QPW967" s="26"/>
      <c r="QPX967" s="26"/>
      <c r="QPY967" s="26"/>
      <c r="QPZ967" s="26"/>
      <c r="QQA967" s="26"/>
      <c r="QQB967" s="26"/>
      <c r="QQC967" s="26"/>
      <c r="QQD967" s="26"/>
      <c r="QQE967" s="26"/>
      <c r="QQF967" s="26"/>
      <c r="QQG967" s="26"/>
      <c r="QQH967" s="26"/>
      <c r="QQI967" s="26"/>
      <c r="QQJ967" s="26"/>
      <c r="QQK967" s="26"/>
      <c r="QQL967" s="26"/>
      <c r="QQM967" s="26"/>
      <c r="QQN967" s="26"/>
      <c r="QQO967" s="26"/>
      <c r="QQP967" s="26"/>
      <c r="QQQ967" s="26"/>
      <c r="QQR967" s="26"/>
      <c r="QQS967" s="26"/>
      <c r="QQT967" s="26"/>
      <c r="QQU967" s="26"/>
      <c r="QQV967" s="26"/>
      <c r="QQW967" s="26"/>
      <c r="QQX967" s="26"/>
      <c r="QQY967" s="26"/>
      <c r="QQZ967" s="26"/>
      <c r="QRA967" s="26"/>
      <c r="QRB967" s="26"/>
      <c r="QRC967" s="26"/>
      <c r="QRD967" s="26"/>
      <c r="QRE967" s="26"/>
      <c r="QRF967" s="26"/>
      <c r="QRG967" s="26"/>
      <c r="QRH967" s="26"/>
      <c r="QRI967" s="26"/>
      <c r="QRJ967" s="26"/>
      <c r="QRK967" s="26"/>
      <c r="QRL967" s="26"/>
      <c r="QRM967" s="26"/>
      <c r="QRN967" s="26"/>
      <c r="QRO967" s="26"/>
      <c r="QRP967" s="26"/>
      <c r="QRQ967" s="26"/>
      <c r="QRR967" s="26"/>
      <c r="QRS967" s="26"/>
      <c r="QRT967" s="26"/>
      <c r="QRU967" s="26"/>
      <c r="QRV967" s="26"/>
      <c r="QRW967" s="26"/>
      <c r="QRX967" s="26"/>
      <c r="QRY967" s="26"/>
      <c r="QRZ967" s="26"/>
      <c r="QSA967" s="26"/>
      <c r="QSB967" s="26"/>
      <c r="QSC967" s="26"/>
      <c r="QSD967" s="26"/>
      <c r="QSE967" s="26"/>
      <c r="QSF967" s="26"/>
      <c r="QSG967" s="26"/>
      <c r="QSH967" s="26"/>
      <c r="QSI967" s="26"/>
      <c r="QSJ967" s="26"/>
      <c r="QSK967" s="26"/>
      <c r="QSL967" s="26"/>
      <c r="QSM967" s="26"/>
      <c r="QSN967" s="26"/>
      <c r="QSO967" s="26"/>
      <c r="QSP967" s="26"/>
      <c r="QSQ967" s="26"/>
      <c r="QSR967" s="26"/>
      <c r="QSS967" s="26"/>
      <c r="QST967" s="26"/>
      <c r="QSU967" s="26"/>
      <c r="QSV967" s="26"/>
      <c r="QSW967" s="26"/>
      <c r="QSX967" s="26"/>
      <c r="QSY967" s="26"/>
      <c r="QSZ967" s="26"/>
      <c r="QTA967" s="26"/>
      <c r="QTB967" s="26"/>
      <c r="QTC967" s="26"/>
      <c r="QTD967" s="26"/>
      <c r="QTE967" s="26"/>
      <c r="QTF967" s="26"/>
      <c r="QTG967" s="26"/>
      <c r="QTH967" s="26"/>
      <c r="QTI967" s="26"/>
      <c r="QTJ967" s="26"/>
      <c r="QTK967" s="26"/>
      <c r="QTL967" s="26"/>
      <c r="QTM967" s="26"/>
      <c r="QTN967" s="26"/>
      <c r="QTO967" s="26"/>
      <c r="QTP967" s="26"/>
      <c r="QTQ967" s="26"/>
      <c r="QTR967" s="26"/>
      <c r="QTS967" s="26"/>
      <c r="QTT967" s="26"/>
      <c r="QTU967" s="26"/>
      <c r="QTV967" s="26"/>
      <c r="QTW967" s="26"/>
      <c r="QTX967" s="26"/>
      <c r="QTY967" s="26"/>
      <c r="QTZ967" s="26"/>
      <c r="QUA967" s="26"/>
      <c r="QUB967" s="26"/>
      <c r="QUC967" s="26"/>
      <c r="QUD967" s="26"/>
      <c r="QUE967" s="26"/>
      <c r="QUF967" s="26"/>
      <c r="QUG967" s="26"/>
      <c r="QUH967" s="26"/>
      <c r="QUI967" s="26"/>
      <c r="QUJ967" s="26"/>
      <c r="QUK967" s="26"/>
      <c r="QUL967" s="26"/>
      <c r="QUM967" s="26"/>
      <c r="QUN967" s="26"/>
      <c r="QUO967" s="26"/>
      <c r="QUP967" s="26"/>
      <c r="QUQ967" s="26"/>
      <c r="QUR967" s="26"/>
      <c r="QUS967" s="26"/>
      <c r="QUT967" s="26"/>
      <c r="QUU967" s="26"/>
      <c r="QUV967" s="26"/>
      <c r="QUW967" s="26"/>
      <c r="QUX967" s="26"/>
      <c r="QUY967" s="26"/>
      <c r="QUZ967" s="26"/>
      <c r="QVA967" s="26"/>
      <c r="QVB967" s="26"/>
      <c r="QVC967" s="26"/>
      <c r="QVD967" s="26"/>
      <c r="QVE967" s="26"/>
      <c r="QVF967" s="26"/>
      <c r="QVG967" s="26"/>
      <c r="QVH967" s="26"/>
      <c r="QVI967" s="26"/>
      <c r="QVJ967" s="26"/>
      <c r="QVK967" s="26"/>
      <c r="QVL967" s="26"/>
      <c r="QVM967" s="26"/>
      <c r="QVN967" s="26"/>
      <c r="QVO967" s="26"/>
      <c r="QVP967" s="26"/>
      <c r="QVQ967" s="26"/>
      <c r="QVR967" s="26"/>
      <c r="QVS967" s="26"/>
      <c r="QVT967" s="26"/>
      <c r="QVU967" s="26"/>
      <c r="QVV967" s="26"/>
      <c r="QVW967" s="26"/>
      <c r="QVX967" s="26"/>
      <c r="QVY967" s="26"/>
      <c r="QVZ967" s="26"/>
      <c r="QWA967" s="26"/>
      <c r="QWB967" s="26"/>
      <c r="QWC967" s="26"/>
      <c r="QWD967" s="26"/>
      <c r="QWE967" s="26"/>
      <c r="QWF967" s="26"/>
      <c r="QWG967" s="26"/>
      <c r="QWH967" s="26"/>
      <c r="QWI967" s="26"/>
      <c r="QWJ967" s="26"/>
      <c r="QWK967" s="26"/>
      <c r="QWL967" s="26"/>
      <c r="QWM967" s="26"/>
      <c r="QWN967" s="26"/>
      <c r="QWO967" s="26"/>
      <c r="QWP967" s="26"/>
      <c r="QWQ967" s="26"/>
      <c r="QWR967" s="26"/>
      <c r="QWS967" s="26"/>
      <c r="QWT967" s="26"/>
      <c r="QWU967" s="26"/>
      <c r="QWV967" s="26"/>
      <c r="QWW967" s="26"/>
      <c r="QWX967" s="26"/>
      <c r="QWY967" s="26"/>
      <c r="QWZ967" s="26"/>
      <c r="QXA967" s="26"/>
      <c r="QXB967" s="26"/>
      <c r="QXC967" s="26"/>
      <c r="QXD967" s="26"/>
      <c r="QXE967" s="26"/>
      <c r="QXF967" s="26"/>
      <c r="QXG967" s="26"/>
      <c r="QXH967" s="26"/>
      <c r="QXI967" s="26"/>
      <c r="QXJ967" s="26"/>
      <c r="QXK967" s="26"/>
      <c r="QXL967" s="26"/>
      <c r="QXM967" s="26"/>
      <c r="QXN967" s="26"/>
      <c r="QXO967" s="26"/>
      <c r="QXP967" s="26"/>
      <c r="QXQ967" s="26"/>
      <c r="QXR967" s="26"/>
      <c r="QXS967" s="26"/>
      <c r="QXT967" s="26"/>
      <c r="QXU967" s="26"/>
      <c r="QXV967" s="26"/>
      <c r="QXW967" s="26"/>
      <c r="QXX967" s="26"/>
      <c r="QXY967" s="26"/>
      <c r="QXZ967" s="26"/>
      <c r="QYA967" s="26"/>
      <c r="QYB967" s="26"/>
      <c r="QYC967" s="26"/>
      <c r="QYD967" s="26"/>
      <c r="QYE967" s="26"/>
      <c r="QYF967" s="26"/>
      <c r="QYG967" s="26"/>
      <c r="QYH967" s="26"/>
      <c r="QYI967" s="26"/>
      <c r="QYJ967" s="26"/>
      <c r="QYK967" s="26"/>
      <c r="QYL967" s="26"/>
      <c r="QYM967" s="26"/>
      <c r="QYN967" s="26"/>
      <c r="QYO967" s="26"/>
      <c r="QYP967" s="26"/>
      <c r="QYQ967" s="26"/>
      <c r="QYR967" s="26"/>
      <c r="QYS967" s="26"/>
      <c r="QYT967" s="26"/>
      <c r="QYU967" s="26"/>
      <c r="QYV967" s="26"/>
      <c r="QYW967" s="26"/>
      <c r="QYX967" s="26"/>
      <c r="QYY967" s="26"/>
      <c r="QYZ967" s="26"/>
      <c r="QZA967" s="26"/>
      <c r="QZB967" s="26"/>
      <c r="QZC967" s="26"/>
      <c r="QZD967" s="26"/>
      <c r="QZE967" s="26"/>
      <c r="QZF967" s="26"/>
      <c r="QZG967" s="26"/>
      <c r="QZH967" s="26"/>
      <c r="QZI967" s="26"/>
      <c r="QZJ967" s="26"/>
      <c r="QZK967" s="26"/>
      <c r="QZL967" s="26"/>
      <c r="QZM967" s="26"/>
      <c r="QZN967" s="26"/>
      <c r="QZO967" s="26"/>
      <c r="QZP967" s="26"/>
      <c r="QZQ967" s="26"/>
      <c r="QZR967" s="26"/>
      <c r="QZS967" s="26"/>
      <c r="QZT967" s="26"/>
      <c r="QZU967" s="26"/>
      <c r="QZV967" s="26"/>
      <c r="QZW967" s="26"/>
      <c r="QZX967" s="26"/>
      <c r="QZY967" s="26"/>
      <c r="QZZ967" s="26"/>
      <c r="RAA967" s="26"/>
      <c r="RAB967" s="26"/>
      <c r="RAC967" s="26"/>
      <c r="RAD967" s="26"/>
      <c r="RAE967" s="26"/>
      <c r="RAF967" s="26"/>
      <c r="RAG967" s="26"/>
      <c r="RAH967" s="26"/>
      <c r="RAI967" s="26"/>
      <c r="RAJ967" s="26"/>
      <c r="RAK967" s="26"/>
      <c r="RAL967" s="26"/>
      <c r="RAM967" s="26"/>
      <c r="RAN967" s="26"/>
      <c r="RAO967" s="26"/>
      <c r="RAP967" s="26"/>
      <c r="RAQ967" s="26"/>
      <c r="RAR967" s="26"/>
      <c r="RAS967" s="26"/>
      <c r="RAT967" s="26"/>
      <c r="RAU967" s="26"/>
      <c r="RAV967" s="26"/>
      <c r="RAW967" s="26"/>
      <c r="RAX967" s="26"/>
      <c r="RAY967" s="26"/>
      <c r="RAZ967" s="26"/>
      <c r="RBA967" s="26"/>
      <c r="RBB967" s="26"/>
      <c r="RBC967" s="26"/>
      <c r="RBD967" s="26"/>
      <c r="RBE967" s="26"/>
      <c r="RBF967" s="26"/>
      <c r="RBG967" s="26"/>
      <c r="RBH967" s="26"/>
      <c r="RBI967" s="26"/>
      <c r="RBJ967" s="26"/>
      <c r="RBK967" s="26"/>
      <c r="RBL967" s="26"/>
      <c r="RBM967" s="26"/>
      <c r="RBN967" s="26"/>
      <c r="RBO967" s="26"/>
      <c r="RBP967" s="26"/>
      <c r="RBQ967" s="26"/>
      <c r="RBR967" s="26"/>
      <c r="RBS967" s="26"/>
      <c r="RBT967" s="26"/>
      <c r="RBU967" s="26"/>
      <c r="RBV967" s="26"/>
      <c r="RBW967" s="26"/>
      <c r="RBX967" s="26"/>
      <c r="RBY967" s="26"/>
      <c r="RBZ967" s="26"/>
      <c r="RCA967" s="26"/>
      <c r="RCB967" s="26"/>
      <c r="RCC967" s="26"/>
      <c r="RCD967" s="26"/>
      <c r="RCE967" s="26"/>
      <c r="RCF967" s="26"/>
      <c r="RCG967" s="26"/>
      <c r="RCH967" s="26"/>
      <c r="RCI967" s="26"/>
      <c r="RCJ967" s="26"/>
      <c r="RCK967" s="26"/>
      <c r="RCL967" s="26"/>
      <c r="RCM967" s="26"/>
      <c r="RCN967" s="26"/>
      <c r="RCO967" s="26"/>
      <c r="RCP967" s="26"/>
      <c r="RCQ967" s="26"/>
      <c r="RCR967" s="26"/>
      <c r="RCS967" s="26"/>
      <c r="RCT967" s="26"/>
      <c r="RCU967" s="26"/>
      <c r="RCV967" s="26"/>
      <c r="RCW967" s="26"/>
      <c r="RCX967" s="26"/>
      <c r="RCY967" s="26"/>
      <c r="RCZ967" s="26"/>
      <c r="RDA967" s="26"/>
      <c r="RDB967" s="26"/>
      <c r="RDC967" s="26"/>
      <c r="RDD967" s="26"/>
      <c r="RDE967" s="26"/>
      <c r="RDF967" s="26"/>
      <c r="RDG967" s="26"/>
      <c r="RDH967" s="26"/>
      <c r="RDI967" s="26"/>
      <c r="RDJ967" s="26"/>
      <c r="RDK967" s="26"/>
      <c r="RDL967" s="26"/>
      <c r="RDM967" s="26"/>
      <c r="RDN967" s="26"/>
      <c r="RDO967" s="26"/>
      <c r="RDP967" s="26"/>
      <c r="RDQ967" s="26"/>
      <c r="RDR967" s="26"/>
      <c r="RDS967" s="26"/>
      <c r="RDT967" s="26"/>
      <c r="RDU967" s="26"/>
      <c r="RDV967" s="26"/>
      <c r="RDW967" s="26"/>
      <c r="RDX967" s="26"/>
      <c r="RDY967" s="26"/>
      <c r="RDZ967" s="26"/>
      <c r="REA967" s="26"/>
      <c r="REB967" s="26"/>
      <c r="REC967" s="26"/>
      <c r="RED967" s="26"/>
      <c r="REE967" s="26"/>
      <c r="REF967" s="26"/>
      <c r="REG967" s="26"/>
      <c r="REH967" s="26"/>
      <c r="REI967" s="26"/>
      <c r="REJ967" s="26"/>
      <c r="REK967" s="26"/>
      <c r="REL967" s="26"/>
      <c r="REM967" s="26"/>
      <c r="REN967" s="26"/>
      <c r="REO967" s="26"/>
      <c r="REP967" s="26"/>
      <c r="REQ967" s="26"/>
      <c r="RER967" s="26"/>
      <c r="RES967" s="26"/>
      <c r="RET967" s="26"/>
      <c r="REU967" s="26"/>
      <c r="REV967" s="26"/>
      <c r="REW967" s="26"/>
      <c r="REX967" s="26"/>
      <c r="REY967" s="26"/>
      <c r="REZ967" s="26"/>
      <c r="RFA967" s="26"/>
      <c r="RFB967" s="26"/>
      <c r="RFC967" s="26"/>
      <c r="RFD967" s="26"/>
      <c r="RFE967" s="26"/>
      <c r="RFF967" s="26"/>
      <c r="RFG967" s="26"/>
      <c r="RFH967" s="26"/>
      <c r="RFI967" s="26"/>
      <c r="RFJ967" s="26"/>
      <c r="RFK967" s="26"/>
      <c r="RFL967" s="26"/>
      <c r="RFM967" s="26"/>
      <c r="RFN967" s="26"/>
      <c r="RFO967" s="26"/>
      <c r="RFP967" s="26"/>
      <c r="RFQ967" s="26"/>
      <c r="RFR967" s="26"/>
      <c r="RFS967" s="26"/>
      <c r="RFT967" s="26"/>
      <c r="RFU967" s="26"/>
      <c r="RFV967" s="26"/>
      <c r="RFW967" s="26"/>
      <c r="RFX967" s="26"/>
      <c r="RFY967" s="26"/>
      <c r="RFZ967" s="26"/>
      <c r="RGA967" s="26"/>
      <c r="RGB967" s="26"/>
      <c r="RGC967" s="26"/>
      <c r="RGD967" s="26"/>
      <c r="RGE967" s="26"/>
      <c r="RGF967" s="26"/>
      <c r="RGG967" s="26"/>
      <c r="RGH967" s="26"/>
      <c r="RGI967" s="26"/>
      <c r="RGJ967" s="26"/>
      <c r="RGK967" s="26"/>
      <c r="RGL967" s="26"/>
      <c r="RGM967" s="26"/>
      <c r="RGN967" s="26"/>
      <c r="RGO967" s="26"/>
      <c r="RGP967" s="26"/>
      <c r="RGQ967" s="26"/>
      <c r="RGR967" s="26"/>
      <c r="RGS967" s="26"/>
      <c r="RGT967" s="26"/>
      <c r="RGU967" s="26"/>
      <c r="RGV967" s="26"/>
      <c r="RGW967" s="26"/>
      <c r="RGX967" s="26"/>
      <c r="RGY967" s="26"/>
      <c r="RGZ967" s="26"/>
      <c r="RHA967" s="26"/>
      <c r="RHB967" s="26"/>
      <c r="RHC967" s="26"/>
      <c r="RHD967" s="26"/>
      <c r="RHE967" s="26"/>
      <c r="RHF967" s="26"/>
      <c r="RHG967" s="26"/>
      <c r="RHH967" s="26"/>
      <c r="RHI967" s="26"/>
      <c r="RHJ967" s="26"/>
      <c r="RHK967" s="26"/>
      <c r="RHL967" s="26"/>
      <c r="RHM967" s="26"/>
      <c r="RHN967" s="26"/>
      <c r="RHO967" s="26"/>
      <c r="RHP967" s="26"/>
      <c r="RHQ967" s="26"/>
      <c r="RHR967" s="26"/>
      <c r="RHS967" s="26"/>
      <c r="RHT967" s="26"/>
      <c r="RHU967" s="26"/>
      <c r="RHV967" s="26"/>
      <c r="RHW967" s="26"/>
      <c r="RHX967" s="26"/>
      <c r="RHY967" s="26"/>
      <c r="RHZ967" s="26"/>
      <c r="RIA967" s="26"/>
      <c r="RIB967" s="26"/>
      <c r="RIC967" s="26"/>
      <c r="RID967" s="26"/>
      <c r="RIE967" s="26"/>
      <c r="RIF967" s="26"/>
      <c r="RIG967" s="26"/>
      <c r="RIH967" s="26"/>
      <c r="RII967" s="26"/>
      <c r="RIJ967" s="26"/>
      <c r="RIK967" s="26"/>
      <c r="RIL967" s="26"/>
      <c r="RIM967" s="26"/>
      <c r="RIN967" s="26"/>
      <c r="RIO967" s="26"/>
      <c r="RIP967" s="26"/>
      <c r="RIQ967" s="26"/>
      <c r="RIR967" s="26"/>
      <c r="RIS967" s="26"/>
      <c r="RIT967" s="26"/>
      <c r="RIU967" s="26"/>
      <c r="RIV967" s="26"/>
      <c r="RIW967" s="26"/>
      <c r="RIX967" s="26"/>
      <c r="RIY967" s="26"/>
      <c r="RIZ967" s="26"/>
      <c r="RJA967" s="26"/>
      <c r="RJB967" s="26"/>
      <c r="RJC967" s="26"/>
      <c r="RJD967" s="26"/>
      <c r="RJE967" s="26"/>
      <c r="RJF967" s="26"/>
      <c r="RJG967" s="26"/>
      <c r="RJH967" s="26"/>
      <c r="RJI967" s="26"/>
      <c r="RJJ967" s="26"/>
      <c r="RJK967" s="26"/>
      <c r="RJL967" s="26"/>
      <c r="RJM967" s="26"/>
      <c r="RJN967" s="26"/>
      <c r="RJO967" s="26"/>
      <c r="RJP967" s="26"/>
      <c r="RJQ967" s="26"/>
      <c r="RJR967" s="26"/>
      <c r="RJS967" s="26"/>
      <c r="RJT967" s="26"/>
      <c r="RJU967" s="26"/>
      <c r="RJV967" s="26"/>
      <c r="RJW967" s="26"/>
      <c r="RJX967" s="26"/>
      <c r="RJY967" s="26"/>
      <c r="RJZ967" s="26"/>
      <c r="RKA967" s="26"/>
      <c r="RKB967" s="26"/>
      <c r="RKC967" s="26"/>
      <c r="RKD967" s="26"/>
      <c r="RKE967" s="26"/>
      <c r="RKF967" s="26"/>
      <c r="RKG967" s="26"/>
      <c r="RKH967" s="26"/>
      <c r="RKI967" s="26"/>
      <c r="RKJ967" s="26"/>
      <c r="RKK967" s="26"/>
      <c r="RKL967" s="26"/>
      <c r="RKM967" s="26"/>
      <c r="RKN967" s="26"/>
      <c r="RKO967" s="26"/>
      <c r="RKP967" s="26"/>
      <c r="RKQ967" s="26"/>
      <c r="RKR967" s="26"/>
      <c r="RKS967" s="26"/>
      <c r="RKT967" s="26"/>
      <c r="RKU967" s="26"/>
      <c r="RKV967" s="26"/>
      <c r="RKW967" s="26"/>
      <c r="RKX967" s="26"/>
      <c r="RKY967" s="26"/>
      <c r="RKZ967" s="26"/>
      <c r="RLA967" s="26"/>
      <c r="RLB967" s="26"/>
      <c r="RLC967" s="26"/>
      <c r="RLD967" s="26"/>
      <c r="RLE967" s="26"/>
      <c r="RLF967" s="26"/>
      <c r="RLG967" s="26"/>
      <c r="RLH967" s="26"/>
      <c r="RLI967" s="26"/>
      <c r="RLJ967" s="26"/>
      <c r="RLK967" s="26"/>
      <c r="RLL967" s="26"/>
      <c r="RLM967" s="26"/>
      <c r="RLN967" s="26"/>
      <c r="RLO967" s="26"/>
      <c r="RLP967" s="26"/>
      <c r="RLQ967" s="26"/>
      <c r="RLR967" s="26"/>
      <c r="RLS967" s="26"/>
      <c r="RLT967" s="26"/>
      <c r="RLU967" s="26"/>
      <c r="RLV967" s="26"/>
      <c r="RLW967" s="26"/>
      <c r="RLX967" s="26"/>
      <c r="RLY967" s="26"/>
      <c r="RLZ967" s="26"/>
      <c r="RMA967" s="26"/>
      <c r="RMB967" s="26"/>
      <c r="RMC967" s="26"/>
      <c r="RMD967" s="26"/>
      <c r="RME967" s="26"/>
      <c r="RMF967" s="26"/>
      <c r="RMG967" s="26"/>
      <c r="RMH967" s="26"/>
      <c r="RMI967" s="26"/>
      <c r="RMJ967" s="26"/>
      <c r="RMK967" s="26"/>
      <c r="RML967" s="26"/>
      <c r="RMM967" s="26"/>
      <c r="RMN967" s="26"/>
      <c r="RMO967" s="26"/>
      <c r="RMP967" s="26"/>
      <c r="RMQ967" s="26"/>
      <c r="RMR967" s="26"/>
      <c r="RMS967" s="26"/>
      <c r="RMT967" s="26"/>
      <c r="RMU967" s="26"/>
      <c r="RMV967" s="26"/>
      <c r="RMW967" s="26"/>
      <c r="RMX967" s="26"/>
      <c r="RMY967" s="26"/>
      <c r="RMZ967" s="26"/>
      <c r="RNA967" s="26"/>
      <c r="RNB967" s="26"/>
      <c r="RNC967" s="26"/>
      <c r="RND967" s="26"/>
      <c r="RNE967" s="26"/>
      <c r="RNF967" s="26"/>
      <c r="RNG967" s="26"/>
      <c r="RNH967" s="26"/>
      <c r="RNI967" s="26"/>
      <c r="RNJ967" s="26"/>
      <c r="RNK967" s="26"/>
      <c r="RNL967" s="26"/>
      <c r="RNM967" s="26"/>
      <c r="RNN967" s="26"/>
      <c r="RNO967" s="26"/>
      <c r="RNP967" s="26"/>
      <c r="RNQ967" s="26"/>
      <c r="RNR967" s="26"/>
      <c r="RNS967" s="26"/>
      <c r="RNT967" s="26"/>
      <c r="RNU967" s="26"/>
      <c r="RNV967" s="26"/>
      <c r="RNW967" s="26"/>
      <c r="RNX967" s="26"/>
      <c r="RNY967" s="26"/>
      <c r="RNZ967" s="26"/>
      <c r="ROA967" s="26"/>
      <c r="ROB967" s="26"/>
      <c r="ROC967" s="26"/>
      <c r="ROD967" s="26"/>
      <c r="ROE967" s="26"/>
      <c r="ROF967" s="26"/>
      <c r="ROG967" s="26"/>
      <c r="ROH967" s="26"/>
      <c r="ROI967" s="26"/>
      <c r="ROJ967" s="26"/>
      <c r="ROK967" s="26"/>
      <c r="ROL967" s="26"/>
      <c r="ROM967" s="26"/>
      <c r="RON967" s="26"/>
      <c r="ROO967" s="26"/>
      <c r="ROP967" s="26"/>
      <c r="ROQ967" s="26"/>
      <c r="ROR967" s="26"/>
      <c r="ROS967" s="26"/>
      <c r="ROT967" s="26"/>
      <c r="ROU967" s="26"/>
      <c r="ROV967" s="26"/>
      <c r="ROW967" s="26"/>
      <c r="ROX967" s="26"/>
      <c r="ROY967" s="26"/>
      <c r="ROZ967" s="26"/>
      <c r="RPA967" s="26"/>
      <c r="RPB967" s="26"/>
      <c r="RPC967" s="26"/>
      <c r="RPD967" s="26"/>
      <c r="RPE967" s="26"/>
      <c r="RPF967" s="26"/>
      <c r="RPG967" s="26"/>
      <c r="RPH967" s="26"/>
      <c r="RPI967" s="26"/>
      <c r="RPJ967" s="26"/>
      <c r="RPK967" s="26"/>
      <c r="RPL967" s="26"/>
      <c r="RPM967" s="26"/>
      <c r="RPN967" s="26"/>
      <c r="RPO967" s="26"/>
      <c r="RPP967" s="26"/>
      <c r="RPQ967" s="26"/>
      <c r="RPR967" s="26"/>
      <c r="RPS967" s="26"/>
      <c r="RPT967" s="26"/>
      <c r="RPU967" s="26"/>
      <c r="RPV967" s="26"/>
      <c r="RPW967" s="26"/>
      <c r="RPX967" s="26"/>
      <c r="RPY967" s="26"/>
      <c r="RPZ967" s="26"/>
      <c r="RQA967" s="26"/>
      <c r="RQB967" s="26"/>
      <c r="RQC967" s="26"/>
      <c r="RQD967" s="26"/>
      <c r="RQE967" s="26"/>
      <c r="RQF967" s="26"/>
      <c r="RQG967" s="26"/>
      <c r="RQH967" s="26"/>
      <c r="RQI967" s="26"/>
      <c r="RQJ967" s="26"/>
      <c r="RQK967" s="26"/>
      <c r="RQL967" s="26"/>
      <c r="RQM967" s="26"/>
      <c r="RQN967" s="26"/>
      <c r="RQO967" s="26"/>
      <c r="RQP967" s="26"/>
      <c r="RQQ967" s="26"/>
      <c r="RQR967" s="26"/>
      <c r="RQS967" s="26"/>
      <c r="RQT967" s="26"/>
      <c r="RQU967" s="26"/>
      <c r="RQV967" s="26"/>
      <c r="RQW967" s="26"/>
      <c r="RQX967" s="26"/>
      <c r="RQY967" s="26"/>
      <c r="RQZ967" s="26"/>
      <c r="RRA967" s="26"/>
      <c r="RRB967" s="26"/>
      <c r="RRC967" s="26"/>
      <c r="RRD967" s="26"/>
      <c r="RRE967" s="26"/>
      <c r="RRF967" s="26"/>
      <c r="RRG967" s="26"/>
      <c r="RRH967" s="26"/>
      <c r="RRI967" s="26"/>
      <c r="RRJ967" s="26"/>
      <c r="RRK967" s="26"/>
      <c r="RRL967" s="26"/>
      <c r="RRM967" s="26"/>
      <c r="RRN967" s="26"/>
      <c r="RRO967" s="26"/>
      <c r="RRP967" s="26"/>
      <c r="RRQ967" s="26"/>
      <c r="RRR967" s="26"/>
      <c r="RRS967" s="26"/>
      <c r="RRT967" s="26"/>
      <c r="RRU967" s="26"/>
      <c r="RRV967" s="26"/>
      <c r="RRW967" s="26"/>
      <c r="RRX967" s="26"/>
      <c r="RRY967" s="26"/>
      <c r="RRZ967" s="26"/>
      <c r="RSA967" s="26"/>
      <c r="RSB967" s="26"/>
      <c r="RSC967" s="26"/>
      <c r="RSD967" s="26"/>
      <c r="RSE967" s="26"/>
      <c r="RSF967" s="26"/>
      <c r="RSG967" s="26"/>
      <c r="RSH967" s="26"/>
      <c r="RSI967" s="26"/>
      <c r="RSJ967" s="26"/>
      <c r="RSK967" s="26"/>
      <c r="RSL967" s="26"/>
      <c r="RSM967" s="26"/>
      <c r="RSN967" s="26"/>
      <c r="RSO967" s="26"/>
      <c r="RSP967" s="26"/>
      <c r="RSQ967" s="26"/>
      <c r="RSR967" s="26"/>
      <c r="RSS967" s="26"/>
      <c r="RST967" s="26"/>
      <c r="RSU967" s="26"/>
      <c r="RSV967" s="26"/>
      <c r="RSW967" s="26"/>
      <c r="RSX967" s="26"/>
      <c r="RSY967" s="26"/>
      <c r="RSZ967" s="26"/>
      <c r="RTA967" s="26"/>
      <c r="RTB967" s="26"/>
      <c r="RTC967" s="26"/>
      <c r="RTD967" s="26"/>
      <c r="RTE967" s="26"/>
      <c r="RTF967" s="26"/>
      <c r="RTG967" s="26"/>
      <c r="RTH967" s="26"/>
      <c r="RTI967" s="26"/>
      <c r="RTJ967" s="26"/>
      <c r="RTK967" s="26"/>
      <c r="RTL967" s="26"/>
      <c r="RTM967" s="26"/>
      <c r="RTN967" s="26"/>
      <c r="RTO967" s="26"/>
      <c r="RTP967" s="26"/>
      <c r="RTQ967" s="26"/>
      <c r="RTR967" s="26"/>
      <c r="RTS967" s="26"/>
      <c r="RTT967" s="26"/>
      <c r="RTU967" s="26"/>
      <c r="RTV967" s="26"/>
      <c r="RTW967" s="26"/>
      <c r="RTX967" s="26"/>
      <c r="RTY967" s="26"/>
      <c r="RTZ967" s="26"/>
      <c r="RUA967" s="26"/>
      <c r="RUB967" s="26"/>
      <c r="RUC967" s="26"/>
      <c r="RUD967" s="26"/>
      <c r="RUE967" s="26"/>
      <c r="RUF967" s="26"/>
      <c r="RUG967" s="26"/>
      <c r="RUH967" s="26"/>
      <c r="RUI967" s="26"/>
      <c r="RUJ967" s="26"/>
      <c r="RUK967" s="26"/>
      <c r="RUL967" s="26"/>
      <c r="RUM967" s="26"/>
      <c r="RUN967" s="26"/>
      <c r="RUO967" s="26"/>
      <c r="RUP967" s="26"/>
      <c r="RUQ967" s="26"/>
      <c r="RUR967" s="26"/>
      <c r="RUS967" s="26"/>
      <c r="RUT967" s="26"/>
      <c r="RUU967" s="26"/>
      <c r="RUV967" s="26"/>
      <c r="RUW967" s="26"/>
      <c r="RUX967" s="26"/>
      <c r="RUY967" s="26"/>
      <c r="RUZ967" s="26"/>
      <c r="RVA967" s="26"/>
      <c r="RVB967" s="26"/>
      <c r="RVC967" s="26"/>
      <c r="RVD967" s="26"/>
      <c r="RVE967" s="26"/>
      <c r="RVF967" s="26"/>
      <c r="RVG967" s="26"/>
      <c r="RVH967" s="26"/>
      <c r="RVI967" s="26"/>
      <c r="RVJ967" s="26"/>
      <c r="RVK967" s="26"/>
      <c r="RVL967" s="26"/>
      <c r="RVM967" s="26"/>
      <c r="RVN967" s="26"/>
      <c r="RVO967" s="26"/>
      <c r="RVP967" s="26"/>
      <c r="RVQ967" s="26"/>
      <c r="RVR967" s="26"/>
      <c r="RVS967" s="26"/>
      <c r="RVT967" s="26"/>
      <c r="RVU967" s="26"/>
      <c r="RVV967" s="26"/>
      <c r="RVW967" s="26"/>
      <c r="RVX967" s="26"/>
      <c r="RVY967" s="26"/>
      <c r="RVZ967" s="26"/>
      <c r="RWA967" s="26"/>
      <c r="RWB967" s="26"/>
      <c r="RWC967" s="26"/>
      <c r="RWD967" s="26"/>
      <c r="RWE967" s="26"/>
      <c r="RWF967" s="26"/>
      <c r="RWG967" s="26"/>
      <c r="RWH967" s="26"/>
      <c r="RWI967" s="26"/>
      <c r="RWJ967" s="26"/>
      <c r="RWK967" s="26"/>
      <c r="RWL967" s="26"/>
      <c r="RWM967" s="26"/>
      <c r="RWN967" s="26"/>
      <c r="RWO967" s="26"/>
      <c r="RWP967" s="26"/>
      <c r="RWQ967" s="26"/>
      <c r="RWR967" s="26"/>
      <c r="RWS967" s="26"/>
      <c r="RWT967" s="26"/>
      <c r="RWU967" s="26"/>
      <c r="RWV967" s="26"/>
      <c r="RWW967" s="26"/>
      <c r="RWX967" s="26"/>
      <c r="RWY967" s="26"/>
      <c r="RWZ967" s="26"/>
      <c r="RXA967" s="26"/>
      <c r="RXB967" s="26"/>
      <c r="RXC967" s="26"/>
      <c r="RXD967" s="26"/>
      <c r="RXE967" s="26"/>
      <c r="RXF967" s="26"/>
      <c r="RXG967" s="26"/>
      <c r="RXH967" s="26"/>
      <c r="RXI967" s="26"/>
      <c r="RXJ967" s="26"/>
      <c r="RXK967" s="26"/>
      <c r="RXL967" s="26"/>
      <c r="RXM967" s="26"/>
      <c r="RXN967" s="26"/>
      <c r="RXO967" s="26"/>
      <c r="RXP967" s="26"/>
      <c r="RXQ967" s="26"/>
      <c r="RXR967" s="26"/>
      <c r="RXS967" s="26"/>
      <c r="RXT967" s="26"/>
      <c r="RXU967" s="26"/>
      <c r="RXV967" s="26"/>
      <c r="RXW967" s="26"/>
      <c r="RXX967" s="26"/>
      <c r="RXY967" s="26"/>
      <c r="RXZ967" s="26"/>
      <c r="RYA967" s="26"/>
      <c r="RYB967" s="26"/>
      <c r="RYC967" s="26"/>
      <c r="RYD967" s="26"/>
      <c r="RYE967" s="26"/>
      <c r="RYF967" s="26"/>
      <c r="RYG967" s="26"/>
      <c r="RYH967" s="26"/>
      <c r="RYI967" s="26"/>
      <c r="RYJ967" s="26"/>
      <c r="RYK967" s="26"/>
      <c r="RYL967" s="26"/>
      <c r="RYM967" s="26"/>
      <c r="RYN967" s="26"/>
      <c r="RYO967" s="26"/>
      <c r="RYP967" s="26"/>
      <c r="RYQ967" s="26"/>
      <c r="RYR967" s="26"/>
      <c r="RYS967" s="26"/>
      <c r="RYT967" s="26"/>
      <c r="RYU967" s="26"/>
      <c r="RYV967" s="26"/>
      <c r="RYW967" s="26"/>
      <c r="RYX967" s="26"/>
      <c r="RYY967" s="26"/>
      <c r="RYZ967" s="26"/>
      <c r="RZA967" s="26"/>
      <c r="RZB967" s="26"/>
      <c r="RZC967" s="26"/>
      <c r="RZD967" s="26"/>
      <c r="RZE967" s="26"/>
      <c r="RZF967" s="26"/>
      <c r="RZG967" s="26"/>
      <c r="RZH967" s="26"/>
      <c r="RZI967" s="26"/>
      <c r="RZJ967" s="26"/>
      <c r="RZK967" s="26"/>
      <c r="RZL967" s="26"/>
      <c r="RZM967" s="26"/>
      <c r="RZN967" s="26"/>
      <c r="RZO967" s="26"/>
      <c r="RZP967" s="26"/>
      <c r="RZQ967" s="26"/>
      <c r="RZR967" s="26"/>
      <c r="RZS967" s="26"/>
      <c r="RZT967" s="26"/>
      <c r="RZU967" s="26"/>
      <c r="RZV967" s="26"/>
      <c r="RZW967" s="26"/>
      <c r="RZX967" s="26"/>
      <c r="RZY967" s="26"/>
      <c r="RZZ967" s="26"/>
      <c r="SAA967" s="26"/>
      <c r="SAB967" s="26"/>
      <c r="SAC967" s="26"/>
      <c r="SAD967" s="26"/>
      <c r="SAE967" s="26"/>
      <c r="SAF967" s="26"/>
      <c r="SAG967" s="26"/>
      <c r="SAH967" s="26"/>
      <c r="SAI967" s="26"/>
      <c r="SAJ967" s="26"/>
      <c r="SAK967" s="26"/>
      <c r="SAL967" s="26"/>
      <c r="SAM967" s="26"/>
      <c r="SAN967" s="26"/>
      <c r="SAO967" s="26"/>
      <c r="SAP967" s="26"/>
      <c r="SAQ967" s="26"/>
      <c r="SAR967" s="26"/>
      <c r="SAS967" s="26"/>
      <c r="SAT967" s="26"/>
      <c r="SAU967" s="26"/>
      <c r="SAV967" s="26"/>
      <c r="SAW967" s="26"/>
      <c r="SAX967" s="26"/>
      <c r="SAY967" s="26"/>
      <c r="SAZ967" s="26"/>
      <c r="SBA967" s="26"/>
      <c r="SBB967" s="26"/>
      <c r="SBC967" s="26"/>
      <c r="SBD967" s="26"/>
      <c r="SBE967" s="26"/>
      <c r="SBF967" s="26"/>
      <c r="SBG967" s="26"/>
      <c r="SBH967" s="26"/>
      <c r="SBI967" s="26"/>
      <c r="SBJ967" s="26"/>
      <c r="SBK967" s="26"/>
      <c r="SBL967" s="26"/>
      <c r="SBM967" s="26"/>
      <c r="SBN967" s="26"/>
      <c r="SBO967" s="26"/>
      <c r="SBP967" s="26"/>
      <c r="SBQ967" s="26"/>
      <c r="SBR967" s="26"/>
      <c r="SBS967" s="26"/>
      <c r="SBT967" s="26"/>
      <c r="SBU967" s="26"/>
      <c r="SBV967" s="26"/>
      <c r="SBW967" s="26"/>
      <c r="SBX967" s="26"/>
      <c r="SBY967" s="26"/>
      <c r="SBZ967" s="26"/>
      <c r="SCA967" s="26"/>
      <c r="SCB967" s="26"/>
      <c r="SCC967" s="26"/>
      <c r="SCD967" s="26"/>
      <c r="SCE967" s="26"/>
      <c r="SCF967" s="26"/>
      <c r="SCG967" s="26"/>
      <c r="SCH967" s="26"/>
      <c r="SCI967" s="26"/>
      <c r="SCJ967" s="26"/>
      <c r="SCK967" s="26"/>
      <c r="SCL967" s="26"/>
      <c r="SCM967" s="26"/>
      <c r="SCN967" s="26"/>
      <c r="SCO967" s="26"/>
      <c r="SCP967" s="26"/>
      <c r="SCQ967" s="26"/>
      <c r="SCR967" s="26"/>
      <c r="SCS967" s="26"/>
      <c r="SCT967" s="26"/>
      <c r="SCU967" s="26"/>
      <c r="SCV967" s="26"/>
      <c r="SCW967" s="26"/>
      <c r="SCX967" s="26"/>
      <c r="SCY967" s="26"/>
      <c r="SCZ967" s="26"/>
      <c r="SDA967" s="26"/>
      <c r="SDB967" s="26"/>
      <c r="SDC967" s="26"/>
      <c r="SDD967" s="26"/>
      <c r="SDE967" s="26"/>
      <c r="SDF967" s="26"/>
      <c r="SDG967" s="26"/>
      <c r="SDH967" s="26"/>
      <c r="SDI967" s="26"/>
      <c r="SDJ967" s="26"/>
      <c r="SDK967" s="26"/>
      <c r="SDL967" s="26"/>
      <c r="SDM967" s="26"/>
      <c r="SDN967" s="26"/>
      <c r="SDO967" s="26"/>
      <c r="SDP967" s="26"/>
      <c r="SDQ967" s="26"/>
      <c r="SDR967" s="26"/>
      <c r="SDS967" s="26"/>
      <c r="SDT967" s="26"/>
      <c r="SDU967" s="26"/>
      <c r="SDV967" s="26"/>
      <c r="SDW967" s="26"/>
      <c r="SDX967" s="26"/>
      <c r="SDY967" s="26"/>
      <c r="SDZ967" s="26"/>
      <c r="SEA967" s="26"/>
      <c r="SEB967" s="26"/>
      <c r="SEC967" s="26"/>
      <c r="SED967" s="26"/>
      <c r="SEE967" s="26"/>
      <c r="SEF967" s="26"/>
      <c r="SEG967" s="26"/>
      <c r="SEH967" s="26"/>
      <c r="SEI967" s="26"/>
      <c r="SEJ967" s="26"/>
      <c r="SEK967" s="26"/>
      <c r="SEL967" s="26"/>
      <c r="SEM967" s="26"/>
      <c r="SEN967" s="26"/>
      <c r="SEO967" s="26"/>
      <c r="SEP967" s="26"/>
      <c r="SEQ967" s="26"/>
      <c r="SER967" s="26"/>
      <c r="SES967" s="26"/>
      <c r="SET967" s="26"/>
      <c r="SEU967" s="26"/>
      <c r="SEV967" s="26"/>
      <c r="SEW967" s="26"/>
      <c r="SEX967" s="26"/>
      <c r="SEY967" s="26"/>
      <c r="SEZ967" s="26"/>
      <c r="SFA967" s="26"/>
      <c r="SFB967" s="26"/>
      <c r="SFC967" s="26"/>
      <c r="SFD967" s="26"/>
      <c r="SFE967" s="26"/>
      <c r="SFF967" s="26"/>
      <c r="SFG967" s="26"/>
      <c r="SFH967" s="26"/>
      <c r="SFI967" s="26"/>
      <c r="SFJ967" s="26"/>
      <c r="SFK967" s="26"/>
      <c r="SFL967" s="26"/>
      <c r="SFM967" s="26"/>
      <c r="SFN967" s="26"/>
      <c r="SFO967" s="26"/>
      <c r="SFP967" s="26"/>
      <c r="SFQ967" s="26"/>
      <c r="SFR967" s="26"/>
      <c r="SFS967" s="26"/>
      <c r="SFT967" s="26"/>
      <c r="SFU967" s="26"/>
      <c r="SFV967" s="26"/>
      <c r="SFW967" s="26"/>
      <c r="SFX967" s="26"/>
      <c r="SFY967" s="26"/>
      <c r="SFZ967" s="26"/>
      <c r="SGA967" s="26"/>
      <c r="SGB967" s="26"/>
      <c r="SGC967" s="26"/>
      <c r="SGD967" s="26"/>
      <c r="SGE967" s="26"/>
      <c r="SGF967" s="26"/>
      <c r="SGG967" s="26"/>
      <c r="SGH967" s="26"/>
      <c r="SGI967" s="26"/>
      <c r="SGJ967" s="26"/>
      <c r="SGK967" s="26"/>
      <c r="SGL967" s="26"/>
      <c r="SGM967" s="26"/>
      <c r="SGN967" s="26"/>
      <c r="SGO967" s="26"/>
      <c r="SGP967" s="26"/>
      <c r="SGQ967" s="26"/>
      <c r="SGR967" s="26"/>
      <c r="SGS967" s="26"/>
      <c r="SGT967" s="26"/>
      <c r="SGU967" s="26"/>
      <c r="SGV967" s="26"/>
      <c r="SGW967" s="26"/>
      <c r="SGX967" s="26"/>
      <c r="SGY967" s="26"/>
      <c r="SGZ967" s="26"/>
      <c r="SHA967" s="26"/>
      <c r="SHB967" s="26"/>
      <c r="SHC967" s="26"/>
      <c r="SHD967" s="26"/>
      <c r="SHE967" s="26"/>
      <c r="SHF967" s="26"/>
      <c r="SHG967" s="26"/>
      <c r="SHH967" s="26"/>
      <c r="SHI967" s="26"/>
      <c r="SHJ967" s="26"/>
      <c r="SHK967" s="26"/>
      <c r="SHL967" s="26"/>
      <c r="SHM967" s="26"/>
      <c r="SHN967" s="26"/>
      <c r="SHO967" s="26"/>
      <c r="SHP967" s="26"/>
      <c r="SHQ967" s="26"/>
      <c r="SHR967" s="26"/>
      <c r="SHS967" s="26"/>
      <c r="SHT967" s="26"/>
      <c r="SHU967" s="26"/>
      <c r="SHV967" s="26"/>
      <c r="SHW967" s="26"/>
      <c r="SHX967" s="26"/>
      <c r="SHY967" s="26"/>
      <c r="SHZ967" s="26"/>
      <c r="SIA967" s="26"/>
      <c r="SIB967" s="26"/>
      <c r="SIC967" s="26"/>
      <c r="SID967" s="26"/>
      <c r="SIE967" s="26"/>
      <c r="SIF967" s="26"/>
      <c r="SIG967" s="26"/>
      <c r="SIH967" s="26"/>
      <c r="SII967" s="26"/>
      <c r="SIJ967" s="26"/>
      <c r="SIK967" s="26"/>
      <c r="SIL967" s="26"/>
      <c r="SIM967" s="26"/>
      <c r="SIN967" s="26"/>
      <c r="SIO967" s="26"/>
      <c r="SIP967" s="26"/>
      <c r="SIQ967" s="26"/>
      <c r="SIR967" s="26"/>
      <c r="SIS967" s="26"/>
      <c r="SIT967" s="26"/>
      <c r="SIU967" s="26"/>
      <c r="SIV967" s="26"/>
      <c r="SIW967" s="26"/>
      <c r="SIX967" s="26"/>
      <c r="SIY967" s="26"/>
      <c r="SIZ967" s="26"/>
      <c r="SJA967" s="26"/>
      <c r="SJB967" s="26"/>
      <c r="SJC967" s="26"/>
      <c r="SJD967" s="26"/>
      <c r="SJE967" s="26"/>
      <c r="SJF967" s="26"/>
      <c r="SJG967" s="26"/>
      <c r="SJH967" s="26"/>
      <c r="SJI967" s="26"/>
      <c r="SJJ967" s="26"/>
      <c r="SJK967" s="26"/>
      <c r="SJL967" s="26"/>
      <c r="SJM967" s="26"/>
      <c r="SJN967" s="26"/>
      <c r="SJO967" s="26"/>
      <c r="SJP967" s="26"/>
      <c r="SJQ967" s="26"/>
      <c r="SJR967" s="26"/>
      <c r="SJS967" s="26"/>
      <c r="SJT967" s="26"/>
      <c r="SJU967" s="26"/>
      <c r="SJV967" s="26"/>
      <c r="SJW967" s="26"/>
      <c r="SJX967" s="26"/>
      <c r="SJY967" s="26"/>
      <c r="SJZ967" s="26"/>
      <c r="SKA967" s="26"/>
      <c r="SKB967" s="26"/>
      <c r="SKC967" s="26"/>
      <c r="SKD967" s="26"/>
      <c r="SKE967" s="26"/>
      <c r="SKF967" s="26"/>
      <c r="SKG967" s="26"/>
      <c r="SKH967" s="26"/>
      <c r="SKI967" s="26"/>
      <c r="SKJ967" s="26"/>
      <c r="SKK967" s="26"/>
      <c r="SKL967" s="26"/>
      <c r="SKM967" s="26"/>
      <c r="SKN967" s="26"/>
      <c r="SKO967" s="26"/>
      <c r="SKP967" s="26"/>
      <c r="SKQ967" s="26"/>
      <c r="SKR967" s="26"/>
      <c r="SKS967" s="26"/>
      <c r="SKT967" s="26"/>
      <c r="SKU967" s="26"/>
      <c r="SKV967" s="26"/>
      <c r="SKW967" s="26"/>
      <c r="SKX967" s="26"/>
      <c r="SKY967" s="26"/>
      <c r="SKZ967" s="26"/>
      <c r="SLA967" s="26"/>
      <c r="SLB967" s="26"/>
      <c r="SLC967" s="26"/>
      <c r="SLD967" s="26"/>
      <c r="SLE967" s="26"/>
      <c r="SLF967" s="26"/>
      <c r="SLG967" s="26"/>
      <c r="SLH967" s="26"/>
      <c r="SLI967" s="26"/>
      <c r="SLJ967" s="26"/>
      <c r="SLK967" s="26"/>
      <c r="SLL967" s="26"/>
      <c r="SLM967" s="26"/>
      <c r="SLN967" s="26"/>
      <c r="SLO967" s="26"/>
      <c r="SLP967" s="26"/>
      <c r="SLQ967" s="26"/>
      <c r="SLR967" s="26"/>
      <c r="SLS967" s="26"/>
      <c r="SLT967" s="26"/>
      <c r="SLU967" s="26"/>
      <c r="SLV967" s="26"/>
      <c r="SLW967" s="26"/>
      <c r="SLX967" s="26"/>
      <c r="SLY967" s="26"/>
      <c r="SLZ967" s="26"/>
      <c r="SMA967" s="26"/>
      <c r="SMB967" s="26"/>
      <c r="SMC967" s="26"/>
      <c r="SMD967" s="26"/>
      <c r="SME967" s="26"/>
      <c r="SMF967" s="26"/>
      <c r="SMG967" s="26"/>
      <c r="SMH967" s="26"/>
      <c r="SMI967" s="26"/>
      <c r="SMJ967" s="26"/>
      <c r="SMK967" s="26"/>
      <c r="SML967" s="26"/>
      <c r="SMM967" s="26"/>
      <c r="SMN967" s="26"/>
      <c r="SMO967" s="26"/>
      <c r="SMP967" s="26"/>
      <c r="SMQ967" s="26"/>
      <c r="SMR967" s="26"/>
      <c r="SMS967" s="26"/>
      <c r="SMT967" s="26"/>
      <c r="SMU967" s="26"/>
      <c r="SMV967" s="26"/>
      <c r="SMW967" s="26"/>
      <c r="SMX967" s="26"/>
      <c r="SMY967" s="26"/>
      <c r="SMZ967" s="26"/>
      <c r="SNA967" s="26"/>
      <c r="SNB967" s="26"/>
      <c r="SNC967" s="26"/>
      <c r="SND967" s="26"/>
      <c r="SNE967" s="26"/>
      <c r="SNF967" s="26"/>
      <c r="SNG967" s="26"/>
      <c r="SNH967" s="26"/>
      <c r="SNI967" s="26"/>
      <c r="SNJ967" s="26"/>
      <c r="SNK967" s="26"/>
      <c r="SNL967" s="26"/>
      <c r="SNM967" s="26"/>
      <c r="SNN967" s="26"/>
      <c r="SNO967" s="26"/>
      <c r="SNP967" s="26"/>
      <c r="SNQ967" s="26"/>
      <c r="SNR967" s="26"/>
      <c r="SNS967" s="26"/>
      <c r="SNT967" s="26"/>
      <c r="SNU967" s="26"/>
      <c r="SNV967" s="26"/>
      <c r="SNW967" s="26"/>
      <c r="SNX967" s="26"/>
      <c r="SNY967" s="26"/>
      <c r="SNZ967" s="26"/>
      <c r="SOA967" s="26"/>
      <c r="SOB967" s="26"/>
      <c r="SOC967" s="26"/>
      <c r="SOD967" s="26"/>
      <c r="SOE967" s="26"/>
      <c r="SOF967" s="26"/>
      <c r="SOG967" s="26"/>
      <c r="SOH967" s="26"/>
      <c r="SOI967" s="26"/>
      <c r="SOJ967" s="26"/>
      <c r="SOK967" s="26"/>
      <c r="SOL967" s="26"/>
      <c r="SOM967" s="26"/>
      <c r="SON967" s="26"/>
      <c r="SOO967" s="26"/>
      <c r="SOP967" s="26"/>
      <c r="SOQ967" s="26"/>
      <c r="SOR967" s="26"/>
      <c r="SOS967" s="26"/>
      <c r="SOT967" s="26"/>
      <c r="SOU967" s="26"/>
      <c r="SOV967" s="26"/>
      <c r="SOW967" s="26"/>
      <c r="SOX967" s="26"/>
      <c r="SOY967" s="26"/>
      <c r="SOZ967" s="26"/>
      <c r="SPA967" s="26"/>
      <c r="SPB967" s="26"/>
      <c r="SPC967" s="26"/>
      <c r="SPD967" s="26"/>
      <c r="SPE967" s="26"/>
      <c r="SPF967" s="26"/>
      <c r="SPG967" s="26"/>
      <c r="SPH967" s="26"/>
      <c r="SPI967" s="26"/>
      <c r="SPJ967" s="26"/>
      <c r="SPK967" s="26"/>
      <c r="SPL967" s="26"/>
      <c r="SPM967" s="26"/>
      <c r="SPN967" s="26"/>
      <c r="SPO967" s="26"/>
      <c r="SPP967" s="26"/>
      <c r="SPQ967" s="26"/>
      <c r="SPR967" s="26"/>
      <c r="SPS967" s="26"/>
      <c r="SPT967" s="26"/>
      <c r="SPU967" s="26"/>
      <c r="SPV967" s="26"/>
      <c r="SPW967" s="26"/>
      <c r="SPX967" s="26"/>
      <c r="SPY967" s="26"/>
      <c r="SPZ967" s="26"/>
      <c r="SQA967" s="26"/>
      <c r="SQB967" s="26"/>
      <c r="SQC967" s="26"/>
      <c r="SQD967" s="26"/>
      <c r="SQE967" s="26"/>
      <c r="SQF967" s="26"/>
      <c r="SQG967" s="26"/>
      <c r="SQH967" s="26"/>
      <c r="SQI967" s="26"/>
      <c r="SQJ967" s="26"/>
      <c r="SQK967" s="26"/>
      <c r="SQL967" s="26"/>
      <c r="SQM967" s="26"/>
      <c r="SQN967" s="26"/>
      <c r="SQO967" s="26"/>
      <c r="SQP967" s="26"/>
      <c r="SQQ967" s="26"/>
      <c r="SQR967" s="26"/>
      <c r="SQS967" s="26"/>
      <c r="SQT967" s="26"/>
      <c r="SQU967" s="26"/>
      <c r="SQV967" s="26"/>
      <c r="SQW967" s="26"/>
      <c r="SQX967" s="26"/>
      <c r="SQY967" s="26"/>
      <c r="SQZ967" s="26"/>
      <c r="SRA967" s="26"/>
      <c r="SRB967" s="26"/>
      <c r="SRC967" s="26"/>
      <c r="SRD967" s="26"/>
      <c r="SRE967" s="26"/>
      <c r="SRF967" s="26"/>
      <c r="SRG967" s="26"/>
      <c r="SRH967" s="26"/>
      <c r="SRI967" s="26"/>
      <c r="SRJ967" s="26"/>
      <c r="SRK967" s="26"/>
      <c r="SRL967" s="26"/>
      <c r="SRM967" s="26"/>
      <c r="SRN967" s="26"/>
      <c r="SRO967" s="26"/>
      <c r="SRP967" s="26"/>
      <c r="SRQ967" s="26"/>
      <c r="SRR967" s="26"/>
      <c r="SRS967" s="26"/>
      <c r="SRT967" s="26"/>
      <c r="SRU967" s="26"/>
      <c r="SRV967" s="26"/>
      <c r="SRW967" s="26"/>
      <c r="SRX967" s="26"/>
      <c r="SRY967" s="26"/>
      <c r="SRZ967" s="26"/>
      <c r="SSA967" s="26"/>
      <c r="SSB967" s="26"/>
      <c r="SSC967" s="26"/>
      <c r="SSD967" s="26"/>
      <c r="SSE967" s="26"/>
      <c r="SSF967" s="26"/>
      <c r="SSG967" s="26"/>
      <c r="SSH967" s="26"/>
      <c r="SSI967" s="26"/>
      <c r="SSJ967" s="26"/>
      <c r="SSK967" s="26"/>
      <c r="SSL967" s="26"/>
      <c r="SSM967" s="26"/>
      <c r="SSN967" s="26"/>
      <c r="SSO967" s="26"/>
      <c r="SSP967" s="26"/>
      <c r="SSQ967" s="26"/>
      <c r="SSR967" s="26"/>
      <c r="SSS967" s="26"/>
      <c r="SST967" s="26"/>
      <c r="SSU967" s="26"/>
      <c r="SSV967" s="26"/>
      <c r="SSW967" s="26"/>
      <c r="SSX967" s="26"/>
      <c r="SSY967" s="26"/>
      <c r="SSZ967" s="26"/>
      <c r="STA967" s="26"/>
      <c r="STB967" s="26"/>
      <c r="STC967" s="26"/>
      <c r="STD967" s="26"/>
      <c r="STE967" s="26"/>
      <c r="STF967" s="26"/>
      <c r="STG967" s="26"/>
      <c r="STH967" s="26"/>
      <c r="STI967" s="26"/>
      <c r="STJ967" s="26"/>
      <c r="STK967" s="26"/>
      <c r="STL967" s="26"/>
      <c r="STM967" s="26"/>
      <c r="STN967" s="26"/>
      <c r="STO967" s="26"/>
      <c r="STP967" s="26"/>
      <c r="STQ967" s="26"/>
      <c r="STR967" s="26"/>
      <c r="STS967" s="26"/>
      <c r="STT967" s="26"/>
      <c r="STU967" s="26"/>
      <c r="STV967" s="26"/>
      <c r="STW967" s="26"/>
      <c r="STX967" s="26"/>
      <c r="STY967" s="26"/>
      <c r="STZ967" s="26"/>
      <c r="SUA967" s="26"/>
      <c r="SUB967" s="26"/>
      <c r="SUC967" s="26"/>
      <c r="SUD967" s="26"/>
      <c r="SUE967" s="26"/>
      <c r="SUF967" s="26"/>
      <c r="SUG967" s="26"/>
      <c r="SUH967" s="26"/>
      <c r="SUI967" s="26"/>
      <c r="SUJ967" s="26"/>
      <c r="SUK967" s="26"/>
      <c r="SUL967" s="26"/>
      <c r="SUM967" s="26"/>
      <c r="SUN967" s="26"/>
      <c r="SUO967" s="26"/>
      <c r="SUP967" s="26"/>
      <c r="SUQ967" s="26"/>
      <c r="SUR967" s="26"/>
      <c r="SUS967" s="26"/>
      <c r="SUT967" s="26"/>
      <c r="SUU967" s="26"/>
      <c r="SUV967" s="26"/>
      <c r="SUW967" s="26"/>
      <c r="SUX967" s="26"/>
      <c r="SUY967" s="26"/>
      <c r="SUZ967" s="26"/>
      <c r="SVA967" s="26"/>
      <c r="SVB967" s="26"/>
      <c r="SVC967" s="26"/>
      <c r="SVD967" s="26"/>
      <c r="SVE967" s="26"/>
      <c r="SVF967" s="26"/>
      <c r="SVG967" s="26"/>
      <c r="SVH967" s="26"/>
      <c r="SVI967" s="26"/>
      <c r="SVJ967" s="26"/>
      <c r="SVK967" s="26"/>
      <c r="SVL967" s="26"/>
      <c r="SVM967" s="26"/>
      <c r="SVN967" s="26"/>
      <c r="SVO967" s="26"/>
      <c r="SVP967" s="26"/>
      <c r="SVQ967" s="26"/>
      <c r="SVR967" s="26"/>
      <c r="SVS967" s="26"/>
      <c r="SVT967" s="26"/>
      <c r="SVU967" s="26"/>
      <c r="SVV967" s="26"/>
      <c r="SVW967" s="26"/>
      <c r="SVX967" s="26"/>
      <c r="SVY967" s="26"/>
      <c r="SVZ967" s="26"/>
      <c r="SWA967" s="26"/>
      <c r="SWB967" s="26"/>
      <c r="SWC967" s="26"/>
      <c r="SWD967" s="26"/>
      <c r="SWE967" s="26"/>
      <c r="SWF967" s="26"/>
      <c r="SWG967" s="26"/>
      <c r="SWH967" s="26"/>
      <c r="SWI967" s="26"/>
      <c r="SWJ967" s="26"/>
      <c r="SWK967" s="26"/>
      <c r="SWL967" s="26"/>
      <c r="SWM967" s="26"/>
      <c r="SWN967" s="26"/>
      <c r="SWO967" s="26"/>
      <c r="SWP967" s="26"/>
      <c r="SWQ967" s="26"/>
      <c r="SWR967" s="26"/>
      <c r="SWS967" s="26"/>
      <c r="SWT967" s="26"/>
      <c r="SWU967" s="26"/>
      <c r="SWV967" s="26"/>
      <c r="SWW967" s="26"/>
      <c r="SWX967" s="26"/>
      <c r="SWY967" s="26"/>
      <c r="SWZ967" s="26"/>
      <c r="SXA967" s="26"/>
      <c r="SXB967" s="26"/>
      <c r="SXC967" s="26"/>
      <c r="SXD967" s="26"/>
      <c r="SXE967" s="26"/>
      <c r="SXF967" s="26"/>
      <c r="SXG967" s="26"/>
      <c r="SXH967" s="26"/>
      <c r="SXI967" s="26"/>
      <c r="SXJ967" s="26"/>
      <c r="SXK967" s="26"/>
      <c r="SXL967" s="26"/>
      <c r="SXM967" s="26"/>
      <c r="SXN967" s="26"/>
      <c r="SXO967" s="26"/>
      <c r="SXP967" s="26"/>
      <c r="SXQ967" s="26"/>
      <c r="SXR967" s="26"/>
      <c r="SXS967" s="26"/>
      <c r="SXT967" s="26"/>
      <c r="SXU967" s="26"/>
      <c r="SXV967" s="26"/>
      <c r="SXW967" s="26"/>
      <c r="SXX967" s="26"/>
      <c r="SXY967" s="26"/>
      <c r="SXZ967" s="26"/>
      <c r="SYA967" s="26"/>
      <c r="SYB967" s="26"/>
      <c r="SYC967" s="26"/>
      <c r="SYD967" s="26"/>
      <c r="SYE967" s="26"/>
      <c r="SYF967" s="26"/>
      <c r="SYG967" s="26"/>
      <c r="SYH967" s="26"/>
      <c r="SYI967" s="26"/>
      <c r="SYJ967" s="26"/>
      <c r="SYK967" s="26"/>
      <c r="SYL967" s="26"/>
      <c r="SYM967" s="26"/>
      <c r="SYN967" s="26"/>
      <c r="SYO967" s="26"/>
      <c r="SYP967" s="26"/>
      <c r="SYQ967" s="26"/>
      <c r="SYR967" s="26"/>
      <c r="SYS967" s="26"/>
      <c r="SYT967" s="26"/>
      <c r="SYU967" s="26"/>
      <c r="SYV967" s="26"/>
      <c r="SYW967" s="26"/>
      <c r="SYX967" s="26"/>
      <c r="SYY967" s="26"/>
      <c r="SYZ967" s="26"/>
      <c r="SZA967" s="26"/>
      <c r="SZB967" s="26"/>
      <c r="SZC967" s="26"/>
      <c r="SZD967" s="26"/>
      <c r="SZE967" s="26"/>
      <c r="SZF967" s="26"/>
      <c r="SZG967" s="26"/>
      <c r="SZH967" s="26"/>
      <c r="SZI967" s="26"/>
      <c r="SZJ967" s="26"/>
      <c r="SZK967" s="26"/>
      <c r="SZL967" s="26"/>
      <c r="SZM967" s="26"/>
      <c r="SZN967" s="26"/>
      <c r="SZO967" s="26"/>
      <c r="SZP967" s="26"/>
      <c r="SZQ967" s="26"/>
      <c r="SZR967" s="26"/>
      <c r="SZS967" s="26"/>
      <c r="SZT967" s="26"/>
      <c r="SZU967" s="26"/>
      <c r="SZV967" s="26"/>
      <c r="SZW967" s="26"/>
      <c r="SZX967" s="26"/>
      <c r="SZY967" s="26"/>
      <c r="SZZ967" s="26"/>
      <c r="TAA967" s="26"/>
      <c r="TAB967" s="26"/>
      <c r="TAC967" s="26"/>
      <c r="TAD967" s="26"/>
      <c r="TAE967" s="26"/>
      <c r="TAF967" s="26"/>
      <c r="TAG967" s="26"/>
      <c r="TAH967" s="26"/>
      <c r="TAI967" s="26"/>
      <c r="TAJ967" s="26"/>
      <c r="TAK967" s="26"/>
      <c r="TAL967" s="26"/>
      <c r="TAM967" s="26"/>
      <c r="TAN967" s="26"/>
      <c r="TAO967" s="26"/>
      <c r="TAP967" s="26"/>
      <c r="TAQ967" s="26"/>
      <c r="TAR967" s="26"/>
      <c r="TAS967" s="26"/>
      <c r="TAT967" s="26"/>
      <c r="TAU967" s="26"/>
      <c r="TAV967" s="26"/>
      <c r="TAW967" s="26"/>
      <c r="TAX967" s="26"/>
      <c r="TAY967" s="26"/>
      <c r="TAZ967" s="26"/>
      <c r="TBA967" s="26"/>
      <c r="TBB967" s="26"/>
      <c r="TBC967" s="26"/>
      <c r="TBD967" s="26"/>
      <c r="TBE967" s="26"/>
      <c r="TBF967" s="26"/>
      <c r="TBG967" s="26"/>
      <c r="TBH967" s="26"/>
      <c r="TBI967" s="26"/>
      <c r="TBJ967" s="26"/>
      <c r="TBK967" s="26"/>
      <c r="TBL967" s="26"/>
      <c r="TBM967" s="26"/>
      <c r="TBN967" s="26"/>
      <c r="TBO967" s="26"/>
      <c r="TBP967" s="26"/>
      <c r="TBQ967" s="26"/>
      <c r="TBR967" s="26"/>
      <c r="TBS967" s="26"/>
      <c r="TBT967" s="26"/>
      <c r="TBU967" s="26"/>
      <c r="TBV967" s="26"/>
      <c r="TBW967" s="26"/>
      <c r="TBX967" s="26"/>
      <c r="TBY967" s="26"/>
      <c r="TBZ967" s="26"/>
      <c r="TCA967" s="26"/>
      <c r="TCB967" s="26"/>
      <c r="TCC967" s="26"/>
      <c r="TCD967" s="26"/>
      <c r="TCE967" s="26"/>
      <c r="TCF967" s="26"/>
      <c r="TCG967" s="26"/>
      <c r="TCH967" s="26"/>
      <c r="TCI967" s="26"/>
      <c r="TCJ967" s="26"/>
      <c r="TCK967" s="26"/>
      <c r="TCL967" s="26"/>
      <c r="TCM967" s="26"/>
      <c r="TCN967" s="26"/>
      <c r="TCO967" s="26"/>
      <c r="TCP967" s="26"/>
      <c r="TCQ967" s="26"/>
      <c r="TCR967" s="26"/>
      <c r="TCS967" s="26"/>
      <c r="TCT967" s="26"/>
      <c r="TCU967" s="26"/>
      <c r="TCV967" s="26"/>
      <c r="TCW967" s="26"/>
      <c r="TCX967" s="26"/>
      <c r="TCY967" s="26"/>
      <c r="TCZ967" s="26"/>
      <c r="TDA967" s="26"/>
      <c r="TDB967" s="26"/>
      <c r="TDC967" s="26"/>
      <c r="TDD967" s="26"/>
      <c r="TDE967" s="26"/>
      <c r="TDF967" s="26"/>
      <c r="TDG967" s="26"/>
      <c r="TDH967" s="26"/>
      <c r="TDI967" s="26"/>
      <c r="TDJ967" s="26"/>
      <c r="TDK967" s="26"/>
      <c r="TDL967" s="26"/>
      <c r="TDM967" s="26"/>
      <c r="TDN967" s="26"/>
      <c r="TDO967" s="26"/>
      <c r="TDP967" s="26"/>
      <c r="TDQ967" s="26"/>
      <c r="TDR967" s="26"/>
      <c r="TDS967" s="26"/>
      <c r="TDT967" s="26"/>
      <c r="TDU967" s="26"/>
      <c r="TDV967" s="26"/>
      <c r="TDW967" s="26"/>
      <c r="TDX967" s="26"/>
      <c r="TDY967" s="26"/>
      <c r="TDZ967" s="26"/>
      <c r="TEA967" s="26"/>
      <c r="TEB967" s="26"/>
      <c r="TEC967" s="26"/>
      <c r="TED967" s="26"/>
      <c r="TEE967" s="26"/>
      <c r="TEF967" s="26"/>
      <c r="TEG967" s="26"/>
      <c r="TEH967" s="26"/>
      <c r="TEI967" s="26"/>
      <c r="TEJ967" s="26"/>
      <c r="TEK967" s="26"/>
      <c r="TEL967" s="26"/>
      <c r="TEM967" s="26"/>
      <c r="TEN967" s="26"/>
      <c r="TEO967" s="26"/>
      <c r="TEP967" s="26"/>
      <c r="TEQ967" s="26"/>
      <c r="TER967" s="26"/>
      <c r="TES967" s="26"/>
      <c r="TET967" s="26"/>
      <c r="TEU967" s="26"/>
      <c r="TEV967" s="26"/>
      <c r="TEW967" s="26"/>
      <c r="TEX967" s="26"/>
      <c r="TEY967" s="26"/>
      <c r="TEZ967" s="26"/>
      <c r="TFA967" s="26"/>
      <c r="TFB967" s="26"/>
      <c r="TFC967" s="26"/>
      <c r="TFD967" s="26"/>
      <c r="TFE967" s="26"/>
      <c r="TFF967" s="26"/>
      <c r="TFG967" s="26"/>
      <c r="TFH967" s="26"/>
      <c r="TFI967" s="26"/>
      <c r="TFJ967" s="26"/>
      <c r="TFK967" s="26"/>
      <c r="TFL967" s="26"/>
      <c r="TFM967" s="26"/>
      <c r="TFN967" s="26"/>
      <c r="TFO967" s="26"/>
      <c r="TFP967" s="26"/>
      <c r="TFQ967" s="26"/>
      <c r="TFR967" s="26"/>
      <c r="TFS967" s="26"/>
      <c r="TFT967" s="26"/>
      <c r="TFU967" s="26"/>
      <c r="TFV967" s="26"/>
      <c r="TFW967" s="26"/>
      <c r="TFX967" s="26"/>
      <c r="TFY967" s="26"/>
      <c r="TFZ967" s="26"/>
      <c r="TGA967" s="26"/>
      <c r="TGB967" s="26"/>
      <c r="TGC967" s="26"/>
      <c r="TGD967" s="26"/>
      <c r="TGE967" s="26"/>
      <c r="TGF967" s="26"/>
      <c r="TGG967" s="26"/>
      <c r="TGH967" s="26"/>
      <c r="TGI967" s="26"/>
      <c r="TGJ967" s="26"/>
      <c r="TGK967" s="26"/>
      <c r="TGL967" s="26"/>
      <c r="TGM967" s="26"/>
      <c r="TGN967" s="26"/>
      <c r="TGO967" s="26"/>
      <c r="TGP967" s="26"/>
      <c r="TGQ967" s="26"/>
      <c r="TGR967" s="26"/>
      <c r="TGS967" s="26"/>
      <c r="TGT967" s="26"/>
      <c r="TGU967" s="26"/>
      <c r="TGV967" s="26"/>
      <c r="TGW967" s="26"/>
      <c r="TGX967" s="26"/>
      <c r="TGY967" s="26"/>
      <c r="TGZ967" s="26"/>
      <c r="THA967" s="26"/>
      <c r="THB967" s="26"/>
      <c r="THC967" s="26"/>
      <c r="THD967" s="26"/>
      <c r="THE967" s="26"/>
      <c r="THF967" s="26"/>
      <c r="THG967" s="26"/>
      <c r="THH967" s="26"/>
      <c r="THI967" s="26"/>
      <c r="THJ967" s="26"/>
      <c r="THK967" s="26"/>
      <c r="THL967" s="26"/>
      <c r="THM967" s="26"/>
      <c r="THN967" s="26"/>
      <c r="THO967" s="26"/>
      <c r="THP967" s="26"/>
      <c r="THQ967" s="26"/>
      <c r="THR967" s="26"/>
      <c r="THS967" s="26"/>
      <c r="THT967" s="26"/>
      <c r="THU967" s="26"/>
      <c r="THV967" s="26"/>
      <c r="THW967" s="26"/>
      <c r="THX967" s="26"/>
      <c r="THY967" s="26"/>
      <c r="THZ967" s="26"/>
      <c r="TIA967" s="26"/>
      <c r="TIB967" s="26"/>
      <c r="TIC967" s="26"/>
      <c r="TID967" s="26"/>
      <c r="TIE967" s="26"/>
      <c r="TIF967" s="26"/>
      <c r="TIG967" s="26"/>
      <c r="TIH967" s="26"/>
      <c r="TII967" s="26"/>
      <c r="TIJ967" s="26"/>
      <c r="TIK967" s="26"/>
      <c r="TIL967" s="26"/>
      <c r="TIM967" s="26"/>
      <c r="TIN967" s="26"/>
      <c r="TIO967" s="26"/>
      <c r="TIP967" s="26"/>
      <c r="TIQ967" s="26"/>
      <c r="TIR967" s="26"/>
      <c r="TIS967" s="26"/>
      <c r="TIT967" s="26"/>
      <c r="TIU967" s="26"/>
      <c r="TIV967" s="26"/>
      <c r="TIW967" s="26"/>
      <c r="TIX967" s="26"/>
      <c r="TIY967" s="26"/>
      <c r="TIZ967" s="26"/>
      <c r="TJA967" s="26"/>
      <c r="TJB967" s="26"/>
      <c r="TJC967" s="26"/>
      <c r="TJD967" s="26"/>
      <c r="TJE967" s="26"/>
      <c r="TJF967" s="26"/>
      <c r="TJG967" s="26"/>
      <c r="TJH967" s="26"/>
      <c r="TJI967" s="26"/>
      <c r="TJJ967" s="26"/>
      <c r="TJK967" s="26"/>
      <c r="TJL967" s="26"/>
      <c r="TJM967" s="26"/>
      <c r="TJN967" s="26"/>
      <c r="TJO967" s="26"/>
      <c r="TJP967" s="26"/>
      <c r="TJQ967" s="26"/>
      <c r="TJR967" s="26"/>
      <c r="TJS967" s="26"/>
      <c r="TJT967" s="26"/>
      <c r="TJU967" s="26"/>
      <c r="TJV967" s="26"/>
      <c r="TJW967" s="26"/>
      <c r="TJX967" s="26"/>
      <c r="TJY967" s="26"/>
      <c r="TJZ967" s="26"/>
      <c r="TKA967" s="26"/>
      <c r="TKB967" s="26"/>
      <c r="TKC967" s="26"/>
      <c r="TKD967" s="26"/>
      <c r="TKE967" s="26"/>
      <c r="TKF967" s="26"/>
      <c r="TKG967" s="26"/>
      <c r="TKH967" s="26"/>
      <c r="TKI967" s="26"/>
      <c r="TKJ967" s="26"/>
      <c r="TKK967" s="26"/>
      <c r="TKL967" s="26"/>
      <c r="TKM967" s="26"/>
      <c r="TKN967" s="26"/>
      <c r="TKO967" s="26"/>
      <c r="TKP967" s="26"/>
      <c r="TKQ967" s="26"/>
      <c r="TKR967" s="26"/>
      <c r="TKS967" s="26"/>
      <c r="TKT967" s="26"/>
      <c r="TKU967" s="26"/>
      <c r="TKV967" s="26"/>
      <c r="TKW967" s="26"/>
      <c r="TKX967" s="26"/>
      <c r="TKY967" s="26"/>
      <c r="TKZ967" s="26"/>
      <c r="TLA967" s="26"/>
      <c r="TLB967" s="26"/>
      <c r="TLC967" s="26"/>
      <c r="TLD967" s="26"/>
      <c r="TLE967" s="26"/>
      <c r="TLF967" s="26"/>
      <c r="TLG967" s="26"/>
      <c r="TLH967" s="26"/>
      <c r="TLI967" s="26"/>
      <c r="TLJ967" s="26"/>
      <c r="TLK967" s="26"/>
      <c r="TLL967" s="26"/>
      <c r="TLM967" s="26"/>
      <c r="TLN967" s="26"/>
      <c r="TLO967" s="26"/>
      <c r="TLP967" s="26"/>
      <c r="TLQ967" s="26"/>
      <c r="TLR967" s="26"/>
      <c r="TLS967" s="26"/>
      <c r="TLT967" s="26"/>
      <c r="TLU967" s="26"/>
      <c r="TLV967" s="26"/>
      <c r="TLW967" s="26"/>
      <c r="TLX967" s="26"/>
      <c r="TLY967" s="26"/>
      <c r="TLZ967" s="26"/>
      <c r="TMA967" s="26"/>
      <c r="TMB967" s="26"/>
      <c r="TMC967" s="26"/>
      <c r="TMD967" s="26"/>
      <c r="TME967" s="26"/>
      <c r="TMF967" s="26"/>
      <c r="TMG967" s="26"/>
      <c r="TMH967" s="26"/>
      <c r="TMI967" s="26"/>
      <c r="TMJ967" s="26"/>
      <c r="TMK967" s="26"/>
      <c r="TML967" s="26"/>
      <c r="TMM967" s="26"/>
      <c r="TMN967" s="26"/>
      <c r="TMO967" s="26"/>
      <c r="TMP967" s="26"/>
      <c r="TMQ967" s="26"/>
      <c r="TMR967" s="26"/>
      <c r="TMS967" s="26"/>
      <c r="TMT967" s="26"/>
      <c r="TMU967" s="26"/>
      <c r="TMV967" s="26"/>
      <c r="TMW967" s="26"/>
      <c r="TMX967" s="26"/>
      <c r="TMY967" s="26"/>
      <c r="TMZ967" s="26"/>
      <c r="TNA967" s="26"/>
      <c r="TNB967" s="26"/>
      <c r="TNC967" s="26"/>
      <c r="TND967" s="26"/>
      <c r="TNE967" s="26"/>
      <c r="TNF967" s="26"/>
      <c r="TNG967" s="26"/>
      <c r="TNH967" s="26"/>
      <c r="TNI967" s="26"/>
      <c r="TNJ967" s="26"/>
      <c r="TNK967" s="26"/>
      <c r="TNL967" s="26"/>
      <c r="TNM967" s="26"/>
      <c r="TNN967" s="26"/>
      <c r="TNO967" s="26"/>
      <c r="TNP967" s="26"/>
      <c r="TNQ967" s="26"/>
      <c r="TNR967" s="26"/>
      <c r="TNS967" s="26"/>
      <c r="TNT967" s="26"/>
      <c r="TNU967" s="26"/>
      <c r="TNV967" s="26"/>
      <c r="TNW967" s="26"/>
      <c r="TNX967" s="26"/>
      <c r="TNY967" s="26"/>
      <c r="TNZ967" s="26"/>
      <c r="TOA967" s="26"/>
      <c r="TOB967" s="26"/>
      <c r="TOC967" s="26"/>
      <c r="TOD967" s="26"/>
      <c r="TOE967" s="26"/>
      <c r="TOF967" s="26"/>
      <c r="TOG967" s="26"/>
      <c r="TOH967" s="26"/>
      <c r="TOI967" s="26"/>
      <c r="TOJ967" s="26"/>
      <c r="TOK967" s="26"/>
      <c r="TOL967" s="26"/>
      <c r="TOM967" s="26"/>
      <c r="TON967" s="26"/>
      <c r="TOO967" s="26"/>
      <c r="TOP967" s="26"/>
      <c r="TOQ967" s="26"/>
      <c r="TOR967" s="26"/>
      <c r="TOS967" s="26"/>
      <c r="TOT967" s="26"/>
      <c r="TOU967" s="26"/>
      <c r="TOV967" s="26"/>
      <c r="TOW967" s="26"/>
      <c r="TOX967" s="26"/>
      <c r="TOY967" s="26"/>
      <c r="TOZ967" s="26"/>
      <c r="TPA967" s="26"/>
      <c r="TPB967" s="26"/>
      <c r="TPC967" s="26"/>
      <c r="TPD967" s="26"/>
      <c r="TPE967" s="26"/>
      <c r="TPF967" s="26"/>
      <c r="TPG967" s="26"/>
      <c r="TPH967" s="26"/>
      <c r="TPI967" s="26"/>
      <c r="TPJ967" s="26"/>
      <c r="TPK967" s="26"/>
      <c r="TPL967" s="26"/>
      <c r="TPM967" s="26"/>
      <c r="TPN967" s="26"/>
      <c r="TPO967" s="26"/>
      <c r="TPP967" s="26"/>
      <c r="TPQ967" s="26"/>
      <c r="TPR967" s="26"/>
      <c r="TPS967" s="26"/>
      <c r="TPT967" s="26"/>
      <c r="TPU967" s="26"/>
      <c r="TPV967" s="26"/>
      <c r="TPW967" s="26"/>
      <c r="TPX967" s="26"/>
      <c r="TPY967" s="26"/>
      <c r="TPZ967" s="26"/>
      <c r="TQA967" s="26"/>
      <c r="TQB967" s="26"/>
      <c r="TQC967" s="26"/>
      <c r="TQD967" s="26"/>
      <c r="TQE967" s="26"/>
      <c r="TQF967" s="26"/>
      <c r="TQG967" s="26"/>
      <c r="TQH967" s="26"/>
      <c r="TQI967" s="26"/>
      <c r="TQJ967" s="26"/>
      <c r="TQK967" s="26"/>
      <c r="TQL967" s="26"/>
      <c r="TQM967" s="26"/>
      <c r="TQN967" s="26"/>
      <c r="TQO967" s="26"/>
      <c r="TQP967" s="26"/>
      <c r="TQQ967" s="26"/>
      <c r="TQR967" s="26"/>
      <c r="TQS967" s="26"/>
      <c r="TQT967" s="26"/>
      <c r="TQU967" s="26"/>
      <c r="TQV967" s="26"/>
      <c r="TQW967" s="26"/>
      <c r="TQX967" s="26"/>
      <c r="TQY967" s="26"/>
      <c r="TQZ967" s="26"/>
      <c r="TRA967" s="26"/>
      <c r="TRB967" s="26"/>
      <c r="TRC967" s="26"/>
      <c r="TRD967" s="26"/>
      <c r="TRE967" s="26"/>
      <c r="TRF967" s="26"/>
      <c r="TRG967" s="26"/>
      <c r="TRH967" s="26"/>
      <c r="TRI967" s="26"/>
      <c r="TRJ967" s="26"/>
      <c r="TRK967" s="26"/>
      <c r="TRL967" s="26"/>
      <c r="TRM967" s="26"/>
      <c r="TRN967" s="26"/>
      <c r="TRO967" s="26"/>
      <c r="TRP967" s="26"/>
      <c r="TRQ967" s="26"/>
      <c r="TRR967" s="26"/>
      <c r="TRS967" s="26"/>
      <c r="TRT967" s="26"/>
      <c r="TRU967" s="26"/>
      <c r="TRV967" s="26"/>
      <c r="TRW967" s="26"/>
      <c r="TRX967" s="26"/>
      <c r="TRY967" s="26"/>
      <c r="TRZ967" s="26"/>
      <c r="TSA967" s="26"/>
      <c r="TSB967" s="26"/>
      <c r="TSC967" s="26"/>
      <c r="TSD967" s="26"/>
      <c r="TSE967" s="26"/>
      <c r="TSF967" s="26"/>
      <c r="TSG967" s="26"/>
      <c r="TSH967" s="26"/>
      <c r="TSI967" s="26"/>
      <c r="TSJ967" s="26"/>
      <c r="TSK967" s="26"/>
      <c r="TSL967" s="26"/>
      <c r="TSM967" s="26"/>
      <c r="TSN967" s="26"/>
      <c r="TSO967" s="26"/>
      <c r="TSP967" s="26"/>
      <c r="TSQ967" s="26"/>
      <c r="TSR967" s="26"/>
      <c r="TSS967" s="26"/>
      <c r="TST967" s="26"/>
      <c r="TSU967" s="26"/>
      <c r="TSV967" s="26"/>
      <c r="TSW967" s="26"/>
      <c r="TSX967" s="26"/>
      <c r="TSY967" s="26"/>
      <c r="TSZ967" s="26"/>
      <c r="TTA967" s="26"/>
      <c r="TTB967" s="26"/>
      <c r="TTC967" s="26"/>
      <c r="TTD967" s="26"/>
      <c r="TTE967" s="26"/>
      <c r="TTF967" s="26"/>
      <c r="TTG967" s="26"/>
      <c r="TTH967" s="26"/>
      <c r="TTI967" s="26"/>
      <c r="TTJ967" s="26"/>
      <c r="TTK967" s="26"/>
      <c r="TTL967" s="26"/>
      <c r="TTM967" s="26"/>
      <c r="TTN967" s="26"/>
      <c r="TTO967" s="26"/>
      <c r="TTP967" s="26"/>
      <c r="TTQ967" s="26"/>
      <c r="TTR967" s="26"/>
      <c r="TTS967" s="26"/>
      <c r="TTT967" s="26"/>
      <c r="TTU967" s="26"/>
      <c r="TTV967" s="26"/>
      <c r="TTW967" s="26"/>
      <c r="TTX967" s="26"/>
      <c r="TTY967" s="26"/>
      <c r="TTZ967" s="26"/>
      <c r="TUA967" s="26"/>
      <c r="TUB967" s="26"/>
      <c r="TUC967" s="26"/>
      <c r="TUD967" s="26"/>
      <c r="TUE967" s="26"/>
      <c r="TUF967" s="26"/>
      <c r="TUG967" s="26"/>
      <c r="TUH967" s="26"/>
      <c r="TUI967" s="26"/>
      <c r="TUJ967" s="26"/>
      <c r="TUK967" s="26"/>
      <c r="TUL967" s="26"/>
      <c r="TUM967" s="26"/>
      <c r="TUN967" s="26"/>
      <c r="TUO967" s="26"/>
      <c r="TUP967" s="26"/>
      <c r="TUQ967" s="26"/>
      <c r="TUR967" s="26"/>
      <c r="TUS967" s="26"/>
      <c r="TUT967" s="26"/>
      <c r="TUU967" s="26"/>
      <c r="TUV967" s="26"/>
      <c r="TUW967" s="26"/>
      <c r="TUX967" s="26"/>
      <c r="TUY967" s="26"/>
      <c r="TUZ967" s="26"/>
      <c r="TVA967" s="26"/>
      <c r="TVB967" s="26"/>
      <c r="TVC967" s="26"/>
      <c r="TVD967" s="26"/>
      <c r="TVE967" s="26"/>
      <c r="TVF967" s="26"/>
      <c r="TVG967" s="26"/>
      <c r="TVH967" s="26"/>
      <c r="TVI967" s="26"/>
      <c r="TVJ967" s="26"/>
      <c r="TVK967" s="26"/>
      <c r="TVL967" s="26"/>
      <c r="TVM967" s="26"/>
      <c r="TVN967" s="26"/>
      <c r="TVO967" s="26"/>
      <c r="TVP967" s="26"/>
      <c r="TVQ967" s="26"/>
      <c r="TVR967" s="26"/>
      <c r="TVS967" s="26"/>
      <c r="TVT967" s="26"/>
      <c r="TVU967" s="26"/>
      <c r="TVV967" s="26"/>
      <c r="TVW967" s="26"/>
      <c r="TVX967" s="26"/>
      <c r="TVY967" s="26"/>
      <c r="TVZ967" s="26"/>
      <c r="TWA967" s="26"/>
      <c r="TWB967" s="26"/>
      <c r="TWC967" s="26"/>
      <c r="TWD967" s="26"/>
      <c r="TWE967" s="26"/>
      <c r="TWF967" s="26"/>
      <c r="TWG967" s="26"/>
      <c r="TWH967" s="26"/>
      <c r="TWI967" s="26"/>
      <c r="TWJ967" s="26"/>
      <c r="TWK967" s="26"/>
      <c r="TWL967" s="26"/>
      <c r="TWM967" s="26"/>
      <c r="TWN967" s="26"/>
      <c r="TWO967" s="26"/>
      <c r="TWP967" s="26"/>
      <c r="TWQ967" s="26"/>
      <c r="TWR967" s="26"/>
      <c r="TWS967" s="26"/>
      <c r="TWT967" s="26"/>
      <c r="TWU967" s="26"/>
      <c r="TWV967" s="26"/>
      <c r="TWW967" s="26"/>
      <c r="TWX967" s="26"/>
      <c r="TWY967" s="26"/>
      <c r="TWZ967" s="26"/>
      <c r="TXA967" s="26"/>
      <c r="TXB967" s="26"/>
      <c r="TXC967" s="26"/>
      <c r="TXD967" s="26"/>
      <c r="TXE967" s="26"/>
      <c r="TXF967" s="26"/>
      <c r="TXG967" s="26"/>
      <c r="TXH967" s="26"/>
      <c r="TXI967" s="26"/>
      <c r="TXJ967" s="26"/>
      <c r="TXK967" s="26"/>
      <c r="TXL967" s="26"/>
      <c r="TXM967" s="26"/>
      <c r="TXN967" s="26"/>
      <c r="TXO967" s="26"/>
      <c r="TXP967" s="26"/>
      <c r="TXQ967" s="26"/>
      <c r="TXR967" s="26"/>
      <c r="TXS967" s="26"/>
      <c r="TXT967" s="26"/>
      <c r="TXU967" s="26"/>
      <c r="TXV967" s="26"/>
      <c r="TXW967" s="26"/>
      <c r="TXX967" s="26"/>
      <c r="TXY967" s="26"/>
      <c r="TXZ967" s="26"/>
      <c r="TYA967" s="26"/>
      <c r="TYB967" s="26"/>
      <c r="TYC967" s="26"/>
      <c r="TYD967" s="26"/>
      <c r="TYE967" s="26"/>
      <c r="TYF967" s="26"/>
      <c r="TYG967" s="26"/>
      <c r="TYH967" s="26"/>
      <c r="TYI967" s="26"/>
      <c r="TYJ967" s="26"/>
      <c r="TYK967" s="26"/>
      <c r="TYL967" s="26"/>
      <c r="TYM967" s="26"/>
      <c r="TYN967" s="26"/>
      <c r="TYO967" s="26"/>
      <c r="TYP967" s="26"/>
      <c r="TYQ967" s="26"/>
      <c r="TYR967" s="26"/>
      <c r="TYS967" s="26"/>
      <c r="TYT967" s="26"/>
      <c r="TYU967" s="26"/>
      <c r="TYV967" s="26"/>
      <c r="TYW967" s="26"/>
      <c r="TYX967" s="26"/>
      <c r="TYY967" s="26"/>
      <c r="TYZ967" s="26"/>
      <c r="TZA967" s="26"/>
      <c r="TZB967" s="26"/>
      <c r="TZC967" s="26"/>
      <c r="TZD967" s="26"/>
      <c r="TZE967" s="26"/>
      <c r="TZF967" s="26"/>
      <c r="TZG967" s="26"/>
      <c r="TZH967" s="26"/>
      <c r="TZI967" s="26"/>
      <c r="TZJ967" s="26"/>
      <c r="TZK967" s="26"/>
      <c r="TZL967" s="26"/>
      <c r="TZM967" s="26"/>
      <c r="TZN967" s="26"/>
      <c r="TZO967" s="26"/>
      <c r="TZP967" s="26"/>
      <c r="TZQ967" s="26"/>
      <c r="TZR967" s="26"/>
      <c r="TZS967" s="26"/>
      <c r="TZT967" s="26"/>
      <c r="TZU967" s="26"/>
      <c r="TZV967" s="26"/>
      <c r="TZW967" s="26"/>
      <c r="TZX967" s="26"/>
      <c r="TZY967" s="26"/>
      <c r="TZZ967" s="26"/>
      <c r="UAA967" s="26"/>
      <c r="UAB967" s="26"/>
      <c r="UAC967" s="26"/>
      <c r="UAD967" s="26"/>
      <c r="UAE967" s="26"/>
      <c r="UAF967" s="26"/>
      <c r="UAG967" s="26"/>
      <c r="UAH967" s="26"/>
      <c r="UAI967" s="26"/>
      <c r="UAJ967" s="26"/>
      <c r="UAK967" s="26"/>
      <c r="UAL967" s="26"/>
      <c r="UAM967" s="26"/>
      <c r="UAN967" s="26"/>
      <c r="UAO967" s="26"/>
      <c r="UAP967" s="26"/>
      <c r="UAQ967" s="26"/>
      <c r="UAR967" s="26"/>
      <c r="UAS967" s="26"/>
      <c r="UAT967" s="26"/>
      <c r="UAU967" s="26"/>
      <c r="UAV967" s="26"/>
      <c r="UAW967" s="26"/>
      <c r="UAX967" s="26"/>
      <c r="UAY967" s="26"/>
      <c r="UAZ967" s="26"/>
      <c r="UBA967" s="26"/>
      <c r="UBB967" s="26"/>
      <c r="UBC967" s="26"/>
      <c r="UBD967" s="26"/>
      <c r="UBE967" s="26"/>
      <c r="UBF967" s="26"/>
      <c r="UBG967" s="26"/>
      <c r="UBH967" s="26"/>
      <c r="UBI967" s="26"/>
      <c r="UBJ967" s="26"/>
      <c r="UBK967" s="26"/>
      <c r="UBL967" s="26"/>
      <c r="UBM967" s="26"/>
      <c r="UBN967" s="26"/>
      <c r="UBO967" s="26"/>
      <c r="UBP967" s="26"/>
      <c r="UBQ967" s="26"/>
      <c r="UBR967" s="26"/>
      <c r="UBS967" s="26"/>
      <c r="UBT967" s="26"/>
      <c r="UBU967" s="26"/>
      <c r="UBV967" s="26"/>
      <c r="UBW967" s="26"/>
      <c r="UBX967" s="26"/>
      <c r="UBY967" s="26"/>
      <c r="UBZ967" s="26"/>
      <c r="UCA967" s="26"/>
      <c r="UCB967" s="26"/>
      <c r="UCC967" s="26"/>
      <c r="UCD967" s="26"/>
      <c r="UCE967" s="26"/>
      <c r="UCF967" s="26"/>
      <c r="UCG967" s="26"/>
      <c r="UCH967" s="26"/>
      <c r="UCI967" s="26"/>
      <c r="UCJ967" s="26"/>
      <c r="UCK967" s="26"/>
      <c r="UCL967" s="26"/>
      <c r="UCM967" s="26"/>
      <c r="UCN967" s="26"/>
      <c r="UCO967" s="26"/>
      <c r="UCP967" s="26"/>
      <c r="UCQ967" s="26"/>
      <c r="UCR967" s="26"/>
      <c r="UCS967" s="26"/>
      <c r="UCT967" s="26"/>
      <c r="UCU967" s="26"/>
      <c r="UCV967" s="26"/>
      <c r="UCW967" s="26"/>
      <c r="UCX967" s="26"/>
      <c r="UCY967" s="26"/>
      <c r="UCZ967" s="26"/>
      <c r="UDA967" s="26"/>
      <c r="UDB967" s="26"/>
      <c r="UDC967" s="26"/>
      <c r="UDD967" s="26"/>
      <c r="UDE967" s="26"/>
      <c r="UDF967" s="26"/>
      <c r="UDG967" s="26"/>
      <c r="UDH967" s="26"/>
      <c r="UDI967" s="26"/>
      <c r="UDJ967" s="26"/>
      <c r="UDK967" s="26"/>
      <c r="UDL967" s="26"/>
      <c r="UDM967" s="26"/>
      <c r="UDN967" s="26"/>
      <c r="UDO967" s="26"/>
      <c r="UDP967" s="26"/>
      <c r="UDQ967" s="26"/>
      <c r="UDR967" s="26"/>
      <c r="UDS967" s="26"/>
      <c r="UDT967" s="26"/>
      <c r="UDU967" s="26"/>
      <c r="UDV967" s="26"/>
      <c r="UDW967" s="26"/>
      <c r="UDX967" s="26"/>
      <c r="UDY967" s="26"/>
      <c r="UDZ967" s="26"/>
      <c r="UEA967" s="26"/>
      <c r="UEB967" s="26"/>
      <c r="UEC967" s="26"/>
      <c r="UED967" s="26"/>
      <c r="UEE967" s="26"/>
      <c r="UEF967" s="26"/>
      <c r="UEG967" s="26"/>
      <c r="UEH967" s="26"/>
      <c r="UEI967" s="26"/>
      <c r="UEJ967" s="26"/>
      <c r="UEK967" s="26"/>
      <c r="UEL967" s="26"/>
      <c r="UEM967" s="26"/>
      <c r="UEN967" s="26"/>
      <c r="UEO967" s="26"/>
      <c r="UEP967" s="26"/>
      <c r="UEQ967" s="26"/>
      <c r="UER967" s="26"/>
      <c r="UES967" s="26"/>
      <c r="UET967" s="26"/>
      <c r="UEU967" s="26"/>
      <c r="UEV967" s="26"/>
      <c r="UEW967" s="26"/>
      <c r="UEX967" s="26"/>
      <c r="UEY967" s="26"/>
      <c r="UEZ967" s="26"/>
      <c r="UFA967" s="26"/>
      <c r="UFB967" s="26"/>
      <c r="UFC967" s="26"/>
      <c r="UFD967" s="26"/>
      <c r="UFE967" s="26"/>
      <c r="UFF967" s="26"/>
      <c r="UFG967" s="26"/>
      <c r="UFH967" s="26"/>
      <c r="UFI967" s="26"/>
      <c r="UFJ967" s="26"/>
      <c r="UFK967" s="26"/>
      <c r="UFL967" s="26"/>
      <c r="UFM967" s="26"/>
      <c r="UFN967" s="26"/>
      <c r="UFO967" s="26"/>
      <c r="UFP967" s="26"/>
      <c r="UFQ967" s="26"/>
      <c r="UFR967" s="26"/>
      <c r="UFS967" s="26"/>
      <c r="UFT967" s="26"/>
      <c r="UFU967" s="26"/>
      <c r="UFV967" s="26"/>
      <c r="UFW967" s="26"/>
      <c r="UFX967" s="26"/>
      <c r="UFY967" s="26"/>
      <c r="UFZ967" s="26"/>
      <c r="UGA967" s="26"/>
      <c r="UGB967" s="26"/>
      <c r="UGC967" s="26"/>
      <c r="UGD967" s="26"/>
      <c r="UGE967" s="26"/>
      <c r="UGF967" s="26"/>
      <c r="UGG967" s="26"/>
      <c r="UGH967" s="26"/>
      <c r="UGI967" s="26"/>
      <c r="UGJ967" s="26"/>
      <c r="UGK967" s="26"/>
      <c r="UGL967" s="26"/>
      <c r="UGM967" s="26"/>
      <c r="UGN967" s="26"/>
      <c r="UGO967" s="26"/>
      <c r="UGP967" s="26"/>
      <c r="UGQ967" s="26"/>
      <c r="UGR967" s="26"/>
      <c r="UGS967" s="26"/>
      <c r="UGT967" s="26"/>
      <c r="UGU967" s="26"/>
      <c r="UGV967" s="26"/>
      <c r="UGW967" s="26"/>
      <c r="UGX967" s="26"/>
      <c r="UGY967" s="26"/>
      <c r="UGZ967" s="26"/>
      <c r="UHA967" s="26"/>
      <c r="UHB967" s="26"/>
      <c r="UHC967" s="26"/>
      <c r="UHD967" s="26"/>
      <c r="UHE967" s="26"/>
      <c r="UHF967" s="26"/>
      <c r="UHG967" s="26"/>
      <c r="UHH967" s="26"/>
      <c r="UHI967" s="26"/>
      <c r="UHJ967" s="26"/>
      <c r="UHK967" s="26"/>
      <c r="UHL967" s="26"/>
      <c r="UHM967" s="26"/>
      <c r="UHN967" s="26"/>
      <c r="UHO967" s="26"/>
      <c r="UHP967" s="26"/>
      <c r="UHQ967" s="26"/>
      <c r="UHR967" s="26"/>
      <c r="UHS967" s="26"/>
      <c r="UHT967" s="26"/>
      <c r="UHU967" s="26"/>
      <c r="UHV967" s="26"/>
      <c r="UHW967" s="26"/>
      <c r="UHX967" s="26"/>
      <c r="UHY967" s="26"/>
      <c r="UHZ967" s="26"/>
      <c r="UIA967" s="26"/>
      <c r="UIB967" s="26"/>
      <c r="UIC967" s="26"/>
      <c r="UID967" s="26"/>
      <c r="UIE967" s="26"/>
      <c r="UIF967" s="26"/>
      <c r="UIG967" s="26"/>
      <c r="UIH967" s="26"/>
      <c r="UII967" s="26"/>
      <c r="UIJ967" s="26"/>
      <c r="UIK967" s="26"/>
      <c r="UIL967" s="26"/>
      <c r="UIM967" s="26"/>
      <c r="UIN967" s="26"/>
      <c r="UIO967" s="26"/>
      <c r="UIP967" s="26"/>
      <c r="UIQ967" s="26"/>
      <c r="UIR967" s="26"/>
      <c r="UIS967" s="26"/>
      <c r="UIT967" s="26"/>
      <c r="UIU967" s="26"/>
      <c r="UIV967" s="26"/>
      <c r="UIW967" s="26"/>
      <c r="UIX967" s="26"/>
      <c r="UIY967" s="26"/>
      <c r="UIZ967" s="26"/>
      <c r="UJA967" s="26"/>
      <c r="UJB967" s="26"/>
      <c r="UJC967" s="26"/>
      <c r="UJD967" s="26"/>
      <c r="UJE967" s="26"/>
      <c r="UJF967" s="26"/>
      <c r="UJG967" s="26"/>
      <c r="UJH967" s="26"/>
      <c r="UJI967" s="26"/>
      <c r="UJJ967" s="26"/>
      <c r="UJK967" s="26"/>
      <c r="UJL967" s="26"/>
      <c r="UJM967" s="26"/>
      <c r="UJN967" s="26"/>
      <c r="UJO967" s="26"/>
      <c r="UJP967" s="26"/>
      <c r="UJQ967" s="26"/>
      <c r="UJR967" s="26"/>
      <c r="UJS967" s="26"/>
      <c r="UJT967" s="26"/>
      <c r="UJU967" s="26"/>
      <c r="UJV967" s="26"/>
      <c r="UJW967" s="26"/>
      <c r="UJX967" s="26"/>
      <c r="UJY967" s="26"/>
      <c r="UJZ967" s="26"/>
      <c r="UKA967" s="26"/>
      <c r="UKB967" s="26"/>
      <c r="UKC967" s="26"/>
      <c r="UKD967" s="26"/>
      <c r="UKE967" s="26"/>
      <c r="UKF967" s="26"/>
      <c r="UKG967" s="26"/>
      <c r="UKH967" s="26"/>
      <c r="UKI967" s="26"/>
      <c r="UKJ967" s="26"/>
      <c r="UKK967" s="26"/>
      <c r="UKL967" s="26"/>
      <c r="UKM967" s="26"/>
      <c r="UKN967" s="26"/>
      <c r="UKO967" s="26"/>
      <c r="UKP967" s="26"/>
      <c r="UKQ967" s="26"/>
      <c r="UKR967" s="26"/>
      <c r="UKS967" s="26"/>
      <c r="UKT967" s="26"/>
      <c r="UKU967" s="26"/>
      <c r="UKV967" s="26"/>
      <c r="UKW967" s="26"/>
      <c r="UKX967" s="26"/>
      <c r="UKY967" s="26"/>
      <c r="UKZ967" s="26"/>
      <c r="ULA967" s="26"/>
      <c r="ULB967" s="26"/>
      <c r="ULC967" s="26"/>
      <c r="ULD967" s="26"/>
      <c r="ULE967" s="26"/>
      <c r="ULF967" s="26"/>
      <c r="ULG967" s="26"/>
      <c r="ULH967" s="26"/>
      <c r="ULI967" s="26"/>
      <c r="ULJ967" s="26"/>
      <c r="ULK967" s="26"/>
      <c r="ULL967" s="26"/>
      <c r="ULM967" s="26"/>
      <c r="ULN967" s="26"/>
      <c r="ULO967" s="26"/>
      <c r="ULP967" s="26"/>
      <c r="ULQ967" s="26"/>
      <c r="ULR967" s="26"/>
      <c r="ULS967" s="26"/>
      <c r="ULT967" s="26"/>
      <c r="ULU967" s="26"/>
      <c r="ULV967" s="26"/>
      <c r="ULW967" s="26"/>
      <c r="ULX967" s="26"/>
      <c r="ULY967" s="26"/>
      <c r="ULZ967" s="26"/>
      <c r="UMA967" s="26"/>
      <c r="UMB967" s="26"/>
      <c r="UMC967" s="26"/>
      <c r="UMD967" s="26"/>
      <c r="UME967" s="26"/>
      <c r="UMF967" s="26"/>
      <c r="UMG967" s="26"/>
      <c r="UMH967" s="26"/>
      <c r="UMI967" s="26"/>
      <c r="UMJ967" s="26"/>
      <c r="UMK967" s="26"/>
      <c r="UML967" s="26"/>
      <c r="UMM967" s="26"/>
      <c r="UMN967" s="26"/>
      <c r="UMO967" s="26"/>
      <c r="UMP967" s="26"/>
      <c r="UMQ967" s="26"/>
      <c r="UMR967" s="26"/>
      <c r="UMS967" s="26"/>
      <c r="UMT967" s="26"/>
      <c r="UMU967" s="26"/>
      <c r="UMV967" s="26"/>
      <c r="UMW967" s="26"/>
      <c r="UMX967" s="26"/>
      <c r="UMY967" s="26"/>
      <c r="UMZ967" s="26"/>
      <c r="UNA967" s="26"/>
      <c r="UNB967" s="26"/>
      <c r="UNC967" s="26"/>
      <c r="UND967" s="26"/>
      <c r="UNE967" s="26"/>
      <c r="UNF967" s="26"/>
      <c r="UNG967" s="26"/>
      <c r="UNH967" s="26"/>
      <c r="UNI967" s="26"/>
      <c r="UNJ967" s="26"/>
      <c r="UNK967" s="26"/>
      <c r="UNL967" s="26"/>
      <c r="UNM967" s="26"/>
      <c r="UNN967" s="26"/>
      <c r="UNO967" s="26"/>
      <c r="UNP967" s="26"/>
      <c r="UNQ967" s="26"/>
      <c r="UNR967" s="26"/>
      <c r="UNS967" s="26"/>
      <c r="UNT967" s="26"/>
      <c r="UNU967" s="26"/>
      <c r="UNV967" s="26"/>
      <c r="UNW967" s="26"/>
      <c r="UNX967" s="26"/>
      <c r="UNY967" s="26"/>
      <c r="UNZ967" s="26"/>
      <c r="UOA967" s="26"/>
      <c r="UOB967" s="26"/>
      <c r="UOC967" s="26"/>
      <c r="UOD967" s="26"/>
      <c r="UOE967" s="26"/>
      <c r="UOF967" s="26"/>
      <c r="UOG967" s="26"/>
      <c r="UOH967" s="26"/>
      <c r="UOI967" s="26"/>
      <c r="UOJ967" s="26"/>
      <c r="UOK967" s="26"/>
      <c r="UOL967" s="26"/>
      <c r="UOM967" s="26"/>
      <c r="UON967" s="26"/>
      <c r="UOO967" s="26"/>
      <c r="UOP967" s="26"/>
      <c r="UOQ967" s="26"/>
      <c r="UOR967" s="26"/>
      <c r="UOS967" s="26"/>
      <c r="UOT967" s="26"/>
      <c r="UOU967" s="26"/>
      <c r="UOV967" s="26"/>
      <c r="UOW967" s="26"/>
      <c r="UOX967" s="26"/>
      <c r="UOY967" s="26"/>
      <c r="UOZ967" s="26"/>
      <c r="UPA967" s="26"/>
      <c r="UPB967" s="26"/>
      <c r="UPC967" s="26"/>
      <c r="UPD967" s="26"/>
      <c r="UPE967" s="26"/>
      <c r="UPF967" s="26"/>
      <c r="UPG967" s="26"/>
      <c r="UPH967" s="26"/>
      <c r="UPI967" s="26"/>
      <c r="UPJ967" s="26"/>
      <c r="UPK967" s="26"/>
      <c r="UPL967" s="26"/>
      <c r="UPM967" s="26"/>
      <c r="UPN967" s="26"/>
      <c r="UPO967" s="26"/>
      <c r="UPP967" s="26"/>
      <c r="UPQ967" s="26"/>
      <c r="UPR967" s="26"/>
      <c r="UPS967" s="26"/>
      <c r="UPT967" s="26"/>
      <c r="UPU967" s="26"/>
      <c r="UPV967" s="26"/>
      <c r="UPW967" s="26"/>
      <c r="UPX967" s="26"/>
      <c r="UPY967" s="26"/>
      <c r="UPZ967" s="26"/>
      <c r="UQA967" s="26"/>
      <c r="UQB967" s="26"/>
      <c r="UQC967" s="26"/>
      <c r="UQD967" s="26"/>
      <c r="UQE967" s="26"/>
      <c r="UQF967" s="26"/>
      <c r="UQG967" s="26"/>
      <c r="UQH967" s="26"/>
      <c r="UQI967" s="26"/>
      <c r="UQJ967" s="26"/>
      <c r="UQK967" s="26"/>
      <c r="UQL967" s="26"/>
      <c r="UQM967" s="26"/>
      <c r="UQN967" s="26"/>
      <c r="UQO967" s="26"/>
      <c r="UQP967" s="26"/>
      <c r="UQQ967" s="26"/>
      <c r="UQR967" s="26"/>
      <c r="UQS967" s="26"/>
      <c r="UQT967" s="26"/>
      <c r="UQU967" s="26"/>
      <c r="UQV967" s="26"/>
      <c r="UQW967" s="26"/>
      <c r="UQX967" s="26"/>
      <c r="UQY967" s="26"/>
      <c r="UQZ967" s="26"/>
      <c r="URA967" s="26"/>
      <c r="URB967" s="26"/>
      <c r="URC967" s="26"/>
      <c r="URD967" s="26"/>
      <c r="URE967" s="26"/>
      <c r="URF967" s="26"/>
      <c r="URG967" s="26"/>
      <c r="URH967" s="26"/>
      <c r="URI967" s="26"/>
      <c r="URJ967" s="26"/>
      <c r="URK967" s="26"/>
      <c r="URL967" s="26"/>
      <c r="URM967" s="26"/>
      <c r="URN967" s="26"/>
      <c r="URO967" s="26"/>
      <c r="URP967" s="26"/>
      <c r="URQ967" s="26"/>
      <c r="URR967" s="26"/>
      <c r="URS967" s="26"/>
      <c r="URT967" s="26"/>
      <c r="URU967" s="26"/>
      <c r="URV967" s="26"/>
      <c r="URW967" s="26"/>
      <c r="URX967" s="26"/>
      <c r="URY967" s="26"/>
      <c r="URZ967" s="26"/>
      <c r="USA967" s="26"/>
      <c r="USB967" s="26"/>
      <c r="USC967" s="26"/>
      <c r="USD967" s="26"/>
      <c r="USE967" s="26"/>
      <c r="USF967" s="26"/>
      <c r="USG967" s="26"/>
      <c r="USH967" s="26"/>
      <c r="USI967" s="26"/>
      <c r="USJ967" s="26"/>
      <c r="USK967" s="26"/>
      <c r="USL967" s="26"/>
      <c r="USM967" s="26"/>
      <c r="USN967" s="26"/>
      <c r="USO967" s="26"/>
      <c r="USP967" s="26"/>
      <c r="USQ967" s="26"/>
      <c r="USR967" s="26"/>
      <c r="USS967" s="26"/>
      <c r="UST967" s="26"/>
      <c r="USU967" s="26"/>
      <c r="USV967" s="26"/>
      <c r="USW967" s="26"/>
      <c r="USX967" s="26"/>
      <c r="USY967" s="26"/>
      <c r="USZ967" s="26"/>
      <c r="UTA967" s="26"/>
      <c r="UTB967" s="26"/>
      <c r="UTC967" s="26"/>
      <c r="UTD967" s="26"/>
      <c r="UTE967" s="26"/>
      <c r="UTF967" s="26"/>
      <c r="UTG967" s="26"/>
      <c r="UTH967" s="26"/>
      <c r="UTI967" s="26"/>
      <c r="UTJ967" s="26"/>
      <c r="UTK967" s="26"/>
      <c r="UTL967" s="26"/>
      <c r="UTM967" s="26"/>
      <c r="UTN967" s="26"/>
      <c r="UTO967" s="26"/>
      <c r="UTP967" s="26"/>
      <c r="UTQ967" s="26"/>
      <c r="UTR967" s="26"/>
      <c r="UTS967" s="26"/>
      <c r="UTT967" s="26"/>
      <c r="UTU967" s="26"/>
      <c r="UTV967" s="26"/>
      <c r="UTW967" s="26"/>
      <c r="UTX967" s="26"/>
      <c r="UTY967" s="26"/>
      <c r="UTZ967" s="26"/>
      <c r="UUA967" s="26"/>
      <c r="UUB967" s="26"/>
      <c r="UUC967" s="26"/>
      <c r="UUD967" s="26"/>
      <c r="UUE967" s="26"/>
      <c r="UUF967" s="26"/>
      <c r="UUG967" s="26"/>
      <c r="UUH967" s="26"/>
      <c r="UUI967" s="26"/>
      <c r="UUJ967" s="26"/>
      <c r="UUK967" s="26"/>
      <c r="UUL967" s="26"/>
      <c r="UUM967" s="26"/>
      <c r="UUN967" s="26"/>
      <c r="UUO967" s="26"/>
      <c r="UUP967" s="26"/>
      <c r="UUQ967" s="26"/>
      <c r="UUR967" s="26"/>
      <c r="UUS967" s="26"/>
      <c r="UUT967" s="26"/>
      <c r="UUU967" s="26"/>
      <c r="UUV967" s="26"/>
      <c r="UUW967" s="26"/>
      <c r="UUX967" s="26"/>
      <c r="UUY967" s="26"/>
      <c r="UUZ967" s="26"/>
      <c r="UVA967" s="26"/>
      <c r="UVB967" s="26"/>
      <c r="UVC967" s="26"/>
      <c r="UVD967" s="26"/>
      <c r="UVE967" s="26"/>
      <c r="UVF967" s="26"/>
      <c r="UVG967" s="26"/>
      <c r="UVH967" s="26"/>
      <c r="UVI967" s="26"/>
      <c r="UVJ967" s="26"/>
      <c r="UVK967" s="26"/>
      <c r="UVL967" s="26"/>
      <c r="UVM967" s="26"/>
      <c r="UVN967" s="26"/>
      <c r="UVO967" s="26"/>
      <c r="UVP967" s="26"/>
      <c r="UVQ967" s="26"/>
      <c r="UVR967" s="26"/>
      <c r="UVS967" s="26"/>
      <c r="UVT967" s="26"/>
      <c r="UVU967" s="26"/>
      <c r="UVV967" s="26"/>
      <c r="UVW967" s="26"/>
      <c r="UVX967" s="26"/>
      <c r="UVY967" s="26"/>
      <c r="UVZ967" s="26"/>
      <c r="UWA967" s="26"/>
      <c r="UWB967" s="26"/>
      <c r="UWC967" s="26"/>
      <c r="UWD967" s="26"/>
      <c r="UWE967" s="26"/>
      <c r="UWF967" s="26"/>
      <c r="UWG967" s="26"/>
      <c r="UWH967" s="26"/>
      <c r="UWI967" s="26"/>
      <c r="UWJ967" s="26"/>
      <c r="UWK967" s="26"/>
      <c r="UWL967" s="26"/>
      <c r="UWM967" s="26"/>
      <c r="UWN967" s="26"/>
      <c r="UWO967" s="26"/>
      <c r="UWP967" s="26"/>
      <c r="UWQ967" s="26"/>
      <c r="UWR967" s="26"/>
      <c r="UWS967" s="26"/>
      <c r="UWT967" s="26"/>
      <c r="UWU967" s="26"/>
      <c r="UWV967" s="26"/>
      <c r="UWW967" s="26"/>
      <c r="UWX967" s="26"/>
      <c r="UWY967" s="26"/>
      <c r="UWZ967" s="26"/>
      <c r="UXA967" s="26"/>
      <c r="UXB967" s="26"/>
      <c r="UXC967" s="26"/>
      <c r="UXD967" s="26"/>
      <c r="UXE967" s="26"/>
      <c r="UXF967" s="26"/>
      <c r="UXG967" s="26"/>
      <c r="UXH967" s="26"/>
      <c r="UXI967" s="26"/>
      <c r="UXJ967" s="26"/>
      <c r="UXK967" s="26"/>
      <c r="UXL967" s="26"/>
      <c r="UXM967" s="26"/>
      <c r="UXN967" s="26"/>
      <c r="UXO967" s="26"/>
      <c r="UXP967" s="26"/>
      <c r="UXQ967" s="26"/>
      <c r="UXR967" s="26"/>
      <c r="UXS967" s="26"/>
      <c r="UXT967" s="26"/>
      <c r="UXU967" s="26"/>
      <c r="UXV967" s="26"/>
      <c r="UXW967" s="26"/>
      <c r="UXX967" s="26"/>
      <c r="UXY967" s="26"/>
      <c r="UXZ967" s="26"/>
      <c r="UYA967" s="26"/>
      <c r="UYB967" s="26"/>
      <c r="UYC967" s="26"/>
      <c r="UYD967" s="26"/>
      <c r="UYE967" s="26"/>
      <c r="UYF967" s="26"/>
      <c r="UYG967" s="26"/>
      <c r="UYH967" s="26"/>
      <c r="UYI967" s="26"/>
      <c r="UYJ967" s="26"/>
      <c r="UYK967" s="26"/>
      <c r="UYL967" s="26"/>
      <c r="UYM967" s="26"/>
      <c r="UYN967" s="26"/>
      <c r="UYO967" s="26"/>
      <c r="UYP967" s="26"/>
      <c r="UYQ967" s="26"/>
      <c r="UYR967" s="26"/>
      <c r="UYS967" s="26"/>
      <c r="UYT967" s="26"/>
      <c r="UYU967" s="26"/>
      <c r="UYV967" s="26"/>
      <c r="UYW967" s="26"/>
      <c r="UYX967" s="26"/>
      <c r="UYY967" s="26"/>
      <c r="UYZ967" s="26"/>
      <c r="UZA967" s="26"/>
      <c r="UZB967" s="26"/>
      <c r="UZC967" s="26"/>
      <c r="UZD967" s="26"/>
      <c r="UZE967" s="26"/>
      <c r="UZF967" s="26"/>
      <c r="UZG967" s="26"/>
      <c r="UZH967" s="26"/>
      <c r="UZI967" s="26"/>
      <c r="UZJ967" s="26"/>
      <c r="UZK967" s="26"/>
      <c r="UZL967" s="26"/>
      <c r="UZM967" s="26"/>
      <c r="UZN967" s="26"/>
      <c r="UZO967" s="26"/>
      <c r="UZP967" s="26"/>
      <c r="UZQ967" s="26"/>
      <c r="UZR967" s="26"/>
      <c r="UZS967" s="26"/>
      <c r="UZT967" s="26"/>
      <c r="UZU967" s="26"/>
      <c r="UZV967" s="26"/>
      <c r="UZW967" s="26"/>
      <c r="UZX967" s="26"/>
      <c r="UZY967" s="26"/>
      <c r="UZZ967" s="26"/>
      <c r="VAA967" s="26"/>
      <c r="VAB967" s="26"/>
      <c r="VAC967" s="26"/>
      <c r="VAD967" s="26"/>
      <c r="VAE967" s="26"/>
      <c r="VAF967" s="26"/>
      <c r="VAG967" s="26"/>
      <c r="VAH967" s="26"/>
      <c r="VAI967" s="26"/>
      <c r="VAJ967" s="26"/>
      <c r="VAK967" s="26"/>
      <c r="VAL967" s="26"/>
      <c r="VAM967" s="26"/>
      <c r="VAN967" s="26"/>
      <c r="VAO967" s="26"/>
      <c r="VAP967" s="26"/>
      <c r="VAQ967" s="26"/>
      <c r="VAR967" s="26"/>
      <c r="VAS967" s="26"/>
      <c r="VAT967" s="26"/>
      <c r="VAU967" s="26"/>
      <c r="VAV967" s="26"/>
      <c r="VAW967" s="26"/>
      <c r="VAX967" s="26"/>
      <c r="VAY967" s="26"/>
      <c r="VAZ967" s="26"/>
      <c r="VBA967" s="26"/>
      <c r="VBB967" s="26"/>
      <c r="VBC967" s="26"/>
      <c r="VBD967" s="26"/>
      <c r="VBE967" s="26"/>
      <c r="VBF967" s="26"/>
      <c r="VBG967" s="26"/>
      <c r="VBH967" s="26"/>
      <c r="VBI967" s="26"/>
      <c r="VBJ967" s="26"/>
      <c r="VBK967" s="26"/>
      <c r="VBL967" s="26"/>
      <c r="VBM967" s="26"/>
      <c r="VBN967" s="26"/>
      <c r="VBO967" s="26"/>
      <c r="VBP967" s="26"/>
      <c r="VBQ967" s="26"/>
      <c r="VBR967" s="26"/>
      <c r="VBS967" s="26"/>
      <c r="VBT967" s="26"/>
      <c r="VBU967" s="26"/>
      <c r="VBV967" s="26"/>
      <c r="VBW967" s="26"/>
      <c r="VBX967" s="26"/>
      <c r="VBY967" s="26"/>
      <c r="VBZ967" s="26"/>
      <c r="VCA967" s="26"/>
      <c r="VCB967" s="26"/>
      <c r="VCC967" s="26"/>
      <c r="VCD967" s="26"/>
      <c r="VCE967" s="26"/>
      <c r="VCF967" s="26"/>
      <c r="VCG967" s="26"/>
      <c r="VCH967" s="26"/>
      <c r="VCI967" s="26"/>
      <c r="VCJ967" s="26"/>
      <c r="VCK967" s="26"/>
      <c r="VCL967" s="26"/>
      <c r="VCM967" s="26"/>
      <c r="VCN967" s="26"/>
      <c r="VCO967" s="26"/>
      <c r="VCP967" s="26"/>
      <c r="VCQ967" s="26"/>
      <c r="VCR967" s="26"/>
      <c r="VCS967" s="26"/>
      <c r="VCT967" s="26"/>
      <c r="VCU967" s="26"/>
      <c r="VCV967" s="26"/>
      <c r="VCW967" s="26"/>
      <c r="VCX967" s="26"/>
      <c r="VCY967" s="26"/>
      <c r="VCZ967" s="26"/>
      <c r="VDA967" s="26"/>
      <c r="VDB967" s="26"/>
      <c r="VDC967" s="26"/>
      <c r="VDD967" s="26"/>
      <c r="VDE967" s="26"/>
      <c r="VDF967" s="26"/>
      <c r="VDG967" s="26"/>
      <c r="VDH967" s="26"/>
      <c r="VDI967" s="26"/>
      <c r="VDJ967" s="26"/>
      <c r="VDK967" s="26"/>
      <c r="VDL967" s="26"/>
      <c r="VDM967" s="26"/>
      <c r="VDN967" s="26"/>
      <c r="VDO967" s="26"/>
      <c r="VDP967" s="26"/>
      <c r="VDQ967" s="26"/>
      <c r="VDR967" s="26"/>
      <c r="VDS967" s="26"/>
      <c r="VDT967" s="26"/>
      <c r="VDU967" s="26"/>
      <c r="VDV967" s="26"/>
      <c r="VDW967" s="26"/>
      <c r="VDX967" s="26"/>
      <c r="VDY967" s="26"/>
      <c r="VDZ967" s="26"/>
      <c r="VEA967" s="26"/>
      <c r="VEB967" s="26"/>
      <c r="VEC967" s="26"/>
      <c r="VED967" s="26"/>
      <c r="VEE967" s="26"/>
      <c r="VEF967" s="26"/>
      <c r="VEG967" s="26"/>
      <c r="VEH967" s="26"/>
      <c r="VEI967" s="26"/>
      <c r="VEJ967" s="26"/>
      <c r="VEK967" s="26"/>
      <c r="VEL967" s="26"/>
      <c r="VEM967" s="26"/>
      <c r="VEN967" s="26"/>
      <c r="VEO967" s="26"/>
      <c r="VEP967" s="26"/>
      <c r="VEQ967" s="26"/>
      <c r="VER967" s="26"/>
      <c r="VES967" s="26"/>
      <c r="VET967" s="26"/>
      <c r="VEU967" s="26"/>
      <c r="VEV967" s="26"/>
      <c r="VEW967" s="26"/>
      <c r="VEX967" s="26"/>
      <c r="VEY967" s="26"/>
      <c r="VEZ967" s="26"/>
      <c r="VFA967" s="26"/>
      <c r="VFB967" s="26"/>
      <c r="VFC967" s="26"/>
      <c r="VFD967" s="26"/>
      <c r="VFE967" s="26"/>
      <c r="VFF967" s="26"/>
      <c r="VFG967" s="26"/>
      <c r="VFH967" s="26"/>
      <c r="VFI967" s="26"/>
      <c r="VFJ967" s="26"/>
      <c r="VFK967" s="26"/>
      <c r="VFL967" s="26"/>
      <c r="VFM967" s="26"/>
      <c r="VFN967" s="26"/>
      <c r="VFO967" s="26"/>
      <c r="VFP967" s="26"/>
      <c r="VFQ967" s="26"/>
      <c r="VFR967" s="26"/>
      <c r="VFS967" s="26"/>
      <c r="VFT967" s="26"/>
      <c r="VFU967" s="26"/>
      <c r="VFV967" s="26"/>
      <c r="VFW967" s="26"/>
      <c r="VFX967" s="26"/>
      <c r="VFY967" s="26"/>
      <c r="VFZ967" s="26"/>
      <c r="VGA967" s="26"/>
      <c r="VGB967" s="26"/>
      <c r="VGC967" s="26"/>
      <c r="VGD967" s="26"/>
      <c r="VGE967" s="26"/>
      <c r="VGF967" s="26"/>
      <c r="VGG967" s="26"/>
      <c r="VGH967" s="26"/>
      <c r="VGI967" s="26"/>
      <c r="VGJ967" s="26"/>
      <c r="VGK967" s="26"/>
      <c r="VGL967" s="26"/>
      <c r="VGM967" s="26"/>
      <c r="VGN967" s="26"/>
      <c r="VGO967" s="26"/>
      <c r="VGP967" s="26"/>
      <c r="VGQ967" s="26"/>
      <c r="VGR967" s="26"/>
      <c r="VGS967" s="26"/>
      <c r="VGT967" s="26"/>
      <c r="VGU967" s="26"/>
      <c r="VGV967" s="26"/>
      <c r="VGW967" s="26"/>
      <c r="VGX967" s="26"/>
      <c r="VGY967" s="26"/>
      <c r="VGZ967" s="26"/>
      <c r="VHA967" s="26"/>
      <c r="VHB967" s="26"/>
      <c r="VHC967" s="26"/>
      <c r="VHD967" s="26"/>
      <c r="VHE967" s="26"/>
      <c r="VHF967" s="26"/>
      <c r="VHG967" s="26"/>
      <c r="VHH967" s="26"/>
      <c r="VHI967" s="26"/>
      <c r="VHJ967" s="26"/>
      <c r="VHK967" s="26"/>
      <c r="VHL967" s="26"/>
      <c r="VHM967" s="26"/>
      <c r="VHN967" s="26"/>
      <c r="VHO967" s="26"/>
      <c r="VHP967" s="26"/>
      <c r="VHQ967" s="26"/>
      <c r="VHR967" s="26"/>
      <c r="VHS967" s="26"/>
      <c r="VHT967" s="26"/>
      <c r="VHU967" s="26"/>
      <c r="VHV967" s="26"/>
      <c r="VHW967" s="26"/>
      <c r="VHX967" s="26"/>
      <c r="VHY967" s="26"/>
      <c r="VHZ967" s="26"/>
      <c r="VIA967" s="26"/>
      <c r="VIB967" s="26"/>
      <c r="VIC967" s="26"/>
      <c r="VID967" s="26"/>
      <c r="VIE967" s="26"/>
      <c r="VIF967" s="26"/>
      <c r="VIG967" s="26"/>
      <c r="VIH967" s="26"/>
      <c r="VII967" s="26"/>
      <c r="VIJ967" s="26"/>
      <c r="VIK967" s="26"/>
      <c r="VIL967" s="26"/>
      <c r="VIM967" s="26"/>
      <c r="VIN967" s="26"/>
      <c r="VIO967" s="26"/>
      <c r="VIP967" s="26"/>
      <c r="VIQ967" s="26"/>
      <c r="VIR967" s="26"/>
      <c r="VIS967" s="26"/>
      <c r="VIT967" s="26"/>
      <c r="VIU967" s="26"/>
      <c r="VIV967" s="26"/>
      <c r="VIW967" s="26"/>
      <c r="VIX967" s="26"/>
      <c r="VIY967" s="26"/>
      <c r="VIZ967" s="26"/>
      <c r="VJA967" s="26"/>
      <c r="VJB967" s="26"/>
      <c r="VJC967" s="26"/>
      <c r="VJD967" s="26"/>
      <c r="VJE967" s="26"/>
      <c r="VJF967" s="26"/>
      <c r="VJG967" s="26"/>
      <c r="VJH967" s="26"/>
      <c r="VJI967" s="26"/>
      <c r="VJJ967" s="26"/>
      <c r="VJK967" s="26"/>
      <c r="VJL967" s="26"/>
      <c r="VJM967" s="26"/>
      <c r="VJN967" s="26"/>
      <c r="VJO967" s="26"/>
      <c r="VJP967" s="26"/>
      <c r="VJQ967" s="26"/>
      <c r="VJR967" s="26"/>
      <c r="VJS967" s="26"/>
      <c r="VJT967" s="26"/>
      <c r="VJU967" s="26"/>
      <c r="VJV967" s="26"/>
      <c r="VJW967" s="26"/>
      <c r="VJX967" s="26"/>
      <c r="VJY967" s="26"/>
      <c r="VJZ967" s="26"/>
      <c r="VKA967" s="26"/>
      <c r="VKB967" s="26"/>
      <c r="VKC967" s="26"/>
      <c r="VKD967" s="26"/>
      <c r="VKE967" s="26"/>
      <c r="VKF967" s="26"/>
      <c r="VKG967" s="26"/>
      <c r="VKH967" s="26"/>
      <c r="VKI967" s="26"/>
      <c r="VKJ967" s="26"/>
      <c r="VKK967" s="26"/>
      <c r="VKL967" s="26"/>
      <c r="VKM967" s="26"/>
      <c r="VKN967" s="26"/>
      <c r="VKO967" s="26"/>
      <c r="VKP967" s="26"/>
      <c r="VKQ967" s="26"/>
      <c r="VKR967" s="26"/>
      <c r="VKS967" s="26"/>
      <c r="VKT967" s="26"/>
      <c r="VKU967" s="26"/>
      <c r="VKV967" s="26"/>
      <c r="VKW967" s="26"/>
      <c r="VKX967" s="26"/>
      <c r="VKY967" s="26"/>
      <c r="VKZ967" s="26"/>
      <c r="VLA967" s="26"/>
      <c r="VLB967" s="26"/>
      <c r="VLC967" s="26"/>
      <c r="VLD967" s="26"/>
      <c r="VLE967" s="26"/>
      <c r="VLF967" s="26"/>
      <c r="VLG967" s="26"/>
      <c r="VLH967" s="26"/>
      <c r="VLI967" s="26"/>
      <c r="VLJ967" s="26"/>
      <c r="VLK967" s="26"/>
      <c r="VLL967" s="26"/>
      <c r="VLM967" s="26"/>
      <c r="VLN967" s="26"/>
      <c r="VLO967" s="26"/>
      <c r="VLP967" s="26"/>
      <c r="VLQ967" s="26"/>
      <c r="VLR967" s="26"/>
      <c r="VLS967" s="26"/>
      <c r="VLT967" s="26"/>
      <c r="VLU967" s="26"/>
      <c r="VLV967" s="26"/>
      <c r="VLW967" s="26"/>
      <c r="VLX967" s="26"/>
      <c r="VLY967" s="26"/>
      <c r="VLZ967" s="26"/>
      <c r="VMA967" s="26"/>
      <c r="VMB967" s="26"/>
      <c r="VMC967" s="26"/>
      <c r="VMD967" s="26"/>
      <c r="VME967" s="26"/>
      <c r="VMF967" s="26"/>
      <c r="VMG967" s="26"/>
      <c r="VMH967" s="26"/>
      <c r="VMI967" s="26"/>
      <c r="VMJ967" s="26"/>
      <c r="VMK967" s="26"/>
      <c r="VML967" s="26"/>
      <c r="VMM967" s="26"/>
      <c r="VMN967" s="26"/>
      <c r="VMO967" s="26"/>
      <c r="VMP967" s="26"/>
      <c r="VMQ967" s="26"/>
      <c r="VMR967" s="26"/>
      <c r="VMS967" s="26"/>
      <c r="VMT967" s="26"/>
      <c r="VMU967" s="26"/>
      <c r="VMV967" s="26"/>
      <c r="VMW967" s="26"/>
      <c r="VMX967" s="26"/>
      <c r="VMY967" s="26"/>
      <c r="VMZ967" s="26"/>
      <c r="VNA967" s="26"/>
      <c r="VNB967" s="26"/>
      <c r="VNC967" s="26"/>
      <c r="VND967" s="26"/>
      <c r="VNE967" s="26"/>
      <c r="VNF967" s="26"/>
      <c r="VNG967" s="26"/>
      <c r="VNH967" s="26"/>
      <c r="VNI967" s="26"/>
      <c r="VNJ967" s="26"/>
      <c r="VNK967" s="26"/>
      <c r="VNL967" s="26"/>
      <c r="VNM967" s="26"/>
      <c r="VNN967" s="26"/>
      <c r="VNO967" s="26"/>
      <c r="VNP967" s="26"/>
      <c r="VNQ967" s="26"/>
      <c r="VNR967" s="26"/>
      <c r="VNS967" s="26"/>
      <c r="VNT967" s="26"/>
      <c r="VNU967" s="26"/>
      <c r="VNV967" s="26"/>
      <c r="VNW967" s="26"/>
      <c r="VNX967" s="26"/>
      <c r="VNY967" s="26"/>
      <c r="VNZ967" s="26"/>
      <c r="VOA967" s="26"/>
      <c r="VOB967" s="26"/>
      <c r="VOC967" s="26"/>
      <c r="VOD967" s="26"/>
      <c r="VOE967" s="26"/>
      <c r="VOF967" s="26"/>
      <c r="VOG967" s="26"/>
      <c r="VOH967" s="26"/>
      <c r="VOI967" s="26"/>
      <c r="VOJ967" s="26"/>
      <c r="VOK967" s="26"/>
      <c r="VOL967" s="26"/>
      <c r="VOM967" s="26"/>
      <c r="VON967" s="26"/>
      <c r="VOO967" s="26"/>
      <c r="VOP967" s="26"/>
      <c r="VOQ967" s="26"/>
      <c r="VOR967" s="26"/>
      <c r="VOS967" s="26"/>
      <c r="VOT967" s="26"/>
      <c r="VOU967" s="26"/>
      <c r="VOV967" s="26"/>
      <c r="VOW967" s="26"/>
      <c r="VOX967" s="26"/>
      <c r="VOY967" s="26"/>
      <c r="VOZ967" s="26"/>
      <c r="VPA967" s="26"/>
      <c r="VPB967" s="26"/>
      <c r="VPC967" s="26"/>
      <c r="VPD967" s="26"/>
      <c r="VPE967" s="26"/>
      <c r="VPF967" s="26"/>
      <c r="VPG967" s="26"/>
      <c r="VPH967" s="26"/>
      <c r="VPI967" s="26"/>
      <c r="VPJ967" s="26"/>
      <c r="VPK967" s="26"/>
      <c r="VPL967" s="26"/>
      <c r="VPM967" s="26"/>
      <c r="VPN967" s="26"/>
      <c r="VPO967" s="26"/>
      <c r="VPP967" s="26"/>
      <c r="VPQ967" s="26"/>
      <c r="VPR967" s="26"/>
      <c r="VPS967" s="26"/>
      <c r="VPT967" s="26"/>
      <c r="VPU967" s="26"/>
      <c r="VPV967" s="26"/>
      <c r="VPW967" s="26"/>
      <c r="VPX967" s="26"/>
      <c r="VPY967" s="26"/>
      <c r="VPZ967" s="26"/>
      <c r="VQA967" s="26"/>
      <c r="VQB967" s="26"/>
      <c r="VQC967" s="26"/>
      <c r="VQD967" s="26"/>
      <c r="VQE967" s="26"/>
      <c r="VQF967" s="26"/>
      <c r="VQG967" s="26"/>
      <c r="VQH967" s="26"/>
      <c r="VQI967" s="26"/>
      <c r="VQJ967" s="26"/>
      <c r="VQK967" s="26"/>
      <c r="VQL967" s="26"/>
      <c r="VQM967" s="26"/>
      <c r="VQN967" s="26"/>
      <c r="VQO967" s="26"/>
      <c r="VQP967" s="26"/>
      <c r="VQQ967" s="26"/>
      <c r="VQR967" s="26"/>
      <c r="VQS967" s="26"/>
      <c r="VQT967" s="26"/>
      <c r="VQU967" s="26"/>
      <c r="VQV967" s="26"/>
      <c r="VQW967" s="26"/>
      <c r="VQX967" s="26"/>
      <c r="VQY967" s="26"/>
      <c r="VQZ967" s="26"/>
      <c r="VRA967" s="26"/>
      <c r="VRB967" s="26"/>
      <c r="VRC967" s="26"/>
      <c r="VRD967" s="26"/>
      <c r="VRE967" s="26"/>
      <c r="VRF967" s="26"/>
      <c r="VRG967" s="26"/>
      <c r="VRH967" s="26"/>
      <c r="VRI967" s="26"/>
      <c r="VRJ967" s="26"/>
      <c r="VRK967" s="26"/>
      <c r="VRL967" s="26"/>
      <c r="VRM967" s="26"/>
      <c r="VRN967" s="26"/>
      <c r="VRO967" s="26"/>
      <c r="VRP967" s="26"/>
      <c r="VRQ967" s="26"/>
      <c r="VRR967" s="26"/>
      <c r="VRS967" s="26"/>
      <c r="VRT967" s="26"/>
      <c r="VRU967" s="26"/>
      <c r="VRV967" s="26"/>
      <c r="VRW967" s="26"/>
      <c r="VRX967" s="26"/>
      <c r="VRY967" s="26"/>
      <c r="VRZ967" s="26"/>
      <c r="VSA967" s="26"/>
      <c r="VSB967" s="26"/>
      <c r="VSC967" s="26"/>
      <c r="VSD967" s="26"/>
      <c r="VSE967" s="26"/>
      <c r="VSF967" s="26"/>
      <c r="VSG967" s="26"/>
      <c r="VSH967" s="26"/>
      <c r="VSI967" s="26"/>
      <c r="VSJ967" s="26"/>
      <c r="VSK967" s="26"/>
      <c r="VSL967" s="26"/>
      <c r="VSM967" s="26"/>
      <c r="VSN967" s="26"/>
      <c r="VSO967" s="26"/>
      <c r="VSP967" s="26"/>
      <c r="VSQ967" s="26"/>
      <c r="VSR967" s="26"/>
      <c r="VSS967" s="26"/>
      <c r="VST967" s="26"/>
      <c r="VSU967" s="26"/>
      <c r="VSV967" s="26"/>
      <c r="VSW967" s="26"/>
      <c r="VSX967" s="26"/>
      <c r="VSY967" s="26"/>
      <c r="VSZ967" s="26"/>
      <c r="VTA967" s="26"/>
      <c r="VTB967" s="26"/>
      <c r="VTC967" s="26"/>
      <c r="VTD967" s="26"/>
      <c r="VTE967" s="26"/>
      <c r="VTF967" s="26"/>
      <c r="VTG967" s="26"/>
      <c r="VTH967" s="26"/>
      <c r="VTI967" s="26"/>
      <c r="VTJ967" s="26"/>
      <c r="VTK967" s="26"/>
      <c r="VTL967" s="26"/>
      <c r="VTM967" s="26"/>
      <c r="VTN967" s="26"/>
      <c r="VTO967" s="26"/>
      <c r="VTP967" s="26"/>
      <c r="VTQ967" s="26"/>
      <c r="VTR967" s="26"/>
      <c r="VTS967" s="26"/>
      <c r="VTT967" s="26"/>
      <c r="VTU967" s="26"/>
      <c r="VTV967" s="26"/>
      <c r="VTW967" s="26"/>
      <c r="VTX967" s="26"/>
      <c r="VTY967" s="26"/>
      <c r="VTZ967" s="26"/>
      <c r="VUA967" s="26"/>
      <c r="VUB967" s="26"/>
      <c r="VUC967" s="26"/>
      <c r="VUD967" s="26"/>
      <c r="VUE967" s="26"/>
      <c r="VUF967" s="26"/>
      <c r="VUG967" s="26"/>
      <c r="VUH967" s="26"/>
      <c r="VUI967" s="26"/>
      <c r="VUJ967" s="26"/>
      <c r="VUK967" s="26"/>
      <c r="VUL967" s="26"/>
      <c r="VUM967" s="26"/>
      <c r="VUN967" s="26"/>
      <c r="VUO967" s="26"/>
      <c r="VUP967" s="26"/>
      <c r="VUQ967" s="26"/>
      <c r="VUR967" s="26"/>
      <c r="VUS967" s="26"/>
      <c r="VUT967" s="26"/>
      <c r="VUU967" s="26"/>
      <c r="VUV967" s="26"/>
      <c r="VUW967" s="26"/>
      <c r="VUX967" s="26"/>
      <c r="VUY967" s="26"/>
      <c r="VUZ967" s="26"/>
      <c r="VVA967" s="26"/>
      <c r="VVB967" s="26"/>
      <c r="VVC967" s="26"/>
      <c r="VVD967" s="26"/>
      <c r="VVE967" s="26"/>
      <c r="VVF967" s="26"/>
      <c r="VVG967" s="26"/>
      <c r="VVH967" s="26"/>
      <c r="VVI967" s="26"/>
      <c r="VVJ967" s="26"/>
      <c r="VVK967" s="26"/>
      <c r="VVL967" s="26"/>
      <c r="VVM967" s="26"/>
      <c r="VVN967" s="26"/>
      <c r="VVO967" s="26"/>
      <c r="VVP967" s="26"/>
      <c r="VVQ967" s="26"/>
      <c r="VVR967" s="26"/>
      <c r="VVS967" s="26"/>
      <c r="VVT967" s="26"/>
      <c r="VVU967" s="26"/>
      <c r="VVV967" s="26"/>
      <c r="VVW967" s="26"/>
      <c r="VVX967" s="26"/>
      <c r="VVY967" s="26"/>
      <c r="VVZ967" s="26"/>
      <c r="VWA967" s="26"/>
      <c r="VWB967" s="26"/>
      <c r="VWC967" s="26"/>
      <c r="VWD967" s="26"/>
      <c r="VWE967" s="26"/>
      <c r="VWF967" s="26"/>
      <c r="VWG967" s="26"/>
      <c r="VWH967" s="26"/>
      <c r="VWI967" s="26"/>
      <c r="VWJ967" s="26"/>
      <c r="VWK967" s="26"/>
      <c r="VWL967" s="26"/>
      <c r="VWM967" s="26"/>
      <c r="VWN967" s="26"/>
      <c r="VWO967" s="26"/>
      <c r="VWP967" s="26"/>
      <c r="VWQ967" s="26"/>
      <c r="VWR967" s="26"/>
      <c r="VWS967" s="26"/>
      <c r="VWT967" s="26"/>
      <c r="VWU967" s="26"/>
      <c r="VWV967" s="26"/>
      <c r="VWW967" s="26"/>
      <c r="VWX967" s="26"/>
      <c r="VWY967" s="26"/>
      <c r="VWZ967" s="26"/>
      <c r="VXA967" s="26"/>
      <c r="VXB967" s="26"/>
      <c r="VXC967" s="26"/>
      <c r="VXD967" s="26"/>
      <c r="VXE967" s="26"/>
      <c r="VXF967" s="26"/>
      <c r="VXG967" s="26"/>
      <c r="VXH967" s="26"/>
      <c r="VXI967" s="26"/>
      <c r="VXJ967" s="26"/>
      <c r="VXK967" s="26"/>
      <c r="VXL967" s="26"/>
      <c r="VXM967" s="26"/>
      <c r="VXN967" s="26"/>
      <c r="VXO967" s="26"/>
      <c r="VXP967" s="26"/>
      <c r="VXQ967" s="26"/>
      <c r="VXR967" s="26"/>
      <c r="VXS967" s="26"/>
      <c r="VXT967" s="26"/>
      <c r="VXU967" s="26"/>
      <c r="VXV967" s="26"/>
      <c r="VXW967" s="26"/>
      <c r="VXX967" s="26"/>
      <c r="VXY967" s="26"/>
      <c r="VXZ967" s="26"/>
      <c r="VYA967" s="26"/>
      <c r="VYB967" s="26"/>
      <c r="VYC967" s="26"/>
      <c r="VYD967" s="26"/>
      <c r="VYE967" s="26"/>
      <c r="VYF967" s="26"/>
      <c r="VYG967" s="26"/>
      <c r="VYH967" s="26"/>
      <c r="VYI967" s="26"/>
      <c r="VYJ967" s="26"/>
      <c r="VYK967" s="26"/>
      <c r="VYL967" s="26"/>
      <c r="VYM967" s="26"/>
      <c r="VYN967" s="26"/>
      <c r="VYO967" s="26"/>
      <c r="VYP967" s="26"/>
      <c r="VYQ967" s="26"/>
      <c r="VYR967" s="26"/>
      <c r="VYS967" s="26"/>
      <c r="VYT967" s="26"/>
      <c r="VYU967" s="26"/>
      <c r="VYV967" s="26"/>
      <c r="VYW967" s="26"/>
      <c r="VYX967" s="26"/>
      <c r="VYY967" s="26"/>
      <c r="VYZ967" s="26"/>
      <c r="VZA967" s="26"/>
      <c r="VZB967" s="26"/>
      <c r="VZC967" s="26"/>
      <c r="VZD967" s="26"/>
      <c r="VZE967" s="26"/>
      <c r="VZF967" s="26"/>
      <c r="VZG967" s="26"/>
      <c r="VZH967" s="26"/>
      <c r="VZI967" s="26"/>
      <c r="VZJ967" s="26"/>
      <c r="VZK967" s="26"/>
      <c r="VZL967" s="26"/>
      <c r="VZM967" s="26"/>
      <c r="VZN967" s="26"/>
      <c r="VZO967" s="26"/>
      <c r="VZP967" s="26"/>
      <c r="VZQ967" s="26"/>
      <c r="VZR967" s="26"/>
      <c r="VZS967" s="26"/>
      <c r="VZT967" s="26"/>
      <c r="VZU967" s="26"/>
      <c r="VZV967" s="26"/>
      <c r="VZW967" s="26"/>
      <c r="VZX967" s="26"/>
      <c r="VZY967" s="26"/>
      <c r="VZZ967" s="26"/>
      <c r="WAA967" s="26"/>
      <c r="WAB967" s="26"/>
      <c r="WAC967" s="26"/>
      <c r="WAD967" s="26"/>
      <c r="WAE967" s="26"/>
      <c r="WAF967" s="26"/>
      <c r="WAG967" s="26"/>
      <c r="WAH967" s="26"/>
      <c r="WAI967" s="26"/>
      <c r="WAJ967" s="26"/>
      <c r="WAK967" s="26"/>
      <c r="WAL967" s="26"/>
      <c r="WAM967" s="26"/>
      <c r="WAN967" s="26"/>
      <c r="WAO967" s="26"/>
      <c r="WAP967" s="26"/>
      <c r="WAQ967" s="26"/>
      <c r="WAR967" s="26"/>
      <c r="WAS967" s="26"/>
      <c r="WAT967" s="26"/>
      <c r="WAU967" s="26"/>
      <c r="WAV967" s="26"/>
      <c r="WAW967" s="26"/>
      <c r="WAX967" s="26"/>
      <c r="WAY967" s="26"/>
      <c r="WAZ967" s="26"/>
      <c r="WBA967" s="26"/>
      <c r="WBB967" s="26"/>
      <c r="WBC967" s="26"/>
      <c r="WBD967" s="26"/>
      <c r="WBE967" s="26"/>
      <c r="WBF967" s="26"/>
      <c r="WBG967" s="26"/>
      <c r="WBH967" s="26"/>
      <c r="WBI967" s="26"/>
      <c r="WBJ967" s="26"/>
      <c r="WBK967" s="26"/>
      <c r="WBL967" s="26"/>
      <c r="WBM967" s="26"/>
      <c r="WBN967" s="26"/>
      <c r="WBO967" s="26"/>
      <c r="WBP967" s="26"/>
      <c r="WBQ967" s="26"/>
      <c r="WBR967" s="26"/>
      <c r="WBS967" s="26"/>
      <c r="WBT967" s="26"/>
      <c r="WBU967" s="26"/>
      <c r="WBV967" s="26"/>
      <c r="WBW967" s="26"/>
      <c r="WBX967" s="26"/>
      <c r="WBY967" s="26"/>
      <c r="WBZ967" s="26"/>
      <c r="WCA967" s="26"/>
      <c r="WCB967" s="26"/>
      <c r="WCC967" s="26"/>
      <c r="WCD967" s="26"/>
      <c r="WCE967" s="26"/>
      <c r="WCF967" s="26"/>
      <c r="WCG967" s="26"/>
      <c r="WCH967" s="26"/>
      <c r="WCI967" s="26"/>
      <c r="WCJ967" s="26"/>
      <c r="WCK967" s="26"/>
      <c r="WCL967" s="26"/>
      <c r="WCM967" s="26"/>
      <c r="WCN967" s="26"/>
      <c r="WCO967" s="26"/>
      <c r="WCP967" s="26"/>
      <c r="WCQ967" s="26"/>
      <c r="WCR967" s="26"/>
      <c r="WCS967" s="26"/>
      <c r="WCT967" s="26"/>
      <c r="WCU967" s="26"/>
      <c r="WCV967" s="26"/>
      <c r="WCW967" s="26"/>
      <c r="WCX967" s="26"/>
      <c r="WCY967" s="26"/>
      <c r="WCZ967" s="26"/>
      <c r="WDA967" s="26"/>
      <c r="WDB967" s="26"/>
      <c r="WDC967" s="26"/>
      <c r="WDD967" s="26"/>
      <c r="WDE967" s="26"/>
      <c r="WDF967" s="26"/>
      <c r="WDG967" s="26"/>
      <c r="WDH967" s="26"/>
      <c r="WDI967" s="26"/>
      <c r="WDJ967" s="26"/>
      <c r="WDK967" s="26"/>
      <c r="WDL967" s="26"/>
      <c r="WDM967" s="26"/>
      <c r="WDN967" s="26"/>
      <c r="WDO967" s="26"/>
      <c r="WDP967" s="26"/>
      <c r="WDQ967" s="26"/>
      <c r="WDR967" s="26"/>
      <c r="WDS967" s="26"/>
      <c r="WDT967" s="26"/>
      <c r="WDU967" s="26"/>
      <c r="WDV967" s="26"/>
      <c r="WDW967" s="26"/>
      <c r="WDX967" s="26"/>
      <c r="WDY967" s="26"/>
      <c r="WDZ967" s="26"/>
      <c r="WEA967" s="26"/>
      <c r="WEB967" s="26"/>
      <c r="WEC967" s="26"/>
      <c r="WED967" s="26"/>
      <c r="WEE967" s="26"/>
      <c r="WEF967" s="26"/>
      <c r="WEG967" s="26"/>
      <c r="WEH967" s="26"/>
      <c r="WEI967" s="26"/>
      <c r="WEJ967" s="26"/>
      <c r="WEK967" s="26"/>
      <c r="WEL967" s="26"/>
      <c r="WEM967" s="26"/>
      <c r="WEN967" s="26"/>
      <c r="WEO967" s="26"/>
      <c r="WEP967" s="26"/>
      <c r="WEQ967" s="26"/>
      <c r="WER967" s="26"/>
      <c r="WES967" s="26"/>
      <c r="WET967" s="26"/>
      <c r="WEU967" s="26"/>
      <c r="WEV967" s="26"/>
      <c r="WEW967" s="26"/>
      <c r="WEX967" s="26"/>
      <c r="WEY967" s="26"/>
      <c r="WEZ967" s="26"/>
      <c r="WFA967" s="26"/>
      <c r="WFB967" s="26"/>
      <c r="WFC967" s="26"/>
      <c r="WFD967" s="26"/>
      <c r="WFE967" s="26"/>
      <c r="WFF967" s="26"/>
      <c r="WFG967" s="26"/>
      <c r="WFH967" s="26"/>
      <c r="WFI967" s="26"/>
      <c r="WFJ967" s="26"/>
      <c r="WFK967" s="26"/>
      <c r="WFL967" s="26"/>
      <c r="WFM967" s="26"/>
      <c r="WFN967" s="26"/>
      <c r="WFO967" s="26"/>
      <c r="WFP967" s="26"/>
      <c r="WFQ967" s="26"/>
      <c r="WFR967" s="26"/>
      <c r="WFS967" s="26"/>
      <c r="WFT967" s="26"/>
      <c r="WFU967" s="26"/>
      <c r="WFV967" s="26"/>
      <c r="WFW967" s="26"/>
      <c r="WFX967" s="26"/>
      <c r="WFY967" s="26"/>
      <c r="WFZ967" s="26"/>
      <c r="WGA967" s="26"/>
      <c r="WGB967" s="26"/>
      <c r="WGC967" s="26"/>
      <c r="WGD967" s="26"/>
      <c r="WGE967" s="26"/>
      <c r="WGF967" s="26"/>
      <c r="WGG967" s="26"/>
      <c r="WGH967" s="26"/>
      <c r="WGI967" s="26"/>
      <c r="WGJ967" s="26"/>
      <c r="WGK967" s="26"/>
      <c r="WGL967" s="26"/>
      <c r="WGM967" s="26"/>
      <c r="WGN967" s="26"/>
      <c r="WGO967" s="26"/>
      <c r="WGP967" s="26"/>
      <c r="WGQ967" s="26"/>
      <c r="WGR967" s="26"/>
      <c r="WGS967" s="26"/>
      <c r="WGT967" s="26"/>
      <c r="WGU967" s="26"/>
      <c r="WGV967" s="26"/>
      <c r="WGW967" s="26"/>
      <c r="WGX967" s="26"/>
      <c r="WGY967" s="26"/>
      <c r="WGZ967" s="26"/>
      <c r="WHA967" s="26"/>
      <c r="WHB967" s="26"/>
      <c r="WHC967" s="26"/>
      <c r="WHD967" s="26"/>
      <c r="WHE967" s="26"/>
      <c r="WHF967" s="26"/>
      <c r="WHG967" s="26"/>
      <c r="WHH967" s="26"/>
      <c r="WHI967" s="26"/>
      <c r="WHJ967" s="26"/>
      <c r="WHK967" s="26"/>
      <c r="WHL967" s="26"/>
      <c r="WHM967" s="26"/>
      <c r="WHN967" s="26"/>
      <c r="WHO967" s="26"/>
      <c r="WHP967" s="26"/>
      <c r="WHQ967" s="26"/>
      <c r="WHR967" s="26"/>
      <c r="WHS967" s="26"/>
      <c r="WHT967" s="26"/>
      <c r="WHU967" s="26"/>
      <c r="WHV967" s="26"/>
      <c r="WHW967" s="26"/>
      <c r="WHX967" s="26"/>
      <c r="WHY967" s="26"/>
      <c r="WHZ967" s="26"/>
      <c r="WIA967" s="26"/>
      <c r="WIB967" s="26"/>
      <c r="WIC967" s="26"/>
      <c r="WID967" s="26"/>
      <c r="WIE967" s="26"/>
      <c r="WIF967" s="26"/>
      <c r="WIG967" s="26"/>
      <c r="WIH967" s="26"/>
      <c r="WII967" s="26"/>
      <c r="WIJ967" s="26"/>
      <c r="WIK967" s="26"/>
      <c r="WIL967" s="26"/>
      <c r="WIM967" s="26"/>
      <c r="WIN967" s="26"/>
      <c r="WIO967" s="26"/>
      <c r="WIP967" s="26"/>
      <c r="WIQ967" s="26"/>
      <c r="WIR967" s="26"/>
      <c r="WIS967" s="26"/>
      <c r="WIT967" s="26"/>
      <c r="WIU967" s="26"/>
      <c r="WIV967" s="26"/>
      <c r="WIW967" s="26"/>
      <c r="WIX967" s="26"/>
      <c r="WIY967" s="26"/>
      <c r="WIZ967" s="26"/>
      <c r="WJA967" s="26"/>
      <c r="WJB967" s="26"/>
      <c r="WJC967" s="26"/>
      <c r="WJD967" s="26"/>
      <c r="WJE967" s="26"/>
      <c r="WJF967" s="26"/>
      <c r="WJG967" s="26"/>
      <c r="WJH967" s="26"/>
      <c r="WJI967" s="26"/>
      <c r="WJJ967" s="26"/>
      <c r="WJK967" s="26"/>
      <c r="WJL967" s="26"/>
      <c r="WJM967" s="26"/>
      <c r="WJN967" s="26"/>
      <c r="WJO967" s="26"/>
      <c r="WJP967" s="26"/>
      <c r="WJQ967" s="26"/>
      <c r="WJR967" s="26"/>
      <c r="WJS967" s="26"/>
      <c r="WJT967" s="26"/>
      <c r="WJU967" s="26"/>
      <c r="WJV967" s="26"/>
      <c r="WJW967" s="26"/>
      <c r="WJX967" s="26"/>
      <c r="WJY967" s="26"/>
      <c r="WJZ967" s="26"/>
      <c r="WKA967" s="26"/>
      <c r="WKB967" s="26"/>
      <c r="WKC967" s="26"/>
      <c r="WKD967" s="26"/>
      <c r="WKE967" s="26"/>
      <c r="WKF967" s="26"/>
      <c r="WKG967" s="26"/>
      <c r="WKH967" s="26"/>
      <c r="WKI967" s="26"/>
      <c r="WKJ967" s="26"/>
      <c r="WKK967" s="26"/>
      <c r="WKL967" s="26"/>
      <c r="WKM967" s="26"/>
      <c r="WKN967" s="26"/>
      <c r="WKO967" s="26"/>
      <c r="WKP967" s="26"/>
      <c r="WKQ967" s="26"/>
      <c r="WKR967" s="26"/>
      <c r="WKS967" s="26"/>
      <c r="WKT967" s="26"/>
      <c r="WKU967" s="26"/>
      <c r="WKV967" s="26"/>
      <c r="WKW967" s="26"/>
      <c r="WKX967" s="26"/>
      <c r="WKY967" s="26"/>
      <c r="WKZ967" s="26"/>
      <c r="WLA967" s="26"/>
      <c r="WLB967" s="26"/>
      <c r="WLC967" s="26"/>
      <c r="WLD967" s="26"/>
      <c r="WLE967" s="26"/>
      <c r="WLF967" s="26"/>
      <c r="WLG967" s="26"/>
      <c r="WLH967" s="26"/>
      <c r="WLI967" s="26"/>
      <c r="WLJ967" s="26"/>
      <c r="WLK967" s="26"/>
      <c r="WLL967" s="26"/>
      <c r="WLM967" s="26"/>
      <c r="WLN967" s="26"/>
      <c r="WLO967" s="26"/>
      <c r="WLP967" s="26"/>
      <c r="WLQ967" s="26"/>
      <c r="WLR967" s="26"/>
      <c r="WLS967" s="26"/>
      <c r="WLT967" s="26"/>
      <c r="WLU967" s="26"/>
      <c r="WLV967" s="26"/>
      <c r="WLW967" s="26"/>
      <c r="WLX967" s="26"/>
      <c r="WLY967" s="26"/>
      <c r="WLZ967" s="26"/>
      <c r="WMA967" s="26"/>
      <c r="WMB967" s="26"/>
      <c r="WMC967" s="26"/>
      <c r="WMD967" s="26"/>
      <c r="WME967" s="26"/>
      <c r="WMF967" s="26"/>
      <c r="WMG967" s="26"/>
      <c r="WMH967" s="26"/>
      <c r="WMI967" s="26"/>
      <c r="WMJ967" s="26"/>
      <c r="WMK967" s="26"/>
      <c r="WML967" s="26"/>
      <c r="WMM967" s="26"/>
      <c r="WMN967" s="26"/>
      <c r="WMO967" s="26"/>
      <c r="WMP967" s="26"/>
      <c r="WMQ967" s="26"/>
      <c r="WMR967" s="26"/>
      <c r="WMS967" s="26"/>
      <c r="WMT967" s="26"/>
      <c r="WMU967" s="26"/>
      <c r="WMV967" s="26"/>
      <c r="WMW967" s="26"/>
      <c r="WMX967" s="26"/>
      <c r="WMY967" s="26"/>
      <c r="WMZ967" s="26"/>
      <c r="WNA967" s="26"/>
      <c r="WNB967" s="26"/>
      <c r="WNC967" s="26"/>
      <c r="WND967" s="26"/>
      <c r="WNE967" s="26"/>
      <c r="WNF967" s="26"/>
      <c r="WNG967" s="26"/>
      <c r="WNH967" s="26"/>
      <c r="WNI967" s="26"/>
      <c r="WNJ967" s="26"/>
      <c r="WNK967" s="26"/>
      <c r="WNL967" s="26"/>
      <c r="WNM967" s="26"/>
      <c r="WNN967" s="26"/>
      <c r="WNO967" s="26"/>
      <c r="WNP967" s="26"/>
      <c r="WNQ967" s="26"/>
      <c r="WNR967" s="26"/>
      <c r="WNS967" s="26"/>
      <c r="WNT967" s="26"/>
      <c r="WNU967" s="26"/>
      <c r="WNV967" s="26"/>
      <c r="WNW967" s="26"/>
      <c r="WNX967" s="26"/>
      <c r="WNY967" s="26"/>
      <c r="WNZ967" s="26"/>
      <c r="WOA967" s="26"/>
      <c r="WOB967" s="26"/>
      <c r="WOC967" s="26"/>
      <c r="WOD967" s="26"/>
      <c r="WOE967" s="26"/>
      <c r="WOF967" s="26"/>
      <c r="WOG967" s="26"/>
      <c r="WOH967" s="26"/>
      <c r="WOI967" s="26"/>
      <c r="WOJ967" s="26"/>
      <c r="WOK967" s="26"/>
      <c r="WOL967" s="26"/>
      <c r="WOM967" s="26"/>
      <c r="WON967" s="26"/>
      <c r="WOO967" s="26"/>
      <c r="WOP967" s="26"/>
      <c r="WOQ967" s="26"/>
      <c r="WOR967" s="26"/>
      <c r="WOS967" s="26"/>
      <c r="WOT967" s="26"/>
      <c r="WOU967" s="26"/>
      <c r="WOV967" s="26"/>
      <c r="WOW967" s="26"/>
      <c r="WOX967" s="26"/>
      <c r="WOY967" s="26"/>
      <c r="WOZ967" s="26"/>
      <c r="WPA967" s="26"/>
      <c r="WPB967" s="26"/>
      <c r="WPC967" s="26"/>
      <c r="WPD967" s="26"/>
      <c r="WPE967" s="26"/>
      <c r="WPF967" s="26"/>
      <c r="WPG967" s="26"/>
      <c r="WPH967" s="26"/>
      <c r="WPI967" s="26"/>
      <c r="WPJ967" s="26"/>
      <c r="WPK967" s="26"/>
      <c r="WPL967" s="26"/>
      <c r="WPM967" s="26"/>
      <c r="WPN967" s="26"/>
      <c r="WPO967" s="26"/>
      <c r="WPP967" s="26"/>
      <c r="WPQ967" s="26"/>
      <c r="WPR967" s="26"/>
      <c r="WPS967" s="26"/>
      <c r="WPT967" s="26"/>
      <c r="WPU967" s="26"/>
      <c r="WPV967" s="26"/>
      <c r="WPW967" s="26"/>
      <c r="WPX967" s="26"/>
      <c r="WPY967" s="26"/>
      <c r="WPZ967" s="26"/>
      <c r="WQA967" s="26"/>
      <c r="WQB967" s="26"/>
      <c r="WQC967" s="26"/>
      <c r="WQD967" s="26"/>
      <c r="WQE967" s="26"/>
      <c r="WQF967" s="26"/>
      <c r="WQG967" s="26"/>
      <c r="WQH967" s="26"/>
      <c r="WQI967" s="26"/>
      <c r="WQJ967" s="26"/>
      <c r="WQK967" s="26"/>
      <c r="WQL967" s="26"/>
      <c r="WQM967" s="26"/>
      <c r="WQN967" s="26"/>
      <c r="WQO967" s="26"/>
      <c r="WQP967" s="26"/>
      <c r="WQQ967" s="26"/>
      <c r="WQR967" s="26"/>
      <c r="WQS967" s="26"/>
      <c r="WQT967" s="26"/>
      <c r="WQU967" s="26"/>
      <c r="WQV967" s="26"/>
      <c r="WQW967" s="26"/>
      <c r="WQX967" s="26"/>
      <c r="WQY967" s="26"/>
      <c r="WQZ967" s="26"/>
      <c r="WRA967" s="26"/>
      <c r="WRB967" s="26"/>
      <c r="WRC967" s="26"/>
      <c r="WRD967" s="26"/>
      <c r="WRE967" s="26"/>
      <c r="WRF967" s="26"/>
      <c r="WRG967" s="26"/>
      <c r="WRH967" s="26"/>
      <c r="WRI967" s="26"/>
      <c r="WRJ967" s="26"/>
      <c r="WRK967" s="26"/>
      <c r="WRL967" s="26"/>
      <c r="WRM967" s="26"/>
      <c r="WRN967" s="26"/>
      <c r="WRO967" s="26"/>
      <c r="WRP967" s="26"/>
      <c r="WRQ967" s="26"/>
      <c r="WRR967" s="26"/>
      <c r="WRS967" s="26"/>
      <c r="WRT967" s="26"/>
      <c r="WRU967" s="26"/>
      <c r="WRV967" s="26"/>
      <c r="WRW967" s="26"/>
      <c r="WRX967" s="26"/>
      <c r="WRY967" s="26"/>
      <c r="WRZ967" s="26"/>
      <c r="WSA967" s="26"/>
      <c r="WSB967" s="26"/>
      <c r="WSC967" s="26"/>
      <c r="WSD967" s="26"/>
      <c r="WSE967" s="26"/>
      <c r="WSF967" s="26"/>
      <c r="WSG967" s="26"/>
      <c r="WSH967" s="26"/>
      <c r="WSI967" s="26"/>
      <c r="WSJ967" s="26"/>
      <c r="WSK967" s="26"/>
      <c r="WSL967" s="26"/>
      <c r="WSM967" s="26"/>
      <c r="WSN967" s="26"/>
      <c r="WSO967" s="26"/>
      <c r="WSP967" s="26"/>
      <c r="WSQ967" s="26"/>
      <c r="WSR967" s="26"/>
      <c r="WSS967" s="26"/>
      <c r="WST967" s="26"/>
      <c r="WSU967" s="26"/>
      <c r="WSV967" s="26"/>
      <c r="WSW967" s="26"/>
      <c r="WSX967" s="26"/>
      <c r="WSY967" s="26"/>
      <c r="WSZ967" s="26"/>
      <c r="WTA967" s="26"/>
      <c r="WTB967" s="26"/>
      <c r="WTC967" s="26"/>
      <c r="WTD967" s="26"/>
      <c r="WTE967" s="26"/>
      <c r="WTF967" s="26"/>
      <c r="WTG967" s="26"/>
      <c r="WTH967" s="26"/>
      <c r="WTI967" s="26"/>
      <c r="WTJ967" s="26"/>
      <c r="WTK967" s="26"/>
      <c r="WTL967" s="26"/>
      <c r="WTM967" s="26"/>
      <c r="WTN967" s="26"/>
      <c r="WTO967" s="26"/>
      <c r="WTP967" s="26"/>
      <c r="WTQ967" s="26"/>
      <c r="WTR967" s="26"/>
      <c r="WTS967" s="26"/>
      <c r="WTT967" s="26"/>
      <c r="WTU967" s="26"/>
      <c r="WTV967" s="26"/>
      <c r="WTW967" s="26"/>
      <c r="WTX967" s="26"/>
      <c r="WTY967" s="26"/>
      <c r="WTZ967" s="26"/>
      <c r="WUA967" s="26"/>
      <c r="WUB967" s="26"/>
      <c r="WUC967" s="26"/>
      <c r="WUD967" s="26"/>
      <c r="WUE967" s="26"/>
      <c r="WUF967" s="26"/>
      <c r="WUG967" s="26"/>
      <c r="WUH967" s="26"/>
      <c r="WUI967" s="26"/>
      <c r="WUJ967" s="26"/>
      <c r="WUK967" s="26"/>
      <c r="WUL967" s="26"/>
      <c r="WUM967" s="26"/>
      <c r="WUN967" s="26"/>
      <c r="WUO967" s="26"/>
      <c r="WUP967" s="26"/>
      <c r="WUQ967" s="26"/>
      <c r="WUR967" s="26"/>
      <c r="WUS967" s="26"/>
      <c r="WUT967" s="26"/>
      <c r="WUU967" s="26"/>
      <c r="WUV967" s="26"/>
      <c r="WUW967" s="26"/>
      <c r="WUX967" s="26"/>
      <c r="WUY967" s="26"/>
      <c r="WUZ967" s="26"/>
      <c r="WVA967" s="26"/>
      <c r="WVB967" s="26"/>
      <c r="WVC967" s="26"/>
      <c r="WVD967" s="26"/>
      <c r="WVE967" s="26"/>
      <c r="WVF967" s="26"/>
      <c r="WVG967" s="26"/>
      <c r="WVH967" s="26"/>
      <c r="WVI967" s="26"/>
      <c r="WVJ967" s="26"/>
      <c r="WVK967" s="26"/>
      <c r="WVL967" s="26"/>
      <c r="WVM967" s="26"/>
      <c r="WVN967" s="26"/>
      <c r="WVO967" s="26"/>
      <c r="WVP967" s="26"/>
      <c r="WVQ967" s="26"/>
      <c r="WVR967" s="26"/>
      <c r="WVS967" s="26"/>
      <c r="WVT967" s="26"/>
      <c r="WVU967" s="26"/>
      <c r="WVV967" s="26"/>
      <c r="WVW967" s="26"/>
      <c r="WVX967" s="26"/>
      <c r="WVY967" s="26"/>
      <c r="WVZ967" s="26"/>
      <c r="WWA967" s="26"/>
      <c r="WWB967" s="26"/>
      <c r="WWC967" s="26"/>
      <c r="WWD967" s="26"/>
      <c r="WWE967" s="26"/>
      <c r="WWF967" s="26"/>
      <c r="WWG967" s="26"/>
      <c r="WWH967" s="26"/>
      <c r="WWI967" s="26"/>
      <c r="WWJ967" s="26"/>
      <c r="WWK967" s="26"/>
      <c r="WWL967" s="26"/>
      <c r="WWM967" s="26"/>
      <c r="WWN967" s="26"/>
      <c r="WWO967" s="26"/>
      <c r="WWP967" s="26"/>
      <c r="WWQ967" s="26"/>
      <c r="WWR967" s="26"/>
      <c r="WWS967" s="26"/>
      <c r="WWT967" s="26"/>
      <c r="WWU967" s="26"/>
      <c r="WWV967" s="26"/>
      <c r="WWW967" s="26"/>
      <c r="WWX967" s="26"/>
      <c r="WWY967" s="26"/>
      <c r="WWZ967" s="26"/>
      <c r="WXA967" s="26"/>
      <c r="WXB967" s="26"/>
      <c r="WXC967" s="26"/>
      <c r="WXD967" s="26"/>
      <c r="WXE967" s="26"/>
      <c r="WXF967" s="26"/>
      <c r="WXG967" s="26"/>
      <c r="WXH967" s="26"/>
      <c r="WXI967" s="26"/>
      <c r="WXJ967" s="26"/>
      <c r="WXK967" s="26"/>
      <c r="WXL967" s="26"/>
      <c r="WXM967" s="26"/>
      <c r="WXN967" s="26"/>
      <c r="WXO967" s="26"/>
      <c r="WXP967" s="26"/>
      <c r="WXQ967" s="26"/>
      <c r="WXR967" s="26"/>
    </row>
    <row r="968" spans="1:16190" s="11" customFormat="1" x14ac:dyDescent="0.3">
      <c r="A968" s="19"/>
      <c r="B968" s="19"/>
      <c r="C968" s="20"/>
      <c r="D968" s="23"/>
      <c r="E968" s="22"/>
      <c r="F968" s="23"/>
      <c r="G968" s="46"/>
      <c r="H968" s="46"/>
      <c r="I968" s="23"/>
      <c r="J968" s="23"/>
      <c r="K968" s="28"/>
      <c r="L968" s="23"/>
      <c r="M968" s="24"/>
      <c r="N968" s="22"/>
      <c r="O968" s="22"/>
      <c r="P968" s="22"/>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c r="KA968" s="26"/>
      <c r="KB968" s="26"/>
      <c r="KC968" s="26"/>
      <c r="KD968" s="26"/>
      <c r="KE968" s="26"/>
      <c r="KF968" s="26"/>
      <c r="KG968" s="26"/>
      <c r="KH968" s="26"/>
      <c r="KI968" s="26"/>
      <c r="KJ968" s="26"/>
      <c r="KK968" s="26"/>
      <c r="KL968" s="26"/>
      <c r="KM968" s="26"/>
      <c r="KN968" s="26"/>
      <c r="KO968" s="26"/>
      <c r="KP968" s="26"/>
      <c r="KQ968" s="26"/>
      <c r="KR968" s="26"/>
      <c r="KS968" s="26"/>
      <c r="KT968" s="26"/>
      <c r="KU968" s="26"/>
      <c r="KV968" s="26"/>
      <c r="KW968" s="26"/>
      <c r="KX968" s="26"/>
      <c r="KY968" s="26"/>
      <c r="KZ968" s="26"/>
      <c r="LA968" s="26"/>
      <c r="LB968" s="26"/>
      <c r="LC968" s="26"/>
      <c r="LD968" s="26"/>
      <c r="LE968" s="26"/>
      <c r="LF968" s="26"/>
      <c r="LG968" s="26"/>
      <c r="LH968" s="26"/>
      <c r="LI968" s="26"/>
      <c r="LJ968" s="26"/>
      <c r="LK968" s="26"/>
      <c r="LL968" s="26"/>
      <c r="LM968" s="26"/>
      <c r="LN968" s="26"/>
      <c r="LO968" s="26"/>
      <c r="LP968" s="26"/>
      <c r="LQ968" s="26"/>
      <c r="LR968" s="26"/>
      <c r="LS968" s="26"/>
      <c r="LT968" s="26"/>
      <c r="LU968" s="26"/>
      <c r="LV968" s="26"/>
      <c r="LW968" s="26"/>
      <c r="LX968" s="26"/>
      <c r="LY968" s="26"/>
      <c r="LZ968" s="26"/>
      <c r="MA968" s="26"/>
      <c r="MB968" s="26"/>
      <c r="MC968" s="26"/>
      <c r="MD968" s="26"/>
      <c r="ME968" s="26"/>
      <c r="MF968" s="26"/>
      <c r="MG968" s="26"/>
      <c r="MH968" s="26"/>
      <c r="MI968" s="26"/>
      <c r="MJ968" s="26"/>
      <c r="MK968" s="26"/>
      <c r="ML968" s="26"/>
      <c r="MM968" s="26"/>
      <c r="MN968" s="26"/>
      <c r="MO968" s="26"/>
      <c r="MP968" s="26"/>
      <c r="MQ968" s="26"/>
      <c r="MR968" s="26"/>
      <c r="MS968" s="26"/>
      <c r="MT968" s="26"/>
      <c r="MU968" s="26"/>
      <c r="MV968" s="26"/>
      <c r="MW968" s="26"/>
      <c r="MX968" s="26"/>
      <c r="MY968" s="26"/>
      <c r="MZ968" s="26"/>
      <c r="NA968" s="26"/>
      <c r="NB968" s="26"/>
      <c r="NC968" s="26"/>
      <c r="ND968" s="26"/>
      <c r="NE968" s="26"/>
      <c r="NF968" s="26"/>
      <c r="NG968" s="26"/>
      <c r="NH968" s="26"/>
      <c r="NI968" s="26"/>
      <c r="NJ968" s="26"/>
      <c r="NK968" s="26"/>
      <c r="NL968" s="26"/>
      <c r="NM968" s="26"/>
      <c r="NN968" s="26"/>
      <c r="NO968" s="26"/>
      <c r="NP968" s="26"/>
      <c r="NQ968" s="26"/>
      <c r="NR968" s="26"/>
      <c r="NS968" s="26"/>
      <c r="NT968" s="26"/>
      <c r="NU968" s="26"/>
      <c r="NV968" s="26"/>
      <c r="NW968" s="26"/>
      <c r="NX968" s="26"/>
      <c r="NY968" s="26"/>
      <c r="NZ968" s="26"/>
      <c r="OA968" s="26"/>
      <c r="OB968" s="26"/>
      <c r="OC968" s="26"/>
      <c r="OD968" s="26"/>
      <c r="OE968" s="26"/>
      <c r="OF968" s="26"/>
      <c r="OG968" s="26"/>
      <c r="OH968" s="26"/>
      <c r="OI968" s="26"/>
      <c r="OJ968" s="26"/>
      <c r="OK968" s="26"/>
      <c r="OL968" s="26"/>
      <c r="OM968" s="26"/>
      <c r="ON968" s="26"/>
      <c r="OO968" s="26"/>
      <c r="OP968" s="26"/>
      <c r="OQ968" s="26"/>
      <c r="OR968" s="26"/>
      <c r="OS968" s="26"/>
      <c r="OT968" s="26"/>
      <c r="OU968" s="26"/>
      <c r="OV968" s="26"/>
      <c r="OW968" s="26"/>
      <c r="OX968" s="26"/>
      <c r="OY968" s="26"/>
      <c r="OZ968" s="26"/>
      <c r="PA968" s="26"/>
      <c r="PB968" s="26"/>
      <c r="PC968" s="26"/>
      <c r="PD968" s="26"/>
      <c r="PE968" s="26"/>
      <c r="PF968" s="26"/>
      <c r="PG968" s="26"/>
      <c r="PH968" s="26"/>
      <c r="PI968" s="26"/>
      <c r="PJ968" s="26"/>
      <c r="PK968" s="26"/>
      <c r="PL968" s="26"/>
      <c r="PM968" s="26"/>
      <c r="PN968" s="26"/>
      <c r="PO968" s="26"/>
      <c r="PP968" s="26"/>
      <c r="PQ968" s="26"/>
      <c r="PR968" s="26"/>
      <c r="PS968" s="26"/>
      <c r="PT968" s="26"/>
      <c r="PU968" s="26"/>
      <c r="PV968" s="26"/>
      <c r="PW968" s="26"/>
      <c r="PX968" s="26"/>
      <c r="PY968" s="26"/>
      <c r="PZ968" s="26"/>
      <c r="QA968" s="26"/>
      <c r="QB968" s="26"/>
      <c r="QC968" s="26"/>
      <c r="QD968" s="26"/>
      <c r="QE968" s="26"/>
      <c r="QF968" s="26"/>
      <c r="QG968" s="26"/>
      <c r="QH968" s="26"/>
      <c r="QI968" s="26"/>
      <c r="QJ968" s="26"/>
      <c r="QK968" s="26"/>
      <c r="QL968" s="26"/>
      <c r="QM968" s="26"/>
      <c r="QN968" s="26"/>
      <c r="QO968" s="26"/>
      <c r="QP968" s="26"/>
      <c r="QQ968" s="26"/>
      <c r="QR968" s="26"/>
      <c r="QS968" s="26"/>
      <c r="QT968" s="26"/>
      <c r="QU968" s="26"/>
      <c r="QV968" s="26"/>
      <c r="QW968" s="26"/>
      <c r="QX968" s="26"/>
      <c r="QY968" s="26"/>
      <c r="QZ968" s="26"/>
      <c r="RA968" s="26"/>
      <c r="RB968" s="26"/>
      <c r="RC968" s="26"/>
      <c r="RD968" s="26"/>
      <c r="RE968" s="26"/>
      <c r="RF968" s="26"/>
      <c r="RG968" s="26"/>
      <c r="RH968" s="26"/>
      <c r="RI968" s="26"/>
      <c r="RJ968" s="26"/>
      <c r="RK968" s="26"/>
      <c r="RL968" s="26"/>
      <c r="RM968" s="26"/>
      <c r="RN968" s="26"/>
      <c r="RO968" s="26"/>
      <c r="RP968" s="26"/>
      <c r="RQ968" s="26"/>
      <c r="RR968" s="26"/>
      <c r="RS968" s="26"/>
      <c r="RT968" s="26"/>
      <c r="RU968" s="26"/>
      <c r="RV968" s="26"/>
      <c r="RW968" s="26"/>
      <c r="RX968" s="26"/>
      <c r="RY968" s="26"/>
      <c r="RZ968" s="26"/>
      <c r="SA968" s="26"/>
      <c r="SB968" s="26"/>
      <c r="SC968" s="26"/>
      <c r="SD968" s="26"/>
      <c r="SE968" s="26"/>
      <c r="SF968" s="26"/>
      <c r="SG968" s="26"/>
      <c r="SH968" s="26"/>
      <c r="SI968" s="26"/>
      <c r="SJ968" s="26"/>
      <c r="SK968" s="26"/>
      <c r="SL968" s="26"/>
      <c r="SM968" s="26"/>
      <c r="SN968" s="26"/>
      <c r="SO968" s="26"/>
      <c r="SP968" s="26"/>
      <c r="SQ968" s="26"/>
      <c r="SR968" s="26"/>
      <c r="SS968" s="26"/>
      <c r="ST968" s="26"/>
      <c r="SU968" s="26"/>
      <c r="SV968" s="26"/>
      <c r="SW968" s="26"/>
      <c r="SX968" s="26"/>
      <c r="SY968" s="26"/>
      <c r="SZ968" s="26"/>
      <c r="TA968" s="26"/>
      <c r="TB968" s="26"/>
      <c r="TC968" s="26"/>
      <c r="TD968" s="26"/>
      <c r="TE968" s="26"/>
      <c r="TF968" s="26"/>
      <c r="TG968" s="26"/>
      <c r="TH968" s="26"/>
      <c r="TI968" s="26"/>
      <c r="TJ968" s="26"/>
      <c r="TK968" s="26"/>
      <c r="TL968" s="26"/>
      <c r="TM968" s="26"/>
      <c r="TN968" s="26"/>
      <c r="TO968" s="26"/>
      <c r="TP968" s="26"/>
      <c r="TQ968" s="26"/>
      <c r="TR968" s="26"/>
      <c r="TS968" s="26"/>
      <c r="TT968" s="26"/>
      <c r="TU968" s="26"/>
      <c r="TV968" s="26"/>
      <c r="TW968" s="26"/>
      <c r="TX968" s="26"/>
      <c r="TY968" s="26"/>
      <c r="TZ968" s="26"/>
      <c r="UA968" s="26"/>
      <c r="UB968" s="26"/>
      <c r="UC968" s="26"/>
      <c r="UD968" s="26"/>
      <c r="UE968" s="26"/>
      <c r="UF968" s="26"/>
      <c r="UG968" s="26"/>
      <c r="UH968" s="26"/>
      <c r="UI968" s="26"/>
      <c r="UJ968" s="26"/>
      <c r="UK968" s="26"/>
      <c r="UL968" s="26"/>
      <c r="UM968" s="26"/>
      <c r="UN968" s="26"/>
      <c r="UO968" s="26"/>
      <c r="UP968" s="26"/>
      <c r="UQ968" s="26"/>
      <c r="UR968" s="26"/>
      <c r="US968" s="26"/>
      <c r="UT968" s="26"/>
      <c r="UU968" s="26"/>
      <c r="UV968" s="26"/>
      <c r="UW968" s="26"/>
      <c r="UX968" s="26"/>
      <c r="UY968" s="26"/>
      <c r="UZ968" s="26"/>
      <c r="VA968" s="26"/>
      <c r="VB968" s="26"/>
      <c r="VC968" s="26"/>
      <c r="VD968" s="26"/>
      <c r="VE968" s="26"/>
      <c r="VF968" s="26"/>
      <c r="VG968" s="26"/>
      <c r="VH968" s="26"/>
      <c r="VI968" s="26"/>
      <c r="VJ968" s="26"/>
      <c r="VK968" s="26"/>
      <c r="VL968" s="26"/>
      <c r="VM968" s="26"/>
      <c r="VN968" s="26"/>
      <c r="VO968" s="26"/>
      <c r="VP968" s="26"/>
      <c r="VQ968" s="26"/>
      <c r="VR968" s="26"/>
      <c r="VS968" s="26"/>
      <c r="VT968" s="26"/>
      <c r="VU968" s="26"/>
      <c r="VV968" s="26"/>
      <c r="VW968" s="26"/>
      <c r="VX968" s="26"/>
      <c r="VY968" s="26"/>
      <c r="VZ968" s="26"/>
      <c r="WA968" s="26"/>
      <c r="WB968" s="26"/>
      <c r="WC968" s="26"/>
      <c r="WD968" s="26"/>
      <c r="WE968" s="26"/>
      <c r="WF968" s="26"/>
      <c r="WG968" s="26"/>
      <c r="WH968" s="26"/>
      <c r="WI968" s="26"/>
      <c r="WJ968" s="26"/>
      <c r="WK968" s="26"/>
      <c r="WL968" s="26"/>
      <c r="WM968" s="26"/>
      <c r="WN968" s="26"/>
      <c r="WO968" s="26"/>
      <c r="WP968" s="26"/>
      <c r="WQ968" s="26"/>
      <c r="WR968" s="26"/>
      <c r="WS968" s="26"/>
      <c r="WT968" s="26"/>
      <c r="WU968" s="26"/>
      <c r="WV968" s="26"/>
      <c r="WW968" s="26"/>
      <c r="WX968" s="26"/>
      <c r="WY968" s="26"/>
      <c r="WZ968" s="26"/>
      <c r="XA968" s="26"/>
      <c r="XB968" s="26"/>
      <c r="XC968" s="26"/>
      <c r="XD968" s="26"/>
      <c r="XE968" s="26"/>
      <c r="XF968" s="26"/>
      <c r="XG968" s="26"/>
      <c r="XH968" s="26"/>
      <c r="XI968" s="26"/>
      <c r="XJ968" s="26"/>
      <c r="XK968" s="26"/>
      <c r="XL968" s="26"/>
      <c r="XM968" s="26"/>
      <c r="XN968" s="26"/>
      <c r="XO968" s="26"/>
      <c r="XP968" s="26"/>
      <c r="XQ968" s="26"/>
      <c r="XR968" s="26"/>
      <c r="XS968" s="26"/>
      <c r="XT968" s="26"/>
      <c r="XU968" s="26"/>
      <c r="XV968" s="26"/>
      <c r="XW968" s="26"/>
      <c r="XX968" s="26"/>
      <c r="XY968" s="26"/>
      <c r="XZ968" s="26"/>
      <c r="YA968" s="26"/>
      <c r="YB968" s="26"/>
      <c r="YC968" s="26"/>
      <c r="YD968" s="26"/>
      <c r="YE968" s="26"/>
      <c r="YF968" s="26"/>
      <c r="YG968" s="26"/>
      <c r="YH968" s="26"/>
      <c r="YI968" s="26"/>
      <c r="YJ968" s="26"/>
      <c r="YK968" s="26"/>
      <c r="YL968" s="26"/>
      <c r="YM968" s="26"/>
      <c r="YN968" s="26"/>
      <c r="YO968" s="26"/>
      <c r="YP968" s="26"/>
      <c r="YQ968" s="26"/>
      <c r="YR968" s="26"/>
      <c r="YS968" s="26"/>
      <c r="YT968" s="26"/>
      <c r="YU968" s="26"/>
      <c r="YV968" s="26"/>
      <c r="YW968" s="26"/>
      <c r="YX968" s="26"/>
      <c r="YY968" s="26"/>
      <c r="YZ968" s="26"/>
      <c r="ZA968" s="26"/>
      <c r="ZB968" s="26"/>
      <c r="ZC968" s="26"/>
      <c r="ZD968" s="26"/>
      <c r="ZE968" s="26"/>
      <c r="ZF968" s="26"/>
      <c r="ZG968" s="26"/>
      <c r="ZH968" s="26"/>
      <c r="ZI968" s="26"/>
      <c r="ZJ968" s="26"/>
      <c r="ZK968" s="26"/>
      <c r="ZL968" s="26"/>
      <c r="ZM968" s="26"/>
      <c r="ZN968" s="26"/>
      <c r="ZO968" s="26"/>
      <c r="ZP968" s="26"/>
      <c r="ZQ968" s="26"/>
      <c r="ZR968" s="26"/>
      <c r="ZS968" s="26"/>
      <c r="ZT968" s="26"/>
      <c r="ZU968" s="26"/>
      <c r="ZV968" s="26"/>
      <c r="ZW968" s="26"/>
      <c r="ZX968" s="26"/>
      <c r="ZY968" s="26"/>
      <c r="ZZ968" s="26"/>
      <c r="AAA968" s="26"/>
      <c r="AAB968" s="26"/>
      <c r="AAC968" s="26"/>
      <c r="AAD968" s="26"/>
      <c r="AAE968" s="26"/>
      <c r="AAF968" s="26"/>
      <c r="AAG968" s="26"/>
      <c r="AAH968" s="26"/>
      <c r="AAI968" s="26"/>
      <c r="AAJ968" s="26"/>
      <c r="AAK968" s="26"/>
      <c r="AAL968" s="26"/>
      <c r="AAM968" s="26"/>
      <c r="AAN968" s="26"/>
      <c r="AAO968" s="26"/>
      <c r="AAP968" s="26"/>
      <c r="AAQ968" s="26"/>
      <c r="AAR968" s="26"/>
      <c r="AAS968" s="26"/>
      <c r="AAT968" s="26"/>
      <c r="AAU968" s="26"/>
      <c r="AAV968" s="26"/>
      <c r="AAW968" s="26"/>
      <c r="AAX968" s="26"/>
      <c r="AAY968" s="26"/>
      <c r="AAZ968" s="26"/>
      <c r="ABA968" s="26"/>
      <c r="ABB968" s="26"/>
      <c r="ABC968" s="26"/>
      <c r="ABD968" s="26"/>
      <c r="ABE968" s="26"/>
      <c r="ABF968" s="26"/>
      <c r="ABG968" s="26"/>
      <c r="ABH968" s="26"/>
      <c r="ABI968" s="26"/>
      <c r="ABJ968" s="26"/>
      <c r="ABK968" s="26"/>
      <c r="ABL968" s="26"/>
      <c r="ABM968" s="26"/>
      <c r="ABN968" s="26"/>
      <c r="ABO968" s="26"/>
      <c r="ABP968" s="26"/>
      <c r="ABQ968" s="26"/>
      <c r="ABR968" s="26"/>
      <c r="ABS968" s="26"/>
      <c r="ABT968" s="26"/>
      <c r="ABU968" s="26"/>
      <c r="ABV968" s="26"/>
      <c r="ABW968" s="26"/>
      <c r="ABX968" s="26"/>
      <c r="ABY968" s="26"/>
      <c r="ABZ968" s="26"/>
      <c r="ACA968" s="26"/>
      <c r="ACB968" s="26"/>
      <c r="ACC968" s="26"/>
      <c r="ACD968" s="26"/>
      <c r="ACE968" s="26"/>
      <c r="ACF968" s="26"/>
      <c r="ACG968" s="26"/>
      <c r="ACH968" s="26"/>
      <c r="ACI968" s="26"/>
      <c r="ACJ968" s="26"/>
      <c r="ACK968" s="26"/>
      <c r="ACL968" s="26"/>
      <c r="ACM968" s="26"/>
      <c r="ACN968" s="26"/>
      <c r="ACO968" s="26"/>
      <c r="ACP968" s="26"/>
      <c r="ACQ968" s="26"/>
      <c r="ACR968" s="26"/>
      <c r="ACS968" s="26"/>
      <c r="ACT968" s="26"/>
      <c r="ACU968" s="26"/>
      <c r="ACV968" s="26"/>
      <c r="ACW968" s="26"/>
      <c r="ACX968" s="26"/>
      <c r="ACY968" s="26"/>
      <c r="ACZ968" s="26"/>
      <c r="ADA968" s="26"/>
      <c r="ADB968" s="26"/>
      <c r="ADC968" s="26"/>
      <c r="ADD968" s="26"/>
      <c r="ADE968" s="26"/>
      <c r="ADF968" s="26"/>
      <c r="ADG968" s="26"/>
      <c r="ADH968" s="26"/>
      <c r="ADI968" s="26"/>
      <c r="ADJ968" s="26"/>
      <c r="ADK968" s="26"/>
      <c r="ADL968" s="26"/>
      <c r="ADM968" s="26"/>
      <c r="ADN968" s="26"/>
      <c r="ADO968" s="26"/>
      <c r="ADP968" s="26"/>
      <c r="ADQ968" s="26"/>
      <c r="ADR968" s="26"/>
      <c r="ADS968" s="26"/>
      <c r="ADT968" s="26"/>
      <c r="ADU968" s="26"/>
      <c r="ADV968" s="26"/>
      <c r="ADW968" s="26"/>
      <c r="ADX968" s="26"/>
      <c r="ADY968" s="26"/>
      <c r="ADZ968" s="26"/>
      <c r="AEA968" s="26"/>
      <c r="AEB968" s="26"/>
      <c r="AEC968" s="26"/>
      <c r="AED968" s="26"/>
      <c r="AEE968" s="26"/>
      <c r="AEF968" s="26"/>
      <c r="AEG968" s="26"/>
      <c r="AEH968" s="26"/>
      <c r="AEI968" s="26"/>
      <c r="AEJ968" s="26"/>
      <c r="AEK968" s="26"/>
      <c r="AEL968" s="26"/>
      <c r="AEM968" s="26"/>
      <c r="AEN968" s="26"/>
      <c r="AEO968" s="26"/>
      <c r="AEP968" s="26"/>
      <c r="AEQ968" s="26"/>
      <c r="AER968" s="26"/>
      <c r="AES968" s="26"/>
      <c r="AET968" s="26"/>
      <c r="AEU968" s="26"/>
      <c r="AEV968" s="26"/>
      <c r="AEW968" s="26"/>
      <c r="AEX968" s="26"/>
      <c r="AEY968" s="26"/>
      <c r="AEZ968" s="26"/>
      <c r="AFA968" s="26"/>
      <c r="AFB968" s="26"/>
      <c r="AFC968" s="26"/>
      <c r="AFD968" s="26"/>
      <c r="AFE968" s="26"/>
      <c r="AFF968" s="26"/>
      <c r="AFG968" s="26"/>
      <c r="AFH968" s="26"/>
      <c r="AFI968" s="26"/>
      <c r="AFJ968" s="26"/>
      <c r="AFK968" s="26"/>
      <c r="AFL968" s="26"/>
      <c r="AFM968" s="26"/>
      <c r="AFN968" s="26"/>
      <c r="AFO968" s="26"/>
      <c r="AFP968" s="26"/>
      <c r="AFQ968" s="26"/>
      <c r="AFR968" s="26"/>
      <c r="AFS968" s="26"/>
      <c r="AFT968" s="26"/>
      <c r="AFU968" s="26"/>
      <c r="AFV968" s="26"/>
      <c r="AFW968" s="26"/>
      <c r="AFX968" s="26"/>
      <c r="AFY968" s="26"/>
      <c r="AFZ968" s="26"/>
      <c r="AGA968" s="26"/>
      <c r="AGB968" s="26"/>
      <c r="AGC968" s="26"/>
      <c r="AGD968" s="26"/>
      <c r="AGE968" s="26"/>
      <c r="AGF968" s="26"/>
      <c r="AGG968" s="26"/>
      <c r="AGH968" s="26"/>
      <c r="AGI968" s="26"/>
      <c r="AGJ968" s="26"/>
      <c r="AGK968" s="26"/>
      <c r="AGL968" s="26"/>
      <c r="AGM968" s="26"/>
      <c r="AGN968" s="26"/>
      <c r="AGO968" s="26"/>
      <c r="AGP968" s="26"/>
      <c r="AGQ968" s="26"/>
      <c r="AGR968" s="26"/>
      <c r="AGS968" s="26"/>
      <c r="AGT968" s="26"/>
      <c r="AGU968" s="26"/>
      <c r="AGV968" s="26"/>
      <c r="AGW968" s="26"/>
      <c r="AGX968" s="26"/>
      <c r="AGY968" s="26"/>
      <c r="AGZ968" s="26"/>
      <c r="AHA968" s="26"/>
      <c r="AHB968" s="26"/>
      <c r="AHC968" s="26"/>
      <c r="AHD968" s="26"/>
      <c r="AHE968" s="26"/>
      <c r="AHF968" s="26"/>
      <c r="AHG968" s="26"/>
      <c r="AHH968" s="26"/>
      <c r="AHI968" s="26"/>
      <c r="AHJ968" s="26"/>
      <c r="AHK968" s="26"/>
      <c r="AHL968" s="26"/>
      <c r="AHM968" s="26"/>
      <c r="AHN968" s="26"/>
      <c r="AHO968" s="26"/>
      <c r="AHP968" s="26"/>
      <c r="AHQ968" s="26"/>
      <c r="AHR968" s="26"/>
      <c r="AHS968" s="26"/>
      <c r="AHT968" s="26"/>
      <c r="AHU968" s="26"/>
      <c r="AHV968" s="26"/>
      <c r="AHW968" s="26"/>
      <c r="AHX968" s="26"/>
      <c r="AHY968" s="26"/>
      <c r="AHZ968" s="26"/>
      <c r="AIA968" s="26"/>
      <c r="AIB968" s="26"/>
      <c r="AIC968" s="26"/>
      <c r="AID968" s="26"/>
      <c r="AIE968" s="26"/>
      <c r="AIF968" s="26"/>
      <c r="AIG968" s="26"/>
      <c r="AIH968" s="26"/>
      <c r="AII968" s="26"/>
      <c r="AIJ968" s="26"/>
      <c r="AIK968" s="26"/>
      <c r="AIL968" s="26"/>
      <c r="AIM968" s="26"/>
      <c r="AIN968" s="26"/>
      <c r="AIO968" s="26"/>
      <c r="AIP968" s="26"/>
      <c r="AIQ968" s="26"/>
      <c r="AIR968" s="26"/>
      <c r="AIS968" s="26"/>
      <c r="AIT968" s="26"/>
      <c r="AIU968" s="26"/>
      <c r="AIV968" s="26"/>
      <c r="AIW968" s="26"/>
      <c r="AIX968" s="26"/>
      <c r="AIY968" s="26"/>
      <c r="AIZ968" s="26"/>
      <c r="AJA968" s="26"/>
      <c r="AJB968" s="26"/>
      <c r="AJC968" s="26"/>
      <c r="AJD968" s="26"/>
      <c r="AJE968" s="26"/>
      <c r="AJF968" s="26"/>
      <c r="AJG968" s="26"/>
      <c r="AJH968" s="26"/>
      <c r="AJI968" s="26"/>
      <c r="AJJ968" s="26"/>
      <c r="AJK968" s="26"/>
      <c r="AJL968" s="26"/>
      <c r="AJM968" s="26"/>
      <c r="AJN968" s="26"/>
      <c r="AJO968" s="26"/>
      <c r="AJP968" s="26"/>
      <c r="AJQ968" s="26"/>
      <c r="AJR968" s="26"/>
      <c r="AJS968" s="26"/>
      <c r="AJT968" s="26"/>
      <c r="AJU968" s="26"/>
      <c r="AJV968" s="26"/>
      <c r="AJW968" s="26"/>
      <c r="AJX968" s="26"/>
      <c r="AJY968" s="26"/>
      <c r="AJZ968" s="26"/>
      <c r="AKA968" s="26"/>
      <c r="AKB968" s="26"/>
      <c r="AKC968" s="26"/>
      <c r="AKD968" s="26"/>
      <c r="AKE968" s="26"/>
      <c r="AKF968" s="26"/>
      <c r="AKG968" s="26"/>
      <c r="AKH968" s="26"/>
      <c r="AKI968" s="26"/>
      <c r="AKJ968" s="26"/>
      <c r="AKK968" s="26"/>
      <c r="AKL968" s="26"/>
      <c r="AKM968" s="26"/>
      <c r="AKN968" s="26"/>
      <c r="AKO968" s="26"/>
      <c r="AKP968" s="26"/>
      <c r="AKQ968" s="26"/>
      <c r="AKR968" s="26"/>
      <c r="AKS968" s="26"/>
      <c r="AKT968" s="26"/>
      <c r="AKU968" s="26"/>
      <c r="AKV968" s="26"/>
      <c r="AKW968" s="26"/>
      <c r="AKX968" s="26"/>
      <c r="AKY968" s="26"/>
      <c r="AKZ968" s="26"/>
      <c r="ALA968" s="26"/>
      <c r="ALB968" s="26"/>
      <c r="ALC968" s="26"/>
      <c r="ALD968" s="26"/>
      <c r="ALE968" s="26"/>
      <c r="ALF968" s="26"/>
      <c r="ALG968" s="26"/>
      <c r="ALH968" s="26"/>
      <c r="ALI968" s="26"/>
      <c r="ALJ968" s="26"/>
      <c r="ALK968" s="26"/>
      <c r="ALL968" s="26"/>
      <c r="ALM968" s="26"/>
      <c r="ALN968" s="26"/>
      <c r="ALO968" s="26"/>
      <c r="ALP968" s="26"/>
      <c r="ALQ968" s="26"/>
      <c r="ALR968" s="26"/>
      <c r="ALS968" s="26"/>
      <c r="ALT968" s="26"/>
      <c r="ALU968" s="26"/>
      <c r="ALV968" s="26"/>
      <c r="ALW968" s="26"/>
      <c r="ALX968" s="26"/>
      <c r="ALY968" s="26"/>
      <c r="ALZ968" s="26"/>
      <c r="AMA968" s="26"/>
      <c r="AMB968" s="26"/>
      <c r="AMC968" s="26"/>
      <c r="AMD968" s="26"/>
      <c r="AME968" s="26"/>
      <c r="AMF968" s="26"/>
      <c r="AMG968" s="26"/>
      <c r="AMH968" s="26"/>
      <c r="AMI968" s="26"/>
      <c r="AMJ968" s="26"/>
      <c r="AMK968" s="26"/>
      <c r="AML968" s="26"/>
      <c r="AMM968" s="26"/>
      <c r="AMN968" s="26"/>
      <c r="AMO968" s="26"/>
      <c r="AMP968" s="26"/>
      <c r="AMQ968" s="26"/>
      <c r="AMR968" s="26"/>
      <c r="AMS968" s="26"/>
      <c r="AMT968" s="26"/>
      <c r="AMU968" s="26"/>
      <c r="AMV968" s="26"/>
      <c r="AMW968" s="26"/>
      <c r="AMX968" s="26"/>
      <c r="AMY968" s="26"/>
      <c r="AMZ968" s="26"/>
      <c r="ANA968" s="26"/>
      <c r="ANB968" s="26"/>
      <c r="ANC968" s="26"/>
      <c r="AND968" s="26"/>
      <c r="ANE968" s="26"/>
      <c r="ANF968" s="26"/>
      <c r="ANG968" s="26"/>
      <c r="ANH968" s="26"/>
      <c r="ANI968" s="26"/>
      <c r="ANJ968" s="26"/>
      <c r="ANK968" s="26"/>
      <c r="ANL968" s="26"/>
      <c r="ANM968" s="26"/>
      <c r="ANN968" s="26"/>
      <c r="ANO968" s="26"/>
      <c r="ANP968" s="26"/>
      <c r="ANQ968" s="26"/>
      <c r="ANR968" s="26"/>
      <c r="ANS968" s="26"/>
      <c r="ANT968" s="26"/>
      <c r="ANU968" s="26"/>
      <c r="ANV968" s="26"/>
      <c r="ANW968" s="26"/>
      <c r="ANX968" s="26"/>
      <c r="ANY968" s="26"/>
      <c r="ANZ968" s="26"/>
      <c r="AOA968" s="26"/>
      <c r="AOB968" s="26"/>
      <c r="AOC968" s="26"/>
      <c r="AOD968" s="26"/>
      <c r="AOE968" s="26"/>
      <c r="AOF968" s="26"/>
      <c r="AOG968" s="26"/>
      <c r="AOH968" s="26"/>
      <c r="AOI968" s="26"/>
      <c r="AOJ968" s="26"/>
      <c r="AOK968" s="26"/>
      <c r="AOL968" s="26"/>
      <c r="AOM968" s="26"/>
      <c r="AON968" s="26"/>
      <c r="AOO968" s="26"/>
      <c r="AOP968" s="26"/>
      <c r="AOQ968" s="26"/>
      <c r="AOR968" s="26"/>
      <c r="AOS968" s="26"/>
      <c r="AOT968" s="26"/>
      <c r="AOU968" s="26"/>
      <c r="AOV968" s="26"/>
      <c r="AOW968" s="26"/>
      <c r="AOX968" s="26"/>
      <c r="AOY968" s="26"/>
      <c r="AOZ968" s="26"/>
      <c r="APA968" s="26"/>
      <c r="APB968" s="26"/>
      <c r="APC968" s="26"/>
      <c r="APD968" s="26"/>
      <c r="APE968" s="26"/>
      <c r="APF968" s="26"/>
      <c r="APG968" s="26"/>
      <c r="APH968" s="26"/>
      <c r="API968" s="26"/>
      <c r="APJ968" s="26"/>
      <c r="APK968" s="26"/>
      <c r="APL968" s="26"/>
      <c r="APM968" s="26"/>
      <c r="APN968" s="26"/>
      <c r="APO968" s="26"/>
      <c r="APP968" s="26"/>
      <c r="APQ968" s="26"/>
      <c r="APR968" s="26"/>
      <c r="APS968" s="26"/>
      <c r="APT968" s="26"/>
      <c r="APU968" s="26"/>
      <c r="APV968" s="26"/>
      <c r="APW968" s="26"/>
      <c r="APX968" s="26"/>
      <c r="APY968" s="26"/>
      <c r="APZ968" s="26"/>
      <c r="AQA968" s="26"/>
      <c r="AQB968" s="26"/>
      <c r="AQC968" s="26"/>
      <c r="AQD968" s="26"/>
      <c r="AQE968" s="26"/>
      <c r="AQF968" s="26"/>
      <c r="AQG968" s="26"/>
      <c r="AQH968" s="26"/>
      <c r="AQI968" s="26"/>
      <c r="AQJ968" s="26"/>
      <c r="AQK968" s="26"/>
      <c r="AQL968" s="26"/>
      <c r="AQM968" s="26"/>
      <c r="AQN968" s="26"/>
      <c r="AQO968" s="26"/>
      <c r="AQP968" s="26"/>
      <c r="AQQ968" s="26"/>
      <c r="AQR968" s="26"/>
      <c r="AQS968" s="26"/>
      <c r="AQT968" s="26"/>
      <c r="AQU968" s="26"/>
      <c r="AQV968" s="26"/>
      <c r="AQW968" s="26"/>
      <c r="AQX968" s="26"/>
      <c r="AQY968" s="26"/>
      <c r="AQZ968" s="26"/>
      <c r="ARA968" s="26"/>
      <c r="ARB968" s="26"/>
      <c r="ARC968" s="26"/>
      <c r="ARD968" s="26"/>
      <c r="ARE968" s="26"/>
      <c r="ARF968" s="26"/>
      <c r="ARG968" s="26"/>
      <c r="ARH968" s="26"/>
      <c r="ARI968" s="26"/>
      <c r="ARJ968" s="26"/>
      <c r="ARK968" s="26"/>
      <c r="ARL968" s="26"/>
      <c r="ARM968" s="26"/>
      <c r="ARN968" s="26"/>
      <c r="ARO968" s="26"/>
      <c r="ARP968" s="26"/>
      <c r="ARQ968" s="26"/>
      <c r="ARR968" s="26"/>
      <c r="ARS968" s="26"/>
      <c r="ART968" s="26"/>
      <c r="ARU968" s="26"/>
      <c r="ARV968" s="26"/>
      <c r="ARW968" s="26"/>
      <c r="ARX968" s="26"/>
      <c r="ARY968" s="26"/>
      <c r="ARZ968" s="26"/>
      <c r="ASA968" s="26"/>
      <c r="ASB968" s="26"/>
      <c r="ASC968" s="26"/>
      <c r="ASD968" s="26"/>
      <c r="ASE968" s="26"/>
      <c r="ASF968" s="26"/>
      <c r="ASG968" s="26"/>
      <c r="ASH968" s="26"/>
      <c r="ASI968" s="26"/>
      <c r="ASJ968" s="26"/>
      <c r="ASK968" s="26"/>
      <c r="ASL968" s="26"/>
      <c r="ASM968" s="26"/>
      <c r="ASN968" s="26"/>
      <c r="ASO968" s="26"/>
      <c r="ASP968" s="26"/>
      <c r="ASQ968" s="26"/>
      <c r="ASR968" s="26"/>
      <c r="ASS968" s="26"/>
      <c r="AST968" s="26"/>
      <c r="ASU968" s="26"/>
      <c r="ASV968" s="26"/>
      <c r="ASW968" s="26"/>
      <c r="ASX968" s="26"/>
      <c r="ASY968" s="26"/>
      <c r="ASZ968" s="26"/>
      <c r="ATA968" s="26"/>
      <c r="ATB968" s="26"/>
      <c r="ATC968" s="26"/>
      <c r="ATD968" s="26"/>
      <c r="ATE968" s="26"/>
      <c r="ATF968" s="26"/>
      <c r="ATG968" s="26"/>
      <c r="ATH968" s="26"/>
      <c r="ATI968" s="26"/>
      <c r="ATJ968" s="26"/>
      <c r="ATK968" s="26"/>
      <c r="ATL968" s="26"/>
      <c r="ATM968" s="26"/>
      <c r="ATN968" s="26"/>
      <c r="ATO968" s="26"/>
      <c r="ATP968" s="26"/>
      <c r="ATQ968" s="26"/>
      <c r="ATR968" s="26"/>
      <c r="ATS968" s="26"/>
      <c r="ATT968" s="26"/>
      <c r="ATU968" s="26"/>
      <c r="ATV968" s="26"/>
      <c r="ATW968" s="26"/>
      <c r="ATX968" s="26"/>
      <c r="ATY968" s="26"/>
      <c r="ATZ968" s="26"/>
      <c r="AUA968" s="26"/>
      <c r="AUB968" s="26"/>
      <c r="AUC968" s="26"/>
      <c r="AUD968" s="26"/>
      <c r="AUE968" s="26"/>
      <c r="AUF968" s="26"/>
      <c r="AUG968" s="26"/>
      <c r="AUH968" s="26"/>
      <c r="AUI968" s="26"/>
      <c r="AUJ968" s="26"/>
      <c r="AUK968" s="26"/>
      <c r="AUL968" s="26"/>
      <c r="AUM968" s="26"/>
      <c r="AUN968" s="26"/>
      <c r="AUO968" s="26"/>
      <c r="AUP968" s="26"/>
      <c r="AUQ968" s="26"/>
      <c r="AUR968" s="26"/>
      <c r="AUS968" s="26"/>
      <c r="AUT968" s="26"/>
      <c r="AUU968" s="26"/>
      <c r="AUV968" s="26"/>
      <c r="AUW968" s="26"/>
      <c r="AUX968" s="26"/>
      <c r="AUY968" s="26"/>
      <c r="AUZ968" s="26"/>
      <c r="AVA968" s="26"/>
      <c r="AVB968" s="26"/>
      <c r="AVC968" s="26"/>
      <c r="AVD968" s="26"/>
      <c r="AVE968" s="26"/>
      <c r="AVF968" s="26"/>
      <c r="AVG968" s="26"/>
      <c r="AVH968" s="26"/>
      <c r="AVI968" s="26"/>
      <c r="AVJ968" s="26"/>
      <c r="AVK968" s="26"/>
      <c r="AVL968" s="26"/>
      <c r="AVM968" s="26"/>
      <c r="AVN968" s="26"/>
      <c r="AVO968" s="26"/>
      <c r="AVP968" s="26"/>
      <c r="AVQ968" s="26"/>
      <c r="AVR968" s="26"/>
      <c r="AVS968" s="26"/>
      <c r="AVT968" s="26"/>
      <c r="AVU968" s="26"/>
      <c r="AVV968" s="26"/>
      <c r="AVW968" s="26"/>
      <c r="AVX968" s="26"/>
      <c r="AVY968" s="26"/>
      <c r="AVZ968" s="26"/>
      <c r="AWA968" s="26"/>
      <c r="AWB968" s="26"/>
      <c r="AWC968" s="26"/>
      <c r="AWD968" s="26"/>
      <c r="AWE968" s="26"/>
      <c r="AWF968" s="26"/>
      <c r="AWG968" s="26"/>
      <c r="AWH968" s="26"/>
      <c r="AWI968" s="26"/>
      <c r="AWJ968" s="26"/>
      <c r="AWK968" s="26"/>
      <c r="AWL968" s="26"/>
      <c r="AWM968" s="26"/>
      <c r="AWN968" s="26"/>
      <c r="AWO968" s="26"/>
      <c r="AWP968" s="26"/>
      <c r="AWQ968" s="26"/>
      <c r="AWR968" s="26"/>
      <c r="AWS968" s="26"/>
      <c r="AWT968" s="26"/>
      <c r="AWU968" s="26"/>
      <c r="AWV968" s="26"/>
      <c r="AWW968" s="26"/>
      <c r="AWX968" s="26"/>
      <c r="AWY968" s="26"/>
      <c r="AWZ968" s="26"/>
      <c r="AXA968" s="26"/>
      <c r="AXB968" s="26"/>
      <c r="AXC968" s="26"/>
      <c r="AXD968" s="26"/>
      <c r="AXE968" s="26"/>
      <c r="AXF968" s="26"/>
      <c r="AXG968" s="26"/>
      <c r="AXH968" s="26"/>
      <c r="AXI968" s="26"/>
      <c r="AXJ968" s="26"/>
      <c r="AXK968" s="26"/>
      <c r="AXL968" s="26"/>
      <c r="AXM968" s="26"/>
      <c r="AXN968" s="26"/>
      <c r="AXO968" s="26"/>
      <c r="AXP968" s="26"/>
      <c r="AXQ968" s="26"/>
      <c r="AXR968" s="26"/>
      <c r="AXS968" s="26"/>
      <c r="AXT968" s="26"/>
      <c r="AXU968" s="26"/>
      <c r="AXV968" s="26"/>
      <c r="AXW968" s="26"/>
      <c r="AXX968" s="26"/>
      <c r="AXY968" s="26"/>
      <c r="AXZ968" s="26"/>
      <c r="AYA968" s="26"/>
      <c r="AYB968" s="26"/>
      <c r="AYC968" s="26"/>
      <c r="AYD968" s="26"/>
      <c r="AYE968" s="26"/>
      <c r="AYF968" s="26"/>
      <c r="AYG968" s="26"/>
      <c r="AYH968" s="26"/>
      <c r="AYI968" s="26"/>
      <c r="AYJ968" s="26"/>
      <c r="AYK968" s="26"/>
      <c r="AYL968" s="26"/>
      <c r="AYM968" s="26"/>
      <c r="AYN968" s="26"/>
      <c r="AYO968" s="26"/>
      <c r="AYP968" s="26"/>
      <c r="AYQ968" s="26"/>
      <c r="AYR968" s="26"/>
      <c r="AYS968" s="26"/>
      <c r="AYT968" s="26"/>
      <c r="AYU968" s="26"/>
      <c r="AYV968" s="26"/>
      <c r="AYW968" s="26"/>
      <c r="AYX968" s="26"/>
      <c r="AYY968" s="26"/>
      <c r="AYZ968" s="26"/>
      <c r="AZA968" s="26"/>
      <c r="AZB968" s="26"/>
      <c r="AZC968" s="26"/>
      <c r="AZD968" s="26"/>
      <c r="AZE968" s="26"/>
      <c r="AZF968" s="26"/>
      <c r="AZG968" s="26"/>
      <c r="AZH968" s="26"/>
      <c r="AZI968" s="26"/>
      <c r="AZJ968" s="26"/>
      <c r="AZK968" s="26"/>
      <c r="AZL968" s="26"/>
      <c r="AZM968" s="26"/>
      <c r="AZN968" s="26"/>
      <c r="AZO968" s="26"/>
      <c r="AZP968" s="26"/>
      <c r="AZQ968" s="26"/>
      <c r="AZR968" s="26"/>
      <c r="AZS968" s="26"/>
      <c r="AZT968" s="26"/>
      <c r="AZU968" s="26"/>
      <c r="AZV968" s="26"/>
      <c r="AZW968" s="26"/>
      <c r="AZX968" s="26"/>
      <c r="AZY968" s="26"/>
      <c r="AZZ968" s="26"/>
      <c r="BAA968" s="26"/>
      <c r="BAB968" s="26"/>
      <c r="BAC968" s="26"/>
      <c r="BAD968" s="26"/>
      <c r="BAE968" s="26"/>
      <c r="BAF968" s="26"/>
      <c r="BAG968" s="26"/>
      <c r="BAH968" s="26"/>
      <c r="BAI968" s="26"/>
      <c r="BAJ968" s="26"/>
      <c r="BAK968" s="26"/>
      <c r="BAL968" s="26"/>
      <c r="BAM968" s="26"/>
      <c r="BAN968" s="26"/>
      <c r="BAO968" s="26"/>
      <c r="BAP968" s="26"/>
      <c r="BAQ968" s="26"/>
      <c r="BAR968" s="26"/>
      <c r="BAS968" s="26"/>
      <c r="BAT968" s="26"/>
      <c r="BAU968" s="26"/>
      <c r="BAV968" s="26"/>
      <c r="BAW968" s="26"/>
      <c r="BAX968" s="26"/>
      <c r="BAY968" s="26"/>
      <c r="BAZ968" s="26"/>
      <c r="BBA968" s="26"/>
      <c r="BBB968" s="26"/>
      <c r="BBC968" s="26"/>
      <c r="BBD968" s="26"/>
      <c r="BBE968" s="26"/>
      <c r="BBF968" s="26"/>
      <c r="BBG968" s="26"/>
      <c r="BBH968" s="26"/>
      <c r="BBI968" s="26"/>
      <c r="BBJ968" s="26"/>
      <c r="BBK968" s="26"/>
      <c r="BBL968" s="26"/>
      <c r="BBM968" s="26"/>
      <c r="BBN968" s="26"/>
      <c r="BBO968" s="26"/>
      <c r="BBP968" s="26"/>
      <c r="BBQ968" s="26"/>
      <c r="BBR968" s="26"/>
      <c r="BBS968" s="26"/>
      <c r="BBT968" s="26"/>
      <c r="BBU968" s="26"/>
      <c r="BBV968" s="26"/>
      <c r="BBW968" s="26"/>
      <c r="BBX968" s="26"/>
      <c r="BBY968" s="26"/>
      <c r="BBZ968" s="26"/>
      <c r="BCA968" s="26"/>
      <c r="BCB968" s="26"/>
      <c r="BCC968" s="26"/>
      <c r="BCD968" s="26"/>
      <c r="BCE968" s="26"/>
      <c r="BCF968" s="26"/>
      <c r="BCG968" s="26"/>
      <c r="BCH968" s="26"/>
      <c r="BCI968" s="26"/>
      <c r="BCJ968" s="26"/>
      <c r="BCK968" s="26"/>
      <c r="BCL968" s="26"/>
      <c r="BCM968" s="26"/>
      <c r="BCN968" s="26"/>
      <c r="BCO968" s="26"/>
      <c r="BCP968" s="26"/>
      <c r="BCQ968" s="26"/>
      <c r="BCR968" s="26"/>
      <c r="BCS968" s="26"/>
      <c r="BCT968" s="26"/>
      <c r="BCU968" s="26"/>
      <c r="BCV968" s="26"/>
      <c r="BCW968" s="26"/>
      <c r="BCX968" s="26"/>
      <c r="BCY968" s="26"/>
      <c r="BCZ968" s="26"/>
      <c r="BDA968" s="26"/>
      <c r="BDB968" s="26"/>
      <c r="BDC968" s="26"/>
      <c r="BDD968" s="26"/>
      <c r="BDE968" s="26"/>
      <c r="BDF968" s="26"/>
      <c r="BDG968" s="26"/>
      <c r="BDH968" s="26"/>
      <c r="BDI968" s="26"/>
      <c r="BDJ968" s="26"/>
      <c r="BDK968" s="26"/>
      <c r="BDL968" s="26"/>
      <c r="BDM968" s="26"/>
      <c r="BDN968" s="26"/>
      <c r="BDO968" s="26"/>
      <c r="BDP968" s="26"/>
      <c r="BDQ968" s="26"/>
      <c r="BDR968" s="26"/>
      <c r="BDS968" s="26"/>
      <c r="BDT968" s="26"/>
      <c r="BDU968" s="26"/>
      <c r="BDV968" s="26"/>
      <c r="BDW968" s="26"/>
      <c r="BDX968" s="26"/>
      <c r="BDY968" s="26"/>
      <c r="BDZ968" s="26"/>
      <c r="BEA968" s="26"/>
      <c r="BEB968" s="26"/>
      <c r="BEC968" s="26"/>
      <c r="BED968" s="26"/>
      <c r="BEE968" s="26"/>
      <c r="BEF968" s="26"/>
      <c r="BEG968" s="26"/>
      <c r="BEH968" s="26"/>
      <c r="BEI968" s="26"/>
      <c r="BEJ968" s="26"/>
      <c r="BEK968" s="26"/>
      <c r="BEL968" s="26"/>
      <c r="BEM968" s="26"/>
      <c r="BEN968" s="26"/>
      <c r="BEO968" s="26"/>
      <c r="BEP968" s="26"/>
      <c r="BEQ968" s="26"/>
      <c r="BER968" s="26"/>
      <c r="BES968" s="26"/>
      <c r="BET968" s="26"/>
      <c r="BEU968" s="26"/>
      <c r="BEV968" s="26"/>
      <c r="BEW968" s="26"/>
      <c r="BEX968" s="26"/>
      <c r="BEY968" s="26"/>
      <c r="BEZ968" s="26"/>
      <c r="BFA968" s="26"/>
      <c r="BFB968" s="26"/>
      <c r="BFC968" s="26"/>
      <c r="BFD968" s="26"/>
      <c r="BFE968" s="26"/>
      <c r="BFF968" s="26"/>
      <c r="BFG968" s="26"/>
      <c r="BFH968" s="26"/>
      <c r="BFI968" s="26"/>
      <c r="BFJ968" s="26"/>
      <c r="BFK968" s="26"/>
      <c r="BFL968" s="26"/>
      <c r="BFM968" s="26"/>
      <c r="BFN968" s="26"/>
      <c r="BFO968" s="26"/>
      <c r="BFP968" s="26"/>
      <c r="BFQ968" s="26"/>
      <c r="BFR968" s="26"/>
      <c r="BFS968" s="26"/>
      <c r="BFT968" s="26"/>
      <c r="BFU968" s="26"/>
      <c r="BFV968" s="26"/>
      <c r="BFW968" s="26"/>
      <c r="BFX968" s="26"/>
      <c r="BFY968" s="26"/>
      <c r="BFZ968" s="26"/>
      <c r="BGA968" s="26"/>
      <c r="BGB968" s="26"/>
      <c r="BGC968" s="26"/>
      <c r="BGD968" s="26"/>
      <c r="BGE968" s="26"/>
      <c r="BGF968" s="26"/>
      <c r="BGG968" s="26"/>
      <c r="BGH968" s="26"/>
      <c r="BGI968" s="26"/>
      <c r="BGJ968" s="26"/>
      <c r="BGK968" s="26"/>
      <c r="BGL968" s="26"/>
      <c r="BGM968" s="26"/>
      <c r="BGN968" s="26"/>
      <c r="BGO968" s="26"/>
      <c r="BGP968" s="26"/>
      <c r="BGQ968" s="26"/>
      <c r="BGR968" s="26"/>
      <c r="BGS968" s="26"/>
      <c r="BGT968" s="26"/>
      <c r="BGU968" s="26"/>
      <c r="BGV968" s="26"/>
      <c r="BGW968" s="26"/>
      <c r="BGX968" s="26"/>
      <c r="BGY968" s="26"/>
      <c r="BGZ968" s="26"/>
      <c r="BHA968" s="26"/>
      <c r="BHB968" s="26"/>
      <c r="BHC968" s="26"/>
      <c r="BHD968" s="26"/>
      <c r="BHE968" s="26"/>
      <c r="BHF968" s="26"/>
      <c r="BHG968" s="26"/>
      <c r="BHH968" s="26"/>
      <c r="BHI968" s="26"/>
      <c r="BHJ968" s="26"/>
      <c r="BHK968" s="26"/>
      <c r="BHL968" s="26"/>
      <c r="BHM968" s="26"/>
      <c r="BHN968" s="26"/>
      <c r="BHO968" s="26"/>
      <c r="BHP968" s="26"/>
      <c r="BHQ968" s="26"/>
      <c r="BHR968" s="26"/>
      <c r="BHS968" s="26"/>
      <c r="BHT968" s="26"/>
      <c r="BHU968" s="26"/>
      <c r="BHV968" s="26"/>
      <c r="BHW968" s="26"/>
      <c r="BHX968" s="26"/>
      <c r="BHY968" s="26"/>
      <c r="BHZ968" s="26"/>
      <c r="BIA968" s="26"/>
      <c r="BIB968" s="26"/>
      <c r="BIC968" s="26"/>
      <c r="BID968" s="26"/>
      <c r="BIE968" s="26"/>
      <c r="BIF968" s="26"/>
      <c r="BIG968" s="26"/>
      <c r="BIH968" s="26"/>
      <c r="BII968" s="26"/>
      <c r="BIJ968" s="26"/>
      <c r="BIK968" s="26"/>
      <c r="BIL968" s="26"/>
      <c r="BIM968" s="26"/>
      <c r="BIN968" s="26"/>
      <c r="BIO968" s="26"/>
      <c r="BIP968" s="26"/>
      <c r="BIQ968" s="26"/>
      <c r="BIR968" s="26"/>
      <c r="BIS968" s="26"/>
      <c r="BIT968" s="26"/>
      <c r="BIU968" s="26"/>
      <c r="BIV968" s="26"/>
      <c r="BIW968" s="26"/>
      <c r="BIX968" s="26"/>
      <c r="BIY968" s="26"/>
      <c r="BIZ968" s="26"/>
      <c r="BJA968" s="26"/>
      <c r="BJB968" s="26"/>
      <c r="BJC968" s="26"/>
      <c r="BJD968" s="26"/>
      <c r="BJE968" s="26"/>
      <c r="BJF968" s="26"/>
      <c r="BJG968" s="26"/>
      <c r="BJH968" s="26"/>
      <c r="BJI968" s="26"/>
      <c r="BJJ968" s="26"/>
      <c r="BJK968" s="26"/>
      <c r="BJL968" s="26"/>
      <c r="BJM968" s="26"/>
      <c r="BJN968" s="26"/>
      <c r="BJO968" s="26"/>
      <c r="BJP968" s="26"/>
      <c r="BJQ968" s="26"/>
      <c r="BJR968" s="26"/>
      <c r="BJS968" s="26"/>
      <c r="BJT968" s="26"/>
      <c r="BJU968" s="26"/>
      <c r="BJV968" s="26"/>
      <c r="BJW968" s="26"/>
      <c r="BJX968" s="26"/>
      <c r="BJY968" s="26"/>
      <c r="BJZ968" s="26"/>
      <c r="BKA968" s="26"/>
      <c r="BKB968" s="26"/>
      <c r="BKC968" s="26"/>
      <c r="BKD968" s="26"/>
      <c r="BKE968" s="26"/>
      <c r="BKF968" s="26"/>
      <c r="BKG968" s="26"/>
      <c r="BKH968" s="26"/>
      <c r="BKI968" s="26"/>
      <c r="BKJ968" s="26"/>
      <c r="BKK968" s="26"/>
      <c r="BKL968" s="26"/>
      <c r="BKM968" s="26"/>
      <c r="BKN968" s="26"/>
      <c r="BKO968" s="26"/>
      <c r="BKP968" s="26"/>
      <c r="BKQ968" s="26"/>
      <c r="BKR968" s="26"/>
      <c r="BKS968" s="26"/>
      <c r="BKT968" s="26"/>
      <c r="BKU968" s="26"/>
      <c r="BKV968" s="26"/>
      <c r="BKW968" s="26"/>
      <c r="BKX968" s="26"/>
      <c r="BKY968" s="26"/>
      <c r="BKZ968" s="26"/>
      <c r="BLA968" s="26"/>
      <c r="BLB968" s="26"/>
      <c r="BLC968" s="26"/>
      <c r="BLD968" s="26"/>
      <c r="BLE968" s="26"/>
      <c r="BLF968" s="26"/>
      <c r="BLG968" s="26"/>
      <c r="BLH968" s="26"/>
      <c r="BLI968" s="26"/>
      <c r="BLJ968" s="26"/>
      <c r="BLK968" s="26"/>
      <c r="BLL968" s="26"/>
      <c r="BLM968" s="26"/>
      <c r="BLN968" s="26"/>
      <c r="BLO968" s="26"/>
      <c r="BLP968" s="26"/>
      <c r="BLQ968" s="26"/>
      <c r="BLR968" s="26"/>
      <c r="BLS968" s="26"/>
      <c r="BLT968" s="26"/>
      <c r="BLU968" s="26"/>
      <c r="BLV968" s="26"/>
      <c r="BLW968" s="26"/>
      <c r="BLX968" s="26"/>
      <c r="BLY968" s="26"/>
      <c r="BLZ968" s="26"/>
      <c r="BMA968" s="26"/>
      <c r="BMB968" s="26"/>
      <c r="BMC968" s="26"/>
      <c r="BMD968" s="26"/>
      <c r="BME968" s="26"/>
      <c r="BMF968" s="26"/>
      <c r="BMG968" s="26"/>
      <c r="BMH968" s="26"/>
      <c r="BMI968" s="26"/>
      <c r="BMJ968" s="26"/>
      <c r="BMK968" s="26"/>
      <c r="BML968" s="26"/>
      <c r="BMM968" s="26"/>
      <c r="BMN968" s="26"/>
      <c r="BMO968" s="26"/>
      <c r="BMP968" s="26"/>
      <c r="BMQ968" s="26"/>
      <c r="BMR968" s="26"/>
      <c r="BMS968" s="26"/>
      <c r="BMT968" s="26"/>
      <c r="BMU968" s="26"/>
      <c r="BMV968" s="26"/>
      <c r="BMW968" s="26"/>
      <c r="BMX968" s="26"/>
      <c r="BMY968" s="26"/>
      <c r="BMZ968" s="26"/>
      <c r="BNA968" s="26"/>
      <c r="BNB968" s="26"/>
      <c r="BNC968" s="26"/>
      <c r="BND968" s="26"/>
      <c r="BNE968" s="26"/>
      <c r="BNF968" s="26"/>
      <c r="BNG968" s="26"/>
      <c r="BNH968" s="26"/>
      <c r="BNI968" s="26"/>
      <c r="BNJ968" s="26"/>
      <c r="BNK968" s="26"/>
      <c r="BNL968" s="26"/>
      <c r="BNM968" s="26"/>
      <c r="BNN968" s="26"/>
      <c r="BNO968" s="26"/>
      <c r="BNP968" s="26"/>
      <c r="BNQ968" s="26"/>
      <c r="BNR968" s="26"/>
      <c r="BNS968" s="26"/>
      <c r="BNT968" s="26"/>
      <c r="BNU968" s="26"/>
      <c r="BNV968" s="26"/>
      <c r="BNW968" s="26"/>
      <c r="BNX968" s="26"/>
      <c r="BNY968" s="26"/>
      <c r="BNZ968" s="26"/>
      <c r="BOA968" s="26"/>
      <c r="BOB968" s="26"/>
      <c r="BOC968" s="26"/>
      <c r="BOD968" s="26"/>
      <c r="BOE968" s="26"/>
      <c r="BOF968" s="26"/>
      <c r="BOG968" s="26"/>
      <c r="BOH968" s="26"/>
      <c r="BOI968" s="26"/>
      <c r="BOJ968" s="26"/>
      <c r="BOK968" s="26"/>
      <c r="BOL968" s="26"/>
      <c r="BOM968" s="26"/>
      <c r="BON968" s="26"/>
      <c r="BOO968" s="26"/>
      <c r="BOP968" s="26"/>
      <c r="BOQ968" s="26"/>
      <c r="BOR968" s="26"/>
      <c r="BOS968" s="26"/>
      <c r="BOT968" s="26"/>
      <c r="BOU968" s="26"/>
      <c r="BOV968" s="26"/>
      <c r="BOW968" s="26"/>
      <c r="BOX968" s="26"/>
      <c r="BOY968" s="26"/>
      <c r="BOZ968" s="26"/>
      <c r="BPA968" s="26"/>
      <c r="BPB968" s="26"/>
      <c r="BPC968" s="26"/>
      <c r="BPD968" s="26"/>
      <c r="BPE968" s="26"/>
      <c r="BPF968" s="26"/>
      <c r="BPG968" s="26"/>
      <c r="BPH968" s="26"/>
      <c r="BPI968" s="26"/>
      <c r="BPJ968" s="26"/>
      <c r="BPK968" s="26"/>
      <c r="BPL968" s="26"/>
      <c r="BPM968" s="26"/>
      <c r="BPN968" s="26"/>
      <c r="BPO968" s="26"/>
      <c r="BPP968" s="26"/>
      <c r="BPQ968" s="26"/>
      <c r="BPR968" s="26"/>
      <c r="BPS968" s="26"/>
      <c r="BPT968" s="26"/>
      <c r="BPU968" s="26"/>
      <c r="BPV968" s="26"/>
      <c r="BPW968" s="26"/>
      <c r="BPX968" s="26"/>
      <c r="BPY968" s="26"/>
      <c r="BPZ968" s="26"/>
      <c r="BQA968" s="26"/>
      <c r="BQB968" s="26"/>
      <c r="BQC968" s="26"/>
      <c r="BQD968" s="26"/>
      <c r="BQE968" s="26"/>
      <c r="BQF968" s="26"/>
      <c r="BQG968" s="26"/>
      <c r="BQH968" s="26"/>
      <c r="BQI968" s="26"/>
      <c r="BQJ968" s="26"/>
      <c r="BQK968" s="26"/>
      <c r="BQL968" s="26"/>
      <c r="BQM968" s="26"/>
      <c r="BQN968" s="26"/>
      <c r="BQO968" s="26"/>
      <c r="BQP968" s="26"/>
      <c r="BQQ968" s="26"/>
      <c r="BQR968" s="26"/>
      <c r="BQS968" s="26"/>
      <c r="BQT968" s="26"/>
      <c r="BQU968" s="26"/>
      <c r="BQV968" s="26"/>
      <c r="BQW968" s="26"/>
      <c r="BQX968" s="26"/>
      <c r="BQY968" s="26"/>
      <c r="BQZ968" s="26"/>
      <c r="BRA968" s="26"/>
      <c r="BRB968" s="26"/>
      <c r="BRC968" s="26"/>
      <c r="BRD968" s="26"/>
      <c r="BRE968" s="26"/>
      <c r="BRF968" s="26"/>
      <c r="BRG968" s="26"/>
      <c r="BRH968" s="26"/>
      <c r="BRI968" s="26"/>
      <c r="BRJ968" s="26"/>
      <c r="BRK968" s="26"/>
      <c r="BRL968" s="26"/>
      <c r="BRM968" s="26"/>
      <c r="BRN968" s="26"/>
      <c r="BRO968" s="26"/>
      <c r="BRP968" s="26"/>
      <c r="BRQ968" s="26"/>
      <c r="BRR968" s="26"/>
      <c r="BRS968" s="26"/>
      <c r="BRT968" s="26"/>
      <c r="BRU968" s="26"/>
      <c r="BRV968" s="26"/>
      <c r="BRW968" s="26"/>
      <c r="BRX968" s="26"/>
      <c r="BRY968" s="26"/>
      <c r="BRZ968" s="26"/>
      <c r="BSA968" s="26"/>
      <c r="BSB968" s="26"/>
      <c r="BSC968" s="26"/>
      <c r="BSD968" s="26"/>
      <c r="BSE968" s="26"/>
      <c r="BSF968" s="26"/>
      <c r="BSG968" s="26"/>
      <c r="BSH968" s="26"/>
      <c r="BSI968" s="26"/>
      <c r="BSJ968" s="26"/>
      <c r="BSK968" s="26"/>
      <c r="BSL968" s="26"/>
      <c r="BSM968" s="26"/>
      <c r="BSN968" s="26"/>
      <c r="BSO968" s="26"/>
      <c r="BSP968" s="26"/>
      <c r="BSQ968" s="26"/>
      <c r="BSR968" s="26"/>
      <c r="BSS968" s="26"/>
      <c r="BST968" s="26"/>
      <c r="BSU968" s="26"/>
      <c r="BSV968" s="26"/>
      <c r="BSW968" s="26"/>
      <c r="BSX968" s="26"/>
      <c r="BSY968" s="26"/>
      <c r="BSZ968" s="26"/>
      <c r="BTA968" s="26"/>
      <c r="BTB968" s="26"/>
      <c r="BTC968" s="26"/>
      <c r="BTD968" s="26"/>
      <c r="BTE968" s="26"/>
      <c r="BTF968" s="26"/>
      <c r="BTG968" s="26"/>
      <c r="BTH968" s="26"/>
      <c r="BTI968" s="26"/>
      <c r="BTJ968" s="26"/>
      <c r="BTK968" s="26"/>
      <c r="BTL968" s="26"/>
      <c r="BTM968" s="26"/>
      <c r="BTN968" s="26"/>
      <c r="BTO968" s="26"/>
      <c r="BTP968" s="26"/>
      <c r="BTQ968" s="26"/>
      <c r="BTR968" s="26"/>
      <c r="BTS968" s="26"/>
      <c r="BTT968" s="26"/>
      <c r="BTU968" s="26"/>
      <c r="BTV968" s="26"/>
      <c r="BTW968" s="26"/>
      <c r="BTX968" s="26"/>
      <c r="BTY968" s="26"/>
      <c r="BTZ968" s="26"/>
      <c r="BUA968" s="26"/>
      <c r="BUB968" s="26"/>
      <c r="BUC968" s="26"/>
      <c r="BUD968" s="26"/>
      <c r="BUE968" s="26"/>
      <c r="BUF968" s="26"/>
      <c r="BUG968" s="26"/>
      <c r="BUH968" s="26"/>
      <c r="BUI968" s="26"/>
      <c r="BUJ968" s="26"/>
      <c r="BUK968" s="26"/>
      <c r="BUL968" s="26"/>
      <c r="BUM968" s="26"/>
      <c r="BUN968" s="26"/>
      <c r="BUO968" s="26"/>
      <c r="BUP968" s="26"/>
      <c r="BUQ968" s="26"/>
      <c r="BUR968" s="26"/>
      <c r="BUS968" s="26"/>
      <c r="BUT968" s="26"/>
      <c r="BUU968" s="26"/>
      <c r="BUV968" s="26"/>
      <c r="BUW968" s="26"/>
      <c r="BUX968" s="26"/>
      <c r="BUY968" s="26"/>
      <c r="BUZ968" s="26"/>
      <c r="BVA968" s="26"/>
      <c r="BVB968" s="26"/>
      <c r="BVC968" s="26"/>
      <c r="BVD968" s="26"/>
      <c r="BVE968" s="26"/>
      <c r="BVF968" s="26"/>
      <c r="BVG968" s="26"/>
      <c r="BVH968" s="26"/>
      <c r="BVI968" s="26"/>
      <c r="BVJ968" s="26"/>
      <c r="BVK968" s="26"/>
      <c r="BVL968" s="26"/>
      <c r="BVM968" s="26"/>
      <c r="BVN968" s="26"/>
      <c r="BVO968" s="26"/>
      <c r="BVP968" s="26"/>
      <c r="BVQ968" s="26"/>
      <c r="BVR968" s="26"/>
      <c r="BVS968" s="26"/>
      <c r="BVT968" s="26"/>
      <c r="BVU968" s="26"/>
      <c r="BVV968" s="26"/>
      <c r="BVW968" s="26"/>
      <c r="BVX968" s="26"/>
      <c r="BVY968" s="26"/>
      <c r="BVZ968" s="26"/>
      <c r="BWA968" s="26"/>
      <c r="BWB968" s="26"/>
      <c r="BWC968" s="26"/>
      <c r="BWD968" s="26"/>
      <c r="BWE968" s="26"/>
      <c r="BWF968" s="26"/>
      <c r="BWG968" s="26"/>
      <c r="BWH968" s="26"/>
      <c r="BWI968" s="26"/>
      <c r="BWJ968" s="26"/>
      <c r="BWK968" s="26"/>
      <c r="BWL968" s="26"/>
      <c r="BWM968" s="26"/>
      <c r="BWN968" s="26"/>
      <c r="BWO968" s="26"/>
      <c r="BWP968" s="26"/>
      <c r="BWQ968" s="26"/>
      <c r="BWR968" s="26"/>
      <c r="BWS968" s="26"/>
      <c r="BWT968" s="26"/>
      <c r="BWU968" s="26"/>
      <c r="BWV968" s="26"/>
      <c r="BWW968" s="26"/>
      <c r="BWX968" s="26"/>
      <c r="BWY968" s="26"/>
      <c r="BWZ968" s="26"/>
      <c r="BXA968" s="26"/>
      <c r="BXB968" s="26"/>
      <c r="BXC968" s="26"/>
      <c r="BXD968" s="26"/>
      <c r="BXE968" s="26"/>
      <c r="BXF968" s="26"/>
      <c r="BXG968" s="26"/>
      <c r="BXH968" s="26"/>
      <c r="BXI968" s="26"/>
      <c r="BXJ968" s="26"/>
      <c r="BXK968" s="26"/>
      <c r="BXL968" s="26"/>
      <c r="BXM968" s="26"/>
      <c r="BXN968" s="26"/>
      <c r="BXO968" s="26"/>
      <c r="BXP968" s="26"/>
      <c r="BXQ968" s="26"/>
      <c r="BXR968" s="26"/>
      <c r="BXS968" s="26"/>
      <c r="BXT968" s="26"/>
      <c r="BXU968" s="26"/>
      <c r="BXV968" s="26"/>
      <c r="BXW968" s="26"/>
      <c r="BXX968" s="26"/>
      <c r="BXY968" s="26"/>
      <c r="BXZ968" s="26"/>
      <c r="BYA968" s="26"/>
      <c r="BYB968" s="26"/>
      <c r="BYC968" s="26"/>
      <c r="BYD968" s="26"/>
      <c r="BYE968" s="26"/>
      <c r="BYF968" s="26"/>
      <c r="BYG968" s="26"/>
      <c r="BYH968" s="26"/>
      <c r="BYI968" s="26"/>
      <c r="BYJ968" s="26"/>
      <c r="BYK968" s="26"/>
      <c r="BYL968" s="26"/>
      <c r="BYM968" s="26"/>
      <c r="BYN968" s="26"/>
      <c r="BYO968" s="26"/>
      <c r="BYP968" s="26"/>
      <c r="BYQ968" s="26"/>
      <c r="BYR968" s="26"/>
      <c r="BYS968" s="26"/>
      <c r="BYT968" s="26"/>
      <c r="BYU968" s="26"/>
      <c r="BYV968" s="26"/>
      <c r="BYW968" s="26"/>
      <c r="BYX968" s="26"/>
      <c r="BYY968" s="26"/>
      <c r="BYZ968" s="26"/>
      <c r="BZA968" s="26"/>
      <c r="BZB968" s="26"/>
      <c r="BZC968" s="26"/>
      <c r="BZD968" s="26"/>
      <c r="BZE968" s="26"/>
      <c r="BZF968" s="26"/>
      <c r="BZG968" s="26"/>
      <c r="BZH968" s="26"/>
      <c r="BZI968" s="26"/>
      <c r="BZJ968" s="26"/>
      <c r="BZK968" s="26"/>
      <c r="BZL968" s="26"/>
      <c r="BZM968" s="26"/>
      <c r="BZN968" s="26"/>
      <c r="BZO968" s="26"/>
      <c r="BZP968" s="26"/>
      <c r="BZQ968" s="26"/>
      <c r="BZR968" s="26"/>
      <c r="BZS968" s="26"/>
      <c r="BZT968" s="26"/>
      <c r="BZU968" s="26"/>
      <c r="BZV968" s="26"/>
      <c r="BZW968" s="26"/>
      <c r="BZX968" s="26"/>
      <c r="BZY968" s="26"/>
      <c r="BZZ968" s="26"/>
      <c r="CAA968" s="26"/>
      <c r="CAB968" s="26"/>
      <c r="CAC968" s="26"/>
      <c r="CAD968" s="26"/>
      <c r="CAE968" s="26"/>
      <c r="CAF968" s="26"/>
      <c r="CAG968" s="26"/>
      <c r="CAH968" s="26"/>
      <c r="CAI968" s="26"/>
      <c r="CAJ968" s="26"/>
      <c r="CAK968" s="26"/>
      <c r="CAL968" s="26"/>
      <c r="CAM968" s="26"/>
      <c r="CAN968" s="26"/>
      <c r="CAO968" s="26"/>
      <c r="CAP968" s="26"/>
      <c r="CAQ968" s="26"/>
      <c r="CAR968" s="26"/>
      <c r="CAS968" s="26"/>
      <c r="CAT968" s="26"/>
      <c r="CAU968" s="26"/>
      <c r="CAV968" s="26"/>
      <c r="CAW968" s="26"/>
      <c r="CAX968" s="26"/>
      <c r="CAY968" s="26"/>
      <c r="CAZ968" s="26"/>
      <c r="CBA968" s="26"/>
      <c r="CBB968" s="26"/>
      <c r="CBC968" s="26"/>
      <c r="CBD968" s="26"/>
      <c r="CBE968" s="26"/>
      <c r="CBF968" s="26"/>
      <c r="CBG968" s="26"/>
      <c r="CBH968" s="26"/>
      <c r="CBI968" s="26"/>
      <c r="CBJ968" s="26"/>
      <c r="CBK968" s="26"/>
      <c r="CBL968" s="26"/>
      <c r="CBM968" s="26"/>
      <c r="CBN968" s="26"/>
      <c r="CBO968" s="26"/>
      <c r="CBP968" s="26"/>
      <c r="CBQ968" s="26"/>
      <c r="CBR968" s="26"/>
      <c r="CBS968" s="26"/>
      <c r="CBT968" s="26"/>
      <c r="CBU968" s="26"/>
      <c r="CBV968" s="26"/>
      <c r="CBW968" s="26"/>
      <c r="CBX968" s="26"/>
      <c r="CBY968" s="26"/>
      <c r="CBZ968" s="26"/>
      <c r="CCA968" s="26"/>
      <c r="CCB968" s="26"/>
      <c r="CCC968" s="26"/>
      <c r="CCD968" s="26"/>
      <c r="CCE968" s="26"/>
      <c r="CCF968" s="26"/>
      <c r="CCG968" s="26"/>
      <c r="CCH968" s="26"/>
      <c r="CCI968" s="26"/>
      <c r="CCJ968" s="26"/>
      <c r="CCK968" s="26"/>
      <c r="CCL968" s="26"/>
      <c r="CCM968" s="26"/>
      <c r="CCN968" s="26"/>
      <c r="CCO968" s="26"/>
      <c r="CCP968" s="26"/>
      <c r="CCQ968" s="26"/>
      <c r="CCR968" s="26"/>
      <c r="CCS968" s="26"/>
      <c r="CCT968" s="26"/>
      <c r="CCU968" s="26"/>
      <c r="CCV968" s="26"/>
      <c r="CCW968" s="26"/>
      <c r="CCX968" s="26"/>
      <c r="CCY968" s="26"/>
      <c r="CCZ968" s="26"/>
      <c r="CDA968" s="26"/>
      <c r="CDB968" s="26"/>
      <c r="CDC968" s="26"/>
      <c r="CDD968" s="26"/>
      <c r="CDE968" s="26"/>
      <c r="CDF968" s="26"/>
      <c r="CDG968" s="26"/>
      <c r="CDH968" s="26"/>
      <c r="CDI968" s="26"/>
      <c r="CDJ968" s="26"/>
      <c r="CDK968" s="26"/>
      <c r="CDL968" s="26"/>
      <c r="CDM968" s="26"/>
      <c r="CDN968" s="26"/>
      <c r="CDO968" s="26"/>
      <c r="CDP968" s="26"/>
      <c r="CDQ968" s="26"/>
      <c r="CDR968" s="26"/>
      <c r="CDS968" s="26"/>
      <c r="CDT968" s="26"/>
      <c r="CDU968" s="26"/>
      <c r="CDV968" s="26"/>
      <c r="CDW968" s="26"/>
      <c r="CDX968" s="26"/>
      <c r="CDY968" s="26"/>
      <c r="CDZ968" s="26"/>
      <c r="CEA968" s="26"/>
      <c r="CEB968" s="26"/>
      <c r="CEC968" s="26"/>
      <c r="CED968" s="26"/>
      <c r="CEE968" s="26"/>
      <c r="CEF968" s="26"/>
      <c r="CEG968" s="26"/>
      <c r="CEH968" s="26"/>
      <c r="CEI968" s="26"/>
      <c r="CEJ968" s="26"/>
      <c r="CEK968" s="26"/>
      <c r="CEL968" s="26"/>
      <c r="CEM968" s="26"/>
      <c r="CEN968" s="26"/>
      <c r="CEO968" s="26"/>
      <c r="CEP968" s="26"/>
      <c r="CEQ968" s="26"/>
      <c r="CER968" s="26"/>
      <c r="CES968" s="26"/>
      <c r="CET968" s="26"/>
      <c r="CEU968" s="26"/>
      <c r="CEV968" s="26"/>
      <c r="CEW968" s="26"/>
      <c r="CEX968" s="26"/>
      <c r="CEY968" s="26"/>
      <c r="CEZ968" s="26"/>
      <c r="CFA968" s="26"/>
      <c r="CFB968" s="26"/>
      <c r="CFC968" s="26"/>
      <c r="CFD968" s="26"/>
      <c r="CFE968" s="26"/>
      <c r="CFF968" s="26"/>
      <c r="CFG968" s="26"/>
      <c r="CFH968" s="26"/>
      <c r="CFI968" s="26"/>
      <c r="CFJ968" s="26"/>
      <c r="CFK968" s="26"/>
      <c r="CFL968" s="26"/>
      <c r="CFM968" s="26"/>
      <c r="CFN968" s="26"/>
      <c r="CFO968" s="26"/>
      <c r="CFP968" s="26"/>
      <c r="CFQ968" s="26"/>
      <c r="CFR968" s="26"/>
      <c r="CFS968" s="26"/>
      <c r="CFT968" s="26"/>
      <c r="CFU968" s="26"/>
      <c r="CFV968" s="26"/>
      <c r="CFW968" s="26"/>
      <c r="CFX968" s="26"/>
      <c r="CFY968" s="26"/>
      <c r="CFZ968" s="26"/>
      <c r="CGA968" s="26"/>
      <c r="CGB968" s="26"/>
      <c r="CGC968" s="26"/>
      <c r="CGD968" s="26"/>
      <c r="CGE968" s="26"/>
      <c r="CGF968" s="26"/>
      <c r="CGG968" s="26"/>
      <c r="CGH968" s="26"/>
      <c r="CGI968" s="26"/>
      <c r="CGJ968" s="26"/>
      <c r="CGK968" s="26"/>
      <c r="CGL968" s="26"/>
      <c r="CGM968" s="26"/>
      <c r="CGN968" s="26"/>
      <c r="CGO968" s="26"/>
      <c r="CGP968" s="26"/>
      <c r="CGQ968" s="26"/>
      <c r="CGR968" s="26"/>
      <c r="CGS968" s="26"/>
      <c r="CGT968" s="26"/>
      <c r="CGU968" s="26"/>
      <c r="CGV968" s="26"/>
      <c r="CGW968" s="26"/>
      <c r="CGX968" s="26"/>
      <c r="CGY968" s="26"/>
      <c r="CGZ968" s="26"/>
      <c r="CHA968" s="26"/>
      <c r="CHB968" s="26"/>
      <c r="CHC968" s="26"/>
      <c r="CHD968" s="26"/>
      <c r="CHE968" s="26"/>
      <c r="CHF968" s="26"/>
      <c r="CHG968" s="26"/>
      <c r="CHH968" s="26"/>
      <c r="CHI968" s="26"/>
      <c r="CHJ968" s="26"/>
      <c r="CHK968" s="26"/>
      <c r="CHL968" s="26"/>
      <c r="CHM968" s="26"/>
      <c r="CHN968" s="26"/>
      <c r="CHO968" s="26"/>
      <c r="CHP968" s="26"/>
      <c r="CHQ968" s="26"/>
      <c r="CHR968" s="26"/>
      <c r="CHS968" s="26"/>
      <c r="CHT968" s="26"/>
      <c r="CHU968" s="26"/>
      <c r="CHV968" s="26"/>
      <c r="CHW968" s="26"/>
      <c r="CHX968" s="26"/>
      <c r="CHY968" s="26"/>
      <c r="CHZ968" s="26"/>
      <c r="CIA968" s="26"/>
      <c r="CIB968" s="26"/>
      <c r="CIC968" s="26"/>
      <c r="CID968" s="26"/>
      <c r="CIE968" s="26"/>
      <c r="CIF968" s="26"/>
      <c r="CIG968" s="26"/>
      <c r="CIH968" s="26"/>
      <c r="CII968" s="26"/>
      <c r="CIJ968" s="26"/>
      <c r="CIK968" s="26"/>
      <c r="CIL968" s="26"/>
      <c r="CIM968" s="26"/>
      <c r="CIN968" s="26"/>
      <c r="CIO968" s="26"/>
      <c r="CIP968" s="26"/>
      <c r="CIQ968" s="26"/>
      <c r="CIR968" s="26"/>
      <c r="CIS968" s="26"/>
      <c r="CIT968" s="26"/>
      <c r="CIU968" s="26"/>
      <c r="CIV968" s="26"/>
      <c r="CIW968" s="26"/>
      <c r="CIX968" s="26"/>
      <c r="CIY968" s="26"/>
      <c r="CIZ968" s="26"/>
      <c r="CJA968" s="26"/>
      <c r="CJB968" s="26"/>
      <c r="CJC968" s="26"/>
      <c r="CJD968" s="26"/>
      <c r="CJE968" s="26"/>
      <c r="CJF968" s="26"/>
      <c r="CJG968" s="26"/>
      <c r="CJH968" s="26"/>
      <c r="CJI968" s="26"/>
      <c r="CJJ968" s="26"/>
      <c r="CJK968" s="26"/>
      <c r="CJL968" s="26"/>
      <c r="CJM968" s="26"/>
      <c r="CJN968" s="26"/>
      <c r="CJO968" s="26"/>
      <c r="CJP968" s="26"/>
      <c r="CJQ968" s="26"/>
      <c r="CJR968" s="26"/>
      <c r="CJS968" s="26"/>
      <c r="CJT968" s="26"/>
      <c r="CJU968" s="26"/>
      <c r="CJV968" s="26"/>
      <c r="CJW968" s="26"/>
      <c r="CJX968" s="26"/>
      <c r="CJY968" s="26"/>
      <c r="CJZ968" s="26"/>
      <c r="CKA968" s="26"/>
      <c r="CKB968" s="26"/>
      <c r="CKC968" s="26"/>
      <c r="CKD968" s="26"/>
      <c r="CKE968" s="26"/>
      <c r="CKF968" s="26"/>
      <c r="CKG968" s="26"/>
      <c r="CKH968" s="26"/>
      <c r="CKI968" s="26"/>
      <c r="CKJ968" s="26"/>
      <c r="CKK968" s="26"/>
      <c r="CKL968" s="26"/>
      <c r="CKM968" s="26"/>
      <c r="CKN968" s="26"/>
      <c r="CKO968" s="26"/>
      <c r="CKP968" s="26"/>
      <c r="CKQ968" s="26"/>
      <c r="CKR968" s="26"/>
      <c r="CKS968" s="26"/>
      <c r="CKT968" s="26"/>
      <c r="CKU968" s="26"/>
      <c r="CKV968" s="26"/>
      <c r="CKW968" s="26"/>
      <c r="CKX968" s="26"/>
      <c r="CKY968" s="26"/>
      <c r="CKZ968" s="26"/>
      <c r="CLA968" s="26"/>
      <c r="CLB968" s="26"/>
      <c r="CLC968" s="26"/>
      <c r="CLD968" s="26"/>
      <c r="CLE968" s="26"/>
      <c r="CLF968" s="26"/>
      <c r="CLG968" s="26"/>
      <c r="CLH968" s="26"/>
      <c r="CLI968" s="26"/>
      <c r="CLJ968" s="26"/>
      <c r="CLK968" s="26"/>
      <c r="CLL968" s="26"/>
      <c r="CLM968" s="26"/>
      <c r="CLN968" s="26"/>
      <c r="CLO968" s="26"/>
      <c r="CLP968" s="26"/>
      <c r="CLQ968" s="26"/>
      <c r="CLR968" s="26"/>
      <c r="CLS968" s="26"/>
      <c r="CLT968" s="26"/>
      <c r="CLU968" s="26"/>
      <c r="CLV968" s="26"/>
      <c r="CLW968" s="26"/>
      <c r="CLX968" s="26"/>
      <c r="CLY968" s="26"/>
      <c r="CLZ968" s="26"/>
      <c r="CMA968" s="26"/>
      <c r="CMB968" s="26"/>
      <c r="CMC968" s="26"/>
      <c r="CMD968" s="26"/>
      <c r="CME968" s="26"/>
      <c r="CMF968" s="26"/>
      <c r="CMG968" s="26"/>
      <c r="CMH968" s="26"/>
      <c r="CMI968" s="26"/>
      <c r="CMJ968" s="26"/>
      <c r="CMK968" s="26"/>
      <c r="CML968" s="26"/>
      <c r="CMM968" s="26"/>
      <c r="CMN968" s="26"/>
      <c r="CMO968" s="26"/>
      <c r="CMP968" s="26"/>
      <c r="CMQ968" s="26"/>
      <c r="CMR968" s="26"/>
      <c r="CMS968" s="26"/>
      <c r="CMT968" s="26"/>
      <c r="CMU968" s="26"/>
      <c r="CMV968" s="26"/>
      <c r="CMW968" s="26"/>
      <c r="CMX968" s="26"/>
      <c r="CMY968" s="26"/>
      <c r="CMZ968" s="26"/>
      <c r="CNA968" s="26"/>
      <c r="CNB968" s="26"/>
      <c r="CNC968" s="26"/>
      <c r="CND968" s="26"/>
      <c r="CNE968" s="26"/>
      <c r="CNF968" s="26"/>
      <c r="CNG968" s="26"/>
      <c r="CNH968" s="26"/>
      <c r="CNI968" s="26"/>
      <c r="CNJ968" s="26"/>
      <c r="CNK968" s="26"/>
      <c r="CNL968" s="26"/>
      <c r="CNM968" s="26"/>
      <c r="CNN968" s="26"/>
      <c r="CNO968" s="26"/>
      <c r="CNP968" s="26"/>
      <c r="CNQ968" s="26"/>
      <c r="CNR968" s="26"/>
      <c r="CNS968" s="26"/>
      <c r="CNT968" s="26"/>
      <c r="CNU968" s="26"/>
      <c r="CNV968" s="26"/>
      <c r="CNW968" s="26"/>
      <c r="CNX968" s="26"/>
      <c r="CNY968" s="26"/>
      <c r="CNZ968" s="26"/>
      <c r="COA968" s="26"/>
      <c r="COB968" s="26"/>
      <c r="COC968" s="26"/>
      <c r="COD968" s="26"/>
      <c r="COE968" s="26"/>
      <c r="COF968" s="26"/>
      <c r="COG968" s="26"/>
      <c r="COH968" s="26"/>
      <c r="COI968" s="26"/>
      <c r="COJ968" s="26"/>
      <c r="COK968" s="26"/>
      <c r="COL968" s="26"/>
      <c r="COM968" s="26"/>
      <c r="CON968" s="26"/>
      <c r="COO968" s="26"/>
      <c r="COP968" s="26"/>
      <c r="COQ968" s="26"/>
      <c r="COR968" s="26"/>
      <c r="COS968" s="26"/>
      <c r="COT968" s="26"/>
      <c r="COU968" s="26"/>
      <c r="COV968" s="26"/>
      <c r="COW968" s="26"/>
      <c r="COX968" s="26"/>
      <c r="COY968" s="26"/>
      <c r="COZ968" s="26"/>
      <c r="CPA968" s="26"/>
      <c r="CPB968" s="26"/>
      <c r="CPC968" s="26"/>
      <c r="CPD968" s="26"/>
      <c r="CPE968" s="26"/>
      <c r="CPF968" s="26"/>
      <c r="CPG968" s="26"/>
      <c r="CPH968" s="26"/>
      <c r="CPI968" s="26"/>
      <c r="CPJ968" s="26"/>
      <c r="CPK968" s="26"/>
      <c r="CPL968" s="26"/>
      <c r="CPM968" s="26"/>
      <c r="CPN968" s="26"/>
      <c r="CPO968" s="26"/>
      <c r="CPP968" s="26"/>
      <c r="CPQ968" s="26"/>
      <c r="CPR968" s="26"/>
      <c r="CPS968" s="26"/>
      <c r="CPT968" s="26"/>
      <c r="CPU968" s="26"/>
      <c r="CPV968" s="26"/>
      <c r="CPW968" s="26"/>
      <c r="CPX968" s="26"/>
      <c r="CPY968" s="26"/>
      <c r="CPZ968" s="26"/>
      <c r="CQA968" s="26"/>
      <c r="CQB968" s="26"/>
      <c r="CQC968" s="26"/>
      <c r="CQD968" s="26"/>
      <c r="CQE968" s="26"/>
      <c r="CQF968" s="26"/>
      <c r="CQG968" s="26"/>
      <c r="CQH968" s="26"/>
      <c r="CQI968" s="26"/>
      <c r="CQJ968" s="26"/>
      <c r="CQK968" s="26"/>
      <c r="CQL968" s="26"/>
      <c r="CQM968" s="26"/>
      <c r="CQN968" s="26"/>
      <c r="CQO968" s="26"/>
      <c r="CQP968" s="26"/>
      <c r="CQQ968" s="26"/>
      <c r="CQR968" s="26"/>
      <c r="CQS968" s="26"/>
      <c r="CQT968" s="26"/>
      <c r="CQU968" s="26"/>
      <c r="CQV968" s="26"/>
      <c r="CQW968" s="26"/>
      <c r="CQX968" s="26"/>
      <c r="CQY968" s="26"/>
      <c r="CQZ968" s="26"/>
      <c r="CRA968" s="26"/>
      <c r="CRB968" s="26"/>
      <c r="CRC968" s="26"/>
      <c r="CRD968" s="26"/>
      <c r="CRE968" s="26"/>
      <c r="CRF968" s="26"/>
      <c r="CRG968" s="26"/>
      <c r="CRH968" s="26"/>
      <c r="CRI968" s="26"/>
      <c r="CRJ968" s="26"/>
      <c r="CRK968" s="26"/>
      <c r="CRL968" s="26"/>
      <c r="CRM968" s="26"/>
      <c r="CRN968" s="26"/>
      <c r="CRO968" s="26"/>
      <c r="CRP968" s="26"/>
      <c r="CRQ968" s="26"/>
      <c r="CRR968" s="26"/>
      <c r="CRS968" s="26"/>
      <c r="CRT968" s="26"/>
      <c r="CRU968" s="26"/>
      <c r="CRV968" s="26"/>
      <c r="CRW968" s="26"/>
      <c r="CRX968" s="26"/>
      <c r="CRY968" s="26"/>
      <c r="CRZ968" s="26"/>
      <c r="CSA968" s="26"/>
      <c r="CSB968" s="26"/>
      <c r="CSC968" s="26"/>
      <c r="CSD968" s="26"/>
      <c r="CSE968" s="26"/>
      <c r="CSF968" s="26"/>
      <c r="CSG968" s="26"/>
      <c r="CSH968" s="26"/>
      <c r="CSI968" s="26"/>
      <c r="CSJ968" s="26"/>
      <c r="CSK968" s="26"/>
      <c r="CSL968" s="26"/>
      <c r="CSM968" s="26"/>
      <c r="CSN968" s="26"/>
      <c r="CSO968" s="26"/>
      <c r="CSP968" s="26"/>
      <c r="CSQ968" s="26"/>
      <c r="CSR968" s="26"/>
      <c r="CSS968" s="26"/>
      <c r="CST968" s="26"/>
      <c r="CSU968" s="26"/>
      <c r="CSV968" s="26"/>
      <c r="CSW968" s="26"/>
      <c r="CSX968" s="26"/>
      <c r="CSY968" s="26"/>
      <c r="CSZ968" s="26"/>
      <c r="CTA968" s="26"/>
      <c r="CTB968" s="26"/>
      <c r="CTC968" s="26"/>
      <c r="CTD968" s="26"/>
      <c r="CTE968" s="26"/>
      <c r="CTF968" s="26"/>
      <c r="CTG968" s="26"/>
      <c r="CTH968" s="26"/>
      <c r="CTI968" s="26"/>
      <c r="CTJ968" s="26"/>
      <c r="CTK968" s="26"/>
      <c r="CTL968" s="26"/>
      <c r="CTM968" s="26"/>
      <c r="CTN968" s="26"/>
      <c r="CTO968" s="26"/>
      <c r="CTP968" s="26"/>
      <c r="CTQ968" s="26"/>
      <c r="CTR968" s="26"/>
      <c r="CTS968" s="26"/>
      <c r="CTT968" s="26"/>
      <c r="CTU968" s="26"/>
      <c r="CTV968" s="26"/>
      <c r="CTW968" s="26"/>
      <c r="CTX968" s="26"/>
      <c r="CTY968" s="26"/>
      <c r="CTZ968" s="26"/>
      <c r="CUA968" s="26"/>
      <c r="CUB968" s="26"/>
      <c r="CUC968" s="26"/>
      <c r="CUD968" s="26"/>
      <c r="CUE968" s="26"/>
      <c r="CUF968" s="26"/>
      <c r="CUG968" s="26"/>
      <c r="CUH968" s="26"/>
      <c r="CUI968" s="26"/>
      <c r="CUJ968" s="26"/>
      <c r="CUK968" s="26"/>
      <c r="CUL968" s="26"/>
      <c r="CUM968" s="26"/>
      <c r="CUN968" s="26"/>
      <c r="CUO968" s="26"/>
      <c r="CUP968" s="26"/>
      <c r="CUQ968" s="26"/>
      <c r="CUR968" s="26"/>
      <c r="CUS968" s="26"/>
      <c r="CUT968" s="26"/>
      <c r="CUU968" s="26"/>
      <c r="CUV968" s="26"/>
      <c r="CUW968" s="26"/>
      <c r="CUX968" s="26"/>
      <c r="CUY968" s="26"/>
      <c r="CUZ968" s="26"/>
      <c r="CVA968" s="26"/>
      <c r="CVB968" s="26"/>
      <c r="CVC968" s="26"/>
      <c r="CVD968" s="26"/>
      <c r="CVE968" s="26"/>
      <c r="CVF968" s="26"/>
      <c r="CVG968" s="26"/>
      <c r="CVH968" s="26"/>
      <c r="CVI968" s="26"/>
      <c r="CVJ968" s="26"/>
      <c r="CVK968" s="26"/>
      <c r="CVL968" s="26"/>
      <c r="CVM968" s="26"/>
      <c r="CVN968" s="26"/>
      <c r="CVO968" s="26"/>
      <c r="CVP968" s="26"/>
      <c r="CVQ968" s="26"/>
      <c r="CVR968" s="26"/>
      <c r="CVS968" s="26"/>
      <c r="CVT968" s="26"/>
      <c r="CVU968" s="26"/>
      <c r="CVV968" s="26"/>
      <c r="CVW968" s="26"/>
      <c r="CVX968" s="26"/>
      <c r="CVY968" s="26"/>
      <c r="CVZ968" s="26"/>
      <c r="CWA968" s="26"/>
      <c r="CWB968" s="26"/>
      <c r="CWC968" s="26"/>
      <c r="CWD968" s="26"/>
      <c r="CWE968" s="26"/>
      <c r="CWF968" s="26"/>
      <c r="CWG968" s="26"/>
      <c r="CWH968" s="26"/>
      <c r="CWI968" s="26"/>
      <c r="CWJ968" s="26"/>
      <c r="CWK968" s="26"/>
      <c r="CWL968" s="26"/>
      <c r="CWM968" s="26"/>
      <c r="CWN968" s="26"/>
      <c r="CWO968" s="26"/>
      <c r="CWP968" s="26"/>
      <c r="CWQ968" s="26"/>
      <c r="CWR968" s="26"/>
      <c r="CWS968" s="26"/>
      <c r="CWT968" s="26"/>
      <c r="CWU968" s="26"/>
      <c r="CWV968" s="26"/>
      <c r="CWW968" s="26"/>
      <c r="CWX968" s="26"/>
      <c r="CWY968" s="26"/>
      <c r="CWZ968" s="26"/>
      <c r="CXA968" s="26"/>
      <c r="CXB968" s="26"/>
      <c r="CXC968" s="26"/>
      <c r="CXD968" s="26"/>
      <c r="CXE968" s="26"/>
      <c r="CXF968" s="26"/>
      <c r="CXG968" s="26"/>
      <c r="CXH968" s="26"/>
      <c r="CXI968" s="26"/>
      <c r="CXJ968" s="26"/>
      <c r="CXK968" s="26"/>
      <c r="CXL968" s="26"/>
      <c r="CXM968" s="26"/>
      <c r="CXN968" s="26"/>
      <c r="CXO968" s="26"/>
      <c r="CXP968" s="26"/>
      <c r="CXQ968" s="26"/>
      <c r="CXR968" s="26"/>
      <c r="CXS968" s="26"/>
      <c r="CXT968" s="26"/>
      <c r="CXU968" s="26"/>
      <c r="CXV968" s="26"/>
      <c r="CXW968" s="26"/>
      <c r="CXX968" s="26"/>
      <c r="CXY968" s="26"/>
      <c r="CXZ968" s="26"/>
      <c r="CYA968" s="26"/>
      <c r="CYB968" s="26"/>
      <c r="CYC968" s="26"/>
      <c r="CYD968" s="26"/>
      <c r="CYE968" s="26"/>
      <c r="CYF968" s="26"/>
      <c r="CYG968" s="26"/>
      <c r="CYH968" s="26"/>
      <c r="CYI968" s="26"/>
      <c r="CYJ968" s="26"/>
      <c r="CYK968" s="26"/>
      <c r="CYL968" s="26"/>
      <c r="CYM968" s="26"/>
      <c r="CYN968" s="26"/>
      <c r="CYO968" s="26"/>
      <c r="CYP968" s="26"/>
      <c r="CYQ968" s="26"/>
      <c r="CYR968" s="26"/>
      <c r="CYS968" s="26"/>
      <c r="CYT968" s="26"/>
      <c r="CYU968" s="26"/>
      <c r="CYV968" s="26"/>
      <c r="CYW968" s="26"/>
      <c r="CYX968" s="26"/>
      <c r="CYY968" s="26"/>
      <c r="CYZ968" s="26"/>
      <c r="CZA968" s="26"/>
      <c r="CZB968" s="26"/>
      <c r="CZC968" s="26"/>
      <c r="CZD968" s="26"/>
      <c r="CZE968" s="26"/>
      <c r="CZF968" s="26"/>
      <c r="CZG968" s="26"/>
      <c r="CZH968" s="26"/>
      <c r="CZI968" s="26"/>
      <c r="CZJ968" s="26"/>
      <c r="CZK968" s="26"/>
      <c r="CZL968" s="26"/>
      <c r="CZM968" s="26"/>
      <c r="CZN968" s="26"/>
      <c r="CZO968" s="26"/>
      <c r="CZP968" s="26"/>
      <c r="CZQ968" s="26"/>
      <c r="CZR968" s="26"/>
      <c r="CZS968" s="26"/>
      <c r="CZT968" s="26"/>
      <c r="CZU968" s="26"/>
      <c r="CZV968" s="26"/>
      <c r="CZW968" s="26"/>
      <c r="CZX968" s="26"/>
      <c r="CZY968" s="26"/>
      <c r="CZZ968" s="26"/>
      <c r="DAA968" s="26"/>
      <c r="DAB968" s="26"/>
      <c r="DAC968" s="26"/>
      <c r="DAD968" s="26"/>
      <c r="DAE968" s="26"/>
      <c r="DAF968" s="26"/>
      <c r="DAG968" s="26"/>
      <c r="DAH968" s="26"/>
      <c r="DAI968" s="26"/>
      <c r="DAJ968" s="26"/>
      <c r="DAK968" s="26"/>
      <c r="DAL968" s="26"/>
      <c r="DAM968" s="26"/>
      <c r="DAN968" s="26"/>
      <c r="DAO968" s="26"/>
      <c r="DAP968" s="26"/>
      <c r="DAQ968" s="26"/>
      <c r="DAR968" s="26"/>
      <c r="DAS968" s="26"/>
      <c r="DAT968" s="26"/>
      <c r="DAU968" s="26"/>
      <c r="DAV968" s="26"/>
      <c r="DAW968" s="26"/>
      <c r="DAX968" s="26"/>
      <c r="DAY968" s="26"/>
      <c r="DAZ968" s="26"/>
      <c r="DBA968" s="26"/>
      <c r="DBB968" s="26"/>
      <c r="DBC968" s="26"/>
      <c r="DBD968" s="26"/>
      <c r="DBE968" s="26"/>
      <c r="DBF968" s="26"/>
      <c r="DBG968" s="26"/>
      <c r="DBH968" s="26"/>
      <c r="DBI968" s="26"/>
      <c r="DBJ968" s="26"/>
      <c r="DBK968" s="26"/>
      <c r="DBL968" s="26"/>
      <c r="DBM968" s="26"/>
      <c r="DBN968" s="26"/>
      <c r="DBO968" s="26"/>
      <c r="DBP968" s="26"/>
      <c r="DBQ968" s="26"/>
      <c r="DBR968" s="26"/>
      <c r="DBS968" s="26"/>
      <c r="DBT968" s="26"/>
      <c r="DBU968" s="26"/>
      <c r="DBV968" s="26"/>
      <c r="DBW968" s="26"/>
      <c r="DBX968" s="26"/>
      <c r="DBY968" s="26"/>
      <c r="DBZ968" s="26"/>
      <c r="DCA968" s="26"/>
      <c r="DCB968" s="26"/>
      <c r="DCC968" s="26"/>
      <c r="DCD968" s="26"/>
      <c r="DCE968" s="26"/>
      <c r="DCF968" s="26"/>
      <c r="DCG968" s="26"/>
      <c r="DCH968" s="26"/>
      <c r="DCI968" s="26"/>
      <c r="DCJ968" s="26"/>
      <c r="DCK968" s="26"/>
      <c r="DCL968" s="26"/>
      <c r="DCM968" s="26"/>
      <c r="DCN968" s="26"/>
      <c r="DCO968" s="26"/>
      <c r="DCP968" s="26"/>
      <c r="DCQ968" s="26"/>
      <c r="DCR968" s="26"/>
      <c r="DCS968" s="26"/>
      <c r="DCT968" s="26"/>
      <c r="DCU968" s="26"/>
      <c r="DCV968" s="26"/>
      <c r="DCW968" s="26"/>
      <c r="DCX968" s="26"/>
      <c r="DCY968" s="26"/>
      <c r="DCZ968" s="26"/>
      <c r="DDA968" s="26"/>
      <c r="DDB968" s="26"/>
      <c r="DDC968" s="26"/>
      <c r="DDD968" s="26"/>
      <c r="DDE968" s="26"/>
      <c r="DDF968" s="26"/>
      <c r="DDG968" s="26"/>
      <c r="DDH968" s="26"/>
      <c r="DDI968" s="26"/>
      <c r="DDJ968" s="26"/>
      <c r="DDK968" s="26"/>
      <c r="DDL968" s="26"/>
      <c r="DDM968" s="26"/>
      <c r="DDN968" s="26"/>
      <c r="DDO968" s="26"/>
      <c r="DDP968" s="26"/>
      <c r="DDQ968" s="26"/>
      <c r="DDR968" s="26"/>
      <c r="DDS968" s="26"/>
      <c r="DDT968" s="26"/>
      <c r="DDU968" s="26"/>
      <c r="DDV968" s="26"/>
      <c r="DDW968" s="26"/>
      <c r="DDX968" s="26"/>
      <c r="DDY968" s="26"/>
      <c r="DDZ968" s="26"/>
      <c r="DEA968" s="26"/>
      <c r="DEB968" s="26"/>
      <c r="DEC968" s="26"/>
      <c r="DED968" s="26"/>
      <c r="DEE968" s="26"/>
      <c r="DEF968" s="26"/>
      <c r="DEG968" s="26"/>
      <c r="DEH968" s="26"/>
      <c r="DEI968" s="26"/>
      <c r="DEJ968" s="26"/>
      <c r="DEK968" s="26"/>
      <c r="DEL968" s="26"/>
      <c r="DEM968" s="26"/>
      <c r="DEN968" s="26"/>
      <c r="DEO968" s="26"/>
      <c r="DEP968" s="26"/>
      <c r="DEQ968" s="26"/>
      <c r="DER968" s="26"/>
      <c r="DES968" s="26"/>
      <c r="DET968" s="26"/>
      <c r="DEU968" s="26"/>
      <c r="DEV968" s="26"/>
      <c r="DEW968" s="26"/>
      <c r="DEX968" s="26"/>
      <c r="DEY968" s="26"/>
      <c r="DEZ968" s="26"/>
      <c r="DFA968" s="26"/>
      <c r="DFB968" s="26"/>
      <c r="DFC968" s="26"/>
      <c r="DFD968" s="26"/>
      <c r="DFE968" s="26"/>
      <c r="DFF968" s="26"/>
      <c r="DFG968" s="26"/>
      <c r="DFH968" s="26"/>
      <c r="DFI968" s="26"/>
      <c r="DFJ968" s="26"/>
      <c r="DFK968" s="26"/>
      <c r="DFL968" s="26"/>
      <c r="DFM968" s="26"/>
      <c r="DFN968" s="26"/>
      <c r="DFO968" s="26"/>
      <c r="DFP968" s="26"/>
      <c r="DFQ968" s="26"/>
      <c r="DFR968" s="26"/>
      <c r="DFS968" s="26"/>
      <c r="DFT968" s="26"/>
      <c r="DFU968" s="26"/>
      <c r="DFV968" s="26"/>
      <c r="DFW968" s="26"/>
      <c r="DFX968" s="26"/>
      <c r="DFY968" s="26"/>
      <c r="DFZ968" s="26"/>
      <c r="DGA968" s="26"/>
      <c r="DGB968" s="26"/>
      <c r="DGC968" s="26"/>
      <c r="DGD968" s="26"/>
      <c r="DGE968" s="26"/>
      <c r="DGF968" s="26"/>
      <c r="DGG968" s="26"/>
      <c r="DGH968" s="26"/>
      <c r="DGI968" s="26"/>
      <c r="DGJ968" s="26"/>
      <c r="DGK968" s="26"/>
      <c r="DGL968" s="26"/>
      <c r="DGM968" s="26"/>
      <c r="DGN968" s="26"/>
      <c r="DGO968" s="26"/>
      <c r="DGP968" s="26"/>
      <c r="DGQ968" s="26"/>
      <c r="DGR968" s="26"/>
      <c r="DGS968" s="26"/>
      <c r="DGT968" s="26"/>
      <c r="DGU968" s="26"/>
      <c r="DGV968" s="26"/>
      <c r="DGW968" s="26"/>
      <c r="DGX968" s="26"/>
      <c r="DGY968" s="26"/>
      <c r="DGZ968" s="26"/>
      <c r="DHA968" s="26"/>
      <c r="DHB968" s="26"/>
      <c r="DHC968" s="26"/>
      <c r="DHD968" s="26"/>
      <c r="DHE968" s="26"/>
      <c r="DHF968" s="26"/>
      <c r="DHG968" s="26"/>
      <c r="DHH968" s="26"/>
      <c r="DHI968" s="26"/>
      <c r="DHJ968" s="26"/>
      <c r="DHK968" s="26"/>
      <c r="DHL968" s="26"/>
      <c r="DHM968" s="26"/>
      <c r="DHN968" s="26"/>
      <c r="DHO968" s="26"/>
      <c r="DHP968" s="26"/>
      <c r="DHQ968" s="26"/>
      <c r="DHR968" s="26"/>
      <c r="DHS968" s="26"/>
      <c r="DHT968" s="26"/>
      <c r="DHU968" s="26"/>
      <c r="DHV968" s="26"/>
      <c r="DHW968" s="26"/>
      <c r="DHX968" s="26"/>
      <c r="DHY968" s="26"/>
      <c r="DHZ968" s="26"/>
      <c r="DIA968" s="26"/>
      <c r="DIB968" s="26"/>
      <c r="DIC968" s="26"/>
      <c r="DID968" s="26"/>
      <c r="DIE968" s="26"/>
      <c r="DIF968" s="26"/>
      <c r="DIG968" s="26"/>
      <c r="DIH968" s="26"/>
      <c r="DII968" s="26"/>
      <c r="DIJ968" s="26"/>
      <c r="DIK968" s="26"/>
      <c r="DIL968" s="26"/>
      <c r="DIM968" s="26"/>
      <c r="DIN968" s="26"/>
      <c r="DIO968" s="26"/>
      <c r="DIP968" s="26"/>
      <c r="DIQ968" s="26"/>
      <c r="DIR968" s="26"/>
      <c r="DIS968" s="26"/>
      <c r="DIT968" s="26"/>
      <c r="DIU968" s="26"/>
      <c r="DIV968" s="26"/>
      <c r="DIW968" s="26"/>
      <c r="DIX968" s="26"/>
      <c r="DIY968" s="26"/>
      <c r="DIZ968" s="26"/>
      <c r="DJA968" s="26"/>
      <c r="DJB968" s="26"/>
      <c r="DJC968" s="26"/>
      <c r="DJD968" s="26"/>
      <c r="DJE968" s="26"/>
      <c r="DJF968" s="26"/>
      <c r="DJG968" s="26"/>
      <c r="DJH968" s="26"/>
      <c r="DJI968" s="26"/>
      <c r="DJJ968" s="26"/>
      <c r="DJK968" s="26"/>
      <c r="DJL968" s="26"/>
      <c r="DJM968" s="26"/>
      <c r="DJN968" s="26"/>
      <c r="DJO968" s="26"/>
      <c r="DJP968" s="26"/>
      <c r="DJQ968" s="26"/>
      <c r="DJR968" s="26"/>
      <c r="DJS968" s="26"/>
      <c r="DJT968" s="26"/>
      <c r="DJU968" s="26"/>
      <c r="DJV968" s="26"/>
      <c r="DJW968" s="26"/>
      <c r="DJX968" s="26"/>
      <c r="DJY968" s="26"/>
      <c r="DJZ968" s="26"/>
      <c r="DKA968" s="26"/>
      <c r="DKB968" s="26"/>
      <c r="DKC968" s="26"/>
      <c r="DKD968" s="26"/>
      <c r="DKE968" s="26"/>
      <c r="DKF968" s="26"/>
      <c r="DKG968" s="26"/>
      <c r="DKH968" s="26"/>
      <c r="DKI968" s="26"/>
      <c r="DKJ968" s="26"/>
      <c r="DKK968" s="26"/>
      <c r="DKL968" s="26"/>
      <c r="DKM968" s="26"/>
      <c r="DKN968" s="26"/>
      <c r="DKO968" s="26"/>
      <c r="DKP968" s="26"/>
      <c r="DKQ968" s="26"/>
      <c r="DKR968" s="26"/>
      <c r="DKS968" s="26"/>
      <c r="DKT968" s="26"/>
      <c r="DKU968" s="26"/>
      <c r="DKV968" s="26"/>
      <c r="DKW968" s="26"/>
      <c r="DKX968" s="26"/>
      <c r="DKY968" s="26"/>
      <c r="DKZ968" s="26"/>
      <c r="DLA968" s="26"/>
      <c r="DLB968" s="26"/>
      <c r="DLC968" s="26"/>
      <c r="DLD968" s="26"/>
      <c r="DLE968" s="26"/>
      <c r="DLF968" s="26"/>
      <c r="DLG968" s="26"/>
      <c r="DLH968" s="26"/>
      <c r="DLI968" s="26"/>
      <c r="DLJ968" s="26"/>
      <c r="DLK968" s="26"/>
      <c r="DLL968" s="26"/>
      <c r="DLM968" s="26"/>
      <c r="DLN968" s="26"/>
      <c r="DLO968" s="26"/>
      <c r="DLP968" s="26"/>
      <c r="DLQ968" s="26"/>
      <c r="DLR968" s="26"/>
      <c r="DLS968" s="26"/>
      <c r="DLT968" s="26"/>
      <c r="DLU968" s="26"/>
      <c r="DLV968" s="26"/>
      <c r="DLW968" s="26"/>
      <c r="DLX968" s="26"/>
      <c r="DLY968" s="26"/>
      <c r="DLZ968" s="26"/>
      <c r="DMA968" s="26"/>
      <c r="DMB968" s="26"/>
      <c r="DMC968" s="26"/>
      <c r="DMD968" s="26"/>
      <c r="DME968" s="26"/>
      <c r="DMF968" s="26"/>
      <c r="DMG968" s="26"/>
      <c r="DMH968" s="26"/>
      <c r="DMI968" s="26"/>
      <c r="DMJ968" s="26"/>
      <c r="DMK968" s="26"/>
      <c r="DML968" s="26"/>
      <c r="DMM968" s="26"/>
      <c r="DMN968" s="26"/>
      <c r="DMO968" s="26"/>
      <c r="DMP968" s="26"/>
      <c r="DMQ968" s="26"/>
      <c r="DMR968" s="26"/>
      <c r="DMS968" s="26"/>
      <c r="DMT968" s="26"/>
      <c r="DMU968" s="26"/>
      <c r="DMV968" s="26"/>
      <c r="DMW968" s="26"/>
      <c r="DMX968" s="26"/>
      <c r="DMY968" s="26"/>
      <c r="DMZ968" s="26"/>
      <c r="DNA968" s="26"/>
      <c r="DNB968" s="26"/>
      <c r="DNC968" s="26"/>
      <c r="DND968" s="26"/>
      <c r="DNE968" s="26"/>
      <c r="DNF968" s="26"/>
      <c r="DNG968" s="26"/>
      <c r="DNH968" s="26"/>
      <c r="DNI968" s="26"/>
      <c r="DNJ968" s="26"/>
      <c r="DNK968" s="26"/>
      <c r="DNL968" s="26"/>
      <c r="DNM968" s="26"/>
      <c r="DNN968" s="26"/>
      <c r="DNO968" s="26"/>
      <c r="DNP968" s="26"/>
      <c r="DNQ968" s="26"/>
      <c r="DNR968" s="26"/>
      <c r="DNS968" s="26"/>
      <c r="DNT968" s="26"/>
      <c r="DNU968" s="26"/>
      <c r="DNV968" s="26"/>
      <c r="DNW968" s="26"/>
      <c r="DNX968" s="26"/>
      <c r="DNY968" s="26"/>
      <c r="DNZ968" s="26"/>
      <c r="DOA968" s="26"/>
      <c r="DOB968" s="26"/>
      <c r="DOC968" s="26"/>
      <c r="DOD968" s="26"/>
      <c r="DOE968" s="26"/>
      <c r="DOF968" s="26"/>
      <c r="DOG968" s="26"/>
      <c r="DOH968" s="26"/>
      <c r="DOI968" s="26"/>
      <c r="DOJ968" s="26"/>
      <c r="DOK968" s="26"/>
      <c r="DOL968" s="26"/>
      <c r="DOM968" s="26"/>
      <c r="DON968" s="26"/>
      <c r="DOO968" s="26"/>
      <c r="DOP968" s="26"/>
      <c r="DOQ968" s="26"/>
      <c r="DOR968" s="26"/>
      <c r="DOS968" s="26"/>
      <c r="DOT968" s="26"/>
      <c r="DOU968" s="26"/>
      <c r="DOV968" s="26"/>
      <c r="DOW968" s="26"/>
      <c r="DOX968" s="26"/>
      <c r="DOY968" s="26"/>
      <c r="DOZ968" s="26"/>
      <c r="DPA968" s="26"/>
      <c r="DPB968" s="26"/>
      <c r="DPC968" s="26"/>
      <c r="DPD968" s="26"/>
      <c r="DPE968" s="26"/>
      <c r="DPF968" s="26"/>
      <c r="DPG968" s="26"/>
      <c r="DPH968" s="26"/>
      <c r="DPI968" s="26"/>
      <c r="DPJ968" s="26"/>
      <c r="DPK968" s="26"/>
      <c r="DPL968" s="26"/>
      <c r="DPM968" s="26"/>
      <c r="DPN968" s="26"/>
      <c r="DPO968" s="26"/>
      <c r="DPP968" s="26"/>
      <c r="DPQ968" s="26"/>
      <c r="DPR968" s="26"/>
      <c r="DPS968" s="26"/>
      <c r="DPT968" s="26"/>
      <c r="DPU968" s="26"/>
      <c r="DPV968" s="26"/>
      <c r="DPW968" s="26"/>
      <c r="DPX968" s="26"/>
      <c r="DPY968" s="26"/>
      <c r="DPZ968" s="26"/>
      <c r="DQA968" s="26"/>
      <c r="DQB968" s="26"/>
      <c r="DQC968" s="26"/>
      <c r="DQD968" s="26"/>
      <c r="DQE968" s="26"/>
      <c r="DQF968" s="26"/>
      <c r="DQG968" s="26"/>
      <c r="DQH968" s="26"/>
      <c r="DQI968" s="26"/>
      <c r="DQJ968" s="26"/>
      <c r="DQK968" s="26"/>
      <c r="DQL968" s="26"/>
      <c r="DQM968" s="26"/>
      <c r="DQN968" s="26"/>
      <c r="DQO968" s="26"/>
      <c r="DQP968" s="26"/>
      <c r="DQQ968" s="26"/>
      <c r="DQR968" s="26"/>
      <c r="DQS968" s="26"/>
      <c r="DQT968" s="26"/>
      <c r="DQU968" s="26"/>
      <c r="DQV968" s="26"/>
      <c r="DQW968" s="26"/>
      <c r="DQX968" s="26"/>
      <c r="DQY968" s="26"/>
      <c r="DQZ968" s="26"/>
      <c r="DRA968" s="26"/>
      <c r="DRB968" s="26"/>
      <c r="DRC968" s="26"/>
      <c r="DRD968" s="26"/>
      <c r="DRE968" s="26"/>
      <c r="DRF968" s="26"/>
      <c r="DRG968" s="26"/>
      <c r="DRH968" s="26"/>
      <c r="DRI968" s="26"/>
      <c r="DRJ968" s="26"/>
      <c r="DRK968" s="26"/>
      <c r="DRL968" s="26"/>
      <c r="DRM968" s="26"/>
      <c r="DRN968" s="26"/>
      <c r="DRO968" s="26"/>
      <c r="DRP968" s="26"/>
      <c r="DRQ968" s="26"/>
      <c r="DRR968" s="26"/>
      <c r="DRS968" s="26"/>
      <c r="DRT968" s="26"/>
      <c r="DRU968" s="26"/>
      <c r="DRV968" s="26"/>
      <c r="DRW968" s="26"/>
      <c r="DRX968" s="26"/>
      <c r="DRY968" s="26"/>
      <c r="DRZ968" s="26"/>
      <c r="DSA968" s="26"/>
      <c r="DSB968" s="26"/>
      <c r="DSC968" s="26"/>
      <c r="DSD968" s="26"/>
      <c r="DSE968" s="26"/>
      <c r="DSF968" s="26"/>
      <c r="DSG968" s="26"/>
      <c r="DSH968" s="26"/>
      <c r="DSI968" s="26"/>
      <c r="DSJ968" s="26"/>
      <c r="DSK968" s="26"/>
      <c r="DSL968" s="26"/>
      <c r="DSM968" s="26"/>
      <c r="DSN968" s="26"/>
      <c r="DSO968" s="26"/>
      <c r="DSP968" s="26"/>
      <c r="DSQ968" s="26"/>
      <c r="DSR968" s="26"/>
      <c r="DSS968" s="26"/>
      <c r="DST968" s="26"/>
      <c r="DSU968" s="26"/>
      <c r="DSV968" s="26"/>
      <c r="DSW968" s="26"/>
      <c r="DSX968" s="26"/>
      <c r="DSY968" s="26"/>
      <c r="DSZ968" s="26"/>
      <c r="DTA968" s="26"/>
      <c r="DTB968" s="26"/>
      <c r="DTC968" s="26"/>
      <c r="DTD968" s="26"/>
      <c r="DTE968" s="26"/>
      <c r="DTF968" s="26"/>
      <c r="DTG968" s="26"/>
      <c r="DTH968" s="26"/>
      <c r="DTI968" s="26"/>
      <c r="DTJ968" s="26"/>
      <c r="DTK968" s="26"/>
      <c r="DTL968" s="26"/>
      <c r="DTM968" s="26"/>
      <c r="DTN968" s="26"/>
      <c r="DTO968" s="26"/>
      <c r="DTP968" s="26"/>
      <c r="DTQ968" s="26"/>
      <c r="DTR968" s="26"/>
      <c r="DTS968" s="26"/>
      <c r="DTT968" s="26"/>
      <c r="DTU968" s="26"/>
      <c r="DTV968" s="26"/>
      <c r="DTW968" s="26"/>
      <c r="DTX968" s="26"/>
      <c r="DTY968" s="26"/>
      <c r="DTZ968" s="26"/>
      <c r="DUA968" s="26"/>
      <c r="DUB968" s="26"/>
      <c r="DUC968" s="26"/>
      <c r="DUD968" s="26"/>
      <c r="DUE968" s="26"/>
      <c r="DUF968" s="26"/>
      <c r="DUG968" s="26"/>
      <c r="DUH968" s="26"/>
      <c r="DUI968" s="26"/>
      <c r="DUJ968" s="26"/>
      <c r="DUK968" s="26"/>
      <c r="DUL968" s="26"/>
      <c r="DUM968" s="26"/>
      <c r="DUN968" s="26"/>
      <c r="DUO968" s="26"/>
      <c r="DUP968" s="26"/>
      <c r="DUQ968" s="26"/>
      <c r="DUR968" s="26"/>
      <c r="DUS968" s="26"/>
      <c r="DUT968" s="26"/>
      <c r="DUU968" s="26"/>
      <c r="DUV968" s="26"/>
      <c r="DUW968" s="26"/>
      <c r="DUX968" s="26"/>
      <c r="DUY968" s="26"/>
      <c r="DUZ968" s="26"/>
      <c r="DVA968" s="26"/>
      <c r="DVB968" s="26"/>
      <c r="DVC968" s="26"/>
      <c r="DVD968" s="26"/>
      <c r="DVE968" s="26"/>
      <c r="DVF968" s="26"/>
      <c r="DVG968" s="26"/>
      <c r="DVH968" s="26"/>
      <c r="DVI968" s="26"/>
      <c r="DVJ968" s="26"/>
      <c r="DVK968" s="26"/>
      <c r="DVL968" s="26"/>
      <c r="DVM968" s="26"/>
      <c r="DVN968" s="26"/>
      <c r="DVO968" s="26"/>
      <c r="DVP968" s="26"/>
      <c r="DVQ968" s="26"/>
      <c r="DVR968" s="26"/>
      <c r="DVS968" s="26"/>
      <c r="DVT968" s="26"/>
      <c r="DVU968" s="26"/>
      <c r="DVV968" s="26"/>
      <c r="DVW968" s="26"/>
      <c r="DVX968" s="26"/>
      <c r="DVY968" s="26"/>
      <c r="DVZ968" s="26"/>
      <c r="DWA968" s="26"/>
      <c r="DWB968" s="26"/>
      <c r="DWC968" s="26"/>
      <c r="DWD968" s="26"/>
      <c r="DWE968" s="26"/>
      <c r="DWF968" s="26"/>
      <c r="DWG968" s="26"/>
      <c r="DWH968" s="26"/>
      <c r="DWI968" s="26"/>
      <c r="DWJ968" s="26"/>
      <c r="DWK968" s="26"/>
      <c r="DWL968" s="26"/>
      <c r="DWM968" s="26"/>
      <c r="DWN968" s="26"/>
      <c r="DWO968" s="26"/>
      <c r="DWP968" s="26"/>
      <c r="DWQ968" s="26"/>
      <c r="DWR968" s="26"/>
      <c r="DWS968" s="26"/>
      <c r="DWT968" s="26"/>
      <c r="DWU968" s="26"/>
      <c r="DWV968" s="26"/>
      <c r="DWW968" s="26"/>
      <c r="DWX968" s="26"/>
      <c r="DWY968" s="26"/>
      <c r="DWZ968" s="26"/>
      <c r="DXA968" s="26"/>
      <c r="DXB968" s="26"/>
      <c r="DXC968" s="26"/>
      <c r="DXD968" s="26"/>
      <c r="DXE968" s="26"/>
      <c r="DXF968" s="26"/>
      <c r="DXG968" s="26"/>
      <c r="DXH968" s="26"/>
      <c r="DXI968" s="26"/>
      <c r="DXJ968" s="26"/>
      <c r="DXK968" s="26"/>
      <c r="DXL968" s="26"/>
      <c r="DXM968" s="26"/>
      <c r="DXN968" s="26"/>
      <c r="DXO968" s="26"/>
      <c r="DXP968" s="26"/>
      <c r="DXQ968" s="26"/>
      <c r="DXR968" s="26"/>
      <c r="DXS968" s="26"/>
      <c r="DXT968" s="26"/>
      <c r="DXU968" s="26"/>
      <c r="DXV968" s="26"/>
      <c r="DXW968" s="26"/>
      <c r="DXX968" s="26"/>
      <c r="DXY968" s="26"/>
      <c r="DXZ968" s="26"/>
      <c r="DYA968" s="26"/>
      <c r="DYB968" s="26"/>
      <c r="DYC968" s="26"/>
      <c r="DYD968" s="26"/>
      <c r="DYE968" s="26"/>
      <c r="DYF968" s="26"/>
      <c r="DYG968" s="26"/>
      <c r="DYH968" s="26"/>
      <c r="DYI968" s="26"/>
      <c r="DYJ968" s="26"/>
      <c r="DYK968" s="26"/>
      <c r="DYL968" s="26"/>
      <c r="DYM968" s="26"/>
      <c r="DYN968" s="26"/>
      <c r="DYO968" s="26"/>
      <c r="DYP968" s="26"/>
      <c r="DYQ968" s="26"/>
      <c r="DYR968" s="26"/>
      <c r="DYS968" s="26"/>
      <c r="DYT968" s="26"/>
      <c r="DYU968" s="26"/>
      <c r="DYV968" s="26"/>
      <c r="DYW968" s="26"/>
      <c r="DYX968" s="26"/>
      <c r="DYY968" s="26"/>
      <c r="DYZ968" s="26"/>
      <c r="DZA968" s="26"/>
      <c r="DZB968" s="26"/>
      <c r="DZC968" s="26"/>
      <c r="DZD968" s="26"/>
      <c r="DZE968" s="26"/>
      <c r="DZF968" s="26"/>
      <c r="DZG968" s="26"/>
      <c r="DZH968" s="26"/>
      <c r="DZI968" s="26"/>
      <c r="DZJ968" s="26"/>
      <c r="DZK968" s="26"/>
      <c r="DZL968" s="26"/>
      <c r="DZM968" s="26"/>
      <c r="DZN968" s="26"/>
      <c r="DZO968" s="26"/>
      <c r="DZP968" s="26"/>
      <c r="DZQ968" s="26"/>
      <c r="DZR968" s="26"/>
      <c r="DZS968" s="26"/>
      <c r="DZT968" s="26"/>
      <c r="DZU968" s="26"/>
      <c r="DZV968" s="26"/>
      <c r="DZW968" s="26"/>
      <c r="DZX968" s="26"/>
      <c r="DZY968" s="26"/>
      <c r="DZZ968" s="26"/>
      <c r="EAA968" s="26"/>
      <c r="EAB968" s="26"/>
      <c r="EAC968" s="26"/>
      <c r="EAD968" s="26"/>
      <c r="EAE968" s="26"/>
      <c r="EAF968" s="26"/>
      <c r="EAG968" s="26"/>
      <c r="EAH968" s="26"/>
      <c r="EAI968" s="26"/>
      <c r="EAJ968" s="26"/>
      <c r="EAK968" s="26"/>
      <c r="EAL968" s="26"/>
      <c r="EAM968" s="26"/>
      <c r="EAN968" s="26"/>
      <c r="EAO968" s="26"/>
      <c r="EAP968" s="26"/>
      <c r="EAQ968" s="26"/>
      <c r="EAR968" s="26"/>
      <c r="EAS968" s="26"/>
      <c r="EAT968" s="26"/>
      <c r="EAU968" s="26"/>
      <c r="EAV968" s="26"/>
      <c r="EAW968" s="26"/>
      <c r="EAX968" s="26"/>
      <c r="EAY968" s="26"/>
      <c r="EAZ968" s="26"/>
      <c r="EBA968" s="26"/>
      <c r="EBB968" s="26"/>
      <c r="EBC968" s="26"/>
      <c r="EBD968" s="26"/>
      <c r="EBE968" s="26"/>
      <c r="EBF968" s="26"/>
      <c r="EBG968" s="26"/>
      <c r="EBH968" s="26"/>
      <c r="EBI968" s="26"/>
      <c r="EBJ968" s="26"/>
      <c r="EBK968" s="26"/>
      <c r="EBL968" s="26"/>
      <c r="EBM968" s="26"/>
      <c r="EBN968" s="26"/>
      <c r="EBO968" s="26"/>
      <c r="EBP968" s="26"/>
      <c r="EBQ968" s="26"/>
      <c r="EBR968" s="26"/>
      <c r="EBS968" s="26"/>
      <c r="EBT968" s="26"/>
      <c r="EBU968" s="26"/>
      <c r="EBV968" s="26"/>
      <c r="EBW968" s="26"/>
      <c r="EBX968" s="26"/>
      <c r="EBY968" s="26"/>
      <c r="EBZ968" s="26"/>
      <c r="ECA968" s="26"/>
      <c r="ECB968" s="26"/>
      <c r="ECC968" s="26"/>
      <c r="ECD968" s="26"/>
      <c r="ECE968" s="26"/>
      <c r="ECF968" s="26"/>
      <c r="ECG968" s="26"/>
      <c r="ECH968" s="26"/>
      <c r="ECI968" s="26"/>
      <c r="ECJ968" s="26"/>
      <c r="ECK968" s="26"/>
      <c r="ECL968" s="26"/>
      <c r="ECM968" s="26"/>
      <c r="ECN968" s="26"/>
      <c r="ECO968" s="26"/>
      <c r="ECP968" s="26"/>
      <c r="ECQ968" s="26"/>
      <c r="ECR968" s="26"/>
      <c r="ECS968" s="26"/>
      <c r="ECT968" s="26"/>
      <c r="ECU968" s="26"/>
      <c r="ECV968" s="26"/>
      <c r="ECW968" s="26"/>
      <c r="ECX968" s="26"/>
      <c r="ECY968" s="26"/>
      <c r="ECZ968" s="26"/>
      <c r="EDA968" s="26"/>
      <c r="EDB968" s="26"/>
      <c r="EDC968" s="26"/>
      <c r="EDD968" s="26"/>
      <c r="EDE968" s="26"/>
      <c r="EDF968" s="26"/>
      <c r="EDG968" s="26"/>
      <c r="EDH968" s="26"/>
      <c r="EDI968" s="26"/>
      <c r="EDJ968" s="26"/>
      <c r="EDK968" s="26"/>
      <c r="EDL968" s="26"/>
      <c r="EDM968" s="26"/>
      <c r="EDN968" s="26"/>
      <c r="EDO968" s="26"/>
      <c r="EDP968" s="26"/>
      <c r="EDQ968" s="26"/>
      <c r="EDR968" s="26"/>
      <c r="EDS968" s="26"/>
      <c r="EDT968" s="26"/>
      <c r="EDU968" s="26"/>
      <c r="EDV968" s="26"/>
      <c r="EDW968" s="26"/>
      <c r="EDX968" s="26"/>
      <c r="EDY968" s="26"/>
      <c r="EDZ968" s="26"/>
      <c r="EEA968" s="26"/>
      <c r="EEB968" s="26"/>
      <c r="EEC968" s="26"/>
      <c r="EED968" s="26"/>
      <c r="EEE968" s="26"/>
      <c r="EEF968" s="26"/>
      <c r="EEG968" s="26"/>
      <c r="EEH968" s="26"/>
      <c r="EEI968" s="26"/>
      <c r="EEJ968" s="26"/>
      <c r="EEK968" s="26"/>
      <c r="EEL968" s="26"/>
      <c r="EEM968" s="26"/>
      <c r="EEN968" s="26"/>
      <c r="EEO968" s="26"/>
      <c r="EEP968" s="26"/>
      <c r="EEQ968" s="26"/>
      <c r="EER968" s="26"/>
      <c r="EES968" s="26"/>
      <c r="EET968" s="26"/>
      <c r="EEU968" s="26"/>
      <c r="EEV968" s="26"/>
      <c r="EEW968" s="26"/>
      <c r="EEX968" s="26"/>
      <c r="EEY968" s="26"/>
      <c r="EEZ968" s="26"/>
      <c r="EFA968" s="26"/>
      <c r="EFB968" s="26"/>
      <c r="EFC968" s="26"/>
      <c r="EFD968" s="26"/>
      <c r="EFE968" s="26"/>
      <c r="EFF968" s="26"/>
      <c r="EFG968" s="26"/>
      <c r="EFH968" s="26"/>
      <c r="EFI968" s="26"/>
      <c r="EFJ968" s="26"/>
      <c r="EFK968" s="26"/>
      <c r="EFL968" s="26"/>
      <c r="EFM968" s="26"/>
      <c r="EFN968" s="26"/>
      <c r="EFO968" s="26"/>
      <c r="EFP968" s="26"/>
      <c r="EFQ968" s="26"/>
      <c r="EFR968" s="26"/>
      <c r="EFS968" s="26"/>
      <c r="EFT968" s="26"/>
      <c r="EFU968" s="26"/>
      <c r="EFV968" s="26"/>
      <c r="EFW968" s="26"/>
      <c r="EFX968" s="26"/>
      <c r="EFY968" s="26"/>
      <c r="EFZ968" s="26"/>
      <c r="EGA968" s="26"/>
      <c r="EGB968" s="26"/>
      <c r="EGC968" s="26"/>
      <c r="EGD968" s="26"/>
      <c r="EGE968" s="26"/>
      <c r="EGF968" s="26"/>
      <c r="EGG968" s="26"/>
      <c r="EGH968" s="26"/>
      <c r="EGI968" s="26"/>
      <c r="EGJ968" s="26"/>
      <c r="EGK968" s="26"/>
      <c r="EGL968" s="26"/>
      <c r="EGM968" s="26"/>
      <c r="EGN968" s="26"/>
      <c r="EGO968" s="26"/>
      <c r="EGP968" s="26"/>
      <c r="EGQ968" s="26"/>
      <c r="EGR968" s="26"/>
      <c r="EGS968" s="26"/>
      <c r="EGT968" s="26"/>
      <c r="EGU968" s="26"/>
      <c r="EGV968" s="26"/>
      <c r="EGW968" s="26"/>
      <c r="EGX968" s="26"/>
      <c r="EGY968" s="26"/>
      <c r="EGZ968" s="26"/>
      <c r="EHA968" s="26"/>
      <c r="EHB968" s="26"/>
      <c r="EHC968" s="26"/>
      <c r="EHD968" s="26"/>
      <c r="EHE968" s="26"/>
      <c r="EHF968" s="26"/>
      <c r="EHG968" s="26"/>
      <c r="EHH968" s="26"/>
      <c r="EHI968" s="26"/>
      <c r="EHJ968" s="26"/>
      <c r="EHK968" s="26"/>
      <c r="EHL968" s="26"/>
      <c r="EHM968" s="26"/>
      <c r="EHN968" s="26"/>
      <c r="EHO968" s="26"/>
      <c r="EHP968" s="26"/>
      <c r="EHQ968" s="26"/>
      <c r="EHR968" s="26"/>
      <c r="EHS968" s="26"/>
      <c r="EHT968" s="26"/>
      <c r="EHU968" s="26"/>
      <c r="EHV968" s="26"/>
      <c r="EHW968" s="26"/>
      <c r="EHX968" s="26"/>
      <c r="EHY968" s="26"/>
      <c r="EHZ968" s="26"/>
      <c r="EIA968" s="26"/>
      <c r="EIB968" s="26"/>
      <c r="EIC968" s="26"/>
      <c r="EID968" s="26"/>
      <c r="EIE968" s="26"/>
      <c r="EIF968" s="26"/>
      <c r="EIG968" s="26"/>
      <c r="EIH968" s="26"/>
      <c r="EII968" s="26"/>
      <c r="EIJ968" s="26"/>
      <c r="EIK968" s="26"/>
      <c r="EIL968" s="26"/>
      <c r="EIM968" s="26"/>
      <c r="EIN968" s="26"/>
      <c r="EIO968" s="26"/>
      <c r="EIP968" s="26"/>
      <c r="EIQ968" s="26"/>
      <c r="EIR968" s="26"/>
      <c r="EIS968" s="26"/>
      <c r="EIT968" s="26"/>
      <c r="EIU968" s="26"/>
      <c r="EIV968" s="26"/>
      <c r="EIW968" s="26"/>
      <c r="EIX968" s="26"/>
      <c r="EIY968" s="26"/>
      <c r="EIZ968" s="26"/>
      <c r="EJA968" s="26"/>
      <c r="EJB968" s="26"/>
      <c r="EJC968" s="26"/>
      <c r="EJD968" s="26"/>
      <c r="EJE968" s="26"/>
      <c r="EJF968" s="26"/>
      <c r="EJG968" s="26"/>
      <c r="EJH968" s="26"/>
      <c r="EJI968" s="26"/>
      <c r="EJJ968" s="26"/>
      <c r="EJK968" s="26"/>
      <c r="EJL968" s="26"/>
      <c r="EJM968" s="26"/>
      <c r="EJN968" s="26"/>
      <c r="EJO968" s="26"/>
      <c r="EJP968" s="26"/>
      <c r="EJQ968" s="26"/>
      <c r="EJR968" s="26"/>
      <c r="EJS968" s="26"/>
      <c r="EJT968" s="26"/>
      <c r="EJU968" s="26"/>
      <c r="EJV968" s="26"/>
      <c r="EJW968" s="26"/>
      <c r="EJX968" s="26"/>
      <c r="EJY968" s="26"/>
      <c r="EJZ968" s="26"/>
      <c r="EKA968" s="26"/>
      <c r="EKB968" s="26"/>
      <c r="EKC968" s="26"/>
      <c r="EKD968" s="26"/>
      <c r="EKE968" s="26"/>
      <c r="EKF968" s="26"/>
      <c r="EKG968" s="26"/>
      <c r="EKH968" s="26"/>
      <c r="EKI968" s="26"/>
      <c r="EKJ968" s="26"/>
      <c r="EKK968" s="26"/>
      <c r="EKL968" s="26"/>
      <c r="EKM968" s="26"/>
      <c r="EKN968" s="26"/>
      <c r="EKO968" s="26"/>
      <c r="EKP968" s="26"/>
      <c r="EKQ968" s="26"/>
      <c r="EKR968" s="26"/>
      <c r="EKS968" s="26"/>
      <c r="EKT968" s="26"/>
      <c r="EKU968" s="26"/>
      <c r="EKV968" s="26"/>
      <c r="EKW968" s="26"/>
      <c r="EKX968" s="26"/>
      <c r="EKY968" s="26"/>
      <c r="EKZ968" s="26"/>
      <c r="ELA968" s="26"/>
      <c r="ELB968" s="26"/>
      <c r="ELC968" s="26"/>
      <c r="ELD968" s="26"/>
      <c r="ELE968" s="26"/>
      <c r="ELF968" s="26"/>
      <c r="ELG968" s="26"/>
      <c r="ELH968" s="26"/>
      <c r="ELI968" s="26"/>
      <c r="ELJ968" s="26"/>
      <c r="ELK968" s="26"/>
      <c r="ELL968" s="26"/>
      <c r="ELM968" s="26"/>
      <c r="ELN968" s="26"/>
      <c r="ELO968" s="26"/>
      <c r="ELP968" s="26"/>
      <c r="ELQ968" s="26"/>
      <c r="ELR968" s="26"/>
      <c r="ELS968" s="26"/>
      <c r="ELT968" s="26"/>
      <c r="ELU968" s="26"/>
      <c r="ELV968" s="26"/>
      <c r="ELW968" s="26"/>
      <c r="ELX968" s="26"/>
      <c r="ELY968" s="26"/>
      <c r="ELZ968" s="26"/>
      <c r="EMA968" s="26"/>
      <c r="EMB968" s="26"/>
      <c r="EMC968" s="26"/>
      <c r="EMD968" s="26"/>
      <c r="EME968" s="26"/>
      <c r="EMF968" s="26"/>
      <c r="EMG968" s="26"/>
      <c r="EMH968" s="26"/>
      <c r="EMI968" s="26"/>
      <c r="EMJ968" s="26"/>
      <c r="EMK968" s="26"/>
      <c r="EML968" s="26"/>
      <c r="EMM968" s="26"/>
      <c r="EMN968" s="26"/>
      <c r="EMO968" s="26"/>
      <c r="EMP968" s="26"/>
      <c r="EMQ968" s="26"/>
      <c r="EMR968" s="26"/>
      <c r="EMS968" s="26"/>
      <c r="EMT968" s="26"/>
      <c r="EMU968" s="26"/>
      <c r="EMV968" s="26"/>
      <c r="EMW968" s="26"/>
      <c r="EMX968" s="26"/>
      <c r="EMY968" s="26"/>
      <c r="EMZ968" s="26"/>
      <c r="ENA968" s="26"/>
      <c r="ENB968" s="26"/>
      <c r="ENC968" s="26"/>
      <c r="END968" s="26"/>
      <c r="ENE968" s="26"/>
      <c r="ENF968" s="26"/>
      <c r="ENG968" s="26"/>
      <c r="ENH968" s="26"/>
      <c r="ENI968" s="26"/>
      <c r="ENJ968" s="26"/>
      <c r="ENK968" s="26"/>
      <c r="ENL968" s="26"/>
      <c r="ENM968" s="26"/>
      <c r="ENN968" s="26"/>
      <c r="ENO968" s="26"/>
      <c r="ENP968" s="26"/>
      <c r="ENQ968" s="26"/>
      <c r="ENR968" s="26"/>
      <c r="ENS968" s="26"/>
      <c r="ENT968" s="26"/>
      <c r="ENU968" s="26"/>
      <c r="ENV968" s="26"/>
      <c r="ENW968" s="26"/>
      <c r="ENX968" s="26"/>
      <c r="ENY968" s="26"/>
      <c r="ENZ968" s="26"/>
      <c r="EOA968" s="26"/>
      <c r="EOB968" s="26"/>
      <c r="EOC968" s="26"/>
      <c r="EOD968" s="26"/>
      <c r="EOE968" s="26"/>
      <c r="EOF968" s="26"/>
      <c r="EOG968" s="26"/>
      <c r="EOH968" s="26"/>
      <c r="EOI968" s="26"/>
      <c r="EOJ968" s="26"/>
      <c r="EOK968" s="26"/>
      <c r="EOL968" s="26"/>
      <c r="EOM968" s="26"/>
      <c r="EON968" s="26"/>
      <c r="EOO968" s="26"/>
      <c r="EOP968" s="26"/>
      <c r="EOQ968" s="26"/>
      <c r="EOR968" s="26"/>
      <c r="EOS968" s="26"/>
      <c r="EOT968" s="26"/>
      <c r="EOU968" s="26"/>
      <c r="EOV968" s="26"/>
      <c r="EOW968" s="26"/>
      <c r="EOX968" s="26"/>
      <c r="EOY968" s="26"/>
      <c r="EOZ968" s="26"/>
      <c r="EPA968" s="26"/>
      <c r="EPB968" s="26"/>
      <c r="EPC968" s="26"/>
      <c r="EPD968" s="26"/>
      <c r="EPE968" s="26"/>
      <c r="EPF968" s="26"/>
      <c r="EPG968" s="26"/>
      <c r="EPH968" s="26"/>
      <c r="EPI968" s="26"/>
      <c r="EPJ968" s="26"/>
      <c r="EPK968" s="26"/>
      <c r="EPL968" s="26"/>
      <c r="EPM968" s="26"/>
      <c r="EPN968" s="26"/>
      <c r="EPO968" s="26"/>
      <c r="EPP968" s="26"/>
      <c r="EPQ968" s="26"/>
      <c r="EPR968" s="26"/>
      <c r="EPS968" s="26"/>
      <c r="EPT968" s="26"/>
      <c r="EPU968" s="26"/>
      <c r="EPV968" s="26"/>
      <c r="EPW968" s="26"/>
      <c r="EPX968" s="26"/>
      <c r="EPY968" s="26"/>
      <c r="EPZ968" s="26"/>
      <c r="EQA968" s="26"/>
      <c r="EQB968" s="26"/>
      <c r="EQC968" s="26"/>
      <c r="EQD968" s="26"/>
      <c r="EQE968" s="26"/>
      <c r="EQF968" s="26"/>
      <c r="EQG968" s="26"/>
      <c r="EQH968" s="26"/>
      <c r="EQI968" s="26"/>
      <c r="EQJ968" s="26"/>
      <c r="EQK968" s="26"/>
      <c r="EQL968" s="26"/>
      <c r="EQM968" s="26"/>
      <c r="EQN968" s="26"/>
      <c r="EQO968" s="26"/>
      <c r="EQP968" s="26"/>
      <c r="EQQ968" s="26"/>
      <c r="EQR968" s="26"/>
      <c r="EQS968" s="26"/>
      <c r="EQT968" s="26"/>
      <c r="EQU968" s="26"/>
      <c r="EQV968" s="26"/>
      <c r="EQW968" s="26"/>
      <c r="EQX968" s="26"/>
      <c r="EQY968" s="26"/>
      <c r="EQZ968" s="26"/>
      <c r="ERA968" s="26"/>
      <c r="ERB968" s="26"/>
      <c r="ERC968" s="26"/>
      <c r="ERD968" s="26"/>
      <c r="ERE968" s="26"/>
      <c r="ERF968" s="26"/>
      <c r="ERG968" s="26"/>
      <c r="ERH968" s="26"/>
      <c r="ERI968" s="26"/>
      <c r="ERJ968" s="26"/>
      <c r="ERK968" s="26"/>
      <c r="ERL968" s="26"/>
      <c r="ERM968" s="26"/>
      <c r="ERN968" s="26"/>
      <c r="ERO968" s="26"/>
      <c r="ERP968" s="26"/>
      <c r="ERQ968" s="26"/>
      <c r="ERR968" s="26"/>
      <c r="ERS968" s="26"/>
      <c r="ERT968" s="26"/>
      <c r="ERU968" s="26"/>
      <c r="ERV968" s="26"/>
      <c r="ERW968" s="26"/>
      <c r="ERX968" s="26"/>
      <c r="ERY968" s="26"/>
      <c r="ERZ968" s="26"/>
      <c r="ESA968" s="26"/>
      <c r="ESB968" s="26"/>
      <c r="ESC968" s="26"/>
      <c r="ESD968" s="26"/>
      <c r="ESE968" s="26"/>
      <c r="ESF968" s="26"/>
      <c r="ESG968" s="26"/>
      <c r="ESH968" s="26"/>
      <c r="ESI968" s="26"/>
      <c r="ESJ968" s="26"/>
      <c r="ESK968" s="26"/>
      <c r="ESL968" s="26"/>
      <c r="ESM968" s="26"/>
      <c r="ESN968" s="26"/>
      <c r="ESO968" s="26"/>
      <c r="ESP968" s="26"/>
      <c r="ESQ968" s="26"/>
      <c r="ESR968" s="26"/>
      <c r="ESS968" s="26"/>
      <c r="EST968" s="26"/>
      <c r="ESU968" s="26"/>
      <c r="ESV968" s="26"/>
      <c r="ESW968" s="26"/>
      <c r="ESX968" s="26"/>
      <c r="ESY968" s="26"/>
      <c r="ESZ968" s="26"/>
      <c r="ETA968" s="26"/>
      <c r="ETB968" s="26"/>
      <c r="ETC968" s="26"/>
      <c r="ETD968" s="26"/>
      <c r="ETE968" s="26"/>
      <c r="ETF968" s="26"/>
      <c r="ETG968" s="26"/>
      <c r="ETH968" s="26"/>
      <c r="ETI968" s="26"/>
      <c r="ETJ968" s="26"/>
      <c r="ETK968" s="26"/>
      <c r="ETL968" s="26"/>
      <c r="ETM968" s="26"/>
      <c r="ETN968" s="26"/>
      <c r="ETO968" s="26"/>
      <c r="ETP968" s="26"/>
      <c r="ETQ968" s="26"/>
      <c r="ETR968" s="26"/>
      <c r="ETS968" s="26"/>
      <c r="ETT968" s="26"/>
      <c r="ETU968" s="26"/>
      <c r="ETV968" s="26"/>
      <c r="ETW968" s="26"/>
      <c r="ETX968" s="26"/>
      <c r="ETY968" s="26"/>
      <c r="ETZ968" s="26"/>
      <c r="EUA968" s="26"/>
      <c r="EUB968" s="26"/>
      <c r="EUC968" s="26"/>
      <c r="EUD968" s="26"/>
      <c r="EUE968" s="26"/>
      <c r="EUF968" s="26"/>
      <c r="EUG968" s="26"/>
      <c r="EUH968" s="26"/>
      <c r="EUI968" s="26"/>
      <c r="EUJ968" s="26"/>
      <c r="EUK968" s="26"/>
      <c r="EUL968" s="26"/>
      <c r="EUM968" s="26"/>
      <c r="EUN968" s="26"/>
      <c r="EUO968" s="26"/>
      <c r="EUP968" s="26"/>
      <c r="EUQ968" s="26"/>
      <c r="EUR968" s="26"/>
      <c r="EUS968" s="26"/>
      <c r="EUT968" s="26"/>
      <c r="EUU968" s="26"/>
      <c r="EUV968" s="26"/>
      <c r="EUW968" s="26"/>
      <c r="EUX968" s="26"/>
      <c r="EUY968" s="26"/>
      <c r="EUZ968" s="26"/>
      <c r="EVA968" s="26"/>
      <c r="EVB968" s="26"/>
      <c r="EVC968" s="26"/>
      <c r="EVD968" s="26"/>
      <c r="EVE968" s="26"/>
      <c r="EVF968" s="26"/>
      <c r="EVG968" s="26"/>
      <c r="EVH968" s="26"/>
      <c r="EVI968" s="26"/>
      <c r="EVJ968" s="26"/>
      <c r="EVK968" s="26"/>
      <c r="EVL968" s="26"/>
      <c r="EVM968" s="26"/>
      <c r="EVN968" s="26"/>
      <c r="EVO968" s="26"/>
      <c r="EVP968" s="26"/>
      <c r="EVQ968" s="26"/>
      <c r="EVR968" s="26"/>
      <c r="EVS968" s="26"/>
      <c r="EVT968" s="26"/>
      <c r="EVU968" s="26"/>
      <c r="EVV968" s="26"/>
      <c r="EVW968" s="26"/>
      <c r="EVX968" s="26"/>
      <c r="EVY968" s="26"/>
      <c r="EVZ968" s="26"/>
      <c r="EWA968" s="26"/>
      <c r="EWB968" s="26"/>
      <c r="EWC968" s="26"/>
      <c r="EWD968" s="26"/>
      <c r="EWE968" s="26"/>
      <c r="EWF968" s="26"/>
      <c r="EWG968" s="26"/>
      <c r="EWH968" s="26"/>
      <c r="EWI968" s="26"/>
      <c r="EWJ968" s="26"/>
      <c r="EWK968" s="26"/>
      <c r="EWL968" s="26"/>
      <c r="EWM968" s="26"/>
      <c r="EWN968" s="26"/>
      <c r="EWO968" s="26"/>
      <c r="EWP968" s="26"/>
      <c r="EWQ968" s="26"/>
      <c r="EWR968" s="26"/>
      <c r="EWS968" s="26"/>
      <c r="EWT968" s="26"/>
      <c r="EWU968" s="26"/>
      <c r="EWV968" s="26"/>
      <c r="EWW968" s="26"/>
      <c r="EWX968" s="26"/>
      <c r="EWY968" s="26"/>
      <c r="EWZ968" s="26"/>
      <c r="EXA968" s="26"/>
      <c r="EXB968" s="26"/>
      <c r="EXC968" s="26"/>
      <c r="EXD968" s="26"/>
      <c r="EXE968" s="26"/>
      <c r="EXF968" s="26"/>
      <c r="EXG968" s="26"/>
      <c r="EXH968" s="26"/>
      <c r="EXI968" s="26"/>
      <c r="EXJ968" s="26"/>
      <c r="EXK968" s="26"/>
      <c r="EXL968" s="26"/>
      <c r="EXM968" s="26"/>
      <c r="EXN968" s="26"/>
      <c r="EXO968" s="26"/>
      <c r="EXP968" s="26"/>
      <c r="EXQ968" s="26"/>
      <c r="EXR968" s="26"/>
      <c r="EXS968" s="26"/>
      <c r="EXT968" s="26"/>
      <c r="EXU968" s="26"/>
      <c r="EXV968" s="26"/>
      <c r="EXW968" s="26"/>
      <c r="EXX968" s="26"/>
      <c r="EXY968" s="26"/>
      <c r="EXZ968" s="26"/>
      <c r="EYA968" s="26"/>
      <c r="EYB968" s="26"/>
      <c r="EYC968" s="26"/>
      <c r="EYD968" s="26"/>
      <c r="EYE968" s="26"/>
      <c r="EYF968" s="26"/>
      <c r="EYG968" s="26"/>
      <c r="EYH968" s="26"/>
      <c r="EYI968" s="26"/>
      <c r="EYJ968" s="26"/>
      <c r="EYK968" s="26"/>
      <c r="EYL968" s="26"/>
      <c r="EYM968" s="26"/>
      <c r="EYN968" s="26"/>
      <c r="EYO968" s="26"/>
      <c r="EYP968" s="26"/>
      <c r="EYQ968" s="26"/>
      <c r="EYR968" s="26"/>
      <c r="EYS968" s="26"/>
      <c r="EYT968" s="26"/>
      <c r="EYU968" s="26"/>
      <c r="EYV968" s="26"/>
      <c r="EYW968" s="26"/>
      <c r="EYX968" s="26"/>
      <c r="EYY968" s="26"/>
      <c r="EYZ968" s="26"/>
      <c r="EZA968" s="26"/>
      <c r="EZB968" s="26"/>
      <c r="EZC968" s="26"/>
      <c r="EZD968" s="26"/>
      <c r="EZE968" s="26"/>
      <c r="EZF968" s="26"/>
      <c r="EZG968" s="26"/>
      <c r="EZH968" s="26"/>
      <c r="EZI968" s="26"/>
      <c r="EZJ968" s="26"/>
      <c r="EZK968" s="26"/>
      <c r="EZL968" s="26"/>
      <c r="EZM968" s="26"/>
      <c r="EZN968" s="26"/>
      <c r="EZO968" s="26"/>
      <c r="EZP968" s="26"/>
      <c r="EZQ968" s="26"/>
      <c r="EZR968" s="26"/>
      <c r="EZS968" s="26"/>
      <c r="EZT968" s="26"/>
      <c r="EZU968" s="26"/>
      <c r="EZV968" s="26"/>
      <c r="EZW968" s="26"/>
      <c r="EZX968" s="26"/>
      <c r="EZY968" s="26"/>
      <c r="EZZ968" s="26"/>
      <c r="FAA968" s="26"/>
      <c r="FAB968" s="26"/>
      <c r="FAC968" s="26"/>
      <c r="FAD968" s="26"/>
      <c r="FAE968" s="26"/>
      <c r="FAF968" s="26"/>
      <c r="FAG968" s="26"/>
      <c r="FAH968" s="26"/>
      <c r="FAI968" s="26"/>
      <c r="FAJ968" s="26"/>
      <c r="FAK968" s="26"/>
      <c r="FAL968" s="26"/>
      <c r="FAM968" s="26"/>
      <c r="FAN968" s="26"/>
      <c r="FAO968" s="26"/>
      <c r="FAP968" s="26"/>
      <c r="FAQ968" s="26"/>
      <c r="FAR968" s="26"/>
      <c r="FAS968" s="26"/>
      <c r="FAT968" s="26"/>
      <c r="FAU968" s="26"/>
      <c r="FAV968" s="26"/>
      <c r="FAW968" s="26"/>
      <c r="FAX968" s="26"/>
      <c r="FAY968" s="26"/>
      <c r="FAZ968" s="26"/>
      <c r="FBA968" s="26"/>
      <c r="FBB968" s="26"/>
      <c r="FBC968" s="26"/>
      <c r="FBD968" s="26"/>
      <c r="FBE968" s="26"/>
      <c r="FBF968" s="26"/>
      <c r="FBG968" s="26"/>
      <c r="FBH968" s="26"/>
      <c r="FBI968" s="26"/>
      <c r="FBJ968" s="26"/>
      <c r="FBK968" s="26"/>
      <c r="FBL968" s="26"/>
      <c r="FBM968" s="26"/>
      <c r="FBN968" s="26"/>
      <c r="FBO968" s="26"/>
      <c r="FBP968" s="26"/>
      <c r="FBQ968" s="26"/>
      <c r="FBR968" s="26"/>
      <c r="FBS968" s="26"/>
      <c r="FBT968" s="26"/>
      <c r="FBU968" s="26"/>
      <c r="FBV968" s="26"/>
      <c r="FBW968" s="26"/>
      <c r="FBX968" s="26"/>
      <c r="FBY968" s="26"/>
      <c r="FBZ968" s="26"/>
      <c r="FCA968" s="26"/>
      <c r="FCB968" s="26"/>
      <c r="FCC968" s="26"/>
      <c r="FCD968" s="26"/>
      <c r="FCE968" s="26"/>
      <c r="FCF968" s="26"/>
      <c r="FCG968" s="26"/>
      <c r="FCH968" s="26"/>
      <c r="FCI968" s="26"/>
      <c r="FCJ968" s="26"/>
      <c r="FCK968" s="26"/>
      <c r="FCL968" s="26"/>
      <c r="FCM968" s="26"/>
      <c r="FCN968" s="26"/>
      <c r="FCO968" s="26"/>
      <c r="FCP968" s="26"/>
      <c r="FCQ968" s="26"/>
      <c r="FCR968" s="26"/>
      <c r="FCS968" s="26"/>
      <c r="FCT968" s="26"/>
      <c r="FCU968" s="26"/>
      <c r="FCV968" s="26"/>
      <c r="FCW968" s="26"/>
      <c r="FCX968" s="26"/>
      <c r="FCY968" s="26"/>
      <c r="FCZ968" s="26"/>
      <c r="FDA968" s="26"/>
      <c r="FDB968" s="26"/>
      <c r="FDC968" s="26"/>
      <c r="FDD968" s="26"/>
      <c r="FDE968" s="26"/>
      <c r="FDF968" s="26"/>
      <c r="FDG968" s="26"/>
      <c r="FDH968" s="26"/>
      <c r="FDI968" s="26"/>
      <c r="FDJ968" s="26"/>
      <c r="FDK968" s="26"/>
      <c r="FDL968" s="26"/>
      <c r="FDM968" s="26"/>
      <c r="FDN968" s="26"/>
      <c r="FDO968" s="26"/>
      <c r="FDP968" s="26"/>
      <c r="FDQ968" s="26"/>
      <c r="FDR968" s="26"/>
      <c r="FDS968" s="26"/>
      <c r="FDT968" s="26"/>
      <c r="FDU968" s="26"/>
      <c r="FDV968" s="26"/>
      <c r="FDW968" s="26"/>
      <c r="FDX968" s="26"/>
      <c r="FDY968" s="26"/>
      <c r="FDZ968" s="26"/>
      <c r="FEA968" s="26"/>
      <c r="FEB968" s="26"/>
      <c r="FEC968" s="26"/>
      <c r="FED968" s="26"/>
      <c r="FEE968" s="26"/>
      <c r="FEF968" s="26"/>
      <c r="FEG968" s="26"/>
      <c r="FEH968" s="26"/>
      <c r="FEI968" s="26"/>
      <c r="FEJ968" s="26"/>
      <c r="FEK968" s="26"/>
      <c r="FEL968" s="26"/>
      <c r="FEM968" s="26"/>
      <c r="FEN968" s="26"/>
      <c r="FEO968" s="26"/>
      <c r="FEP968" s="26"/>
      <c r="FEQ968" s="26"/>
      <c r="FER968" s="26"/>
      <c r="FES968" s="26"/>
      <c r="FET968" s="26"/>
      <c r="FEU968" s="26"/>
      <c r="FEV968" s="26"/>
      <c r="FEW968" s="26"/>
      <c r="FEX968" s="26"/>
      <c r="FEY968" s="26"/>
      <c r="FEZ968" s="26"/>
      <c r="FFA968" s="26"/>
      <c r="FFB968" s="26"/>
      <c r="FFC968" s="26"/>
      <c r="FFD968" s="26"/>
      <c r="FFE968" s="26"/>
      <c r="FFF968" s="26"/>
      <c r="FFG968" s="26"/>
      <c r="FFH968" s="26"/>
      <c r="FFI968" s="26"/>
      <c r="FFJ968" s="26"/>
      <c r="FFK968" s="26"/>
      <c r="FFL968" s="26"/>
      <c r="FFM968" s="26"/>
      <c r="FFN968" s="26"/>
      <c r="FFO968" s="26"/>
      <c r="FFP968" s="26"/>
      <c r="FFQ968" s="26"/>
      <c r="FFR968" s="26"/>
      <c r="FFS968" s="26"/>
      <c r="FFT968" s="26"/>
      <c r="FFU968" s="26"/>
      <c r="FFV968" s="26"/>
      <c r="FFW968" s="26"/>
      <c r="FFX968" s="26"/>
      <c r="FFY968" s="26"/>
      <c r="FFZ968" s="26"/>
      <c r="FGA968" s="26"/>
      <c r="FGB968" s="26"/>
      <c r="FGC968" s="26"/>
      <c r="FGD968" s="26"/>
      <c r="FGE968" s="26"/>
      <c r="FGF968" s="26"/>
      <c r="FGG968" s="26"/>
      <c r="FGH968" s="26"/>
      <c r="FGI968" s="26"/>
      <c r="FGJ968" s="26"/>
      <c r="FGK968" s="26"/>
      <c r="FGL968" s="26"/>
      <c r="FGM968" s="26"/>
      <c r="FGN968" s="26"/>
      <c r="FGO968" s="26"/>
      <c r="FGP968" s="26"/>
      <c r="FGQ968" s="26"/>
      <c r="FGR968" s="26"/>
      <c r="FGS968" s="26"/>
      <c r="FGT968" s="26"/>
      <c r="FGU968" s="26"/>
      <c r="FGV968" s="26"/>
      <c r="FGW968" s="26"/>
      <c r="FGX968" s="26"/>
      <c r="FGY968" s="26"/>
      <c r="FGZ968" s="26"/>
      <c r="FHA968" s="26"/>
      <c r="FHB968" s="26"/>
      <c r="FHC968" s="26"/>
      <c r="FHD968" s="26"/>
      <c r="FHE968" s="26"/>
      <c r="FHF968" s="26"/>
      <c r="FHG968" s="26"/>
      <c r="FHH968" s="26"/>
      <c r="FHI968" s="26"/>
      <c r="FHJ968" s="26"/>
      <c r="FHK968" s="26"/>
      <c r="FHL968" s="26"/>
      <c r="FHM968" s="26"/>
      <c r="FHN968" s="26"/>
      <c r="FHO968" s="26"/>
      <c r="FHP968" s="26"/>
      <c r="FHQ968" s="26"/>
      <c r="FHR968" s="26"/>
      <c r="FHS968" s="26"/>
      <c r="FHT968" s="26"/>
      <c r="FHU968" s="26"/>
      <c r="FHV968" s="26"/>
      <c r="FHW968" s="26"/>
      <c r="FHX968" s="26"/>
      <c r="FHY968" s="26"/>
      <c r="FHZ968" s="26"/>
      <c r="FIA968" s="26"/>
      <c r="FIB968" s="26"/>
      <c r="FIC968" s="26"/>
      <c r="FID968" s="26"/>
      <c r="FIE968" s="26"/>
      <c r="FIF968" s="26"/>
      <c r="FIG968" s="26"/>
      <c r="FIH968" s="26"/>
      <c r="FII968" s="26"/>
      <c r="FIJ968" s="26"/>
      <c r="FIK968" s="26"/>
      <c r="FIL968" s="26"/>
      <c r="FIM968" s="26"/>
      <c r="FIN968" s="26"/>
      <c r="FIO968" s="26"/>
      <c r="FIP968" s="26"/>
      <c r="FIQ968" s="26"/>
      <c r="FIR968" s="26"/>
      <c r="FIS968" s="26"/>
      <c r="FIT968" s="26"/>
      <c r="FIU968" s="26"/>
      <c r="FIV968" s="26"/>
      <c r="FIW968" s="26"/>
      <c r="FIX968" s="26"/>
      <c r="FIY968" s="26"/>
      <c r="FIZ968" s="26"/>
      <c r="FJA968" s="26"/>
      <c r="FJB968" s="26"/>
      <c r="FJC968" s="26"/>
      <c r="FJD968" s="26"/>
      <c r="FJE968" s="26"/>
      <c r="FJF968" s="26"/>
      <c r="FJG968" s="26"/>
      <c r="FJH968" s="26"/>
      <c r="FJI968" s="26"/>
      <c r="FJJ968" s="26"/>
      <c r="FJK968" s="26"/>
      <c r="FJL968" s="26"/>
      <c r="FJM968" s="26"/>
      <c r="FJN968" s="26"/>
      <c r="FJO968" s="26"/>
      <c r="FJP968" s="26"/>
      <c r="FJQ968" s="26"/>
      <c r="FJR968" s="26"/>
      <c r="FJS968" s="26"/>
      <c r="FJT968" s="26"/>
      <c r="FJU968" s="26"/>
      <c r="FJV968" s="26"/>
      <c r="FJW968" s="26"/>
      <c r="FJX968" s="26"/>
      <c r="FJY968" s="26"/>
      <c r="FJZ968" s="26"/>
      <c r="FKA968" s="26"/>
      <c r="FKB968" s="26"/>
      <c r="FKC968" s="26"/>
      <c r="FKD968" s="26"/>
      <c r="FKE968" s="26"/>
      <c r="FKF968" s="26"/>
      <c r="FKG968" s="26"/>
      <c r="FKH968" s="26"/>
      <c r="FKI968" s="26"/>
      <c r="FKJ968" s="26"/>
      <c r="FKK968" s="26"/>
      <c r="FKL968" s="26"/>
      <c r="FKM968" s="26"/>
      <c r="FKN968" s="26"/>
      <c r="FKO968" s="26"/>
      <c r="FKP968" s="26"/>
      <c r="FKQ968" s="26"/>
      <c r="FKR968" s="26"/>
      <c r="FKS968" s="26"/>
      <c r="FKT968" s="26"/>
      <c r="FKU968" s="26"/>
      <c r="FKV968" s="26"/>
      <c r="FKW968" s="26"/>
      <c r="FKX968" s="26"/>
      <c r="FKY968" s="26"/>
      <c r="FKZ968" s="26"/>
      <c r="FLA968" s="26"/>
      <c r="FLB968" s="26"/>
      <c r="FLC968" s="26"/>
      <c r="FLD968" s="26"/>
      <c r="FLE968" s="26"/>
      <c r="FLF968" s="26"/>
      <c r="FLG968" s="26"/>
      <c r="FLH968" s="26"/>
      <c r="FLI968" s="26"/>
      <c r="FLJ968" s="26"/>
      <c r="FLK968" s="26"/>
      <c r="FLL968" s="26"/>
      <c r="FLM968" s="26"/>
      <c r="FLN968" s="26"/>
      <c r="FLO968" s="26"/>
      <c r="FLP968" s="26"/>
      <c r="FLQ968" s="26"/>
      <c r="FLR968" s="26"/>
      <c r="FLS968" s="26"/>
      <c r="FLT968" s="26"/>
      <c r="FLU968" s="26"/>
      <c r="FLV968" s="26"/>
      <c r="FLW968" s="26"/>
      <c r="FLX968" s="26"/>
      <c r="FLY968" s="26"/>
      <c r="FLZ968" s="26"/>
      <c r="FMA968" s="26"/>
      <c r="FMB968" s="26"/>
      <c r="FMC968" s="26"/>
      <c r="FMD968" s="26"/>
      <c r="FME968" s="26"/>
      <c r="FMF968" s="26"/>
      <c r="FMG968" s="26"/>
      <c r="FMH968" s="26"/>
      <c r="FMI968" s="26"/>
      <c r="FMJ968" s="26"/>
      <c r="FMK968" s="26"/>
      <c r="FML968" s="26"/>
      <c r="FMM968" s="26"/>
      <c r="FMN968" s="26"/>
      <c r="FMO968" s="26"/>
      <c r="FMP968" s="26"/>
      <c r="FMQ968" s="26"/>
      <c r="FMR968" s="26"/>
      <c r="FMS968" s="26"/>
      <c r="FMT968" s="26"/>
      <c r="FMU968" s="26"/>
      <c r="FMV968" s="26"/>
      <c r="FMW968" s="26"/>
      <c r="FMX968" s="26"/>
      <c r="FMY968" s="26"/>
      <c r="FMZ968" s="26"/>
      <c r="FNA968" s="26"/>
      <c r="FNB968" s="26"/>
      <c r="FNC968" s="26"/>
      <c r="FND968" s="26"/>
      <c r="FNE968" s="26"/>
      <c r="FNF968" s="26"/>
      <c r="FNG968" s="26"/>
      <c r="FNH968" s="26"/>
      <c r="FNI968" s="26"/>
      <c r="FNJ968" s="26"/>
      <c r="FNK968" s="26"/>
      <c r="FNL968" s="26"/>
      <c r="FNM968" s="26"/>
      <c r="FNN968" s="26"/>
      <c r="FNO968" s="26"/>
      <c r="FNP968" s="26"/>
      <c r="FNQ968" s="26"/>
      <c r="FNR968" s="26"/>
      <c r="FNS968" s="26"/>
      <c r="FNT968" s="26"/>
      <c r="FNU968" s="26"/>
      <c r="FNV968" s="26"/>
      <c r="FNW968" s="26"/>
      <c r="FNX968" s="26"/>
      <c r="FNY968" s="26"/>
      <c r="FNZ968" s="26"/>
      <c r="FOA968" s="26"/>
      <c r="FOB968" s="26"/>
      <c r="FOC968" s="26"/>
      <c r="FOD968" s="26"/>
      <c r="FOE968" s="26"/>
      <c r="FOF968" s="26"/>
      <c r="FOG968" s="26"/>
      <c r="FOH968" s="26"/>
      <c r="FOI968" s="26"/>
      <c r="FOJ968" s="26"/>
      <c r="FOK968" s="26"/>
      <c r="FOL968" s="26"/>
      <c r="FOM968" s="26"/>
      <c r="FON968" s="26"/>
      <c r="FOO968" s="26"/>
      <c r="FOP968" s="26"/>
      <c r="FOQ968" s="26"/>
      <c r="FOR968" s="26"/>
      <c r="FOS968" s="26"/>
      <c r="FOT968" s="26"/>
      <c r="FOU968" s="26"/>
      <c r="FOV968" s="26"/>
      <c r="FOW968" s="26"/>
      <c r="FOX968" s="26"/>
      <c r="FOY968" s="26"/>
      <c r="FOZ968" s="26"/>
      <c r="FPA968" s="26"/>
      <c r="FPB968" s="26"/>
      <c r="FPC968" s="26"/>
      <c r="FPD968" s="26"/>
      <c r="FPE968" s="26"/>
      <c r="FPF968" s="26"/>
      <c r="FPG968" s="26"/>
      <c r="FPH968" s="26"/>
      <c r="FPI968" s="26"/>
      <c r="FPJ968" s="26"/>
      <c r="FPK968" s="26"/>
      <c r="FPL968" s="26"/>
      <c r="FPM968" s="26"/>
      <c r="FPN968" s="26"/>
      <c r="FPO968" s="26"/>
      <c r="FPP968" s="26"/>
      <c r="FPQ968" s="26"/>
      <c r="FPR968" s="26"/>
      <c r="FPS968" s="26"/>
      <c r="FPT968" s="26"/>
      <c r="FPU968" s="26"/>
      <c r="FPV968" s="26"/>
      <c r="FPW968" s="26"/>
      <c r="FPX968" s="26"/>
      <c r="FPY968" s="26"/>
      <c r="FPZ968" s="26"/>
      <c r="FQA968" s="26"/>
      <c r="FQB968" s="26"/>
      <c r="FQC968" s="26"/>
      <c r="FQD968" s="26"/>
      <c r="FQE968" s="26"/>
      <c r="FQF968" s="26"/>
      <c r="FQG968" s="26"/>
      <c r="FQH968" s="26"/>
      <c r="FQI968" s="26"/>
      <c r="FQJ968" s="26"/>
      <c r="FQK968" s="26"/>
      <c r="FQL968" s="26"/>
      <c r="FQM968" s="26"/>
      <c r="FQN968" s="26"/>
      <c r="FQO968" s="26"/>
      <c r="FQP968" s="26"/>
      <c r="FQQ968" s="26"/>
      <c r="FQR968" s="26"/>
      <c r="FQS968" s="26"/>
      <c r="FQT968" s="26"/>
      <c r="FQU968" s="26"/>
      <c r="FQV968" s="26"/>
      <c r="FQW968" s="26"/>
      <c r="FQX968" s="26"/>
      <c r="FQY968" s="26"/>
      <c r="FQZ968" s="26"/>
      <c r="FRA968" s="26"/>
      <c r="FRB968" s="26"/>
      <c r="FRC968" s="26"/>
      <c r="FRD968" s="26"/>
      <c r="FRE968" s="26"/>
      <c r="FRF968" s="26"/>
      <c r="FRG968" s="26"/>
      <c r="FRH968" s="26"/>
      <c r="FRI968" s="26"/>
      <c r="FRJ968" s="26"/>
      <c r="FRK968" s="26"/>
      <c r="FRL968" s="26"/>
      <c r="FRM968" s="26"/>
      <c r="FRN968" s="26"/>
      <c r="FRO968" s="26"/>
      <c r="FRP968" s="26"/>
      <c r="FRQ968" s="26"/>
      <c r="FRR968" s="26"/>
      <c r="FRS968" s="26"/>
      <c r="FRT968" s="26"/>
      <c r="FRU968" s="26"/>
      <c r="FRV968" s="26"/>
      <c r="FRW968" s="26"/>
      <c r="FRX968" s="26"/>
      <c r="FRY968" s="26"/>
      <c r="FRZ968" s="26"/>
      <c r="FSA968" s="26"/>
      <c r="FSB968" s="26"/>
      <c r="FSC968" s="26"/>
      <c r="FSD968" s="26"/>
      <c r="FSE968" s="26"/>
      <c r="FSF968" s="26"/>
      <c r="FSG968" s="26"/>
      <c r="FSH968" s="26"/>
      <c r="FSI968" s="26"/>
      <c r="FSJ968" s="26"/>
      <c r="FSK968" s="26"/>
      <c r="FSL968" s="26"/>
      <c r="FSM968" s="26"/>
      <c r="FSN968" s="26"/>
      <c r="FSO968" s="26"/>
      <c r="FSP968" s="26"/>
      <c r="FSQ968" s="26"/>
      <c r="FSR968" s="26"/>
      <c r="FSS968" s="26"/>
      <c r="FST968" s="26"/>
      <c r="FSU968" s="26"/>
      <c r="FSV968" s="26"/>
      <c r="FSW968" s="26"/>
      <c r="FSX968" s="26"/>
      <c r="FSY968" s="26"/>
      <c r="FSZ968" s="26"/>
      <c r="FTA968" s="26"/>
      <c r="FTB968" s="26"/>
      <c r="FTC968" s="26"/>
      <c r="FTD968" s="26"/>
      <c r="FTE968" s="26"/>
      <c r="FTF968" s="26"/>
      <c r="FTG968" s="26"/>
      <c r="FTH968" s="26"/>
      <c r="FTI968" s="26"/>
      <c r="FTJ968" s="26"/>
      <c r="FTK968" s="26"/>
      <c r="FTL968" s="26"/>
      <c r="FTM968" s="26"/>
      <c r="FTN968" s="26"/>
      <c r="FTO968" s="26"/>
      <c r="FTP968" s="26"/>
      <c r="FTQ968" s="26"/>
      <c r="FTR968" s="26"/>
      <c r="FTS968" s="26"/>
      <c r="FTT968" s="26"/>
      <c r="FTU968" s="26"/>
      <c r="FTV968" s="26"/>
      <c r="FTW968" s="26"/>
      <c r="FTX968" s="26"/>
      <c r="FTY968" s="26"/>
      <c r="FTZ968" s="26"/>
      <c r="FUA968" s="26"/>
      <c r="FUB968" s="26"/>
      <c r="FUC968" s="26"/>
      <c r="FUD968" s="26"/>
      <c r="FUE968" s="26"/>
      <c r="FUF968" s="26"/>
      <c r="FUG968" s="26"/>
      <c r="FUH968" s="26"/>
      <c r="FUI968" s="26"/>
      <c r="FUJ968" s="26"/>
      <c r="FUK968" s="26"/>
      <c r="FUL968" s="26"/>
      <c r="FUM968" s="26"/>
      <c r="FUN968" s="26"/>
      <c r="FUO968" s="26"/>
      <c r="FUP968" s="26"/>
      <c r="FUQ968" s="26"/>
      <c r="FUR968" s="26"/>
      <c r="FUS968" s="26"/>
      <c r="FUT968" s="26"/>
      <c r="FUU968" s="26"/>
      <c r="FUV968" s="26"/>
      <c r="FUW968" s="26"/>
      <c r="FUX968" s="26"/>
      <c r="FUY968" s="26"/>
      <c r="FUZ968" s="26"/>
      <c r="FVA968" s="26"/>
      <c r="FVB968" s="26"/>
      <c r="FVC968" s="26"/>
      <c r="FVD968" s="26"/>
      <c r="FVE968" s="26"/>
      <c r="FVF968" s="26"/>
      <c r="FVG968" s="26"/>
      <c r="FVH968" s="26"/>
      <c r="FVI968" s="26"/>
      <c r="FVJ968" s="26"/>
      <c r="FVK968" s="26"/>
      <c r="FVL968" s="26"/>
      <c r="FVM968" s="26"/>
      <c r="FVN968" s="26"/>
      <c r="FVO968" s="26"/>
      <c r="FVP968" s="26"/>
      <c r="FVQ968" s="26"/>
      <c r="FVR968" s="26"/>
      <c r="FVS968" s="26"/>
      <c r="FVT968" s="26"/>
      <c r="FVU968" s="26"/>
      <c r="FVV968" s="26"/>
      <c r="FVW968" s="26"/>
      <c r="FVX968" s="26"/>
      <c r="FVY968" s="26"/>
      <c r="FVZ968" s="26"/>
      <c r="FWA968" s="26"/>
      <c r="FWB968" s="26"/>
      <c r="FWC968" s="26"/>
      <c r="FWD968" s="26"/>
      <c r="FWE968" s="26"/>
      <c r="FWF968" s="26"/>
      <c r="FWG968" s="26"/>
      <c r="FWH968" s="26"/>
      <c r="FWI968" s="26"/>
      <c r="FWJ968" s="26"/>
      <c r="FWK968" s="26"/>
      <c r="FWL968" s="26"/>
      <c r="FWM968" s="26"/>
      <c r="FWN968" s="26"/>
      <c r="FWO968" s="26"/>
      <c r="FWP968" s="26"/>
      <c r="FWQ968" s="26"/>
      <c r="FWR968" s="26"/>
      <c r="FWS968" s="26"/>
      <c r="FWT968" s="26"/>
      <c r="FWU968" s="26"/>
      <c r="FWV968" s="26"/>
      <c r="FWW968" s="26"/>
      <c r="FWX968" s="26"/>
      <c r="FWY968" s="26"/>
      <c r="FWZ968" s="26"/>
      <c r="FXA968" s="26"/>
      <c r="FXB968" s="26"/>
      <c r="FXC968" s="26"/>
      <c r="FXD968" s="26"/>
      <c r="FXE968" s="26"/>
      <c r="FXF968" s="26"/>
      <c r="FXG968" s="26"/>
      <c r="FXH968" s="26"/>
      <c r="FXI968" s="26"/>
      <c r="FXJ968" s="26"/>
      <c r="FXK968" s="26"/>
      <c r="FXL968" s="26"/>
      <c r="FXM968" s="26"/>
      <c r="FXN968" s="26"/>
      <c r="FXO968" s="26"/>
      <c r="FXP968" s="26"/>
      <c r="FXQ968" s="26"/>
      <c r="FXR968" s="26"/>
      <c r="FXS968" s="26"/>
      <c r="FXT968" s="26"/>
      <c r="FXU968" s="26"/>
      <c r="FXV968" s="26"/>
      <c r="FXW968" s="26"/>
      <c r="FXX968" s="26"/>
      <c r="FXY968" s="26"/>
      <c r="FXZ968" s="26"/>
      <c r="FYA968" s="26"/>
      <c r="FYB968" s="26"/>
      <c r="FYC968" s="26"/>
      <c r="FYD968" s="26"/>
      <c r="FYE968" s="26"/>
      <c r="FYF968" s="26"/>
      <c r="FYG968" s="26"/>
      <c r="FYH968" s="26"/>
      <c r="FYI968" s="26"/>
      <c r="FYJ968" s="26"/>
      <c r="FYK968" s="26"/>
      <c r="FYL968" s="26"/>
      <c r="FYM968" s="26"/>
      <c r="FYN968" s="26"/>
      <c r="FYO968" s="26"/>
      <c r="FYP968" s="26"/>
      <c r="FYQ968" s="26"/>
      <c r="FYR968" s="26"/>
      <c r="FYS968" s="26"/>
      <c r="FYT968" s="26"/>
      <c r="FYU968" s="26"/>
      <c r="FYV968" s="26"/>
      <c r="FYW968" s="26"/>
      <c r="FYX968" s="26"/>
      <c r="FYY968" s="26"/>
      <c r="FYZ968" s="26"/>
      <c r="FZA968" s="26"/>
      <c r="FZB968" s="26"/>
      <c r="FZC968" s="26"/>
      <c r="FZD968" s="26"/>
      <c r="FZE968" s="26"/>
      <c r="FZF968" s="26"/>
      <c r="FZG968" s="26"/>
      <c r="FZH968" s="26"/>
      <c r="FZI968" s="26"/>
      <c r="FZJ968" s="26"/>
      <c r="FZK968" s="26"/>
      <c r="FZL968" s="26"/>
      <c r="FZM968" s="26"/>
      <c r="FZN968" s="26"/>
      <c r="FZO968" s="26"/>
      <c r="FZP968" s="26"/>
      <c r="FZQ968" s="26"/>
      <c r="FZR968" s="26"/>
      <c r="FZS968" s="26"/>
      <c r="FZT968" s="26"/>
      <c r="FZU968" s="26"/>
      <c r="FZV968" s="26"/>
      <c r="FZW968" s="26"/>
      <c r="FZX968" s="26"/>
      <c r="FZY968" s="26"/>
      <c r="FZZ968" s="26"/>
      <c r="GAA968" s="26"/>
      <c r="GAB968" s="26"/>
      <c r="GAC968" s="26"/>
      <c r="GAD968" s="26"/>
      <c r="GAE968" s="26"/>
      <c r="GAF968" s="26"/>
      <c r="GAG968" s="26"/>
      <c r="GAH968" s="26"/>
      <c r="GAI968" s="26"/>
      <c r="GAJ968" s="26"/>
      <c r="GAK968" s="26"/>
      <c r="GAL968" s="26"/>
      <c r="GAM968" s="26"/>
      <c r="GAN968" s="26"/>
      <c r="GAO968" s="26"/>
      <c r="GAP968" s="26"/>
      <c r="GAQ968" s="26"/>
      <c r="GAR968" s="26"/>
      <c r="GAS968" s="26"/>
      <c r="GAT968" s="26"/>
      <c r="GAU968" s="26"/>
      <c r="GAV968" s="26"/>
      <c r="GAW968" s="26"/>
      <c r="GAX968" s="26"/>
      <c r="GAY968" s="26"/>
      <c r="GAZ968" s="26"/>
      <c r="GBA968" s="26"/>
      <c r="GBB968" s="26"/>
      <c r="GBC968" s="26"/>
      <c r="GBD968" s="26"/>
      <c r="GBE968" s="26"/>
      <c r="GBF968" s="26"/>
      <c r="GBG968" s="26"/>
      <c r="GBH968" s="26"/>
      <c r="GBI968" s="26"/>
      <c r="GBJ968" s="26"/>
      <c r="GBK968" s="26"/>
      <c r="GBL968" s="26"/>
      <c r="GBM968" s="26"/>
      <c r="GBN968" s="26"/>
      <c r="GBO968" s="26"/>
      <c r="GBP968" s="26"/>
      <c r="GBQ968" s="26"/>
      <c r="GBR968" s="26"/>
      <c r="GBS968" s="26"/>
      <c r="GBT968" s="26"/>
      <c r="GBU968" s="26"/>
      <c r="GBV968" s="26"/>
      <c r="GBW968" s="26"/>
      <c r="GBX968" s="26"/>
      <c r="GBY968" s="26"/>
      <c r="GBZ968" s="26"/>
      <c r="GCA968" s="26"/>
      <c r="GCB968" s="26"/>
      <c r="GCC968" s="26"/>
      <c r="GCD968" s="26"/>
      <c r="GCE968" s="26"/>
      <c r="GCF968" s="26"/>
      <c r="GCG968" s="26"/>
      <c r="GCH968" s="26"/>
      <c r="GCI968" s="26"/>
      <c r="GCJ968" s="26"/>
      <c r="GCK968" s="26"/>
      <c r="GCL968" s="26"/>
      <c r="GCM968" s="26"/>
      <c r="GCN968" s="26"/>
      <c r="GCO968" s="26"/>
      <c r="GCP968" s="26"/>
      <c r="GCQ968" s="26"/>
      <c r="GCR968" s="26"/>
      <c r="GCS968" s="26"/>
      <c r="GCT968" s="26"/>
      <c r="GCU968" s="26"/>
      <c r="GCV968" s="26"/>
      <c r="GCW968" s="26"/>
      <c r="GCX968" s="26"/>
      <c r="GCY968" s="26"/>
      <c r="GCZ968" s="26"/>
      <c r="GDA968" s="26"/>
      <c r="GDB968" s="26"/>
      <c r="GDC968" s="26"/>
      <c r="GDD968" s="26"/>
      <c r="GDE968" s="26"/>
      <c r="GDF968" s="26"/>
      <c r="GDG968" s="26"/>
      <c r="GDH968" s="26"/>
      <c r="GDI968" s="26"/>
      <c r="GDJ968" s="26"/>
      <c r="GDK968" s="26"/>
      <c r="GDL968" s="26"/>
      <c r="GDM968" s="26"/>
      <c r="GDN968" s="26"/>
      <c r="GDO968" s="26"/>
      <c r="GDP968" s="26"/>
      <c r="GDQ968" s="26"/>
      <c r="GDR968" s="26"/>
      <c r="GDS968" s="26"/>
      <c r="GDT968" s="26"/>
      <c r="GDU968" s="26"/>
      <c r="GDV968" s="26"/>
      <c r="GDW968" s="26"/>
      <c r="GDX968" s="26"/>
      <c r="GDY968" s="26"/>
      <c r="GDZ968" s="26"/>
      <c r="GEA968" s="26"/>
      <c r="GEB968" s="26"/>
      <c r="GEC968" s="26"/>
      <c r="GED968" s="26"/>
      <c r="GEE968" s="26"/>
      <c r="GEF968" s="26"/>
      <c r="GEG968" s="26"/>
      <c r="GEH968" s="26"/>
      <c r="GEI968" s="26"/>
      <c r="GEJ968" s="26"/>
      <c r="GEK968" s="26"/>
      <c r="GEL968" s="26"/>
      <c r="GEM968" s="26"/>
      <c r="GEN968" s="26"/>
      <c r="GEO968" s="26"/>
      <c r="GEP968" s="26"/>
      <c r="GEQ968" s="26"/>
      <c r="GER968" s="26"/>
      <c r="GES968" s="26"/>
      <c r="GET968" s="26"/>
      <c r="GEU968" s="26"/>
      <c r="GEV968" s="26"/>
      <c r="GEW968" s="26"/>
      <c r="GEX968" s="26"/>
      <c r="GEY968" s="26"/>
      <c r="GEZ968" s="26"/>
      <c r="GFA968" s="26"/>
      <c r="GFB968" s="26"/>
      <c r="GFC968" s="26"/>
      <c r="GFD968" s="26"/>
      <c r="GFE968" s="26"/>
      <c r="GFF968" s="26"/>
      <c r="GFG968" s="26"/>
      <c r="GFH968" s="26"/>
      <c r="GFI968" s="26"/>
      <c r="GFJ968" s="26"/>
      <c r="GFK968" s="26"/>
      <c r="GFL968" s="26"/>
      <c r="GFM968" s="26"/>
      <c r="GFN968" s="26"/>
      <c r="GFO968" s="26"/>
      <c r="GFP968" s="26"/>
      <c r="GFQ968" s="26"/>
      <c r="GFR968" s="26"/>
      <c r="GFS968" s="26"/>
      <c r="GFT968" s="26"/>
      <c r="GFU968" s="26"/>
      <c r="GFV968" s="26"/>
      <c r="GFW968" s="26"/>
      <c r="GFX968" s="26"/>
      <c r="GFY968" s="26"/>
      <c r="GFZ968" s="26"/>
      <c r="GGA968" s="26"/>
      <c r="GGB968" s="26"/>
      <c r="GGC968" s="26"/>
      <c r="GGD968" s="26"/>
      <c r="GGE968" s="26"/>
      <c r="GGF968" s="26"/>
      <c r="GGG968" s="26"/>
      <c r="GGH968" s="26"/>
      <c r="GGI968" s="26"/>
      <c r="GGJ968" s="26"/>
      <c r="GGK968" s="26"/>
      <c r="GGL968" s="26"/>
      <c r="GGM968" s="26"/>
      <c r="GGN968" s="26"/>
      <c r="GGO968" s="26"/>
      <c r="GGP968" s="26"/>
      <c r="GGQ968" s="26"/>
      <c r="GGR968" s="26"/>
      <c r="GGS968" s="26"/>
      <c r="GGT968" s="26"/>
      <c r="GGU968" s="26"/>
      <c r="GGV968" s="26"/>
      <c r="GGW968" s="26"/>
      <c r="GGX968" s="26"/>
      <c r="GGY968" s="26"/>
      <c r="GGZ968" s="26"/>
      <c r="GHA968" s="26"/>
      <c r="GHB968" s="26"/>
      <c r="GHC968" s="26"/>
      <c r="GHD968" s="26"/>
      <c r="GHE968" s="26"/>
      <c r="GHF968" s="26"/>
      <c r="GHG968" s="26"/>
      <c r="GHH968" s="26"/>
      <c r="GHI968" s="26"/>
      <c r="GHJ968" s="26"/>
      <c r="GHK968" s="26"/>
      <c r="GHL968" s="26"/>
      <c r="GHM968" s="26"/>
      <c r="GHN968" s="26"/>
      <c r="GHO968" s="26"/>
      <c r="GHP968" s="26"/>
      <c r="GHQ968" s="26"/>
      <c r="GHR968" s="26"/>
      <c r="GHS968" s="26"/>
      <c r="GHT968" s="26"/>
      <c r="GHU968" s="26"/>
      <c r="GHV968" s="26"/>
      <c r="GHW968" s="26"/>
      <c r="GHX968" s="26"/>
      <c r="GHY968" s="26"/>
      <c r="GHZ968" s="26"/>
      <c r="GIA968" s="26"/>
      <c r="GIB968" s="26"/>
      <c r="GIC968" s="26"/>
      <c r="GID968" s="26"/>
      <c r="GIE968" s="26"/>
      <c r="GIF968" s="26"/>
      <c r="GIG968" s="26"/>
      <c r="GIH968" s="26"/>
      <c r="GII968" s="26"/>
      <c r="GIJ968" s="26"/>
      <c r="GIK968" s="26"/>
      <c r="GIL968" s="26"/>
      <c r="GIM968" s="26"/>
      <c r="GIN968" s="26"/>
      <c r="GIO968" s="26"/>
      <c r="GIP968" s="26"/>
      <c r="GIQ968" s="26"/>
      <c r="GIR968" s="26"/>
      <c r="GIS968" s="26"/>
      <c r="GIT968" s="26"/>
      <c r="GIU968" s="26"/>
      <c r="GIV968" s="26"/>
      <c r="GIW968" s="26"/>
      <c r="GIX968" s="26"/>
      <c r="GIY968" s="26"/>
      <c r="GIZ968" s="26"/>
      <c r="GJA968" s="26"/>
      <c r="GJB968" s="26"/>
      <c r="GJC968" s="26"/>
      <c r="GJD968" s="26"/>
      <c r="GJE968" s="26"/>
      <c r="GJF968" s="26"/>
      <c r="GJG968" s="26"/>
      <c r="GJH968" s="26"/>
      <c r="GJI968" s="26"/>
      <c r="GJJ968" s="26"/>
      <c r="GJK968" s="26"/>
      <c r="GJL968" s="26"/>
      <c r="GJM968" s="26"/>
      <c r="GJN968" s="26"/>
      <c r="GJO968" s="26"/>
      <c r="GJP968" s="26"/>
      <c r="GJQ968" s="26"/>
      <c r="GJR968" s="26"/>
      <c r="GJS968" s="26"/>
      <c r="GJT968" s="26"/>
      <c r="GJU968" s="26"/>
      <c r="GJV968" s="26"/>
      <c r="GJW968" s="26"/>
      <c r="GJX968" s="26"/>
      <c r="GJY968" s="26"/>
      <c r="GJZ968" s="26"/>
      <c r="GKA968" s="26"/>
      <c r="GKB968" s="26"/>
      <c r="GKC968" s="26"/>
      <c r="GKD968" s="26"/>
      <c r="GKE968" s="26"/>
      <c r="GKF968" s="26"/>
      <c r="GKG968" s="26"/>
      <c r="GKH968" s="26"/>
      <c r="GKI968" s="26"/>
      <c r="GKJ968" s="26"/>
      <c r="GKK968" s="26"/>
      <c r="GKL968" s="26"/>
      <c r="GKM968" s="26"/>
      <c r="GKN968" s="26"/>
      <c r="GKO968" s="26"/>
      <c r="GKP968" s="26"/>
      <c r="GKQ968" s="26"/>
      <c r="GKR968" s="26"/>
      <c r="GKS968" s="26"/>
      <c r="GKT968" s="26"/>
      <c r="GKU968" s="26"/>
      <c r="GKV968" s="26"/>
      <c r="GKW968" s="26"/>
      <c r="GKX968" s="26"/>
      <c r="GKY968" s="26"/>
      <c r="GKZ968" s="26"/>
      <c r="GLA968" s="26"/>
      <c r="GLB968" s="26"/>
      <c r="GLC968" s="26"/>
      <c r="GLD968" s="26"/>
      <c r="GLE968" s="26"/>
      <c r="GLF968" s="26"/>
      <c r="GLG968" s="26"/>
      <c r="GLH968" s="26"/>
      <c r="GLI968" s="26"/>
      <c r="GLJ968" s="26"/>
      <c r="GLK968" s="26"/>
      <c r="GLL968" s="26"/>
      <c r="GLM968" s="26"/>
      <c r="GLN968" s="26"/>
      <c r="GLO968" s="26"/>
      <c r="GLP968" s="26"/>
      <c r="GLQ968" s="26"/>
      <c r="GLR968" s="26"/>
      <c r="GLS968" s="26"/>
      <c r="GLT968" s="26"/>
      <c r="GLU968" s="26"/>
      <c r="GLV968" s="26"/>
      <c r="GLW968" s="26"/>
      <c r="GLX968" s="26"/>
      <c r="GLY968" s="26"/>
      <c r="GLZ968" s="26"/>
      <c r="GMA968" s="26"/>
      <c r="GMB968" s="26"/>
      <c r="GMC968" s="26"/>
      <c r="GMD968" s="26"/>
      <c r="GME968" s="26"/>
      <c r="GMF968" s="26"/>
      <c r="GMG968" s="26"/>
      <c r="GMH968" s="26"/>
      <c r="GMI968" s="26"/>
      <c r="GMJ968" s="26"/>
      <c r="GMK968" s="26"/>
      <c r="GML968" s="26"/>
      <c r="GMM968" s="26"/>
      <c r="GMN968" s="26"/>
      <c r="GMO968" s="26"/>
      <c r="GMP968" s="26"/>
      <c r="GMQ968" s="26"/>
      <c r="GMR968" s="26"/>
      <c r="GMS968" s="26"/>
      <c r="GMT968" s="26"/>
      <c r="GMU968" s="26"/>
      <c r="GMV968" s="26"/>
      <c r="GMW968" s="26"/>
      <c r="GMX968" s="26"/>
      <c r="GMY968" s="26"/>
      <c r="GMZ968" s="26"/>
      <c r="GNA968" s="26"/>
      <c r="GNB968" s="26"/>
      <c r="GNC968" s="26"/>
      <c r="GND968" s="26"/>
      <c r="GNE968" s="26"/>
      <c r="GNF968" s="26"/>
      <c r="GNG968" s="26"/>
      <c r="GNH968" s="26"/>
      <c r="GNI968" s="26"/>
      <c r="GNJ968" s="26"/>
      <c r="GNK968" s="26"/>
      <c r="GNL968" s="26"/>
      <c r="GNM968" s="26"/>
      <c r="GNN968" s="26"/>
      <c r="GNO968" s="26"/>
      <c r="GNP968" s="26"/>
      <c r="GNQ968" s="26"/>
      <c r="GNR968" s="26"/>
      <c r="GNS968" s="26"/>
      <c r="GNT968" s="26"/>
      <c r="GNU968" s="26"/>
      <c r="GNV968" s="26"/>
      <c r="GNW968" s="26"/>
      <c r="GNX968" s="26"/>
      <c r="GNY968" s="26"/>
      <c r="GNZ968" s="26"/>
      <c r="GOA968" s="26"/>
      <c r="GOB968" s="26"/>
      <c r="GOC968" s="26"/>
      <c r="GOD968" s="26"/>
      <c r="GOE968" s="26"/>
      <c r="GOF968" s="26"/>
      <c r="GOG968" s="26"/>
      <c r="GOH968" s="26"/>
      <c r="GOI968" s="26"/>
      <c r="GOJ968" s="26"/>
      <c r="GOK968" s="26"/>
      <c r="GOL968" s="26"/>
      <c r="GOM968" s="26"/>
      <c r="GON968" s="26"/>
      <c r="GOO968" s="26"/>
      <c r="GOP968" s="26"/>
      <c r="GOQ968" s="26"/>
      <c r="GOR968" s="26"/>
      <c r="GOS968" s="26"/>
      <c r="GOT968" s="26"/>
      <c r="GOU968" s="26"/>
      <c r="GOV968" s="26"/>
      <c r="GOW968" s="26"/>
      <c r="GOX968" s="26"/>
      <c r="GOY968" s="26"/>
      <c r="GOZ968" s="26"/>
      <c r="GPA968" s="26"/>
      <c r="GPB968" s="26"/>
      <c r="GPC968" s="26"/>
      <c r="GPD968" s="26"/>
      <c r="GPE968" s="26"/>
      <c r="GPF968" s="26"/>
      <c r="GPG968" s="26"/>
      <c r="GPH968" s="26"/>
      <c r="GPI968" s="26"/>
      <c r="GPJ968" s="26"/>
      <c r="GPK968" s="26"/>
      <c r="GPL968" s="26"/>
      <c r="GPM968" s="26"/>
      <c r="GPN968" s="26"/>
      <c r="GPO968" s="26"/>
      <c r="GPP968" s="26"/>
      <c r="GPQ968" s="26"/>
      <c r="GPR968" s="26"/>
      <c r="GPS968" s="26"/>
      <c r="GPT968" s="26"/>
      <c r="GPU968" s="26"/>
      <c r="GPV968" s="26"/>
      <c r="GPW968" s="26"/>
      <c r="GPX968" s="26"/>
      <c r="GPY968" s="26"/>
      <c r="GPZ968" s="26"/>
      <c r="GQA968" s="26"/>
      <c r="GQB968" s="26"/>
      <c r="GQC968" s="26"/>
      <c r="GQD968" s="26"/>
      <c r="GQE968" s="26"/>
      <c r="GQF968" s="26"/>
      <c r="GQG968" s="26"/>
      <c r="GQH968" s="26"/>
      <c r="GQI968" s="26"/>
      <c r="GQJ968" s="26"/>
      <c r="GQK968" s="26"/>
      <c r="GQL968" s="26"/>
      <c r="GQM968" s="26"/>
      <c r="GQN968" s="26"/>
      <c r="GQO968" s="26"/>
      <c r="GQP968" s="26"/>
      <c r="GQQ968" s="26"/>
      <c r="GQR968" s="26"/>
      <c r="GQS968" s="26"/>
      <c r="GQT968" s="26"/>
      <c r="GQU968" s="26"/>
      <c r="GQV968" s="26"/>
      <c r="GQW968" s="26"/>
      <c r="GQX968" s="26"/>
      <c r="GQY968" s="26"/>
      <c r="GQZ968" s="26"/>
      <c r="GRA968" s="26"/>
      <c r="GRB968" s="26"/>
      <c r="GRC968" s="26"/>
      <c r="GRD968" s="26"/>
      <c r="GRE968" s="26"/>
      <c r="GRF968" s="26"/>
      <c r="GRG968" s="26"/>
      <c r="GRH968" s="26"/>
      <c r="GRI968" s="26"/>
      <c r="GRJ968" s="26"/>
      <c r="GRK968" s="26"/>
      <c r="GRL968" s="26"/>
      <c r="GRM968" s="26"/>
      <c r="GRN968" s="26"/>
      <c r="GRO968" s="26"/>
      <c r="GRP968" s="26"/>
      <c r="GRQ968" s="26"/>
      <c r="GRR968" s="26"/>
      <c r="GRS968" s="26"/>
      <c r="GRT968" s="26"/>
      <c r="GRU968" s="26"/>
      <c r="GRV968" s="26"/>
      <c r="GRW968" s="26"/>
      <c r="GRX968" s="26"/>
      <c r="GRY968" s="26"/>
      <c r="GRZ968" s="26"/>
      <c r="GSA968" s="26"/>
      <c r="GSB968" s="26"/>
      <c r="GSC968" s="26"/>
      <c r="GSD968" s="26"/>
      <c r="GSE968" s="26"/>
      <c r="GSF968" s="26"/>
      <c r="GSG968" s="26"/>
      <c r="GSH968" s="26"/>
      <c r="GSI968" s="26"/>
      <c r="GSJ968" s="26"/>
      <c r="GSK968" s="26"/>
      <c r="GSL968" s="26"/>
      <c r="GSM968" s="26"/>
      <c r="GSN968" s="26"/>
      <c r="GSO968" s="26"/>
      <c r="GSP968" s="26"/>
      <c r="GSQ968" s="26"/>
      <c r="GSR968" s="26"/>
      <c r="GSS968" s="26"/>
      <c r="GST968" s="26"/>
      <c r="GSU968" s="26"/>
      <c r="GSV968" s="26"/>
      <c r="GSW968" s="26"/>
      <c r="GSX968" s="26"/>
      <c r="GSY968" s="26"/>
      <c r="GSZ968" s="26"/>
      <c r="GTA968" s="26"/>
      <c r="GTB968" s="26"/>
      <c r="GTC968" s="26"/>
      <c r="GTD968" s="26"/>
      <c r="GTE968" s="26"/>
      <c r="GTF968" s="26"/>
      <c r="GTG968" s="26"/>
      <c r="GTH968" s="26"/>
      <c r="GTI968" s="26"/>
      <c r="GTJ968" s="26"/>
      <c r="GTK968" s="26"/>
      <c r="GTL968" s="26"/>
      <c r="GTM968" s="26"/>
      <c r="GTN968" s="26"/>
      <c r="GTO968" s="26"/>
      <c r="GTP968" s="26"/>
      <c r="GTQ968" s="26"/>
      <c r="GTR968" s="26"/>
      <c r="GTS968" s="26"/>
      <c r="GTT968" s="26"/>
      <c r="GTU968" s="26"/>
      <c r="GTV968" s="26"/>
      <c r="GTW968" s="26"/>
      <c r="GTX968" s="26"/>
      <c r="GTY968" s="26"/>
      <c r="GTZ968" s="26"/>
      <c r="GUA968" s="26"/>
      <c r="GUB968" s="26"/>
      <c r="GUC968" s="26"/>
      <c r="GUD968" s="26"/>
      <c r="GUE968" s="26"/>
      <c r="GUF968" s="26"/>
      <c r="GUG968" s="26"/>
      <c r="GUH968" s="26"/>
      <c r="GUI968" s="26"/>
      <c r="GUJ968" s="26"/>
      <c r="GUK968" s="26"/>
      <c r="GUL968" s="26"/>
      <c r="GUM968" s="26"/>
      <c r="GUN968" s="26"/>
      <c r="GUO968" s="26"/>
      <c r="GUP968" s="26"/>
      <c r="GUQ968" s="26"/>
      <c r="GUR968" s="26"/>
      <c r="GUS968" s="26"/>
      <c r="GUT968" s="26"/>
      <c r="GUU968" s="26"/>
      <c r="GUV968" s="26"/>
      <c r="GUW968" s="26"/>
      <c r="GUX968" s="26"/>
      <c r="GUY968" s="26"/>
      <c r="GUZ968" s="26"/>
      <c r="GVA968" s="26"/>
      <c r="GVB968" s="26"/>
      <c r="GVC968" s="26"/>
      <c r="GVD968" s="26"/>
      <c r="GVE968" s="26"/>
      <c r="GVF968" s="26"/>
      <c r="GVG968" s="26"/>
      <c r="GVH968" s="26"/>
      <c r="GVI968" s="26"/>
      <c r="GVJ968" s="26"/>
      <c r="GVK968" s="26"/>
      <c r="GVL968" s="26"/>
      <c r="GVM968" s="26"/>
      <c r="GVN968" s="26"/>
      <c r="GVO968" s="26"/>
      <c r="GVP968" s="26"/>
      <c r="GVQ968" s="26"/>
      <c r="GVR968" s="26"/>
      <c r="GVS968" s="26"/>
      <c r="GVT968" s="26"/>
      <c r="GVU968" s="26"/>
      <c r="GVV968" s="26"/>
      <c r="GVW968" s="26"/>
      <c r="GVX968" s="26"/>
      <c r="GVY968" s="26"/>
      <c r="GVZ968" s="26"/>
      <c r="GWA968" s="26"/>
      <c r="GWB968" s="26"/>
      <c r="GWC968" s="26"/>
      <c r="GWD968" s="26"/>
      <c r="GWE968" s="26"/>
      <c r="GWF968" s="26"/>
      <c r="GWG968" s="26"/>
      <c r="GWH968" s="26"/>
      <c r="GWI968" s="26"/>
      <c r="GWJ968" s="26"/>
      <c r="GWK968" s="26"/>
      <c r="GWL968" s="26"/>
      <c r="GWM968" s="26"/>
      <c r="GWN968" s="26"/>
      <c r="GWO968" s="26"/>
      <c r="GWP968" s="26"/>
      <c r="GWQ968" s="26"/>
      <c r="GWR968" s="26"/>
      <c r="GWS968" s="26"/>
      <c r="GWT968" s="26"/>
      <c r="GWU968" s="26"/>
      <c r="GWV968" s="26"/>
      <c r="GWW968" s="26"/>
      <c r="GWX968" s="26"/>
      <c r="GWY968" s="26"/>
      <c r="GWZ968" s="26"/>
      <c r="GXA968" s="26"/>
      <c r="GXB968" s="26"/>
      <c r="GXC968" s="26"/>
      <c r="GXD968" s="26"/>
      <c r="GXE968" s="26"/>
      <c r="GXF968" s="26"/>
      <c r="GXG968" s="26"/>
      <c r="GXH968" s="26"/>
      <c r="GXI968" s="26"/>
      <c r="GXJ968" s="26"/>
      <c r="GXK968" s="26"/>
      <c r="GXL968" s="26"/>
      <c r="GXM968" s="26"/>
      <c r="GXN968" s="26"/>
      <c r="GXO968" s="26"/>
      <c r="GXP968" s="26"/>
      <c r="GXQ968" s="26"/>
      <c r="GXR968" s="26"/>
      <c r="GXS968" s="26"/>
      <c r="GXT968" s="26"/>
      <c r="GXU968" s="26"/>
      <c r="GXV968" s="26"/>
      <c r="GXW968" s="26"/>
      <c r="GXX968" s="26"/>
      <c r="GXY968" s="26"/>
      <c r="GXZ968" s="26"/>
      <c r="GYA968" s="26"/>
      <c r="GYB968" s="26"/>
      <c r="GYC968" s="26"/>
      <c r="GYD968" s="26"/>
      <c r="GYE968" s="26"/>
      <c r="GYF968" s="26"/>
      <c r="GYG968" s="26"/>
      <c r="GYH968" s="26"/>
      <c r="GYI968" s="26"/>
      <c r="GYJ968" s="26"/>
      <c r="GYK968" s="26"/>
      <c r="GYL968" s="26"/>
      <c r="GYM968" s="26"/>
      <c r="GYN968" s="26"/>
      <c r="GYO968" s="26"/>
      <c r="GYP968" s="26"/>
      <c r="GYQ968" s="26"/>
      <c r="GYR968" s="26"/>
      <c r="GYS968" s="26"/>
      <c r="GYT968" s="26"/>
      <c r="GYU968" s="26"/>
      <c r="GYV968" s="26"/>
      <c r="GYW968" s="26"/>
      <c r="GYX968" s="26"/>
      <c r="GYY968" s="26"/>
      <c r="GYZ968" s="26"/>
      <c r="GZA968" s="26"/>
      <c r="GZB968" s="26"/>
      <c r="GZC968" s="26"/>
      <c r="GZD968" s="26"/>
      <c r="GZE968" s="26"/>
      <c r="GZF968" s="26"/>
      <c r="GZG968" s="26"/>
      <c r="GZH968" s="26"/>
      <c r="GZI968" s="26"/>
      <c r="GZJ968" s="26"/>
      <c r="GZK968" s="26"/>
      <c r="GZL968" s="26"/>
      <c r="GZM968" s="26"/>
      <c r="GZN968" s="26"/>
      <c r="GZO968" s="26"/>
      <c r="GZP968" s="26"/>
      <c r="GZQ968" s="26"/>
      <c r="GZR968" s="26"/>
      <c r="GZS968" s="26"/>
      <c r="GZT968" s="26"/>
      <c r="GZU968" s="26"/>
      <c r="GZV968" s="26"/>
      <c r="GZW968" s="26"/>
      <c r="GZX968" s="26"/>
      <c r="GZY968" s="26"/>
      <c r="GZZ968" s="26"/>
      <c r="HAA968" s="26"/>
      <c r="HAB968" s="26"/>
      <c r="HAC968" s="26"/>
      <c r="HAD968" s="26"/>
      <c r="HAE968" s="26"/>
      <c r="HAF968" s="26"/>
      <c r="HAG968" s="26"/>
      <c r="HAH968" s="26"/>
      <c r="HAI968" s="26"/>
      <c r="HAJ968" s="26"/>
      <c r="HAK968" s="26"/>
      <c r="HAL968" s="26"/>
      <c r="HAM968" s="26"/>
      <c r="HAN968" s="26"/>
      <c r="HAO968" s="26"/>
      <c r="HAP968" s="26"/>
      <c r="HAQ968" s="26"/>
      <c r="HAR968" s="26"/>
      <c r="HAS968" s="26"/>
      <c r="HAT968" s="26"/>
      <c r="HAU968" s="26"/>
      <c r="HAV968" s="26"/>
      <c r="HAW968" s="26"/>
      <c r="HAX968" s="26"/>
      <c r="HAY968" s="26"/>
      <c r="HAZ968" s="26"/>
      <c r="HBA968" s="26"/>
      <c r="HBB968" s="26"/>
      <c r="HBC968" s="26"/>
      <c r="HBD968" s="26"/>
      <c r="HBE968" s="26"/>
      <c r="HBF968" s="26"/>
      <c r="HBG968" s="26"/>
      <c r="HBH968" s="26"/>
      <c r="HBI968" s="26"/>
      <c r="HBJ968" s="26"/>
      <c r="HBK968" s="26"/>
      <c r="HBL968" s="26"/>
      <c r="HBM968" s="26"/>
      <c r="HBN968" s="26"/>
      <c r="HBO968" s="26"/>
      <c r="HBP968" s="26"/>
      <c r="HBQ968" s="26"/>
      <c r="HBR968" s="26"/>
      <c r="HBS968" s="26"/>
      <c r="HBT968" s="26"/>
      <c r="HBU968" s="26"/>
      <c r="HBV968" s="26"/>
      <c r="HBW968" s="26"/>
      <c r="HBX968" s="26"/>
      <c r="HBY968" s="26"/>
      <c r="HBZ968" s="26"/>
      <c r="HCA968" s="26"/>
      <c r="HCB968" s="26"/>
      <c r="HCC968" s="26"/>
      <c r="HCD968" s="26"/>
      <c r="HCE968" s="26"/>
      <c r="HCF968" s="26"/>
      <c r="HCG968" s="26"/>
      <c r="HCH968" s="26"/>
      <c r="HCI968" s="26"/>
      <c r="HCJ968" s="26"/>
      <c r="HCK968" s="26"/>
      <c r="HCL968" s="26"/>
      <c r="HCM968" s="26"/>
      <c r="HCN968" s="26"/>
      <c r="HCO968" s="26"/>
      <c r="HCP968" s="26"/>
      <c r="HCQ968" s="26"/>
      <c r="HCR968" s="26"/>
      <c r="HCS968" s="26"/>
      <c r="HCT968" s="26"/>
      <c r="HCU968" s="26"/>
      <c r="HCV968" s="26"/>
      <c r="HCW968" s="26"/>
      <c r="HCX968" s="26"/>
      <c r="HCY968" s="26"/>
      <c r="HCZ968" s="26"/>
      <c r="HDA968" s="26"/>
      <c r="HDB968" s="26"/>
      <c r="HDC968" s="26"/>
      <c r="HDD968" s="26"/>
      <c r="HDE968" s="26"/>
      <c r="HDF968" s="26"/>
      <c r="HDG968" s="26"/>
      <c r="HDH968" s="26"/>
      <c r="HDI968" s="26"/>
      <c r="HDJ968" s="26"/>
      <c r="HDK968" s="26"/>
      <c r="HDL968" s="26"/>
      <c r="HDM968" s="26"/>
      <c r="HDN968" s="26"/>
      <c r="HDO968" s="26"/>
      <c r="HDP968" s="26"/>
      <c r="HDQ968" s="26"/>
      <c r="HDR968" s="26"/>
      <c r="HDS968" s="26"/>
      <c r="HDT968" s="26"/>
      <c r="HDU968" s="26"/>
      <c r="HDV968" s="26"/>
      <c r="HDW968" s="26"/>
      <c r="HDX968" s="26"/>
      <c r="HDY968" s="26"/>
      <c r="HDZ968" s="26"/>
      <c r="HEA968" s="26"/>
      <c r="HEB968" s="26"/>
      <c r="HEC968" s="26"/>
      <c r="HED968" s="26"/>
      <c r="HEE968" s="26"/>
      <c r="HEF968" s="26"/>
      <c r="HEG968" s="26"/>
      <c r="HEH968" s="26"/>
      <c r="HEI968" s="26"/>
      <c r="HEJ968" s="26"/>
      <c r="HEK968" s="26"/>
      <c r="HEL968" s="26"/>
      <c r="HEM968" s="26"/>
      <c r="HEN968" s="26"/>
      <c r="HEO968" s="26"/>
      <c r="HEP968" s="26"/>
      <c r="HEQ968" s="26"/>
      <c r="HER968" s="26"/>
      <c r="HES968" s="26"/>
      <c r="HET968" s="26"/>
      <c r="HEU968" s="26"/>
      <c r="HEV968" s="26"/>
      <c r="HEW968" s="26"/>
      <c r="HEX968" s="26"/>
      <c r="HEY968" s="26"/>
      <c r="HEZ968" s="26"/>
      <c r="HFA968" s="26"/>
      <c r="HFB968" s="26"/>
      <c r="HFC968" s="26"/>
      <c r="HFD968" s="26"/>
      <c r="HFE968" s="26"/>
      <c r="HFF968" s="26"/>
      <c r="HFG968" s="26"/>
      <c r="HFH968" s="26"/>
      <c r="HFI968" s="26"/>
      <c r="HFJ968" s="26"/>
      <c r="HFK968" s="26"/>
      <c r="HFL968" s="26"/>
      <c r="HFM968" s="26"/>
      <c r="HFN968" s="26"/>
      <c r="HFO968" s="26"/>
      <c r="HFP968" s="26"/>
      <c r="HFQ968" s="26"/>
      <c r="HFR968" s="26"/>
      <c r="HFS968" s="26"/>
      <c r="HFT968" s="26"/>
      <c r="HFU968" s="26"/>
      <c r="HFV968" s="26"/>
      <c r="HFW968" s="26"/>
      <c r="HFX968" s="26"/>
      <c r="HFY968" s="26"/>
      <c r="HFZ968" s="26"/>
      <c r="HGA968" s="26"/>
      <c r="HGB968" s="26"/>
      <c r="HGC968" s="26"/>
      <c r="HGD968" s="26"/>
      <c r="HGE968" s="26"/>
      <c r="HGF968" s="26"/>
      <c r="HGG968" s="26"/>
      <c r="HGH968" s="26"/>
      <c r="HGI968" s="26"/>
      <c r="HGJ968" s="26"/>
      <c r="HGK968" s="26"/>
      <c r="HGL968" s="26"/>
      <c r="HGM968" s="26"/>
      <c r="HGN968" s="26"/>
      <c r="HGO968" s="26"/>
      <c r="HGP968" s="26"/>
      <c r="HGQ968" s="26"/>
      <c r="HGR968" s="26"/>
      <c r="HGS968" s="26"/>
      <c r="HGT968" s="26"/>
      <c r="HGU968" s="26"/>
      <c r="HGV968" s="26"/>
      <c r="HGW968" s="26"/>
      <c r="HGX968" s="26"/>
      <c r="HGY968" s="26"/>
      <c r="HGZ968" s="26"/>
      <c r="HHA968" s="26"/>
      <c r="HHB968" s="26"/>
      <c r="HHC968" s="26"/>
      <c r="HHD968" s="26"/>
      <c r="HHE968" s="26"/>
      <c r="HHF968" s="26"/>
      <c r="HHG968" s="26"/>
      <c r="HHH968" s="26"/>
      <c r="HHI968" s="26"/>
      <c r="HHJ968" s="26"/>
      <c r="HHK968" s="26"/>
      <c r="HHL968" s="26"/>
      <c r="HHM968" s="26"/>
      <c r="HHN968" s="26"/>
      <c r="HHO968" s="26"/>
      <c r="HHP968" s="26"/>
      <c r="HHQ968" s="26"/>
      <c r="HHR968" s="26"/>
      <c r="HHS968" s="26"/>
      <c r="HHT968" s="26"/>
      <c r="HHU968" s="26"/>
      <c r="HHV968" s="26"/>
      <c r="HHW968" s="26"/>
      <c r="HHX968" s="26"/>
      <c r="HHY968" s="26"/>
      <c r="HHZ968" s="26"/>
      <c r="HIA968" s="26"/>
      <c r="HIB968" s="26"/>
      <c r="HIC968" s="26"/>
      <c r="HID968" s="26"/>
      <c r="HIE968" s="26"/>
      <c r="HIF968" s="26"/>
      <c r="HIG968" s="26"/>
      <c r="HIH968" s="26"/>
      <c r="HII968" s="26"/>
      <c r="HIJ968" s="26"/>
      <c r="HIK968" s="26"/>
      <c r="HIL968" s="26"/>
      <c r="HIM968" s="26"/>
      <c r="HIN968" s="26"/>
      <c r="HIO968" s="26"/>
      <c r="HIP968" s="26"/>
      <c r="HIQ968" s="26"/>
      <c r="HIR968" s="26"/>
      <c r="HIS968" s="26"/>
      <c r="HIT968" s="26"/>
      <c r="HIU968" s="26"/>
      <c r="HIV968" s="26"/>
      <c r="HIW968" s="26"/>
      <c r="HIX968" s="26"/>
      <c r="HIY968" s="26"/>
      <c r="HIZ968" s="26"/>
      <c r="HJA968" s="26"/>
      <c r="HJB968" s="26"/>
      <c r="HJC968" s="26"/>
      <c r="HJD968" s="26"/>
      <c r="HJE968" s="26"/>
      <c r="HJF968" s="26"/>
      <c r="HJG968" s="26"/>
      <c r="HJH968" s="26"/>
      <c r="HJI968" s="26"/>
      <c r="HJJ968" s="26"/>
      <c r="HJK968" s="26"/>
      <c r="HJL968" s="26"/>
      <c r="HJM968" s="26"/>
      <c r="HJN968" s="26"/>
      <c r="HJO968" s="26"/>
      <c r="HJP968" s="26"/>
      <c r="HJQ968" s="26"/>
      <c r="HJR968" s="26"/>
      <c r="HJS968" s="26"/>
      <c r="HJT968" s="26"/>
      <c r="HJU968" s="26"/>
      <c r="HJV968" s="26"/>
      <c r="HJW968" s="26"/>
      <c r="HJX968" s="26"/>
      <c r="HJY968" s="26"/>
      <c r="HJZ968" s="26"/>
      <c r="HKA968" s="26"/>
      <c r="HKB968" s="26"/>
      <c r="HKC968" s="26"/>
      <c r="HKD968" s="26"/>
      <c r="HKE968" s="26"/>
      <c r="HKF968" s="26"/>
      <c r="HKG968" s="26"/>
      <c r="HKH968" s="26"/>
      <c r="HKI968" s="26"/>
      <c r="HKJ968" s="26"/>
      <c r="HKK968" s="26"/>
      <c r="HKL968" s="26"/>
      <c r="HKM968" s="26"/>
      <c r="HKN968" s="26"/>
      <c r="HKO968" s="26"/>
      <c r="HKP968" s="26"/>
      <c r="HKQ968" s="26"/>
      <c r="HKR968" s="26"/>
      <c r="HKS968" s="26"/>
      <c r="HKT968" s="26"/>
      <c r="HKU968" s="26"/>
      <c r="HKV968" s="26"/>
      <c r="HKW968" s="26"/>
      <c r="HKX968" s="26"/>
      <c r="HKY968" s="26"/>
      <c r="HKZ968" s="26"/>
      <c r="HLA968" s="26"/>
      <c r="HLB968" s="26"/>
      <c r="HLC968" s="26"/>
      <c r="HLD968" s="26"/>
      <c r="HLE968" s="26"/>
      <c r="HLF968" s="26"/>
      <c r="HLG968" s="26"/>
      <c r="HLH968" s="26"/>
      <c r="HLI968" s="26"/>
      <c r="HLJ968" s="26"/>
      <c r="HLK968" s="26"/>
      <c r="HLL968" s="26"/>
      <c r="HLM968" s="26"/>
      <c r="HLN968" s="26"/>
      <c r="HLO968" s="26"/>
      <c r="HLP968" s="26"/>
      <c r="HLQ968" s="26"/>
      <c r="HLR968" s="26"/>
      <c r="HLS968" s="26"/>
      <c r="HLT968" s="26"/>
      <c r="HLU968" s="26"/>
      <c r="HLV968" s="26"/>
      <c r="HLW968" s="26"/>
      <c r="HLX968" s="26"/>
      <c r="HLY968" s="26"/>
      <c r="HLZ968" s="26"/>
      <c r="HMA968" s="26"/>
      <c r="HMB968" s="26"/>
      <c r="HMC968" s="26"/>
      <c r="HMD968" s="26"/>
      <c r="HME968" s="26"/>
      <c r="HMF968" s="26"/>
      <c r="HMG968" s="26"/>
      <c r="HMH968" s="26"/>
      <c r="HMI968" s="26"/>
      <c r="HMJ968" s="26"/>
      <c r="HMK968" s="26"/>
      <c r="HML968" s="26"/>
      <c r="HMM968" s="26"/>
      <c r="HMN968" s="26"/>
      <c r="HMO968" s="26"/>
      <c r="HMP968" s="26"/>
      <c r="HMQ968" s="26"/>
      <c r="HMR968" s="26"/>
      <c r="HMS968" s="26"/>
      <c r="HMT968" s="26"/>
      <c r="HMU968" s="26"/>
      <c r="HMV968" s="26"/>
      <c r="HMW968" s="26"/>
      <c r="HMX968" s="26"/>
      <c r="HMY968" s="26"/>
      <c r="HMZ968" s="26"/>
      <c r="HNA968" s="26"/>
      <c r="HNB968" s="26"/>
      <c r="HNC968" s="26"/>
      <c r="HND968" s="26"/>
      <c r="HNE968" s="26"/>
      <c r="HNF968" s="26"/>
      <c r="HNG968" s="26"/>
      <c r="HNH968" s="26"/>
      <c r="HNI968" s="26"/>
      <c r="HNJ968" s="26"/>
      <c r="HNK968" s="26"/>
      <c r="HNL968" s="26"/>
      <c r="HNM968" s="26"/>
      <c r="HNN968" s="26"/>
      <c r="HNO968" s="26"/>
      <c r="HNP968" s="26"/>
      <c r="HNQ968" s="26"/>
      <c r="HNR968" s="26"/>
      <c r="HNS968" s="26"/>
      <c r="HNT968" s="26"/>
      <c r="HNU968" s="26"/>
      <c r="HNV968" s="26"/>
      <c r="HNW968" s="26"/>
      <c r="HNX968" s="26"/>
      <c r="HNY968" s="26"/>
      <c r="HNZ968" s="26"/>
      <c r="HOA968" s="26"/>
      <c r="HOB968" s="26"/>
      <c r="HOC968" s="26"/>
      <c r="HOD968" s="26"/>
      <c r="HOE968" s="26"/>
      <c r="HOF968" s="26"/>
      <c r="HOG968" s="26"/>
      <c r="HOH968" s="26"/>
      <c r="HOI968" s="26"/>
      <c r="HOJ968" s="26"/>
      <c r="HOK968" s="26"/>
      <c r="HOL968" s="26"/>
      <c r="HOM968" s="26"/>
      <c r="HON968" s="26"/>
      <c r="HOO968" s="26"/>
      <c r="HOP968" s="26"/>
      <c r="HOQ968" s="26"/>
      <c r="HOR968" s="26"/>
      <c r="HOS968" s="26"/>
      <c r="HOT968" s="26"/>
      <c r="HOU968" s="26"/>
      <c r="HOV968" s="26"/>
      <c r="HOW968" s="26"/>
      <c r="HOX968" s="26"/>
      <c r="HOY968" s="26"/>
      <c r="HOZ968" s="26"/>
      <c r="HPA968" s="26"/>
      <c r="HPB968" s="26"/>
      <c r="HPC968" s="26"/>
      <c r="HPD968" s="26"/>
      <c r="HPE968" s="26"/>
      <c r="HPF968" s="26"/>
      <c r="HPG968" s="26"/>
      <c r="HPH968" s="26"/>
      <c r="HPI968" s="26"/>
      <c r="HPJ968" s="26"/>
      <c r="HPK968" s="26"/>
      <c r="HPL968" s="26"/>
      <c r="HPM968" s="26"/>
      <c r="HPN968" s="26"/>
      <c r="HPO968" s="26"/>
      <c r="HPP968" s="26"/>
      <c r="HPQ968" s="26"/>
      <c r="HPR968" s="26"/>
      <c r="HPS968" s="26"/>
      <c r="HPT968" s="26"/>
      <c r="HPU968" s="26"/>
      <c r="HPV968" s="26"/>
      <c r="HPW968" s="26"/>
      <c r="HPX968" s="26"/>
      <c r="HPY968" s="26"/>
      <c r="HPZ968" s="26"/>
      <c r="HQA968" s="26"/>
      <c r="HQB968" s="26"/>
      <c r="HQC968" s="26"/>
      <c r="HQD968" s="26"/>
      <c r="HQE968" s="26"/>
      <c r="HQF968" s="26"/>
      <c r="HQG968" s="26"/>
      <c r="HQH968" s="26"/>
      <c r="HQI968" s="26"/>
      <c r="HQJ968" s="26"/>
      <c r="HQK968" s="26"/>
      <c r="HQL968" s="26"/>
      <c r="HQM968" s="26"/>
      <c r="HQN968" s="26"/>
      <c r="HQO968" s="26"/>
      <c r="HQP968" s="26"/>
      <c r="HQQ968" s="26"/>
      <c r="HQR968" s="26"/>
      <c r="HQS968" s="26"/>
      <c r="HQT968" s="26"/>
      <c r="HQU968" s="26"/>
      <c r="HQV968" s="26"/>
      <c r="HQW968" s="26"/>
      <c r="HQX968" s="26"/>
      <c r="HQY968" s="26"/>
      <c r="HQZ968" s="26"/>
      <c r="HRA968" s="26"/>
      <c r="HRB968" s="26"/>
      <c r="HRC968" s="26"/>
      <c r="HRD968" s="26"/>
      <c r="HRE968" s="26"/>
      <c r="HRF968" s="26"/>
      <c r="HRG968" s="26"/>
      <c r="HRH968" s="26"/>
      <c r="HRI968" s="26"/>
      <c r="HRJ968" s="26"/>
      <c r="HRK968" s="26"/>
      <c r="HRL968" s="26"/>
      <c r="HRM968" s="26"/>
      <c r="HRN968" s="26"/>
      <c r="HRO968" s="26"/>
      <c r="HRP968" s="26"/>
      <c r="HRQ968" s="26"/>
      <c r="HRR968" s="26"/>
      <c r="HRS968" s="26"/>
      <c r="HRT968" s="26"/>
      <c r="HRU968" s="26"/>
      <c r="HRV968" s="26"/>
      <c r="HRW968" s="26"/>
      <c r="HRX968" s="26"/>
      <c r="HRY968" s="26"/>
      <c r="HRZ968" s="26"/>
      <c r="HSA968" s="26"/>
      <c r="HSB968" s="26"/>
      <c r="HSC968" s="26"/>
      <c r="HSD968" s="26"/>
      <c r="HSE968" s="26"/>
      <c r="HSF968" s="26"/>
      <c r="HSG968" s="26"/>
      <c r="HSH968" s="26"/>
      <c r="HSI968" s="26"/>
      <c r="HSJ968" s="26"/>
      <c r="HSK968" s="26"/>
      <c r="HSL968" s="26"/>
      <c r="HSM968" s="26"/>
      <c r="HSN968" s="26"/>
      <c r="HSO968" s="26"/>
      <c r="HSP968" s="26"/>
      <c r="HSQ968" s="26"/>
      <c r="HSR968" s="26"/>
      <c r="HSS968" s="26"/>
      <c r="HST968" s="26"/>
      <c r="HSU968" s="26"/>
      <c r="HSV968" s="26"/>
      <c r="HSW968" s="26"/>
      <c r="HSX968" s="26"/>
      <c r="HSY968" s="26"/>
      <c r="HSZ968" s="26"/>
      <c r="HTA968" s="26"/>
      <c r="HTB968" s="26"/>
      <c r="HTC968" s="26"/>
      <c r="HTD968" s="26"/>
      <c r="HTE968" s="26"/>
      <c r="HTF968" s="26"/>
      <c r="HTG968" s="26"/>
      <c r="HTH968" s="26"/>
      <c r="HTI968" s="26"/>
      <c r="HTJ968" s="26"/>
      <c r="HTK968" s="26"/>
      <c r="HTL968" s="26"/>
      <c r="HTM968" s="26"/>
      <c r="HTN968" s="26"/>
      <c r="HTO968" s="26"/>
      <c r="HTP968" s="26"/>
      <c r="HTQ968" s="26"/>
      <c r="HTR968" s="26"/>
      <c r="HTS968" s="26"/>
      <c r="HTT968" s="26"/>
      <c r="HTU968" s="26"/>
      <c r="HTV968" s="26"/>
      <c r="HTW968" s="26"/>
      <c r="HTX968" s="26"/>
      <c r="HTY968" s="26"/>
      <c r="HTZ968" s="26"/>
      <c r="HUA968" s="26"/>
      <c r="HUB968" s="26"/>
      <c r="HUC968" s="26"/>
      <c r="HUD968" s="26"/>
      <c r="HUE968" s="26"/>
      <c r="HUF968" s="26"/>
      <c r="HUG968" s="26"/>
      <c r="HUH968" s="26"/>
      <c r="HUI968" s="26"/>
      <c r="HUJ968" s="26"/>
      <c r="HUK968" s="26"/>
      <c r="HUL968" s="26"/>
      <c r="HUM968" s="26"/>
      <c r="HUN968" s="26"/>
      <c r="HUO968" s="26"/>
      <c r="HUP968" s="26"/>
      <c r="HUQ968" s="26"/>
      <c r="HUR968" s="26"/>
      <c r="HUS968" s="26"/>
      <c r="HUT968" s="26"/>
      <c r="HUU968" s="26"/>
      <c r="HUV968" s="26"/>
      <c r="HUW968" s="26"/>
      <c r="HUX968" s="26"/>
      <c r="HUY968" s="26"/>
      <c r="HUZ968" s="26"/>
      <c r="HVA968" s="26"/>
      <c r="HVB968" s="26"/>
      <c r="HVC968" s="26"/>
      <c r="HVD968" s="26"/>
      <c r="HVE968" s="26"/>
      <c r="HVF968" s="26"/>
      <c r="HVG968" s="26"/>
      <c r="HVH968" s="26"/>
      <c r="HVI968" s="26"/>
      <c r="HVJ968" s="26"/>
      <c r="HVK968" s="26"/>
      <c r="HVL968" s="26"/>
      <c r="HVM968" s="26"/>
      <c r="HVN968" s="26"/>
      <c r="HVO968" s="26"/>
      <c r="HVP968" s="26"/>
      <c r="HVQ968" s="26"/>
      <c r="HVR968" s="26"/>
      <c r="HVS968" s="26"/>
      <c r="HVT968" s="26"/>
      <c r="HVU968" s="26"/>
      <c r="HVV968" s="26"/>
      <c r="HVW968" s="26"/>
      <c r="HVX968" s="26"/>
      <c r="HVY968" s="26"/>
      <c r="HVZ968" s="26"/>
      <c r="HWA968" s="26"/>
      <c r="HWB968" s="26"/>
      <c r="HWC968" s="26"/>
      <c r="HWD968" s="26"/>
      <c r="HWE968" s="26"/>
      <c r="HWF968" s="26"/>
      <c r="HWG968" s="26"/>
      <c r="HWH968" s="26"/>
      <c r="HWI968" s="26"/>
      <c r="HWJ968" s="26"/>
      <c r="HWK968" s="26"/>
      <c r="HWL968" s="26"/>
      <c r="HWM968" s="26"/>
      <c r="HWN968" s="26"/>
      <c r="HWO968" s="26"/>
      <c r="HWP968" s="26"/>
      <c r="HWQ968" s="26"/>
      <c r="HWR968" s="26"/>
      <c r="HWS968" s="26"/>
      <c r="HWT968" s="26"/>
      <c r="HWU968" s="26"/>
      <c r="HWV968" s="26"/>
      <c r="HWW968" s="26"/>
      <c r="HWX968" s="26"/>
      <c r="HWY968" s="26"/>
      <c r="HWZ968" s="26"/>
      <c r="HXA968" s="26"/>
      <c r="HXB968" s="26"/>
      <c r="HXC968" s="26"/>
      <c r="HXD968" s="26"/>
      <c r="HXE968" s="26"/>
      <c r="HXF968" s="26"/>
      <c r="HXG968" s="26"/>
      <c r="HXH968" s="26"/>
      <c r="HXI968" s="26"/>
      <c r="HXJ968" s="26"/>
      <c r="HXK968" s="26"/>
      <c r="HXL968" s="26"/>
      <c r="HXM968" s="26"/>
      <c r="HXN968" s="26"/>
      <c r="HXO968" s="26"/>
      <c r="HXP968" s="26"/>
      <c r="HXQ968" s="26"/>
      <c r="HXR968" s="26"/>
      <c r="HXS968" s="26"/>
      <c r="HXT968" s="26"/>
      <c r="HXU968" s="26"/>
      <c r="HXV968" s="26"/>
      <c r="HXW968" s="26"/>
      <c r="HXX968" s="26"/>
      <c r="HXY968" s="26"/>
      <c r="HXZ968" s="26"/>
      <c r="HYA968" s="26"/>
      <c r="HYB968" s="26"/>
      <c r="HYC968" s="26"/>
      <c r="HYD968" s="26"/>
      <c r="HYE968" s="26"/>
      <c r="HYF968" s="26"/>
      <c r="HYG968" s="26"/>
      <c r="HYH968" s="26"/>
      <c r="HYI968" s="26"/>
      <c r="HYJ968" s="26"/>
      <c r="HYK968" s="26"/>
      <c r="HYL968" s="26"/>
      <c r="HYM968" s="26"/>
      <c r="HYN968" s="26"/>
      <c r="HYO968" s="26"/>
      <c r="HYP968" s="26"/>
      <c r="HYQ968" s="26"/>
      <c r="HYR968" s="26"/>
      <c r="HYS968" s="26"/>
      <c r="HYT968" s="26"/>
      <c r="HYU968" s="26"/>
      <c r="HYV968" s="26"/>
      <c r="HYW968" s="26"/>
      <c r="HYX968" s="26"/>
      <c r="HYY968" s="26"/>
      <c r="HYZ968" s="26"/>
      <c r="HZA968" s="26"/>
      <c r="HZB968" s="26"/>
      <c r="HZC968" s="26"/>
      <c r="HZD968" s="26"/>
      <c r="HZE968" s="26"/>
      <c r="HZF968" s="26"/>
      <c r="HZG968" s="26"/>
      <c r="HZH968" s="26"/>
      <c r="HZI968" s="26"/>
      <c r="HZJ968" s="26"/>
      <c r="HZK968" s="26"/>
      <c r="HZL968" s="26"/>
      <c r="HZM968" s="26"/>
      <c r="HZN968" s="26"/>
      <c r="HZO968" s="26"/>
      <c r="HZP968" s="26"/>
      <c r="HZQ968" s="26"/>
      <c r="HZR968" s="26"/>
      <c r="HZS968" s="26"/>
      <c r="HZT968" s="26"/>
      <c r="HZU968" s="26"/>
      <c r="HZV968" s="26"/>
      <c r="HZW968" s="26"/>
      <c r="HZX968" s="26"/>
      <c r="HZY968" s="26"/>
      <c r="HZZ968" s="26"/>
      <c r="IAA968" s="26"/>
      <c r="IAB968" s="26"/>
      <c r="IAC968" s="26"/>
      <c r="IAD968" s="26"/>
      <c r="IAE968" s="26"/>
      <c r="IAF968" s="26"/>
      <c r="IAG968" s="26"/>
      <c r="IAH968" s="26"/>
      <c r="IAI968" s="26"/>
      <c r="IAJ968" s="26"/>
      <c r="IAK968" s="26"/>
      <c r="IAL968" s="26"/>
      <c r="IAM968" s="26"/>
      <c r="IAN968" s="26"/>
      <c r="IAO968" s="26"/>
      <c r="IAP968" s="26"/>
      <c r="IAQ968" s="26"/>
      <c r="IAR968" s="26"/>
      <c r="IAS968" s="26"/>
      <c r="IAT968" s="26"/>
      <c r="IAU968" s="26"/>
      <c r="IAV968" s="26"/>
      <c r="IAW968" s="26"/>
      <c r="IAX968" s="26"/>
      <c r="IAY968" s="26"/>
      <c r="IAZ968" s="26"/>
      <c r="IBA968" s="26"/>
      <c r="IBB968" s="26"/>
      <c r="IBC968" s="26"/>
      <c r="IBD968" s="26"/>
      <c r="IBE968" s="26"/>
      <c r="IBF968" s="26"/>
      <c r="IBG968" s="26"/>
      <c r="IBH968" s="26"/>
      <c r="IBI968" s="26"/>
      <c r="IBJ968" s="26"/>
      <c r="IBK968" s="26"/>
      <c r="IBL968" s="26"/>
      <c r="IBM968" s="26"/>
      <c r="IBN968" s="26"/>
      <c r="IBO968" s="26"/>
      <c r="IBP968" s="26"/>
      <c r="IBQ968" s="26"/>
      <c r="IBR968" s="26"/>
      <c r="IBS968" s="26"/>
      <c r="IBT968" s="26"/>
      <c r="IBU968" s="26"/>
      <c r="IBV968" s="26"/>
      <c r="IBW968" s="26"/>
      <c r="IBX968" s="26"/>
      <c r="IBY968" s="26"/>
      <c r="IBZ968" s="26"/>
      <c r="ICA968" s="26"/>
      <c r="ICB968" s="26"/>
      <c r="ICC968" s="26"/>
      <c r="ICD968" s="26"/>
      <c r="ICE968" s="26"/>
      <c r="ICF968" s="26"/>
      <c r="ICG968" s="26"/>
      <c r="ICH968" s="26"/>
      <c r="ICI968" s="26"/>
      <c r="ICJ968" s="26"/>
      <c r="ICK968" s="26"/>
      <c r="ICL968" s="26"/>
      <c r="ICM968" s="26"/>
      <c r="ICN968" s="26"/>
      <c r="ICO968" s="26"/>
      <c r="ICP968" s="26"/>
      <c r="ICQ968" s="26"/>
      <c r="ICR968" s="26"/>
      <c r="ICS968" s="26"/>
      <c r="ICT968" s="26"/>
      <c r="ICU968" s="26"/>
      <c r="ICV968" s="26"/>
      <c r="ICW968" s="26"/>
      <c r="ICX968" s="26"/>
      <c r="ICY968" s="26"/>
      <c r="ICZ968" s="26"/>
      <c r="IDA968" s="26"/>
      <c r="IDB968" s="26"/>
      <c r="IDC968" s="26"/>
      <c r="IDD968" s="26"/>
      <c r="IDE968" s="26"/>
      <c r="IDF968" s="26"/>
      <c r="IDG968" s="26"/>
      <c r="IDH968" s="26"/>
      <c r="IDI968" s="26"/>
      <c r="IDJ968" s="26"/>
      <c r="IDK968" s="26"/>
      <c r="IDL968" s="26"/>
      <c r="IDM968" s="26"/>
      <c r="IDN968" s="26"/>
      <c r="IDO968" s="26"/>
      <c r="IDP968" s="26"/>
      <c r="IDQ968" s="26"/>
      <c r="IDR968" s="26"/>
      <c r="IDS968" s="26"/>
      <c r="IDT968" s="26"/>
      <c r="IDU968" s="26"/>
      <c r="IDV968" s="26"/>
      <c r="IDW968" s="26"/>
      <c r="IDX968" s="26"/>
      <c r="IDY968" s="26"/>
      <c r="IDZ968" s="26"/>
      <c r="IEA968" s="26"/>
      <c r="IEB968" s="26"/>
      <c r="IEC968" s="26"/>
      <c r="IED968" s="26"/>
      <c r="IEE968" s="26"/>
      <c r="IEF968" s="26"/>
      <c r="IEG968" s="26"/>
      <c r="IEH968" s="26"/>
      <c r="IEI968" s="26"/>
      <c r="IEJ968" s="26"/>
      <c r="IEK968" s="26"/>
      <c r="IEL968" s="26"/>
      <c r="IEM968" s="26"/>
      <c r="IEN968" s="26"/>
      <c r="IEO968" s="26"/>
      <c r="IEP968" s="26"/>
      <c r="IEQ968" s="26"/>
      <c r="IER968" s="26"/>
      <c r="IES968" s="26"/>
      <c r="IET968" s="26"/>
      <c r="IEU968" s="26"/>
      <c r="IEV968" s="26"/>
      <c r="IEW968" s="26"/>
      <c r="IEX968" s="26"/>
      <c r="IEY968" s="26"/>
      <c r="IEZ968" s="26"/>
      <c r="IFA968" s="26"/>
      <c r="IFB968" s="26"/>
      <c r="IFC968" s="26"/>
      <c r="IFD968" s="26"/>
      <c r="IFE968" s="26"/>
      <c r="IFF968" s="26"/>
      <c r="IFG968" s="26"/>
      <c r="IFH968" s="26"/>
      <c r="IFI968" s="26"/>
      <c r="IFJ968" s="26"/>
      <c r="IFK968" s="26"/>
      <c r="IFL968" s="26"/>
      <c r="IFM968" s="26"/>
      <c r="IFN968" s="26"/>
      <c r="IFO968" s="26"/>
      <c r="IFP968" s="26"/>
      <c r="IFQ968" s="26"/>
      <c r="IFR968" s="26"/>
      <c r="IFS968" s="26"/>
      <c r="IFT968" s="26"/>
      <c r="IFU968" s="26"/>
      <c r="IFV968" s="26"/>
      <c r="IFW968" s="26"/>
      <c r="IFX968" s="26"/>
      <c r="IFY968" s="26"/>
      <c r="IFZ968" s="26"/>
      <c r="IGA968" s="26"/>
      <c r="IGB968" s="26"/>
      <c r="IGC968" s="26"/>
      <c r="IGD968" s="26"/>
      <c r="IGE968" s="26"/>
      <c r="IGF968" s="26"/>
      <c r="IGG968" s="26"/>
      <c r="IGH968" s="26"/>
      <c r="IGI968" s="26"/>
      <c r="IGJ968" s="26"/>
      <c r="IGK968" s="26"/>
      <c r="IGL968" s="26"/>
      <c r="IGM968" s="26"/>
      <c r="IGN968" s="26"/>
      <c r="IGO968" s="26"/>
      <c r="IGP968" s="26"/>
      <c r="IGQ968" s="26"/>
      <c r="IGR968" s="26"/>
      <c r="IGS968" s="26"/>
      <c r="IGT968" s="26"/>
      <c r="IGU968" s="26"/>
      <c r="IGV968" s="26"/>
      <c r="IGW968" s="26"/>
      <c r="IGX968" s="26"/>
      <c r="IGY968" s="26"/>
      <c r="IGZ968" s="26"/>
      <c r="IHA968" s="26"/>
      <c r="IHB968" s="26"/>
      <c r="IHC968" s="26"/>
      <c r="IHD968" s="26"/>
      <c r="IHE968" s="26"/>
      <c r="IHF968" s="26"/>
      <c r="IHG968" s="26"/>
      <c r="IHH968" s="26"/>
      <c r="IHI968" s="26"/>
      <c r="IHJ968" s="26"/>
      <c r="IHK968" s="26"/>
      <c r="IHL968" s="26"/>
      <c r="IHM968" s="26"/>
      <c r="IHN968" s="26"/>
      <c r="IHO968" s="26"/>
      <c r="IHP968" s="26"/>
      <c r="IHQ968" s="26"/>
      <c r="IHR968" s="26"/>
      <c r="IHS968" s="26"/>
      <c r="IHT968" s="26"/>
      <c r="IHU968" s="26"/>
      <c r="IHV968" s="26"/>
      <c r="IHW968" s="26"/>
      <c r="IHX968" s="26"/>
      <c r="IHY968" s="26"/>
      <c r="IHZ968" s="26"/>
      <c r="IIA968" s="26"/>
      <c r="IIB968" s="26"/>
      <c r="IIC968" s="26"/>
      <c r="IID968" s="26"/>
      <c r="IIE968" s="26"/>
      <c r="IIF968" s="26"/>
      <c r="IIG968" s="26"/>
      <c r="IIH968" s="26"/>
      <c r="III968" s="26"/>
      <c r="IIJ968" s="26"/>
      <c r="IIK968" s="26"/>
      <c r="IIL968" s="26"/>
      <c r="IIM968" s="26"/>
      <c r="IIN968" s="26"/>
      <c r="IIO968" s="26"/>
      <c r="IIP968" s="26"/>
      <c r="IIQ968" s="26"/>
      <c r="IIR968" s="26"/>
      <c r="IIS968" s="26"/>
      <c r="IIT968" s="26"/>
      <c r="IIU968" s="26"/>
      <c r="IIV968" s="26"/>
      <c r="IIW968" s="26"/>
      <c r="IIX968" s="26"/>
      <c r="IIY968" s="26"/>
      <c r="IIZ968" s="26"/>
      <c r="IJA968" s="26"/>
      <c r="IJB968" s="26"/>
      <c r="IJC968" s="26"/>
      <c r="IJD968" s="26"/>
      <c r="IJE968" s="26"/>
      <c r="IJF968" s="26"/>
      <c r="IJG968" s="26"/>
      <c r="IJH968" s="26"/>
      <c r="IJI968" s="26"/>
      <c r="IJJ968" s="26"/>
      <c r="IJK968" s="26"/>
      <c r="IJL968" s="26"/>
      <c r="IJM968" s="26"/>
      <c r="IJN968" s="26"/>
      <c r="IJO968" s="26"/>
      <c r="IJP968" s="26"/>
      <c r="IJQ968" s="26"/>
      <c r="IJR968" s="26"/>
      <c r="IJS968" s="26"/>
      <c r="IJT968" s="26"/>
      <c r="IJU968" s="26"/>
      <c r="IJV968" s="26"/>
      <c r="IJW968" s="26"/>
      <c r="IJX968" s="26"/>
      <c r="IJY968" s="26"/>
      <c r="IJZ968" s="26"/>
      <c r="IKA968" s="26"/>
      <c r="IKB968" s="26"/>
      <c r="IKC968" s="26"/>
      <c r="IKD968" s="26"/>
      <c r="IKE968" s="26"/>
      <c r="IKF968" s="26"/>
      <c r="IKG968" s="26"/>
      <c r="IKH968" s="26"/>
      <c r="IKI968" s="26"/>
      <c r="IKJ968" s="26"/>
      <c r="IKK968" s="26"/>
      <c r="IKL968" s="26"/>
      <c r="IKM968" s="26"/>
      <c r="IKN968" s="26"/>
      <c r="IKO968" s="26"/>
      <c r="IKP968" s="26"/>
      <c r="IKQ968" s="26"/>
      <c r="IKR968" s="26"/>
      <c r="IKS968" s="26"/>
      <c r="IKT968" s="26"/>
      <c r="IKU968" s="26"/>
      <c r="IKV968" s="26"/>
      <c r="IKW968" s="26"/>
      <c r="IKX968" s="26"/>
      <c r="IKY968" s="26"/>
      <c r="IKZ968" s="26"/>
      <c r="ILA968" s="26"/>
      <c r="ILB968" s="26"/>
      <c r="ILC968" s="26"/>
      <c r="ILD968" s="26"/>
      <c r="ILE968" s="26"/>
      <c r="ILF968" s="26"/>
      <c r="ILG968" s="26"/>
      <c r="ILH968" s="26"/>
      <c r="ILI968" s="26"/>
      <c r="ILJ968" s="26"/>
      <c r="ILK968" s="26"/>
      <c r="ILL968" s="26"/>
      <c r="ILM968" s="26"/>
      <c r="ILN968" s="26"/>
      <c r="ILO968" s="26"/>
      <c r="ILP968" s="26"/>
      <c r="ILQ968" s="26"/>
      <c r="ILR968" s="26"/>
      <c r="ILS968" s="26"/>
      <c r="ILT968" s="26"/>
      <c r="ILU968" s="26"/>
      <c r="ILV968" s="26"/>
      <c r="ILW968" s="26"/>
      <c r="ILX968" s="26"/>
      <c r="ILY968" s="26"/>
      <c r="ILZ968" s="26"/>
      <c r="IMA968" s="26"/>
      <c r="IMB968" s="26"/>
      <c r="IMC968" s="26"/>
      <c r="IMD968" s="26"/>
      <c r="IME968" s="26"/>
      <c r="IMF968" s="26"/>
      <c r="IMG968" s="26"/>
      <c r="IMH968" s="26"/>
      <c r="IMI968" s="26"/>
      <c r="IMJ968" s="26"/>
      <c r="IMK968" s="26"/>
      <c r="IML968" s="26"/>
      <c r="IMM968" s="26"/>
      <c r="IMN968" s="26"/>
      <c r="IMO968" s="26"/>
      <c r="IMP968" s="26"/>
      <c r="IMQ968" s="26"/>
      <c r="IMR968" s="26"/>
      <c r="IMS968" s="26"/>
      <c r="IMT968" s="26"/>
      <c r="IMU968" s="26"/>
      <c r="IMV968" s="26"/>
      <c r="IMW968" s="26"/>
      <c r="IMX968" s="26"/>
      <c r="IMY968" s="26"/>
      <c r="IMZ968" s="26"/>
      <c r="INA968" s="26"/>
      <c r="INB968" s="26"/>
      <c r="INC968" s="26"/>
      <c r="IND968" s="26"/>
      <c r="INE968" s="26"/>
      <c r="INF968" s="26"/>
      <c r="ING968" s="26"/>
      <c r="INH968" s="26"/>
      <c r="INI968" s="26"/>
      <c r="INJ968" s="26"/>
      <c r="INK968" s="26"/>
      <c r="INL968" s="26"/>
      <c r="INM968" s="26"/>
      <c r="INN968" s="26"/>
      <c r="INO968" s="26"/>
      <c r="INP968" s="26"/>
      <c r="INQ968" s="26"/>
      <c r="INR968" s="26"/>
      <c r="INS968" s="26"/>
      <c r="INT968" s="26"/>
      <c r="INU968" s="26"/>
      <c r="INV968" s="26"/>
      <c r="INW968" s="26"/>
      <c r="INX968" s="26"/>
      <c r="INY968" s="26"/>
      <c r="INZ968" s="26"/>
      <c r="IOA968" s="26"/>
      <c r="IOB968" s="26"/>
      <c r="IOC968" s="26"/>
      <c r="IOD968" s="26"/>
      <c r="IOE968" s="26"/>
      <c r="IOF968" s="26"/>
      <c r="IOG968" s="26"/>
      <c r="IOH968" s="26"/>
      <c r="IOI968" s="26"/>
      <c r="IOJ968" s="26"/>
      <c r="IOK968" s="26"/>
      <c r="IOL968" s="26"/>
      <c r="IOM968" s="26"/>
      <c r="ION968" s="26"/>
      <c r="IOO968" s="26"/>
      <c r="IOP968" s="26"/>
      <c r="IOQ968" s="26"/>
      <c r="IOR968" s="26"/>
      <c r="IOS968" s="26"/>
      <c r="IOT968" s="26"/>
      <c r="IOU968" s="26"/>
      <c r="IOV968" s="26"/>
      <c r="IOW968" s="26"/>
      <c r="IOX968" s="26"/>
      <c r="IOY968" s="26"/>
      <c r="IOZ968" s="26"/>
      <c r="IPA968" s="26"/>
      <c r="IPB968" s="26"/>
      <c r="IPC968" s="26"/>
      <c r="IPD968" s="26"/>
      <c r="IPE968" s="26"/>
      <c r="IPF968" s="26"/>
      <c r="IPG968" s="26"/>
      <c r="IPH968" s="26"/>
      <c r="IPI968" s="26"/>
      <c r="IPJ968" s="26"/>
      <c r="IPK968" s="26"/>
      <c r="IPL968" s="26"/>
      <c r="IPM968" s="26"/>
      <c r="IPN968" s="26"/>
      <c r="IPO968" s="26"/>
      <c r="IPP968" s="26"/>
      <c r="IPQ968" s="26"/>
      <c r="IPR968" s="26"/>
      <c r="IPS968" s="26"/>
      <c r="IPT968" s="26"/>
      <c r="IPU968" s="26"/>
      <c r="IPV968" s="26"/>
      <c r="IPW968" s="26"/>
      <c r="IPX968" s="26"/>
      <c r="IPY968" s="26"/>
      <c r="IPZ968" s="26"/>
      <c r="IQA968" s="26"/>
      <c r="IQB968" s="26"/>
      <c r="IQC968" s="26"/>
      <c r="IQD968" s="26"/>
      <c r="IQE968" s="26"/>
      <c r="IQF968" s="26"/>
      <c r="IQG968" s="26"/>
      <c r="IQH968" s="26"/>
      <c r="IQI968" s="26"/>
      <c r="IQJ968" s="26"/>
      <c r="IQK968" s="26"/>
      <c r="IQL968" s="26"/>
      <c r="IQM968" s="26"/>
      <c r="IQN968" s="26"/>
      <c r="IQO968" s="26"/>
      <c r="IQP968" s="26"/>
      <c r="IQQ968" s="26"/>
      <c r="IQR968" s="26"/>
      <c r="IQS968" s="26"/>
      <c r="IQT968" s="26"/>
      <c r="IQU968" s="26"/>
      <c r="IQV968" s="26"/>
      <c r="IQW968" s="26"/>
      <c r="IQX968" s="26"/>
      <c r="IQY968" s="26"/>
      <c r="IQZ968" s="26"/>
      <c r="IRA968" s="26"/>
      <c r="IRB968" s="26"/>
      <c r="IRC968" s="26"/>
      <c r="IRD968" s="26"/>
      <c r="IRE968" s="26"/>
      <c r="IRF968" s="26"/>
      <c r="IRG968" s="26"/>
      <c r="IRH968" s="26"/>
      <c r="IRI968" s="26"/>
      <c r="IRJ968" s="26"/>
      <c r="IRK968" s="26"/>
      <c r="IRL968" s="26"/>
      <c r="IRM968" s="26"/>
      <c r="IRN968" s="26"/>
      <c r="IRO968" s="26"/>
      <c r="IRP968" s="26"/>
      <c r="IRQ968" s="26"/>
      <c r="IRR968" s="26"/>
      <c r="IRS968" s="26"/>
      <c r="IRT968" s="26"/>
      <c r="IRU968" s="26"/>
      <c r="IRV968" s="26"/>
      <c r="IRW968" s="26"/>
      <c r="IRX968" s="26"/>
      <c r="IRY968" s="26"/>
      <c r="IRZ968" s="26"/>
      <c r="ISA968" s="26"/>
      <c r="ISB968" s="26"/>
      <c r="ISC968" s="26"/>
      <c r="ISD968" s="26"/>
      <c r="ISE968" s="26"/>
      <c r="ISF968" s="26"/>
      <c r="ISG968" s="26"/>
      <c r="ISH968" s="26"/>
      <c r="ISI968" s="26"/>
      <c r="ISJ968" s="26"/>
      <c r="ISK968" s="26"/>
      <c r="ISL968" s="26"/>
      <c r="ISM968" s="26"/>
      <c r="ISN968" s="26"/>
      <c r="ISO968" s="26"/>
      <c r="ISP968" s="26"/>
      <c r="ISQ968" s="26"/>
      <c r="ISR968" s="26"/>
      <c r="ISS968" s="26"/>
      <c r="IST968" s="26"/>
      <c r="ISU968" s="26"/>
      <c r="ISV968" s="26"/>
      <c r="ISW968" s="26"/>
      <c r="ISX968" s="26"/>
      <c r="ISY968" s="26"/>
      <c r="ISZ968" s="26"/>
      <c r="ITA968" s="26"/>
      <c r="ITB968" s="26"/>
      <c r="ITC968" s="26"/>
      <c r="ITD968" s="26"/>
      <c r="ITE968" s="26"/>
      <c r="ITF968" s="26"/>
      <c r="ITG968" s="26"/>
      <c r="ITH968" s="26"/>
      <c r="ITI968" s="26"/>
      <c r="ITJ968" s="26"/>
      <c r="ITK968" s="26"/>
      <c r="ITL968" s="26"/>
      <c r="ITM968" s="26"/>
      <c r="ITN968" s="26"/>
      <c r="ITO968" s="26"/>
      <c r="ITP968" s="26"/>
      <c r="ITQ968" s="26"/>
      <c r="ITR968" s="26"/>
      <c r="ITS968" s="26"/>
      <c r="ITT968" s="26"/>
      <c r="ITU968" s="26"/>
      <c r="ITV968" s="26"/>
      <c r="ITW968" s="26"/>
      <c r="ITX968" s="26"/>
      <c r="ITY968" s="26"/>
      <c r="ITZ968" s="26"/>
      <c r="IUA968" s="26"/>
      <c r="IUB968" s="26"/>
      <c r="IUC968" s="26"/>
      <c r="IUD968" s="26"/>
      <c r="IUE968" s="26"/>
      <c r="IUF968" s="26"/>
      <c r="IUG968" s="26"/>
      <c r="IUH968" s="26"/>
      <c r="IUI968" s="26"/>
      <c r="IUJ968" s="26"/>
      <c r="IUK968" s="26"/>
      <c r="IUL968" s="26"/>
      <c r="IUM968" s="26"/>
      <c r="IUN968" s="26"/>
      <c r="IUO968" s="26"/>
      <c r="IUP968" s="26"/>
      <c r="IUQ968" s="26"/>
      <c r="IUR968" s="26"/>
      <c r="IUS968" s="26"/>
      <c r="IUT968" s="26"/>
      <c r="IUU968" s="26"/>
      <c r="IUV968" s="26"/>
      <c r="IUW968" s="26"/>
      <c r="IUX968" s="26"/>
      <c r="IUY968" s="26"/>
      <c r="IUZ968" s="26"/>
      <c r="IVA968" s="26"/>
      <c r="IVB968" s="26"/>
      <c r="IVC968" s="26"/>
      <c r="IVD968" s="26"/>
      <c r="IVE968" s="26"/>
      <c r="IVF968" s="26"/>
      <c r="IVG968" s="26"/>
      <c r="IVH968" s="26"/>
      <c r="IVI968" s="26"/>
      <c r="IVJ968" s="26"/>
      <c r="IVK968" s="26"/>
      <c r="IVL968" s="26"/>
      <c r="IVM968" s="26"/>
      <c r="IVN968" s="26"/>
      <c r="IVO968" s="26"/>
      <c r="IVP968" s="26"/>
      <c r="IVQ968" s="26"/>
      <c r="IVR968" s="26"/>
      <c r="IVS968" s="26"/>
      <c r="IVT968" s="26"/>
      <c r="IVU968" s="26"/>
      <c r="IVV968" s="26"/>
      <c r="IVW968" s="26"/>
      <c r="IVX968" s="26"/>
      <c r="IVY968" s="26"/>
      <c r="IVZ968" s="26"/>
      <c r="IWA968" s="26"/>
      <c r="IWB968" s="26"/>
      <c r="IWC968" s="26"/>
      <c r="IWD968" s="26"/>
      <c r="IWE968" s="26"/>
      <c r="IWF968" s="26"/>
      <c r="IWG968" s="26"/>
      <c r="IWH968" s="26"/>
      <c r="IWI968" s="26"/>
      <c r="IWJ968" s="26"/>
      <c r="IWK968" s="26"/>
      <c r="IWL968" s="26"/>
      <c r="IWM968" s="26"/>
      <c r="IWN968" s="26"/>
      <c r="IWO968" s="26"/>
      <c r="IWP968" s="26"/>
      <c r="IWQ968" s="26"/>
      <c r="IWR968" s="26"/>
      <c r="IWS968" s="26"/>
      <c r="IWT968" s="26"/>
      <c r="IWU968" s="26"/>
      <c r="IWV968" s="26"/>
      <c r="IWW968" s="26"/>
      <c r="IWX968" s="26"/>
      <c r="IWY968" s="26"/>
      <c r="IWZ968" s="26"/>
      <c r="IXA968" s="26"/>
      <c r="IXB968" s="26"/>
      <c r="IXC968" s="26"/>
      <c r="IXD968" s="26"/>
      <c r="IXE968" s="26"/>
      <c r="IXF968" s="26"/>
      <c r="IXG968" s="26"/>
      <c r="IXH968" s="26"/>
      <c r="IXI968" s="26"/>
      <c r="IXJ968" s="26"/>
      <c r="IXK968" s="26"/>
      <c r="IXL968" s="26"/>
      <c r="IXM968" s="26"/>
      <c r="IXN968" s="26"/>
      <c r="IXO968" s="26"/>
      <c r="IXP968" s="26"/>
      <c r="IXQ968" s="26"/>
      <c r="IXR968" s="26"/>
      <c r="IXS968" s="26"/>
      <c r="IXT968" s="26"/>
      <c r="IXU968" s="26"/>
      <c r="IXV968" s="26"/>
      <c r="IXW968" s="26"/>
      <c r="IXX968" s="26"/>
      <c r="IXY968" s="26"/>
      <c r="IXZ968" s="26"/>
      <c r="IYA968" s="26"/>
      <c r="IYB968" s="26"/>
      <c r="IYC968" s="26"/>
      <c r="IYD968" s="26"/>
      <c r="IYE968" s="26"/>
      <c r="IYF968" s="26"/>
      <c r="IYG968" s="26"/>
      <c r="IYH968" s="26"/>
      <c r="IYI968" s="26"/>
      <c r="IYJ968" s="26"/>
      <c r="IYK968" s="26"/>
      <c r="IYL968" s="26"/>
      <c r="IYM968" s="26"/>
      <c r="IYN968" s="26"/>
      <c r="IYO968" s="26"/>
      <c r="IYP968" s="26"/>
      <c r="IYQ968" s="26"/>
      <c r="IYR968" s="26"/>
      <c r="IYS968" s="26"/>
      <c r="IYT968" s="26"/>
      <c r="IYU968" s="26"/>
      <c r="IYV968" s="26"/>
      <c r="IYW968" s="26"/>
      <c r="IYX968" s="26"/>
      <c r="IYY968" s="26"/>
      <c r="IYZ968" s="26"/>
      <c r="IZA968" s="26"/>
      <c r="IZB968" s="26"/>
      <c r="IZC968" s="26"/>
      <c r="IZD968" s="26"/>
      <c r="IZE968" s="26"/>
      <c r="IZF968" s="26"/>
      <c r="IZG968" s="26"/>
      <c r="IZH968" s="26"/>
      <c r="IZI968" s="26"/>
      <c r="IZJ968" s="26"/>
      <c r="IZK968" s="26"/>
      <c r="IZL968" s="26"/>
      <c r="IZM968" s="26"/>
      <c r="IZN968" s="26"/>
      <c r="IZO968" s="26"/>
      <c r="IZP968" s="26"/>
      <c r="IZQ968" s="26"/>
      <c r="IZR968" s="26"/>
      <c r="IZS968" s="26"/>
      <c r="IZT968" s="26"/>
      <c r="IZU968" s="26"/>
      <c r="IZV968" s="26"/>
      <c r="IZW968" s="26"/>
      <c r="IZX968" s="26"/>
      <c r="IZY968" s="26"/>
      <c r="IZZ968" s="26"/>
      <c r="JAA968" s="26"/>
      <c r="JAB968" s="26"/>
      <c r="JAC968" s="26"/>
      <c r="JAD968" s="26"/>
      <c r="JAE968" s="26"/>
      <c r="JAF968" s="26"/>
      <c r="JAG968" s="26"/>
      <c r="JAH968" s="26"/>
      <c r="JAI968" s="26"/>
      <c r="JAJ968" s="26"/>
      <c r="JAK968" s="26"/>
      <c r="JAL968" s="26"/>
      <c r="JAM968" s="26"/>
      <c r="JAN968" s="26"/>
      <c r="JAO968" s="26"/>
      <c r="JAP968" s="26"/>
      <c r="JAQ968" s="26"/>
      <c r="JAR968" s="26"/>
      <c r="JAS968" s="26"/>
      <c r="JAT968" s="26"/>
      <c r="JAU968" s="26"/>
      <c r="JAV968" s="26"/>
      <c r="JAW968" s="26"/>
      <c r="JAX968" s="26"/>
      <c r="JAY968" s="26"/>
      <c r="JAZ968" s="26"/>
      <c r="JBA968" s="26"/>
      <c r="JBB968" s="26"/>
      <c r="JBC968" s="26"/>
      <c r="JBD968" s="26"/>
      <c r="JBE968" s="26"/>
      <c r="JBF968" s="26"/>
      <c r="JBG968" s="26"/>
      <c r="JBH968" s="26"/>
      <c r="JBI968" s="26"/>
      <c r="JBJ968" s="26"/>
      <c r="JBK968" s="26"/>
      <c r="JBL968" s="26"/>
      <c r="JBM968" s="26"/>
      <c r="JBN968" s="26"/>
      <c r="JBO968" s="26"/>
      <c r="JBP968" s="26"/>
      <c r="JBQ968" s="26"/>
      <c r="JBR968" s="26"/>
      <c r="JBS968" s="26"/>
      <c r="JBT968" s="26"/>
      <c r="JBU968" s="26"/>
      <c r="JBV968" s="26"/>
      <c r="JBW968" s="26"/>
      <c r="JBX968" s="26"/>
      <c r="JBY968" s="26"/>
      <c r="JBZ968" s="26"/>
      <c r="JCA968" s="26"/>
      <c r="JCB968" s="26"/>
      <c r="JCC968" s="26"/>
      <c r="JCD968" s="26"/>
      <c r="JCE968" s="26"/>
      <c r="JCF968" s="26"/>
      <c r="JCG968" s="26"/>
      <c r="JCH968" s="26"/>
      <c r="JCI968" s="26"/>
      <c r="JCJ968" s="26"/>
      <c r="JCK968" s="26"/>
      <c r="JCL968" s="26"/>
      <c r="JCM968" s="26"/>
      <c r="JCN968" s="26"/>
      <c r="JCO968" s="26"/>
      <c r="JCP968" s="26"/>
      <c r="JCQ968" s="26"/>
      <c r="JCR968" s="26"/>
      <c r="JCS968" s="26"/>
      <c r="JCT968" s="26"/>
      <c r="JCU968" s="26"/>
      <c r="JCV968" s="26"/>
      <c r="JCW968" s="26"/>
      <c r="JCX968" s="26"/>
      <c r="JCY968" s="26"/>
      <c r="JCZ968" s="26"/>
      <c r="JDA968" s="26"/>
      <c r="JDB968" s="26"/>
      <c r="JDC968" s="26"/>
      <c r="JDD968" s="26"/>
      <c r="JDE968" s="26"/>
      <c r="JDF968" s="26"/>
      <c r="JDG968" s="26"/>
      <c r="JDH968" s="26"/>
      <c r="JDI968" s="26"/>
      <c r="JDJ968" s="26"/>
      <c r="JDK968" s="26"/>
      <c r="JDL968" s="26"/>
      <c r="JDM968" s="26"/>
      <c r="JDN968" s="26"/>
      <c r="JDO968" s="26"/>
      <c r="JDP968" s="26"/>
      <c r="JDQ968" s="26"/>
      <c r="JDR968" s="26"/>
      <c r="JDS968" s="26"/>
      <c r="JDT968" s="26"/>
      <c r="JDU968" s="26"/>
      <c r="JDV968" s="26"/>
      <c r="JDW968" s="26"/>
      <c r="JDX968" s="26"/>
      <c r="JDY968" s="26"/>
      <c r="JDZ968" s="26"/>
      <c r="JEA968" s="26"/>
      <c r="JEB968" s="26"/>
      <c r="JEC968" s="26"/>
      <c r="JED968" s="26"/>
      <c r="JEE968" s="26"/>
      <c r="JEF968" s="26"/>
      <c r="JEG968" s="26"/>
      <c r="JEH968" s="26"/>
      <c r="JEI968" s="26"/>
      <c r="JEJ968" s="26"/>
      <c r="JEK968" s="26"/>
      <c r="JEL968" s="26"/>
      <c r="JEM968" s="26"/>
      <c r="JEN968" s="26"/>
      <c r="JEO968" s="26"/>
      <c r="JEP968" s="26"/>
      <c r="JEQ968" s="26"/>
      <c r="JER968" s="26"/>
      <c r="JES968" s="26"/>
      <c r="JET968" s="26"/>
      <c r="JEU968" s="26"/>
      <c r="JEV968" s="26"/>
      <c r="JEW968" s="26"/>
      <c r="JEX968" s="26"/>
      <c r="JEY968" s="26"/>
      <c r="JEZ968" s="26"/>
      <c r="JFA968" s="26"/>
      <c r="JFB968" s="26"/>
      <c r="JFC968" s="26"/>
      <c r="JFD968" s="26"/>
      <c r="JFE968" s="26"/>
      <c r="JFF968" s="26"/>
      <c r="JFG968" s="26"/>
      <c r="JFH968" s="26"/>
      <c r="JFI968" s="26"/>
      <c r="JFJ968" s="26"/>
      <c r="JFK968" s="26"/>
      <c r="JFL968" s="26"/>
      <c r="JFM968" s="26"/>
      <c r="JFN968" s="26"/>
      <c r="JFO968" s="26"/>
      <c r="JFP968" s="26"/>
      <c r="JFQ968" s="26"/>
      <c r="JFR968" s="26"/>
      <c r="JFS968" s="26"/>
      <c r="JFT968" s="26"/>
      <c r="JFU968" s="26"/>
      <c r="JFV968" s="26"/>
      <c r="JFW968" s="26"/>
      <c r="JFX968" s="26"/>
      <c r="JFY968" s="26"/>
      <c r="JFZ968" s="26"/>
      <c r="JGA968" s="26"/>
      <c r="JGB968" s="26"/>
      <c r="JGC968" s="26"/>
      <c r="JGD968" s="26"/>
      <c r="JGE968" s="26"/>
      <c r="JGF968" s="26"/>
      <c r="JGG968" s="26"/>
      <c r="JGH968" s="26"/>
      <c r="JGI968" s="26"/>
      <c r="JGJ968" s="26"/>
      <c r="JGK968" s="26"/>
      <c r="JGL968" s="26"/>
      <c r="JGM968" s="26"/>
      <c r="JGN968" s="26"/>
      <c r="JGO968" s="26"/>
      <c r="JGP968" s="26"/>
      <c r="JGQ968" s="26"/>
      <c r="JGR968" s="26"/>
      <c r="JGS968" s="26"/>
      <c r="JGT968" s="26"/>
      <c r="JGU968" s="26"/>
      <c r="JGV968" s="26"/>
      <c r="JGW968" s="26"/>
      <c r="JGX968" s="26"/>
      <c r="JGY968" s="26"/>
      <c r="JGZ968" s="26"/>
      <c r="JHA968" s="26"/>
      <c r="JHB968" s="26"/>
      <c r="JHC968" s="26"/>
      <c r="JHD968" s="26"/>
      <c r="JHE968" s="26"/>
      <c r="JHF968" s="26"/>
      <c r="JHG968" s="26"/>
      <c r="JHH968" s="26"/>
      <c r="JHI968" s="26"/>
      <c r="JHJ968" s="26"/>
      <c r="JHK968" s="26"/>
      <c r="JHL968" s="26"/>
      <c r="JHM968" s="26"/>
      <c r="JHN968" s="26"/>
      <c r="JHO968" s="26"/>
      <c r="JHP968" s="26"/>
      <c r="JHQ968" s="26"/>
      <c r="JHR968" s="26"/>
      <c r="JHS968" s="26"/>
      <c r="JHT968" s="26"/>
      <c r="JHU968" s="26"/>
      <c r="JHV968" s="26"/>
      <c r="JHW968" s="26"/>
      <c r="JHX968" s="26"/>
      <c r="JHY968" s="26"/>
      <c r="JHZ968" s="26"/>
      <c r="JIA968" s="26"/>
      <c r="JIB968" s="26"/>
      <c r="JIC968" s="26"/>
      <c r="JID968" s="26"/>
      <c r="JIE968" s="26"/>
      <c r="JIF968" s="26"/>
      <c r="JIG968" s="26"/>
      <c r="JIH968" s="26"/>
      <c r="JII968" s="26"/>
      <c r="JIJ968" s="26"/>
      <c r="JIK968" s="26"/>
      <c r="JIL968" s="26"/>
      <c r="JIM968" s="26"/>
      <c r="JIN968" s="26"/>
      <c r="JIO968" s="26"/>
      <c r="JIP968" s="26"/>
      <c r="JIQ968" s="26"/>
      <c r="JIR968" s="26"/>
      <c r="JIS968" s="26"/>
      <c r="JIT968" s="26"/>
      <c r="JIU968" s="26"/>
      <c r="JIV968" s="26"/>
      <c r="JIW968" s="26"/>
      <c r="JIX968" s="26"/>
      <c r="JIY968" s="26"/>
      <c r="JIZ968" s="26"/>
      <c r="JJA968" s="26"/>
      <c r="JJB968" s="26"/>
      <c r="JJC968" s="26"/>
      <c r="JJD968" s="26"/>
      <c r="JJE968" s="26"/>
      <c r="JJF968" s="26"/>
      <c r="JJG968" s="26"/>
      <c r="JJH968" s="26"/>
      <c r="JJI968" s="26"/>
      <c r="JJJ968" s="26"/>
      <c r="JJK968" s="26"/>
      <c r="JJL968" s="26"/>
      <c r="JJM968" s="26"/>
      <c r="JJN968" s="26"/>
      <c r="JJO968" s="26"/>
      <c r="JJP968" s="26"/>
      <c r="JJQ968" s="26"/>
      <c r="JJR968" s="26"/>
      <c r="JJS968" s="26"/>
      <c r="JJT968" s="26"/>
      <c r="JJU968" s="26"/>
      <c r="JJV968" s="26"/>
      <c r="JJW968" s="26"/>
      <c r="JJX968" s="26"/>
      <c r="JJY968" s="26"/>
      <c r="JJZ968" s="26"/>
      <c r="JKA968" s="26"/>
      <c r="JKB968" s="26"/>
      <c r="JKC968" s="26"/>
      <c r="JKD968" s="26"/>
      <c r="JKE968" s="26"/>
      <c r="JKF968" s="26"/>
      <c r="JKG968" s="26"/>
      <c r="JKH968" s="26"/>
      <c r="JKI968" s="26"/>
      <c r="JKJ968" s="26"/>
      <c r="JKK968" s="26"/>
      <c r="JKL968" s="26"/>
      <c r="JKM968" s="26"/>
      <c r="JKN968" s="26"/>
      <c r="JKO968" s="26"/>
      <c r="JKP968" s="26"/>
      <c r="JKQ968" s="26"/>
      <c r="JKR968" s="26"/>
      <c r="JKS968" s="26"/>
      <c r="JKT968" s="26"/>
      <c r="JKU968" s="26"/>
      <c r="JKV968" s="26"/>
      <c r="JKW968" s="26"/>
      <c r="JKX968" s="26"/>
      <c r="JKY968" s="26"/>
      <c r="JKZ968" s="26"/>
      <c r="JLA968" s="26"/>
      <c r="JLB968" s="26"/>
      <c r="JLC968" s="26"/>
      <c r="JLD968" s="26"/>
      <c r="JLE968" s="26"/>
      <c r="JLF968" s="26"/>
      <c r="JLG968" s="26"/>
      <c r="JLH968" s="26"/>
      <c r="JLI968" s="26"/>
      <c r="JLJ968" s="26"/>
      <c r="JLK968" s="26"/>
      <c r="JLL968" s="26"/>
      <c r="JLM968" s="26"/>
      <c r="JLN968" s="26"/>
      <c r="JLO968" s="26"/>
      <c r="JLP968" s="26"/>
      <c r="JLQ968" s="26"/>
      <c r="JLR968" s="26"/>
      <c r="JLS968" s="26"/>
      <c r="JLT968" s="26"/>
      <c r="JLU968" s="26"/>
      <c r="JLV968" s="26"/>
      <c r="JLW968" s="26"/>
      <c r="JLX968" s="26"/>
      <c r="JLY968" s="26"/>
      <c r="JLZ968" s="26"/>
      <c r="JMA968" s="26"/>
      <c r="JMB968" s="26"/>
      <c r="JMC968" s="26"/>
      <c r="JMD968" s="26"/>
      <c r="JME968" s="26"/>
      <c r="JMF968" s="26"/>
      <c r="JMG968" s="26"/>
      <c r="JMH968" s="26"/>
      <c r="JMI968" s="26"/>
      <c r="JMJ968" s="26"/>
      <c r="JMK968" s="26"/>
      <c r="JML968" s="26"/>
      <c r="JMM968" s="26"/>
      <c r="JMN968" s="26"/>
      <c r="JMO968" s="26"/>
      <c r="JMP968" s="26"/>
      <c r="JMQ968" s="26"/>
      <c r="JMR968" s="26"/>
      <c r="JMS968" s="26"/>
      <c r="JMT968" s="26"/>
      <c r="JMU968" s="26"/>
      <c r="JMV968" s="26"/>
      <c r="JMW968" s="26"/>
      <c r="JMX968" s="26"/>
      <c r="JMY968" s="26"/>
      <c r="JMZ968" s="26"/>
      <c r="JNA968" s="26"/>
      <c r="JNB968" s="26"/>
      <c r="JNC968" s="26"/>
      <c r="JND968" s="26"/>
      <c r="JNE968" s="26"/>
      <c r="JNF968" s="26"/>
      <c r="JNG968" s="26"/>
      <c r="JNH968" s="26"/>
      <c r="JNI968" s="26"/>
      <c r="JNJ968" s="26"/>
      <c r="JNK968" s="26"/>
      <c r="JNL968" s="26"/>
      <c r="JNM968" s="26"/>
      <c r="JNN968" s="26"/>
      <c r="JNO968" s="26"/>
      <c r="JNP968" s="26"/>
      <c r="JNQ968" s="26"/>
      <c r="JNR968" s="26"/>
      <c r="JNS968" s="26"/>
      <c r="JNT968" s="26"/>
      <c r="JNU968" s="26"/>
      <c r="JNV968" s="26"/>
      <c r="JNW968" s="26"/>
      <c r="JNX968" s="26"/>
      <c r="JNY968" s="26"/>
      <c r="JNZ968" s="26"/>
      <c r="JOA968" s="26"/>
      <c r="JOB968" s="26"/>
      <c r="JOC968" s="26"/>
      <c r="JOD968" s="26"/>
      <c r="JOE968" s="26"/>
      <c r="JOF968" s="26"/>
      <c r="JOG968" s="26"/>
      <c r="JOH968" s="26"/>
      <c r="JOI968" s="26"/>
      <c r="JOJ968" s="26"/>
      <c r="JOK968" s="26"/>
      <c r="JOL968" s="26"/>
      <c r="JOM968" s="26"/>
      <c r="JON968" s="26"/>
      <c r="JOO968" s="26"/>
      <c r="JOP968" s="26"/>
      <c r="JOQ968" s="26"/>
      <c r="JOR968" s="26"/>
      <c r="JOS968" s="26"/>
      <c r="JOT968" s="26"/>
      <c r="JOU968" s="26"/>
      <c r="JOV968" s="26"/>
      <c r="JOW968" s="26"/>
      <c r="JOX968" s="26"/>
      <c r="JOY968" s="26"/>
      <c r="JOZ968" s="26"/>
      <c r="JPA968" s="26"/>
      <c r="JPB968" s="26"/>
      <c r="JPC968" s="26"/>
      <c r="JPD968" s="26"/>
      <c r="JPE968" s="26"/>
      <c r="JPF968" s="26"/>
      <c r="JPG968" s="26"/>
      <c r="JPH968" s="26"/>
      <c r="JPI968" s="26"/>
      <c r="JPJ968" s="26"/>
      <c r="JPK968" s="26"/>
      <c r="JPL968" s="26"/>
      <c r="JPM968" s="26"/>
      <c r="JPN968" s="26"/>
      <c r="JPO968" s="26"/>
      <c r="JPP968" s="26"/>
      <c r="JPQ968" s="26"/>
      <c r="JPR968" s="26"/>
      <c r="JPS968" s="26"/>
      <c r="JPT968" s="26"/>
      <c r="JPU968" s="26"/>
      <c r="JPV968" s="26"/>
      <c r="JPW968" s="26"/>
      <c r="JPX968" s="26"/>
      <c r="JPY968" s="26"/>
      <c r="JPZ968" s="26"/>
      <c r="JQA968" s="26"/>
      <c r="JQB968" s="26"/>
      <c r="JQC968" s="26"/>
      <c r="JQD968" s="26"/>
      <c r="JQE968" s="26"/>
      <c r="JQF968" s="26"/>
      <c r="JQG968" s="26"/>
      <c r="JQH968" s="26"/>
      <c r="JQI968" s="26"/>
      <c r="JQJ968" s="26"/>
      <c r="JQK968" s="26"/>
      <c r="JQL968" s="26"/>
      <c r="JQM968" s="26"/>
      <c r="JQN968" s="26"/>
      <c r="JQO968" s="26"/>
      <c r="JQP968" s="26"/>
      <c r="JQQ968" s="26"/>
      <c r="JQR968" s="26"/>
      <c r="JQS968" s="26"/>
      <c r="JQT968" s="26"/>
      <c r="JQU968" s="26"/>
      <c r="JQV968" s="26"/>
      <c r="JQW968" s="26"/>
      <c r="JQX968" s="26"/>
      <c r="JQY968" s="26"/>
      <c r="JQZ968" s="26"/>
      <c r="JRA968" s="26"/>
      <c r="JRB968" s="26"/>
      <c r="JRC968" s="26"/>
      <c r="JRD968" s="26"/>
      <c r="JRE968" s="26"/>
      <c r="JRF968" s="26"/>
      <c r="JRG968" s="26"/>
      <c r="JRH968" s="26"/>
      <c r="JRI968" s="26"/>
      <c r="JRJ968" s="26"/>
      <c r="JRK968" s="26"/>
      <c r="JRL968" s="26"/>
      <c r="JRM968" s="26"/>
      <c r="JRN968" s="26"/>
      <c r="JRO968" s="26"/>
      <c r="JRP968" s="26"/>
      <c r="JRQ968" s="26"/>
      <c r="JRR968" s="26"/>
      <c r="JRS968" s="26"/>
      <c r="JRT968" s="26"/>
      <c r="JRU968" s="26"/>
      <c r="JRV968" s="26"/>
      <c r="JRW968" s="26"/>
      <c r="JRX968" s="26"/>
      <c r="JRY968" s="26"/>
      <c r="JRZ968" s="26"/>
      <c r="JSA968" s="26"/>
      <c r="JSB968" s="26"/>
      <c r="JSC968" s="26"/>
      <c r="JSD968" s="26"/>
      <c r="JSE968" s="26"/>
      <c r="JSF968" s="26"/>
      <c r="JSG968" s="26"/>
      <c r="JSH968" s="26"/>
      <c r="JSI968" s="26"/>
      <c r="JSJ968" s="26"/>
      <c r="JSK968" s="26"/>
      <c r="JSL968" s="26"/>
      <c r="JSM968" s="26"/>
      <c r="JSN968" s="26"/>
      <c r="JSO968" s="26"/>
      <c r="JSP968" s="26"/>
      <c r="JSQ968" s="26"/>
      <c r="JSR968" s="26"/>
      <c r="JSS968" s="26"/>
      <c r="JST968" s="26"/>
      <c r="JSU968" s="26"/>
      <c r="JSV968" s="26"/>
      <c r="JSW968" s="26"/>
      <c r="JSX968" s="26"/>
      <c r="JSY968" s="26"/>
      <c r="JSZ968" s="26"/>
      <c r="JTA968" s="26"/>
      <c r="JTB968" s="26"/>
      <c r="JTC968" s="26"/>
      <c r="JTD968" s="26"/>
      <c r="JTE968" s="26"/>
      <c r="JTF968" s="26"/>
      <c r="JTG968" s="26"/>
      <c r="JTH968" s="26"/>
      <c r="JTI968" s="26"/>
      <c r="JTJ968" s="26"/>
      <c r="JTK968" s="26"/>
      <c r="JTL968" s="26"/>
      <c r="JTM968" s="26"/>
      <c r="JTN968" s="26"/>
      <c r="JTO968" s="26"/>
      <c r="JTP968" s="26"/>
      <c r="JTQ968" s="26"/>
      <c r="JTR968" s="26"/>
      <c r="JTS968" s="26"/>
      <c r="JTT968" s="26"/>
      <c r="JTU968" s="26"/>
      <c r="JTV968" s="26"/>
      <c r="JTW968" s="26"/>
      <c r="JTX968" s="26"/>
      <c r="JTY968" s="26"/>
      <c r="JTZ968" s="26"/>
      <c r="JUA968" s="26"/>
      <c r="JUB968" s="26"/>
      <c r="JUC968" s="26"/>
      <c r="JUD968" s="26"/>
      <c r="JUE968" s="26"/>
      <c r="JUF968" s="26"/>
      <c r="JUG968" s="26"/>
      <c r="JUH968" s="26"/>
      <c r="JUI968" s="26"/>
      <c r="JUJ968" s="26"/>
      <c r="JUK968" s="26"/>
      <c r="JUL968" s="26"/>
      <c r="JUM968" s="26"/>
      <c r="JUN968" s="26"/>
      <c r="JUO968" s="26"/>
      <c r="JUP968" s="26"/>
      <c r="JUQ968" s="26"/>
      <c r="JUR968" s="26"/>
      <c r="JUS968" s="26"/>
      <c r="JUT968" s="26"/>
      <c r="JUU968" s="26"/>
      <c r="JUV968" s="26"/>
      <c r="JUW968" s="26"/>
      <c r="JUX968" s="26"/>
      <c r="JUY968" s="26"/>
      <c r="JUZ968" s="26"/>
      <c r="JVA968" s="26"/>
      <c r="JVB968" s="26"/>
      <c r="JVC968" s="26"/>
      <c r="JVD968" s="26"/>
      <c r="JVE968" s="26"/>
      <c r="JVF968" s="26"/>
      <c r="JVG968" s="26"/>
      <c r="JVH968" s="26"/>
      <c r="JVI968" s="26"/>
      <c r="JVJ968" s="26"/>
      <c r="JVK968" s="26"/>
      <c r="JVL968" s="26"/>
      <c r="JVM968" s="26"/>
      <c r="JVN968" s="26"/>
      <c r="JVO968" s="26"/>
      <c r="JVP968" s="26"/>
      <c r="JVQ968" s="26"/>
      <c r="JVR968" s="26"/>
      <c r="JVS968" s="26"/>
      <c r="JVT968" s="26"/>
      <c r="JVU968" s="26"/>
      <c r="JVV968" s="26"/>
      <c r="JVW968" s="26"/>
      <c r="JVX968" s="26"/>
      <c r="JVY968" s="26"/>
      <c r="JVZ968" s="26"/>
      <c r="JWA968" s="26"/>
      <c r="JWB968" s="26"/>
      <c r="JWC968" s="26"/>
      <c r="JWD968" s="26"/>
      <c r="JWE968" s="26"/>
      <c r="JWF968" s="26"/>
      <c r="JWG968" s="26"/>
      <c r="JWH968" s="26"/>
      <c r="JWI968" s="26"/>
      <c r="JWJ968" s="26"/>
      <c r="JWK968" s="26"/>
      <c r="JWL968" s="26"/>
      <c r="JWM968" s="26"/>
      <c r="JWN968" s="26"/>
      <c r="JWO968" s="26"/>
      <c r="JWP968" s="26"/>
      <c r="JWQ968" s="26"/>
      <c r="JWR968" s="26"/>
      <c r="JWS968" s="26"/>
      <c r="JWT968" s="26"/>
      <c r="JWU968" s="26"/>
      <c r="JWV968" s="26"/>
      <c r="JWW968" s="26"/>
      <c r="JWX968" s="26"/>
      <c r="JWY968" s="26"/>
      <c r="JWZ968" s="26"/>
      <c r="JXA968" s="26"/>
      <c r="JXB968" s="26"/>
      <c r="JXC968" s="26"/>
      <c r="JXD968" s="26"/>
      <c r="JXE968" s="26"/>
      <c r="JXF968" s="26"/>
      <c r="JXG968" s="26"/>
      <c r="JXH968" s="26"/>
      <c r="JXI968" s="26"/>
      <c r="JXJ968" s="26"/>
      <c r="JXK968" s="26"/>
      <c r="JXL968" s="26"/>
      <c r="JXM968" s="26"/>
      <c r="JXN968" s="26"/>
      <c r="JXO968" s="26"/>
      <c r="JXP968" s="26"/>
      <c r="JXQ968" s="26"/>
      <c r="JXR968" s="26"/>
      <c r="JXS968" s="26"/>
      <c r="JXT968" s="26"/>
      <c r="JXU968" s="26"/>
      <c r="JXV968" s="26"/>
      <c r="JXW968" s="26"/>
      <c r="JXX968" s="26"/>
      <c r="JXY968" s="26"/>
      <c r="JXZ968" s="26"/>
      <c r="JYA968" s="26"/>
      <c r="JYB968" s="26"/>
      <c r="JYC968" s="26"/>
      <c r="JYD968" s="26"/>
      <c r="JYE968" s="26"/>
      <c r="JYF968" s="26"/>
      <c r="JYG968" s="26"/>
      <c r="JYH968" s="26"/>
      <c r="JYI968" s="26"/>
      <c r="JYJ968" s="26"/>
      <c r="JYK968" s="26"/>
      <c r="JYL968" s="26"/>
      <c r="JYM968" s="26"/>
      <c r="JYN968" s="26"/>
      <c r="JYO968" s="26"/>
      <c r="JYP968" s="26"/>
      <c r="JYQ968" s="26"/>
      <c r="JYR968" s="26"/>
      <c r="JYS968" s="26"/>
      <c r="JYT968" s="26"/>
      <c r="JYU968" s="26"/>
      <c r="JYV968" s="26"/>
      <c r="JYW968" s="26"/>
      <c r="JYX968" s="26"/>
      <c r="JYY968" s="26"/>
      <c r="JYZ968" s="26"/>
      <c r="JZA968" s="26"/>
      <c r="JZB968" s="26"/>
      <c r="JZC968" s="26"/>
      <c r="JZD968" s="26"/>
      <c r="JZE968" s="26"/>
      <c r="JZF968" s="26"/>
      <c r="JZG968" s="26"/>
      <c r="JZH968" s="26"/>
      <c r="JZI968" s="26"/>
      <c r="JZJ968" s="26"/>
      <c r="JZK968" s="26"/>
      <c r="JZL968" s="26"/>
      <c r="JZM968" s="26"/>
      <c r="JZN968" s="26"/>
      <c r="JZO968" s="26"/>
      <c r="JZP968" s="26"/>
      <c r="JZQ968" s="26"/>
      <c r="JZR968" s="26"/>
      <c r="JZS968" s="26"/>
      <c r="JZT968" s="26"/>
      <c r="JZU968" s="26"/>
      <c r="JZV968" s="26"/>
      <c r="JZW968" s="26"/>
      <c r="JZX968" s="26"/>
      <c r="JZY968" s="26"/>
      <c r="JZZ968" s="26"/>
      <c r="KAA968" s="26"/>
      <c r="KAB968" s="26"/>
      <c r="KAC968" s="26"/>
      <c r="KAD968" s="26"/>
      <c r="KAE968" s="26"/>
      <c r="KAF968" s="26"/>
      <c r="KAG968" s="26"/>
      <c r="KAH968" s="26"/>
      <c r="KAI968" s="26"/>
      <c r="KAJ968" s="26"/>
      <c r="KAK968" s="26"/>
      <c r="KAL968" s="26"/>
      <c r="KAM968" s="26"/>
      <c r="KAN968" s="26"/>
      <c r="KAO968" s="26"/>
      <c r="KAP968" s="26"/>
      <c r="KAQ968" s="26"/>
      <c r="KAR968" s="26"/>
      <c r="KAS968" s="26"/>
      <c r="KAT968" s="26"/>
      <c r="KAU968" s="26"/>
      <c r="KAV968" s="26"/>
      <c r="KAW968" s="26"/>
      <c r="KAX968" s="26"/>
      <c r="KAY968" s="26"/>
      <c r="KAZ968" s="26"/>
      <c r="KBA968" s="26"/>
      <c r="KBB968" s="26"/>
      <c r="KBC968" s="26"/>
      <c r="KBD968" s="26"/>
      <c r="KBE968" s="26"/>
      <c r="KBF968" s="26"/>
      <c r="KBG968" s="26"/>
      <c r="KBH968" s="26"/>
      <c r="KBI968" s="26"/>
      <c r="KBJ968" s="26"/>
      <c r="KBK968" s="26"/>
      <c r="KBL968" s="26"/>
      <c r="KBM968" s="26"/>
      <c r="KBN968" s="26"/>
      <c r="KBO968" s="26"/>
      <c r="KBP968" s="26"/>
      <c r="KBQ968" s="26"/>
      <c r="KBR968" s="26"/>
      <c r="KBS968" s="26"/>
      <c r="KBT968" s="26"/>
      <c r="KBU968" s="26"/>
      <c r="KBV968" s="26"/>
      <c r="KBW968" s="26"/>
      <c r="KBX968" s="26"/>
      <c r="KBY968" s="26"/>
      <c r="KBZ968" s="26"/>
      <c r="KCA968" s="26"/>
      <c r="KCB968" s="26"/>
      <c r="KCC968" s="26"/>
      <c r="KCD968" s="26"/>
      <c r="KCE968" s="26"/>
      <c r="KCF968" s="26"/>
      <c r="KCG968" s="26"/>
      <c r="KCH968" s="26"/>
      <c r="KCI968" s="26"/>
      <c r="KCJ968" s="26"/>
      <c r="KCK968" s="26"/>
      <c r="KCL968" s="26"/>
      <c r="KCM968" s="26"/>
      <c r="KCN968" s="26"/>
      <c r="KCO968" s="26"/>
      <c r="KCP968" s="26"/>
      <c r="KCQ968" s="26"/>
      <c r="KCR968" s="26"/>
      <c r="KCS968" s="26"/>
      <c r="KCT968" s="26"/>
      <c r="KCU968" s="26"/>
      <c r="KCV968" s="26"/>
      <c r="KCW968" s="26"/>
      <c r="KCX968" s="26"/>
      <c r="KCY968" s="26"/>
      <c r="KCZ968" s="26"/>
      <c r="KDA968" s="26"/>
      <c r="KDB968" s="26"/>
      <c r="KDC968" s="26"/>
      <c r="KDD968" s="26"/>
      <c r="KDE968" s="26"/>
      <c r="KDF968" s="26"/>
      <c r="KDG968" s="26"/>
      <c r="KDH968" s="26"/>
      <c r="KDI968" s="26"/>
      <c r="KDJ968" s="26"/>
      <c r="KDK968" s="26"/>
      <c r="KDL968" s="26"/>
      <c r="KDM968" s="26"/>
      <c r="KDN968" s="26"/>
      <c r="KDO968" s="26"/>
      <c r="KDP968" s="26"/>
      <c r="KDQ968" s="26"/>
      <c r="KDR968" s="26"/>
      <c r="KDS968" s="26"/>
      <c r="KDT968" s="26"/>
      <c r="KDU968" s="26"/>
      <c r="KDV968" s="26"/>
      <c r="KDW968" s="26"/>
      <c r="KDX968" s="26"/>
      <c r="KDY968" s="26"/>
      <c r="KDZ968" s="26"/>
      <c r="KEA968" s="26"/>
      <c r="KEB968" s="26"/>
      <c r="KEC968" s="26"/>
      <c r="KED968" s="26"/>
      <c r="KEE968" s="26"/>
      <c r="KEF968" s="26"/>
      <c r="KEG968" s="26"/>
      <c r="KEH968" s="26"/>
      <c r="KEI968" s="26"/>
      <c r="KEJ968" s="26"/>
      <c r="KEK968" s="26"/>
      <c r="KEL968" s="26"/>
      <c r="KEM968" s="26"/>
      <c r="KEN968" s="26"/>
      <c r="KEO968" s="26"/>
      <c r="KEP968" s="26"/>
      <c r="KEQ968" s="26"/>
      <c r="KER968" s="26"/>
      <c r="KES968" s="26"/>
      <c r="KET968" s="26"/>
      <c r="KEU968" s="26"/>
      <c r="KEV968" s="26"/>
      <c r="KEW968" s="26"/>
      <c r="KEX968" s="26"/>
      <c r="KEY968" s="26"/>
      <c r="KEZ968" s="26"/>
      <c r="KFA968" s="26"/>
      <c r="KFB968" s="26"/>
      <c r="KFC968" s="26"/>
      <c r="KFD968" s="26"/>
      <c r="KFE968" s="26"/>
      <c r="KFF968" s="26"/>
      <c r="KFG968" s="26"/>
      <c r="KFH968" s="26"/>
      <c r="KFI968" s="26"/>
      <c r="KFJ968" s="26"/>
      <c r="KFK968" s="26"/>
      <c r="KFL968" s="26"/>
      <c r="KFM968" s="26"/>
      <c r="KFN968" s="26"/>
      <c r="KFO968" s="26"/>
      <c r="KFP968" s="26"/>
      <c r="KFQ968" s="26"/>
      <c r="KFR968" s="26"/>
      <c r="KFS968" s="26"/>
      <c r="KFT968" s="26"/>
      <c r="KFU968" s="26"/>
      <c r="KFV968" s="26"/>
      <c r="KFW968" s="26"/>
      <c r="KFX968" s="26"/>
      <c r="KFY968" s="26"/>
      <c r="KFZ968" s="26"/>
      <c r="KGA968" s="26"/>
      <c r="KGB968" s="26"/>
      <c r="KGC968" s="26"/>
      <c r="KGD968" s="26"/>
      <c r="KGE968" s="26"/>
      <c r="KGF968" s="26"/>
      <c r="KGG968" s="26"/>
      <c r="KGH968" s="26"/>
      <c r="KGI968" s="26"/>
      <c r="KGJ968" s="26"/>
      <c r="KGK968" s="26"/>
      <c r="KGL968" s="26"/>
      <c r="KGM968" s="26"/>
      <c r="KGN968" s="26"/>
      <c r="KGO968" s="26"/>
      <c r="KGP968" s="26"/>
      <c r="KGQ968" s="26"/>
      <c r="KGR968" s="26"/>
      <c r="KGS968" s="26"/>
      <c r="KGT968" s="26"/>
      <c r="KGU968" s="26"/>
      <c r="KGV968" s="26"/>
      <c r="KGW968" s="26"/>
      <c r="KGX968" s="26"/>
      <c r="KGY968" s="26"/>
      <c r="KGZ968" s="26"/>
      <c r="KHA968" s="26"/>
      <c r="KHB968" s="26"/>
      <c r="KHC968" s="26"/>
      <c r="KHD968" s="26"/>
      <c r="KHE968" s="26"/>
      <c r="KHF968" s="26"/>
      <c r="KHG968" s="26"/>
      <c r="KHH968" s="26"/>
      <c r="KHI968" s="26"/>
      <c r="KHJ968" s="26"/>
      <c r="KHK968" s="26"/>
      <c r="KHL968" s="26"/>
      <c r="KHM968" s="26"/>
      <c r="KHN968" s="26"/>
      <c r="KHO968" s="26"/>
      <c r="KHP968" s="26"/>
      <c r="KHQ968" s="26"/>
      <c r="KHR968" s="26"/>
      <c r="KHS968" s="26"/>
      <c r="KHT968" s="26"/>
      <c r="KHU968" s="26"/>
      <c r="KHV968" s="26"/>
      <c r="KHW968" s="26"/>
      <c r="KHX968" s="26"/>
      <c r="KHY968" s="26"/>
      <c r="KHZ968" s="26"/>
      <c r="KIA968" s="26"/>
      <c r="KIB968" s="26"/>
      <c r="KIC968" s="26"/>
      <c r="KID968" s="26"/>
      <c r="KIE968" s="26"/>
      <c r="KIF968" s="26"/>
      <c r="KIG968" s="26"/>
      <c r="KIH968" s="26"/>
      <c r="KII968" s="26"/>
      <c r="KIJ968" s="26"/>
      <c r="KIK968" s="26"/>
      <c r="KIL968" s="26"/>
      <c r="KIM968" s="26"/>
      <c r="KIN968" s="26"/>
      <c r="KIO968" s="26"/>
      <c r="KIP968" s="26"/>
      <c r="KIQ968" s="26"/>
      <c r="KIR968" s="26"/>
      <c r="KIS968" s="26"/>
      <c r="KIT968" s="26"/>
      <c r="KIU968" s="26"/>
      <c r="KIV968" s="26"/>
      <c r="KIW968" s="26"/>
      <c r="KIX968" s="26"/>
      <c r="KIY968" s="26"/>
      <c r="KIZ968" s="26"/>
      <c r="KJA968" s="26"/>
      <c r="KJB968" s="26"/>
      <c r="KJC968" s="26"/>
      <c r="KJD968" s="26"/>
      <c r="KJE968" s="26"/>
      <c r="KJF968" s="26"/>
      <c r="KJG968" s="26"/>
      <c r="KJH968" s="26"/>
      <c r="KJI968" s="26"/>
      <c r="KJJ968" s="26"/>
      <c r="KJK968" s="26"/>
      <c r="KJL968" s="26"/>
      <c r="KJM968" s="26"/>
      <c r="KJN968" s="26"/>
      <c r="KJO968" s="26"/>
      <c r="KJP968" s="26"/>
      <c r="KJQ968" s="26"/>
      <c r="KJR968" s="26"/>
      <c r="KJS968" s="26"/>
      <c r="KJT968" s="26"/>
      <c r="KJU968" s="26"/>
      <c r="KJV968" s="26"/>
      <c r="KJW968" s="26"/>
      <c r="KJX968" s="26"/>
      <c r="KJY968" s="26"/>
      <c r="KJZ968" s="26"/>
      <c r="KKA968" s="26"/>
      <c r="KKB968" s="26"/>
      <c r="KKC968" s="26"/>
      <c r="KKD968" s="26"/>
      <c r="KKE968" s="26"/>
      <c r="KKF968" s="26"/>
      <c r="KKG968" s="26"/>
      <c r="KKH968" s="26"/>
      <c r="KKI968" s="26"/>
      <c r="KKJ968" s="26"/>
      <c r="KKK968" s="26"/>
      <c r="KKL968" s="26"/>
      <c r="KKM968" s="26"/>
      <c r="KKN968" s="26"/>
      <c r="KKO968" s="26"/>
      <c r="KKP968" s="26"/>
      <c r="KKQ968" s="26"/>
      <c r="KKR968" s="26"/>
      <c r="KKS968" s="26"/>
      <c r="KKT968" s="26"/>
      <c r="KKU968" s="26"/>
      <c r="KKV968" s="26"/>
      <c r="KKW968" s="26"/>
      <c r="KKX968" s="26"/>
      <c r="KKY968" s="26"/>
      <c r="KKZ968" s="26"/>
      <c r="KLA968" s="26"/>
      <c r="KLB968" s="26"/>
      <c r="KLC968" s="26"/>
      <c r="KLD968" s="26"/>
      <c r="KLE968" s="26"/>
      <c r="KLF968" s="26"/>
      <c r="KLG968" s="26"/>
      <c r="KLH968" s="26"/>
      <c r="KLI968" s="26"/>
      <c r="KLJ968" s="26"/>
      <c r="KLK968" s="26"/>
      <c r="KLL968" s="26"/>
      <c r="KLM968" s="26"/>
      <c r="KLN968" s="26"/>
      <c r="KLO968" s="26"/>
      <c r="KLP968" s="26"/>
      <c r="KLQ968" s="26"/>
      <c r="KLR968" s="26"/>
      <c r="KLS968" s="26"/>
      <c r="KLT968" s="26"/>
      <c r="KLU968" s="26"/>
      <c r="KLV968" s="26"/>
      <c r="KLW968" s="26"/>
      <c r="KLX968" s="26"/>
      <c r="KLY968" s="26"/>
      <c r="KLZ968" s="26"/>
      <c r="KMA968" s="26"/>
      <c r="KMB968" s="26"/>
      <c r="KMC968" s="26"/>
      <c r="KMD968" s="26"/>
      <c r="KME968" s="26"/>
      <c r="KMF968" s="26"/>
      <c r="KMG968" s="26"/>
      <c r="KMH968" s="26"/>
      <c r="KMI968" s="26"/>
      <c r="KMJ968" s="26"/>
      <c r="KMK968" s="26"/>
      <c r="KML968" s="26"/>
      <c r="KMM968" s="26"/>
      <c r="KMN968" s="26"/>
      <c r="KMO968" s="26"/>
      <c r="KMP968" s="26"/>
      <c r="KMQ968" s="26"/>
      <c r="KMR968" s="26"/>
      <c r="KMS968" s="26"/>
      <c r="KMT968" s="26"/>
      <c r="KMU968" s="26"/>
      <c r="KMV968" s="26"/>
      <c r="KMW968" s="26"/>
      <c r="KMX968" s="26"/>
      <c r="KMY968" s="26"/>
      <c r="KMZ968" s="26"/>
      <c r="KNA968" s="26"/>
      <c r="KNB968" s="26"/>
      <c r="KNC968" s="26"/>
      <c r="KND968" s="26"/>
      <c r="KNE968" s="26"/>
      <c r="KNF968" s="26"/>
      <c r="KNG968" s="26"/>
      <c r="KNH968" s="26"/>
      <c r="KNI968" s="26"/>
      <c r="KNJ968" s="26"/>
      <c r="KNK968" s="26"/>
      <c r="KNL968" s="26"/>
      <c r="KNM968" s="26"/>
      <c r="KNN968" s="26"/>
      <c r="KNO968" s="26"/>
      <c r="KNP968" s="26"/>
      <c r="KNQ968" s="26"/>
      <c r="KNR968" s="26"/>
      <c r="KNS968" s="26"/>
      <c r="KNT968" s="26"/>
      <c r="KNU968" s="26"/>
      <c r="KNV968" s="26"/>
      <c r="KNW968" s="26"/>
      <c r="KNX968" s="26"/>
      <c r="KNY968" s="26"/>
      <c r="KNZ968" s="26"/>
      <c r="KOA968" s="26"/>
      <c r="KOB968" s="26"/>
      <c r="KOC968" s="26"/>
      <c r="KOD968" s="26"/>
      <c r="KOE968" s="26"/>
      <c r="KOF968" s="26"/>
      <c r="KOG968" s="26"/>
      <c r="KOH968" s="26"/>
      <c r="KOI968" s="26"/>
      <c r="KOJ968" s="26"/>
      <c r="KOK968" s="26"/>
      <c r="KOL968" s="26"/>
      <c r="KOM968" s="26"/>
      <c r="KON968" s="26"/>
      <c r="KOO968" s="26"/>
      <c r="KOP968" s="26"/>
      <c r="KOQ968" s="26"/>
      <c r="KOR968" s="26"/>
      <c r="KOS968" s="26"/>
      <c r="KOT968" s="26"/>
      <c r="KOU968" s="26"/>
      <c r="KOV968" s="26"/>
      <c r="KOW968" s="26"/>
      <c r="KOX968" s="26"/>
      <c r="KOY968" s="26"/>
      <c r="KOZ968" s="26"/>
      <c r="KPA968" s="26"/>
      <c r="KPB968" s="26"/>
      <c r="KPC968" s="26"/>
      <c r="KPD968" s="26"/>
      <c r="KPE968" s="26"/>
      <c r="KPF968" s="26"/>
      <c r="KPG968" s="26"/>
      <c r="KPH968" s="26"/>
      <c r="KPI968" s="26"/>
      <c r="KPJ968" s="26"/>
      <c r="KPK968" s="26"/>
      <c r="KPL968" s="26"/>
      <c r="KPM968" s="26"/>
      <c r="KPN968" s="26"/>
      <c r="KPO968" s="26"/>
      <c r="KPP968" s="26"/>
      <c r="KPQ968" s="26"/>
      <c r="KPR968" s="26"/>
      <c r="KPS968" s="26"/>
      <c r="KPT968" s="26"/>
      <c r="KPU968" s="26"/>
      <c r="KPV968" s="26"/>
      <c r="KPW968" s="26"/>
      <c r="KPX968" s="26"/>
      <c r="KPY968" s="26"/>
      <c r="KPZ968" s="26"/>
      <c r="KQA968" s="26"/>
      <c r="KQB968" s="26"/>
      <c r="KQC968" s="26"/>
      <c r="KQD968" s="26"/>
      <c r="KQE968" s="26"/>
      <c r="KQF968" s="26"/>
      <c r="KQG968" s="26"/>
      <c r="KQH968" s="26"/>
      <c r="KQI968" s="26"/>
      <c r="KQJ968" s="26"/>
      <c r="KQK968" s="26"/>
      <c r="KQL968" s="26"/>
      <c r="KQM968" s="26"/>
      <c r="KQN968" s="26"/>
      <c r="KQO968" s="26"/>
      <c r="KQP968" s="26"/>
      <c r="KQQ968" s="26"/>
      <c r="KQR968" s="26"/>
      <c r="KQS968" s="26"/>
      <c r="KQT968" s="26"/>
      <c r="KQU968" s="26"/>
      <c r="KQV968" s="26"/>
      <c r="KQW968" s="26"/>
      <c r="KQX968" s="26"/>
      <c r="KQY968" s="26"/>
      <c r="KQZ968" s="26"/>
      <c r="KRA968" s="26"/>
      <c r="KRB968" s="26"/>
      <c r="KRC968" s="26"/>
      <c r="KRD968" s="26"/>
      <c r="KRE968" s="26"/>
      <c r="KRF968" s="26"/>
      <c r="KRG968" s="26"/>
      <c r="KRH968" s="26"/>
      <c r="KRI968" s="26"/>
      <c r="KRJ968" s="26"/>
      <c r="KRK968" s="26"/>
      <c r="KRL968" s="26"/>
      <c r="KRM968" s="26"/>
      <c r="KRN968" s="26"/>
      <c r="KRO968" s="26"/>
      <c r="KRP968" s="26"/>
      <c r="KRQ968" s="26"/>
      <c r="KRR968" s="26"/>
      <c r="KRS968" s="26"/>
      <c r="KRT968" s="26"/>
      <c r="KRU968" s="26"/>
      <c r="KRV968" s="26"/>
      <c r="KRW968" s="26"/>
      <c r="KRX968" s="26"/>
      <c r="KRY968" s="26"/>
      <c r="KRZ968" s="26"/>
      <c r="KSA968" s="26"/>
      <c r="KSB968" s="26"/>
      <c r="KSC968" s="26"/>
      <c r="KSD968" s="26"/>
      <c r="KSE968" s="26"/>
      <c r="KSF968" s="26"/>
      <c r="KSG968" s="26"/>
      <c r="KSH968" s="26"/>
      <c r="KSI968" s="26"/>
      <c r="KSJ968" s="26"/>
      <c r="KSK968" s="26"/>
      <c r="KSL968" s="26"/>
      <c r="KSM968" s="26"/>
      <c r="KSN968" s="26"/>
      <c r="KSO968" s="26"/>
      <c r="KSP968" s="26"/>
      <c r="KSQ968" s="26"/>
      <c r="KSR968" s="26"/>
      <c r="KSS968" s="26"/>
      <c r="KST968" s="26"/>
      <c r="KSU968" s="26"/>
      <c r="KSV968" s="26"/>
      <c r="KSW968" s="26"/>
      <c r="KSX968" s="26"/>
      <c r="KSY968" s="26"/>
      <c r="KSZ968" s="26"/>
      <c r="KTA968" s="26"/>
      <c r="KTB968" s="26"/>
      <c r="KTC968" s="26"/>
      <c r="KTD968" s="26"/>
      <c r="KTE968" s="26"/>
      <c r="KTF968" s="26"/>
      <c r="KTG968" s="26"/>
      <c r="KTH968" s="26"/>
      <c r="KTI968" s="26"/>
      <c r="KTJ968" s="26"/>
      <c r="KTK968" s="26"/>
      <c r="KTL968" s="26"/>
      <c r="KTM968" s="26"/>
      <c r="KTN968" s="26"/>
      <c r="KTO968" s="26"/>
      <c r="KTP968" s="26"/>
      <c r="KTQ968" s="26"/>
      <c r="KTR968" s="26"/>
      <c r="KTS968" s="26"/>
      <c r="KTT968" s="26"/>
      <c r="KTU968" s="26"/>
      <c r="KTV968" s="26"/>
      <c r="KTW968" s="26"/>
      <c r="KTX968" s="26"/>
      <c r="KTY968" s="26"/>
      <c r="KTZ968" s="26"/>
      <c r="KUA968" s="26"/>
      <c r="KUB968" s="26"/>
      <c r="KUC968" s="26"/>
      <c r="KUD968" s="26"/>
      <c r="KUE968" s="26"/>
      <c r="KUF968" s="26"/>
      <c r="KUG968" s="26"/>
      <c r="KUH968" s="26"/>
      <c r="KUI968" s="26"/>
      <c r="KUJ968" s="26"/>
      <c r="KUK968" s="26"/>
      <c r="KUL968" s="26"/>
      <c r="KUM968" s="26"/>
      <c r="KUN968" s="26"/>
      <c r="KUO968" s="26"/>
      <c r="KUP968" s="26"/>
      <c r="KUQ968" s="26"/>
      <c r="KUR968" s="26"/>
      <c r="KUS968" s="26"/>
      <c r="KUT968" s="26"/>
      <c r="KUU968" s="26"/>
      <c r="KUV968" s="26"/>
      <c r="KUW968" s="26"/>
      <c r="KUX968" s="26"/>
      <c r="KUY968" s="26"/>
      <c r="KUZ968" s="26"/>
      <c r="KVA968" s="26"/>
      <c r="KVB968" s="26"/>
      <c r="KVC968" s="26"/>
      <c r="KVD968" s="26"/>
      <c r="KVE968" s="26"/>
      <c r="KVF968" s="26"/>
      <c r="KVG968" s="26"/>
      <c r="KVH968" s="26"/>
      <c r="KVI968" s="26"/>
      <c r="KVJ968" s="26"/>
      <c r="KVK968" s="26"/>
      <c r="KVL968" s="26"/>
      <c r="KVM968" s="26"/>
      <c r="KVN968" s="26"/>
      <c r="KVO968" s="26"/>
      <c r="KVP968" s="26"/>
      <c r="KVQ968" s="26"/>
      <c r="KVR968" s="26"/>
      <c r="KVS968" s="26"/>
      <c r="KVT968" s="26"/>
      <c r="KVU968" s="26"/>
      <c r="KVV968" s="26"/>
      <c r="KVW968" s="26"/>
      <c r="KVX968" s="26"/>
      <c r="KVY968" s="26"/>
      <c r="KVZ968" s="26"/>
      <c r="KWA968" s="26"/>
      <c r="KWB968" s="26"/>
      <c r="KWC968" s="26"/>
      <c r="KWD968" s="26"/>
      <c r="KWE968" s="26"/>
      <c r="KWF968" s="26"/>
      <c r="KWG968" s="26"/>
      <c r="KWH968" s="26"/>
      <c r="KWI968" s="26"/>
      <c r="KWJ968" s="26"/>
      <c r="KWK968" s="26"/>
      <c r="KWL968" s="26"/>
      <c r="KWM968" s="26"/>
      <c r="KWN968" s="26"/>
      <c r="KWO968" s="26"/>
      <c r="KWP968" s="26"/>
      <c r="KWQ968" s="26"/>
      <c r="KWR968" s="26"/>
      <c r="KWS968" s="26"/>
      <c r="KWT968" s="26"/>
      <c r="KWU968" s="26"/>
      <c r="KWV968" s="26"/>
      <c r="KWW968" s="26"/>
      <c r="KWX968" s="26"/>
      <c r="KWY968" s="26"/>
      <c r="KWZ968" s="26"/>
      <c r="KXA968" s="26"/>
      <c r="KXB968" s="26"/>
      <c r="KXC968" s="26"/>
      <c r="KXD968" s="26"/>
      <c r="KXE968" s="26"/>
      <c r="KXF968" s="26"/>
      <c r="KXG968" s="26"/>
      <c r="KXH968" s="26"/>
      <c r="KXI968" s="26"/>
      <c r="KXJ968" s="26"/>
      <c r="KXK968" s="26"/>
      <c r="KXL968" s="26"/>
      <c r="KXM968" s="26"/>
      <c r="KXN968" s="26"/>
      <c r="KXO968" s="26"/>
      <c r="KXP968" s="26"/>
      <c r="KXQ968" s="26"/>
      <c r="KXR968" s="26"/>
      <c r="KXS968" s="26"/>
      <c r="KXT968" s="26"/>
      <c r="KXU968" s="26"/>
      <c r="KXV968" s="26"/>
      <c r="KXW968" s="26"/>
      <c r="KXX968" s="26"/>
      <c r="KXY968" s="26"/>
      <c r="KXZ968" s="26"/>
      <c r="KYA968" s="26"/>
      <c r="KYB968" s="26"/>
      <c r="KYC968" s="26"/>
      <c r="KYD968" s="26"/>
      <c r="KYE968" s="26"/>
      <c r="KYF968" s="26"/>
      <c r="KYG968" s="26"/>
      <c r="KYH968" s="26"/>
      <c r="KYI968" s="26"/>
      <c r="KYJ968" s="26"/>
      <c r="KYK968" s="26"/>
      <c r="KYL968" s="26"/>
      <c r="KYM968" s="26"/>
      <c r="KYN968" s="26"/>
      <c r="KYO968" s="26"/>
      <c r="KYP968" s="26"/>
      <c r="KYQ968" s="26"/>
      <c r="KYR968" s="26"/>
      <c r="KYS968" s="26"/>
      <c r="KYT968" s="26"/>
      <c r="KYU968" s="26"/>
      <c r="KYV968" s="26"/>
      <c r="KYW968" s="26"/>
      <c r="KYX968" s="26"/>
      <c r="KYY968" s="26"/>
      <c r="KYZ968" s="26"/>
      <c r="KZA968" s="26"/>
      <c r="KZB968" s="26"/>
      <c r="KZC968" s="26"/>
      <c r="KZD968" s="26"/>
      <c r="KZE968" s="26"/>
      <c r="KZF968" s="26"/>
      <c r="KZG968" s="26"/>
      <c r="KZH968" s="26"/>
      <c r="KZI968" s="26"/>
      <c r="KZJ968" s="26"/>
      <c r="KZK968" s="26"/>
      <c r="KZL968" s="26"/>
      <c r="KZM968" s="26"/>
      <c r="KZN968" s="26"/>
      <c r="KZO968" s="26"/>
      <c r="KZP968" s="26"/>
      <c r="KZQ968" s="26"/>
      <c r="KZR968" s="26"/>
      <c r="KZS968" s="26"/>
      <c r="KZT968" s="26"/>
      <c r="KZU968" s="26"/>
      <c r="KZV968" s="26"/>
      <c r="KZW968" s="26"/>
      <c r="KZX968" s="26"/>
      <c r="KZY968" s="26"/>
      <c r="KZZ968" s="26"/>
      <c r="LAA968" s="26"/>
      <c r="LAB968" s="26"/>
      <c r="LAC968" s="26"/>
      <c r="LAD968" s="26"/>
      <c r="LAE968" s="26"/>
      <c r="LAF968" s="26"/>
      <c r="LAG968" s="26"/>
      <c r="LAH968" s="26"/>
      <c r="LAI968" s="26"/>
      <c r="LAJ968" s="26"/>
      <c r="LAK968" s="26"/>
      <c r="LAL968" s="26"/>
      <c r="LAM968" s="26"/>
      <c r="LAN968" s="26"/>
      <c r="LAO968" s="26"/>
      <c r="LAP968" s="26"/>
      <c r="LAQ968" s="26"/>
      <c r="LAR968" s="26"/>
      <c r="LAS968" s="26"/>
      <c r="LAT968" s="26"/>
      <c r="LAU968" s="26"/>
      <c r="LAV968" s="26"/>
      <c r="LAW968" s="26"/>
      <c r="LAX968" s="26"/>
      <c r="LAY968" s="26"/>
      <c r="LAZ968" s="26"/>
      <c r="LBA968" s="26"/>
      <c r="LBB968" s="26"/>
      <c r="LBC968" s="26"/>
      <c r="LBD968" s="26"/>
      <c r="LBE968" s="26"/>
      <c r="LBF968" s="26"/>
      <c r="LBG968" s="26"/>
      <c r="LBH968" s="26"/>
      <c r="LBI968" s="26"/>
      <c r="LBJ968" s="26"/>
      <c r="LBK968" s="26"/>
      <c r="LBL968" s="26"/>
      <c r="LBM968" s="26"/>
      <c r="LBN968" s="26"/>
      <c r="LBO968" s="26"/>
      <c r="LBP968" s="26"/>
      <c r="LBQ968" s="26"/>
      <c r="LBR968" s="26"/>
      <c r="LBS968" s="26"/>
      <c r="LBT968" s="26"/>
      <c r="LBU968" s="26"/>
      <c r="LBV968" s="26"/>
      <c r="LBW968" s="26"/>
      <c r="LBX968" s="26"/>
      <c r="LBY968" s="26"/>
      <c r="LBZ968" s="26"/>
      <c r="LCA968" s="26"/>
      <c r="LCB968" s="26"/>
      <c r="LCC968" s="26"/>
      <c r="LCD968" s="26"/>
      <c r="LCE968" s="26"/>
      <c r="LCF968" s="26"/>
      <c r="LCG968" s="26"/>
      <c r="LCH968" s="26"/>
      <c r="LCI968" s="26"/>
      <c r="LCJ968" s="26"/>
      <c r="LCK968" s="26"/>
      <c r="LCL968" s="26"/>
      <c r="LCM968" s="26"/>
      <c r="LCN968" s="26"/>
      <c r="LCO968" s="26"/>
      <c r="LCP968" s="26"/>
      <c r="LCQ968" s="26"/>
      <c r="LCR968" s="26"/>
      <c r="LCS968" s="26"/>
      <c r="LCT968" s="26"/>
      <c r="LCU968" s="26"/>
      <c r="LCV968" s="26"/>
      <c r="LCW968" s="26"/>
      <c r="LCX968" s="26"/>
      <c r="LCY968" s="26"/>
      <c r="LCZ968" s="26"/>
      <c r="LDA968" s="26"/>
      <c r="LDB968" s="26"/>
      <c r="LDC968" s="26"/>
      <c r="LDD968" s="26"/>
      <c r="LDE968" s="26"/>
      <c r="LDF968" s="26"/>
      <c r="LDG968" s="26"/>
      <c r="LDH968" s="26"/>
      <c r="LDI968" s="26"/>
      <c r="LDJ968" s="26"/>
      <c r="LDK968" s="26"/>
      <c r="LDL968" s="26"/>
      <c r="LDM968" s="26"/>
      <c r="LDN968" s="26"/>
      <c r="LDO968" s="26"/>
      <c r="LDP968" s="26"/>
      <c r="LDQ968" s="26"/>
      <c r="LDR968" s="26"/>
      <c r="LDS968" s="26"/>
      <c r="LDT968" s="26"/>
      <c r="LDU968" s="26"/>
      <c r="LDV968" s="26"/>
      <c r="LDW968" s="26"/>
      <c r="LDX968" s="26"/>
      <c r="LDY968" s="26"/>
      <c r="LDZ968" s="26"/>
      <c r="LEA968" s="26"/>
      <c r="LEB968" s="26"/>
      <c r="LEC968" s="26"/>
      <c r="LED968" s="26"/>
      <c r="LEE968" s="26"/>
      <c r="LEF968" s="26"/>
      <c r="LEG968" s="26"/>
      <c r="LEH968" s="26"/>
      <c r="LEI968" s="26"/>
      <c r="LEJ968" s="26"/>
      <c r="LEK968" s="26"/>
      <c r="LEL968" s="26"/>
      <c r="LEM968" s="26"/>
      <c r="LEN968" s="26"/>
      <c r="LEO968" s="26"/>
      <c r="LEP968" s="26"/>
      <c r="LEQ968" s="26"/>
      <c r="LER968" s="26"/>
      <c r="LES968" s="26"/>
      <c r="LET968" s="26"/>
      <c r="LEU968" s="26"/>
      <c r="LEV968" s="26"/>
      <c r="LEW968" s="26"/>
      <c r="LEX968" s="26"/>
      <c r="LEY968" s="26"/>
      <c r="LEZ968" s="26"/>
      <c r="LFA968" s="26"/>
      <c r="LFB968" s="26"/>
      <c r="LFC968" s="26"/>
      <c r="LFD968" s="26"/>
      <c r="LFE968" s="26"/>
      <c r="LFF968" s="26"/>
      <c r="LFG968" s="26"/>
      <c r="LFH968" s="26"/>
      <c r="LFI968" s="26"/>
      <c r="LFJ968" s="26"/>
      <c r="LFK968" s="26"/>
      <c r="LFL968" s="26"/>
      <c r="LFM968" s="26"/>
      <c r="LFN968" s="26"/>
      <c r="LFO968" s="26"/>
      <c r="LFP968" s="26"/>
      <c r="LFQ968" s="26"/>
      <c r="LFR968" s="26"/>
      <c r="LFS968" s="26"/>
      <c r="LFT968" s="26"/>
      <c r="LFU968" s="26"/>
      <c r="LFV968" s="26"/>
      <c r="LFW968" s="26"/>
      <c r="LFX968" s="26"/>
      <c r="LFY968" s="26"/>
      <c r="LFZ968" s="26"/>
      <c r="LGA968" s="26"/>
      <c r="LGB968" s="26"/>
      <c r="LGC968" s="26"/>
      <c r="LGD968" s="26"/>
      <c r="LGE968" s="26"/>
      <c r="LGF968" s="26"/>
      <c r="LGG968" s="26"/>
      <c r="LGH968" s="26"/>
      <c r="LGI968" s="26"/>
      <c r="LGJ968" s="26"/>
      <c r="LGK968" s="26"/>
      <c r="LGL968" s="26"/>
      <c r="LGM968" s="26"/>
      <c r="LGN968" s="26"/>
      <c r="LGO968" s="26"/>
      <c r="LGP968" s="26"/>
      <c r="LGQ968" s="26"/>
      <c r="LGR968" s="26"/>
      <c r="LGS968" s="26"/>
      <c r="LGT968" s="26"/>
      <c r="LGU968" s="26"/>
      <c r="LGV968" s="26"/>
      <c r="LGW968" s="26"/>
      <c r="LGX968" s="26"/>
      <c r="LGY968" s="26"/>
      <c r="LGZ968" s="26"/>
      <c r="LHA968" s="26"/>
      <c r="LHB968" s="26"/>
      <c r="LHC968" s="26"/>
      <c r="LHD968" s="26"/>
      <c r="LHE968" s="26"/>
      <c r="LHF968" s="26"/>
      <c r="LHG968" s="26"/>
      <c r="LHH968" s="26"/>
      <c r="LHI968" s="26"/>
      <c r="LHJ968" s="26"/>
      <c r="LHK968" s="26"/>
      <c r="LHL968" s="26"/>
      <c r="LHM968" s="26"/>
      <c r="LHN968" s="26"/>
      <c r="LHO968" s="26"/>
      <c r="LHP968" s="26"/>
      <c r="LHQ968" s="26"/>
      <c r="LHR968" s="26"/>
      <c r="LHS968" s="26"/>
      <c r="LHT968" s="26"/>
      <c r="LHU968" s="26"/>
      <c r="LHV968" s="26"/>
      <c r="LHW968" s="26"/>
      <c r="LHX968" s="26"/>
      <c r="LHY968" s="26"/>
      <c r="LHZ968" s="26"/>
      <c r="LIA968" s="26"/>
      <c r="LIB968" s="26"/>
      <c r="LIC968" s="26"/>
      <c r="LID968" s="26"/>
      <c r="LIE968" s="26"/>
      <c r="LIF968" s="26"/>
      <c r="LIG968" s="26"/>
      <c r="LIH968" s="26"/>
      <c r="LII968" s="26"/>
      <c r="LIJ968" s="26"/>
      <c r="LIK968" s="26"/>
      <c r="LIL968" s="26"/>
      <c r="LIM968" s="26"/>
      <c r="LIN968" s="26"/>
      <c r="LIO968" s="26"/>
      <c r="LIP968" s="26"/>
      <c r="LIQ968" s="26"/>
      <c r="LIR968" s="26"/>
      <c r="LIS968" s="26"/>
      <c r="LIT968" s="26"/>
      <c r="LIU968" s="26"/>
      <c r="LIV968" s="26"/>
      <c r="LIW968" s="26"/>
      <c r="LIX968" s="26"/>
      <c r="LIY968" s="26"/>
      <c r="LIZ968" s="26"/>
      <c r="LJA968" s="26"/>
      <c r="LJB968" s="26"/>
      <c r="LJC968" s="26"/>
      <c r="LJD968" s="26"/>
      <c r="LJE968" s="26"/>
      <c r="LJF968" s="26"/>
      <c r="LJG968" s="26"/>
      <c r="LJH968" s="26"/>
      <c r="LJI968" s="26"/>
      <c r="LJJ968" s="26"/>
      <c r="LJK968" s="26"/>
      <c r="LJL968" s="26"/>
      <c r="LJM968" s="26"/>
      <c r="LJN968" s="26"/>
      <c r="LJO968" s="26"/>
      <c r="LJP968" s="26"/>
      <c r="LJQ968" s="26"/>
      <c r="LJR968" s="26"/>
      <c r="LJS968" s="26"/>
      <c r="LJT968" s="26"/>
      <c r="LJU968" s="26"/>
      <c r="LJV968" s="26"/>
      <c r="LJW968" s="26"/>
      <c r="LJX968" s="26"/>
      <c r="LJY968" s="26"/>
      <c r="LJZ968" s="26"/>
      <c r="LKA968" s="26"/>
      <c r="LKB968" s="26"/>
      <c r="LKC968" s="26"/>
      <c r="LKD968" s="26"/>
      <c r="LKE968" s="26"/>
      <c r="LKF968" s="26"/>
      <c r="LKG968" s="26"/>
      <c r="LKH968" s="26"/>
      <c r="LKI968" s="26"/>
      <c r="LKJ968" s="26"/>
      <c r="LKK968" s="26"/>
      <c r="LKL968" s="26"/>
      <c r="LKM968" s="26"/>
      <c r="LKN968" s="26"/>
      <c r="LKO968" s="26"/>
      <c r="LKP968" s="26"/>
      <c r="LKQ968" s="26"/>
      <c r="LKR968" s="26"/>
      <c r="LKS968" s="26"/>
      <c r="LKT968" s="26"/>
      <c r="LKU968" s="26"/>
      <c r="LKV968" s="26"/>
      <c r="LKW968" s="26"/>
      <c r="LKX968" s="26"/>
      <c r="LKY968" s="26"/>
      <c r="LKZ968" s="26"/>
      <c r="LLA968" s="26"/>
      <c r="LLB968" s="26"/>
      <c r="LLC968" s="26"/>
      <c r="LLD968" s="26"/>
      <c r="LLE968" s="26"/>
      <c r="LLF968" s="26"/>
      <c r="LLG968" s="26"/>
      <c r="LLH968" s="26"/>
      <c r="LLI968" s="26"/>
      <c r="LLJ968" s="26"/>
      <c r="LLK968" s="26"/>
      <c r="LLL968" s="26"/>
      <c r="LLM968" s="26"/>
      <c r="LLN968" s="26"/>
      <c r="LLO968" s="26"/>
      <c r="LLP968" s="26"/>
      <c r="LLQ968" s="26"/>
      <c r="LLR968" s="26"/>
      <c r="LLS968" s="26"/>
      <c r="LLT968" s="26"/>
      <c r="LLU968" s="26"/>
      <c r="LLV968" s="26"/>
      <c r="LLW968" s="26"/>
      <c r="LLX968" s="26"/>
      <c r="LLY968" s="26"/>
      <c r="LLZ968" s="26"/>
      <c r="LMA968" s="26"/>
      <c r="LMB968" s="26"/>
      <c r="LMC968" s="26"/>
      <c r="LMD968" s="26"/>
      <c r="LME968" s="26"/>
      <c r="LMF968" s="26"/>
      <c r="LMG968" s="26"/>
      <c r="LMH968" s="26"/>
      <c r="LMI968" s="26"/>
      <c r="LMJ968" s="26"/>
      <c r="LMK968" s="26"/>
      <c r="LML968" s="26"/>
      <c r="LMM968" s="26"/>
      <c r="LMN968" s="26"/>
      <c r="LMO968" s="26"/>
      <c r="LMP968" s="26"/>
      <c r="LMQ968" s="26"/>
      <c r="LMR968" s="26"/>
      <c r="LMS968" s="26"/>
      <c r="LMT968" s="26"/>
      <c r="LMU968" s="26"/>
      <c r="LMV968" s="26"/>
      <c r="LMW968" s="26"/>
      <c r="LMX968" s="26"/>
      <c r="LMY968" s="26"/>
      <c r="LMZ968" s="26"/>
      <c r="LNA968" s="26"/>
      <c r="LNB968" s="26"/>
      <c r="LNC968" s="26"/>
      <c r="LND968" s="26"/>
      <c r="LNE968" s="26"/>
      <c r="LNF968" s="26"/>
      <c r="LNG968" s="26"/>
      <c r="LNH968" s="26"/>
      <c r="LNI968" s="26"/>
      <c r="LNJ968" s="26"/>
      <c r="LNK968" s="26"/>
      <c r="LNL968" s="26"/>
      <c r="LNM968" s="26"/>
      <c r="LNN968" s="26"/>
      <c r="LNO968" s="26"/>
      <c r="LNP968" s="26"/>
      <c r="LNQ968" s="26"/>
      <c r="LNR968" s="26"/>
      <c r="LNS968" s="26"/>
      <c r="LNT968" s="26"/>
      <c r="LNU968" s="26"/>
      <c r="LNV968" s="26"/>
      <c r="LNW968" s="26"/>
      <c r="LNX968" s="26"/>
      <c r="LNY968" s="26"/>
      <c r="LNZ968" s="26"/>
      <c r="LOA968" s="26"/>
      <c r="LOB968" s="26"/>
      <c r="LOC968" s="26"/>
      <c r="LOD968" s="26"/>
      <c r="LOE968" s="26"/>
      <c r="LOF968" s="26"/>
      <c r="LOG968" s="26"/>
      <c r="LOH968" s="26"/>
      <c r="LOI968" s="26"/>
      <c r="LOJ968" s="26"/>
      <c r="LOK968" s="26"/>
      <c r="LOL968" s="26"/>
      <c r="LOM968" s="26"/>
      <c r="LON968" s="26"/>
      <c r="LOO968" s="26"/>
      <c r="LOP968" s="26"/>
      <c r="LOQ968" s="26"/>
      <c r="LOR968" s="26"/>
      <c r="LOS968" s="26"/>
      <c r="LOT968" s="26"/>
      <c r="LOU968" s="26"/>
      <c r="LOV968" s="26"/>
      <c r="LOW968" s="26"/>
      <c r="LOX968" s="26"/>
      <c r="LOY968" s="26"/>
      <c r="LOZ968" s="26"/>
      <c r="LPA968" s="26"/>
      <c r="LPB968" s="26"/>
      <c r="LPC968" s="26"/>
      <c r="LPD968" s="26"/>
      <c r="LPE968" s="26"/>
      <c r="LPF968" s="26"/>
      <c r="LPG968" s="26"/>
      <c r="LPH968" s="26"/>
      <c r="LPI968" s="26"/>
      <c r="LPJ968" s="26"/>
      <c r="LPK968" s="26"/>
      <c r="LPL968" s="26"/>
      <c r="LPM968" s="26"/>
      <c r="LPN968" s="26"/>
      <c r="LPO968" s="26"/>
      <c r="LPP968" s="26"/>
      <c r="LPQ968" s="26"/>
      <c r="LPR968" s="26"/>
      <c r="LPS968" s="26"/>
      <c r="LPT968" s="26"/>
      <c r="LPU968" s="26"/>
      <c r="LPV968" s="26"/>
      <c r="LPW968" s="26"/>
      <c r="LPX968" s="26"/>
      <c r="LPY968" s="26"/>
      <c r="LPZ968" s="26"/>
      <c r="LQA968" s="26"/>
      <c r="LQB968" s="26"/>
      <c r="LQC968" s="26"/>
      <c r="LQD968" s="26"/>
      <c r="LQE968" s="26"/>
      <c r="LQF968" s="26"/>
      <c r="LQG968" s="26"/>
      <c r="LQH968" s="26"/>
      <c r="LQI968" s="26"/>
      <c r="LQJ968" s="26"/>
      <c r="LQK968" s="26"/>
      <c r="LQL968" s="26"/>
      <c r="LQM968" s="26"/>
      <c r="LQN968" s="26"/>
      <c r="LQO968" s="26"/>
      <c r="LQP968" s="26"/>
      <c r="LQQ968" s="26"/>
      <c r="LQR968" s="26"/>
      <c r="LQS968" s="26"/>
      <c r="LQT968" s="26"/>
      <c r="LQU968" s="26"/>
      <c r="LQV968" s="26"/>
      <c r="LQW968" s="26"/>
      <c r="LQX968" s="26"/>
      <c r="LQY968" s="26"/>
      <c r="LQZ968" s="26"/>
      <c r="LRA968" s="26"/>
      <c r="LRB968" s="26"/>
      <c r="LRC968" s="26"/>
      <c r="LRD968" s="26"/>
      <c r="LRE968" s="26"/>
      <c r="LRF968" s="26"/>
      <c r="LRG968" s="26"/>
      <c r="LRH968" s="26"/>
      <c r="LRI968" s="26"/>
      <c r="LRJ968" s="26"/>
      <c r="LRK968" s="26"/>
      <c r="LRL968" s="26"/>
      <c r="LRM968" s="26"/>
      <c r="LRN968" s="26"/>
      <c r="LRO968" s="26"/>
      <c r="LRP968" s="26"/>
      <c r="LRQ968" s="26"/>
      <c r="LRR968" s="26"/>
      <c r="LRS968" s="26"/>
      <c r="LRT968" s="26"/>
      <c r="LRU968" s="26"/>
      <c r="LRV968" s="26"/>
      <c r="LRW968" s="26"/>
      <c r="LRX968" s="26"/>
      <c r="LRY968" s="26"/>
      <c r="LRZ968" s="26"/>
      <c r="LSA968" s="26"/>
      <c r="LSB968" s="26"/>
      <c r="LSC968" s="26"/>
      <c r="LSD968" s="26"/>
      <c r="LSE968" s="26"/>
      <c r="LSF968" s="26"/>
      <c r="LSG968" s="26"/>
      <c r="LSH968" s="26"/>
      <c r="LSI968" s="26"/>
      <c r="LSJ968" s="26"/>
      <c r="LSK968" s="26"/>
      <c r="LSL968" s="26"/>
      <c r="LSM968" s="26"/>
      <c r="LSN968" s="26"/>
      <c r="LSO968" s="26"/>
      <c r="LSP968" s="26"/>
      <c r="LSQ968" s="26"/>
      <c r="LSR968" s="26"/>
      <c r="LSS968" s="26"/>
      <c r="LST968" s="26"/>
      <c r="LSU968" s="26"/>
      <c r="LSV968" s="26"/>
      <c r="LSW968" s="26"/>
      <c r="LSX968" s="26"/>
      <c r="LSY968" s="26"/>
      <c r="LSZ968" s="26"/>
      <c r="LTA968" s="26"/>
      <c r="LTB968" s="26"/>
      <c r="LTC968" s="26"/>
      <c r="LTD968" s="26"/>
      <c r="LTE968" s="26"/>
      <c r="LTF968" s="26"/>
      <c r="LTG968" s="26"/>
      <c r="LTH968" s="26"/>
      <c r="LTI968" s="26"/>
      <c r="LTJ968" s="26"/>
      <c r="LTK968" s="26"/>
      <c r="LTL968" s="26"/>
      <c r="LTM968" s="26"/>
      <c r="LTN968" s="26"/>
      <c r="LTO968" s="26"/>
      <c r="LTP968" s="26"/>
      <c r="LTQ968" s="26"/>
      <c r="LTR968" s="26"/>
      <c r="LTS968" s="26"/>
      <c r="LTT968" s="26"/>
      <c r="LTU968" s="26"/>
      <c r="LTV968" s="26"/>
      <c r="LTW968" s="26"/>
      <c r="LTX968" s="26"/>
      <c r="LTY968" s="26"/>
      <c r="LTZ968" s="26"/>
      <c r="LUA968" s="26"/>
      <c r="LUB968" s="26"/>
      <c r="LUC968" s="26"/>
      <c r="LUD968" s="26"/>
      <c r="LUE968" s="26"/>
      <c r="LUF968" s="26"/>
      <c r="LUG968" s="26"/>
      <c r="LUH968" s="26"/>
      <c r="LUI968" s="26"/>
      <c r="LUJ968" s="26"/>
      <c r="LUK968" s="26"/>
      <c r="LUL968" s="26"/>
      <c r="LUM968" s="26"/>
      <c r="LUN968" s="26"/>
      <c r="LUO968" s="26"/>
      <c r="LUP968" s="26"/>
      <c r="LUQ968" s="26"/>
      <c r="LUR968" s="26"/>
      <c r="LUS968" s="26"/>
      <c r="LUT968" s="26"/>
      <c r="LUU968" s="26"/>
      <c r="LUV968" s="26"/>
      <c r="LUW968" s="26"/>
      <c r="LUX968" s="26"/>
      <c r="LUY968" s="26"/>
      <c r="LUZ968" s="26"/>
      <c r="LVA968" s="26"/>
      <c r="LVB968" s="26"/>
      <c r="LVC968" s="26"/>
      <c r="LVD968" s="26"/>
      <c r="LVE968" s="26"/>
      <c r="LVF968" s="26"/>
      <c r="LVG968" s="26"/>
      <c r="LVH968" s="26"/>
      <c r="LVI968" s="26"/>
      <c r="LVJ968" s="26"/>
      <c r="LVK968" s="26"/>
      <c r="LVL968" s="26"/>
      <c r="LVM968" s="26"/>
      <c r="LVN968" s="26"/>
      <c r="LVO968" s="26"/>
      <c r="LVP968" s="26"/>
      <c r="LVQ968" s="26"/>
      <c r="LVR968" s="26"/>
      <c r="LVS968" s="26"/>
      <c r="LVT968" s="26"/>
      <c r="LVU968" s="26"/>
      <c r="LVV968" s="26"/>
      <c r="LVW968" s="26"/>
      <c r="LVX968" s="26"/>
      <c r="LVY968" s="26"/>
      <c r="LVZ968" s="26"/>
      <c r="LWA968" s="26"/>
      <c r="LWB968" s="26"/>
      <c r="LWC968" s="26"/>
      <c r="LWD968" s="26"/>
      <c r="LWE968" s="26"/>
      <c r="LWF968" s="26"/>
      <c r="LWG968" s="26"/>
      <c r="LWH968" s="26"/>
      <c r="LWI968" s="26"/>
      <c r="LWJ968" s="26"/>
      <c r="LWK968" s="26"/>
      <c r="LWL968" s="26"/>
      <c r="LWM968" s="26"/>
      <c r="LWN968" s="26"/>
      <c r="LWO968" s="26"/>
      <c r="LWP968" s="26"/>
      <c r="LWQ968" s="26"/>
      <c r="LWR968" s="26"/>
      <c r="LWS968" s="26"/>
      <c r="LWT968" s="26"/>
      <c r="LWU968" s="26"/>
      <c r="LWV968" s="26"/>
      <c r="LWW968" s="26"/>
      <c r="LWX968" s="26"/>
      <c r="LWY968" s="26"/>
      <c r="LWZ968" s="26"/>
      <c r="LXA968" s="26"/>
      <c r="LXB968" s="26"/>
      <c r="LXC968" s="26"/>
      <c r="LXD968" s="26"/>
      <c r="LXE968" s="26"/>
      <c r="LXF968" s="26"/>
      <c r="LXG968" s="26"/>
      <c r="LXH968" s="26"/>
      <c r="LXI968" s="26"/>
      <c r="LXJ968" s="26"/>
      <c r="LXK968" s="26"/>
      <c r="LXL968" s="26"/>
      <c r="LXM968" s="26"/>
      <c r="LXN968" s="26"/>
      <c r="LXO968" s="26"/>
      <c r="LXP968" s="26"/>
      <c r="LXQ968" s="26"/>
      <c r="LXR968" s="26"/>
      <c r="LXS968" s="26"/>
      <c r="LXT968" s="26"/>
      <c r="LXU968" s="26"/>
      <c r="LXV968" s="26"/>
      <c r="LXW968" s="26"/>
      <c r="LXX968" s="26"/>
      <c r="LXY968" s="26"/>
      <c r="LXZ968" s="26"/>
      <c r="LYA968" s="26"/>
      <c r="LYB968" s="26"/>
      <c r="LYC968" s="26"/>
      <c r="LYD968" s="26"/>
      <c r="LYE968" s="26"/>
      <c r="LYF968" s="26"/>
      <c r="LYG968" s="26"/>
      <c r="LYH968" s="26"/>
      <c r="LYI968" s="26"/>
      <c r="LYJ968" s="26"/>
      <c r="LYK968" s="26"/>
      <c r="LYL968" s="26"/>
      <c r="LYM968" s="26"/>
      <c r="LYN968" s="26"/>
      <c r="LYO968" s="26"/>
      <c r="LYP968" s="26"/>
      <c r="LYQ968" s="26"/>
      <c r="LYR968" s="26"/>
      <c r="LYS968" s="26"/>
      <c r="LYT968" s="26"/>
      <c r="LYU968" s="26"/>
      <c r="LYV968" s="26"/>
      <c r="LYW968" s="26"/>
      <c r="LYX968" s="26"/>
      <c r="LYY968" s="26"/>
      <c r="LYZ968" s="26"/>
      <c r="LZA968" s="26"/>
      <c r="LZB968" s="26"/>
      <c r="LZC968" s="26"/>
      <c r="LZD968" s="26"/>
      <c r="LZE968" s="26"/>
      <c r="LZF968" s="26"/>
      <c r="LZG968" s="26"/>
      <c r="LZH968" s="26"/>
      <c r="LZI968" s="26"/>
      <c r="LZJ968" s="26"/>
      <c r="LZK968" s="26"/>
      <c r="LZL968" s="26"/>
      <c r="LZM968" s="26"/>
      <c r="LZN968" s="26"/>
      <c r="LZO968" s="26"/>
      <c r="LZP968" s="26"/>
      <c r="LZQ968" s="26"/>
      <c r="LZR968" s="26"/>
      <c r="LZS968" s="26"/>
      <c r="LZT968" s="26"/>
      <c r="LZU968" s="26"/>
      <c r="LZV968" s="26"/>
      <c r="LZW968" s="26"/>
      <c r="LZX968" s="26"/>
      <c r="LZY968" s="26"/>
      <c r="LZZ968" s="26"/>
      <c r="MAA968" s="26"/>
      <c r="MAB968" s="26"/>
      <c r="MAC968" s="26"/>
      <c r="MAD968" s="26"/>
      <c r="MAE968" s="26"/>
      <c r="MAF968" s="26"/>
      <c r="MAG968" s="26"/>
      <c r="MAH968" s="26"/>
      <c r="MAI968" s="26"/>
      <c r="MAJ968" s="26"/>
      <c r="MAK968" s="26"/>
      <c r="MAL968" s="26"/>
      <c r="MAM968" s="26"/>
      <c r="MAN968" s="26"/>
      <c r="MAO968" s="26"/>
      <c r="MAP968" s="26"/>
      <c r="MAQ968" s="26"/>
      <c r="MAR968" s="26"/>
      <c r="MAS968" s="26"/>
      <c r="MAT968" s="26"/>
      <c r="MAU968" s="26"/>
      <c r="MAV968" s="26"/>
      <c r="MAW968" s="26"/>
      <c r="MAX968" s="26"/>
      <c r="MAY968" s="26"/>
      <c r="MAZ968" s="26"/>
      <c r="MBA968" s="26"/>
      <c r="MBB968" s="26"/>
      <c r="MBC968" s="26"/>
      <c r="MBD968" s="26"/>
      <c r="MBE968" s="26"/>
      <c r="MBF968" s="26"/>
      <c r="MBG968" s="26"/>
      <c r="MBH968" s="26"/>
      <c r="MBI968" s="26"/>
      <c r="MBJ968" s="26"/>
      <c r="MBK968" s="26"/>
      <c r="MBL968" s="26"/>
      <c r="MBM968" s="26"/>
      <c r="MBN968" s="26"/>
      <c r="MBO968" s="26"/>
      <c r="MBP968" s="26"/>
      <c r="MBQ968" s="26"/>
      <c r="MBR968" s="26"/>
      <c r="MBS968" s="26"/>
      <c r="MBT968" s="26"/>
      <c r="MBU968" s="26"/>
      <c r="MBV968" s="26"/>
      <c r="MBW968" s="26"/>
      <c r="MBX968" s="26"/>
      <c r="MBY968" s="26"/>
      <c r="MBZ968" s="26"/>
      <c r="MCA968" s="26"/>
      <c r="MCB968" s="26"/>
      <c r="MCC968" s="26"/>
      <c r="MCD968" s="26"/>
      <c r="MCE968" s="26"/>
      <c r="MCF968" s="26"/>
      <c r="MCG968" s="26"/>
      <c r="MCH968" s="26"/>
      <c r="MCI968" s="26"/>
      <c r="MCJ968" s="26"/>
      <c r="MCK968" s="26"/>
      <c r="MCL968" s="26"/>
      <c r="MCM968" s="26"/>
      <c r="MCN968" s="26"/>
      <c r="MCO968" s="26"/>
      <c r="MCP968" s="26"/>
      <c r="MCQ968" s="26"/>
      <c r="MCR968" s="26"/>
      <c r="MCS968" s="26"/>
      <c r="MCT968" s="26"/>
      <c r="MCU968" s="26"/>
      <c r="MCV968" s="26"/>
      <c r="MCW968" s="26"/>
      <c r="MCX968" s="26"/>
      <c r="MCY968" s="26"/>
      <c r="MCZ968" s="26"/>
      <c r="MDA968" s="26"/>
      <c r="MDB968" s="26"/>
      <c r="MDC968" s="26"/>
      <c r="MDD968" s="26"/>
      <c r="MDE968" s="26"/>
      <c r="MDF968" s="26"/>
      <c r="MDG968" s="26"/>
      <c r="MDH968" s="26"/>
      <c r="MDI968" s="26"/>
      <c r="MDJ968" s="26"/>
      <c r="MDK968" s="26"/>
      <c r="MDL968" s="26"/>
      <c r="MDM968" s="26"/>
      <c r="MDN968" s="26"/>
      <c r="MDO968" s="26"/>
      <c r="MDP968" s="26"/>
      <c r="MDQ968" s="26"/>
      <c r="MDR968" s="26"/>
      <c r="MDS968" s="26"/>
      <c r="MDT968" s="26"/>
      <c r="MDU968" s="26"/>
      <c r="MDV968" s="26"/>
      <c r="MDW968" s="26"/>
      <c r="MDX968" s="26"/>
      <c r="MDY968" s="26"/>
      <c r="MDZ968" s="26"/>
      <c r="MEA968" s="26"/>
      <c r="MEB968" s="26"/>
      <c r="MEC968" s="26"/>
      <c r="MED968" s="26"/>
      <c r="MEE968" s="26"/>
      <c r="MEF968" s="26"/>
      <c r="MEG968" s="26"/>
      <c r="MEH968" s="26"/>
      <c r="MEI968" s="26"/>
      <c r="MEJ968" s="26"/>
      <c r="MEK968" s="26"/>
      <c r="MEL968" s="26"/>
      <c r="MEM968" s="26"/>
      <c r="MEN968" s="26"/>
      <c r="MEO968" s="26"/>
      <c r="MEP968" s="26"/>
      <c r="MEQ968" s="26"/>
      <c r="MER968" s="26"/>
      <c r="MES968" s="26"/>
      <c r="MET968" s="26"/>
      <c r="MEU968" s="26"/>
      <c r="MEV968" s="26"/>
      <c r="MEW968" s="26"/>
      <c r="MEX968" s="26"/>
      <c r="MEY968" s="26"/>
      <c r="MEZ968" s="26"/>
      <c r="MFA968" s="26"/>
      <c r="MFB968" s="26"/>
      <c r="MFC968" s="26"/>
      <c r="MFD968" s="26"/>
      <c r="MFE968" s="26"/>
      <c r="MFF968" s="26"/>
      <c r="MFG968" s="26"/>
      <c r="MFH968" s="26"/>
      <c r="MFI968" s="26"/>
      <c r="MFJ968" s="26"/>
      <c r="MFK968" s="26"/>
      <c r="MFL968" s="26"/>
      <c r="MFM968" s="26"/>
      <c r="MFN968" s="26"/>
      <c r="MFO968" s="26"/>
      <c r="MFP968" s="26"/>
      <c r="MFQ968" s="26"/>
      <c r="MFR968" s="26"/>
      <c r="MFS968" s="26"/>
      <c r="MFT968" s="26"/>
      <c r="MFU968" s="26"/>
      <c r="MFV968" s="26"/>
      <c r="MFW968" s="26"/>
      <c r="MFX968" s="26"/>
      <c r="MFY968" s="26"/>
      <c r="MFZ968" s="26"/>
      <c r="MGA968" s="26"/>
      <c r="MGB968" s="26"/>
      <c r="MGC968" s="26"/>
      <c r="MGD968" s="26"/>
      <c r="MGE968" s="26"/>
      <c r="MGF968" s="26"/>
      <c r="MGG968" s="26"/>
      <c r="MGH968" s="26"/>
      <c r="MGI968" s="26"/>
      <c r="MGJ968" s="26"/>
      <c r="MGK968" s="26"/>
      <c r="MGL968" s="26"/>
      <c r="MGM968" s="26"/>
      <c r="MGN968" s="26"/>
      <c r="MGO968" s="26"/>
      <c r="MGP968" s="26"/>
      <c r="MGQ968" s="26"/>
      <c r="MGR968" s="26"/>
      <c r="MGS968" s="26"/>
      <c r="MGT968" s="26"/>
      <c r="MGU968" s="26"/>
      <c r="MGV968" s="26"/>
      <c r="MGW968" s="26"/>
      <c r="MGX968" s="26"/>
      <c r="MGY968" s="26"/>
      <c r="MGZ968" s="26"/>
      <c r="MHA968" s="26"/>
      <c r="MHB968" s="26"/>
      <c r="MHC968" s="26"/>
      <c r="MHD968" s="26"/>
      <c r="MHE968" s="26"/>
      <c r="MHF968" s="26"/>
      <c r="MHG968" s="26"/>
      <c r="MHH968" s="26"/>
      <c r="MHI968" s="26"/>
      <c r="MHJ968" s="26"/>
      <c r="MHK968" s="26"/>
      <c r="MHL968" s="26"/>
      <c r="MHM968" s="26"/>
      <c r="MHN968" s="26"/>
      <c r="MHO968" s="26"/>
      <c r="MHP968" s="26"/>
      <c r="MHQ968" s="26"/>
      <c r="MHR968" s="26"/>
      <c r="MHS968" s="26"/>
      <c r="MHT968" s="26"/>
      <c r="MHU968" s="26"/>
      <c r="MHV968" s="26"/>
      <c r="MHW968" s="26"/>
      <c r="MHX968" s="26"/>
      <c r="MHY968" s="26"/>
      <c r="MHZ968" s="26"/>
      <c r="MIA968" s="26"/>
      <c r="MIB968" s="26"/>
      <c r="MIC968" s="26"/>
      <c r="MID968" s="26"/>
      <c r="MIE968" s="26"/>
      <c r="MIF968" s="26"/>
      <c r="MIG968" s="26"/>
      <c r="MIH968" s="26"/>
      <c r="MII968" s="26"/>
      <c r="MIJ968" s="26"/>
      <c r="MIK968" s="26"/>
      <c r="MIL968" s="26"/>
      <c r="MIM968" s="26"/>
      <c r="MIN968" s="26"/>
      <c r="MIO968" s="26"/>
      <c r="MIP968" s="26"/>
      <c r="MIQ968" s="26"/>
      <c r="MIR968" s="26"/>
      <c r="MIS968" s="26"/>
      <c r="MIT968" s="26"/>
      <c r="MIU968" s="26"/>
      <c r="MIV968" s="26"/>
      <c r="MIW968" s="26"/>
      <c r="MIX968" s="26"/>
      <c r="MIY968" s="26"/>
      <c r="MIZ968" s="26"/>
      <c r="MJA968" s="26"/>
      <c r="MJB968" s="26"/>
      <c r="MJC968" s="26"/>
      <c r="MJD968" s="26"/>
      <c r="MJE968" s="26"/>
      <c r="MJF968" s="26"/>
      <c r="MJG968" s="26"/>
      <c r="MJH968" s="26"/>
      <c r="MJI968" s="26"/>
      <c r="MJJ968" s="26"/>
      <c r="MJK968" s="26"/>
      <c r="MJL968" s="26"/>
      <c r="MJM968" s="26"/>
      <c r="MJN968" s="26"/>
      <c r="MJO968" s="26"/>
      <c r="MJP968" s="26"/>
      <c r="MJQ968" s="26"/>
      <c r="MJR968" s="26"/>
      <c r="MJS968" s="26"/>
      <c r="MJT968" s="26"/>
      <c r="MJU968" s="26"/>
      <c r="MJV968" s="26"/>
      <c r="MJW968" s="26"/>
      <c r="MJX968" s="26"/>
      <c r="MJY968" s="26"/>
      <c r="MJZ968" s="26"/>
      <c r="MKA968" s="26"/>
      <c r="MKB968" s="26"/>
      <c r="MKC968" s="26"/>
      <c r="MKD968" s="26"/>
      <c r="MKE968" s="26"/>
      <c r="MKF968" s="26"/>
      <c r="MKG968" s="26"/>
      <c r="MKH968" s="26"/>
      <c r="MKI968" s="26"/>
      <c r="MKJ968" s="26"/>
      <c r="MKK968" s="26"/>
      <c r="MKL968" s="26"/>
      <c r="MKM968" s="26"/>
      <c r="MKN968" s="26"/>
      <c r="MKO968" s="26"/>
      <c r="MKP968" s="26"/>
      <c r="MKQ968" s="26"/>
      <c r="MKR968" s="26"/>
      <c r="MKS968" s="26"/>
      <c r="MKT968" s="26"/>
      <c r="MKU968" s="26"/>
      <c r="MKV968" s="26"/>
      <c r="MKW968" s="26"/>
      <c r="MKX968" s="26"/>
      <c r="MKY968" s="26"/>
      <c r="MKZ968" s="26"/>
      <c r="MLA968" s="26"/>
      <c r="MLB968" s="26"/>
      <c r="MLC968" s="26"/>
      <c r="MLD968" s="26"/>
      <c r="MLE968" s="26"/>
      <c r="MLF968" s="26"/>
      <c r="MLG968" s="26"/>
      <c r="MLH968" s="26"/>
      <c r="MLI968" s="26"/>
      <c r="MLJ968" s="26"/>
      <c r="MLK968" s="26"/>
      <c r="MLL968" s="26"/>
      <c r="MLM968" s="26"/>
      <c r="MLN968" s="26"/>
      <c r="MLO968" s="26"/>
      <c r="MLP968" s="26"/>
      <c r="MLQ968" s="26"/>
      <c r="MLR968" s="26"/>
      <c r="MLS968" s="26"/>
      <c r="MLT968" s="26"/>
      <c r="MLU968" s="26"/>
      <c r="MLV968" s="26"/>
      <c r="MLW968" s="26"/>
      <c r="MLX968" s="26"/>
      <c r="MLY968" s="26"/>
      <c r="MLZ968" s="26"/>
      <c r="MMA968" s="26"/>
      <c r="MMB968" s="26"/>
      <c r="MMC968" s="26"/>
      <c r="MMD968" s="26"/>
      <c r="MME968" s="26"/>
      <c r="MMF968" s="26"/>
      <c r="MMG968" s="26"/>
      <c r="MMH968" s="26"/>
      <c r="MMI968" s="26"/>
      <c r="MMJ968" s="26"/>
      <c r="MMK968" s="26"/>
      <c r="MML968" s="26"/>
      <c r="MMM968" s="26"/>
      <c r="MMN968" s="26"/>
      <c r="MMO968" s="26"/>
      <c r="MMP968" s="26"/>
      <c r="MMQ968" s="26"/>
      <c r="MMR968" s="26"/>
      <c r="MMS968" s="26"/>
      <c r="MMT968" s="26"/>
      <c r="MMU968" s="26"/>
      <c r="MMV968" s="26"/>
      <c r="MMW968" s="26"/>
      <c r="MMX968" s="26"/>
      <c r="MMY968" s="26"/>
      <c r="MMZ968" s="26"/>
      <c r="MNA968" s="26"/>
      <c r="MNB968" s="26"/>
      <c r="MNC968" s="26"/>
      <c r="MND968" s="26"/>
      <c r="MNE968" s="26"/>
      <c r="MNF968" s="26"/>
      <c r="MNG968" s="26"/>
      <c r="MNH968" s="26"/>
      <c r="MNI968" s="26"/>
      <c r="MNJ968" s="26"/>
      <c r="MNK968" s="26"/>
      <c r="MNL968" s="26"/>
      <c r="MNM968" s="26"/>
      <c r="MNN968" s="26"/>
      <c r="MNO968" s="26"/>
      <c r="MNP968" s="26"/>
      <c r="MNQ968" s="26"/>
      <c r="MNR968" s="26"/>
      <c r="MNS968" s="26"/>
      <c r="MNT968" s="26"/>
      <c r="MNU968" s="26"/>
      <c r="MNV968" s="26"/>
      <c r="MNW968" s="26"/>
      <c r="MNX968" s="26"/>
      <c r="MNY968" s="26"/>
      <c r="MNZ968" s="26"/>
      <c r="MOA968" s="26"/>
      <c r="MOB968" s="26"/>
      <c r="MOC968" s="26"/>
      <c r="MOD968" s="26"/>
      <c r="MOE968" s="26"/>
      <c r="MOF968" s="26"/>
      <c r="MOG968" s="26"/>
      <c r="MOH968" s="26"/>
      <c r="MOI968" s="26"/>
      <c r="MOJ968" s="26"/>
      <c r="MOK968" s="26"/>
      <c r="MOL968" s="26"/>
      <c r="MOM968" s="26"/>
      <c r="MON968" s="26"/>
      <c r="MOO968" s="26"/>
      <c r="MOP968" s="26"/>
      <c r="MOQ968" s="26"/>
      <c r="MOR968" s="26"/>
      <c r="MOS968" s="26"/>
      <c r="MOT968" s="26"/>
      <c r="MOU968" s="26"/>
      <c r="MOV968" s="26"/>
      <c r="MOW968" s="26"/>
      <c r="MOX968" s="26"/>
      <c r="MOY968" s="26"/>
      <c r="MOZ968" s="26"/>
      <c r="MPA968" s="26"/>
      <c r="MPB968" s="26"/>
      <c r="MPC968" s="26"/>
      <c r="MPD968" s="26"/>
      <c r="MPE968" s="26"/>
      <c r="MPF968" s="26"/>
      <c r="MPG968" s="26"/>
      <c r="MPH968" s="26"/>
      <c r="MPI968" s="26"/>
      <c r="MPJ968" s="26"/>
      <c r="MPK968" s="26"/>
      <c r="MPL968" s="26"/>
      <c r="MPM968" s="26"/>
      <c r="MPN968" s="26"/>
      <c r="MPO968" s="26"/>
      <c r="MPP968" s="26"/>
      <c r="MPQ968" s="26"/>
      <c r="MPR968" s="26"/>
      <c r="MPS968" s="26"/>
      <c r="MPT968" s="26"/>
      <c r="MPU968" s="26"/>
      <c r="MPV968" s="26"/>
      <c r="MPW968" s="26"/>
      <c r="MPX968" s="26"/>
      <c r="MPY968" s="26"/>
      <c r="MPZ968" s="26"/>
      <c r="MQA968" s="26"/>
      <c r="MQB968" s="26"/>
      <c r="MQC968" s="26"/>
      <c r="MQD968" s="26"/>
      <c r="MQE968" s="26"/>
      <c r="MQF968" s="26"/>
      <c r="MQG968" s="26"/>
      <c r="MQH968" s="26"/>
      <c r="MQI968" s="26"/>
      <c r="MQJ968" s="26"/>
      <c r="MQK968" s="26"/>
      <c r="MQL968" s="26"/>
      <c r="MQM968" s="26"/>
      <c r="MQN968" s="26"/>
      <c r="MQO968" s="26"/>
      <c r="MQP968" s="26"/>
      <c r="MQQ968" s="26"/>
      <c r="MQR968" s="26"/>
      <c r="MQS968" s="26"/>
      <c r="MQT968" s="26"/>
      <c r="MQU968" s="26"/>
      <c r="MQV968" s="26"/>
      <c r="MQW968" s="26"/>
      <c r="MQX968" s="26"/>
      <c r="MQY968" s="26"/>
      <c r="MQZ968" s="26"/>
      <c r="MRA968" s="26"/>
      <c r="MRB968" s="26"/>
      <c r="MRC968" s="26"/>
      <c r="MRD968" s="26"/>
      <c r="MRE968" s="26"/>
      <c r="MRF968" s="26"/>
      <c r="MRG968" s="26"/>
      <c r="MRH968" s="26"/>
      <c r="MRI968" s="26"/>
      <c r="MRJ968" s="26"/>
      <c r="MRK968" s="26"/>
      <c r="MRL968" s="26"/>
      <c r="MRM968" s="26"/>
      <c r="MRN968" s="26"/>
      <c r="MRO968" s="26"/>
      <c r="MRP968" s="26"/>
      <c r="MRQ968" s="26"/>
      <c r="MRR968" s="26"/>
      <c r="MRS968" s="26"/>
      <c r="MRT968" s="26"/>
      <c r="MRU968" s="26"/>
      <c r="MRV968" s="26"/>
      <c r="MRW968" s="26"/>
      <c r="MRX968" s="26"/>
      <c r="MRY968" s="26"/>
      <c r="MRZ968" s="26"/>
      <c r="MSA968" s="26"/>
      <c r="MSB968" s="26"/>
      <c r="MSC968" s="26"/>
      <c r="MSD968" s="26"/>
      <c r="MSE968" s="26"/>
      <c r="MSF968" s="26"/>
      <c r="MSG968" s="26"/>
      <c r="MSH968" s="26"/>
      <c r="MSI968" s="26"/>
      <c r="MSJ968" s="26"/>
      <c r="MSK968" s="26"/>
      <c r="MSL968" s="26"/>
      <c r="MSM968" s="26"/>
      <c r="MSN968" s="26"/>
      <c r="MSO968" s="26"/>
      <c r="MSP968" s="26"/>
      <c r="MSQ968" s="26"/>
      <c r="MSR968" s="26"/>
      <c r="MSS968" s="26"/>
      <c r="MST968" s="26"/>
      <c r="MSU968" s="26"/>
      <c r="MSV968" s="26"/>
      <c r="MSW968" s="26"/>
      <c r="MSX968" s="26"/>
      <c r="MSY968" s="26"/>
      <c r="MSZ968" s="26"/>
      <c r="MTA968" s="26"/>
      <c r="MTB968" s="26"/>
      <c r="MTC968" s="26"/>
      <c r="MTD968" s="26"/>
      <c r="MTE968" s="26"/>
      <c r="MTF968" s="26"/>
      <c r="MTG968" s="26"/>
      <c r="MTH968" s="26"/>
      <c r="MTI968" s="26"/>
      <c r="MTJ968" s="26"/>
      <c r="MTK968" s="26"/>
      <c r="MTL968" s="26"/>
      <c r="MTM968" s="26"/>
      <c r="MTN968" s="26"/>
      <c r="MTO968" s="26"/>
      <c r="MTP968" s="26"/>
      <c r="MTQ968" s="26"/>
      <c r="MTR968" s="26"/>
      <c r="MTS968" s="26"/>
      <c r="MTT968" s="26"/>
      <c r="MTU968" s="26"/>
      <c r="MTV968" s="26"/>
      <c r="MTW968" s="26"/>
      <c r="MTX968" s="26"/>
      <c r="MTY968" s="26"/>
      <c r="MTZ968" s="26"/>
      <c r="MUA968" s="26"/>
      <c r="MUB968" s="26"/>
      <c r="MUC968" s="26"/>
      <c r="MUD968" s="26"/>
      <c r="MUE968" s="26"/>
      <c r="MUF968" s="26"/>
      <c r="MUG968" s="26"/>
      <c r="MUH968" s="26"/>
      <c r="MUI968" s="26"/>
      <c r="MUJ968" s="26"/>
      <c r="MUK968" s="26"/>
      <c r="MUL968" s="26"/>
      <c r="MUM968" s="26"/>
      <c r="MUN968" s="26"/>
      <c r="MUO968" s="26"/>
      <c r="MUP968" s="26"/>
      <c r="MUQ968" s="26"/>
      <c r="MUR968" s="26"/>
      <c r="MUS968" s="26"/>
      <c r="MUT968" s="26"/>
      <c r="MUU968" s="26"/>
      <c r="MUV968" s="26"/>
      <c r="MUW968" s="26"/>
      <c r="MUX968" s="26"/>
      <c r="MUY968" s="26"/>
      <c r="MUZ968" s="26"/>
      <c r="MVA968" s="26"/>
      <c r="MVB968" s="26"/>
      <c r="MVC968" s="26"/>
      <c r="MVD968" s="26"/>
      <c r="MVE968" s="26"/>
      <c r="MVF968" s="26"/>
      <c r="MVG968" s="26"/>
      <c r="MVH968" s="26"/>
      <c r="MVI968" s="26"/>
      <c r="MVJ968" s="26"/>
      <c r="MVK968" s="26"/>
      <c r="MVL968" s="26"/>
      <c r="MVM968" s="26"/>
      <c r="MVN968" s="26"/>
      <c r="MVO968" s="26"/>
      <c r="MVP968" s="26"/>
      <c r="MVQ968" s="26"/>
      <c r="MVR968" s="26"/>
      <c r="MVS968" s="26"/>
      <c r="MVT968" s="26"/>
      <c r="MVU968" s="26"/>
      <c r="MVV968" s="26"/>
      <c r="MVW968" s="26"/>
      <c r="MVX968" s="26"/>
      <c r="MVY968" s="26"/>
      <c r="MVZ968" s="26"/>
      <c r="MWA968" s="26"/>
      <c r="MWB968" s="26"/>
      <c r="MWC968" s="26"/>
      <c r="MWD968" s="26"/>
      <c r="MWE968" s="26"/>
      <c r="MWF968" s="26"/>
      <c r="MWG968" s="26"/>
      <c r="MWH968" s="26"/>
      <c r="MWI968" s="26"/>
      <c r="MWJ968" s="26"/>
      <c r="MWK968" s="26"/>
      <c r="MWL968" s="26"/>
      <c r="MWM968" s="26"/>
      <c r="MWN968" s="26"/>
      <c r="MWO968" s="26"/>
      <c r="MWP968" s="26"/>
      <c r="MWQ968" s="26"/>
      <c r="MWR968" s="26"/>
      <c r="MWS968" s="26"/>
      <c r="MWT968" s="26"/>
      <c r="MWU968" s="26"/>
      <c r="MWV968" s="26"/>
      <c r="MWW968" s="26"/>
      <c r="MWX968" s="26"/>
      <c r="MWY968" s="26"/>
      <c r="MWZ968" s="26"/>
      <c r="MXA968" s="26"/>
      <c r="MXB968" s="26"/>
      <c r="MXC968" s="26"/>
      <c r="MXD968" s="26"/>
      <c r="MXE968" s="26"/>
      <c r="MXF968" s="26"/>
      <c r="MXG968" s="26"/>
      <c r="MXH968" s="26"/>
      <c r="MXI968" s="26"/>
      <c r="MXJ968" s="26"/>
      <c r="MXK968" s="26"/>
      <c r="MXL968" s="26"/>
      <c r="MXM968" s="26"/>
      <c r="MXN968" s="26"/>
      <c r="MXO968" s="26"/>
      <c r="MXP968" s="26"/>
      <c r="MXQ968" s="26"/>
      <c r="MXR968" s="26"/>
      <c r="MXS968" s="26"/>
      <c r="MXT968" s="26"/>
      <c r="MXU968" s="26"/>
      <c r="MXV968" s="26"/>
      <c r="MXW968" s="26"/>
      <c r="MXX968" s="26"/>
      <c r="MXY968" s="26"/>
      <c r="MXZ968" s="26"/>
      <c r="MYA968" s="26"/>
      <c r="MYB968" s="26"/>
      <c r="MYC968" s="26"/>
      <c r="MYD968" s="26"/>
      <c r="MYE968" s="26"/>
      <c r="MYF968" s="26"/>
      <c r="MYG968" s="26"/>
      <c r="MYH968" s="26"/>
      <c r="MYI968" s="26"/>
      <c r="MYJ968" s="26"/>
      <c r="MYK968" s="26"/>
      <c r="MYL968" s="26"/>
      <c r="MYM968" s="26"/>
      <c r="MYN968" s="26"/>
      <c r="MYO968" s="26"/>
      <c r="MYP968" s="26"/>
      <c r="MYQ968" s="26"/>
      <c r="MYR968" s="26"/>
      <c r="MYS968" s="26"/>
      <c r="MYT968" s="26"/>
      <c r="MYU968" s="26"/>
      <c r="MYV968" s="26"/>
      <c r="MYW968" s="26"/>
      <c r="MYX968" s="26"/>
      <c r="MYY968" s="26"/>
      <c r="MYZ968" s="26"/>
      <c r="MZA968" s="26"/>
      <c r="MZB968" s="26"/>
      <c r="MZC968" s="26"/>
      <c r="MZD968" s="26"/>
      <c r="MZE968" s="26"/>
      <c r="MZF968" s="26"/>
      <c r="MZG968" s="26"/>
      <c r="MZH968" s="26"/>
      <c r="MZI968" s="26"/>
      <c r="MZJ968" s="26"/>
      <c r="MZK968" s="26"/>
      <c r="MZL968" s="26"/>
      <c r="MZM968" s="26"/>
      <c r="MZN968" s="26"/>
      <c r="MZO968" s="26"/>
      <c r="MZP968" s="26"/>
      <c r="MZQ968" s="26"/>
      <c r="MZR968" s="26"/>
      <c r="MZS968" s="26"/>
      <c r="MZT968" s="26"/>
      <c r="MZU968" s="26"/>
      <c r="MZV968" s="26"/>
      <c r="MZW968" s="26"/>
      <c r="MZX968" s="26"/>
      <c r="MZY968" s="26"/>
      <c r="MZZ968" s="26"/>
      <c r="NAA968" s="26"/>
      <c r="NAB968" s="26"/>
      <c r="NAC968" s="26"/>
      <c r="NAD968" s="26"/>
      <c r="NAE968" s="26"/>
      <c r="NAF968" s="26"/>
      <c r="NAG968" s="26"/>
      <c r="NAH968" s="26"/>
      <c r="NAI968" s="26"/>
      <c r="NAJ968" s="26"/>
      <c r="NAK968" s="26"/>
      <c r="NAL968" s="26"/>
      <c r="NAM968" s="26"/>
      <c r="NAN968" s="26"/>
      <c r="NAO968" s="26"/>
      <c r="NAP968" s="26"/>
      <c r="NAQ968" s="26"/>
      <c r="NAR968" s="26"/>
      <c r="NAS968" s="26"/>
      <c r="NAT968" s="26"/>
      <c r="NAU968" s="26"/>
      <c r="NAV968" s="26"/>
      <c r="NAW968" s="26"/>
      <c r="NAX968" s="26"/>
      <c r="NAY968" s="26"/>
      <c r="NAZ968" s="26"/>
      <c r="NBA968" s="26"/>
      <c r="NBB968" s="26"/>
      <c r="NBC968" s="26"/>
      <c r="NBD968" s="26"/>
      <c r="NBE968" s="26"/>
      <c r="NBF968" s="26"/>
      <c r="NBG968" s="26"/>
      <c r="NBH968" s="26"/>
      <c r="NBI968" s="26"/>
      <c r="NBJ968" s="26"/>
      <c r="NBK968" s="26"/>
      <c r="NBL968" s="26"/>
      <c r="NBM968" s="26"/>
      <c r="NBN968" s="26"/>
      <c r="NBO968" s="26"/>
      <c r="NBP968" s="26"/>
      <c r="NBQ968" s="26"/>
      <c r="NBR968" s="26"/>
      <c r="NBS968" s="26"/>
      <c r="NBT968" s="26"/>
      <c r="NBU968" s="26"/>
      <c r="NBV968" s="26"/>
      <c r="NBW968" s="26"/>
      <c r="NBX968" s="26"/>
      <c r="NBY968" s="26"/>
      <c r="NBZ968" s="26"/>
      <c r="NCA968" s="26"/>
      <c r="NCB968" s="26"/>
      <c r="NCC968" s="26"/>
      <c r="NCD968" s="26"/>
      <c r="NCE968" s="26"/>
      <c r="NCF968" s="26"/>
      <c r="NCG968" s="26"/>
      <c r="NCH968" s="26"/>
      <c r="NCI968" s="26"/>
      <c r="NCJ968" s="26"/>
      <c r="NCK968" s="26"/>
      <c r="NCL968" s="26"/>
      <c r="NCM968" s="26"/>
      <c r="NCN968" s="26"/>
      <c r="NCO968" s="26"/>
      <c r="NCP968" s="26"/>
      <c r="NCQ968" s="26"/>
      <c r="NCR968" s="26"/>
      <c r="NCS968" s="26"/>
      <c r="NCT968" s="26"/>
      <c r="NCU968" s="26"/>
      <c r="NCV968" s="26"/>
      <c r="NCW968" s="26"/>
      <c r="NCX968" s="26"/>
      <c r="NCY968" s="26"/>
      <c r="NCZ968" s="26"/>
      <c r="NDA968" s="26"/>
      <c r="NDB968" s="26"/>
      <c r="NDC968" s="26"/>
      <c r="NDD968" s="26"/>
      <c r="NDE968" s="26"/>
      <c r="NDF968" s="26"/>
      <c r="NDG968" s="26"/>
      <c r="NDH968" s="26"/>
      <c r="NDI968" s="26"/>
      <c r="NDJ968" s="26"/>
      <c r="NDK968" s="26"/>
      <c r="NDL968" s="26"/>
      <c r="NDM968" s="26"/>
      <c r="NDN968" s="26"/>
      <c r="NDO968" s="26"/>
      <c r="NDP968" s="26"/>
      <c r="NDQ968" s="26"/>
      <c r="NDR968" s="26"/>
      <c r="NDS968" s="26"/>
      <c r="NDT968" s="26"/>
      <c r="NDU968" s="26"/>
      <c r="NDV968" s="26"/>
      <c r="NDW968" s="26"/>
      <c r="NDX968" s="26"/>
      <c r="NDY968" s="26"/>
      <c r="NDZ968" s="26"/>
      <c r="NEA968" s="26"/>
      <c r="NEB968" s="26"/>
      <c r="NEC968" s="26"/>
      <c r="NED968" s="26"/>
      <c r="NEE968" s="26"/>
      <c r="NEF968" s="26"/>
      <c r="NEG968" s="26"/>
      <c r="NEH968" s="26"/>
      <c r="NEI968" s="26"/>
      <c r="NEJ968" s="26"/>
      <c r="NEK968" s="26"/>
      <c r="NEL968" s="26"/>
      <c r="NEM968" s="26"/>
      <c r="NEN968" s="26"/>
      <c r="NEO968" s="26"/>
      <c r="NEP968" s="26"/>
      <c r="NEQ968" s="26"/>
      <c r="NER968" s="26"/>
      <c r="NES968" s="26"/>
      <c r="NET968" s="26"/>
      <c r="NEU968" s="26"/>
      <c r="NEV968" s="26"/>
      <c r="NEW968" s="26"/>
      <c r="NEX968" s="26"/>
      <c r="NEY968" s="26"/>
      <c r="NEZ968" s="26"/>
      <c r="NFA968" s="26"/>
      <c r="NFB968" s="26"/>
      <c r="NFC968" s="26"/>
      <c r="NFD968" s="26"/>
      <c r="NFE968" s="26"/>
      <c r="NFF968" s="26"/>
      <c r="NFG968" s="26"/>
      <c r="NFH968" s="26"/>
      <c r="NFI968" s="26"/>
      <c r="NFJ968" s="26"/>
      <c r="NFK968" s="26"/>
      <c r="NFL968" s="26"/>
      <c r="NFM968" s="26"/>
      <c r="NFN968" s="26"/>
      <c r="NFO968" s="26"/>
      <c r="NFP968" s="26"/>
      <c r="NFQ968" s="26"/>
      <c r="NFR968" s="26"/>
      <c r="NFS968" s="26"/>
      <c r="NFT968" s="26"/>
      <c r="NFU968" s="26"/>
      <c r="NFV968" s="26"/>
      <c r="NFW968" s="26"/>
      <c r="NFX968" s="26"/>
      <c r="NFY968" s="26"/>
      <c r="NFZ968" s="26"/>
      <c r="NGA968" s="26"/>
      <c r="NGB968" s="26"/>
      <c r="NGC968" s="26"/>
      <c r="NGD968" s="26"/>
      <c r="NGE968" s="26"/>
      <c r="NGF968" s="26"/>
      <c r="NGG968" s="26"/>
      <c r="NGH968" s="26"/>
      <c r="NGI968" s="26"/>
      <c r="NGJ968" s="26"/>
      <c r="NGK968" s="26"/>
      <c r="NGL968" s="26"/>
      <c r="NGM968" s="26"/>
      <c r="NGN968" s="26"/>
      <c r="NGO968" s="26"/>
      <c r="NGP968" s="26"/>
      <c r="NGQ968" s="26"/>
      <c r="NGR968" s="26"/>
      <c r="NGS968" s="26"/>
      <c r="NGT968" s="26"/>
      <c r="NGU968" s="26"/>
      <c r="NGV968" s="26"/>
      <c r="NGW968" s="26"/>
      <c r="NGX968" s="26"/>
      <c r="NGY968" s="26"/>
      <c r="NGZ968" s="26"/>
      <c r="NHA968" s="26"/>
      <c r="NHB968" s="26"/>
      <c r="NHC968" s="26"/>
      <c r="NHD968" s="26"/>
      <c r="NHE968" s="26"/>
      <c r="NHF968" s="26"/>
      <c r="NHG968" s="26"/>
      <c r="NHH968" s="26"/>
      <c r="NHI968" s="26"/>
      <c r="NHJ968" s="26"/>
      <c r="NHK968" s="26"/>
      <c r="NHL968" s="26"/>
      <c r="NHM968" s="26"/>
      <c r="NHN968" s="26"/>
      <c r="NHO968" s="26"/>
      <c r="NHP968" s="26"/>
      <c r="NHQ968" s="26"/>
      <c r="NHR968" s="26"/>
      <c r="NHS968" s="26"/>
      <c r="NHT968" s="26"/>
      <c r="NHU968" s="26"/>
      <c r="NHV968" s="26"/>
      <c r="NHW968" s="26"/>
      <c r="NHX968" s="26"/>
      <c r="NHY968" s="26"/>
      <c r="NHZ968" s="26"/>
      <c r="NIA968" s="26"/>
      <c r="NIB968" s="26"/>
      <c r="NIC968" s="26"/>
      <c r="NID968" s="26"/>
      <c r="NIE968" s="26"/>
      <c r="NIF968" s="26"/>
      <c r="NIG968" s="26"/>
      <c r="NIH968" s="26"/>
      <c r="NII968" s="26"/>
      <c r="NIJ968" s="26"/>
      <c r="NIK968" s="26"/>
      <c r="NIL968" s="26"/>
      <c r="NIM968" s="26"/>
      <c r="NIN968" s="26"/>
      <c r="NIO968" s="26"/>
      <c r="NIP968" s="26"/>
      <c r="NIQ968" s="26"/>
      <c r="NIR968" s="26"/>
      <c r="NIS968" s="26"/>
      <c r="NIT968" s="26"/>
      <c r="NIU968" s="26"/>
      <c r="NIV968" s="26"/>
      <c r="NIW968" s="26"/>
      <c r="NIX968" s="26"/>
      <c r="NIY968" s="26"/>
      <c r="NIZ968" s="26"/>
      <c r="NJA968" s="26"/>
      <c r="NJB968" s="26"/>
      <c r="NJC968" s="26"/>
      <c r="NJD968" s="26"/>
      <c r="NJE968" s="26"/>
      <c r="NJF968" s="26"/>
      <c r="NJG968" s="26"/>
      <c r="NJH968" s="26"/>
      <c r="NJI968" s="26"/>
      <c r="NJJ968" s="26"/>
      <c r="NJK968" s="26"/>
      <c r="NJL968" s="26"/>
      <c r="NJM968" s="26"/>
      <c r="NJN968" s="26"/>
      <c r="NJO968" s="26"/>
      <c r="NJP968" s="26"/>
      <c r="NJQ968" s="26"/>
      <c r="NJR968" s="26"/>
      <c r="NJS968" s="26"/>
      <c r="NJT968" s="26"/>
      <c r="NJU968" s="26"/>
      <c r="NJV968" s="26"/>
      <c r="NJW968" s="26"/>
      <c r="NJX968" s="26"/>
      <c r="NJY968" s="26"/>
      <c r="NJZ968" s="26"/>
      <c r="NKA968" s="26"/>
      <c r="NKB968" s="26"/>
      <c r="NKC968" s="26"/>
      <c r="NKD968" s="26"/>
      <c r="NKE968" s="26"/>
      <c r="NKF968" s="26"/>
      <c r="NKG968" s="26"/>
      <c r="NKH968" s="26"/>
      <c r="NKI968" s="26"/>
      <c r="NKJ968" s="26"/>
      <c r="NKK968" s="26"/>
      <c r="NKL968" s="26"/>
      <c r="NKM968" s="26"/>
      <c r="NKN968" s="26"/>
      <c r="NKO968" s="26"/>
      <c r="NKP968" s="26"/>
      <c r="NKQ968" s="26"/>
      <c r="NKR968" s="26"/>
      <c r="NKS968" s="26"/>
      <c r="NKT968" s="26"/>
      <c r="NKU968" s="26"/>
      <c r="NKV968" s="26"/>
      <c r="NKW968" s="26"/>
      <c r="NKX968" s="26"/>
      <c r="NKY968" s="26"/>
      <c r="NKZ968" s="26"/>
      <c r="NLA968" s="26"/>
      <c r="NLB968" s="26"/>
      <c r="NLC968" s="26"/>
      <c r="NLD968" s="26"/>
      <c r="NLE968" s="26"/>
      <c r="NLF968" s="26"/>
      <c r="NLG968" s="26"/>
      <c r="NLH968" s="26"/>
      <c r="NLI968" s="26"/>
      <c r="NLJ968" s="26"/>
      <c r="NLK968" s="26"/>
      <c r="NLL968" s="26"/>
      <c r="NLM968" s="26"/>
      <c r="NLN968" s="26"/>
      <c r="NLO968" s="26"/>
      <c r="NLP968" s="26"/>
      <c r="NLQ968" s="26"/>
      <c r="NLR968" s="26"/>
      <c r="NLS968" s="26"/>
      <c r="NLT968" s="26"/>
      <c r="NLU968" s="26"/>
      <c r="NLV968" s="26"/>
      <c r="NLW968" s="26"/>
      <c r="NLX968" s="26"/>
      <c r="NLY968" s="26"/>
      <c r="NLZ968" s="26"/>
      <c r="NMA968" s="26"/>
      <c r="NMB968" s="26"/>
      <c r="NMC968" s="26"/>
      <c r="NMD968" s="26"/>
      <c r="NME968" s="26"/>
      <c r="NMF968" s="26"/>
      <c r="NMG968" s="26"/>
      <c r="NMH968" s="26"/>
      <c r="NMI968" s="26"/>
      <c r="NMJ968" s="26"/>
      <c r="NMK968" s="26"/>
      <c r="NML968" s="26"/>
      <c r="NMM968" s="26"/>
      <c r="NMN968" s="26"/>
      <c r="NMO968" s="26"/>
      <c r="NMP968" s="26"/>
      <c r="NMQ968" s="26"/>
      <c r="NMR968" s="26"/>
      <c r="NMS968" s="26"/>
      <c r="NMT968" s="26"/>
      <c r="NMU968" s="26"/>
      <c r="NMV968" s="26"/>
      <c r="NMW968" s="26"/>
      <c r="NMX968" s="26"/>
      <c r="NMY968" s="26"/>
      <c r="NMZ968" s="26"/>
      <c r="NNA968" s="26"/>
      <c r="NNB968" s="26"/>
      <c r="NNC968" s="26"/>
      <c r="NND968" s="26"/>
      <c r="NNE968" s="26"/>
      <c r="NNF968" s="26"/>
      <c r="NNG968" s="26"/>
      <c r="NNH968" s="26"/>
      <c r="NNI968" s="26"/>
      <c r="NNJ968" s="26"/>
      <c r="NNK968" s="26"/>
      <c r="NNL968" s="26"/>
      <c r="NNM968" s="26"/>
      <c r="NNN968" s="26"/>
      <c r="NNO968" s="26"/>
      <c r="NNP968" s="26"/>
      <c r="NNQ968" s="26"/>
      <c r="NNR968" s="26"/>
      <c r="NNS968" s="26"/>
      <c r="NNT968" s="26"/>
      <c r="NNU968" s="26"/>
      <c r="NNV968" s="26"/>
      <c r="NNW968" s="26"/>
      <c r="NNX968" s="26"/>
      <c r="NNY968" s="26"/>
      <c r="NNZ968" s="26"/>
      <c r="NOA968" s="26"/>
      <c r="NOB968" s="26"/>
      <c r="NOC968" s="26"/>
      <c r="NOD968" s="26"/>
      <c r="NOE968" s="26"/>
      <c r="NOF968" s="26"/>
      <c r="NOG968" s="26"/>
      <c r="NOH968" s="26"/>
      <c r="NOI968" s="26"/>
      <c r="NOJ968" s="26"/>
      <c r="NOK968" s="26"/>
      <c r="NOL968" s="26"/>
      <c r="NOM968" s="26"/>
      <c r="NON968" s="26"/>
      <c r="NOO968" s="26"/>
      <c r="NOP968" s="26"/>
      <c r="NOQ968" s="26"/>
      <c r="NOR968" s="26"/>
      <c r="NOS968" s="26"/>
      <c r="NOT968" s="26"/>
      <c r="NOU968" s="26"/>
      <c r="NOV968" s="26"/>
      <c r="NOW968" s="26"/>
      <c r="NOX968" s="26"/>
      <c r="NOY968" s="26"/>
      <c r="NOZ968" s="26"/>
      <c r="NPA968" s="26"/>
      <c r="NPB968" s="26"/>
      <c r="NPC968" s="26"/>
      <c r="NPD968" s="26"/>
      <c r="NPE968" s="26"/>
      <c r="NPF968" s="26"/>
      <c r="NPG968" s="26"/>
      <c r="NPH968" s="26"/>
      <c r="NPI968" s="26"/>
      <c r="NPJ968" s="26"/>
      <c r="NPK968" s="26"/>
      <c r="NPL968" s="26"/>
      <c r="NPM968" s="26"/>
      <c r="NPN968" s="26"/>
      <c r="NPO968" s="26"/>
      <c r="NPP968" s="26"/>
      <c r="NPQ968" s="26"/>
      <c r="NPR968" s="26"/>
      <c r="NPS968" s="26"/>
      <c r="NPT968" s="26"/>
      <c r="NPU968" s="26"/>
      <c r="NPV968" s="26"/>
      <c r="NPW968" s="26"/>
      <c r="NPX968" s="26"/>
      <c r="NPY968" s="26"/>
      <c r="NPZ968" s="26"/>
      <c r="NQA968" s="26"/>
      <c r="NQB968" s="26"/>
      <c r="NQC968" s="26"/>
      <c r="NQD968" s="26"/>
      <c r="NQE968" s="26"/>
      <c r="NQF968" s="26"/>
      <c r="NQG968" s="26"/>
      <c r="NQH968" s="26"/>
      <c r="NQI968" s="26"/>
      <c r="NQJ968" s="26"/>
      <c r="NQK968" s="26"/>
      <c r="NQL968" s="26"/>
      <c r="NQM968" s="26"/>
      <c r="NQN968" s="26"/>
      <c r="NQO968" s="26"/>
      <c r="NQP968" s="26"/>
      <c r="NQQ968" s="26"/>
      <c r="NQR968" s="26"/>
      <c r="NQS968" s="26"/>
      <c r="NQT968" s="26"/>
      <c r="NQU968" s="26"/>
      <c r="NQV968" s="26"/>
      <c r="NQW968" s="26"/>
      <c r="NQX968" s="26"/>
      <c r="NQY968" s="26"/>
      <c r="NQZ968" s="26"/>
      <c r="NRA968" s="26"/>
      <c r="NRB968" s="26"/>
      <c r="NRC968" s="26"/>
      <c r="NRD968" s="26"/>
      <c r="NRE968" s="26"/>
      <c r="NRF968" s="26"/>
      <c r="NRG968" s="26"/>
      <c r="NRH968" s="26"/>
      <c r="NRI968" s="26"/>
      <c r="NRJ968" s="26"/>
      <c r="NRK968" s="26"/>
      <c r="NRL968" s="26"/>
      <c r="NRM968" s="26"/>
      <c r="NRN968" s="26"/>
      <c r="NRO968" s="26"/>
      <c r="NRP968" s="26"/>
      <c r="NRQ968" s="26"/>
      <c r="NRR968" s="26"/>
      <c r="NRS968" s="26"/>
      <c r="NRT968" s="26"/>
      <c r="NRU968" s="26"/>
      <c r="NRV968" s="26"/>
      <c r="NRW968" s="26"/>
      <c r="NRX968" s="26"/>
      <c r="NRY968" s="26"/>
      <c r="NRZ968" s="26"/>
      <c r="NSA968" s="26"/>
      <c r="NSB968" s="26"/>
      <c r="NSC968" s="26"/>
      <c r="NSD968" s="26"/>
      <c r="NSE968" s="26"/>
      <c r="NSF968" s="26"/>
      <c r="NSG968" s="26"/>
      <c r="NSH968" s="26"/>
      <c r="NSI968" s="26"/>
      <c r="NSJ968" s="26"/>
      <c r="NSK968" s="26"/>
      <c r="NSL968" s="26"/>
      <c r="NSM968" s="26"/>
      <c r="NSN968" s="26"/>
      <c r="NSO968" s="26"/>
      <c r="NSP968" s="26"/>
      <c r="NSQ968" s="26"/>
      <c r="NSR968" s="26"/>
      <c r="NSS968" s="26"/>
      <c r="NST968" s="26"/>
      <c r="NSU968" s="26"/>
      <c r="NSV968" s="26"/>
      <c r="NSW968" s="26"/>
      <c r="NSX968" s="26"/>
      <c r="NSY968" s="26"/>
      <c r="NSZ968" s="26"/>
      <c r="NTA968" s="26"/>
      <c r="NTB968" s="26"/>
      <c r="NTC968" s="26"/>
      <c r="NTD968" s="26"/>
      <c r="NTE968" s="26"/>
      <c r="NTF968" s="26"/>
      <c r="NTG968" s="26"/>
      <c r="NTH968" s="26"/>
      <c r="NTI968" s="26"/>
      <c r="NTJ968" s="26"/>
      <c r="NTK968" s="26"/>
      <c r="NTL968" s="26"/>
      <c r="NTM968" s="26"/>
      <c r="NTN968" s="26"/>
      <c r="NTO968" s="26"/>
      <c r="NTP968" s="26"/>
      <c r="NTQ968" s="26"/>
      <c r="NTR968" s="26"/>
      <c r="NTS968" s="26"/>
      <c r="NTT968" s="26"/>
      <c r="NTU968" s="26"/>
      <c r="NTV968" s="26"/>
      <c r="NTW968" s="26"/>
      <c r="NTX968" s="26"/>
      <c r="NTY968" s="26"/>
      <c r="NTZ968" s="26"/>
      <c r="NUA968" s="26"/>
      <c r="NUB968" s="26"/>
      <c r="NUC968" s="26"/>
      <c r="NUD968" s="26"/>
      <c r="NUE968" s="26"/>
      <c r="NUF968" s="26"/>
      <c r="NUG968" s="26"/>
      <c r="NUH968" s="26"/>
      <c r="NUI968" s="26"/>
      <c r="NUJ968" s="26"/>
      <c r="NUK968" s="26"/>
      <c r="NUL968" s="26"/>
      <c r="NUM968" s="26"/>
      <c r="NUN968" s="26"/>
      <c r="NUO968" s="26"/>
      <c r="NUP968" s="26"/>
      <c r="NUQ968" s="26"/>
      <c r="NUR968" s="26"/>
      <c r="NUS968" s="26"/>
      <c r="NUT968" s="26"/>
      <c r="NUU968" s="26"/>
      <c r="NUV968" s="26"/>
      <c r="NUW968" s="26"/>
      <c r="NUX968" s="26"/>
      <c r="NUY968" s="26"/>
      <c r="NUZ968" s="26"/>
      <c r="NVA968" s="26"/>
      <c r="NVB968" s="26"/>
      <c r="NVC968" s="26"/>
      <c r="NVD968" s="26"/>
      <c r="NVE968" s="26"/>
      <c r="NVF968" s="26"/>
      <c r="NVG968" s="26"/>
      <c r="NVH968" s="26"/>
      <c r="NVI968" s="26"/>
      <c r="NVJ968" s="26"/>
      <c r="NVK968" s="26"/>
      <c r="NVL968" s="26"/>
      <c r="NVM968" s="26"/>
      <c r="NVN968" s="26"/>
      <c r="NVO968" s="26"/>
      <c r="NVP968" s="26"/>
      <c r="NVQ968" s="26"/>
      <c r="NVR968" s="26"/>
      <c r="NVS968" s="26"/>
      <c r="NVT968" s="26"/>
      <c r="NVU968" s="26"/>
      <c r="NVV968" s="26"/>
      <c r="NVW968" s="26"/>
      <c r="NVX968" s="26"/>
      <c r="NVY968" s="26"/>
      <c r="NVZ968" s="26"/>
      <c r="NWA968" s="26"/>
      <c r="NWB968" s="26"/>
      <c r="NWC968" s="26"/>
      <c r="NWD968" s="26"/>
      <c r="NWE968" s="26"/>
      <c r="NWF968" s="26"/>
      <c r="NWG968" s="26"/>
      <c r="NWH968" s="26"/>
      <c r="NWI968" s="26"/>
      <c r="NWJ968" s="26"/>
      <c r="NWK968" s="26"/>
      <c r="NWL968" s="26"/>
      <c r="NWM968" s="26"/>
      <c r="NWN968" s="26"/>
      <c r="NWO968" s="26"/>
      <c r="NWP968" s="26"/>
      <c r="NWQ968" s="26"/>
      <c r="NWR968" s="26"/>
      <c r="NWS968" s="26"/>
      <c r="NWT968" s="26"/>
      <c r="NWU968" s="26"/>
      <c r="NWV968" s="26"/>
      <c r="NWW968" s="26"/>
      <c r="NWX968" s="26"/>
      <c r="NWY968" s="26"/>
      <c r="NWZ968" s="26"/>
      <c r="NXA968" s="26"/>
      <c r="NXB968" s="26"/>
      <c r="NXC968" s="26"/>
      <c r="NXD968" s="26"/>
      <c r="NXE968" s="26"/>
      <c r="NXF968" s="26"/>
      <c r="NXG968" s="26"/>
      <c r="NXH968" s="26"/>
      <c r="NXI968" s="26"/>
      <c r="NXJ968" s="26"/>
      <c r="NXK968" s="26"/>
      <c r="NXL968" s="26"/>
      <c r="NXM968" s="26"/>
      <c r="NXN968" s="26"/>
      <c r="NXO968" s="26"/>
      <c r="NXP968" s="26"/>
      <c r="NXQ968" s="26"/>
      <c r="NXR968" s="26"/>
      <c r="NXS968" s="26"/>
      <c r="NXT968" s="26"/>
      <c r="NXU968" s="26"/>
      <c r="NXV968" s="26"/>
      <c r="NXW968" s="26"/>
      <c r="NXX968" s="26"/>
      <c r="NXY968" s="26"/>
      <c r="NXZ968" s="26"/>
      <c r="NYA968" s="26"/>
      <c r="NYB968" s="26"/>
      <c r="NYC968" s="26"/>
      <c r="NYD968" s="26"/>
      <c r="NYE968" s="26"/>
      <c r="NYF968" s="26"/>
      <c r="NYG968" s="26"/>
      <c r="NYH968" s="26"/>
      <c r="NYI968" s="26"/>
      <c r="NYJ968" s="26"/>
      <c r="NYK968" s="26"/>
      <c r="NYL968" s="26"/>
      <c r="NYM968" s="26"/>
      <c r="NYN968" s="26"/>
      <c r="NYO968" s="26"/>
      <c r="NYP968" s="26"/>
      <c r="NYQ968" s="26"/>
      <c r="NYR968" s="26"/>
      <c r="NYS968" s="26"/>
      <c r="NYT968" s="26"/>
      <c r="NYU968" s="26"/>
      <c r="NYV968" s="26"/>
      <c r="NYW968" s="26"/>
      <c r="NYX968" s="26"/>
      <c r="NYY968" s="26"/>
      <c r="NYZ968" s="26"/>
      <c r="NZA968" s="26"/>
      <c r="NZB968" s="26"/>
      <c r="NZC968" s="26"/>
      <c r="NZD968" s="26"/>
      <c r="NZE968" s="26"/>
      <c r="NZF968" s="26"/>
      <c r="NZG968" s="26"/>
      <c r="NZH968" s="26"/>
      <c r="NZI968" s="26"/>
      <c r="NZJ968" s="26"/>
      <c r="NZK968" s="26"/>
      <c r="NZL968" s="26"/>
      <c r="NZM968" s="26"/>
      <c r="NZN968" s="26"/>
      <c r="NZO968" s="26"/>
      <c r="NZP968" s="26"/>
      <c r="NZQ968" s="26"/>
      <c r="NZR968" s="26"/>
      <c r="NZS968" s="26"/>
      <c r="NZT968" s="26"/>
      <c r="NZU968" s="26"/>
      <c r="NZV968" s="26"/>
      <c r="NZW968" s="26"/>
      <c r="NZX968" s="26"/>
      <c r="NZY968" s="26"/>
      <c r="NZZ968" s="26"/>
      <c r="OAA968" s="26"/>
      <c r="OAB968" s="26"/>
      <c r="OAC968" s="26"/>
      <c r="OAD968" s="26"/>
      <c r="OAE968" s="26"/>
      <c r="OAF968" s="26"/>
      <c r="OAG968" s="26"/>
      <c r="OAH968" s="26"/>
      <c r="OAI968" s="26"/>
      <c r="OAJ968" s="26"/>
      <c r="OAK968" s="26"/>
      <c r="OAL968" s="26"/>
      <c r="OAM968" s="26"/>
      <c r="OAN968" s="26"/>
      <c r="OAO968" s="26"/>
      <c r="OAP968" s="26"/>
      <c r="OAQ968" s="26"/>
      <c r="OAR968" s="26"/>
      <c r="OAS968" s="26"/>
      <c r="OAT968" s="26"/>
      <c r="OAU968" s="26"/>
      <c r="OAV968" s="26"/>
      <c r="OAW968" s="26"/>
      <c r="OAX968" s="26"/>
      <c r="OAY968" s="26"/>
      <c r="OAZ968" s="26"/>
      <c r="OBA968" s="26"/>
      <c r="OBB968" s="26"/>
      <c r="OBC968" s="26"/>
      <c r="OBD968" s="26"/>
      <c r="OBE968" s="26"/>
      <c r="OBF968" s="26"/>
      <c r="OBG968" s="26"/>
      <c r="OBH968" s="26"/>
      <c r="OBI968" s="26"/>
      <c r="OBJ968" s="26"/>
      <c r="OBK968" s="26"/>
      <c r="OBL968" s="26"/>
      <c r="OBM968" s="26"/>
      <c r="OBN968" s="26"/>
      <c r="OBO968" s="26"/>
      <c r="OBP968" s="26"/>
      <c r="OBQ968" s="26"/>
      <c r="OBR968" s="26"/>
      <c r="OBS968" s="26"/>
      <c r="OBT968" s="26"/>
      <c r="OBU968" s="26"/>
      <c r="OBV968" s="26"/>
      <c r="OBW968" s="26"/>
      <c r="OBX968" s="26"/>
      <c r="OBY968" s="26"/>
      <c r="OBZ968" s="26"/>
      <c r="OCA968" s="26"/>
      <c r="OCB968" s="26"/>
      <c r="OCC968" s="26"/>
      <c r="OCD968" s="26"/>
      <c r="OCE968" s="26"/>
      <c r="OCF968" s="26"/>
      <c r="OCG968" s="26"/>
      <c r="OCH968" s="26"/>
      <c r="OCI968" s="26"/>
      <c r="OCJ968" s="26"/>
      <c r="OCK968" s="26"/>
      <c r="OCL968" s="26"/>
      <c r="OCM968" s="26"/>
      <c r="OCN968" s="26"/>
      <c r="OCO968" s="26"/>
      <c r="OCP968" s="26"/>
      <c r="OCQ968" s="26"/>
      <c r="OCR968" s="26"/>
      <c r="OCS968" s="26"/>
      <c r="OCT968" s="26"/>
      <c r="OCU968" s="26"/>
      <c r="OCV968" s="26"/>
      <c r="OCW968" s="26"/>
      <c r="OCX968" s="26"/>
      <c r="OCY968" s="26"/>
      <c r="OCZ968" s="26"/>
      <c r="ODA968" s="26"/>
      <c r="ODB968" s="26"/>
      <c r="ODC968" s="26"/>
      <c r="ODD968" s="26"/>
      <c r="ODE968" s="26"/>
      <c r="ODF968" s="26"/>
      <c r="ODG968" s="26"/>
      <c r="ODH968" s="26"/>
      <c r="ODI968" s="26"/>
      <c r="ODJ968" s="26"/>
      <c r="ODK968" s="26"/>
      <c r="ODL968" s="26"/>
      <c r="ODM968" s="26"/>
      <c r="ODN968" s="26"/>
      <c r="ODO968" s="26"/>
      <c r="ODP968" s="26"/>
      <c r="ODQ968" s="26"/>
      <c r="ODR968" s="26"/>
      <c r="ODS968" s="26"/>
      <c r="ODT968" s="26"/>
      <c r="ODU968" s="26"/>
      <c r="ODV968" s="26"/>
      <c r="ODW968" s="26"/>
      <c r="ODX968" s="26"/>
      <c r="ODY968" s="26"/>
      <c r="ODZ968" s="26"/>
      <c r="OEA968" s="26"/>
      <c r="OEB968" s="26"/>
      <c r="OEC968" s="26"/>
      <c r="OED968" s="26"/>
      <c r="OEE968" s="26"/>
      <c r="OEF968" s="26"/>
      <c r="OEG968" s="26"/>
      <c r="OEH968" s="26"/>
      <c r="OEI968" s="26"/>
      <c r="OEJ968" s="26"/>
      <c r="OEK968" s="26"/>
      <c r="OEL968" s="26"/>
      <c r="OEM968" s="26"/>
      <c r="OEN968" s="26"/>
      <c r="OEO968" s="26"/>
      <c r="OEP968" s="26"/>
      <c r="OEQ968" s="26"/>
      <c r="OER968" s="26"/>
      <c r="OES968" s="26"/>
      <c r="OET968" s="26"/>
      <c r="OEU968" s="26"/>
      <c r="OEV968" s="26"/>
      <c r="OEW968" s="26"/>
      <c r="OEX968" s="26"/>
      <c r="OEY968" s="26"/>
      <c r="OEZ968" s="26"/>
      <c r="OFA968" s="26"/>
      <c r="OFB968" s="26"/>
      <c r="OFC968" s="26"/>
      <c r="OFD968" s="26"/>
      <c r="OFE968" s="26"/>
      <c r="OFF968" s="26"/>
      <c r="OFG968" s="26"/>
      <c r="OFH968" s="26"/>
      <c r="OFI968" s="26"/>
      <c r="OFJ968" s="26"/>
      <c r="OFK968" s="26"/>
      <c r="OFL968" s="26"/>
      <c r="OFM968" s="26"/>
      <c r="OFN968" s="26"/>
      <c r="OFO968" s="26"/>
      <c r="OFP968" s="26"/>
      <c r="OFQ968" s="26"/>
      <c r="OFR968" s="26"/>
      <c r="OFS968" s="26"/>
      <c r="OFT968" s="26"/>
      <c r="OFU968" s="26"/>
      <c r="OFV968" s="26"/>
      <c r="OFW968" s="26"/>
      <c r="OFX968" s="26"/>
      <c r="OFY968" s="26"/>
      <c r="OFZ968" s="26"/>
      <c r="OGA968" s="26"/>
      <c r="OGB968" s="26"/>
      <c r="OGC968" s="26"/>
      <c r="OGD968" s="26"/>
      <c r="OGE968" s="26"/>
      <c r="OGF968" s="26"/>
      <c r="OGG968" s="26"/>
      <c r="OGH968" s="26"/>
      <c r="OGI968" s="26"/>
      <c r="OGJ968" s="26"/>
      <c r="OGK968" s="26"/>
      <c r="OGL968" s="26"/>
      <c r="OGM968" s="26"/>
      <c r="OGN968" s="26"/>
      <c r="OGO968" s="26"/>
      <c r="OGP968" s="26"/>
      <c r="OGQ968" s="26"/>
      <c r="OGR968" s="26"/>
      <c r="OGS968" s="26"/>
      <c r="OGT968" s="26"/>
      <c r="OGU968" s="26"/>
      <c r="OGV968" s="26"/>
      <c r="OGW968" s="26"/>
      <c r="OGX968" s="26"/>
      <c r="OGY968" s="26"/>
      <c r="OGZ968" s="26"/>
      <c r="OHA968" s="26"/>
      <c r="OHB968" s="26"/>
      <c r="OHC968" s="26"/>
      <c r="OHD968" s="26"/>
      <c r="OHE968" s="26"/>
      <c r="OHF968" s="26"/>
      <c r="OHG968" s="26"/>
      <c r="OHH968" s="26"/>
      <c r="OHI968" s="26"/>
      <c r="OHJ968" s="26"/>
      <c r="OHK968" s="26"/>
      <c r="OHL968" s="26"/>
      <c r="OHM968" s="26"/>
      <c r="OHN968" s="26"/>
      <c r="OHO968" s="26"/>
      <c r="OHP968" s="26"/>
      <c r="OHQ968" s="26"/>
      <c r="OHR968" s="26"/>
      <c r="OHS968" s="26"/>
      <c r="OHT968" s="26"/>
      <c r="OHU968" s="26"/>
      <c r="OHV968" s="26"/>
      <c r="OHW968" s="26"/>
      <c r="OHX968" s="26"/>
      <c r="OHY968" s="26"/>
      <c r="OHZ968" s="26"/>
      <c r="OIA968" s="26"/>
      <c r="OIB968" s="26"/>
      <c r="OIC968" s="26"/>
      <c r="OID968" s="26"/>
      <c r="OIE968" s="26"/>
      <c r="OIF968" s="26"/>
      <c r="OIG968" s="26"/>
      <c r="OIH968" s="26"/>
      <c r="OII968" s="26"/>
      <c r="OIJ968" s="26"/>
      <c r="OIK968" s="26"/>
      <c r="OIL968" s="26"/>
      <c r="OIM968" s="26"/>
      <c r="OIN968" s="26"/>
      <c r="OIO968" s="26"/>
      <c r="OIP968" s="26"/>
      <c r="OIQ968" s="26"/>
      <c r="OIR968" s="26"/>
      <c r="OIS968" s="26"/>
      <c r="OIT968" s="26"/>
      <c r="OIU968" s="26"/>
      <c r="OIV968" s="26"/>
      <c r="OIW968" s="26"/>
      <c r="OIX968" s="26"/>
      <c r="OIY968" s="26"/>
      <c r="OIZ968" s="26"/>
      <c r="OJA968" s="26"/>
      <c r="OJB968" s="26"/>
      <c r="OJC968" s="26"/>
      <c r="OJD968" s="26"/>
      <c r="OJE968" s="26"/>
      <c r="OJF968" s="26"/>
      <c r="OJG968" s="26"/>
      <c r="OJH968" s="26"/>
      <c r="OJI968" s="26"/>
      <c r="OJJ968" s="26"/>
      <c r="OJK968" s="26"/>
      <c r="OJL968" s="26"/>
      <c r="OJM968" s="26"/>
      <c r="OJN968" s="26"/>
      <c r="OJO968" s="26"/>
      <c r="OJP968" s="26"/>
      <c r="OJQ968" s="26"/>
      <c r="OJR968" s="26"/>
      <c r="OJS968" s="26"/>
      <c r="OJT968" s="26"/>
      <c r="OJU968" s="26"/>
      <c r="OJV968" s="26"/>
      <c r="OJW968" s="26"/>
      <c r="OJX968" s="26"/>
      <c r="OJY968" s="26"/>
      <c r="OJZ968" s="26"/>
      <c r="OKA968" s="26"/>
      <c r="OKB968" s="26"/>
      <c r="OKC968" s="26"/>
      <c r="OKD968" s="26"/>
      <c r="OKE968" s="26"/>
      <c r="OKF968" s="26"/>
      <c r="OKG968" s="26"/>
      <c r="OKH968" s="26"/>
      <c r="OKI968" s="26"/>
      <c r="OKJ968" s="26"/>
      <c r="OKK968" s="26"/>
      <c r="OKL968" s="26"/>
      <c r="OKM968" s="26"/>
      <c r="OKN968" s="26"/>
      <c r="OKO968" s="26"/>
      <c r="OKP968" s="26"/>
      <c r="OKQ968" s="26"/>
      <c r="OKR968" s="26"/>
      <c r="OKS968" s="26"/>
      <c r="OKT968" s="26"/>
      <c r="OKU968" s="26"/>
      <c r="OKV968" s="26"/>
      <c r="OKW968" s="26"/>
      <c r="OKX968" s="26"/>
      <c r="OKY968" s="26"/>
      <c r="OKZ968" s="26"/>
      <c r="OLA968" s="26"/>
      <c r="OLB968" s="26"/>
      <c r="OLC968" s="26"/>
      <c r="OLD968" s="26"/>
      <c r="OLE968" s="26"/>
      <c r="OLF968" s="26"/>
      <c r="OLG968" s="26"/>
      <c r="OLH968" s="26"/>
      <c r="OLI968" s="26"/>
      <c r="OLJ968" s="26"/>
      <c r="OLK968" s="26"/>
      <c r="OLL968" s="26"/>
      <c r="OLM968" s="26"/>
      <c r="OLN968" s="26"/>
      <c r="OLO968" s="26"/>
      <c r="OLP968" s="26"/>
      <c r="OLQ968" s="26"/>
      <c r="OLR968" s="26"/>
      <c r="OLS968" s="26"/>
      <c r="OLT968" s="26"/>
      <c r="OLU968" s="26"/>
      <c r="OLV968" s="26"/>
      <c r="OLW968" s="26"/>
      <c r="OLX968" s="26"/>
      <c r="OLY968" s="26"/>
      <c r="OLZ968" s="26"/>
      <c r="OMA968" s="26"/>
      <c r="OMB968" s="26"/>
      <c r="OMC968" s="26"/>
      <c r="OMD968" s="26"/>
      <c r="OME968" s="26"/>
      <c r="OMF968" s="26"/>
      <c r="OMG968" s="26"/>
      <c r="OMH968" s="26"/>
      <c r="OMI968" s="26"/>
      <c r="OMJ968" s="26"/>
      <c r="OMK968" s="26"/>
      <c r="OML968" s="26"/>
      <c r="OMM968" s="26"/>
      <c r="OMN968" s="26"/>
      <c r="OMO968" s="26"/>
      <c r="OMP968" s="26"/>
      <c r="OMQ968" s="26"/>
      <c r="OMR968" s="26"/>
      <c r="OMS968" s="26"/>
      <c r="OMT968" s="26"/>
      <c r="OMU968" s="26"/>
      <c r="OMV968" s="26"/>
      <c r="OMW968" s="26"/>
      <c r="OMX968" s="26"/>
      <c r="OMY968" s="26"/>
      <c r="OMZ968" s="26"/>
      <c r="ONA968" s="26"/>
      <c r="ONB968" s="26"/>
      <c r="ONC968" s="26"/>
      <c r="OND968" s="26"/>
      <c r="ONE968" s="26"/>
      <c r="ONF968" s="26"/>
      <c r="ONG968" s="26"/>
      <c r="ONH968" s="26"/>
      <c r="ONI968" s="26"/>
      <c r="ONJ968" s="26"/>
      <c r="ONK968" s="26"/>
      <c r="ONL968" s="26"/>
      <c r="ONM968" s="26"/>
      <c r="ONN968" s="26"/>
      <c r="ONO968" s="26"/>
      <c r="ONP968" s="26"/>
      <c r="ONQ968" s="26"/>
      <c r="ONR968" s="26"/>
      <c r="ONS968" s="26"/>
      <c r="ONT968" s="26"/>
      <c r="ONU968" s="26"/>
      <c r="ONV968" s="26"/>
      <c r="ONW968" s="26"/>
      <c r="ONX968" s="26"/>
      <c r="ONY968" s="26"/>
      <c r="ONZ968" s="26"/>
      <c r="OOA968" s="26"/>
      <c r="OOB968" s="26"/>
      <c r="OOC968" s="26"/>
      <c r="OOD968" s="26"/>
      <c r="OOE968" s="26"/>
      <c r="OOF968" s="26"/>
      <c r="OOG968" s="26"/>
      <c r="OOH968" s="26"/>
      <c r="OOI968" s="26"/>
      <c r="OOJ968" s="26"/>
      <c r="OOK968" s="26"/>
      <c r="OOL968" s="26"/>
      <c r="OOM968" s="26"/>
      <c r="OON968" s="26"/>
      <c r="OOO968" s="26"/>
      <c r="OOP968" s="26"/>
      <c r="OOQ968" s="26"/>
      <c r="OOR968" s="26"/>
      <c r="OOS968" s="26"/>
      <c r="OOT968" s="26"/>
      <c r="OOU968" s="26"/>
      <c r="OOV968" s="26"/>
      <c r="OOW968" s="26"/>
      <c r="OOX968" s="26"/>
      <c r="OOY968" s="26"/>
      <c r="OOZ968" s="26"/>
      <c r="OPA968" s="26"/>
      <c r="OPB968" s="26"/>
      <c r="OPC968" s="26"/>
      <c r="OPD968" s="26"/>
      <c r="OPE968" s="26"/>
      <c r="OPF968" s="26"/>
      <c r="OPG968" s="26"/>
      <c r="OPH968" s="26"/>
      <c r="OPI968" s="26"/>
      <c r="OPJ968" s="26"/>
      <c r="OPK968" s="26"/>
      <c r="OPL968" s="26"/>
      <c r="OPM968" s="26"/>
      <c r="OPN968" s="26"/>
      <c r="OPO968" s="26"/>
      <c r="OPP968" s="26"/>
      <c r="OPQ968" s="26"/>
      <c r="OPR968" s="26"/>
      <c r="OPS968" s="26"/>
      <c r="OPT968" s="26"/>
      <c r="OPU968" s="26"/>
      <c r="OPV968" s="26"/>
      <c r="OPW968" s="26"/>
      <c r="OPX968" s="26"/>
      <c r="OPY968" s="26"/>
      <c r="OPZ968" s="26"/>
      <c r="OQA968" s="26"/>
      <c r="OQB968" s="26"/>
      <c r="OQC968" s="26"/>
      <c r="OQD968" s="26"/>
      <c r="OQE968" s="26"/>
      <c r="OQF968" s="26"/>
      <c r="OQG968" s="26"/>
      <c r="OQH968" s="26"/>
      <c r="OQI968" s="26"/>
      <c r="OQJ968" s="26"/>
      <c r="OQK968" s="26"/>
      <c r="OQL968" s="26"/>
      <c r="OQM968" s="26"/>
      <c r="OQN968" s="26"/>
      <c r="OQO968" s="26"/>
      <c r="OQP968" s="26"/>
      <c r="OQQ968" s="26"/>
      <c r="OQR968" s="26"/>
      <c r="OQS968" s="26"/>
      <c r="OQT968" s="26"/>
      <c r="OQU968" s="26"/>
      <c r="OQV968" s="26"/>
      <c r="OQW968" s="26"/>
      <c r="OQX968" s="26"/>
      <c r="OQY968" s="26"/>
      <c r="OQZ968" s="26"/>
      <c r="ORA968" s="26"/>
      <c r="ORB968" s="26"/>
      <c r="ORC968" s="26"/>
      <c r="ORD968" s="26"/>
      <c r="ORE968" s="26"/>
      <c r="ORF968" s="26"/>
      <c r="ORG968" s="26"/>
      <c r="ORH968" s="26"/>
      <c r="ORI968" s="26"/>
      <c r="ORJ968" s="26"/>
      <c r="ORK968" s="26"/>
      <c r="ORL968" s="26"/>
      <c r="ORM968" s="26"/>
      <c r="ORN968" s="26"/>
      <c r="ORO968" s="26"/>
      <c r="ORP968" s="26"/>
      <c r="ORQ968" s="26"/>
      <c r="ORR968" s="26"/>
      <c r="ORS968" s="26"/>
      <c r="ORT968" s="26"/>
      <c r="ORU968" s="26"/>
      <c r="ORV968" s="26"/>
      <c r="ORW968" s="26"/>
      <c r="ORX968" s="26"/>
      <c r="ORY968" s="26"/>
      <c r="ORZ968" s="26"/>
      <c r="OSA968" s="26"/>
      <c r="OSB968" s="26"/>
      <c r="OSC968" s="26"/>
      <c r="OSD968" s="26"/>
      <c r="OSE968" s="26"/>
      <c r="OSF968" s="26"/>
      <c r="OSG968" s="26"/>
      <c r="OSH968" s="26"/>
      <c r="OSI968" s="26"/>
      <c r="OSJ968" s="26"/>
      <c r="OSK968" s="26"/>
      <c r="OSL968" s="26"/>
      <c r="OSM968" s="26"/>
      <c r="OSN968" s="26"/>
      <c r="OSO968" s="26"/>
      <c r="OSP968" s="26"/>
      <c r="OSQ968" s="26"/>
      <c r="OSR968" s="26"/>
      <c r="OSS968" s="26"/>
      <c r="OST968" s="26"/>
      <c r="OSU968" s="26"/>
      <c r="OSV968" s="26"/>
      <c r="OSW968" s="26"/>
      <c r="OSX968" s="26"/>
      <c r="OSY968" s="26"/>
      <c r="OSZ968" s="26"/>
      <c r="OTA968" s="26"/>
      <c r="OTB968" s="26"/>
      <c r="OTC968" s="26"/>
      <c r="OTD968" s="26"/>
      <c r="OTE968" s="26"/>
      <c r="OTF968" s="26"/>
      <c r="OTG968" s="26"/>
      <c r="OTH968" s="26"/>
      <c r="OTI968" s="26"/>
      <c r="OTJ968" s="26"/>
      <c r="OTK968" s="26"/>
      <c r="OTL968" s="26"/>
      <c r="OTM968" s="26"/>
      <c r="OTN968" s="26"/>
      <c r="OTO968" s="26"/>
      <c r="OTP968" s="26"/>
      <c r="OTQ968" s="26"/>
      <c r="OTR968" s="26"/>
      <c r="OTS968" s="26"/>
      <c r="OTT968" s="26"/>
      <c r="OTU968" s="26"/>
      <c r="OTV968" s="26"/>
      <c r="OTW968" s="26"/>
      <c r="OTX968" s="26"/>
      <c r="OTY968" s="26"/>
      <c r="OTZ968" s="26"/>
      <c r="OUA968" s="26"/>
      <c r="OUB968" s="26"/>
      <c r="OUC968" s="26"/>
      <c r="OUD968" s="26"/>
      <c r="OUE968" s="26"/>
      <c r="OUF968" s="26"/>
      <c r="OUG968" s="26"/>
      <c r="OUH968" s="26"/>
      <c r="OUI968" s="26"/>
      <c r="OUJ968" s="26"/>
      <c r="OUK968" s="26"/>
      <c r="OUL968" s="26"/>
      <c r="OUM968" s="26"/>
      <c r="OUN968" s="26"/>
      <c r="OUO968" s="26"/>
      <c r="OUP968" s="26"/>
      <c r="OUQ968" s="26"/>
      <c r="OUR968" s="26"/>
      <c r="OUS968" s="26"/>
      <c r="OUT968" s="26"/>
      <c r="OUU968" s="26"/>
      <c r="OUV968" s="26"/>
      <c r="OUW968" s="26"/>
      <c r="OUX968" s="26"/>
      <c r="OUY968" s="26"/>
      <c r="OUZ968" s="26"/>
      <c r="OVA968" s="26"/>
      <c r="OVB968" s="26"/>
      <c r="OVC968" s="26"/>
      <c r="OVD968" s="26"/>
      <c r="OVE968" s="26"/>
      <c r="OVF968" s="26"/>
      <c r="OVG968" s="26"/>
      <c r="OVH968" s="26"/>
      <c r="OVI968" s="26"/>
      <c r="OVJ968" s="26"/>
      <c r="OVK968" s="26"/>
      <c r="OVL968" s="26"/>
      <c r="OVM968" s="26"/>
      <c r="OVN968" s="26"/>
      <c r="OVO968" s="26"/>
      <c r="OVP968" s="26"/>
      <c r="OVQ968" s="26"/>
      <c r="OVR968" s="26"/>
      <c r="OVS968" s="26"/>
      <c r="OVT968" s="26"/>
      <c r="OVU968" s="26"/>
      <c r="OVV968" s="26"/>
      <c r="OVW968" s="26"/>
      <c r="OVX968" s="26"/>
      <c r="OVY968" s="26"/>
      <c r="OVZ968" s="26"/>
      <c r="OWA968" s="26"/>
      <c r="OWB968" s="26"/>
      <c r="OWC968" s="26"/>
      <c r="OWD968" s="26"/>
      <c r="OWE968" s="26"/>
      <c r="OWF968" s="26"/>
      <c r="OWG968" s="26"/>
      <c r="OWH968" s="26"/>
      <c r="OWI968" s="26"/>
      <c r="OWJ968" s="26"/>
      <c r="OWK968" s="26"/>
      <c r="OWL968" s="26"/>
      <c r="OWM968" s="26"/>
      <c r="OWN968" s="26"/>
      <c r="OWO968" s="26"/>
      <c r="OWP968" s="26"/>
      <c r="OWQ968" s="26"/>
      <c r="OWR968" s="26"/>
      <c r="OWS968" s="26"/>
      <c r="OWT968" s="26"/>
      <c r="OWU968" s="26"/>
      <c r="OWV968" s="26"/>
      <c r="OWW968" s="26"/>
      <c r="OWX968" s="26"/>
      <c r="OWY968" s="26"/>
      <c r="OWZ968" s="26"/>
      <c r="OXA968" s="26"/>
      <c r="OXB968" s="26"/>
      <c r="OXC968" s="26"/>
      <c r="OXD968" s="26"/>
      <c r="OXE968" s="26"/>
      <c r="OXF968" s="26"/>
      <c r="OXG968" s="26"/>
      <c r="OXH968" s="26"/>
      <c r="OXI968" s="26"/>
      <c r="OXJ968" s="26"/>
      <c r="OXK968" s="26"/>
      <c r="OXL968" s="26"/>
      <c r="OXM968" s="26"/>
      <c r="OXN968" s="26"/>
      <c r="OXO968" s="26"/>
      <c r="OXP968" s="26"/>
      <c r="OXQ968" s="26"/>
      <c r="OXR968" s="26"/>
      <c r="OXS968" s="26"/>
      <c r="OXT968" s="26"/>
      <c r="OXU968" s="26"/>
      <c r="OXV968" s="26"/>
      <c r="OXW968" s="26"/>
      <c r="OXX968" s="26"/>
      <c r="OXY968" s="26"/>
      <c r="OXZ968" s="26"/>
      <c r="OYA968" s="26"/>
      <c r="OYB968" s="26"/>
      <c r="OYC968" s="26"/>
      <c r="OYD968" s="26"/>
      <c r="OYE968" s="26"/>
      <c r="OYF968" s="26"/>
      <c r="OYG968" s="26"/>
      <c r="OYH968" s="26"/>
      <c r="OYI968" s="26"/>
      <c r="OYJ968" s="26"/>
      <c r="OYK968" s="26"/>
      <c r="OYL968" s="26"/>
      <c r="OYM968" s="26"/>
      <c r="OYN968" s="26"/>
      <c r="OYO968" s="26"/>
      <c r="OYP968" s="26"/>
      <c r="OYQ968" s="26"/>
      <c r="OYR968" s="26"/>
      <c r="OYS968" s="26"/>
      <c r="OYT968" s="26"/>
      <c r="OYU968" s="26"/>
      <c r="OYV968" s="26"/>
      <c r="OYW968" s="26"/>
      <c r="OYX968" s="26"/>
      <c r="OYY968" s="26"/>
      <c r="OYZ968" s="26"/>
      <c r="OZA968" s="26"/>
      <c r="OZB968" s="26"/>
      <c r="OZC968" s="26"/>
      <c r="OZD968" s="26"/>
      <c r="OZE968" s="26"/>
      <c r="OZF968" s="26"/>
      <c r="OZG968" s="26"/>
      <c r="OZH968" s="26"/>
      <c r="OZI968" s="26"/>
      <c r="OZJ968" s="26"/>
      <c r="OZK968" s="26"/>
      <c r="OZL968" s="26"/>
      <c r="OZM968" s="26"/>
      <c r="OZN968" s="26"/>
      <c r="OZO968" s="26"/>
      <c r="OZP968" s="26"/>
      <c r="OZQ968" s="26"/>
      <c r="OZR968" s="26"/>
      <c r="OZS968" s="26"/>
      <c r="OZT968" s="26"/>
      <c r="OZU968" s="26"/>
      <c r="OZV968" s="26"/>
      <c r="OZW968" s="26"/>
      <c r="OZX968" s="26"/>
      <c r="OZY968" s="26"/>
      <c r="OZZ968" s="26"/>
      <c r="PAA968" s="26"/>
      <c r="PAB968" s="26"/>
      <c r="PAC968" s="26"/>
      <c r="PAD968" s="26"/>
      <c r="PAE968" s="26"/>
      <c r="PAF968" s="26"/>
      <c r="PAG968" s="26"/>
      <c r="PAH968" s="26"/>
      <c r="PAI968" s="26"/>
      <c r="PAJ968" s="26"/>
      <c r="PAK968" s="26"/>
      <c r="PAL968" s="26"/>
      <c r="PAM968" s="26"/>
      <c r="PAN968" s="26"/>
      <c r="PAO968" s="26"/>
      <c r="PAP968" s="26"/>
      <c r="PAQ968" s="26"/>
      <c r="PAR968" s="26"/>
      <c r="PAS968" s="26"/>
      <c r="PAT968" s="26"/>
      <c r="PAU968" s="26"/>
      <c r="PAV968" s="26"/>
      <c r="PAW968" s="26"/>
      <c r="PAX968" s="26"/>
      <c r="PAY968" s="26"/>
      <c r="PAZ968" s="26"/>
      <c r="PBA968" s="26"/>
      <c r="PBB968" s="26"/>
      <c r="PBC968" s="26"/>
      <c r="PBD968" s="26"/>
      <c r="PBE968" s="26"/>
      <c r="PBF968" s="26"/>
      <c r="PBG968" s="26"/>
      <c r="PBH968" s="26"/>
      <c r="PBI968" s="26"/>
      <c r="PBJ968" s="26"/>
      <c r="PBK968" s="26"/>
      <c r="PBL968" s="26"/>
      <c r="PBM968" s="26"/>
      <c r="PBN968" s="26"/>
      <c r="PBO968" s="26"/>
      <c r="PBP968" s="26"/>
      <c r="PBQ968" s="26"/>
      <c r="PBR968" s="26"/>
      <c r="PBS968" s="26"/>
      <c r="PBT968" s="26"/>
      <c r="PBU968" s="26"/>
      <c r="PBV968" s="26"/>
      <c r="PBW968" s="26"/>
      <c r="PBX968" s="26"/>
      <c r="PBY968" s="26"/>
      <c r="PBZ968" s="26"/>
      <c r="PCA968" s="26"/>
      <c r="PCB968" s="26"/>
      <c r="PCC968" s="26"/>
      <c r="PCD968" s="26"/>
      <c r="PCE968" s="26"/>
      <c r="PCF968" s="26"/>
      <c r="PCG968" s="26"/>
      <c r="PCH968" s="26"/>
      <c r="PCI968" s="26"/>
      <c r="PCJ968" s="26"/>
      <c r="PCK968" s="26"/>
      <c r="PCL968" s="26"/>
      <c r="PCM968" s="26"/>
      <c r="PCN968" s="26"/>
      <c r="PCO968" s="26"/>
      <c r="PCP968" s="26"/>
      <c r="PCQ968" s="26"/>
      <c r="PCR968" s="26"/>
      <c r="PCS968" s="26"/>
      <c r="PCT968" s="26"/>
      <c r="PCU968" s="26"/>
      <c r="PCV968" s="26"/>
      <c r="PCW968" s="26"/>
      <c r="PCX968" s="26"/>
      <c r="PCY968" s="26"/>
      <c r="PCZ968" s="26"/>
      <c r="PDA968" s="26"/>
      <c r="PDB968" s="26"/>
      <c r="PDC968" s="26"/>
      <c r="PDD968" s="26"/>
      <c r="PDE968" s="26"/>
      <c r="PDF968" s="26"/>
      <c r="PDG968" s="26"/>
      <c r="PDH968" s="26"/>
      <c r="PDI968" s="26"/>
      <c r="PDJ968" s="26"/>
      <c r="PDK968" s="26"/>
      <c r="PDL968" s="26"/>
      <c r="PDM968" s="26"/>
      <c r="PDN968" s="26"/>
      <c r="PDO968" s="26"/>
      <c r="PDP968" s="26"/>
      <c r="PDQ968" s="26"/>
      <c r="PDR968" s="26"/>
      <c r="PDS968" s="26"/>
      <c r="PDT968" s="26"/>
      <c r="PDU968" s="26"/>
      <c r="PDV968" s="26"/>
      <c r="PDW968" s="26"/>
      <c r="PDX968" s="26"/>
      <c r="PDY968" s="26"/>
      <c r="PDZ968" s="26"/>
      <c r="PEA968" s="26"/>
      <c r="PEB968" s="26"/>
      <c r="PEC968" s="26"/>
      <c r="PED968" s="26"/>
      <c r="PEE968" s="26"/>
      <c r="PEF968" s="26"/>
      <c r="PEG968" s="26"/>
      <c r="PEH968" s="26"/>
      <c r="PEI968" s="26"/>
      <c r="PEJ968" s="26"/>
      <c r="PEK968" s="26"/>
      <c r="PEL968" s="26"/>
      <c r="PEM968" s="26"/>
      <c r="PEN968" s="26"/>
      <c r="PEO968" s="26"/>
      <c r="PEP968" s="26"/>
      <c r="PEQ968" s="26"/>
      <c r="PER968" s="26"/>
      <c r="PES968" s="26"/>
      <c r="PET968" s="26"/>
      <c r="PEU968" s="26"/>
      <c r="PEV968" s="26"/>
      <c r="PEW968" s="26"/>
      <c r="PEX968" s="26"/>
      <c r="PEY968" s="26"/>
      <c r="PEZ968" s="26"/>
      <c r="PFA968" s="26"/>
      <c r="PFB968" s="26"/>
      <c r="PFC968" s="26"/>
      <c r="PFD968" s="26"/>
      <c r="PFE968" s="26"/>
      <c r="PFF968" s="26"/>
      <c r="PFG968" s="26"/>
      <c r="PFH968" s="26"/>
      <c r="PFI968" s="26"/>
      <c r="PFJ968" s="26"/>
      <c r="PFK968" s="26"/>
      <c r="PFL968" s="26"/>
      <c r="PFM968" s="26"/>
      <c r="PFN968" s="26"/>
      <c r="PFO968" s="26"/>
      <c r="PFP968" s="26"/>
      <c r="PFQ968" s="26"/>
      <c r="PFR968" s="26"/>
      <c r="PFS968" s="26"/>
      <c r="PFT968" s="26"/>
      <c r="PFU968" s="26"/>
      <c r="PFV968" s="26"/>
      <c r="PFW968" s="26"/>
      <c r="PFX968" s="26"/>
      <c r="PFY968" s="26"/>
      <c r="PFZ968" s="26"/>
      <c r="PGA968" s="26"/>
      <c r="PGB968" s="26"/>
      <c r="PGC968" s="26"/>
      <c r="PGD968" s="26"/>
      <c r="PGE968" s="26"/>
      <c r="PGF968" s="26"/>
      <c r="PGG968" s="26"/>
      <c r="PGH968" s="26"/>
      <c r="PGI968" s="26"/>
      <c r="PGJ968" s="26"/>
      <c r="PGK968" s="26"/>
      <c r="PGL968" s="26"/>
      <c r="PGM968" s="26"/>
      <c r="PGN968" s="26"/>
      <c r="PGO968" s="26"/>
      <c r="PGP968" s="26"/>
      <c r="PGQ968" s="26"/>
      <c r="PGR968" s="26"/>
      <c r="PGS968" s="26"/>
      <c r="PGT968" s="26"/>
      <c r="PGU968" s="26"/>
      <c r="PGV968" s="26"/>
      <c r="PGW968" s="26"/>
      <c r="PGX968" s="26"/>
      <c r="PGY968" s="26"/>
      <c r="PGZ968" s="26"/>
      <c r="PHA968" s="26"/>
      <c r="PHB968" s="26"/>
      <c r="PHC968" s="26"/>
      <c r="PHD968" s="26"/>
      <c r="PHE968" s="26"/>
      <c r="PHF968" s="26"/>
      <c r="PHG968" s="26"/>
      <c r="PHH968" s="26"/>
      <c r="PHI968" s="26"/>
      <c r="PHJ968" s="26"/>
      <c r="PHK968" s="26"/>
      <c r="PHL968" s="26"/>
      <c r="PHM968" s="26"/>
      <c r="PHN968" s="26"/>
      <c r="PHO968" s="26"/>
      <c r="PHP968" s="26"/>
      <c r="PHQ968" s="26"/>
      <c r="PHR968" s="26"/>
      <c r="PHS968" s="26"/>
      <c r="PHT968" s="26"/>
      <c r="PHU968" s="26"/>
      <c r="PHV968" s="26"/>
      <c r="PHW968" s="26"/>
      <c r="PHX968" s="26"/>
      <c r="PHY968" s="26"/>
      <c r="PHZ968" s="26"/>
      <c r="PIA968" s="26"/>
      <c r="PIB968" s="26"/>
      <c r="PIC968" s="26"/>
      <c r="PID968" s="26"/>
      <c r="PIE968" s="26"/>
      <c r="PIF968" s="26"/>
      <c r="PIG968" s="26"/>
      <c r="PIH968" s="26"/>
      <c r="PII968" s="26"/>
      <c r="PIJ968" s="26"/>
      <c r="PIK968" s="26"/>
      <c r="PIL968" s="26"/>
      <c r="PIM968" s="26"/>
      <c r="PIN968" s="26"/>
      <c r="PIO968" s="26"/>
      <c r="PIP968" s="26"/>
      <c r="PIQ968" s="26"/>
      <c r="PIR968" s="26"/>
      <c r="PIS968" s="26"/>
      <c r="PIT968" s="26"/>
      <c r="PIU968" s="26"/>
      <c r="PIV968" s="26"/>
      <c r="PIW968" s="26"/>
      <c r="PIX968" s="26"/>
      <c r="PIY968" s="26"/>
      <c r="PIZ968" s="26"/>
      <c r="PJA968" s="26"/>
      <c r="PJB968" s="26"/>
      <c r="PJC968" s="26"/>
      <c r="PJD968" s="26"/>
      <c r="PJE968" s="26"/>
      <c r="PJF968" s="26"/>
      <c r="PJG968" s="26"/>
      <c r="PJH968" s="26"/>
      <c r="PJI968" s="26"/>
      <c r="PJJ968" s="26"/>
      <c r="PJK968" s="26"/>
      <c r="PJL968" s="26"/>
      <c r="PJM968" s="26"/>
      <c r="PJN968" s="26"/>
      <c r="PJO968" s="26"/>
      <c r="PJP968" s="26"/>
      <c r="PJQ968" s="26"/>
      <c r="PJR968" s="26"/>
      <c r="PJS968" s="26"/>
      <c r="PJT968" s="26"/>
      <c r="PJU968" s="26"/>
      <c r="PJV968" s="26"/>
      <c r="PJW968" s="26"/>
      <c r="PJX968" s="26"/>
      <c r="PJY968" s="26"/>
      <c r="PJZ968" s="26"/>
      <c r="PKA968" s="26"/>
      <c r="PKB968" s="26"/>
      <c r="PKC968" s="26"/>
      <c r="PKD968" s="26"/>
      <c r="PKE968" s="26"/>
      <c r="PKF968" s="26"/>
      <c r="PKG968" s="26"/>
      <c r="PKH968" s="26"/>
      <c r="PKI968" s="26"/>
      <c r="PKJ968" s="26"/>
      <c r="PKK968" s="26"/>
      <c r="PKL968" s="26"/>
      <c r="PKM968" s="26"/>
      <c r="PKN968" s="26"/>
      <c r="PKO968" s="26"/>
      <c r="PKP968" s="26"/>
      <c r="PKQ968" s="26"/>
      <c r="PKR968" s="26"/>
      <c r="PKS968" s="26"/>
      <c r="PKT968" s="26"/>
      <c r="PKU968" s="26"/>
      <c r="PKV968" s="26"/>
      <c r="PKW968" s="26"/>
      <c r="PKX968" s="26"/>
      <c r="PKY968" s="26"/>
      <c r="PKZ968" s="26"/>
      <c r="PLA968" s="26"/>
      <c r="PLB968" s="26"/>
      <c r="PLC968" s="26"/>
      <c r="PLD968" s="26"/>
      <c r="PLE968" s="26"/>
      <c r="PLF968" s="26"/>
      <c r="PLG968" s="26"/>
      <c r="PLH968" s="26"/>
      <c r="PLI968" s="26"/>
      <c r="PLJ968" s="26"/>
      <c r="PLK968" s="26"/>
      <c r="PLL968" s="26"/>
      <c r="PLM968" s="26"/>
      <c r="PLN968" s="26"/>
      <c r="PLO968" s="26"/>
      <c r="PLP968" s="26"/>
      <c r="PLQ968" s="26"/>
      <c r="PLR968" s="26"/>
      <c r="PLS968" s="26"/>
      <c r="PLT968" s="26"/>
      <c r="PLU968" s="26"/>
      <c r="PLV968" s="26"/>
      <c r="PLW968" s="26"/>
      <c r="PLX968" s="26"/>
      <c r="PLY968" s="26"/>
      <c r="PLZ968" s="26"/>
      <c r="PMA968" s="26"/>
      <c r="PMB968" s="26"/>
      <c r="PMC968" s="26"/>
      <c r="PMD968" s="26"/>
      <c r="PME968" s="26"/>
      <c r="PMF968" s="26"/>
      <c r="PMG968" s="26"/>
      <c r="PMH968" s="26"/>
      <c r="PMI968" s="26"/>
      <c r="PMJ968" s="26"/>
      <c r="PMK968" s="26"/>
      <c r="PML968" s="26"/>
      <c r="PMM968" s="26"/>
      <c r="PMN968" s="26"/>
      <c r="PMO968" s="26"/>
      <c r="PMP968" s="26"/>
      <c r="PMQ968" s="26"/>
      <c r="PMR968" s="26"/>
      <c r="PMS968" s="26"/>
      <c r="PMT968" s="26"/>
      <c r="PMU968" s="26"/>
      <c r="PMV968" s="26"/>
      <c r="PMW968" s="26"/>
      <c r="PMX968" s="26"/>
      <c r="PMY968" s="26"/>
      <c r="PMZ968" s="26"/>
      <c r="PNA968" s="26"/>
      <c r="PNB968" s="26"/>
      <c r="PNC968" s="26"/>
      <c r="PND968" s="26"/>
      <c r="PNE968" s="26"/>
      <c r="PNF968" s="26"/>
      <c r="PNG968" s="26"/>
      <c r="PNH968" s="26"/>
      <c r="PNI968" s="26"/>
      <c r="PNJ968" s="26"/>
      <c r="PNK968" s="26"/>
      <c r="PNL968" s="26"/>
      <c r="PNM968" s="26"/>
      <c r="PNN968" s="26"/>
      <c r="PNO968" s="26"/>
      <c r="PNP968" s="26"/>
      <c r="PNQ968" s="26"/>
      <c r="PNR968" s="26"/>
      <c r="PNS968" s="26"/>
      <c r="PNT968" s="26"/>
      <c r="PNU968" s="26"/>
      <c r="PNV968" s="26"/>
      <c r="PNW968" s="26"/>
      <c r="PNX968" s="26"/>
      <c r="PNY968" s="26"/>
      <c r="PNZ968" s="26"/>
      <c r="POA968" s="26"/>
      <c r="POB968" s="26"/>
      <c r="POC968" s="26"/>
      <c r="POD968" s="26"/>
      <c r="POE968" s="26"/>
      <c r="POF968" s="26"/>
      <c r="POG968" s="26"/>
      <c r="POH968" s="26"/>
      <c r="POI968" s="26"/>
      <c r="POJ968" s="26"/>
      <c r="POK968" s="26"/>
      <c r="POL968" s="26"/>
      <c r="POM968" s="26"/>
      <c r="PON968" s="26"/>
      <c r="POO968" s="26"/>
      <c r="POP968" s="26"/>
      <c r="POQ968" s="26"/>
      <c r="POR968" s="26"/>
      <c r="POS968" s="26"/>
      <c r="POT968" s="26"/>
      <c r="POU968" s="26"/>
      <c r="POV968" s="26"/>
      <c r="POW968" s="26"/>
      <c r="POX968" s="26"/>
      <c r="POY968" s="26"/>
      <c r="POZ968" s="26"/>
      <c r="PPA968" s="26"/>
      <c r="PPB968" s="26"/>
      <c r="PPC968" s="26"/>
      <c r="PPD968" s="26"/>
      <c r="PPE968" s="26"/>
      <c r="PPF968" s="26"/>
      <c r="PPG968" s="26"/>
      <c r="PPH968" s="26"/>
      <c r="PPI968" s="26"/>
      <c r="PPJ968" s="26"/>
      <c r="PPK968" s="26"/>
      <c r="PPL968" s="26"/>
      <c r="PPM968" s="26"/>
      <c r="PPN968" s="26"/>
      <c r="PPO968" s="26"/>
      <c r="PPP968" s="26"/>
      <c r="PPQ968" s="26"/>
      <c r="PPR968" s="26"/>
      <c r="PPS968" s="26"/>
      <c r="PPT968" s="26"/>
      <c r="PPU968" s="26"/>
      <c r="PPV968" s="26"/>
      <c r="PPW968" s="26"/>
      <c r="PPX968" s="26"/>
      <c r="PPY968" s="26"/>
      <c r="PPZ968" s="26"/>
      <c r="PQA968" s="26"/>
      <c r="PQB968" s="26"/>
      <c r="PQC968" s="26"/>
      <c r="PQD968" s="26"/>
      <c r="PQE968" s="26"/>
      <c r="PQF968" s="26"/>
      <c r="PQG968" s="26"/>
      <c r="PQH968" s="26"/>
      <c r="PQI968" s="26"/>
      <c r="PQJ968" s="26"/>
      <c r="PQK968" s="26"/>
      <c r="PQL968" s="26"/>
      <c r="PQM968" s="26"/>
      <c r="PQN968" s="26"/>
      <c r="PQO968" s="26"/>
      <c r="PQP968" s="26"/>
      <c r="PQQ968" s="26"/>
      <c r="PQR968" s="26"/>
      <c r="PQS968" s="26"/>
      <c r="PQT968" s="26"/>
      <c r="PQU968" s="26"/>
      <c r="PQV968" s="26"/>
      <c r="PQW968" s="26"/>
      <c r="PQX968" s="26"/>
      <c r="PQY968" s="26"/>
      <c r="PQZ968" s="26"/>
      <c r="PRA968" s="26"/>
      <c r="PRB968" s="26"/>
      <c r="PRC968" s="26"/>
      <c r="PRD968" s="26"/>
      <c r="PRE968" s="26"/>
      <c r="PRF968" s="26"/>
      <c r="PRG968" s="26"/>
      <c r="PRH968" s="26"/>
      <c r="PRI968" s="26"/>
      <c r="PRJ968" s="26"/>
      <c r="PRK968" s="26"/>
      <c r="PRL968" s="26"/>
      <c r="PRM968" s="26"/>
      <c r="PRN968" s="26"/>
      <c r="PRO968" s="26"/>
      <c r="PRP968" s="26"/>
      <c r="PRQ968" s="26"/>
      <c r="PRR968" s="26"/>
      <c r="PRS968" s="26"/>
      <c r="PRT968" s="26"/>
      <c r="PRU968" s="26"/>
      <c r="PRV968" s="26"/>
      <c r="PRW968" s="26"/>
      <c r="PRX968" s="26"/>
      <c r="PRY968" s="26"/>
      <c r="PRZ968" s="26"/>
      <c r="PSA968" s="26"/>
      <c r="PSB968" s="26"/>
      <c r="PSC968" s="26"/>
      <c r="PSD968" s="26"/>
      <c r="PSE968" s="26"/>
      <c r="PSF968" s="26"/>
      <c r="PSG968" s="26"/>
      <c r="PSH968" s="26"/>
      <c r="PSI968" s="26"/>
      <c r="PSJ968" s="26"/>
      <c r="PSK968" s="26"/>
      <c r="PSL968" s="26"/>
      <c r="PSM968" s="26"/>
      <c r="PSN968" s="26"/>
      <c r="PSO968" s="26"/>
      <c r="PSP968" s="26"/>
      <c r="PSQ968" s="26"/>
      <c r="PSR968" s="26"/>
      <c r="PSS968" s="26"/>
      <c r="PST968" s="26"/>
      <c r="PSU968" s="26"/>
      <c r="PSV968" s="26"/>
      <c r="PSW968" s="26"/>
      <c r="PSX968" s="26"/>
      <c r="PSY968" s="26"/>
      <c r="PSZ968" s="26"/>
      <c r="PTA968" s="26"/>
      <c r="PTB968" s="26"/>
      <c r="PTC968" s="26"/>
      <c r="PTD968" s="26"/>
      <c r="PTE968" s="26"/>
      <c r="PTF968" s="26"/>
      <c r="PTG968" s="26"/>
      <c r="PTH968" s="26"/>
      <c r="PTI968" s="26"/>
      <c r="PTJ968" s="26"/>
      <c r="PTK968" s="26"/>
      <c r="PTL968" s="26"/>
      <c r="PTM968" s="26"/>
      <c r="PTN968" s="26"/>
      <c r="PTO968" s="26"/>
      <c r="PTP968" s="26"/>
      <c r="PTQ968" s="26"/>
      <c r="PTR968" s="26"/>
      <c r="PTS968" s="26"/>
      <c r="PTT968" s="26"/>
      <c r="PTU968" s="26"/>
      <c r="PTV968" s="26"/>
      <c r="PTW968" s="26"/>
      <c r="PTX968" s="26"/>
      <c r="PTY968" s="26"/>
      <c r="PTZ968" s="26"/>
      <c r="PUA968" s="26"/>
      <c r="PUB968" s="26"/>
      <c r="PUC968" s="26"/>
      <c r="PUD968" s="26"/>
      <c r="PUE968" s="26"/>
      <c r="PUF968" s="26"/>
      <c r="PUG968" s="26"/>
      <c r="PUH968" s="26"/>
      <c r="PUI968" s="26"/>
      <c r="PUJ968" s="26"/>
      <c r="PUK968" s="26"/>
      <c r="PUL968" s="26"/>
      <c r="PUM968" s="26"/>
      <c r="PUN968" s="26"/>
      <c r="PUO968" s="26"/>
      <c r="PUP968" s="26"/>
      <c r="PUQ968" s="26"/>
      <c r="PUR968" s="26"/>
      <c r="PUS968" s="26"/>
      <c r="PUT968" s="26"/>
      <c r="PUU968" s="26"/>
      <c r="PUV968" s="26"/>
      <c r="PUW968" s="26"/>
      <c r="PUX968" s="26"/>
      <c r="PUY968" s="26"/>
      <c r="PUZ968" s="26"/>
      <c r="PVA968" s="26"/>
      <c r="PVB968" s="26"/>
      <c r="PVC968" s="26"/>
      <c r="PVD968" s="26"/>
      <c r="PVE968" s="26"/>
      <c r="PVF968" s="26"/>
      <c r="PVG968" s="26"/>
      <c r="PVH968" s="26"/>
      <c r="PVI968" s="26"/>
      <c r="PVJ968" s="26"/>
      <c r="PVK968" s="26"/>
      <c r="PVL968" s="26"/>
      <c r="PVM968" s="26"/>
      <c r="PVN968" s="26"/>
      <c r="PVO968" s="26"/>
      <c r="PVP968" s="26"/>
      <c r="PVQ968" s="26"/>
      <c r="PVR968" s="26"/>
      <c r="PVS968" s="26"/>
      <c r="PVT968" s="26"/>
      <c r="PVU968" s="26"/>
      <c r="PVV968" s="26"/>
      <c r="PVW968" s="26"/>
      <c r="PVX968" s="26"/>
      <c r="PVY968" s="26"/>
      <c r="PVZ968" s="26"/>
      <c r="PWA968" s="26"/>
      <c r="PWB968" s="26"/>
      <c r="PWC968" s="26"/>
      <c r="PWD968" s="26"/>
      <c r="PWE968" s="26"/>
      <c r="PWF968" s="26"/>
      <c r="PWG968" s="26"/>
      <c r="PWH968" s="26"/>
      <c r="PWI968" s="26"/>
      <c r="PWJ968" s="26"/>
      <c r="PWK968" s="26"/>
      <c r="PWL968" s="26"/>
      <c r="PWM968" s="26"/>
      <c r="PWN968" s="26"/>
      <c r="PWO968" s="26"/>
      <c r="PWP968" s="26"/>
      <c r="PWQ968" s="26"/>
      <c r="PWR968" s="26"/>
      <c r="PWS968" s="26"/>
      <c r="PWT968" s="26"/>
      <c r="PWU968" s="26"/>
      <c r="PWV968" s="26"/>
      <c r="PWW968" s="26"/>
      <c r="PWX968" s="26"/>
      <c r="PWY968" s="26"/>
      <c r="PWZ968" s="26"/>
      <c r="PXA968" s="26"/>
      <c r="PXB968" s="26"/>
      <c r="PXC968" s="26"/>
      <c r="PXD968" s="26"/>
      <c r="PXE968" s="26"/>
      <c r="PXF968" s="26"/>
      <c r="PXG968" s="26"/>
      <c r="PXH968" s="26"/>
      <c r="PXI968" s="26"/>
      <c r="PXJ968" s="26"/>
      <c r="PXK968" s="26"/>
      <c r="PXL968" s="26"/>
      <c r="PXM968" s="26"/>
      <c r="PXN968" s="26"/>
      <c r="PXO968" s="26"/>
      <c r="PXP968" s="26"/>
      <c r="PXQ968" s="26"/>
      <c r="PXR968" s="26"/>
      <c r="PXS968" s="26"/>
      <c r="PXT968" s="26"/>
      <c r="PXU968" s="26"/>
      <c r="PXV968" s="26"/>
      <c r="PXW968" s="26"/>
      <c r="PXX968" s="26"/>
      <c r="PXY968" s="26"/>
      <c r="PXZ968" s="26"/>
      <c r="PYA968" s="26"/>
      <c r="PYB968" s="26"/>
      <c r="PYC968" s="26"/>
      <c r="PYD968" s="26"/>
      <c r="PYE968" s="26"/>
      <c r="PYF968" s="26"/>
      <c r="PYG968" s="26"/>
      <c r="PYH968" s="26"/>
      <c r="PYI968" s="26"/>
      <c r="PYJ968" s="26"/>
      <c r="PYK968" s="26"/>
      <c r="PYL968" s="26"/>
      <c r="PYM968" s="26"/>
      <c r="PYN968" s="26"/>
      <c r="PYO968" s="26"/>
      <c r="PYP968" s="26"/>
      <c r="PYQ968" s="26"/>
      <c r="PYR968" s="26"/>
      <c r="PYS968" s="26"/>
      <c r="PYT968" s="26"/>
      <c r="PYU968" s="26"/>
      <c r="PYV968" s="26"/>
      <c r="PYW968" s="26"/>
      <c r="PYX968" s="26"/>
      <c r="PYY968" s="26"/>
      <c r="PYZ968" s="26"/>
      <c r="PZA968" s="26"/>
      <c r="PZB968" s="26"/>
      <c r="PZC968" s="26"/>
      <c r="PZD968" s="26"/>
      <c r="PZE968" s="26"/>
      <c r="PZF968" s="26"/>
      <c r="PZG968" s="26"/>
      <c r="PZH968" s="26"/>
      <c r="PZI968" s="26"/>
      <c r="PZJ968" s="26"/>
      <c r="PZK968" s="26"/>
      <c r="PZL968" s="26"/>
      <c r="PZM968" s="26"/>
      <c r="PZN968" s="26"/>
      <c r="PZO968" s="26"/>
      <c r="PZP968" s="26"/>
      <c r="PZQ968" s="26"/>
      <c r="PZR968" s="26"/>
      <c r="PZS968" s="26"/>
      <c r="PZT968" s="26"/>
      <c r="PZU968" s="26"/>
      <c r="PZV968" s="26"/>
      <c r="PZW968" s="26"/>
      <c r="PZX968" s="26"/>
      <c r="PZY968" s="26"/>
      <c r="PZZ968" s="26"/>
      <c r="QAA968" s="26"/>
      <c r="QAB968" s="26"/>
      <c r="QAC968" s="26"/>
      <c r="QAD968" s="26"/>
      <c r="QAE968" s="26"/>
      <c r="QAF968" s="26"/>
      <c r="QAG968" s="26"/>
      <c r="QAH968" s="26"/>
      <c r="QAI968" s="26"/>
      <c r="QAJ968" s="26"/>
      <c r="QAK968" s="26"/>
      <c r="QAL968" s="26"/>
      <c r="QAM968" s="26"/>
      <c r="QAN968" s="26"/>
      <c r="QAO968" s="26"/>
      <c r="QAP968" s="26"/>
      <c r="QAQ968" s="26"/>
      <c r="QAR968" s="26"/>
      <c r="QAS968" s="26"/>
      <c r="QAT968" s="26"/>
      <c r="QAU968" s="26"/>
      <c r="QAV968" s="26"/>
      <c r="QAW968" s="26"/>
      <c r="QAX968" s="26"/>
      <c r="QAY968" s="26"/>
      <c r="QAZ968" s="26"/>
      <c r="QBA968" s="26"/>
      <c r="QBB968" s="26"/>
      <c r="QBC968" s="26"/>
      <c r="QBD968" s="26"/>
      <c r="QBE968" s="26"/>
      <c r="QBF968" s="26"/>
      <c r="QBG968" s="26"/>
      <c r="QBH968" s="26"/>
      <c r="QBI968" s="26"/>
      <c r="QBJ968" s="26"/>
      <c r="QBK968" s="26"/>
      <c r="QBL968" s="26"/>
      <c r="QBM968" s="26"/>
      <c r="QBN968" s="26"/>
      <c r="QBO968" s="26"/>
      <c r="QBP968" s="26"/>
      <c r="QBQ968" s="26"/>
      <c r="QBR968" s="26"/>
      <c r="QBS968" s="26"/>
      <c r="QBT968" s="26"/>
      <c r="QBU968" s="26"/>
      <c r="QBV968" s="26"/>
      <c r="QBW968" s="26"/>
      <c r="QBX968" s="26"/>
      <c r="QBY968" s="26"/>
      <c r="QBZ968" s="26"/>
      <c r="QCA968" s="26"/>
      <c r="QCB968" s="26"/>
      <c r="QCC968" s="26"/>
      <c r="QCD968" s="26"/>
      <c r="QCE968" s="26"/>
      <c r="QCF968" s="26"/>
      <c r="QCG968" s="26"/>
      <c r="QCH968" s="26"/>
      <c r="QCI968" s="26"/>
      <c r="QCJ968" s="26"/>
      <c r="QCK968" s="26"/>
      <c r="QCL968" s="26"/>
      <c r="QCM968" s="26"/>
      <c r="QCN968" s="26"/>
      <c r="QCO968" s="26"/>
      <c r="QCP968" s="26"/>
      <c r="QCQ968" s="26"/>
      <c r="QCR968" s="26"/>
      <c r="QCS968" s="26"/>
      <c r="QCT968" s="26"/>
      <c r="QCU968" s="26"/>
      <c r="QCV968" s="26"/>
      <c r="QCW968" s="26"/>
      <c r="QCX968" s="26"/>
      <c r="QCY968" s="26"/>
      <c r="QCZ968" s="26"/>
      <c r="QDA968" s="26"/>
      <c r="QDB968" s="26"/>
      <c r="QDC968" s="26"/>
      <c r="QDD968" s="26"/>
      <c r="QDE968" s="26"/>
      <c r="QDF968" s="26"/>
      <c r="QDG968" s="26"/>
      <c r="QDH968" s="26"/>
      <c r="QDI968" s="26"/>
      <c r="QDJ968" s="26"/>
      <c r="QDK968" s="26"/>
      <c r="QDL968" s="26"/>
      <c r="QDM968" s="26"/>
      <c r="QDN968" s="26"/>
      <c r="QDO968" s="26"/>
      <c r="QDP968" s="26"/>
      <c r="QDQ968" s="26"/>
      <c r="QDR968" s="26"/>
      <c r="QDS968" s="26"/>
      <c r="QDT968" s="26"/>
      <c r="QDU968" s="26"/>
      <c r="QDV968" s="26"/>
      <c r="QDW968" s="26"/>
      <c r="QDX968" s="26"/>
      <c r="QDY968" s="26"/>
      <c r="QDZ968" s="26"/>
      <c r="QEA968" s="26"/>
      <c r="QEB968" s="26"/>
      <c r="QEC968" s="26"/>
      <c r="QED968" s="26"/>
      <c r="QEE968" s="26"/>
      <c r="QEF968" s="26"/>
      <c r="QEG968" s="26"/>
      <c r="QEH968" s="26"/>
      <c r="QEI968" s="26"/>
      <c r="QEJ968" s="26"/>
      <c r="QEK968" s="26"/>
      <c r="QEL968" s="26"/>
      <c r="QEM968" s="26"/>
      <c r="QEN968" s="26"/>
      <c r="QEO968" s="26"/>
      <c r="QEP968" s="26"/>
      <c r="QEQ968" s="26"/>
      <c r="QER968" s="26"/>
      <c r="QES968" s="26"/>
      <c r="QET968" s="26"/>
      <c r="QEU968" s="26"/>
      <c r="QEV968" s="26"/>
      <c r="QEW968" s="26"/>
      <c r="QEX968" s="26"/>
      <c r="QEY968" s="26"/>
      <c r="QEZ968" s="26"/>
      <c r="QFA968" s="26"/>
      <c r="QFB968" s="26"/>
      <c r="QFC968" s="26"/>
      <c r="QFD968" s="26"/>
      <c r="QFE968" s="26"/>
      <c r="QFF968" s="26"/>
      <c r="QFG968" s="26"/>
      <c r="QFH968" s="26"/>
      <c r="QFI968" s="26"/>
      <c r="QFJ968" s="26"/>
      <c r="QFK968" s="26"/>
      <c r="QFL968" s="26"/>
      <c r="QFM968" s="26"/>
      <c r="QFN968" s="26"/>
      <c r="QFO968" s="26"/>
      <c r="QFP968" s="26"/>
      <c r="QFQ968" s="26"/>
      <c r="QFR968" s="26"/>
      <c r="QFS968" s="26"/>
      <c r="QFT968" s="26"/>
      <c r="QFU968" s="26"/>
      <c r="QFV968" s="26"/>
      <c r="QFW968" s="26"/>
      <c r="QFX968" s="26"/>
      <c r="QFY968" s="26"/>
      <c r="QFZ968" s="26"/>
      <c r="QGA968" s="26"/>
      <c r="QGB968" s="26"/>
      <c r="QGC968" s="26"/>
      <c r="QGD968" s="26"/>
      <c r="QGE968" s="26"/>
      <c r="QGF968" s="26"/>
      <c r="QGG968" s="26"/>
      <c r="QGH968" s="26"/>
      <c r="QGI968" s="26"/>
      <c r="QGJ968" s="26"/>
      <c r="QGK968" s="26"/>
      <c r="QGL968" s="26"/>
      <c r="QGM968" s="26"/>
      <c r="QGN968" s="26"/>
      <c r="QGO968" s="26"/>
      <c r="QGP968" s="26"/>
      <c r="QGQ968" s="26"/>
      <c r="QGR968" s="26"/>
      <c r="QGS968" s="26"/>
      <c r="QGT968" s="26"/>
      <c r="QGU968" s="26"/>
      <c r="QGV968" s="26"/>
      <c r="QGW968" s="26"/>
      <c r="QGX968" s="26"/>
      <c r="QGY968" s="26"/>
      <c r="QGZ968" s="26"/>
      <c r="QHA968" s="26"/>
      <c r="QHB968" s="26"/>
      <c r="QHC968" s="26"/>
      <c r="QHD968" s="26"/>
      <c r="QHE968" s="26"/>
      <c r="QHF968" s="26"/>
      <c r="QHG968" s="26"/>
      <c r="QHH968" s="26"/>
      <c r="QHI968" s="26"/>
      <c r="QHJ968" s="26"/>
      <c r="QHK968" s="26"/>
      <c r="QHL968" s="26"/>
      <c r="QHM968" s="26"/>
      <c r="QHN968" s="26"/>
      <c r="QHO968" s="26"/>
      <c r="QHP968" s="26"/>
      <c r="QHQ968" s="26"/>
      <c r="QHR968" s="26"/>
      <c r="QHS968" s="26"/>
      <c r="QHT968" s="26"/>
      <c r="QHU968" s="26"/>
      <c r="QHV968" s="26"/>
      <c r="QHW968" s="26"/>
      <c r="QHX968" s="26"/>
      <c r="QHY968" s="26"/>
      <c r="QHZ968" s="26"/>
      <c r="QIA968" s="26"/>
      <c r="QIB968" s="26"/>
      <c r="QIC968" s="26"/>
      <c r="QID968" s="26"/>
      <c r="QIE968" s="26"/>
      <c r="QIF968" s="26"/>
      <c r="QIG968" s="26"/>
      <c r="QIH968" s="26"/>
      <c r="QII968" s="26"/>
      <c r="QIJ968" s="26"/>
      <c r="QIK968" s="26"/>
      <c r="QIL968" s="26"/>
      <c r="QIM968" s="26"/>
      <c r="QIN968" s="26"/>
      <c r="QIO968" s="26"/>
      <c r="QIP968" s="26"/>
      <c r="QIQ968" s="26"/>
      <c r="QIR968" s="26"/>
      <c r="QIS968" s="26"/>
      <c r="QIT968" s="26"/>
      <c r="QIU968" s="26"/>
      <c r="QIV968" s="26"/>
      <c r="QIW968" s="26"/>
      <c r="QIX968" s="26"/>
      <c r="QIY968" s="26"/>
      <c r="QIZ968" s="26"/>
      <c r="QJA968" s="26"/>
      <c r="QJB968" s="26"/>
      <c r="QJC968" s="26"/>
      <c r="QJD968" s="26"/>
      <c r="QJE968" s="26"/>
      <c r="QJF968" s="26"/>
      <c r="QJG968" s="26"/>
      <c r="QJH968" s="26"/>
      <c r="QJI968" s="26"/>
      <c r="QJJ968" s="26"/>
      <c r="QJK968" s="26"/>
      <c r="QJL968" s="26"/>
      <c r="QJM968" s="26"/>
      <c r="QJN968" s="26"/>
      <c r="QJO968" s="26"/>
      <c r="QJP968" s="26"/>
      <c r="QJQ968" s="26"/>
      <c r="QJR968" s="26"/>
      <c r="QJS968" s="26"/>
      <c r="QJT968" s="26"/>
      <c r="QJU968" s="26"/>
      <c r="QJV968" s="26"/>
      <c r="QJW968" s="26"/>
      <c r="QJX968" s="26"/>
      <c r="QJY968" s="26"/>
      <c r="QJZ968" s="26"/>
      <c r="QKA968" s="26"/>
      <c r="QKB968" s="26"/>
      <c r="QKC968" s="26"/>
      <c r="QKD968" s="26"/>
      <c r="QKE968" s="26"/>
      <c r="QKF968" s="26"/>
      <c r="QKG968" s="26"/>
      <c r="QKH968" s="26"/>
      <c r="QKI968" s="26"/>
      <c r="QKJ968" s="26"/>
      <c r="QKK968" s="26"/>
      <c r="QKL968" s="26"/>
      <c r="QKM968" s="26"/>
      <c r="QKN968" s="26"/>
      <c r="QKO968" s="26"/>
      <c r="QKP968" s="26"/>
      <c r="QKQ968" s="26"/>
      <c r="QKR968" s="26"/>
      <c r="QKS968" s="26"/>
      <c r="QKT968" s="26"/>
      <c r="QKU968" s="26"/>
      <c r="QKV968" s="26"/>
      <c r="QKW968" s="26"/>
      <c r="QKX968" s="26"/>
      <c r="QKY968" s="26"/>
      <c r="QKZ968" s="26"/>
      <c r="QLA968" s="26"/>
      <c r="QLB968" s="26"/>
      <c r="QLC968" s="26"/>
      <c r="QLD968" s="26"/>
      <c r="QLE968" s="26"/>
      <c r="QLF968" s="26"/>
      <c r="QLG968" s="26"/>
      <c r="QLH968" s="26"/>
      <c r="QLI968" s="26"/>
      <c r="QLJ968" s="26"/>
      <c r="QLK968" s="26"/>
      <c r="QLL968" s="26"/>
      <c r="QLM968" s="26"/>
      <c r="QLN968" s="26"/>
      <c r="QLO968" s="26"/>
      <c r="QLP968" s="26"/>
      <c r="QLQ968" s="26"/>
      <c r="QLR968" s="26"/>
      <c r="QLS968" s="26"/>
      <c r="QLT968" s="26"/>
      <c r="QLU968" s="26"/>
      <c r="QLV968" s="26"/>
      <c r="QLW968" s="26"/>
      <c r="QLX968" s="26"/>
      <c r="QLY968" s="26"/>
      <c r="QLZ968" s="26"/>
      <c r="QMA968" s="26"/>
      <c r="QMB968" s="26"/>
      <c r="QMC968" s="26"/>
      <c r="QMD968" s="26"/>
      <c r="QME968" s="26"/>
      <c r="QMF968" s="26"/>
      <c r="QMG968" s="26"/>
      <c r="QMH968" s="26"/>
      <c r="QMI968" s="26"/>
      <c r="QMJ968" s="26"/>
      <c r="QMK968" s="26"/>
      <c r="QML968" s="26"/>
      <c r="QMM968" s="26"/>
      <c r="QMN968" s="26"/>
      <c r="QMO968" s="26"/>
      <c r="QMP968" s="26"/>
      <c r="QMQ968" s="26"/>
      <c r="QMR968" s="26"/>
      <c r="QMS968" s="26"/>
      <c r="QMT968" s="26"/>
      <c r="QMU968" s="26"/>
      <c r="QMV968" s="26"/>
      <c r="QMW968" s="26"/>
      <c r="QMX968" s="26"/>
      <c r="QMY968" s="26"/>
      <c r="QMZ968" s="26"/>
      <c r="QNA968" s="26"/>
      <c r="QNB968" s="26"/>
      <c r="QNC968" s="26"/>
      <c r="QND968" s="26"/>
      <c r="QNE968" s="26"/>
      <c r="QNF968" s="26"/>
      <c r="QNG968" s="26"/>
      <c r="QNH968" s="26"/>
      <c r="QNI968" s="26"/>
      <c r="QNJ968" s="26"/>
      <c r="QNK968" s="26"/>
      <c r="QNL968" s="26"/>
      <c r="QNM968" s="26"/>
      <c r="QNN968" s="26"/>
      <c r="QNO968" s="26"/>
      <c r="QNP968" s="26"/>
      <c r="QNQ968" s="26"/>
      <c r="QNR968" s="26"/>
      <c r="QNS968" s="26"/>
      <c r="QNT968" s="26"/>
      <c r="QNU968" s="26"/>
      <c r="QNV968" s="26"/>
      <c r="QNW968" s="26"/>
      <c r="QNX968" s="26"/>
      <c r="QNY968" s="26"/>
      <c r="QNZ968" s="26"/>
      <c r="QOA968" s="26"/>
      <c r="QOB968" s="26"/>
      <c r="QOC968" s="26"/>
      <c r="QOD968" s="26"/>
      <c r="QOE968" s="26"/>
      <c r="QOF968" s="26"/>
      <c r="QOG968" s="26"/>
      <c r="QOH968" s="26"/>
      <c r="QOI968" s="26"/>
      <c r="QOJ968" s="26"/>
      <c r="QOK968" s="26"/>
      <c r="QOL968" s="26"/>
      <c r="QOM968" s="26"/>
      <c r="QON968" s="26"/>
      <c r="QOO968" s="26"/>
      <c r="QOP968" s="26"/>
      <c r="QOQ968" s="26"/>
      <c r="QOR968" s="26"/>
      <c r="QOS968" s="26"/>
      <c r="QOT968" s="26"/>
      <c r="QOU968" s="26"/>
      <c r="QOV968" s="26"/>
      <c r="QOW968" s="26"/>
      <c r="QOX968" s="26"/>
      <c r="QOY968" s="26"/>
      <c r="QOZ968" s="26"/>
      <c r="QPA968" s="26"/>
      <c r="QPB968" s="26"/>
      <c r="QPC968" s="26"/>
      <c r="QPD968" s="26"/>
      <c r="QPE968" s="26"/>
      <c r="QPF968" s="26"/>
      <c r="QPG968" s="26"/>
      <c r="QPH968" s="26"/>
      <c r="QPI968" s="26"/>
      <c r="QPJ968" s="26"/>
      <c r="QPK968" s="26"/>
      <c r="QPL968" s="26"/>
      <c r="QPM968" s="26"/>
      <c r="QPN968" s="26"/>
      <c r="QPO968" s="26"/>
      <c r="QPP968" s="26"/>
      <c r="QPQ968" s="26"/>
      <c r="QPR968" s="26"/>
      <c r="QPS968" s="26"/>
      <c r="QPT968" s="26"/>
      <c r="QPU968" s="26"/>
      <c r="QPV968" s="26"/>
      <c r="QPW968" s="26"/>
      <c r="QPX968" s="26"/>
      <c r="QPY968" s="26"/>
      <c r="QPZ968" s="26"/>
      <c r="QQA968" s="26"/>
      <c r="QQB968" s="26"/>
      <c r="QQC968" s="26"/>
      <c r="QQD968" s="26"/>
      <c r="QQE968" s="26"/>
      <c r="QQF968" s="26"/>
      <c r="QQG968" s="26"/>
      <c r="QQH968" s="26"/>
      <c r="QQI968" s="26"/>
      <c r="QQJ968" s="26"/>
      <c r="QQK968" s="26"/>
      <c r="QQL968" s="26"/>
      <c r="QQM968" s="26"/>
      <c r="QQN968" s="26"/>
      <c r="QQO968" s="26"/>
      <c r="QQP968" s="26"/>
      <c r="QQQ968" s="26"/>
      <c r="QQR968" s="26"/>
      <c r="QQS968" s="26"/>
      <c r="QQT968" s="26"/>
      <c r="QQU968" s="26"/>
      <c r="QQV968" s="26"/>
      <c r="QQW968" s="26"/>
      <c r="QQX968" s="26"/>
      <c r="QQY968" s="26"/>
      <c r="QQZ968" s="26"/>
      <c r="QRA968" s="26"/>
      <c r="QRB968" s="26"/>
      <c r="QRC968" s="26"/>
      <c r="QRD968" s="26"/>
      <c r="QRE968" s="26"/>
      <c r="QRF968" s="26"/>
      <c r="QRG968" s="26"/>
      <c r="QRH968" s="26"/>
      <c r="QRI968" s="26"/>
      <c r="QRJ968" s="26"/>
      <c r="QRK968" s="26"/>
      <c r="QRL968" s="26"/>
      <c r="QRM968" s="26"/>
      <c r="QRN968" s="26"/>
      <c r="QRO968" s="26"/>
      <c r="QRP968" s="26"/>
      <c r="QRQ968" s="26"/>
      <c r="QRR968" s="26"/>
      <c r="QRS968" s="26"/>
      <c r="QRT968" s="26"/>
      <c r="QRU968" s="26"/>
      <c r="QRV968" s="26"/>
      <c r="QRW968" s="26"/>
      <c r="QRX968" s="26"/>
      <c r="QRY968" s="26"/>
      <c r="QRZ968" s="26"/>
      <c r="QSA968" s="26"/>
      <c r="QSB968" s="26"/>
      <c r="QSC968" s="26"/>
      <c r="QSD968" s="26"/>
      <c r="QSE968" s="26"/>
      <c r="QSF968" s="26"/>
      <c r="QSG968" s="26"/>
      <c r="QSH968" s="26"/>
      <c r="QSI968" s="26"/>
      <c r="QSJ968" s="26"/>
      <c r="QSK968" s="26"/>
      <c r="QSL968" s="26"/>
      <c r="QSM968" s="26"/>
      <c r="QSN968" s="26"/>
      <c r="QSO968" s="26"/>
      <c r="QSP968" s="26"/>
      <c r="QSQ968" s="26"/>
      <c r="QSR968" s="26"/>
      <c r="QSS968" s="26"/>
      <c r="QST968" s="26"/>
      <c r="QSU968" s="26"/>
      <c r="QSV968" s="26"/>
      <c r="QSW968" s="26"/>
      <c r="QSX968" s="26"/>
      <c r="QSY968" s="26"/>
      <c r="QSZ968" s="26"/>
      <c r="QTA968" s="26"/>
      <c r="QTB968" s="26"/>
      <c r="QTC968" s="26"/>
      <c r="QTD968" s="26"/>
      <c r="QTE968" s="26"/>
      <c r="QTF968" s="26"/>
      <c r="QTG968" s="26"/>
      <c r="QTH968" s="26"/>
      <c r="QTI968" s="26"/>
      <c r="QTJ968" s="26"/>
      <c r="QTK968" s="26"/>
      <c r="QTL968" s="26"/>
      <c r="QTM968" s="26"/>
      <c r="QTN968" s="26"/>
      <c r="QTO968" s="26"/>
      <c r="QTP968" s="26"/>
      <c r="QTQ968" s="26"/>
      <c r="QTR968" s="26"/>
      <c r="QTS968" s="26"/>
      <c r="QTT968" s="26"/>
      <c r="QTU968" s="26"/>
      <c r="QTV968" s="26"/>
      <c r="QTW968" s="26"/>
      <c r="QTX968" s="26"/>
      <c r="QTY968" s="26"/>
      <c r="QTZ968" s="26"/>
      <c r="QUA968" s="26"/>
      <c r="QUB968" s="26"/>
      <c r="QUC968" s="26"/>
      <c r="QUD968" s="26"/>
      <c r="QUE968" s="26"/>
      <c r="QUF968" s="26"/>
      <c r="QUG968" s="26"/>
      <c r="QUH968" s="26"/>
      <c r="QUI968" s="26"/>
      <c r="QUJ968" s="26"/>
      <c r="QUK968" s="26"/>
      <c r="QUL968" s="26"/>
      <c r="QUM968" s="26"/>
      <c r="QUN968" s="26"/>
      <c r="QUO968" s="26"/>
      <c r="QUP968" s="26"/>
      <c r="QUQ968" s="26"/>
      <c r="QUR968" s="26"/>
      <c r="QUS968" s="26"/>
      <c r="QUT968" s="26"/>
      <c r="QUU968" s="26"/>
      <c r="QUV968" s="26"/>
      <c r="QUW968" s="26"/>
      <c r="QUX968" s="26"/>
      <c r="QUY968" s="26"/>
      <c r="QUZ968" s="26"/>
      <c r="QVA968" s="26"/>
      <c r="QVB968" s="26"/>
      <c r="QVC968" s="26"/>
      <c r="QVD968" s="26"/>
      <c r="QVE968" s="26"/>
      <c r="QVF968" s="26"/>
      <c r="QVG968" s="26"/>
      <c r="QVH968" s="26"/>
      <c r="QVI968" s="26"/>
      <c r="QVJ968" s="26"/>
      <c r="QVK968" s="26"/>
      <c r="QVL968" s="26"/>
      <c r="QVM968" s="26"/>
      <c r="QVN968" s="26"/>
      <c r="QVO968" s="26"/>
      <c r="QVP968" s="26"/>
      <c r="QVQ968" s="26"/>
      <c r="QVR968" s="26"/>
      <c r="QVS968" s="26"/>
      <c r="QVT968" s="26"/>
      <c r="QVU968" s="26"/>
      <c r="QVV968" s="26"/>
      <c r="QVW968" s="26"/>
      <c r="QVX968" s="26"/>
      <c r="QVY968" s="26"/>
      <c r="QVZ968" s="26"/>
      <c r="QWA968" s="26"/>
      <c r="QWB968" s="26"/>
      <c r="QWC968" s="26"/>
      <c r="QWD968" s="26"/>
      <c r="QWE968" s="26"/>
      <c r="QWF968" s="26"/>
      <c r="QWG968" s="26"/>
      <c r="QWH968" s="26"/>
      <c r="QWI968" s="26"/>
      <c r="QWJ968" s="26"/>
      <c r="QWK968" s="26"/>
      <c r="QWL968" s="26"/>
      <c r="QWM968" s="26"/>
      <c r="QWN968" s="26"/>
      <c r="QWO968" s="26"/>
      <c r="QWP968" s="26"/>
      <c r="QWQ968" s="26"/>
      <c r="QWR968" s="26"/>
      <c r="QWS968" s="26"/>
      <c r="QWT968" s="26"/>
      <c r="QWU968" s="26"/>
      <c r="QWV968" s="26"/>
      <c r="QWW968" s="26"/>
      <c r="QWX968" s="26"/>
      <c r="QWY968" s="26"/>
      <c r="QWZ968" s="26"/>
      <c r="QXA968" s="26"/>
      <c r="QXB968" s="26"/>
      <c r="QXC968" s="26"/>
      <c r="QXD968" s="26"/>
      <c r="QXE968" s="26"/>
      <c r="QXF968" s="26"/>
      <c r="QXG968" s="26"/>
      <c r="QXH968" s="26"/>
      <c r="QXI968" s="26"/>
      <c r="QXJ968" s="26"/>
      <c r="QXK968" s="26"/>
      <c r="QXL968" s="26"/>
      <c r="QXM968" s="26"/>
      <c r="QXN968" s="26"/>
      <c r="QXO968" s="26"/>
      <c r="QXP968" s="26"/>
      <c r="QXQ968" s="26"/>
      <c r="QXR968" s="26"/>
      <c r="QXS968" s="26"/>
      <c r="QXT968" s="26"/>
      <c r="QXU968" s="26"/>
      <c r="QXV968" s="26"/>
      <c r="QXW968" s="26"/>
      <c r="QXX968" s="26"/>
      <c r="QXY968" s="26"/>
      <c r="QXZ968" s="26"/>
      <c r="QYA968" s="26"/>
      <c r="QYB968" s="26"/>
      <c r="QYC968" s="26"/>
      <c r="QYD968" s="26"/>
      <c r="QYE968" s="26"/>
      <c r="QYF968" s="26"/>
      <c r="QYG968" s="26"/>
      <c r="QYH968" s="26"/>
      <c r="QYI968" s="26"/>
      <c r="QYJ968" s="26"/>
      <c r="QYK968" s="26"/>
      <c r="QYL968" s="26"/>
      <c r="QYM968" s="26"/>
      <c r="QYN968" s="26"/>
      <c r="QYO968" s="26"/>
      <c r="QYP968" s="26"/>
      <c r="QYQ968" s="26"/>
      <c r="QYR968" s="26"/>
      <c r="QYS968" s="26"/>
      <c r="QYT968" s="26"/>
      <c r="QYU968" s="26"/>
      <c r="QYV968" s="26"/>
      <c r="QYW968" s="26"/>
      <c r="QYX968" s="26"/>
      <c r="QYY968" s="26"/>
      <c r="QYZ968" s="26"/>
      <c r="QZA968" s="26"/>
      <c r="QZB968" s="26"/>
      <c r="QZC968" s="26"/>
      <c r="QZD968" s="26"/>
      <c r="QZE968" s="26"/>
      <c r="QZF968" s="26"/>
      <c r="QZG968" s="26"/>
      <c r="QZH968" s="26"/>
      <c r="QZI968" s="26"/>
      <c r="QZJ968" s="26"/>
      <c r="QZK968" s="26"/>
      <c r="QZL968" s="26"/>
      <c r="QZM968" s="26"/>
      <c r="QZN968" s="26"/>
      <c r="QZO968" s="26"/>
      <c r="QZP968" s="26"/>
      <c r="QZQ968" s="26"/>
      <c r="QZR968" s="26"/>
      <c r="QZS968" s="26"/>
      <c r="QZT968" s="26"/>
      <c r="QZU968" s="26"/>
      <c r="QZV968" s="26"/>
      <c r="QZW968" s="26"/>
      <c r="QZX968" s="26"/>
      <c r="QZY968" s="26"/>
      <c r="QZZ968" s="26"/>
      <c r="RAA968" s="26"/>
      <c r="RAB968" s="26"/>
      <c r="RAC968" s="26"/>
      <c r="RAD968" s="26"/>
      <c r="RAE968" s="26"/>
      <c r="RAF968" s="26"/>
      <c r="RAG968" s="26"/>
      <c r="RAH968" s="26"/>
      <c r="RAI968" s="26"/>
      <c r="RAJ968" s="26"/>
      <c r="RAK968" s="26"/>
      <c r="RAL968" s="26"/>
      <c r="RAM968" s="26"/>
      <c r="RAN968" s="26"/>
      <c r="RAO968" s="26"/>
      <c r="RAP968" s="26"/>
      <c r="RAQ968" s="26"/>
      <c r="RAR968" s="26"/>
      <c r="RAS968" s="26"/>
      <c r="RAT968" s="26"/>
      <c r="RAU968" s="26"/>
      <c r="RAV968" s="26"/>
      <c r="RAW968" s="26"/>
      <c r="RAX968" s="26"/>
      <c r="RAY968" s="26"/>
      <c r="RAZ968" s="26"/>
      <c r="RBA968" s="26"/>
      <c r="RBB968" s="26"/>
      <c r="RBC968" s="26"/>
      <c r="RBD968" s="26"/>
      <c r="RBE968" s="26"/>
      <c r="RBF968" s="26"/>
      <c r="RBG968" s="26"/>
      <c r="RBH968" s="26"/>
      <c r="RBI968" s="26"/>
      <c r="RBJ968" s="26"/>
      <c r="RBK968" s="26"/>
      <c r="RBL968" s="26"/>
      <c r="RBM968" s="26"/>
      <c r="RBN968" s="26"/>
      <c r="RBO968" s="26"/>
      <c r="RBP968" s="26"/>
      <c r="RBQ968" s="26"/>
      <c r="RBR968" s="26"/>
      <c r="RBS968" s="26"/>
      <c r="RBT968" s="26"/>
      <c r="RBU968" s="26"/>
      <c r="RBV968" s="26"/>
      <c r="RBW968" s="26"/>
      <c r="RBX968" s="26"/>
      <c r="RBY968" s="26"/>
      <c r="RBZ968" s="26"/>
      <c r="RCA968" s="26"/>
      <c r="RCB968" s="26"/>
      <c r="RCC968" s="26"/>
      <c r="RCD968" s="26"/>
      <c r="RCE968" s="26"/>
      <c r="RCF968" s="26"/>
      <c r="RCG968" s="26"/>
      <c r="RCH968" s="26"/>
      <c r="RCI968" s="26"/>
      <c r="RCJ968" s="26"/>
      <c r="RCK968" s="26"/>
      <c r="RCL968" s="26"/>
      <c r="RCM968" s="26"/>
      <c r="RCN968" s="26"/>
      <c r="RCO968" s="26"/>
      <c r="RCP968" s="26"/>
      <c r="RCQ968" s="26"/>
      <c r="RCR968" s="26"/>
      <c r="RCS968" s="26"/>
      <c r="RCT968" s="26"/>
      <c r="RCU968" s="26"/>
      <c r="RCV968" s="26"/>
      <c r="RCW968" s="26"/>
      <c r="RCX968" s="26"/>
      <c r="RCY968" s="26"/>
      <c r="RCZ968" s="26"/>
      <c r="RDA968" s="26"/>
      <c r="RDB968" s="26"/>
      <c r="RDC968" s="26"/>
      <c r="RDD968" s="26"/>
      <c r="RDE968" s="26"/>
      <c r="RDF968" s="26"/>
      <c r="RDG968" s="26"/>
      <c r="RDH968" s="26"/>
      <c r="RDI968" s="26"/>
      <c r="RDJ968" s="26"/>
      <c r="RDK968" s="26"/>
      <c r="RDL968" s="26"/>
      <c r="RDM968" s="26"/>
      <c r="RDN968" s="26"/>
      <c r="RDO968" s="26"/>
      <c r="RDP968" s="26"/>
      <c r="RDQ968" s="26"/>
      <c r="RDR968" s="26"/>
      <c r="RDS968" s="26"/>
      <c r="RDT968" s="26"/>
      <c r="RDU968" s="26"/>
      <c r="RDV968" s="26"/>
      <c r="RDW968" s="26"/>
      <c r="RDX968" s="26"/>
      <c r="RDY968" s="26"/>
      <c r="RDZ968" s="26"/>
      <c r="REA968" s="26"/>
      <c r="REB968" s="26"/>
      <c r="REC968" s="26"/>
      <c r="RED968" s="26"/>
      <c r="REE968" s="26"/>
      <c r="REF968" s="26"/>
      <c r="REG968" s="26"/>
      <c r="REH968" s="26"/>
      <c r="REI968" s="26"/>
      <c r="REJ968" s="26"/>
      <c r="REK968" s="26"/>
      <c r="REL968" s="26"/>
      <c r="REM968" s="26"/>
      <c r="REN968" s="26"/>
      <c r="REO968" s="26"/>
      <c r="REP968" s="26"/>
      <c r="REQ968" s="26"/>
      <c r="RER968" s="26"/>
      <c r="RES968" s="26"/>
      <c r="RET968" s="26"/>
      <c r="REU968" s="26"/>
      <c r="REV968" s="26"/>
      <c r="REW968" s="26"/>
      <c r="REX968" s="26"/>
      <c r="REY968" s="26"/>
      <c r="REZ968" s="26"/>
      <c r="RFA968" s="26"/>
      <c r="RFB968" s="26"/>
      <c r="RFC968" s="26"/>
      <c r="RFD968" s="26"/>
      <c r="RFE968" s="26"/>
      <c r="RFF968" s="26"/>
      <c r="RFG968" s="26"/>
      <c r="RFH968" s="26"/>
      <c r="RFI968" s="26"/>
      <c r="RFJ968" s="26"/>
      <c r="RFK968" s="26"/>
      <c r="RFL968" s="26"/>
      <c r="RFM968" s="26"/>
      <c r="RFN968" s="26"/>
      <c r="RFO968" s="26"/>
      <c r="RFP968" s="26"/>
      <c r="RFQ968" s="26"/>
      <c r="RFR968" s="26"/>
      <c r="RFS968" s="26"/>
      <c r="RFT968" s="26"/>
      <c r="RFU968" s="26"/>
      <c r="RFV968" s="26"/>
      <c r="RFW968" s="26"/>
      <c r="RFX968" s="26"/>
      <c r="RFY968" s="26"/>
      <c r="RFZ968" s="26"/>
      <c r="RGA968" s="26"/>
      <c r="RGB968" s="26"/>
      <c r="RGC968" s="26"/>
      <c r="RGD968" s="26"/>
      <c r="RGE968" s="26"/>
      <c r="RGF968" s="26"/>
      <c r="RGG968" s="26"/>
      <c r="RGH968" s="26"/>
      <c r="RGI968" s="26"/>
      <c r="RGJ968" s="26"/>
      <c r="RGK968" s="26"/>
      <c r="RGL968" s="26"/>
      <c r="RGM968" s="26"/>
      <c r="RGN968" s="26"/>
      <c r="RGO968" s="26"/>
      <c r="RGP968" s="26"/>
      <c r="RGQ968" s="26"/>
      <c r="RGR968" s="26"/>
      <c r="RGS968" s="26"/>
      <c r="RGT968" s="26"/>
      <c r="RGU968" s="26"/>
      <c r="RGV968" s="26"/>
      <c r="RGW968" s="26"/>
      <c r="RGX968" s="26"/>
      <c r="RGY968" s="26"/>
      <c r="RGZ968" s="26"/>
      <c r="RHA968" s="26"/>
      <c r="RHB968" s="26"/>
      <c r="RHC968" s="26"/>
      <c r="RHD968" s="26"/>
      <c r="RHE968" s="26"/>
      <c r="RHF968" s="26"/>
      <c r="RHG968" s="26"/>
      <c r="RHH968" s="26"/>
      <c r="RHI968" s="26"/>
      <c r="RHJ968" s="26"/>
      <c r="RHK968" s="26"/>
      <c r="RHL968" s="26"/>
      <c r="RHM968" s="26"/>
      <c r="RHN968" s="26"/>
      <c r="RHO968" s="26"/>
      <c r="RHP968" s="26"/>
      <c r="RHQ968" s="26"/>
      <c r="RHR968" s="26"/>
      <c r="RHS968" s="26"/>
      <c r="RHT968" s="26"/>
      <c r="RHU968" s="26"/>
      <c r="RHV968" s="26"/>
      <c r="RHW968" s="26"/>
      <c r="RHX968" s="26"/>
      <c r="RHY968" s="26"/>
      <c r="RHZ968" s="26"/>
      <c r="RIA968" s="26"/>
      <c r="RIB968" s="26"/>
      <c r="RIC968" s="26"/>
      <c r="RID968" s="26"/>
      <c r="RIE968" s="26"/>
      <c r="RIF968" s="26"/>
      <c r="RIG968" s="26"/>
      <c r="RIH968" s="26"/>
      <c r="RII968" s="26"/>
      <c r="RIJ968" s="26"/>
      <c r="RIK968" s="26"/>
      <c r="RIL968" s="26"/>
      <c r="RIM968" s="26"/>
      <c r="RIN968" s="26"/>
      <c r="RIO968" s="26"/>
      <c r="RIP968" s="26"/>
      <c r="RIQ968" s="26"/>
      <c r="RIR968" s="26"/>
      <c r="RIS968" s="26"/>
      <c r="RIT968" s="26"/>
      <c r="RIU968" s="26"/>
      <c r="RIV968" s="26"/>
      <c r="RIW968" s="26"/>
      <c r="RIX968" s="26"/>
      <c r="RIY968" s="26"/>
      <c r="RIZ968" s="26"/>
      <c r="RJA968" s="26"/>
      <c r="RJB968" s="26"/>
      <c r="RJC968" s="26"/>
      <c r="RJD968" s="26"/>
      <c r="RJE968" s="26"/>
      <c r="RJF968" s="26"/>
      <c r="RJG968" s="26"/>
      <c r="RJH968" s="26"/>
      <c r="RJI968" s="26"/>
      <c r="RJJ968" s="26"/>
      <c r="RJK968" s="26"/>
      <c r="RJL968" s="26"/>
      <c r="RJM968" s="26"/>
      <c r="RJN968" s="26"/>
      <c r="RJO968" s="26"/>
      <c r="RJP968" s="26"/>
      <c r="RJQ968" s="26"/>
      <c r="RJR968" s="26"/>
      <c r="RJS968" s="26"/>
      <c r="RJT968" s="26"/>
      <c r="RJU968" s="26"/>
      <c r="RJV968" s="26"/>
      <c r="RJW968" s="26"/>
      <c r="RJX968" s="26"/>
      <c r="RJY968" s="26"/>
      <c r="RJZ968" s="26"/>
      <c r="RKA968" s="26"/>
      <c r="RKB968" s="26"/>
      <c r="RKC968" s="26"/>
      <c r="RKD968" s="26"/>
      <c r="RKE968" s="26"/>
      <c r="RKF968" s="26"/>
      <c r="RKG968" s="26"/>
      <c r="RKH968" s="26"/>
      <c r="RKI968" s="26"/>
      <c r="RKJ968" s="26"/>
      <c r="RKK968" s="26"/>
      <c r="RKL968" s="26"/>
      <c r="RKM968" s="26"/>
      <c r="RKN968" s="26"/>
      <c r="RKO968" s="26"/>
      <c r="RKP968" s="26"/>
      <c r="RKQ968" s="26"/>
      <c r="RKR968" s="26"/>
      <c r="RKS968" s="26"/>
      <c r="RKT968" s="26"/>
      <c r="RKU968" s="26"/>
      <c r="RKV968" s="26"/>
      <c r="RKW968" s="26"/>
      <c r="RKX968" s="26"/>
      <c r="RKY968" s="26"/>
      <c r="RKZ968" s="26"/>
      <c r="RLA968" s="26"/>
      <c r="RLB968" s="26"/>
      <c r="RLC968" s="26"/>
      <c r="RLD968" s="26"/>
      <c r="RLE968" s="26"/>
      <c r="RLF968" s="26"/>
      <c r="RLG968" s="26"/>
      <c r="RLH968" s="26"/>
      <c r="RLI968" s="26"/>
      <c r="RLJ968" s="26"/>
      <c r="RLK968" s="26"/>
      <c r="RLL968" s="26"/>
      <c r="RLM968" s="26"/>
      <c r="RLN968" s="26"/>
      <c r="RLO968" s="26"/>
      <c r="RLP968" s="26"/>
      <c r="RLQ968" s="26"/>
      <c r="RLR968" s="26"/>
      <c r="RLS968" s="26"/>
      <c r="RLT968" s="26"/>
      <c r="RLU968" s="26"/>
      <c r="RLV968" s="26"/>
      <c r="RLW968" s="26"/>
      <c r="RLX968" s="26"/>
      <c r="RLY968" s="26"/>
      <c r="RLZ968" s="26"/>
      <c r="RMA968" s="26"/>
      <c r="RMB968" s="26"/>
      <c r="RMC968" s="26"/>
      <c r="RMD968" s="26"/>
      <c r="RME968" s="26"/>
      <c r="RMF968" s="26"/>
      <c r="RMG968" s="26"/>
      <c r="RMH968" s="26"/>
      <c r="RMI968" s="26"/>
      <c r="RMJ968" s="26"/>
      <c r="RMK968" s="26"/>
      <c r="RML968" s="26"/>
      <c r="RMM968" s="26"/>
      <c r="RMN968" s="26"/>
      <c r="RMO968" s="26"/>
      <c r="RMP968" s="26"/>
      <c r="RMQ968" s="26"/>
      <c r="RMR968" s="26"/>
      <c r="RMS968" s="26"/>
      <c r="RMT968" s="26"/>
      <c r="RMU968" s="26"/>
      <c r="RMV968" s="26"/>
      <c r="RMW968" s="26"/>
      <c r="RMX968" s="26"/>
      <c r="RMY968" s="26"/>
      <c r="RMZ968" s="26"/>
      <c r="RNA968" s="26"/>
      <c r="RNB968" s="26"/>
      <c r="RNC968" s="26"/>
      <c r="RND968" s="26"/>
      <c r="RNE968" s="26"/>
      <c r="RNF968" s="26"/>
      <c r="RNG968" s="26"/>
      <c r="RNH968" s="26"/>
      <c r="RNI968" s="26"/>
      <c r="RNJ968" s="26"/>
      <c r="RNK968" s="26"/>
      <c r="RNL968" s="26"/>
      <c r="RNM968" s="26"/>
      <c r="RNN968" s="26"/>
      <c r="RNO968" s="26"/>
      <c r="RNP968" s="26"/>
      <c r="RNQ968" s="26"/>
      <c r="RNR968" s="26"/>
      <c r="RNS968" s="26"/>
      <c r="RNT968" s="26"/>
      <c r="RNU968" s="26"/>
      <c r="RNV968" s="26"/>
      <c r="RNW968" s="26"/>
      <c r="RNX968" s="26"/>
      <c r="RNY968" s="26"/>
      <c r="RNZ968" s="26"/>
      <c r="ROA968" s="26"/>
      <c r="ROB968" s="26"/>
      <c r="ROC968" s="26"/>
      <c r="ROD968" s="26"/>
      <c r="ROE968" s="26"/>
      <c r="ROF968" s="26"/>
      <c r="ROG968" s="26"/>
      <c r="ROH968" s="26"/>
      <c r="ROI968" s="26"/>
      <c r="ROJ968" s="26"/>
      <c r="ROK968" s="26"/>
      <c r="ROL968" s="26"/>
      <c r="ROM968" s="26"/>
      <c r="RON968" s="26"/>
      <c r="ROO968" s="26"/>
      <c r="ROP968" s="26"/>
      <c r="ROQ968" s="26"/>
      <c r="ROR968" s="26"/>
      <c r="ROS968" s="26"/>
      <c r="ROT968" s="26"/>
      <c r="ROU968" s="26"/>
      <c r="ROV968" s="26"/>
      <c r="ROW968" s="26"/>
      <c r="ROX968" s="26"/>
      <c r="ROY968" s="26"/>
      <c r="ROZ968" s="26"/>
      <c r="RPA968" s="26"/>
      <c r="RPB968" s="26"/>
      <c r="RPC968" s="26"/>
      <c r="RPD968" s="26"/>
      <c r="RPE968" s="26"/>
      <c r="RPF968" s="26"/>
      <c r="RPG968" s="26"/>
      <c r="RPH968" s="26"/>
      <c r="RPI968" s="26"/>
      <c r="RPJ968" s="26"/>
      <c r="RPK968" s="26"/>
      <c r="RPL968" s="26"/>
      <c r="RPM968" s="26"/>
      <c r="RPN968" s="26"/>
      <c r="RPO968" s="26"/>
      <c r="RPP968" s="26"/>
      <c r="RPQ968" s="26"/>
      <c r="RPR968" s="26"/>
      <c r="RPS968" s="26"/>
      <c r="RPT968" s="26"/>
      <c r="RPU968" s="26"/>
      <c r="RPV968" s="26"/>
      <c r="RPW968" s="26"/>
      <c r="RPX968" s="26"/>
      <c r="RPY968" s="26"/>
      <c r="RPZ968" s="26"/>
      <c r="RQA968" s="26"/>
      <c r="RQB968" s="26"/>
      <c r="RQC968" s="26"/>
      <c r="RQD968" s="26"/>
      <c r="RQE968" s="26"/>
      <c r="RQF968" s="26"/>
      <c r="RQG968" s="26"/>
      <c r="RQH968" s="26"/>
      <c r="RQI968" s="26"/>
      <c r="RQJ968" s="26"/>
      <c r="RQK968" s="26"/>
      <c r="RQL968" s="26"/>
      <c r="RQM968" s="26"/>
      <c r="RQN968" s="26"/>
      <c r="RQO968" s="26"/>
      <c r="RQP968" s="26"/>
      <c r="RQQ968" s="26"/>
      <c r="RQR968" s="26"/>
      <c r="RQS968" s="26"/>
      <c r="RQT968" s="26"/>
      <c r="RQU968" s="26"/>
      <c r="RQV968" s="26"/>
      <c r="RQW968" s="26"/>
      <c r="RQX968" s="26"/>
      <c r="RQY968" s="26"/>
      <c r="RQZ968" s="26"/>
      <c r="RRA968" s="26"/>
      <c r="RRB968" s="26"/>
      <c r="RRC968" s="26"/>
      <c r="RRD968" s="26"/>
      <c r="RRE968" s="26"/>
      <c r="RRF968" s="26"/>
      <c r="RRG968" s="26"/>
      <c r="RRH968" s="26"/>
      <c r="RRI968" s="26"/>
      <c r="RRJ968" s="26"/>
      <c r="RRK968" s="26"/>
      <c r="RRL968" s="26"/>
      <c r="RRM968" s="26"/>
      <c r="RRN968" s="26"/>
      <c r="RRO968" s="26"/>
      <c r="RRP968" s="26"/>
      <c r="RRQ968" s="26"/>
      <c r="RRR968" s="26"/>
      <c r="RRS968" s="26"/>
      <c r="RRT968" s="26"/>
      <c r="RRU968" s="26"/>
      <c r="RRV968" s="26"/>
      <c r="RRW968" s="26"/>
      <c r="RRX968" s="26"/>
      <c r="RRY968" s="26"/>
      <c r="RRZ968" s="26"/>
      <c r="RSA968" s="26"/>
      <c r="RSB968" s="26"/>
      <c r="RSC968" s="26"/>
      <c r="RSD968" s="26"/>
      <c r="RSE968" s="26"/>
      <c r="RSF968" s="26"/>
      <c r="RSG968" s="26"/>
      <c r="RSH968" s="26"/>
      <c r="RSI968" s="26"/>
      <c r="RSJ968" s="26"/>
      <c r="RSK968" s="26"/>
      <c r="RSL968" s="26"/>
      <c r="RSM968" s="26"/>
      <c r="RSN968" s="26"/>
      <c r="RSO968" s="26"/>
      <c r="RSP968" s="26"/>
      <c r="RSQ968" s="26"/>
      <c r="RSR968" s="26"/>
      <c r="RSS968" s="26"/>
      <c r="RST968" s="26"/>
      <c r="RSU968" s="26"/>
      <c r="RSV968" s="26"/>
      <c r="RSW968" s="26"/>
      <c r="RSX968" s="26"/>
      <c r="RSY968" s="26"/>
      <c r="RSZ968" s="26"/>
      <c r="RTA968" s="26"/>
      <c r="RTB968" s="26"/>
      <c r="RTC968" s="26"/>
      <c r="RTD968" s="26"/>
      <c r="RTE968" s="26"/>
      <c r="RTF968" s="26"/>
      <c r="RTG968" s="26"/>
      <c r="RTH968" s="26"/>
      <c r="RTI968" s="26"/>
      <c r="RTJ968" s="26"/>
      <c r="RTK968" s="26"/>
      <c r="RTL968" s="26"/>
      <c r="RTM968" s="26"/>
      <c r="RTN968" s="26"/>
      <c r="RTO968" s="26"/>
      <c r="RTP968" s="26"/>
      <c r="RTQ968" s="26"/>
      <c r="RTR968" s="26"/>
      <c r="RTS968" s="26"/>
      <c r="RTT968" s="26"/>
      <c r="RTU968" s="26"/>
      <c r="RTV968" s="26"/>
      <c r="RTW968" s="26"/>
      <c r="RTX968" s="26"/>
      <c r="RTY968" s="26"/>
      <c r="RTZ968" s="26"/>
      <c r="RUA968" s="26"/>
      <c r="RUB968" s="26"/>
      <c r="RUC968" s="26"/>
      <c r="RUD968" s="26"/>
      <c r="RUE968" s="26"/>
      <c r="RUF968" s="26"/>
      <c r="RUG968" s="26"/>
      <c r="RUH968" s="26"/>
      <c r="RUI968" s="26"/>
      <c r="RUJ968" s="26"/>
      <c r="RUK968" s="26"/>
      <c r="RUL968" s="26"/>
      <c r="RUM968" s="26"/>
      <c r="RUN968" s="26"/>
      <c r="RUO968" s="26"/>
      <c r="RUP968" s="26"/>
      <c r="RUQ968" s="26"/>
      <c r="RUR968" s="26"/>
      <c r="RUS968" s="26"/>
      <c r="RUT968" s="26"/>
      <c r="RUU968" s="26"/>
      <c r="RUV968" s="26"/>
      <c r="RUW968" s="26"/>
      <c r="RUX968" s="26"/>
      <c r="RUY968" s="26"/>
      <c r="RUZ968" s="26"/>
      <c r="RVA968" s="26"/>
      <c r="RVB968" s="26"/>
      <c r="RVC968" s="26"/>
      <c r="RVD968" s="26"/>
      <c r="RVE968" s="26"/>
      <c r="RVF968" s="26"/>
      <c r="RVG968" s="26"/>
      <c r="RVH968" s="26"/>
      <c r="RVI968" s="26"/>
      <c r="RVJ968" s="26"/>
      <c r="RVK968" s="26"/>
      <c r="RVL968" s="26"/>
      <c r="RVM968" s="26"/>
      <c r="RVN968" s="26"/>
      <c r="RVO968" s="26"/>
      <c r="RVP968" s="26"/>
      <c r="RVQ968" s="26"/>
      <c r="RVR968" s="26"/>
      <c r="RVS968" s="26"/>
      <c r="RVT968" s="26"/>
      <c r="RVU968" s="26"/>
      <c r="RVV968" s="26"/>
      <c r="RVW968" s="26"/>
      <c r="RVX968" s="26"/>
      <c r="RVY968" s="26"/>
      <c r="RVZ968" s="26"/>
      <c r="RWA968" s="26"/>
      <c r="RWB968" s="26"/>
      <c r="RWC968" s="26"/>
      <c r="RWD968" s="26"/>
      <c r="RWE968" s="26"/>
      <c r="RWF968" s="26"/>
      <c r="RWG968" s="26"/>
      <c r="RWH968" s="26"/>
      <c r="RWI968" s="26"/>
      <c r="RWJ968" s="26"/>
      <c r="RWK968" s="26"/>
      <c r="RWL968" s="26"/>
      <c r="RWM968" s="26"/>
      <c r="RWN968" s="26"/>
      <c r="RWO968" s="26"/>
      <c r="RWP968" s="26"/>
      <c r="RWQ968" s="26"/>
      <c r="RWR968" s="26"/>
      <c r="RWS968" s="26"/>
      <c r="RWT968" s="26"/>
      <c r="RWU968" s="26"/>
      <c r="RWV968" s="26"/>
      <c r="RWW968" s="26"/>
      <c r="RWX968" s="26"/>
      <c r="RWY968" s="26"/>
      <c r="RWZ968" s="26"/>
      <c r="RXA968" s="26"/>
      <c r="RXB968" s="26"/>
      <c r="RXC968" s="26"/>
      <c r="RXD968" s="26"/>
      <c r="RXE968" s="26"/>
      <c r="RXF968" s="26"/>
      <c r="RXG968" s="26"/>
      <c r="RXH968" s="26"/>
      <c r="RXI968" s="26"/>
      <c r="RXJ968" s="26"/>
      <c r="RXK968" s="26"/>
      <c r="RXL968" s="26"/>
      <c r="RXM968" s="26"/>
      <c r="RXN968" s="26"/>
      <c r="RXO968" s="26"/>
      <c r="RXP968" s="26"/>
      <c r="RXQ968" s="26"/>
      <c r="RXR968" s="26"/>
      <c r="RXS968" s="26"/>
      <c r="RXT968" s="26"/>
      <c r="RXU968" s="26"/>
      <c r="RXV968" s="26"/>
      <c r="RXW968" s="26"/>
      <c r="RXX968" s="26"/>
      <c r="RXY968" s="26"/>
      <c r="RXZ968" s="26"/>
      <c r="RYA968" s="26"/>
      <c r="RYB968" s="26"/>
      <c r="RYC968" s="26"/>
      <c r="RYD968" s="26"/>
      <c r="RYE968" s="26"/>
      <c r="RYF968" s="26"/>
      <c r="RYG968" s="26"/>
      <c r="RYH968" s="26"/>
      <c r="RYI968" s="26"/>
      <c r="RYJ968" s="26"/>
      <c r="RYK968" s="26"/>
      <c r="RYL968" s="26"/>
      <c r="RYM968" s="26"/>
      <c r="RYN968" s="26"/>
      <c r="RYO968" s="26"/>
      <c r="RYP968" s="26"/>
      <c r="RYQ968" s="26"/>
      <c r="RYR968" s="26"/>
      <c r="RYS968" s="26"/>
      <c r="RYT968" s="26"/>
      <c r="RYU968" s="26"/>
      <c r="RYV968" s="26"/>
      <c r="RYW968" s="26"/>
      <c r="RYX968" s="26"/>
      <c r="RYY968" s="26"/>
      <c r="RYZ968" s="26"/>
      <c r="RZA968" s="26"/>
      <c r="RZB968" s="26"/>
      <c r="RZC968" s="26"/>
      <c r="RZD968" s="26"/>
      <c r="RZE968" s="26"/>
      <c r="RZF968" s="26"/>
      <c r="RZG968" s="26"/>
      <c r="RZH968" s="26"/>
      <c r="RZI968" s="26"/>
      <c r="RZJ968" s="26"/>
      <c r="RZK968" s="26"/>
      <c r="RZL968" s="26"/>
      <c r="RZM968" s="26"/>
      <c r="RZN968" s="26"/>
      <c r="RZO968" s="26"/>
      <c r="RZP968" s="26"/>
      <c r="RZQ968" s="26"/>
      <c r="RZR968" s="26"/>
      <c r="RZS968" s="26"/>
      <c r="RZT968" s="26"/>
      <c r="RZU968" s="26"/>
      <c r="RZV968" s="26"/>
      <c r="RZW968" s="26"/>
      <c r="RZX968" s="26"/>
      <c r="RZY968" s="26"/>
      <c r="RZZ968" s="26"/>
      <c r="SAA968" s="26"/>
      <c r="SAB968" s="26"/>
      <c r="SAC968" s="26"/>
      <c r="SAD968" s="26"/>
      <c r="SAE968" s="26"/>
      <c r="SAF968" s="26"/>
      <c r="SAG968" s="26"/>
      <c r="SAH968" s="26"/>
      <c r="SAI968" s="26"/>
      <c r="SAJ968" s="26"/>
      <c r="SAK968" s="26"/>
      <c r="SAL968" s="26"/>
      <c r="SAM968" s="26"/>
      <c r="SAN968" s="26"/>
      <c r="SAO968" s="26"/>
      <c r="SAP968" s="26"/>
      <c r="SAQ968" s="26"/>
      <c r="SAR968" s="26"/>
      <c r="SAS968" s="26"/>
      <c r="SAT968" s="26"/>
      <c r="SAU968" s="26"/>
      <c r="SAV968" s="26"/>
      <c r="SAW968" s="26"/>
      <c r="SAX968" s="26"/>
      <c r="SAY968" s="26"/>
      <c r="SAZ968" s="26"/>
      <c r="SBA968" s="26"/>
      <c r="SBB968" s="26"/>
      <c r="SBC968" s="26"/>
      <c r="SBD968" s="26"/>
      <c r="SBE968" s="26"/>
      <c r="SBF968" s="26"/>
      <c r="SBG968" s="26"/>
      <c r="SBH968" s="26"/>
      <c r="SBI968" s="26"/>
      <c r="SBJ968" s="26"/>
      <c r="SBK968" s="26"/>
      <c r="SBL968" s="26"/>
      <c r="SBM968" s="26"/>
      <c r="SBN968" s="26"/>
      <c r="SBO968" s="26"/>
      <c r="SBP968" s="26"/>
      <c r="SBQ968" s="26"/>
      <c r="SBR968" s="26"/>
      <c r="SBS968" s="26"/>
      <c r="SBT968" s="26"/>
      <c r="SBU968" s="26"/>
      <c r="SBV968" s="26"/>
      <c r="SBW968" s="26"/>
      <c r="SBX968" s="26"/>
      <c r="SBY968" s="26"/>
      <c r="SBZ968" s="26"/>
      <c r="SCA968" s="26"/>
      <c r="SCB968" s="26"/>
      <c r="SCC968" s="26"/>
      <c r="SCD968" s="26"/>
      <c r="SCE968" s="26"/>
      <c r="SCF968" s="26"/>
      <c r="SCG968" s="26"/>
      <c r="SCH968" s="26"/>
      <c r="SCI968" s="26"/>
      <c r="SCJ968" s="26"/>
      <c r="SCK968" s="26"/>
      <c r="SCL968" s="26"/>
      <c r="SCM968" s="26"/>
      <c r="SCN968" s="26"/>
      <c r="SCO968" s="26"/>
      <c r="SCP968" s="26"/>
      <c r="SCQ968" s="26"/>
      <c r="SCR968" s="26"/>
      <c r="SCS968" s="26"/>
      <c r="SCT968" s="26"/>
      <c r="SCU968" s="26"/>
      <c r="SCV968" s="26"/>
      <c r="SCW968" s="26"/>
      <c r="SCX968" s="26"/>
      <c r="SCY968" s="26"/>
      <c r="SCZ968" s="26"/>
      <c r="SDA968" s="26"/>
      <c r="SDB968" s="26"/>
      <c r="SDC968" s="26"/>
      <c r="SDD968" s="26"/>
      <c r="SDE968" s="26"/>
      <c r="SDF968" s="26"/>
      <c r="SDG968" s="26"/>
      <c r="SDH968" s="26"/>
      <c r="SDI968" s="26"/>
      <c r="SDJ968" s="26"/>
      <c r="SDK968" s="26"/>
      <c r="SDL968" s="26"/>
      <c r="SDM968" s="26"/>
      <c r="SDN968" s="26"/>
      <c r="SDO968" s="26"/>
      <c r="SDP968" s="26"/>
      <c r="SDQ968" s="26"/>
      <c r="SDR968" s="26"/>
      <c r="SDS968" s="26"/>
      <c r="SDT968" s="26"/>
      <c r="SDU968" s="26"/>
      <c r="SDV968" s="26"/>
      <c r="SDW968" s="26"/>
      <c r="SDX968" s="26"/>
      <c r="SDY968" s="26"/>
      <c r="SDZ968" s="26"/>
      <c r="SEA968" s="26"/>
      <c r="SEB968" s="26"/>
      <c r="SEC968" s="26"/>
      <c r="SED968" s="26"/>
      <c r="SEE968" s="26"/>
      <c r="SEF968" s="26"/>
      <c r="SEG968" s="26"/>
      <c r="SEH968" s="26"/>
      <c r="SEI968" s="26"/>
      <c r="SEJ968" s="26"/>
      <c r="SEK968" s="26"/>
      <c r="SEL968" s="26"/>
      <c r="SEM968" s="26"/>
      <c r="SEN968" s="26"/>
      <c r="SEO968" s="26"/>
      <c r="SEP968" s="26"/>
      <c r="SEQ968" s="26"/>
      <c r="SER968" s="26"/>
      <c r="SES968" s="26"/>
      <c r="SET968" s="26"/>
      <c r="SEU968" s="26"/>
      <c r="SEV968" s="26"/>
      <c r="SEW968" s="26"/>
      <c r="SEX968" s="26"/>
      <c r="SEY968" s="26"/>
      <c r="SEZ968" s="26"/>
      <c r="SFA968" s="26"/>
      <c r="SFB968" s="26"/>
      <c r="SFC968" s="26"/>
      <c r="SFD968" s="26"/>
      <c r="SFE968" s="26"/>
      <c r="SFF968" s="26"/>
      <c r="SFG968" s="26"/>
      <c r="SFH968" s="26"/>
      <c r="SFI968" s="26"/>
      <c r="SFJ968" s="26"/>
      <c r="SFK968" s="26"/>
      <c r="SFL968" s="26"/>
      <c r="SFM968" s="26"/>
      <c r="SFN968" s="26"/>
      <c r="SFO968" s="26"/>
      <c r="SFP968" s="26"/>
      <c r="SFQ968" s="26"/>
      <c r="SFR968" s="26"/>
      <c r="SFS968" s="26"/>
      <c r="SFT968" s="26"/>
      <c r="SFU968" s="26"/>
      <c r="SFV968" s="26"/>
      <c r="SFW968" s="26"/>
      <c r="SFX968" s="26"/>
      <c r="SFY968" s="26"/>
      <c r="SFZ968" s="26"/>
      <c r="SGA968" s="26"/>
      <c r="SGB968" s="26"/>
      <c r="SGC968" s="26"/>
      <c r="SGD968" s="26"/>
      <c r="SGE968" s="26"/>
      <c r="SGF968" s="26"/>
      <c r="SGG968" s="26"/>
      <c r="SGH968" s="26"/>
      <c r="SGI968" s="26"/>
      <c r="SGJ968" s="26"/>
      <c r="SGK968" s="26"/>
      <c r="SGL968" s="26"/>
      <c r="SGM968" s="26"/>
      <c r="SGN968" s="26"/>
      <c r="SGO968" s="26"/>
      <c r="SGP968" s="26"/>
      <c r="SGQ968" s="26"/>
      <c r="SGR968" s="26"/>
      <c r="SGS968" s="26"/>
      <c r="SGT968" s="26"/>
      <c r="SGU968" s="26"/>
      <c r="SGV968" s="26"/>
      <c r="SGW968" s="26"/>
      <c r="SGX968" s="26"/>
      <c r="SGY968" s="26"/>
      <c r="SGZ968" s="26"/>
      <c r="SHA968" s="26"/>
      <c r="SHB968" s="26"/>
      <c r="SHC968" s="26"/>
      <c r="SHD968" s="26"/>
      <c r="SHE968" s="26"/>
      <c r="SHF968" s="26"/>
      <c r="SHG968" s="26"/>
      <c r="SHH968" s="26"/>
      <c r="SHI968" s="26"/>
      <c r="SHJ968" s="26"/>
      <c r="SHK968" s="26"/>
      <c r="SHL968" s="26"/>
      <c r="SHM968" s="26"/>
      <c r="SHN968" s="26"/>
      <c r="SHO968" s="26"/>
      <c r="SHP968" s="26"/>
      <c r="SHQ968" s="26"/>
      <c r="SHR968" s="26"/>
      <c r="SHS968" s="26"/>
      <c r="SHT968" s="26"/>
      <c r="SHU968" s="26"/>
      <c r="SHV968" s="26"/>
      <c r="SHW968" s="26"/>
      <c r="SHX968" s="26"/>
      <c r="SHY968" s="26"/>
      <c r="SHZ968" s="26"/>
      <c r="SIA968" s="26"/>
      <c r="SIB968" s="26"/>
      <c r="SIC968" s="26"/>
      <c r="SID968" s="26"/>
      <c r="SIE968" s="26"/>
      <c r="SIF968" s="26"/>
      <c r="SIG968" s="26"/>
      <c r="SIH968" s="26"/>
      <c r="SII968" s="26"/>
      <c r="SIJ968" s="26"/>
      <c r="SIK968" s="26"/>
      <c r="SIL968" s="26"/>
      <c r="SIM968" s="26"/>
      <c r="SIN968" s="26"/>
      <c r="SIO968" s="26"/>
      <c r="SIP968" s="26"/>
      <c r="SIQ968" s="26"/>
      <c r="SIR968" s="26"/>
      <c r="SIS968" s="26"/>
      <c r="SIT968" s="26"/>
      <c r="SIU968" s="26"/>
      <c r="SIV968" s="26"/>
      <c r="SIW968" s="26"/>
      <c r="SIX968" s="26"/>
      <c r="SIY968" s="26"/>
      <c r="SIZ968" s="26"/>
      <c r="SJA968" s="26"/>
      <c r="SJB968" s="26"/>
      <c r="SJC968" s="26"/>
      <c r="SJD968" s="26"/>
      <c r="SJE968" s="26"/>
      <c r="SJF968" s="26"/>
      <c r="SJG968" s="26"/>
      <c r="SJH968" s="26"/>
      <c r="SJI968" s="26"/>
      <c r="SJJ968" s="26"/>
      <c r="SJK968" s="26"/>
      <c r="SJL968" s="26"/>
      <c r="SJM968" s="26"/>
      <c r="SJN968" s="26"/>
      <c r="SJO968" s="26"/>
      <c r="SJP968" s="26"/>
      <c r="SJQ968" s="26"/>
      <c r="SJR968" s="26"/>
      <c r="SJS968" s="26"/>
      <c r="SJT968" s="26"/>
      <c r="SJU968" s="26"/>
      <c r="SJV968" s="26"/>
      <c r="SJW968" s="26"/>
      <c r="SJX968" s="26"/>
      <c r="SJY968" s="26"/>
      <c r="SJZ968" s="26"/>
      <c r="SKA968" s="26"/>
      <c r="SKB968" s="26"/>
      <c r="SKC968" s="26"/>
      <c r="SKD968" s="26"/>
      <c r="SKE968" s="26"/>
      <c r="SKF968" s="26"/>
      <c r="SKG968" s="26"/>
      <c r="SKH968" s="26"/>
      <c r="SKI968" s="26"/>
      <c r="SKJ968" s="26"/>
      <c r="SKK968" s="26"/>
      <c r="SKL968" s="26"/>
      <c r="SKM968" s="26"/>
      <c r="SKN968" s="26"/>
      <c r="SKO968" s="26"/>
      <c r="SKP968" s="26"/>
      <c r="SKQ968" s="26"/>
      <c r="SKR968" s="26"/>
      <c r="SKS968" s="26"/>
      <c r="SKT968" s="26"/>
      <c r="SKU968" s="26"/>
      <c r="SKV968" s="26"/>
      <c r="SKW968" s="26"/>
      <c r="SKX968" s="26"/>
      <c r="SKY968" s="26"/>
      <c r="SKZ968" s="26"/>
      <c r="SLA968" s="26"/>
      <c r="SLB968" s="26"/>
      <c r="SLC968" s="26"/>
      <c r="SLD968" s="26"/>
      <c r="SLE968" s="26"/>
      <c r="SLF968" s="26"/>
      <c r="SLG968" s="26"/>
      <c r="SLH968" s="26"/>
      <c r="SLI968" s="26"/>
      <c r="SLJ968" s="26"/>
      <c r="SLK968" s="26"/>
      <c r="SLL968" s="26"/>
      <c r="SLM968" s="26"/>
      <c r="SLN968" s="26"/>
      <c r="SLO968" s="26"/>
      <c r="SLP968" s="26"/>
      <c r="SLQ968" s="26"/>
      <c r="SLR968" s="26"/>
      <c r="SLS968" s="26"/>
      <c r="SLT968" s="26"/>
      <c r="SLU968" s="26"/>
      <c r="SLV968" s="26"/>
      <c r="SLW968" s="26"/>
      <c r="SLX968" s="26"/>
      <c r="SLY968" s="26"/>
      <c r="SLZ968" s="26"/>
      <c r="SMA968" s="26"/>
      <c r="SMB968" s="26"/>
      <c r="SMC968" s="26"/>
      <c r="SMD968" s="26"/>
      <c r="SME968" s="26"/>
      <c r="SMF968" s="26"/>
      <c r="SMG968" s="26"/>
      <c r="SMH968" s="26"/>
      <c r="SMI968" s="26"/>
      <c r="SMJ968" s="26"/>
      <c r="SMK968" s="26"/>
      <c r="SML968" s="26"/>
      <c r="SMM968" s="26"/>
      <c r="SMN968" s="26"/>
      <c r="SMO968" s="26"/>
      <c r="SMP968" s="26"/>
      <c r="SMQ968" s="26"/>
      <c r="SMR968" s="26"/>
      <c r="SMS968" s="26"/>
      <c r="SMT968" s="26"/>
      <c r="SMU968" s="26"/>
      <c r="SMV968" s="26"/>
      <c r="SMW968" s="26"/>
      <c r="SMX968" s="26"/>
      <c r="SMY968" s="26"/>
      <c r="SMZ968" s="26"/>
      <c r="SNA968" s="26"/>
      <c r="SNB968" s="26"/>
      <c r="SNC968" s="26"/>
      <c r="SND968" s="26"/>
      <c r="SNE968" s="26"/>
      <c r="SNF968" s="26"/>
      <c r="SNG968" s="26"/>
      <c r="SNH968" s="26"/>
      <c r="SNI968" s="26"/>
      <c r="SNJ968" s="26"/>
      <c r="SNK968" s="26"/>
      <c r="SNL968" s="26"/>
      <c r="SNM968" s="26"/>
      <c r="SNN968" s="26"/>
      <c r="SNO968" s="26"/>
      <c r="SNP968" s="26"/>
      <c r="SNQ968" s="26"/>
      <c r="SNR968" s="26"/>
      <c r="SNS968" s="26"/>
      <c r="SNT968" s="26"/>
      <c r="SNU968" s="26"/>
      <c r="SNV968" s="26"/>
      <c r="SNW968" s="26"/>
      <c r="SNX968" s="26"/>
      <c r="SNY968" s="26"/>
      <c r="SNZ968" s="26"/>
      <c r="SOA968" s="26"/>
      <c r="SOB968" s="26"/>
      <c r="SOC968" s="26"/>
      <c r="SOD968" s="26"/>
      <c r="SOE968" s="26"/>
      <c r="SOF968" s="26"/>
      <c r="SOG968" s="26"/>
      <c r="SOH968" s="26"/>
      <c r="SOI968" s="26"/>
      <c r="SOJ968" s="26"/>
      <c r="SOK968" s="26"/>
      <c r="SOL968" s="26"/>
      <c r="SOM968" s="26"/>
      <c r="SON968" s="26"/>
      <c r="SOO968" s="26"/>
      <c r="SOP968" s="26"/>
      <c r="SOQ968" s="26"/>
      <c r="SOR968" s="26"/>
      <c r="SOS968" s="26"/>
      <c r="SOT968" s="26"/>
      <c r="SOU968" s="26"/>
      <c r="SOV968" s="26"/>
      <c r="SOW968" s="26"/>
      <c r="SOX968" s="26"/>
      <c r="SOY968" s="26"/>
      <c r="SOZ968" s="26"/>
      <c r="SPA968" s="26"/>
      <c r="SPB968" s="26"/>
      <c r="SPC968" s="26"/>
      <c r="SPD968" s="26"/>
      <c r="SPE968" s="26"/>
      <c r="SPF968" s="26"/>
      <c r="SPG968" s="26"/>
      <c r="SPH968" s="26"/>
      <c r="SPI968" s="26"/>
      <c r="SPJ968" s="26"/>
      <c r="SPK968" s="26"/>
      <c r="SPL968" s="26"/>
      <c r="SPM968" s="26"/>
      <c r="SPN968" s="26"/>
      <c r="SPO968" s="26"/>
      <c r="SPP968" s="26"/>
      <c r="SPQ968" s="26"/>
      <c r="SPR968" s="26"/>
      <c r="SPS968" s="26"/>
      <c r="SPT968" s="26"/>
      <c r="SPU968" s="26"/>
      <c r="SPV968" s="26"/>
      <c r="SPW968" s="26"/>
      <c r="SPX968" s="26"/>
      <c r="SPY968" s="26"/>
      <c r="SPZ968" s="26"/>
      <c r="SQA968" s="26"/>
      <c r="SQB968" s="26"/>
      <c r="SQC968" s="26"/>
      <c r="SQD968" s="26"/>
      <c r="SQE968" s="26"/>
      <c r="SQF968" s="26"/>
      <c r="SQG968" s="26"/>
      <c r="SQH968" s="26"/>
      <c r="SQI968" s="26"/>
      <c r="SQJ968" s="26"/>
      <c r="SQK968" s="26"/>
      <c r="SQL968" s="26"/>
      <c r="SQM968" s="26"/>
      <c r="SQN968" s="26"/>
      <c r="SQO968" s="26"/>
      <c r="SQP968" s="26"/>
      <c r="SQQ968" s="26"/>
      <c r="SQR968" s="26"/>
      <c r="SQS968" s="26"/>
      <c r="SQT968" s="26"/>
      <c r="SQU968" s="26"/>
      <c r="SQV968" s="26"/>
      <c r="SQW968" s="26"/>
      <c r="SQX968" s="26"/>
      <c r="SQY968" s="26"/>
      <c r="SQZ968" s="26"/>
      <c r="SRA968" s="26"/>
      <c r="SRB968" s="26"/>
      <c r="SRC968" s="26"/>
      <c r="SRD968" s="26"/>
      <c r="SRE968" s="26"/>
      <c r="SRF968" s="26"/>
      <c r="SRG968" s="26"/>
      <c r="SRH968" s="26"/>
      <c r="SRI968" s="26"/>
      <c r="SRJ968" s="26"/>
      <c r="SRK968" s="26"/>
      <c r="SRL968" s="26"/>
      <c r="SRM968" s="26"/>
      <c r="SRN968" s="26"/>
      <c r="SRO968" s="26"/>
      <c r="SRP968" s="26"/>
      <c r="SRQ968" s="26"/>
      <c r="SRR968" s="26"/>
      <c r="SRS968" s="26"/>
      <c r="SRT968" s="26"/>
      <c r="SRU968" s="26"/>
      <c r="SRV968" s="26"/>
      <c r="SRW968" s="26"/>
      <c r="SRX968" s="26"/>
      <c r="SRY968" s="26"/>
      <c r="SRZ968" s="26"/>
      <c r="SSA968" s="26"/>
      <c r="SSB968" s="26"/>
      <c r="SSC968" s="26"/>
      <c r="SSD968" s="26"/>
      <c r="SSE968" s="26"/>
      <c r="SSF968" s="26"/>
      <c r="SSG968" s="26"/>
      <c r="SSH968" s="26"/>
      <c r="SSI968" s="26"/>
      <c r="SSJ968" s="26"/>
      <c r="SSK968" s="26"/>
      <c r="SSL968" s="26"/>
      <c r="SSM968" s="26"/>
      <c r="SSN968" s="26"/>
      <c r="SSO968" s="26"/>
      <c r="SSP968" s="26"/>
      <c r="SSQ968" s="26"/>
      <c r="SSR968" s="26"/>
      <c r="SSS968" s="26"/>
      <c r="SST968" s="26"/>
      <c r="SSU968" s="26"/>
      <c r="SSV968" s="26"/>
      <c r="SSW968" s="26"/>
      <c r="SSX968" s="26"/>
      <c r="SSY968" s="26"/>
      <c r="SSZ968" s="26"/>
      <c r="STA968" s="26"/>
      <c r="STB968" s="26"/>
      <c r="STC968" s="26"/>
      <c r="STD968" s="26"/>
      <c r="STE968" s="26"/>
      <c r="STF968" s="26"/>
      <c r="STG968" s="26"/>
      <c r="STH968" s="26"/>
      <c r="STI968" s="26"/>
      <c r="STJ968" s="26"/>
      <c r="STK968" s="26"/>
      <c r="STL968" s="26"/>
      <c r="STM968" s="26"/>
      <c r="STN968" s="26"/>
      <c r="STO968" s="26"/>
      <c r="STP968" s="26"/>
      <c r="STQ968" s="26"/>
      <c r="STR968" s="26"/>
      <c r="STS968" s="26"/>
      <c r="STT968" s="26"/>
      <c r="STU968" s="26"/>
      <c r="STV968" s="26"/>
      <c r="STW968" s="26"/>
      <c r="STX968" s="26"/>
      <c r="STY968" s="26"/>
      <c r="STZ968" s="26"/>
      <c r="SUA968" s="26"/>
      <c r="SUB968" s="26"/>
      <c r="SUC968" s="26"/>
      <c r="SUD968" s="26"/>
      <c r="SUE968" s="26"/>
      <c r="SUF968" s="26"/>
      <c r="SUG968" s="26"/>
      <c r="SUH968" s="26"/>
      <c r="SUI968" s="26"/>
      <c r="SUJ968" s="26"/>
      <c r="SUK968" s="26"/>
      <c r="SUL968" s="26"/>
      <c r="SUM968" s="26"/>
      <c r="SUN968" s="26"/>
      <c r="SUO968" s="26"/>
      <c r="SUP968" s="26"/>
      <c r="SUQ968" s="26"/>
      <c r="SUR968" s="26"/>
      <c r="SUS968" s="26"/>
      <c r="SUT968" s="26"/>
      <c r="SUU968" s="26"/>
      <c r="SUV968" s="26"/>
      <c r="SUW968" s="26"/>
      <c r="SUX968" s="26"/>
      <c r="SUY968" s="26"/>
      <c r="SUZ968" s="26"/>
      <c r="SVA968" s="26"/>
      <c r="SVB968" s="26"/>
      <c r="SVC968" s="26"/>
      <c r="SVD968" s="26"/>
      <c r="SVE968" s="26"/>
      <c r="SVF968" s="26"/>
      <c r="SVG968" s="26"/>
      <c r="SVH968" s="26"/>
      <c r="SVI968" s="26"/>
      <c r="SVJ968" s="26"/>
      <c r="SVK968" s="26"/>
      <c r="SVL968" s="26"/>
      <c r="SVM968" s="26"/>
      <c r="SVN968" s="26"/>
      <c r="SVO968" s="26"/>
      <c r="SVP968" s="26"/>
      <c r="SVQ968" s="26"/>
      <c r="SVR968" s="26"/>
      <c r="SVS968" s="26"/>
      <c r="SVT968" s="26"/>
      <c r="SVU968" s="26"/>
      <c r="SVV968" s="26"/>
      <c r="SVW968" s="26"/>
      <c r="SVX968" s="26"/>
      <c r="SVY968" s="26"/>
      <c r="SVZ968" s="26"/>
      <c r="SWA968" s="26"/>
      <c r="SWB968" s="26"/>
      <c r="SWC968" s="26"/>
      <c r="SWD968" s="26"/>
      <c r="SWE968" s="26"/>
      <c r="SWF968" s="26"/>
      <c r="SWG968" s="26"/>
      <c r="SWH968" s="26"/>
      <c r="SWI968" s="26"/>
      <c r="SWJ968" s="26"/>
      <c r="SWK968" s="26"/>
      <c r="SWL968" s="26"/>
      <c r="SWM968" s="26"/>
      <c r="SWN968" s="26"/>
      <c r="SWO968" s="26"/>
      <c r="SWP968" s="26"/>
      <c r="SWQ968" s="26"/>
      <c r="SWR968" s="26"/>
      <c r="SWS968" s="26"/>
      <c r="SWT968" s="26"/>
      <c r="SWU968" s="26"/>
      <c r="SWV968" s="26"/>
      <c r="SWW968" s="26"/>
      <c r="SWX968" s="26"/>
      <c r="SWY968" s="26"/>
      <c r="SWZ968" s="26"/>
      <c r="SXA968" s="26"/>
      <c r="SXB968" s="26"/>
      <c r="SXC968" s="26"/>
      <c r="SXD968" s="26"/>
      <c r="SXE968" s="26"/>
      <c r="SXF968" s="26"/>
      <c r="SXG968" s="26"/>
      <c r="SXH968" s="26"/>
      <c r="SXI968" s="26"/>
      <c r="SXJ968" s="26"/>
      <c r="SXK968" s="26"/>
      <c r="SXL968" s="26"/>
      <c r="SXM968" s="26"/>
      <c r="SXN968" s="26"/>
      <c r="SXO968" s="26"/>
      <c r="SXP968" s="26"/>
      <c r="SXQ968" s="26"/>
      <c r="SXR968" s="26"/>
      <c r="SXS968" s="26"/>
      <c r="SXT968" s="26"/>
      <c r="SXU968" s="26"/>
      <c r="SXV968" s="26"/>
      <c r="SXW968" s="26"/>
      <c r="SXX968" s="26"/>
      <c r="SXY968" s="26"/>
      <c r="SXZ968" s="26"/>
      <c r="SYA968" s="26"/>
      <c r="SYB968" s="26"/>
      <c r="SYC968" s="26"/>
      <c r="SYD968" s="26"/>
      <c r="SYE968" s="26"/>
      <c r="SYF968" s="26"/>
      <c r="SYG968" s="26"/>
      <c r="SYH968" s="26"/>
      <c r="SYI968" s="26"/>
      <c r="SYJ968" s="26"/>
      <c r="SYK968" s="26"/>
      <c r="SYL968" s="26"/>
      <c r="SYM968" s="26"/>
      <c r="SYN968" s="26"/>
      <c r="SYO968" s="26"/>
      <c r="SYP968" s="26"/>
      <c r="SYQ968" s="26"/>
      <c r="SYR968" s="26"/>
      <c r="SYS968" s="26"/>
      <c r="SYT968" s="26"/>
      <c r="SYU968" s="26"/>
      <c r="SYV968" s="26"/>
      <c r="SYW968" s="26"/>
      <c r="SYX968" s="26"/>
      <c r="SYY968" s="26"/>
      <c r="SYZ968" s="26"/>
      <c r="SZA968" s="26"/>
      <c r="SZB968" s="26"/>
      <c r="SZC968" s="26"/>
      <c r="SZD968" s="26"/>
      <c r="SZE968" s="26"/>
      <c r="SZF968" s="26"/>
      <c r="SZG968" s="26"/>
      <c r="SZH968" s="26"/>
      <c r="SZI968" s="26"/>
      <c r="SZJ968" s="26"/>
      <c r="SZK968" s="26"/>
      <c r="SZL968" s="26"/>
      <c r="SZM968" s="26"/>
      <c r="SZN968" s="26"/>
      <c r="SZO968" s="26"/>
      <c r="SZP968" s="26"/>
      <c r="SZQ968" s="26"/>
      <c r="SZR968" s="26"/>
      <c r="SZS968" s="26"/>
      <c r="SZT968" s="26"/>
      <c r="SZU968" s="26"/>
      <c r="SZV968" s="26"/>
      <c r="SZW968" s="26"/>
      <c r="SZX968" s="26"/>
      <c r="SZY968" s="26"/>
      <c r="SZZ968" s="26"/>
      <c r="TAA968" s="26"/>
      <c r="TAB968" s="26"/>
      <c r="TAC968" s="26"/>
      <c r="TAD968" s="26"/>
      <c r="TAE968" s="26"/>
      <c r="TAF968" s="26"/>
      <c r="TAG968" s="26"/>
      <c r="TAH968" s="26"/>
      <c r="TAI968" s="26"/>
      <c r="TAJ968" s="26"/>
      <c r="TAK968" s="26"/>
      <c r="TAL968" s="26"/>
      <c r="TAM968" s="26"/>
      <c r="TAN968" s="26"/>
      <c r="TAO968" s="26"/>
      <c r="TAP968" s="26"/>
      <c r="TAQ968" s="26"/>
      <c r="TAR968" s="26"/>
      <c r="TAS968" s="26"/>
      <c r="TAT968" s="26"/>
      <c r="TAU968" s="26"/>
      <c r="TAV968" s="26"/>
      <c r="TAW968" s="26"/>
      <c r="TAX968" s="26"/>
      <c r="TAY968" s="26"/>
      <c r="TAZ968" s="26"/>
      <c r="TBA968" s="26"/>
      <c r="TBB968" s="26"/>
      <c r="TBC968" s="26"/>
      <c r="TBD968" s="26"/>
      <c r="TBE968" s="26"/>
      <c r="TBF968" s="26"/>
      <c r="TBG968" s="26"/>
      <c r="TBH968" s="26"/>
      <c r="TBI968" s="26"/>
      <c r="TBJ968" s="26"/>
      <c r="TBK968" s="26"/>
      <c r="TBL968" s="26"/>
      <c r="TBM968" s="26"/>
      <c r="TBN968" s="26"/>
      <c r="TBO968" s="26"/>
      <c r="TBP968" s="26"/>
      <c r="TBQ968" s="26"/>
      <c r="TBR968" s="26"/>
      <c r="TBS968" s="26"/>
      <c r="TBT968" s="26"/>
      <c r="TBU968" s="26"/>
      <c r="TBV968" s="26"/>
      <c r="TBW968" s="26"/>
      <c r="TBX968" s="26"/>
      <c r="TBY968" s="26"/>
      <c r="TBZ968" s="26"/>
      <c r="TCA968" s="26"/>
      <c r="TCB968" s="26"/>
      <c r="TCC968" s="26"/>
      <c r="TCD968" s="26"/>
      <c r="TCE968" s="26"/>
      <c r="TCF968" s="26"/>
      <c r="TCG968" s="26"/>
      <c r="TCH968" s="26"/>
      <c r="TCI968" s="26"/>
      <c r="TCJ968" s="26"/>
      <c r="TCK968" s="26"/>
      <c r="TCL968" s="26"/>
      <c r="TCM968" s="26"/>
      <c r="TCN968" s="26"/>
      <c r="TCO968" s="26"/>
      <c r="TCP968" s="26"/>
      <c r="TCQ968" s="26"/>
      <c r="TCR968" s="26"/>
      <c r="TCS968" s="26"/>
      <c r="TCT968" s="26"/>
      <c r="TCU968" s="26"/>
      <c r="TCV968" s="26"/>
      <c r="TCW968" s="26"/>
      <c r="TCX968" s="26"/>
      <c r="TCY968" s="26"/>
      <c r="TCZ968" s="26"/>
      <c r="TDA968" s="26"/>
      <c r="TDB968" s="26"/>
      <c r="TDC968" s="26"/>
      <c r="TDD968" s="26"/>
      <c r="TDE968" s="26"/>
      <c r="TDF968" s="26"/>
      <c r="TDG968" s="26"/>
      <c r="TDH968" s="26"/>
      <c r="TDI968" s="26"/>
      <c r="TDJ968" s="26"/>
      <c r="TDK968" s="26"/>
      <c r="TDL968" s="26"/>
      <c r="TDM968" s="26"/>
      <c r="TDN968" s="26"/>
      <c r="TDO968" s="26"/>
      <c r="TDP968" s="26"/>
      <c r="TDQ968" s="26"/>
      <c r="TDR968" s="26"/>
      <c r="TDS968" s="26"/>
      <c r="TDT968" s="26"/>
      <c r="TDU968" s="26"/>
      <c r="TDV968" s="26"/>
      <c r="TDW968" s="26"/>
      <c r="TDX968" s="26"/>
      <c r="TDY968" s="26"/>
      <c r="TDZ968" s="26"/>
      <c r="TEA968" s="26"/>
      <c r="TEB968" s="26"/>
      <c r="TEC968" s="26"/>
      <c r="TED968" s="26"/>
      <c r="TEE968" s="26"/>
      <c r="TEF968" s="26"/>
      <c r="TEG968" s="26"/>
      <c r="TEH968" s="26"/>
      <c r="TEI968" s="26"/>
      <c r="TEJ968" s="26"/>
      <c r="TEK968" s="26"/>
      <c r="TEL968" s="26"/>
      <c r="TEM968" s="26"/>
      <c r="TEN968" s="26"/>
      <c r="TEO968" s="26"/>
      <c r="TEP968" s="26"/>
      <c r="TEQ968" s="26"/>
      <c r="TER968" s="26"/>
      <c r="TES968" s="26"/>
      <c r="TET968" s="26"/>
      <c r="TEU968" s="26"/>
      <c r="TEV968" s="26"/>
      <c r="TEW968" s="26"/>
      <c r="TEX968" s="26"/>
      <c r="TEY968" s="26"/>
      <c r="TEZ968" s="26"/>
      <c r="TFA968" s="26"/>
      <c r="TFB968" s="26"/>
      <c r="TFC968" s="26"/>
      <c r="TFD968" s="26"/>
      <c r="TFE968" s="26"/>
      <c r="TFF968" s="26"/>
      <c r="TFG968" s="26"/>
      <c r="TFH968" s="26"/>
      <c r="TFI968" s="26"/>
      <c r="TFJ968" s="26"/>
      <c r="TFK968" s="26"/>
      <c r="TFL968" s="26"/>
      <c r="TFM968" s="26"/>
      <c r="TFN968" s="26"/>
      <c r="TFO968" s="26"/>
      <c r="TFP968" s="26"/>
      <c r="TFQ968" s="26"/>
      <c r="TFR968" s="26"/>
      <c r="TFS968" s="26"/>
      <c r="TFT968" s="26"/>
      <c r="TFU968" s="26"/>
      <c r="TFV968" s="26"/>
      <c r="TFW968" s="26"/>
      <c r="TFX968" s="26"/>
      <c r="TFY968" s="26"/>
      <c r="TFZ968" s="26"/>
      <c r="TGA968" s="26"/>
      <c r="TGB968" s="26"/>
      <c r="TGC968" s="26"/>
      <c r="TGD968" s="26"/>
      <c r="TGE968" s="26"/>
      <c r="TGF968" s="26"/>
      <c r="TGG968" s="26"/>
      <c r="TGH968" s="26"/>
      <c r="TGI968" s="26"/>
      <c r="TGJ968" s="26"/>
      <c r="TGK968" s="26"/>
      <c r="TGL968" s="26"/>
      <c r="TGM968" s="26"/>
      <c r="TGN968" s="26"/>
      <c r="TGO968" s="26"/>
      <c r="TGP968" s="26"/>
      <c r="TGQ968" s="26"/>
      <c r="TGR968" s="26"/>
      <c r="TGS968" s="26"/>
      <c r="TGT968" s="26"/>
      <c r="TGU968" s="26"/>
      <c r="TGV968" s="26"/>
      <c r="TGW968" s="26"/>
      <c r="TGX968" s="26"/>
      <c r="TGY968" s="26"/>
      <c r="TGZ968" s="26"/>
      <c r="THA968" s="26"/>
      <c r="THB968" s="26"/>
      <c r="THC968" s="26"/>
      <c r="THD968" s="26"/>
      <c r="THE968" s="26"/>
      <c r="THF968" s="26"/>
      <c r="THG968" s="26"/>
      <c r="THH968" s="26"/>
      <c r="THI968" s="26"/>
      <c r="THJ968" s="26"/>
      <c r="THK968" s="26"/>
      <c r="THL968" s="26"/>
      <c r="THM968" s="26"/>
      <c r="THN968" s="26"/>
      <c r="THO968" s="26"/>
      <c r="THP968" s="26"/>
      <c r="THQ968" s="26"/>
      <c r="THR968" s="26"/>
      <c r="THS968" s="26"/>
      <c r="THT968" s="26"/>
      <c r="THU968" s="26"/>
      <c r="THV968" s="26"/>
      <c r="THW968" s="26"/>
      <c r="THX968" s="26"/>
      <c r="THY968" s="26"/>
      <c r="THZ968" s="26"/>
      <c r="TIA968" s="26"/>
      <c r="TIB968" s="26"/>
      <c r="TIC968" s="26"/>
      <c r="TID968" s="26"/>
      <c r="TIE968" s="26"/>
      <c r="TIF968" s="26"/>
      <c r="TIG968" s="26"/>
      <c r="TIH968" s="26"/>
      <c r="TII968" s="26"/>
      <c r="TIJ968" s="26"/>
      <c r="TIK968" s="26"/>
      <c r="TIL968" s="26"/>
      <c r="TIM968" s="26"/>
      <c r="TIN968" s="26"/>
      <c r="TIO968" s="26"/>
      <c r="TIP968" s="26"/>
      <c r="TIQ968" s="26"/>
      <c r="TIR968" s="26"/>
      <c r="TIS968" s="26"/>
      <c r="TIT968" s="26"/>
      <c r="TIU968" s="26"/>
      <c r="TIV968" s="26"/>
      <c r="TIW968" s="26"/>
      <c r="TIX968" s="26"/>
      <c r="TIY968" s="26"/>
      <c r="TIZ968" s="26"/>
      <c r="TJA968" s="26"/>
      <c r="TJB968" s="26"/>
      <c r="TJC968" s="26"/>
      <c r="TJD968" s="26"/>
      <c r="TJE968" s="26"/>
      <c r="TJF968" s="26"/>
      <c r="TJG968" s="26"/>
      <c r="TJH968" s="26"/>
      <c r="TJI968" s="26"/>
      <c r="TJJ968" s="26"/>
      <c r="TJK968" s="26"/>
      <c r="TJL968" s="26"/>
      <c r="TJM968" s="26"/>
      <c r="TJN968" s="26"/>
      <c r="TJO968" s="26"/>
      <c r="TJP968" s="26"/>
      <c r="TJQ968" s="26"/>
      <c r="TJR968" s="26"/>
      <c r="TJS968" s="26"/>
      <c r="TJT968" s="26"/>
      <c r="TJU968" s="26"/>
      <c r="TJV968" s="26"/>
      <c r="TJW968" s="26"/>
      <c r="TJX968" s="26"/>
      <c r="TJY968" s="26"/>
      <c r="TJZ968" s="26"/>
      <c r="TKA968" s="26"/>
      <c r="TKB968" s="26"/>
      <c r="TKC968" s="26"/>
      <c r="TKD968" s="26"/>
      <c r="TKE968" s="26"/>
      <c r="TKF968" s="26"/>
      <c r="TKG968" s="26"/>
      <c r="TKH968" s="26"/>
      <c r="TKI968" s="26"/>
      <c r="TKJ968" s="26"/>
      <c r="TKK968" s="26"/>
      <c r="TKL968" s="26"/>
      <c r="TKM968" s="26"/>
      <c r="TKN968" s="26"/>
      <c r="TKO968" s="26"/>
      <c r="TKP968" s="26"/>
      <c r="TKQ968" s="26"/>
      <c r="TKR968" s="26"/>
      <c r="TKS968" s="26"/>
      <c r="TKT968" s="26"/>
      <c r="TKU968" s="26"/>
      <c r="TKV968" s="26"/>
      <c r="TKW968" s="26"/>
      <c r="TKX968" s="26"/>
      <c r="TKY968" s="26"/>
      <c r="TKZ968" s="26"/>
      <c r="TLA968" s="26"/>
      <c r="TLB968" s="26"/>
      <c r="TLC968" s="26"/>
      <c r="TLD968" s="26"/>
      <c r="TLE968" s="26"/>
      <c r="TLF968" s="26"/>
      <c r="TLG968" s="26"/>
      <c r="TLH968" s="26"/>
      <c r="TLI968" s="26"/>
      <c r="TLJ968" s="26"/>
      <c r="TLK968" s="26"/>
      <c r="TLL968" s="26"/>
      <c r="TLM968" s="26"/>
      <c r="TLN968" s="26"/>
      <c r="TLO968" s="26"/>
      <c r="TLP968" s="26"/>
      <c r="TLQ968" s="26"/>
      <c r="TLR968" s="26"/>
      <c r="TLS968" s="26"/>
      <c r="TLT968" s="26"/>
      <c r="TLU968" s="26"/>
      <c r="TLV968" s="26"/>
      <c r="TLW968" s="26"/>
      <c r="TLX968" s="26"/>
      <c r="TLY968" s="26"/>
      <c r="TLZ968" s="26"/>
      <c r="TMA968" s="26"/>
      <c r="TMB968" s="26"/>
      <c r="TMC968" s="26"/>
      <c r="TMD968" s="26"/>
      <c r="TME968" s="26"/>
      <c r="TMF968" s="26"/>
      <c r="TMG968" s="26"/>
      <c r="TMH968" s="26"/>
      <c r="TMI968" s="26"/>
      <c r="TMJ968" s="26"/>
      <c r="TMK968" s="26"/>
      <c r="TML968" s="26"/>
      <c r="TMM968" s="26"/>
      <c r="TMN968" s="26"/>
      <c r="TMO968" s="26"/>
      <c r="TMP968" s="26"/>
      <c r="TMQ968" s="26"/>
      <c r="TMR968" s="26"/>
      <c r="TMS968" s="26"/>
      <c r="TMT968" s="26"/>
      <c r="TMU968" s="26"/>
      <c r="TMV968" s="26"/>
      <c r="TMW968" s="26"/>
      <c r="TMX968" s="26"/>
      <c r="TMY968" s="26"/>
      <c r="TMZ968" s="26"/>
      <c r="TNA968" s="26"/>
      <c r="TNB968" s="26"/>
      <c r="TNC968" s="26"/>
      <c r="TND968" s="26"/>
      <c r="TNE968" s="26"/>
      <c r="TNF968" s="26"/>
      <c r="TNG968" s="26"/>
      <c r="TNH968" s="26"/>
      <c r="TNI968" s="26"/>
      <c r="TNJ968" s="26"/>
      <c r="TNK968" s="26"/>
      <c r="TNL968" s="26"/>
      <c r="TNM968" s="26"/>
      <c r="TNN968" s="26"/>
      <c r="TNO968" s="26"/>
      <c r="TNP968" s="26"/>
      <c r="TNQ968" s="26"/>
      <c r="TNR968" s="26"/>
      <c r="TNS968" s="26"/>
      <c r="TNT968" s="26"/>
      <c r="TNU968" s="26"/>
      <c r="TNV968" s="26"/>
      <c r="TNW968" s="26"/>
      <c r="TNX968" s="26"/>
      <c r="TNY968" s="26"/>
      <c r="TNZ968" s="26"/>
      <c r="TOA968" s="26"/>
      <c r="TOB968" s="26"/>
      <c r="TOC968" s="26"/>
      <c r="TOD968" s="26"/>
      <c r="TOE968" s="26"/>
      <c r="TOF968" s="26"/>
      <c r="TOG968" s="26"/>
      <c r="TOH968" s="26"/>
      <c r="TOI968" s="26"/>
      <c r="TOJ968" s="26"/>
      <c r="TOK968" s="26"/>
      <c r="TOL968" s="26"/>
      <c r="TOM968" s="26"/>
      <c r="TON968" s="26"/>
      <c r="TOO968" s="26"/>
      <c r="TOP968" s="26"/>
      <c r="TOQ968" s="26"/>
      <c r="TOR968" s="26"/>
      <c r="TOS968" s="26"/>
      <c r="TOT968" s="26"/>
      <c r="TOU968" s="26"/>
      <c r="TOV968" s="26"/>
      <c r="TOW968" s="26"/>
      <c r="TOX968" s="26"/>
      <c r="TOY968" s="26"/>
      <c r="TOZ968" s="26"/>
      <c r="TPA968" s="26"/>
      <c r="TPB968" s="26"/>
      <c r="TPC968" s="26"/>
      <c r="TPD968" s="26"/>
      <c r="TPE968" s="26"/>
      <c r="TPF968" s="26"/>
      <c r="TPG968" s="26"/>
      <c r="TPH968" s="26"/>
      <c r="TPI968" s="26"/>
      <c r="TPJ968" s="26"/>
      <c r="TPK968" s="26"/>
      <c r="TPL968" s="26"/>
      <c r="TPM968" s="26"/>
      <c r="TPN968" s="26"/>
      <c r="TPO968" s="26"/>
      <c r="TPP968" s="26"/>
      <c r="TPQ968" s="26"/>
      <c r="TPR968" s="26"/>
      <c r="TPS968" s="26"/>
      <c r="TPT968" s="26"/>
      <c r="TPU968" s="26"/>
      <c r="TPV968" s="26"/>
      <c r="TPW968" s="26"/>
      <c r="TPX968" s="26"/>
      <c r="TPY968" s="26"/>
      <c r="TPZ968" s="26"/>
      <c r="TQA968" s="26"/>
      <c r="TQB968" s="26"/>
      <c r="TQC968" s="26"/>
      <c r="TQD968" s="26"/>
      <c r="TQE968" s="26"/>
      <c r="TQF968" s="26"/>
      <c r="TQG968" s="26"/>
      <c r="TQH968" s="26"/>
      <c r="TQI968" s="26"/>
      <c r="TQJ968" s="26"/>
      <c r="TQK968" s="26"/>
      <c r="TQL968" s="26"/>
      <c r="TQM968" s="26"/>
      <c r="TQN968" s="26"/>
      <c r="TQO968" s="26"/>
      <c r="TQP968" s="26"/>
      <c r="TQQ968" s="26"/>
      <c r="TQR968" s="26"/>
      <c r="TQS968" s="26"/>
      <c r="TQT968" s="26"/>
      <c r="TQU968" s="26"/>
      <c r="TQV968" s="26"/>
      <c r="TQW968" s="26"/>
      <c r="TQX968" s="26"/>
      <c r="TQY968" s="26"/>
      <c r="TQZ968" s="26"/>
      <c r="TRA968" s="26"/>
      <c r="TRB968" s="26"/>
      <c r="TRC968" s="26"/>
      <c r="TRD968" s="26"/>
      <c r="TRE968" s="26"/>
      <c r="TRF968" s="26"/>
      <c r="TRG968" s="26"/>
      <c r="TRH968" s="26"/>
      <c r="TRI968" s="26"/>
      <c r="TRJ968" s="26"/>
      <c r="TRK968" s="26"/>
      <c r="TRL968" s="26"/>
      <c r="TRM968" s="26"/>
      <c r="TRN968" s="26"/>
      <c r="TRO968" s="26"/>
      <c r="TRP968" s="26"/>
      <c r="TRQ968" s="26"/>
      <c r="TRR968" s="26"/>
      <c r="TRS968" s="26"/>
      <c r="TRT968" s="26"/>
      <c r="TRU968" s="26"/>
      <c r="TRV968" s="26"/>
      <c r="TRW968" s="26"/>
      <c r="TRX968" s="26"/>
      <c r="TRY968" s="26"/>
      <c r="TRZ968" s="26"/>
      <c r="TSA968" s="26"/>
      <c r="TSB968" s="26"/>
      <c r="TSC968" s="26"/>
      <c r="TSD968" s="26"/>
      <c r="TSE968" s="26"/>
      <c r="TSF968" s="26"/>
      <c r="TSG968" s="26"/>
      <c r="TSH968" s="26"/>
      <c r="TSI968" s="26"/>
      <c r="TSJ968" s="26"/>
      <c r="TSK968" s="26"/>
      <c r="TSL968" s="26"/>
      <c r="TSM968" s="26"/>
      <c r="TSN968" s="26"/>
      <c r="TSO968" s="26"/>
      <c r="TSP968" s="26"/>
      <c r="TSQ968" s="26"/>
      <c r="TSR968" s="26"/>
      <c r="TSS968" s="26"/>
      <c r="TST968" s="26"/>
      <c r="TSU968" s="26"/>
      <c r="TSV968" s="26"/>
      <c r="TSW968" s="26"/>
      <c r="TSX968" s="26"/>
      <c r="TSY968" s="26"/>
      <c r="TSZ968" s="26"/>
      <c r="TTA968" s="26"/>
      <c r="TTB968" s="26"/>
      <c r="TTC968" s="26"/>
      <c r="TTD968" s="26"/>
      <c r="TTE968" s="26"/>
      <c r="TTF968" s="26"/>
      <c r="TTG968" s="26"/>
      <c r="TTH968" s="26"/>
      <c r="TTI968" s="26"/>
      <c r="TTJ968" s="26"/>
      <c r="TTK968" s="26"/>
      <c r="TTL968" s="26"/>
      <c r="TTM968" s="26"/>
      <c r="TTN968" s="26"/>
      <c r="TTO968" s="26"/>
      <c r="TTP968" s="26"/>
      <c r="TTQ968" s="26"/>
      <c r="TTR968" s="26"/>
      <c r="TTS968" s="26"/>
      <c r="TTT968" s="26"/>
      <c r="TTU968" s="26"/>
      <c r="TTV968" s="26"/>
      <c r="TTW968" s="26"/>
      <c r="TTX968" s="26"/>
      <c r="TTY968" s="26"/>
      <c r="TTZ968" s="26"/>
      <c r="TUA968" s="26"/>
      <c r="TUB968" s="26"/>
      <c r="TUC968" s="26"/>
      <c r="TUD968" s="26"/>
      <c r="TUE968" s="26"/>
      <c r="TUF968" s="26"/>
      <c r="TUG968" s="26"/>
      <c r="TUH968" s="26"/>
      <c r="TUI968" s="26"/>
      <c r="TUJ968" s="26"/>
      <c r="TUK968" s="26"/>
      <c r="TUL968" s="26"/>
      <c r="TUM968" s="26"/>
      <c r="TUN968" s="26"/>
      <c r="TUO968" s="26"/>
      <c r="TUP968" s="26"/>
      <c r="TUQ968" s="26"/>
      <c r="TUR968" s="26"/>
      <c r="TUS968" s="26"/>
      <c r="TUT968" s="26"/>
      <c r="TUU968" s="26"/>
      <c r="TUV968" s="26"/>
      <c r="TUW968" s="26"/>
      <c r="TUX968" s="26"/>
      <c r="TUY968" s="26"/>
      <c r="TUZ968" s="26"/>
      <c r="TVA968" s="26"/>
      <c r="TVB968" s="26"/>
      <c r="TVC968" s="26"/>
      <c r="TVD968" s="26"/>
      <c r="TVE968" s="26"/>
      <c r="TVF968" s="26"/>
      <c r="TVG968" s="26"/>
      <c r="TVH968" s="26"/>
      <c r="TVI968" s="26"/>
      <c r="TVJ968" s="26"/>
      <c r="TVK968" s="26"/>
      <c r="TVL968" s="26"/>
      <c r="TVM968" s="26"/>
      <c r="TVN968" s="26"/>
      <c r="TVO968" s="26"/>
      <c r="TVP968" s="26"/>
      <c r="TVQ968" s="26"/>
      <c r="TVR968" s="26"/>
      <c r="TVS968" s="26"/>
      <c r="TVT968" s="26"/>
      <c r="TVU968" s="26"/>
      <c r="TVV968" s="26"/>
      <c r="TVW968" s="26"/>
      <c r="TVX968" s="26"/>
      <c r="TVY968" s="26"/>
      <c r="TVZ968" s="26"/>
      <c r="TWA968" s="26"/>
      <c r="TWB968" s="26"/>
      <c r="TWC968" s="26"/>
      <c r="TWD968" s="26"/>
      <c r="TWE968" s="26"/>
      <c r="TWF968" s="26"/>
      <c r="TWG968" s="26"/>
      <c r="TWH968" s="26"/>
      <c r="TWI968" s="26"/>
      <c r="TWJ968" s="26"/>
      <c r="TWK968" s="26"/>
      <c r="TWL968" s="26"/>
      <c r="TWM968" s="26"/>
      <c r="TWN968" s="26"/>
      <c r="TWO968" s="26"/>
      <c r="TWP968" s="26"/>
      <c r="TWQ968" s="26"/>
      <c r="TWR968" s="26"/>
      <c r="TWS968" s="26"/>
      <c r="TWT968" s="26"/>
      <c r="TWU968" s="26"/>
      <c r="TWV968" s="26"/>
      <c r="TWW968" s="26"/>
      <c r="TWX968" s="26"/>
      <c r="TWY968" s="26"/>
      <c r="TWZ968" s="26"/>
      <c r="TXA968" s="26"/>
      <c r="TXB968" s="26"/>
      <c r="TXC968" s="26"/>
      <c r="TXD968" s="26"/>
      <c r="TXE968" s="26"/>
      <c r="TXF968" s="26"/>
      <c r="TXG968" s="26"/>
      <c r="TXH968" s="26"/>
      <c r="TXI968" s="26"/>
      <c r="TXJ968" s="26"/>
      <c r="TXK968" s="26"/>
      <c r="TXL968" s="26"/>
      <c r="TXM968" s="26"/>
      <c r="TXN968" s="26"/>
      <c r="TXO968" s="26"/>
      <c r="TXP968" s="26"/>
      <c r="TXQ968" s="26"/>
      <c r="TXR968" s="26"/>
      <c r="TXS968" s="26"/>
      <c r="TXT968" s="26"/>
      <c r="TXU968" s="26"/>
      <c r="TXV968" s="26"/>
      <c r="TXW968" s="26"/>
      <c r="TXX968" s="26"/>
      <c r="TXY968" s="26"/>
      <c r="TXZ968" s="26"/>
      <c r="TYA968" s="26"/>
      <c r="TYB968" s="26"/>
      <c r="TYC968" s="26"/>
      <c r="TYD968" s="26"/>
      <c r="TYE968" s="26"/>
      <c r="TYF968" s="26"/>
      <c r="TYG968" s="26"/>
      <c r="TYH968" s="26"/>
      <c r="TYI968" s="26"/>
      <c r="TYJ968" s="26"/>
      <c r="TYK968" s="26"/>
      <c r="TYL968" s="26"/>
      <c r="TYM968" s="26"/>
      <c r="TYN968" s="26"/>
      <c r="TYO968" s="26"/>
      <c r="TYP968" s="26"/>
      <c r="TYQ968" s="26"/>
      <c r="TYR968" s="26"/>
      <c r="TYS968" s="26"/>
      <c r="TYT968" s="26"/>
      <c r="TYU968" s="26"/>
      <c r="TYV968" s="26"/>
      <c r="TYW968" s="26"/>
      <c r="TYX968" s="26"/>
      <c r="TYY968" s="26"/>
      <c r="TYZ968" s="26"/>
      <c r="TZA968" s="26"/>
      <c r="TZB968" s="26"/>
      <c r="TZC968" s="26"/>
      <c r="TZD968" s="26"/>
      <c r="TZE968" s="26"/>
      <c r="TZF968" s="26"/>
      <c r="TZG968" s="26"/>
      <c r="TZH968" s="26"/>
      <c r="TZI968" s="26"/>
      <c r="TZJ968" s="26"/>
      <c r="TZK968" s="26"/>
      <c r="TZL968" s="26"/>
      <c r="TZM968" s="26"/>
      <c r="TZN968" s="26"/>
      <c r="TZO968" s="26"/>
      <c r="TZP968" s="26"/>
      <c r="TZQ968" s="26"/>
      <c r="TZR968" s="26"/>
      <c r="TZS968" s="26"/>
      <c r="TZT968" s="26"/>
      <c r="TZU968" s="26"/>
      <c r="TZV968" s="26"/>
      <c r="TZW968" s="26"/>
      <c r="TZX968" s="26"/>
      <c r="TZY968" s="26"/>
      <c r="TZZ968" s="26"/>
      <c r="UAA968" s="26"/>
      <c r="UAB968" s="26"/>
      <c r="UAC968" s="26"/>
      <c r="UAD968" s="26"/>
      <c r="UAE968" s="26"/>
      <c r="UAF968" s="26"/>
      <c r="UAG968" s="26"/>
      <c r="UAH968" s="26"/>
      <c r="UAI968" s="26"/>
      <c r="UAJ968" s="26"/>
      <c r="UAK968" s="26"/>
      <c r="UAL968" s="26"/>
      <c r="UAM968" s="26"/>
      <c r="UAN968" s="26"/>
      <c r="UAO968" s="26"/>
      <c r="UAP968" s="26"/>
      <c r="UAQ968" s="26"/>
      <c r="UAR968" s="26"/>
      <c r="UAS968" s="26"/>
      <c r="UAT968" s="26"/>
      <c r="UAU968" s="26"/>
      <c r="UAV968" s="26"/>
      <c r="UAW968" s="26"/>
      <c r="UAX968" s="26"/>
      <c r="UAY968" s="26"/>
      <c r="UAZ968" s="26"/>
      <c r="UBA968" s="26"/>
      <c r="UBB968" s="26"/>
      <c r="UBC968" s="26"/>
      <c r="UBD968" s="26"/>
      <c r="UBE968" s="26"/>
      <c r="UBF968" s="26"/>
      <c r="UBG968" s="26"/>
      <c r="UBH968" s="26"/>
      <c r="UBI968" s="26"/>
      <c r="UBJ968" s="26"/>
      <c r="UBK968" s="26"/>
      <c r="UBL968" s="26"/>
      <c r="UBM968" s="26"/>
      <c r="UBN968" s="26"/>
      <c r="UBO968" s="26"/>
      <c r="UBP968" s="26"/>
      <c r="UBQ968" s="26"/>
      <c r="UBR968" s="26"/>
      <c r="UBS968" s="26"/>
      <c r="UBT968" s="26"/>
      <c r="UBU968" s="26"/>
      <c r="UBV968" s="26"/>
      <c r="UBW968" s="26"/>
      <c r="UBX968" s="26"/>
      <c r="UBY968" s="26"/>
      <c r="UBZ968" s="26"/>
      <c r="UCA968" s="26"/>
      <c r="UCB968" s="26"/>
      <c r="UCC968" s="26"/>
      <c r="UCD968" s="26"/>
      <c r="UCE968" s="26"/>
      <c r="UCF968" s="26"/>
      <c r="UCG968" s="26"/>
      <c r="UCH968" s="26"/>
      <c r="UCI968" s="26"/>
      <c r="UCJ968" s="26"/>
      <c r="UCK968" s="26"/>
      <c r="UCL968" s="26"/>
      <c r="UCM968" s="26"/>
      <c r="UCN968" s="26"/>
      <c r="UCO968" s="26"/>
      <c r="UCP968" s="26"/>
      <c r="UCQ968" s="26"/>
      <c r="UCR968" s="26"/>
      <c r="UCS968" s="26"/>
      <c r="UCT968" s="26"/>
      <c r="UCU968" s="26"/>
      <c r="UCV968" s="26"/>
      <c r="UCW968" s="26"/>
      <c r="UCX968" s="26"/>
      <c r="UCY968" s="26"/>
      <c r="UCZ968" s="26"/>
      <c r="UDA968" s="26"/>
      <c r="UDB968" s="26"/>
      <c r="UDC968" s="26"/>
      <c r="UDD968" s="26"/>
      <c r="UDE968" s="26"/>
      <c r="UDF968" s="26"/>
      <c r="UDG968" s="26"/>
      <c r="UDH968" s="26"/>
      <c r="UDI968" s="26"/>
      <c r="UDJ968" s="26"/>
      <c r="UDK968" s="26"/>
      <c r="UDL968" s="26"/>
      <c r="UDM968" s="26"/>
      <c r="UDN968" s="26"/>
      <c r="UDO968" s="26"/>
      <c r="UDP968" s="26"/>
      <c r="UDQ968" s="26"/>
      <c r="UDR968" s="26"/>
      <c r="UDS968" s="26"/>
      <c r="UDT968" s="26"/>
      <c r="UDU968" s="26"/>
      <c r="UDV968" s="26"/>
      <c r="UDW968" s="26"/>
      <c r="UDX968" s="26"/>
      <c r="UDY968" s="26"/>
      <c r="UDZ968" s="26"/>
      <c r="UEA968" s="26"/>
      <c r="UEB968" s="26"/>
      <c r="UEC968" s="26"/>
      <c r="UED968" s="26"/>
      <c r="UEE968" s="26"/>
      <c r="UEF968" s="26"/>
      <c r="UEG968" s="26"/>
      <c r="UEH968" s="26"/>
      <c r="UEI968" s="26"/>
      <c r="UEJ968" s="26"/>
      <c r="UEK968" s="26"/>
      <c r="UEL968" s="26"/>
      <c r="UEM968" s="26"/>
      <c r="UEN968" s="26"/>
      <c r="UEO968" s="26"/>
      <c r="UEP968" s="26"/>
      <c r="UEQ968" s="26"/>
      <c r="UER968" s="26"/>
      <c r="UES968" s="26"/>
      <c r="UET968" s="26"/>
      <c r="UEU968" s="26"/>
      <c r="UEV968" s="26"/>
      <c r="UEW968" s="26"/>
      <c r="UEX968" s="26"/>
      <c r="UEY968" s="26"/>
      <c r="UEZ968" s="26"/>
      <c r="UFA968" s="26"/>
      <c r="UFB968" s="26"/>
      <c r="UFC968" s="26"/>
      <c r="UFD968" s="26"/>
      <c r="UFE968" s="26"/>
      <c r="UFF968" s="26"/>
      <c r="UFG968" s="26"/>
      <c r="UFH968" s="26"/>
      <c r="UFI968" s="26"/>
      <c r="UFJ968" s="26"/>
      <c r="UFK968" s="26"/>
      <c r="UFL968" s="26"/>
      <c r="UFM968" s="26"/>
      <c r="UFN968" s="26"/>
      <c r="UFO968" s="26"/>
      <c r="UFP968" s="26"/>
      <c r="UFQ968" s="26"/>
      <c r="UFR968" s="26"/>
      <c r="UFS968" s="26"/>
      <c r="UFT968" s="26"/>
      <c r="UFU968" s="26"/>
      <c r="UFV968" s="26"/>
      <c r="UFW968" s="26"/>
      <c r="UFX968" s="26"/>
      <c r="UFY968" s="26"/>
      <c r="UFZ968" s="26"/>
      <c r="UGA968" s="26"/>
      <c r="UGB968" s="26"/>
      <c r="UGC968" s="26"/>
      <c r="UGD968" s="26"/>
      <c r="UGE968" s="26"/>
      <c r="UGF968" s="26"/>
      <c r="UGG968" s="26"/>
      <c r="UGH968" s="26"/>
      <c r="UGI968" s="26"/>
      <c r="UGJ968" s="26"/>
      <c r="UGK968" s="26"/>
      <c r="UGL968" s="26"/>
      <c r="UGM968" s="26"/>
      <c r="UGN968" s="26"/>
      <c r="UGO968" s="26"/>
      <c r="UGP968" s="26"/>
      <c r="UGQ968" s="26"/>
      <c r="UGR968" s="26"/>
      <c r="UGS968" s="26"/>
      <c r="UGT968" s="26"/>
      <c r="UGU968" s="26"/>
      <c r="UGV968" s="26"/>
      <c r="UGW968" s="26"/>
      <c r="UGX968" s="26"/>
      <c r="UGY968" s="26"/>
      <c r="UGZ968" s="26"/>
      <c r="UHA968" s="26"/>
      <c r="UHB968" s="26"/>
      <c r="UHC968" s="26"/>
      <c r="UHD968" s="26"/>
      <c r="UHE968" s="26"/>
      <c r="UHF968" s="26"/>
      <c r="UHG968" s="26"/>
      <c r="UHH968" s="26"/>
      <c r="UHI968" s="26"/>
      <c r="UHJ968" s="26"/>
      <c r="UHK968" s="26"/>
      <c r="UHL968" s="26"/>
      <c r="UHM968" s="26"/>
      <c r="UHN968" s="26"/>
      <c r="UHO968" s="26"/>
      <c r="UHP968" s="26"/>
      <c r="UHQ968" s="26"/>
      <c r="UHR968" s="26"/>
      <c r="UHS968" s="26"/>
      <c r="UHT968" s="26"/>
      <c r="UHU968" s="26"/>
      <c r="UHV968" s="26"/>
      <c r="UHW968" s="26"/>
      <c r="UHX968" s="26"/>
      <c r="UHY968" s="26"/>
      <c r="UHZ968" s="26"/>
      <c r="UIA968" s="26"/>
      <c r="UIB968" s="26"/>
      <c r="UIC968" s="26"/>
      <c r="UID968" s="26"/>
      <c r="UIE968" s="26"/>
      <c r="UIF968" s="26"/>
      <c r="UIG968" s="26"/>
      <c r="UIH968" s="26"/>
      <c r="UII968" s="26"/>
      <c r="UIJ968" s="26"/>
      <c r="UIK968" s="26"/>
      <c r="UIL968" s="26"/>
      <c r="UIM968" s="26"/>
      <c r="UIN968" s="26"/>
      <c r="UIO968" s="26"/>
      <c r="UIP968" s="26"/>
      <c r="UIQ968" s="26"/>
      <c r="UIR968" s="26"/>
      <c r="UIS968" s="26"/>
      <c r="UIT968" s="26"/>
      <c r="UIU968" s="26"/>
      <c r="UIV968" s="26"/>
      <c r="UIW968" s="26"/>
      <c r="UIX968" s="26"/>
      <c r="UIY968" s="26"/>
      <c r="UIZ968" s="26"/>
      <c r="UJA968" s="26"/>
      <c r="UJB968" s="26"/>
      <c r="UJC968" s="26"/>
      <c r="UJD968" s="26"/>
      <c r="UJE968" s="26"/>
      <c r="UJF968" s="26"/>
      <c r="UJG968" s="26"/>
      <c r="UJH968" s="26"/>
      <c r="UJI968" s="26"/>
      <c r="UJJ968" s="26"/>
      <c r="UJK968" s="26"/>
      <c r="UJL968" s="26"/>
      <c r="UJM968" s="26"/>
      <c r="UJN968" s="26"/>
      <c r="UJO968" s="26"/>
      <c r="UJP968" s="26"/>
      <c r="UJQ968" s="26"/>
      <c r="UJR968" s="26"/>
      <c r="UJS968" s="26"/>
      <c r="UJT968" s="26"/>
      <c r="UJU968" s="26"/>
      <c r="UJV968" s="26"/>
      <c r="UJW968" s="26"/>
      <c r="UJX968" s="26"/>
      <c r="UJY968" s="26"/>
      <c r="UJZ968" s="26"/>
      <c r="UKA968" s="26"/>
      <c r="UKB968" s="26"/>
      <c r="UKC968" s="26"/>
      <c r="UKD968" s="26"/>
      <c r="UKE968" s="26"/>
      <c r="UKF968" s="26"/>
      <c r="UKG968" s="26"/>
      <c r="UKH968" s="26"/>
      <c r="UKI968" s="26"/>
      <c r="UKJ968" s="26"/>
      <c r="UKK968" s="26"/>
      <c r="UKL968" s="26"/>
      <c r="UKM968" s="26"/>
      <c r="UKN968" s="26"/>
      <c r="UKO968" s="26"/>
      <c r="UKP968" s="26"/>
      <c r="UKQ968" s="26"/>
      <c r="UKR968" s="26"/>
      <c r="UKS968" s="26"/>
      <c r="UKT968" s="26"/>
      <c r="UKU968" s="26"/>
      <c r="UKV968" s="26"/>
      <c r="UKW968" s="26"/>
      <c r="UKX968" s="26"/>
      <c r="UKY968" s="26"/>
      <c r="UKZ968" s="26"/>
      <c r="ULA968" s="26"/>
      <c r="ULB968" s="26"/>
      <c r="ULC968" s="26"/>
      <c r="ULD968" s="26"/>
      <c r="ULE968" s="26"/>
      <c r="ULF968" s="26"/>
      <c r="ULG968" s="26"/>
      <c r="ULH968" s="26"/>
      <c r="ULI968" s="26"/>
      <c r="ULJ968" s="26"/>
      <c r="ULK968" s="26"/>
      <c r="ULL968" s="26"/>
      <c r="ULM968" s="26"/>
      <c r="ULN968" s="26"/>
      <c r="ULO968" s="26"/>
      <c r="ULP968" s="26"/>
      <c r="ULQ968" s="26"/>
      <c r="ULR968" s="26"/>
      <c r="ULS968" s="26"/>
      <c r="ULT968" s="26"/>
      <c r="ULU968" s="26"/>
      <c r="ULV968" s="26"/>
      <c r="ULW968" s="26"/>
      <c r="ULX968" s="26"/>
      <c r="ULY968" s="26"/>
      <c r="ULZ968" s="26"/>
      <c r="UMA968" s="26"/>
      <c r="UMB968" s="26"/>
      <c r="UMC968" s="26"/>
      <c r="UMD968" s="26"/>
      <c r="UME968" s="26"/>
      <c r="UMF968" s="26"/>
      <c r="UMG968" s="26"/>
      <c r="UMH968" s="26"/>
      <c r="UMI968" s="26"/>
      <c r="UMJ968" s="26"/>
      <c r="UMK968" s="26"/>
      <c r="UML968" s="26"/>
      <c r="UMM968" s="26"/>
      <c r="UMN968" s="26"/>
      <c r="UMO968" s="26"/>
      <c r="UMP968" s="26"/>
      <c r="UMQ968" s="26"/>
      <c r="UMR968" s="26"/>
      <c r="UMS968" s="26"/>
      <c r="UMT968" s="26"/>
      <c r="UMU968" s="26"/>
      <c r="UMV968" s="26"/>
      <c r="UMW968" s="26"/>
      <c r="UMX968" s="26"/>
      <c r="UMY968" s="26"/>
      <c r="UMZ968" s="26"/>
      <c r="UNA968" s="26"/>
      <c r="UNB968" s="26"/>
      <c r="UNC968" s="26"/>
      <c r="UND968" s="26"/>
      <c r="UNE968" s="26"/>
      <c r="UNF968" s="26"/>
      <c r="UNG968" s="26"/>
      <c r="UNH968" s="26"/>
      <c r="UNI968" s="26"/>
      <c r="UNJ968" s="26"/>
      <c r="UNK968" s="26"/>
      <c r="UNL968" s="26"/>
      <c r="UNM968" s="26"/>
      <c r="UNN968" s="26"/>
      <c r="UNO968" s="26"/>
      <c r="UNP968" s="26"/>
      <c r="UNQ968" s="26"/>
      <c r="UNR968" s="26"/>
      <c r="UNS968" s="26"/>
      <c r="UNT968" s="26"/>
      <c r="UNU968" s="26"/>
      <c r="UNV968" s="26"/>
      <c r="UNW968" s="26"/>
      <c r="UNX968" s="26"/>
      <c r="UNY968" s="26"/>
      <c r="UNZ968" s="26"/>
      <c r="UOA968" s="26"/>
      <c r="UOB968" s="26"/>
      <c r="UOC968" s="26"/>
      <c r="UOD968" s="26"/>
      <c r="UOE968" s="26"/>
      <c r="UOF968" s="26"/>
      <c r="UOG968" s="26"/>
      <c r="UOH968" s="26"/>
      <c r="UOI968" s="26"/>
      <c r="UOJ968" s="26"/>
      <c r="UOK968" s="26"/>
      <c r="UOL968" s="26"/>
      <c r="UOM968" s="26"/>
      <c r="UON968" s="26"/>
      <c r="UOO968" s="26"/>
      <c r="UOP968" s="26"/>
      <c r="UOQ968" s="26"/>
      <c r="UOR968" s="26"/>
      <c r="UOS968" s="26"/>
      <c r="UOT968" s="26"/>
      <c r="UOU968" s="26"/>
      <c r="UOV968" s="26"/>
      <c r="UOW968" s="26"/>
      <c r="UOX968" s="26"/>
      <c r="UOY968" s="26"/>
      <c r="UOZ968" s="26"/>
      <c r="UPA968" s="26"/>
      <c r="UPB968" s="26"/>
      <c r="UPC968" s="26"/>
      <c r="UPD968" s="26"/>
      <c r="UPE968" s="26"/>
      <c r="UPF968" s="26"/>
      <c r="UPG968" s="26"/>
      <c r="UPH968" s="26"/>
      <c r="UPI968" s="26"/>
      <c r="UPJ968" s="26"/>
      <c r="UPK968" s="26"/>
      <c r="UPL968" s="26"/>
      <c r="UPM968" s="26"/>
      <c r="UPN968" s="26"/>
      <c r="UPO968" s="26"/>
      <c r="UPP968" s="26"/>
      <c r="UPQ968" s="26"/>
      <c r="UPR968" s="26"/>
      <c r="UPS968" s="26"/>
      <c r="UPT968" s="26"/>
      <c r="UPU968" s="26"/>
      <c r="UPV968" s="26"/>
      <c r="UPW968" s="26"/>
      <c r="UPX968" s="26"/>
      <c r="UPY968" s="26"/>
      <c r="UPZ968" s="26"/>
      <c r="UQA968" s="26"/>
      <c r="UQB968" s="26"/>
      <c r="UQC968" s="26"/>
      <c r="UQD968" s="26"/>
      <c r="UQE968" s="26"/>
      <c r="UQF968" s="26"/>
      <c r="UQG968" s="26"/>
      <c r="UQH968" s="26"/>
      <c r="UQI968" s="26"/>
      <c r="UQJ968" s="26"/>
      <c r="UQK968" s="26"/>
      <c r="UQL968" s="26"/>
      <c r="UQM968" s="26"/>
      <c r="UQN968" s="26"/>
      <c r="UQO968" s="26"/>
      <c r="UQP968" s="26"/>
      <c r="UQQ968" s="26"/>
      <c r="UQR968" s="26"/>
      <c r="UQS968" s="26"/>
      <c r="UQT968" s="26"/>
      <c r="UQU968" s="26"/>
      <c r="UQV968" s="26"/>
      <c r="UQW968" s="26"/>
      <c r="UQX968" s="26"/>
      <c r="UQY968" s="26"/>
      <c r="UQZ968" s="26"/>
      <c r="URA968" s="26"/>
      <c r="URB968" s="26"/>
      <c r="URC968" s="26"/>
      <c r="URD968" s="26"/>
      <c r="URE968" s="26"/>
      <c r="URF968" s="26"/>
      <c r="URG968" s="26"/>
      <c r="URH968" s="26"/>
      <c r="URI968" s="26"/>
      <c r="URJ968" s="26"/>
      <c r="URK968" s="26"/>
      <c r="URL968" s="26"/>
      <c r="URM968" s="26"/>
      <c r="URN968" s="26"/>
      <c r="URO968" s="26"/>
      <c r="URP968" s="26"/>
      <c r="URQ968" s="26"/>
      <c r="URR968" s="26"/>
      <c r="URS968" s="26"/>
      <c r="URT968" s="26"/>
      <c r="URU968" s="26"/>
      <c r="URV968" s="26"/>
      <c r="URW968" s="26"/>
      <c r="URX968" s="26"/>
      <c r="URY968" s="26"/>
      <c r="URZ968" s="26"/>
      <c r="USA968" s="26"/>
      <c r="USB968" s="26"/>
      <c r="USC968" s="26"/>
      <c r="USD968" s="26"/>
      <c r="USE968" s="26"/>
      <c r="USF968" s="26"/>
      <c r="USG968" s="26"/>
      <c r="USH968" s="26"/>
      <c r="USI968" s="26"/>
      <c r="USJ968" s="26"/>
      <c r="USK968" s="26"/>
      <c r="USL968" s="26"/>
      <c r="USM968" s="26"/>
      <c r="USN968" s="26"/>
      <c r="USO968" s="26"/>
      <c r="USP968" s="26"/>
      <c r="USQ968" s="26"/>
      <c r="USR968" s="26"/>
      <c r="USS968" s="26"/>
      <c r="UST968" s="26"/>
      <c r="USU968" s="26"/>
      <c r="USV968" s="26"/>
      <c r="USW968" s="26"/>
      <c r="USX968" s="26"/>
      <c r="USY968" s="26"/>
      <c r="USZ968" s="26"/>
      <c r="UTA968" s="26"/>
      <c r="UTB968" s="26"/>
      <c r="UTC968" s="26"/>
      <c r="UTD968" s="26"/>
      <c r="UTE968" s="26"/>
      <c r="UTF968" s="26"/>
      <c r="UTG968" s="26"/>
      <c r="UTH968" s="26"/>
      <c r="UTI968" s="26"/>
      <c r="UTJ968" s="26"/>
      <c r="UTK968" s="26"/>
      <c r="UTL968" s="26"/>
      <c r="UTM968" s="26"/>
      <c r="UTN968" s="26"/>
      <c r="UTO968" s="26"/>
      <c r="UTP968" s="26"/>
      <c r="UTQ968" s="26"/>
      <c r="UTR968" s="26"/>
      <c r="UTS968" s="26"/>
      <c r="UTT968" s="26"/>
      <c r="UTU968" s="26"/>
      <c r="UTV968" s="26"/>
      <c r="UTW968" s="26"/>
      <c r="UTX968" s="26"/>
      <c r="UTY968" s="26"/>
      <c r="UTZ968" s="26"/>
      <c r="UUA968" s="26"/>
      <c r="UUB968" s="26"/>
      <c r="UUC968" s="26"/>
      <c r="UUD968" s="26"/>
      <c r="UUE968" s="26"/>
      <c r="UUF968" s="26"/>
      <c r="UUG968" s="26"/>
      <c r="UUH968" s="26"/>
      <c r="UUI968" s="26"/>
      <c r="UUJ968" s="26"/>
      <c r="UUK968" s="26"/>
      <c r="UUL968" s="26"/>
      <c r="UUM968" s="26"/>
      <c r="UUN968" s="26"/>
      <c r="UUO968" s="26"/>
      <c r="UUP968" s="26"/>
      <c r="UUQ968" s="26"/>
      <c r="UUR968" s="26"/>
      <c r="UUS968" s="26"/>
      <c r="UUT968" s="26"/>
      <c r="UUU968" s="26"/>
      <c r="UUV968" s="26"/>
      <c r="UUW968" s="26"/>
      <c r="UUX968" s="26"/>
      <c r="UUY968" s="26"/>
      <c r="UUZ968" s="26"/>
      <c r="UVA968" s="26"/>
      <c r="UVB968" s="26"/>
      <c r="UVC968" s="26"/>
      <c r="UVD968" s="26"/>
      <c r="UVE968" s="26"/>
      <c r="UVF968" s="26"/>
      <c r="UVG968" s="26"/>
      <c r="UVH968" s="26"/>
      <c r="UVI968" s="26"/>
      <c r="UVJ968" s="26"/>
      <c r="UVK968" s="26"/>
      <c r="UVL968" s="26"/>
      <c r="UVM968" s="26"/>
      <c r="UVN968" s="26"/>
      <c r="UVO968" s="26"/>
      <c r="UVP968" s="26"/>
      <c r="UVQ968" s="26"/>
      <c r="UVR968" s="26"/>
      <c r="UVS968" s="26"/>
      <c r="UVT968" s="26"/>
      <c r="UVU968" s="26"/>
      <c r="UVV968" s="26"/>
      <c r="UVW968" s="26"/>
      <c r="UVX968" s="26"/>
      <c r="UVY968" s="26"/>
      <c r="UVZ968" s="26"/>
      <c r="UWA968" s="26"/>
      <c r="UWB968" s="26"/>
      <c r="UWC968" s="26"/>
      <c r="UWD968" s="26"/>
      <c r="UWE968" s="26"/>
      <c r="UWF968" s="26"/>
      <c r="UWG968" s="26"/>
      <c r="UWH968" s="26"/>
      <c r="UWI968" s="26"/>
      <c r="UWJ968" s="26"/>
      <c r="UWK968" s="26"/>
      <c r="UWL968" s="26"/>
      <c r="UWM968" s="26"/>
      <c r="UWN968" s="26"/>
      <c r="UWO968" s="26"/>
      <c r="UWP968" s="26"/>
      <c r="UWQ968" s="26"/>
      <c r="UWR968" s="26"/>
      <c r="UWS968" s="26"/>
      <c r="UWT968" s="26"/>
      <c r="UWU968" s="26"/>
      <c r="UWV968" s="26"/>
      <c r="UWW968" s="26"/>
      <c r="UWX968" s="26"/>
      <c r="UWY968" s="26"/>
      <c r="UWZ968" s="26"/>
      <c r="UXA968" s="26"/>
      <c r="UXB968" s="26"/>
      <c r="UXC968" s="26"/>
      <c r="UXD968" s="26"/>
      <c r="UXE968" s="26"/>
      <c r="UXF968" s="26"/>
      <c r="UXG968" s="26"/>
      <c r="UXH968" s="26"/>
      <c r="UXI968" s="26"/>
      <c r="UXJ968" s="26"/>
      <c r="UXK968" s="26"/>
      <c r="UXL968" s="26"/>
      <c r="UXM968" s="26"/>
      <c r="UXN968" s="26"/>
      <c r="UXO968" s="26"/>
      <c r="UXP968" s="26"/>
      <c r="UXQ968" s="26"/>
      <c r="UXR968" s="26"/>
      <c r="UXS968" s="26"/>
      <c r="UXT968" s="26"/>
      <c r="UXU968" s="26"/>
      <c r="UXV968" s="26"/>
      <c r="UXW968" s="26"/>
      <c r="UXX968" s="26"/>
      <c r="UXY968" s="26"/>
      <c r="UXZ968" s="26"/>
      <c r="UYA968" s="26"/>
      <c r="UYB968" s="26"/>
      <c r="UYC968" s="26"/>
      <c r="UYD968" s="26"/>
      <c r="UYE968" s="26"/>
      <c r="UYF968" s="26"/>
      <c r="UYG968" s="26"/>
      <c r="UYH968" s="26"/>
      <c r="UYI968" s="26"/>
      <c r="UYJ968" s="26"/>
      <c r="UYK968" s="26"/>
      <c r="UYL968" s="26"/>
      <c r="UYM968" s="26"/>
      <c r="UYN968" s="26"/>
      <c r="UYO968" s="26"/>
      <c r="UYP968" s="26"/>
      <c r="UYQ968" s="26"/>
      <c r="UYR968" s="26"/>
      <c r="UYS968" s="26"/>
      <c r="UYT968" s="26"/>
      <c r="UYU968" s="26"/>
      <c r="UYV968" s="26"/>
      <c r="UYW968" s="26"/>
      <c r="UYX968" s="26"/>
      <c r="UYY968" s="26"/>
      <c r="UYZ968" s="26"/>
      <c r="UZA968" s="26"/>
      <c r="UZB968" s="26"/>
      <c r="UZC968" s="26"/>
      <c r="UZD968" s="26"/>
      <c r="UZE968" s="26"/>
      <c r="UZF968" s="26"/>
      <c r="UZG968" s="26"/>
      <c r="UZH968" s="26"/>
      <c r="UZI968" s="26"/>
      <c r="UZJ968" s="26"/>
      <c r="UZK968" s="26"/>
      <c r="UZL968" s="26"/>
      <c r="UZM968" s="26"/>
      <c r="UZN968" s="26"/>
      <c r="UZO968" s="26"/>
      <c r="UZP968" s="26"/>
      <c r="UZQ968" s="26"/>
      <c r="UZR968" s="26"/>
      <c r="UZS968" s="26"/>
      <c r="UZT968" s="26"/>
      <c r="UZU968" s="26"/>
      <c r="UZV968" s="26"/>
      <c r="UZW968" s="26"/>
      <c r="UZX968" s="26"/>
      <c r="UZY968" s="26"/>
      <c r="UZZ968" s="26"/>
      <c r="VAA968" s="26"/>
      <c r="VAB968" s="26"/>
      <c r="VAC968" s="26"/>
      <c r="VAD968" s="26"/>
      <c r="VAE968" s="26"/>
      <c r="VAF968" s="26"/>
      <c r="VAG968" s="26"/>
      <c r="VAH968" s="26"/>
      <c r="VAI968" s="26"/>
      <c r="VAJ968" s="26"/>
      <c r="VAK968" s="26"/>
      <c r="VAL968" s="26"/>
      <c r="VAM968" s="26"/>
      <c r="VAN968" s="26"/>
      <c r="VAO968" s="26"/>
      <c r="VAP968" s="26"/>
      <c r="VAQ968" s="26"/>
      <c r="VAR968" s="26"/>
      <c r="VAS968" s="26"/>
      <c r="VAT968" s="26"/>
      <c r="VAU968" s="26"/>
      <c r="VAV968" s="26"/>
      <c r="VAW968" s="26"/>
      <c r="VAX968" s="26"/>
      <c r="VAY968" s="26"/>
      <c r="VAZ968" s="26"/>
      <c r="VBA968" s="26"/>
      <c r="VBB968" s="26"/>
      <c r="VBC968" s="26"/>
      <c r="VBD968" s="26"/>
      <c r="VBE968" s="26"/>
      <c r="VBF968" s="26"/>
      <c r="VBG968" s="26"/>
      <c r="VBH968" s="26"/>
      <c r="VBI968" s="26"/>
      <c r="VBJ968" s="26"/>
      <c r="VBK968" s="26"/>
      <c r="VBL968" s="26"/>
      <c r="VBM968" s="26"/>
      <c r="VBN968" s="26"/>
      <c r="VBO968" s="26"/>
      <c r="VBP968" s="26"/>
      <c r="VBQ968" s="26"/>
      <c r="VBR968" s="26"/>
      <c r="VBS968" s="26"/>
      <c r="VBT968" s="26"/>
      <c r="VBU968" s="26"/>
      <c r="VBV968" s="26"/>
      <c r="VBW968" s="26"/>
      <c r="VBX968" s="26"/>
      <c r="VBY968" s="26"/>
      <c r="VBZ968" s="26"/>
      <c r="VCA968" s="26"/>
      <c r="VCB968" s="26"/>
      <c r="VCC968" s="26"/>
      <c r="VCD968" s="26"/>
      <c r="VCE968" s="26"/>
      <c r="VCF968" s="26"/>
      <c r="VCG968" s="26"/>
      <c r="VCH968" s="26"/>
      <c r="VCI968" s="26"/>
      <c r="VCJ968" s="26"/>
      <c r="VCK968" s="26"/>
      <c r="VCL968" s="26"/>
      <c r="VCM968" s="26"/>
      <c r="VCN968" s="26"/>
      <c r="VCO968" s="26"/>
      <c r="VCP968" s="26"/>
      <c r="VCQ968" s="26"/>
      <c r="VCR968" s="26"/>
      <c r="VCS968" s="26"/>
      <c r="VCT968" s="26"/>
      <c r="VCU968" s="26"/>
      <c r="VCV968" s="26"/>
      <c r="VCW968" s="26"/>
      <c r="VCX968" s="26"/>
      <c r="VCY968" s="26"/>
      <c r="VCZ968" s="26"/>
      <c r="VDA968" s="26"/>
      <c r="VDB968" s="26"/>
      <c r="VDC968" s="26"/>
      <c r="VDD968" s="26"/>
      <c r="VDE968" s="26"/>
      <c r="VDF968" s="26"/>
      <c r="VDG968" s="26"/>
      <c r="VDH968" s="26"/>
      <c r="VDI968" s="26"/>
      <c r="VDJ968" s="26"/>
      <c r="VDK968" s="26"/>
      <c r="VDL968" s="26"/>
      <c r="VDM968" s="26"/>
      <c r="VDN968" s="26"/>
      <c r="VDO968" s="26"/>
      <c r="VDP968" s="26"/>
      <c r="VDQ968" s="26"/>
      <c r="VDR968" s="26"/>
      <c r="VDS968" s="26"/>
      <c r="VDT968" s="26"/>
      <c r="VDU968" s="26"/>
      <c r="VDV968" s="26"/>
      <c r="VDW968" s="26"/>
      <c r="VDX968" s="26"/>
      <c r="VDY968" s="26"/>
      <c r="VDZ968" s="26"/>
      <c r="VEA968" s="26"/>
      <c r="VEB968" s="26"/>
      <c r="VEC968" s="26"/>
      <c r="VED968" s="26"/>
      <c r="VEE968" s="26"/>
      <c r="VEF968" s="26"/>
      <c r="VEG968" s="26"/>
      <c r="VEH968" s="26"/>
      <c r="VEI968" s="26"/>
      <c r="VEJ968" s="26"/>
      <c r="VEK968" s="26"/>
      <c r="VEL968" s="26"/>
      <c r="VEM968" s="26"/>
      <c r="VEN968" s="26"/>
      <c r="VEO968" s="26"/>
      <c r="VEP968" s="26"/>
      <c r="VEQ968" s="26"/>
      <c r="VER968" s="26"/>
      <c r="VES968" s="26"/>
      <c r="VET968" s="26"/>
      <c r="VEU968" s="26"/>
      <c r="VEV968" s="26"/>
      <c r="VEW968" s="26"/>
      <c r="VEX968" s="26"/>
      <c r="VEY968" s="26"/>
      <c r="VEZ968" s="26"/>
      <c r="VFA968" s="26"/>
      <c r="VFB968" s="26"/>
      <c r="VFC968" s="26"/>
      <c r="VFD968" s="26"/>
      <c r="VFE968" s="26"/>
      <c r="VFF968" s="26"/>
      <c r="VFG968" s="26"/>
      <c r="VFH968" s="26"/>
      <c r="VFI968" s="26"/>
      <c r="VFJ968" s="26"/>
      <c r="VFK968" s="26"/>
      <c r="VFL968" s="26"/>
      <c r="VFM968" s="26"/>
      <c r="VFN968" s="26"/>
      <c r="VFO968" s="26"/>
      <c r="VFP968" s="26"/>
      <c r="VFQ968" s="26"/>
      <c r="VFR968" s="26"/>
      <c r="VFS968" s="26"/>
      <c r="VFT968" s="26"/>
      <c r="VFU968" s="26"/>
      <c r="VFV968" s="26"/>
      <c r="VFW968" s="26"/>
      <c r="VFX968" s="26"/>
      <c r="VFY968" s="26"/>
      <c r="VFZ968" s="26"/>
      <c r="VGA968" s="26"/>
      <c r="VGB968" s="26"/>
      <c r="VGC968" s="26"/>
      <c r="VGD968" s="26"/>
      <c r="VGE968" s="26"/>
      <c r="VGF968" s="26"/>
      <c r="VGG968" s="26"/>
      <c r="VGH968" s="26"/>
      <c r="VGI968" s="26"/>
      <c r="VGJ968" s="26"/>
      <c r="VGK968" s="26"/>
      <c r="VGL968" s="26"/>
      <c r="VGM968" s="26"/>
      <c r="VGN968" s="26"/>
      <c r="VGO968" s="26"/>
      <c r="VGP968" s="26"/>
      <c r="VGQ968" s="26"/>
      <c r="VGR968" s="26"/>
      <c r="VGS968" s="26"/>
      <c r="VGT968" s="26"/>
      <c r="VGU968" s="26"/>
      <c r="VGV968" s="26"/>
      <c r="VGW968" s="26"/>
      <c r="VGX968" s="26"/>
      <c r="VGY968" s="26"/>
      <c r="VGZ968" s="26"/>
      <c r="VHA968" s="26"/>
      <c r="VHB968" s="26"/>
      <c r="VHC968" s="26"/>
      <c r="VHD968" s="26"/>
      <c r="VHE968" s="26"/>
      <c r="VHF968" s="26"/>
      <c r="VHG968" s="26"/>
      <c r="VHH968" s="26"/>
      <c r="VHI968" s="26"/>
      <c r="VHJ968" s="26"/>
      <c r="VHK968" s="26"/>
      <c r="VHL968" s="26"/>
      <c r="VHM968" s="26"/>
      <c r="VHN968" s="26"/>
      <c r="VHO968" s="26"/>
      <c r="VHP968" s="26"/>
      <c r="VHQ968" s="26"/>
      <c r="VHR968" s="26"/>
      <c r="VHS968" s="26"/>
      <c r="VHT968" s="26"/>
      <c r="VHU968" s="26"/>
      <c r="VHV968" s="26"/>
      <c r="VHW968" s="26"/>
      <c r="VHX968" s="26"/>
      <c r="VHY968" s="26"/>
      <c r="VHZ968" s="26"/>
      <c r="VIA968" s="26"/>
      <c r="VIB968" s="26"/>
      <c r="VIC968" s="26"/>
      <c r="VID968" s="26"/>
      <c r="VIE968" s="26"/>
      <c r="VIF968" s="26"/>
      <c r="VIG968" s="26"/>
      <c r="VIH968" s="26"/>
      <c r="VII968" s="26"/>
      <c r="VIJ968" s="26"/>
      <c r="VIK968" s="26"/>
      <c r="VIL968" s="26"/>
      <c r="VIM968" s="26"/>
      <c r="VIN968" s="26"/>
      <c r="VIO968" s="26"/>
      <c r="VIP968" s="26"/>
      <c r="VIQ968" s="26"/>
      <c r="VIR968" s="26"/>
      <c r="VIS968" s="26"/>
      <c r="VIT968" s="26"/>
      <c r="VIU968" s="26"/>
      <c r="VIV968" s="26"/>
      <c r="VIW968" s="26"/>
      <c r="VIX968" s="26"/>
      <c r="VIY968" s="26"/>
      <c r="VIZ968" s="26"/>
      <c r="VJA968" s="26"/>
      <c r="VJB968" s="26"/>
      <c r="VJC968" s="26"/>
      <c r="VJD968" s="26"/>
      <c r="VJE968" s="26"/>
      <c r="VJF968" s="26"/>
      <c r="VJG968" s="26"/>
      <c r="VJH968" s="26"/>
      <c r="VJI968" s="26"/>
      <c r="VJJ968" s="26"/>
      <c r="VJK968" s="26"/>
      <c r="VJL968" s="26"/>
      <c r="VJM968" s="26"/>
      <c r="VJN968" s="26"/>
      <c r="VJO968" s="26"/>
      <c r="VJP968" s="26"/>
      <c r="VJQ968" s="26"/>
      <c r="VJR968" s="26"/>
      <c r="VJS968" s="26"/>
      <c r="VJT968" s="26"/>
      <c r="VJU968" s="26"/>
      <c r="VJV968" s="26"/>
      <c r="VJW968" s="26"/>
      <c r="VJX968" s="26"/>
      <c r="VJY968" s="26"/>
      <c r="VJZ968" s="26"/>
      <c r="VKA968" s="26"/>
      <c r="VKB968" s="26"/>
      <c r="VKC968" s="26"/>
      <c r="VKD968" s="26"/>
      <c r="VKE968" s="26"/>
      <c r="VKF968" s="26"/>
      <c r="VKG968" s="26"/>
      <c r="VKH968" s="26"/>
      <c r="VKI968" s="26"/>
      <c r="VKJ968" s="26"/>
      <c r="VKK968" s="26"/>
      <c r="VKL968" s="26"/>
      <c r="VKM968" s="26"/>
      <c r="VKN968" s="26"/>
      <c r="VKO968" s="26"/>
      <c r="VKP968" s="26"/>
      <c r="VKQ968" s="26"/>
      <c r="VKR968" s="26"/>
      <c r="VKS968" s="26"/>
      <c r="VKT968" s="26"/>
      <c r="VKU968" s="26"/>
      <c r="VKV968" s="26"/>
      <c r="VKW968" s="26"/>
      <c r="VKX968" s="26"/>
      <c r="VKY968" s="26"/>
      <c r="VKZ968" s="26"/>
      <c r="VLA968" s="26"/>
      <c r="VLB968" s="26"/>
      <c r="VLC968" s="26"/>
      <c r="VLD968" s="26"/>
      <c r="VLE968" s="26"/>
      <c r="VLF968" s="26"/>
      <c r="VLG968" s="26"/>
      <c r="VLH968" s="26"/>
      <c r="VLI968" s="26"/>
      <c r="VLJ968" s="26"/>
      <c r="VLK968" s="26"/>
      <c r="VLL968" s="26"/>
      <c r="VLM968" s="26"/>
      <c r="VLN968" s="26"/>
      <c r="VLO968" s="26"/>
      <c r="VLP968" s="26"/>
      <c r="VLQ968" s="26"/>
      <c r="VLR968" s="26"/>
      <c r="VLS968" s="26"/>
      <c r="VLT968" s="26"/>
      <c r="VLU968" s="26"/>
      <c r="VLV968" s="26"/>
      <c r="VLW968" s="26"/>
      <c r="VLX968" s="26"/>
      <c r="VLY968" s="26"/>
      <c r="VLZ968" s="26"/>
      <c r="VMA968" s="26"/>
      <c r="VMB968" s="26"/>
      <c r="VMC968" s="26"/>
      <c r="VMD968" s="26"/>
      <c r="VME968" s="26"/>
      <c r="VMF968" s="26"/>
      <c r="VMG968" s="26"/>
      <c r="VMH968" s="26"/>
      <c r="VMI968" s="26"/>
      <c r="VMJ968" s="26"/>
      <c r="VMK968" s="26"/>
      <c r="VML968" s="26"/>
      <c r="VMM968" s="26"/>
      <c r="VMN968" s="26"/>
      <c r="VMO968" s="26"/>
      <c r="VMP968" s="26"/>
      <c r="VMQ968" s="26"/>
      <c r="VMR968" s="26"/>
      <c r="VMS968" s="26"/>
      <c r="VMT968" s="26"/>
      <c r="VMU968" s="26"/>
      <c r="VMV968" s="26"/>
      <c r="VMW968" s="26"/>
      <c r="VMX968" s="26"/>
      <c r="VMY968" s="26"/>
      <c r="VMZ968" s="26"/>
      <c r="VNA968" s="26"/>
      <c r="VNB968" s="26"/>
      <c r="VNC968" s="26"/>
      <c r="VND968" s="26"/>
      <c r="VNE968" s="26"/>
      <c r="VNF968" s="26"/>
      <c r="VNG968" s="26"/>
      <c r="VNH968" s="26"/>
      <c r="VNI968" s="26"/>
      <c r="VNJ968" s="26"/>
      <c r="VNK968" s="26"/>
      <c r="VNL968" s="26"/>
      <c r="VNM968" s="26"/>
      <c r="VNN968" s="26"/>
      <c r="VNO968" s="26"/>
      <c r="VNP968" s="26"/>
      <c r="VNQ968" s="26"/>
      <c r="VNR968" s="26"/>
      <c r="VNS968" s="26"/>
      <c r="VNT968" s="26"/>
      <c r="VNU968" s="26"/>
      <c r="VNV968" s="26"/>
      <c r="VNW968" s="26"/>
      <c r="VNX968" s="26"/>
      <c r="VNY968" s="26"/>
      <c r="VNZ968" s="26"/>
      <c r="VOA968" s="26"/>
      <c r="VOB968" s="26"/>
      <c r="VOC968" s="26"/>
      <c r="VOD968" s="26"/>
      <c r="VOE968" s="26"/>
      <c r="VOF968" s="26"/>
      <c r="VOG968" s="26"/>
      <c r="VOH968" s="26"/>
      <c r="VOI968" s="26"/>
      <c r="VOJ968" s="26"/>
      <c r="VOK968" s="26"/>
      <c r="VOL968" s="26"/>
      <c r="VOM968" s="26"/>
      <c r="VON968" s="26"/>
      <c r="VOO968" s="26"/>
      <c r="VOP968" s="26"/>
      <c r="VOQ968" s="26"/>
      <c r="VOR968" s="26"/>
      <c r="VOS968" s="26"/>
      <c r="VOT968" s="26"/>
      <c r="VOU968" s="26"/>
      <c r="VOV968" s="26"/>
      <c r="VOW968" s="26"/>
      <c r="VOX968" s="26"/>
      <c r="VOY968" s="26"/>
      <c r="VOZ968" s="26"/>
      <c r="VPA968" s="26"/>
      <c r="VPB968" s="26"/>
      <c r="VPC968" s="26"/>
      <c r="VPD968" s="26"/>
      <c r="VPE968" s="26"/>
      <c r="VPF968" s="26"/>
      <c r="VPG968" s="26"/>
      <c r="VPH968" s="26"/>
      <c r="VPI968" s="26"/>
      <c r="VPJ968" s="26"/>
      <c r="VPK968" s="26"/>
      <c r="VPL968" s="26"/>
      <c r="VPM968" s="26"/>
      <c r="VPN968" s="26"/>
      <c r="VPO968" s="26"/>
      <c r="VPP968" s="26"/>
      <c r="VPQ968" s="26"/>
      <c r="VPR968" s="26"/>
      <c r="VPS968" s="26"/>
      <c r="VPT968" s="26"/>
      <c r="VPU968" s="26"/>
      <c r="VPV968" s="26"/>
      <c r="VPW968" s="26"/>
      <c r="VPX968" s="26"/>
      <c r="VPY968" s="26"/>
      <c r="VPZ968" s="26"/>
      <c r="VQA968" s="26"/>
      <c r="VQB968" s="26"/>
      <c r="VQC968" s="26"/>
      <c r="VQD968" s="26"/>
      <c r="VQE968" s="26"/>
      <c r="VQF968" s="26"/>
      <c r="VQG968" s="26"/>
      <c r="VQH968" s="26"/>
      <c r="VQI968" s="26"/>
      <c r="VQJ968" s="26"/>
      <c r="VQK968" s="26"/>
      <c r="VQL968" s="26"/>
      <c r="VQM968" s="26"/>
      <c r="VQN968" s="26"/>
      <c r="VQO968" s="26"/>
      <c r="VQP968" s="26"/>
      <c r="VQQ968" s="26"/>
      <c r="VQR968" s="26"/>
      <c r="VQS968" s="26"/>
      <c r="VQT968" s="26"/>
      <c r="VQU968" s="26"/>
      <c r="VQV968" s="26"/>
      <c r="VQW968" s="26"/>
      <c r="VQX968" s="26"/>
      <c r="VQY968" s="26"/>
      <c r="VQZ968" s="26"/>
      <c r="VRA968" s="26"/>
      <c r="VRB968" s="26"/>
      <c r="VRC968" s="26"/>
      <c r="VRD968" s="26"/>
      <c r="VRE968" s="26"/>
      <c r="VRF968" s="26"/>
      <c r="VRG968" s="26"/>
      <c r="VRH968" s="26"/>
      <c r="VRI968" s="26"/>
      <c r="VRJ968" s="26"/>
      <c r="VRK968" s="26"/>
      <c r="VRL968" s="26"/>
      <c r="VRM968" s="26"/>
      <c r="VRN968" s="26"/>
      <c r="VRO968" s="26"/>
      <c r="VRP968" s="26"/>
      <c r="VRQ968" s="26"/>
      <c r="VRR968" s="26"/>
      <c r="VRS968" s="26"/>
      <c r="VRT968" s="26"/>
      <c r="VRU968" s="26"/>
      <c r="VRV968" s="26"/>
      <c r="VRW968" s="26"/>
      <c r="VRX968" s="26"/>
      <c r="VRY968" s="26"/>
      <c r="VRZ968" s="26"/>
      <c r="VSA968" s="26"/>
      <c r="VSB968" s="26"/>
      <c r="VSC968" s="26"/>
      <c r="VSD968" s="26"/>
      <c r="VSE968" s="26"/>
      <c r="VSF968" s="26"/>
      <c r="VSG968" s="26"/>
      <c r="VSH968" s="26"/>
      <c r="VSI968" s="26"/>
      <c r="VSJ968" s="26"/>
      <c r="VSK968" s="26"/>
      <c r="VSL968" s="26"/>
      <c r="VSM968" s="26"/>
      <c r="VSN968" s="26"/>
      <c r="VSO968" s="26"/>
      <c r="VSP968" s="26"/>
      <c r="VSQ968" s="26"/>
      <c r="VSR968" s="26"/>
      <c r="VSS968" s="26"/>
      <c r="VST968" s="26"/>
      <c r="VSU968" s="26"/>
      <c r="VSV968" s="26"/>
      <c r="VSW968" s="26"/>
      <c r="VSX968" s="26"/>
      <c r="VSY968" s="26"/>
      <c r="VSZ968" s="26"/>
      <c r="VTA968" s="26"/>
      <c r="VTB968" s="26"/>
      <c r="VTC968" s="26"/>
      <c r="VTD968" s="26"/>
      <c r="VTE968" s="26"/>
      <c r="VTF968" s="26"/>
      <c r="VTG968" s="26"/>
      <c r="VTH968" s="26"/>
      <c r="VTI968" s="26"/>
      <c r="VTJ968" s="26"/>
      <c r="VTK968" s="26"/>
      <c r="VTL968" s="26"/>
      <c r="VTM968" s="26"/>
      <c r="VTN968" s="26"/>
      <c r="VTO968" s="26"/>
      <c r="VTP968" s="26"/>
      <c r="VTQ968" s="26"/>
      <c r="VTR968" s="26"/>
      <c r="VTS968" s="26"/>
      <c r="VTT968" s="26"/>
      <c r="VTU968" s="26"/>
      <c r="VTV968" s="26"/>
      <c r="VTW968" s="26"/>
      <c r="VTX968" s="26"/>
      <c r="VTY968" s="26"/>
      <c r="VTZ968" s="26"/>
      <c r="VUA968" s="26"/>
      <c r="VUB968" s="26"/>
      <c r="VUC968" s="26"/>
      <c r="VUD968" s="26"/>
      <c r="VUE968" s="26"/>
      <c r="VUF968" s="26"/>
      <c r="VUG968" s="26"/>
      <c r="VUH968" s="26"/>
      <c r="VUI968" s="26"/>
      <c r="VUJ968" s="26"/>
      <c r="VUK968" s="26"/>
      <c r="VUL968" s="26"/>
      <c r="VUM968" s="26"/>
      <c r="VUN968" s="26"/>
      <c r="VUO968" s="26"/>
      <c r="VUP968" s="26"/>
      <c r="VUQ968" s="26"/>
      <c r="VUR968" s="26"/>
      <c r="VUS968" s="26"/>
      <c r="VUT968" s="26"/>
      <c r="VUU968" s="26"/>
      <c r="VUV968" s="26"/>
      <c r="VUW968" s="26"/>
      <c r="VUX968" s="26"/>
      <c r="VUY968" s="26"/>
      <c r="VUZ968" s="26"/>
      <c r="VVA968" s="26"/>
      <c r="VVB968" s="26"/>
      <c r="VVC968" s="26"/>
      <c r="VVD968" s="26"/>
      <c r="VVE968" s="26"/>
      <c r="VVF968" s="26"/>
      <c r="VVG968" s="26"/>
      <c r="VVH968" s="26"/>
      <c r="VVI968" s="26"/>
      <c r="VVJ968" s="26"/>
      <c r="VVK968" s="26"/>
      <c r="VVL968" s="26"/>
      <c r="VVM968" s="26"/>
      <c r="VVN968" s="26"/>
      <c r="VVO968" s="26"/>
      <c r="VVP968" s="26"/>
      <c r="VVQ968" s="26"/>
      <c r="VVR968" s="26"/>
      <c r="VVS968" s="26"/>
      <c r="VVT968" s="26"/>
      <c r="VVU968" s="26"/>
      <c r="VVV968" s="26"/>
      <c r="VVW968" s="26"/>
      <c r="VVX968" s="26"/>
      <c r="VVY968" s="26"/>
      <c r="VVZ968" s="26"/>
      <c r="VWA968" s="26"/>
      <c r="VWB968" s="26"/>
      <c r="VWC968" s="26"/>
      <c r="VWD968" s="26"/>
      <c r="VWE968" s="26"/>
      <c r="VWF968" s="26"/>
      <c r="VWG968" s="26"/>
      <c r="VWH968" s="26"/>
      <c r="VWI968" s="26"/>
      <c r="VWJ968" s="26"/>
      <c r="VWK968" s="26"/>
      <c r="VWL968" s="26"/>
      <c r="VWM968" s="26"/>
      <c r="VWN968" s="26"/>
      <c r="VWO968" s="26"/>
      <c r="VWP968" s="26"/>
      <c r="VWQ968" s="26"/>
      <c r="VWR968" s="26"/>
      <c r="VWS968" s="26"/>
      <c r="VWT968" s="26"/>
      <c r="VWU968" s="26"/>
      <c r="VWV968" s="26"/>
      <c r="VWW968" s="26"/>
      <c r="VWX968" s="26"/>
      <c r="VWY968" s="26"/>
      <c r="VWZ968" s="26"/>
      <c r="VXA968" s="26"/>
      <c r="VXB968" s="26"/>
      <c r="VXC968" s="26"/>
      <c r="VXD968" s="26"/>
      <c r="VXE968" s="26"/>
      <c r="VXF968" s="26"/>
      <c r="VXG968" s="26"/>
      <c r="VXH968" s="26"/>
      <c r="VXI968" s="26"/>
      <c r="VXJ968" s="26"/>
      <c r="VXK968" s="26"/>
      <c r="VXL968" s="26"/>
      <c r="VXM968" s="26"/>
      <c r="VXN968" s="26"/>
      <c r="VXO968" s="26"/>
      <c r="VXP968" s="26"/>
      <c r="VXQ968" s="26"/>
      <c r="VXR968" s="26"/>
      <c r="VXS968" s="26"/>
      <c r="VXT968" s="26"/>
      <c r="VXU968" s="26"/>
      <c r="VXV968" s="26"/>
      <c r="VXW968" s="26"/>
      <c r="VXX968" s="26"/>
      <c r="VXY968" s="26"/>
      <c r="VXZ968" s="26"/>
      <c r="VYA968" s="26"/>
      <c r="VYB968" s="26"/>
      <c r="VYC968" s="26"/>
      <c r="VYD968" s="26"/>
      <c r="VYE968" s="26"/>
      <c r="VYF968" s="26"/>
      <c r="VYG968" s="26"/>
      <c r="VYH968" s="26"/>
      <c r="VYI968" s="26"/>
      <c r="VYJ968" s="26"/>
      <c r="VYK968" s="26"/>
      <c r="VYL968" s="26"/>
      <c r="VYM968" s="26"/>
      <c r="VYN968" s="26"/>
      <c r="VYO968" s="26"/>
      <c r="VYP968" s="26"/>
      <c r="VYQ968" s="26"/>
      <c r="VYR968" s="26"/>
      <c r="VYS968" s="26"/>
      <c r="VYT968" s="26"/>
      <c r="VYU968" s="26"/>
      <c r="VYV968" s="26"/>
      <c r="VYW968" s="26"/>
      <c r="VYX968" s="26"/>
      <c r="VYY968" s="26"/>
      <c r="VYZ968" s="26"/>
      <c r="VZA968" s="26"/>
      <c r="VZB968" s="26"/>
      <c r="VZC968" s="26"/>
      <c r="VZD968" s="26"/>
      <c r="VZE968" s="26"/>
      <c r="VZF968" s="26"/>
      <c r="VZG968" s="26"/>
      <c r="VZH968" s="26"/>
      <c r="VZI968" s="26"/>
      <c r="VZJ968" s="26"/>
      <c r="VZK968" s="26"/>
      <c r="VZL968" s="26"/>
      <c r="VZM968" s="26"/>
      <c r="VZN968" s="26"/>
      <c r="VZO968" s="26"/>
      <c r="VZP968" s="26"/>
      <c r="VZQ968" s="26"/>
      <c r="VZR968" s="26"/>
      <c r="VZS968" s="26"/>
      <c r="VZT968" s="26"/>
      <c r="VZU968" s="26"/>
      <c r="VZV968" s="26"/>
      <c r="VZW968" s="26"/>
      <c r="VZX968" s="26"/>
      <c r="VZY968" s="26"/>
      <c r="VZZ968" s="26"/>
      <c r="WAA968" s="26"/>
      <c r="WAB968" s="26"/>
      <c r="WAC968" s="26"/>
      <c r="WAD968" s="26"/>
      <c r="WAE968" s="26"/>
      <c r="WAF968" s="26"/>
      <c r="WAG968" s="26"/>
      <c r="WAH968" s="26"/>
      <c r="WAI968" s="26"/>
      <c r="WAJ968" s="26"/>
      <c r="WAK968" s="26"/>
      <c r="WAL968" s="26"/>
      <c r="WAM968" s="26"/>
      <c r="WAN968" s="26"/>
      <c r="WAO968" s="26"/>
      <c r="WAP968" s="26"/>
      <c r="WAQ968" s="26"/>
      <c r="WAR968" s="26"/>
      <c r="WAS968" s="26"/>
      <c r="WAT968" s="26"/>
      <c r="WAU968" s="26"/>
      <c r="WAV968" s="26"/>
      <c r="WAW968" s="26"/>
      <c r="WAX968" s="26"/>
      <c r="WAY968" s="26"/>
      <c r="WAZ968" s="26"/>
      <c r="WBA968" s="26"/>
      <c r="WBB968" s="26"/>
      <c r="WBC968" s="26"/>
      <c r="WBD968" s="26"/>
      <c r="WBE968" s="26"/>
      <c r="WBF968" s="26"/>
      <c r="WBG968" s="26"/>
      <c r="WBH968" s="26"/>
      <c r="WBI968" s="26"/>
      <c r="WBJ968" s="26"/>
      <c r="WBK968" s="26"/>
      <c r="WBL968" s="26"/>
      <c r="WBM968" s="26"/>
      <c r="WBN968" s="26"/>
      <c r="WBO968" s="26"/>
      <c r="WBP968" s="26"/>
      <c r="WBQ968" s="26"/>
      <c r="WBR968" s="26"/>
      <c r="WBS968" s="26"/>
      <c r="WBT968" s="26"/>
      <c r="WBU968" s="26"/>
      <c r="WBV968" s="26"/>
      <c r="WBW968" s="26"/>
      <c r="WBX968" s="26"/>
      <c r="WBY968" s="26"/>
      <c r="WBZ968" s="26"/>
      <c r="WCA968" s="26"/>
      <c r="WCB968" s="26"/>
      <c r="WCC968" s="26"/>
      <c r="WCD968" s="26"/>
      <c r="WCE968" s="26"/>
      <c r="WCF968" s="26"/>
      <c r="WCG968" s="26"/>
      <c r="WCH968" s="26"/>
      <c r="WCI968" s="26"/>
      <c r="WCJ968" s="26"/>
      <c r="WCK968" s="26"/>
      <c r="WCL968" s="26"/>
      <c r="WCM968" s="26"/>
      <c r="WCN968" s="26"/>
      <c r="WCO968" s="26"/>
      <c r="WCP968" s="26"/>
      <c r="WCQ968" s="26"/>
      <c r="WCR968" s="26"/>
      <c r="WCS968" s="26"/>
      <c r="WCT968" s="26"/>
      <c r="WCU968" s="26"/>
      <c r="WCV968" s="26"/>
      <c r="WCW968" s="26"/>
      <c r="WCX968" s="26"/>
      <c r="WCY968" s="26"/>
      <c r="WCZ968" s="26"/>
      <c r="WDA968" s="26"/>
      <c r="WDB968" s="26"/>
      <c r="WDC968" s="26"/>
      <c r="WDD968" s="26"/>
      <c r="WDE968" s="26"/>
      <c r="WDF968" s="26"/>
      <c r="WDG968" s="26"/>
      <c r="WDH968" s="26"/>
      <c r="WDI968" s="26"/>
      <c r="WDJ968" s="26"/>
      <c r="WDK968" s="26"/>
      <c r="WDL968" s="26"/>
      <c r="WDM968" s="26"/>
      <c r="WDN968" s="26"/>
      <c r="WDO968" s="26"/>
      <c r="WDP968" s="26"/>
      <c r="WDQ968" s="26"/>
      <c r="WDR968" s="26"/>
      <c r="WDS968" s="26"/>
      <c r="WDT968" s="26"/>
      <c r="WDU968" s="26"/>
      <c r="WDV968" s="26"/>
      <c r="WDW968" s="26"/>
      <c r="WDX968" s="26"/>
      <c r="WDY968" s="26"/>
      <c r="WDZ968" s="26"/>
      <c r="WEA968" s="26"/>
      <c r="WEB968" s="26"/>
      <c r="WEC968" s="26"/>
      <c r="WED968" s="26"/>
      <c r="WEE968" s="26"/>
      <c r="WEF968" s="26"/>
      <c r="WEG968" s="26"/>
      <c r="WEH968" s="26"/>
      <c r="WEI968" s="26"/>
      <c r="WEJ968" s="26"/>
      <c r="WEK968" s="26"/>
      <c r="WEL968" s="26"/>
      <c r="WEM968" s="26"/>
      <c r="WEN968" s="26"/>
      <c r="WEO968" s="26"/>
      <c r="WEP968" s="26"/>
      <c r="WEQ968" s="26"/>
      <c r="WER968" s="26"/>
      <c r="WES968" s="26"/>
      <c r="WET968" s="26"/>
      <c r="WEU968" s="26"/>
      <c r="WEV968" s="26"/>
      <c r="WEW968" s="26"/>
      <c r="WEX968" s="26"/>
      <c r="WEY968" s="26"/>
      <c r="WEZ968" s="26"/>
      <c r="WFA968" s="26"/>
      <c r="WFB968" s="26"/>
      <c r="WFC968" s="26"/>
      <c r="WFD968" s="26"/>
      <c r="WFE968" s="26"/>
      <c r="WFF968" s="26"/>
      <c r="WFG968" s="26"/>
      <c r="WFH968" s="26"/>
      <c r="WFI968" s="26"/>
      <c r="WFJ968" s="26"/>
      <c r="WFK968" s="26"/>
      <c r="WFL968" s="26"/>
      <c r="WFM968" s="26"/>
      <c r="WFN968" s="26"/>
      <c r="WFO968" s="26"/>
      <c r="WFP968" s="26"/>
      <c r="WFQ968" s="26"/>
      <c r="WFR968" s="26"/>
      <c r="WFS968" s="26"/>
      <c r="WFT968" s="26"/>
      <c r="WFU968" s="26"/>
      <c r="WFV968" s="26"/>
      <c r="WFW968" s="26"/>
      <c r="WFX968" s="26"/>
      <c r="WFY968" s="26"/>
      <c r="WFZ968" s="26"/>
      <c r="WGA968" s="26"/>
      <c r="WGB968" s="26"/>
      <c r="WGC968" s="26"/>
      <c r="WGD968" s="26"/>
      <c r="WGE968" s="26"/>
      <c r="WGF968" s="26"/>
      <c r="WGG968" s="26"/>
      <c r="WGH968" s="26"/>
      <c r="WGI968" s="26"/>
      <c r="WGJ968" s="26"/>
      <c r="WGK968" s="26"/>
      <c r="WGL968" s="26"/>
      <c r="WGM968" s="26"/>
      <c r="WGN968" s="26"/>
      <c r="WGO968" s="26"/>
      <c r="WGP968" s="26"/>
      <c r="WGQ968" s="26"/>
      <c r="WGR968" s="26"/>
      <c r="WGS968" s="26"/>
      <c r="WGT968" s="26"/>
      <c r="WGU968" s="26"/>
      <c r="WGV968" s="26"/>
      <c r="WGW968" s="26"/>
      <c r="WGX968" s="26"/>
      <c r="WGY968" s="26"/>
      <c r="WGZ968" s="26"/>
      <c r="WHA968" s="26"/>
      <c r="WHB968" s="26"/>
      <c r="WHC968" s="26"/>
      <c r="WHD968" s="26"/>
      <c r="WHE968" s="26"/>
      <c r="WHF968" s="26"/>
      <c r="WHG968" s="26"/>
      <c r="WHH968" s="26"/>
      <c r="WHI968" s="26"/>
      <c r="WHJ968" s="26"/>
      <c r="WHK968" s="26"/>
      <c r="WHL968" s="26"/>
      <c r="WHM968" s="26"/>
      <c r="WHN968" s="26"/>
      <c r="WHO968" s="26"/>
      <c r="WHP968" s="26"/>
      <c r="WHQ968" s="26"/>
      <c r="WHR968" s="26"/>
      <c r="WHS968" s="26"/>
      <c r="WHT968" s="26"/>
      <c r="WHU968" s="26"/>
      <c r="WHV968" s="26"/>
      <c r="WHW968" s="26"/>
      <c r="WHX968" s="26"/>
      <c r="WHY968" s="26"/>
      <c r="WHZ968" s="26"/>
      <c r="WIA968" s="26"/>
      <c r="WIB968" s="26"/>
      <c r="WIC968" s="26"/>
      <c r="WID968" s="26"/>
      <c r="WIE968" s="26"/>
      <c r="WIF968" s="26"/>
      <c r="WIG968" s="26"/>
      <c r="WIH968" s="26"/>
      <c r="WII968" s="26"/>
      <c r="WIJ968" s="26"/>
      <c r="WIK968" s="26"/>
      <c r="WIL968" s="26"/>
      <c r="WIM968" s="26"/>
      <c r="WIN968" s="26"/>
      <c r="WIO968" s="26"/>
      <c r="WIP968" s="26"/>
      <c r="WIQ968" s="26"/>
      <c r="WIR968" s="26"/>
      <c r="WIS968" s="26"/>
      <c r="WIT968" s="26"/>
      <c r="WIU968" s="26"/>
      <c r="WIV968" s="26"/>
      <c r="WIW968" s="26"/>
      <c r="WIX968" s="26"/>
      <c r="WIY968" s="26"/>
      <c r="WIZ968" s="26"/>
      <c r="WJA968" s="26"/>
      <c r="WJB968" s="26"/>
      <c r="WJC968" s="26"/>
      <c r="WJD968" s="26"/>
      <c r="WJE968" s="26"/>
      <c r="WJF968" s="26"/>
      <c r="WJG968" s="26"/>
      <c r="WJH968" s="26"/>
      <c r="WJI968" s="26"/>
      <c r="WJJ968" s="26"/>
      <c r="WJK968" s="26"/>
      <c r="WJL968" s="26"/>
      <c r="WJM968" s="26"/>
      <c r="WJN968" s="26"/>
      <c r="WJO968" s="26"/>
      <c r="WJP968" s="26"/>
      <c r="WJQ968" s="26"/>
      <c r="WJR968" s="26"/>
      <c r="WJS968" s="26"/>
      <c r="WJT968" s="26"/>
      <c r="WJU968" s="26"/>
      <c r="WJV968" s="26"/>
      <c r="WJW968" s="26"/>
      <c r="WJX968" s="26"/>
      <c r="WJY968" s="26"/>
      <c r="WJZ968" s="26"/>
      <c r="WKA968" s="26"/>
      <c r="WKB968" s="26"/>
      <c r="WKC968" s="26"/>
      <c r="WKD968" s="26"/>
      <c r="WKE968" s="26"/>
      <c r="WKF968" s="26"/>
      <c r="WKG968" s="26"/>
      <c r="WKH968" s="26"/>
      <c r="WKI968" s="26"/>
      <c r="WKJ968" s="26"/>
      <c r="WKK968" s="26"/>
      <c r="WKL968" s="26"/>
      <c r="WKM968" s="26"/>
      <c r="WKN968" s="26"/>
      <c r="WKO968" s="26"/>
      <c r="WKP968" s="26"/>
      <c r="WKQ968" s="26"/>
      <c r="WKR968" s="26"/>
      <c r="WKS968" s="26"/>
      <c r="WKT968" s="26"/>
      <c r="WKU968" s="26"/>
      <c r="WKV968" s="26"/>
      <c r="WKW968" s="26"/>
      <c r="WKX968" s="26"/>
      <c r="WKY968" s="26"/>
      <c r="WKZ968" s="26"/>
      <c r="WLA968" s="26"/>
      <c r="WLB968" s="26"/>
      <c r="WLC968" s="26"/>
      <c r="WLD968" s="26"/>
      <c r="WLE968" s="26"/>
      <c r="WLF968" s="26"/>
      <c r="WLG968" s="26"/>
      <c r="WLH968" s="26"/>
      <c r="WLI968" s="26"/>
      <c r="WLJ968" s="26"/>
      <c r="WLK968" s="26"/>
      <c r="WLL968" s="26"/>
      <c r="WLM968" s="26"/>
      <c r="WLN968" s="26"/>
      <c r="WLO968" s="26"/>
      <c r="WLP968" s="26"/>
      <c r="WLQ968" s="26"/>
      <c r="WLR968" s="26"/>
      <c r="WLS968" s="26"/>
      <c r="WLT968" s="26"/>
      <c r="WLU968" s="26"/>
      <c r="WLV968" s="26"/>
      <c r="WLW968" s="26"/>
      <c r="WLX968" s="26"/>
      <c r="WLY968" s="26"/>
      <c r="WLZ968" s="26"/>
      <c r="WMA968" s="26"/>
      <c r="WMB968" s="26"/>
      <c r="WMC968" s="26"/>
      <c r="WMD968" s="26"/>
      <c r="WME968" s="26"/>
      <c r="WMF968" s="26"/>
      <c r="WMG968" s="26"/>
      <c r="WMH968" s="26"/>
      <c r="WMI968" s="26"/>
      <c r="WMJ968" s="26"/>
      <c r="WMK968" s="26"/>
      <c r="WML968" s="26"/>
      <c r="WMM968" s="26"/>
      <c r="WMN968" s="26"/>
      <c r="WMO968" s="26"/>
      <c r="WMP968" s="26"/>
      <c r="WMQ968" s="26"/>
      <c r="WMR968" s="26"/>
      <c r="WMS968" s="26"/>
      <c r="WMT968" s="26"/>
      <c r="WMU968" s="26"/>
      <c r="WMV968" s="26"/>
      <c r="WMW968" s="26"/>
      <c r="WMX968" s="26"/>
      <c r="WMY968" s="26"/>
      <c r="WMZ968" s="26"/>
      <c r="WNA968" s="26"/>
      <c r="WNB968" s="26"/>
      <c r="WNC968" s="26"/>
      <c r="WND968" s="26"/>
      <c r="WNE968" s="26"/>
      <c r="WNF968" s="26"/>
      <c r="WNG968" s="26"/>
      <c r="WNH968" s="26"/>
      <c r="WNI968" s="26"/>
      <c r="WNJ968" s="26"/>
      <c r="WNK968" s="26"/>
      <c r="WNL968" s="26"/>
      <c r="WNM968" s="26"/>
      <c r="WNN968" s="26"/>
      <c r="WNO968" s="26"/>
      <c r="WNP968" s="26"/>
      <c r="WNQ968" s="26"/>
      <c r="WNR968" s="26"/>
      <c r="WNS968" s="26"/>
      <c r="WNT968" s="26"/>
      <c r="WNU968" s="26"/>
      <c r="WNV968" s="26"/>
      <c r="WNW968" s="26"/>
      <c r="WNX968" s="26"/>
      <c r="WNY968" s="26"/>
      <c r="WNZ968" s="26"/>
      <c r="WOA968" s="26"/>
      <c r="WOB968" s="26"/>
      <c r="WOC968" s="26"/>
      <c r="WOD968" s="26"/>
      <c r="WOE968" s="26"/>
      <c r="WOF968" s="26"/>
      <c r="WOG968" s="26"/>
      <c r="WOH968" s="26"/>
      <c r="WOI968" s="26"/>
      <c r="WOJ968" s="26"/>
      <c r="WOK968" s="26"/>
      <c r="WOL968" s="26"/>
      <c r="WOM968" s="26"/>
      <c r="WON968" s="26"/>
      <c r="WOO968" s="26"/>
      <c r="WOP968" s="26"/>
      <c r="WOQ968" s="26"/>
      <c r="WOR968" s="26"/>
      <c r="WOS968" s="26"/>
      <c r="WOT968" s="26"/>
      <c r="WOU968" s="26"/>
      <c r="WOV968" s="26"/>
      <c r="WOW968" s="26"/>
      <c r="WOX968" s="26"/>
      <c r="WOY968" s="26"/>
      <c r="WOZ968" s="26"/>
      <c r="WPA968" s="26"/>
      <c r="WPB968" s="26"/>
      <c r="WPC968" s="26"/>
      <c r="WPD968" s="26"/>
      <c r="WPE968" s="26"/>
      <c r="WPF968" s="26"/>
      <c r="WPG968" s="26"/>
      <c r="WPH968" s="26"/>
      <c r="WPI968" s="26"/>
      <c r="WPJ968" s="26"/>
      <c r="WPK968" s="26"/>
      <c r="WPL968" s="26"/>
      <c r="WPM968" s="26"/>
      <c r="WPN968" s="26"/>
      <c r="WPO968" s="26"/>
      <c r="WPP968" s="26"/>
      <c r="WPQ968" s="26"/>
      <c r="WPR968" s="26"/>
      <c r="WPS968" s="26"/>
      <c r="WPT968" s="26"/>
      <c r="WPU968" s="26"/>
      <c r="WPV968" s="26"/>
      <c r="WPW968" s="26"/>
      <c r="WPX968" s="26"/>
      <c r="WPY968" s="26"/>
      <c r="WPZ968" s="26"/>
      <c r="WQA968" s="26"/>
      <c r="WQB968" s="26"/>
      <c r="WQC968" s="26"/>
      <c r="WQD968" s="26"/>
      <c r="WQE968" s="26"/>
      <c r="WQF968" s="26"/>
      <c r="WQG968" s="26"/>
      <c r="WQH968" s="26"/>
      <c r="WQI968" s="26"/>
      <c r="WQJ968" s="26"/>
      <c r="WQK968" s="26"/>
      <c r="WQL968" s="26"/>
      <c r="WQM968" s="26"/>
      <c r="WQN968" s="26"/>
      <c r="WQO968" s="26"/>
      <c r="WQP968" s="26"/>
      <c r="WQQ968" s="26"/>
      <c r="WQR968" s="26"/>
      <c r="WQS968" s="26"/>
      <c r="WQT968" s="26"/>
      <c r="WQU968" s="26"/>
      <c r="WQV968" s="26"/>
      <c r="WQW968" s="26"/>
      <c r="WQX968" s="26"/>
      <c r="WQY968" s="26"/>
      <c r="WQZ968" s="26"/>
      <c r="WRA968" s="26"/>
      <c r="WRB968" s="26"/>
      <c r="WRC968" s="26"/>
      <c r="WRD968" s="26"/>
      <c r="WRE968" s="26"/>
      <c r="WRF968" s="26"/>
      <c r="WRG968" s="26"/>
      <c r="WRH968" s="26"/>
      <c r="WRI968" s="26"/>
      <c r="WRJ968" s="26"/>
      <c r="WRK968" s="26"/>
      <c r="WRL968" s="26"/>
      <c r="WRM968" s="26"/>
      <c r="WRN968" s="26"/>
      <c r="WRO968" s="26"/>
      <c r="WRP968" s="26"/>
      <c r="WRQ968" s="26"/>
      <c r="WRR968" s="26"/>
      <c r="WRS968" s="26"/>
      <c r="WRT968" s="26"/>
      <c r="WRU968" s="26"/>
      <c r="WRV968" s="26"/>
      <c r="WRW968" s="26"/>
      <c r="WRX968" s="26"/>
      <c r="WRY968" s="26"/>
      <c r="WRZ968" s="26"/>
      <c r="WSA968" s="26"/>
      <c r="WSB968" s="26"/>
      <c r="WSC968" s="26"/>
      <c r="WSD968" s="26"/>
      <c r="WSE968" s="26"/>
      <c r="WSF968" s="26"/>
      <c r="WSG968" s="26"/>
      <c r="WSH968" s="26"/>
      <c r="WSI968" s="26"/>
      <c r="WSJ968" s="26"/>
      <c r="WSK968" s="26"/>
      <c r="WSL968" s="26"/>
      <c r="WSM968" s="26"/>
      <c r="WSN968" s="26"/>
      <c r="WSO968" s="26"/>
      <c r="WSP968" s="26"/>
      <c r="WSQ968" s="26"/>
      <c r="WSR968" s="26"/>
      <c r="WSS968" s="26"/>
      <c r="WST968" s="26"/>
      <c r="WSU968" s="26"/>
      <c r="WSV968" s="26"/>
      <c r="WSW968" s="26"/>
      <c r="WSX968" s="26"/>
      <c r="WSY968" s="26"/>
      <c r="WSZ968" s="26"/>
      <c r="WTA968" s="26"/>
      <c r="WTB968" s="26"/>
      <c r="WTC968" s="26"/>
      <c r="WTD968" s="26"/>
      <c r="WTE968" s="26"/>
      <c r="WTF968" s="26"/>
      <c r="WTG968" s="26"/>
      <c r="WTH968" s="26"/>
      <c r="WTI968" s="26"/>
      <c r="WTJ968" s="26"/>
      <c r="WTK968" s="26"/>
      <c r="WTL968" s="26"/>
      <c r="WTM968" s="26"/>
      <c r="WTN968" s="26"/>
      <c r="WTO968" s="26"/>
      <c r="WTP968" s="26"/>
      <c r="WTQ968" s="26"/>
      <c r="WTR968" s="26"/>
      <c r="WTS968" s="26"/>
      <c r="WTT968" s="26"/>
      <c r="WTU968" s="26"/>
      <c r="WTV968" s="26"/>
      <c r="WTW968" s="26"/>
      <c r="WTX968" s="26"/>
      <c r="WTY968" s="26"/>
      <c r="WTZ968" s="26"/>
      <c r="WUA968" s="26"/>
      <c r="WUB968" s="26"/>
      <c r="WUC968" s="26"/>
      <c r="WUD968" s="26"/>
      <c r="WUE968" s="26"/>
      <c r="WUF968" s="26"/>
      <c r="WUG968" s="26"/>
      <c r="WUH968" s="26"/>
      <c r="WUI968" s="26"/>
      <c r="WUJ968" s="26"/>
      <c r="WUK968" s="26"/>
      <c r="WUL968" s="26"/>
      <c r="WUM968" s="26"/>
      <c r="WUN968" s="26"/>
      <c r="WUO968" s="26"/>
      <c r="WUP968" s="26"/>
      <c r="WUQ968" s="26"/>
      <c r="WUR968" s="26"/>
      <c r="WUS968" s="26"/>
      <c r="WUT968" s="26"/>
      <c r="WUU968" s="26"/>
      <c r="WUV968" s="26"/>
      <c r="WUW968" s="26"/>
      <c r="WUX968" s="26"/>
      <c r="WUY968" s="26"/>
      <c r="WUZ968" s="26"/>
      <c r="WVA968" s="26"/>
      <c r="WVB968" s="26"/>
      <c r="WVC968" s="26"/>
      <c r="WVD968" s="26"/>
      <c r="WVE968" s="26"/>
      <c r="WVF968" s="26"/>
      <c r="WVG968" s="26"/>
      <c r="WVH968" s="26"/>
      <c r="WVI968" s="26"/>
      <c r="WVJ968" s="26"/>
      <c r="WVK968" s="26"/>
      <c r="WVL968" s="26"/>
      <c r="WVM968" s="26"/>
      <c r="WVN968" s="26"/>
      <c r="WVO968" s="26"/>
      <c r="WVP968" s="26"/>
      <c r="WVQ968" s="26"/>
      <c r="WVR968" s="26"/>
      <c r="WVS968" s="26"/>
      <c r="WVT968" s="26"/>
      <c r="WVU968" s="26"/>
      <c r="WVV968" s="26"/>
      <c r="WVW968" s="26"/>
      <c r="WVX968" s="26"/>
      <c r="WVY968" s="26"/>
      <c r="WVZ968" s="26"/>
      <c r="WWA968" s="26"/>
      <c r="WWB968" s="26"/>
      <c r="WWC968" s="26"/>
      <c r="WWD968" s="26"/>
      <c r="WWE968" s="26"/>
      <c r="WWF968" s="26"/>
      <c r="WWG968" s="26"/>
      <c r="WWH968" s="26"/>
      <c r="WWI968" s="26"/>
      <c r="WWJ968" s="26"/>
      <c r="WWK968" s="26"/>
      <c r="WWL968" s="26"/>
      <c r="WWM968" s="26"/>
      <c r="WWN968" s="26"/>
      <c r="WWO968" s="26"/>
      <c r="WWP968" s="26"/>
      <c r="WWQ968" s="26"/>
      <c r="WWR968" s="26"/>
      <c r="WWS968" s="26"/>
      <c r="WWT968" s="26"/>
      <c r="WWU968" s="26"/>
      <c r="WWV968" s="26"/>
      <c r="WWW968" s="26"/>
      <c r="WWX968" s="26"/>
      <c r="WWY968" s="26"/>
      <c r="WWZ968" s="26"/>
      <c r="WXA968" s="26"/>
      <c r="WXB968" s="26"/>
      <c r="WXC968" s="26"/>
      <c r="WXD968" s="26"/>
      <c r="WXE968" s="26"/>
      <c r="WXF968" s="26"/>
      <c r="WXG968" s="26"/>
      <c r="WXH968" s="26"/>
      <c r="WXI968" s="26"/>
      <c r="WXJ968" s="26"/>
      <c r="WXK968" s="26"/>
      <c r="WXL968" s="26"/>
      <c r="WXM968" s="26"/>
      <c r="WXN968" s="26"/>
      <c r="WXO968" s="26"/>
      <c r="WXP968" s="26"/>
      <c r="WXQ968" s="26"/>
      <c r="WXR968" s="26"/>
    </row>
    <row r="969" spans="1:16190" s="11" customFormat="1" x14ac:dyDescent="0.3">
      <c r="A969" s="19"/>
      <c r="B969" s="19"/>
      <c r="C969" s="20"/>
      <c r="D969" s="23"/>
      <c r="E969" s="22"/>
      <c r="F969" s="23"/>
      <c r="G969" s="46"/>
      <c r="H969" s="46"/>
      <c r="I969" s="23"/>
      <c r="J969" s="23"/>
      <c r="K969" s="28"/>
      <c r="L969" s="23"/>
      <c r="M969" s="24"/>
      <c r="N969" s="22"/>
      <c r="O969" s="22"/>
      <c r="P969" s="22"/>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c r="IX969" s="26"/>
      <c r="IY969" s="26"/>
      <c r="IZ969" s="26"/>
      <c r="JA969" s="26"/>
      <c r="JB969" s="26"/>
      <c r="JC969" s="26"/>
      <c r="JD969" s="26"/>
      <c r="JE969" s="26"/>
      <c r="JF969" s="26"/>
      <c r="JG969" s="26"/>
      <c r="JH969" s="26"/>
      <c r="JI969" s="26"/>
      <c r="JJ969" s="26"/>
      <c r="JK969" s="26"/>
      <c r="JL969" s="26"/>
      <c r="JM969" s="26"/>
      <c r="JN969" s="26"/>
      <c r="JO969" s="26"/>
      <c r="JP969" s="26"/>
      <c r="JQ969" s="26"/>
      <c r="JR969" s="26"/>
      <c r="JS969" s="26"/>
      <c r="JT969" s="26"/>
      <c r="JU969" s="26"/>
      <c r="JV969" s="26"/>
      <c r="JW969" s="26"/>
      <c r="JX969" s="26"/>
      <c r="JY969" s="26"/>
      <c r="JZ969" s="26"/>
      <c r="KA969" s="26"/>
      <c r="KB969" s="26"/>
      <c r="KC969" s="26"/>
      <c r="KD969" s="26"/>
      <c r="KE969" s="26"/>
      <c r="KF969" s="26"/>
      <c r="KG969" s="26"/>
      <c r="KH969" s="26"/>
      <c r="KI969" s="26"/>
      <c r="KJ969" s="26"/>
      <c r="KK969" s="26"/>
      <c r="KL969" s="26"/>
      <c r="KM969" s="26"/>
      <c r="KN969" s="26"/>
      <c r="KO969" s="26"/>
      <c r="KP969" s="26"/>
      <c r="KQ969" s="26"/>
      <c r="KR969" s="26"/>
      <c r="KS969" s="26"/>
      <c r="KT969" s="26"/>
      <c r="KU969" s="26"/>
      <c r="KV969" s="26"/>
      <c r="KW969" s="26"/>
      <c r="KX969" s="26"/>
      <c r="KY969" s="26"/>
      <c r="KZ969" s="26"/>
      <c r="LA969" s="26"/>
      <c r="LB969" s="26"/>
      <c r="LC969" s="26"/>
      <c r="LD969" s="26"/>
      <c r="LE969" s="26"/>
      <c r="LF969" s="26"/>
      <c r="LG969" s="26"/>
      <c r="LH969" s="26"/>
      <c r="LI969" s="26"/>
      <c r="LJ969" s="26"/>
      <c r="LK969" s="26"/>
      <c r="LL969" s="26"/>
      <c r="LM969" s="26"/>
      <c r="LN969" s="26"/>
      <c r="LO969" s="26"/>
      <c r="LP969" s="26"/>
      <c r="LQ969" s="26"/>
      <c r="LR969" s="26"/>
      <c r="LS969" s="26"/>
      <c r="LT969" s="26"/>
      <c r="LU969" s="26"/>
      <c r="LV969" s="26"/>
      <c r="LW969" s="26"/>
      <c r="LX969" s="26"/>
      <c r="LY969" s="26"/>
      <c r="LZ969" s="26"/>
      <c r="MA969" s="26"/>
      <c r="MB969" s="26"/>
      <c r="MC969" s="26"/>
      <c r="MD969" s="26"/>
      <c r="ME969" s="26"/>
      <c r="MF969" s="26"/>
      <c r="MG969" s="26"/>
      <c r="MH969" s="26"/>
      <c r="MI969" s="26"/>
      <c r="MJ969" s="26"/>
      <c r="MK969" s="26"/>
      <c r="ML969" s="26"/>
      <c r="MM969" s="26"/>
      <c r="MN969" s="26"/>
      <c r="MO969" s="26"/>
      <c r="MP969" s="26"/>
      <c r="MQ969" s="26"/>
      <c r="MR969" s="26"/>
      <c r="MS969" s="26"/>
      <c r="MT969" s="26"/>
      <c r="MU969" s="26"/>
      <c r="MV969" s="26"/>
      <c r="MW969" s="26"/>
      <c r="MX969" s="26"/>
      <c r="MY969" s="26"/>
      <c r="MZ969" s="26"/>
      <c r="NA969" s="26"/>
      <c r="NB969" s="26"/>
      <c r="NC969" s="26"/>
      <c r="ND969" s="26"/>
      <c r="NE969" s="26"/>
      <c r="NF969" s="26"/>
      <c r="NG969" s="26"/>
      <c r="NH969" s="26"/>
      <c r="NI969" s="26"/>
      <c r="NJ969" s="26"/>
      <c r="NK969" s="26"/>
      <c r="NL969" s="26"/>
      <c r="NM969" s="26"/>
      <c r="NN969" s="26"/>
      <c r="NO969" s="26"/>
      <c r="NP969" s="26"/>
      <c r="NQ969" s="26"/>
      <c r="NR969" s="26"/>
      <c r="NS969" s="26"/>
      <c r="NT969" s="26"/>
      <c r="NU969" s="26"/>
      <c r="NV969" s="26"/>
      <c r="NW969" s="26"/>
      <c r="NX969" s="26"/>
      <c r="NY969" s="26"/>
      <c r="NZ969" s="26"/>
      <c r="OA969" s="26"/>
      <c r="OB969" s="26"/>
      <c r="OC969" s="26"/>
      <c r="OD969" s="26"/>
      <c r="OE969" s="26"/>
      <c r="OF969" s="26"/>
      <c r="OG969" s="26"/>
      <c r="OH969" s="26"/>
      <c r="OI969" s="26"/>
      <c r="OJ969" s="26"/>
      <c r="OK969" s="26"/>
      <c r="OL969" s="26"/>
      <c r="OM969" s="26"/>
      <c r="ON969" s="26"/>
      <c r="OO969" s="26"/>
      <c r="OP969" s="26"/>
      <c r="OQ969" s="26"/>
      <c r="OR969" s="26"/>
      <c r="OS969" s="26"/>
      <c r="OT969" s="26"/>
      <c r="OU969" s="26"/>
      <c r="OV969" s="26"/>
      <c r="OW969" s="26"/>
      <c r="OX969" s="26"/>
      <c r="OY969" s="26"/>
      <c r="OZ969" s="26"/>
      <c r="PA969" s="26"/>
      <c r="PB969" s="26"/>
      <c r="PC969" s="26"/>
      <c r="PD969" s="26"/>
      <c r="PE969" s="26"/>
      <c r="PF969" s="26"/>
      <c r="PG969" s="26"/>
      <c r="PH969" s="26"/>
      <c r="PI969" s="26"/>
      <c r="PJ969" s="26"/>
      <c r="PK969" s="26"/>
      <c r="PL969" s="26"/>
      <c r="PM969" s="26"/>
      <c r="PN969" s="26"/>
      <c r="PO969" s="26"/>
      <c r="PP969" s="26"/>
      <c r="PQ969" s="26"/>
      <c r="PR969" s="26"/>
      <c r="PS969" s="26"/>
      <c r="PT969" s="26"/>
      <c r="PU969" s="26"/>
      <c r="PV969" s="26"/>
      <c r="PW969" s="26"/>
      <c r="PX969" s="26"/>
      <c r="PY969" s="26"/>
      <c r="PZ969" s="26"/>
      <c r="QA969" s="26"/>
      <c r="QB969" s="26"/>
      <c r="QC969" s="26"/>
      <c r="QD969" s="26"/>
      <c r="QE969" s="26"/>
      <c r="QF969" s="26"/>
      <c r="QG969" s="26"/>
      <c r="QH969" s="26"/>
      <c r="QI969" s="26"/>
      <c r="QJ969" s="26"/>
      <c r="QK969" s="26"/>
      <c r="QL969" s="26"/>
      <c r="QM969" s="26"/>
      <c r="QN969" s="26"/>
      <c r="QO969" s="26"/>
      <c r="QP969" s="26"/>
      <c r="QQ969" s="26"/>
      <c r="QR969" s="26"/>
      <c r="QS969" s="26"/>
      <c r="QT969" s="26"/>
      <c r="QU969" s="26"/>
      <c r="QV969" s="26"/>
      <c r="QW969" s="26"/>
      <c r="QX969" s="26"/>
      <c r="QY969" s="26"/>
      <c r="QZ969" s="26"/>
      <c r="RA969" s="26"/>
      <c r="RB969" s="26"/>
      <c r="RC969" s="26"/>
      <c r="RD969" s="26"/>
      <c r="RE969" s="26"/>
      <c r="RF969" s="26"/>
      <c r="RG969" s="26"/>
      <c r="RH969" s="26"/>
      <c r="RI969" s="26"/>
      <c r="RJ969" s="26"/>
      <c r="RK969" s="26"/>
      <c r="RL969" s="26"/>
      <c r="RM969" s="26"/>
      <c r="RN969" s="26"/>
      <c r="RO969" s="26"/>
      <c r="RP969" s="26"/>
      <c r="RQ969" s="26"/>
      <c r="RR969" s="26"/>
      <c r="RS969" s="26"/>
      <c r="RT969" s="26"/>
      <c r="RU969" s="26"/>
      <c r="RV969" s="26"/>
      <c r="RW969" s="26"/>
      <c r="RX969" s="26"/>
      <c r="RY969" s="26"/>
      <c r="RZ969" s="26"/>
      <c r="SA969" s="26"/>
      <c r="SB969" s="26"/>
      <c r="SC969" s="26"/>
      <c r="SD969" s="26"/>
      <c r="SE969" s="26"/>
      <c r="SF969" s="26"/>
      <c r="SG969" s="26"/>
      <c r="SH969" s="26"/>
      <c r="SI969" s="26"/>
      <c r="SJ969" s="26"/>
      <c r="SK969" s="26"/>
      <c r="SL969" s="26"/>
      <c r="SM969" s="26"/>
      <c r="SN969" s="26"/>
      <c r="SO969" s="26"/>
      <c r="SP969" s="26"/>
      <c r="SQ969" s="26"/>
      <c r="SR969" s="26"/>
      <c r="SS969" s="26"/>
      <c r="ST969" s="26"/>
      <c r="SU969" s="26"/>
      <c r="SV969" s="26"/>
      <c r="SW969" s="26"/>
      <c r="SX969" s="26"/>
      <c r="SY969" s="26"/>
      <c r="SZ969" s="26"/>
      <c r="TA969" s="26"/>
      <c r="TB969" s="26"/>
      <c r="TC969" s="26"/>
      <c r="TD969" s="26"/>
      <c r="TE969" s="26"/>
      <c r="TF969" s="26"/>
      <c r="TG969" s="26"/>
      <c r="TH969" s="26"/>
      <c r="TI969" s="26"/>
      <c r="TJ969" s="26"/>
      <c r="TK969" s="26"/>
      <c r="TL969" s="26"/>
      <c r="TM969" s="26"/>
      <c r="TN969" s="26"/>
      <c r="TO969" s="26"/>
      <c r="TP969" s="26"/>
      <c r="TQ969" s="26"/>
      <c r="TR969" s="26"/>
      <c r="TS969" s="26"/>
      <c r="TT969" s="26"/>
      <c r="TU969" s="26"/>
      <c r="TV969" s="26"/>
      <c r="TW969" s="26"/>
      <c r="TX969" s="26"/>
      <c r="TY969" s="26"/>
      <c r="TZ969" s="26"/>
      <c r="UA969" s="26"/>
      <c r="UB969" s="26"/>
      <c r="UC969" s="26"/>
      <c r="UD969" s="26"/>
      <c r="UE969" s="26"/>
      <c r="UF969" s="26"/>
      <c r="UG969" s="26"/>
      <c r="UH969" s="26"/>
      <c r="UI969" s="26"/>
      <c r="UJ969" s="26"/>
      <c r="UK969" s="26"/>
      <c r="UL969" s="26"/>
      <c r="UM969" s="26"/>
      <c r="UN969" s="26"/>
      <c r="UO969" s="26"/>
      <c r="UP969" s="26"/>
      <c r="UQ969" s="26"/>
      <c r="UR969" s="26"/>
      <c r="US969" s="26"/>
      <c r="UT969" s="26"/>
      <c r="UU969" s="26"/>
      <c r="UV969" s="26"/>
      <c r="UW969" s="26"/>
      <c r="UX969" s="26"/>
      <c r="UY969" s="26"/>
      <c r="UZ969" s="26"/>
      <c r="VA969" s="26"/>
      <c r="VB969" s="26"/>
      <c r="VC969" s="26"/>
      <c r="VD969" s="26"/>
      <c r="VE969" s="26"/>
      <c r="VF969" s="26"/>
      <c r="VG969" s="26"/>
      <c r="VH969" s="26"/>
      <c r="VI969" s="26"/>
      <c r="VJ969" s="26"/>
      <c r="VK969" s="26"/>
      <c r="VL969" s="26"/>
      <c r="VM969" s="26"/>
      <c r="VN969" s="26"/>
      <c r="VO969" s="26"/>
      <c r="VP969" s="26"/>
      <c r="VQ969" s="26"/>
      <c r="VR969" s="26"/>
      <c r="VS969" s="26"/>
      <c r="VT969" s="26"/>
      <c r="VU969" s="26"/>
      <c r="VV969" s="26"/>
      <c r="VW969" s="26"/>
      <c r="VX969" s="26"/>
      <c r="VY969" s="26"/>
      <c r="VZ969" s="26"/>
      <c r="WA969" s="26"/>
      <c r="WB969" s="26"/>
      <c r="WC969" s="26"/>
      <c r="WD969" s="26"/>
      <c r="WE969" s="26"/>
      <c r="WF969" s="26"/>
      <c r="WG969" s="26"/>
      <c r="WH969" s="26"/>
      <c r="WI969" s="26"/>
      <c r="WJ969" s="26"/>
      <c r="WK969" s="26"/>
      <c r="WL969" s="26"/>
      <c r="WM969" s="26"/>
      <c r="WN969" s="26"/>
      <c r="WO969" s="26"/>
      <c r="WP969" s="26"/>
      <c r="WQ969" s="26"/>
      <c r="WR969" s="26"/>
      <c r="WS969" s="26"/>
      <c r="WT969" s="26"/>
      <c r="WU969" s="26"/>
      <c r="WV969" s="26"/>
      <c r="WW969" s="26"/>
      <c r="WX969" s="26"/>
      <c r="WY969" s="26"/>
      <c r="WZ969" s="26"/>
      <c r="XA969" s="26"/>
      <c r="XB969" s="26"/>
      <c r="XC969" s="26"/>
      <c r="XD969" s="26"/>
      <c r="XE969" s="26"/>
      <c r="XF969" s="26"/>
      <c r="XG969" s="26"/>
      <c r="XH969" s="26"/>
      <c r="XI969" s="26"/>
      <c r="XJ969" s="26"/>
      <c r="XK969" s="26"/>
      <c r="XL969" s="26"/>
      <c r="XM969" s="26"/>
      <c r="XN969" s="26"/>
      <c r="XO969" s="26"/>
      <c r="XP969" s="26"/>
      <c r="XQ969" s="26"/>
      <c r="XR969" s="26"/>
      <c r="XS969" s="26"/>
      <c r="XT969" s="26"/>
      <c r="XU969" s="26"/>
      <c r="XV969" s="26"/>
      <c r="XW969" s="26"/>
      <c r="XX969" s="26"/>
      <c r="XY969" s="26"/>
      <c r="XZ969" s="26"/>
      <c r="YA969" s="26"/>
      <c r="YB969" s="26"/>
      <c r="YC969" s="26"/>
      <c r="YD969" s="26"/>
      <c r="YE969" s="26"/>
      <c r="YF969" s="26"/>
      <c r="YG969" s="26"/>
      <c r="YH969" s="26"/>
      <c r="YI969" s="26"/>
      <c r="YJ969" s="26"/>
      <c r="YK969" s="26"/>
      <c r="YL969" s="26"/>
      <c r="YM969" s="26"/>
      <c r="YN969" s="26"/>
      <c r="YO969" s="26"/>
      <c r="YP969" s="26"/>
      <c r="YQ969" s="26"/>
      <c r="YR969" s="26"/>
      <c r="YS969" s="26"/>
      <c r="YT969" s="26"/>
      <c r="YU969" s="26"/>
      <c r="YV969" s="26"/>
      <c r="YW969" s="26"/>
      <c r="YX969" s="26"/>
      <c r="YY969" s="26"/>
      <c r="YZ969" s="26"/>
      <c r="ZA969" s="26"/>
      <c r="ZB969" s="26"/>
      <c r="ZC969" s="26"/>
      <c r="ZD969" s="26"/>
      <c r="ZE969" s="26"/>
      <c r="ZF969" s="26"/>
      <c r="ZG969" s="26"/>
      <c r="ZH969" s="26"/>
      <c r="ZI969" s="26"/>
      <c r="ZJ969" s="26"/>
      <c r="ZK969" s="26"/>
      <c r="ZL969" s="26"/>
      <c r="ZM969" s="26"/>
      <c r="ZN969" s="26"/>
      <c r="ZO969" s="26"/>
      <c r="ZP969" s="26"/>
      <c r="ZQ969" s="26"/>
      <c r="ZR969" s="26"/>
      <c r="ZS969" s="26"/>
      <c r="ZT969" s="26"/>
      <c r="ZU969" s="26"/>
      <c r="ZV969" s="26"/>
      <c r="ZW969" s="26"/>
      <c r="ZX969" s="26"/>
      <c r="ZY969" s="26"/>
      <c r="ZZ969" s="26"/>
      <c r="AAA969" s="26"/>
      <c r="AAB969" s="26"/>
      <c r="AAC969" s="26"/>
      <c r="AAD969" s="26"/>
      <c r="AAE969" s="26"/>
      <c r="AAF969" s="26"/>
      <c r="AAG969" s="26"/>
      <c r="AAH969" s="26"/>
      <c r="AAI969" s="26"/>
      <c r="AAJ969" s="26"/>
      <c r="AAK969" s="26"/>
      <c r="AAL969" s="26"/>
      <c r="AAM969" s="26"/>
      <c r="AAN969" s="26"/>
      <c r="AAO969" s="26"/>
      <c r="AAP969" s="26"/>
      <c r="AAQ969" s="26"/>
      <c r="AAR969" s="26"/>
      <c r="AAS969" s="26"/>
      <c r="AAT969" s="26"/>
      <c r="AAU969" s="26"/>
      <c r="AAV969" s="26"/>
      <c r="AAW969" s="26"/>
      <c r="AAX969" s="26"/>
      <c r="AAY969" s="26"/>
      <c r="AAZ969" s="26"/>
      <c r="ABA969" s="26"/>
      <c r="ABB969" s="26"/>
      <c r="ABC969" s="26"/>
      <c r="ABD969" s="26"/>
      <c r="ABE969" s="26"/>
      <c r="ABF969" s="26"/>
      <c r="ABG969" s="26"/>
      <c r="ABH969" s="26"/>
      <c r="ABI969" s="26"/>
      <c r="ABJ969" s="26"/>
      <c r="ABK969" s="26"/>
      <c r="ABL969" s="26"/>
      <c r="ABM969" s="26"/>
      <c r="ABN969" s="26"/>
      <c r="ABO969" s="26"/>
      <c r="ABP969" s="26"/>
      <c r="ABQ969" s="26"/>
      <c r="ABR969" s="26"/>
      <c r="ABS969" s="26"/>
      <c r="ABT969" s="26"/>
      <c r="ABU969" s="26"/>
      <c r="ABV969" s="26"/>
      <c r="ABW969" s="26"/>
      <c r="ABX969" s="26"/>
      <c r="ABY969" s="26"/>
      <c r="ABZ969" s="26"/>
      <c r="ACA969" s="26"/>
      <c r="ACB969" s="26"/>
      <c r="ACC969" s="26"/>
      <c r="ACD969" s="26"/>
      <c r="ACE969" s="26"/>
      <c r="ACF969" s="26"/>
      <c r="ACG969" s="26"/>
      <c r="ACH969" s="26"/>
      <c r="ACI969" s="26"/>
      <c r="ACJ969" s="26"/>
      <c r="ACK969" s="26"/>
      <c r="ACL969" s="26"/>
      <c r="ACM969" s="26"/>
      <c r="ACN969" s="26"/>
      <c r="ACO969" s="26"/>
      <c r="ACP969" s="26"/>
      <c r="ACQ969" s="26"/>
      <c r="ACR969" s="26"/>
      <c r="ACS969" s="26"/>
      <c r="ACT969" s="26"/>
      <c r="ACU969" s="26"/>
      <c r="ACV969" s="26"/>
      <c r="ACW969" s="26"/>
      <c r="ACX969" s="26"/>
      <c r="ACY969" s="26"/>
      <c r="ACZ969" s="26"/>
      <c r="ADA969" s="26"/>
      <c r="ADB969" s="26"/>
      <c r="ADC969" s="26"/>
      <c r="ADD969" s="26"/>
      <c r="ADE969" s="26"/>
      <c r="ADF969" s="26"/>
      <c r="ADG969" s="26"/>
      <c r="ADH969" s="26"/>
      <c r="ADI969" s="26"/>
      <c r="ADJ969" s="26"/>
      <c r="ADK969" s="26"/>
      <c r="ADL969" s="26"/>
      <c r="ADM969" s="26"/>
      <c r="ADN969" s="26"/>
      <c r="ADO969" s="26"/>
      <c r="ADP969" s="26"/>
      <c r="ADQ969" s="26"/>
      <c r="ADR969" s="26"/>
      <c r="ADS969" s="26"/>
      <c r="ADT969" s="26"/>
      <c r="ADU969" s="26"/>
      <c r="ADV969" s="26"/>
      <c r="ADW969" s="26"/>
      <c r="ADX969" s="26"/>
      <c r="ADY969" s="26"/>
      <c r="ADZ969" s="26"/>
      <c r="AEA969" s="26"/>
      <c r="AEB969" s="26"/>
      <c r="AEC969" s="26"/>
      <c r="AED969" s="26"/>
      <c r="AEE969" s="26"/>
      <c r="AEF969" s="26"/>
      <c r="AEG969" s="26"/>
      <c r="AEH969" s="26"/>
      <c r="AEI969" s="26"/>
      <c r="AEJ969" s="26"/>
      <c r="AEK969" s="26"/>
      <c r="AEL969" s="26"/>
      <c r="AEM969" s="26"/>
      <c r="AEN969" s="26"/>
      <c r="AEO969" s="26"/>
      <c r="AEP969" s="26"/>
      <c r="AEQ969" s="26"/>
      <c r="AER969" s="26"/>
      <c r="AES969" s="26"/>
      <c r="AET969" s="26"/>
      <c r="AEU969" s="26"/>
      <c r="AEV969" s="26"/>
      <c r="AEW969" s="26"/>
      <c r="AEX969" s="26"/>
      <c r="AEY969" s="26"/>
      <c r="AEZ969" s="26"/>
      <c r="AFA969" s="26"/>
      <c r="AFB969" s="26"/>
      <c r="AFC969" s="26"/>
      <c r="AFD969" s="26"/>
      <c r="AFE969" s="26"/>
      <c r="AFF969" s="26"/>
      <c r="AFG969" s="26"/>
      <c r="AFH969" s="26"/>
      <c r="AFI969" s="26"/>
      <c r="AFJ969" s="26"/>
      <c r="AFK969" s="26"/>
      <c r="AFL969" s="26"/>
      <c r="AFM969" s="26"/>
      <c r="AFN969" s="26"/>
      <c r="AFO969" s="26"/>
      <c r="AFP969" s="26"/>
      <c r="AFQ969" s="26"/>
      <c r="AFR969" s="26"/>
      <c r="AFS969" s="26"/>
      <c r="AFT969" s="26"/>
      <c r="AFU969" s="26"/>
      <c r="AFV969" s="26"/>
      <c r="AFW969" s="26"/>
      <c r="AFX969" s="26"/>
      <c r="AFY969" s="26"/>
      <c r="AFZ969" s="26"/>
      <c r="AGA969" s="26"/>
      <c r="AGB969" s="26"/>
      <c r="AGC969" s="26"/>
      <c r="AGD969" s="26"/>
      <c r="AGE969" s="26"/>
      <c r="AGF969" s="26"/>
      <c r="AGG969" s="26"/>
      <c r="AGH969" s="26"/>
      <c r="AGI969" s="26"/>
      <c r="AGJ969" s="26"/>
      <c r="AGK969" s="26"/>
      <c r="AGL969" s="26"/>
      <c r="AGM969" s="26"/>
      <c r="AGN969" s="26"/>
      <c r="AGO969" s="26"/>
      <c r="AGP969" s="26"/>
      <c r="AGQ969" s="26"/>
      <c r="AGR969" s="26"/>
      <c r="AGS969" s="26"/>
      <c r="AGT969" s="26"/>
      <c r="AGU969" s="26"/>
      <c r="AGV969" s="26"/>
      <c r="AGW969" s="26"/>
      <c r="AGX969" s="26"/>
      <c r="AGY969" s="26"/>
      <c r="AGZ969" s="26"/>
      <c r="AHA969" s="26"/>
      <c r="AHB969" s="26"/>
      <c r="AHC969" s="26"/>
      <c r="AHD969" s="26"/>
      <c r="AHE969" s="26"/>
      <c r="AHF969" s="26"/>
      <c r="AHG969" s="26"/>
      <c r="AHH969" s="26"/>
      <c r="AHI969" s="26"/>
      <c r="AHJ969" s="26"/>
      <c r="AHK969" s="26"/>
      <c r="AHL969" s="26"/>
      <c r="AHM969" s="26"/>
      <c r="AHN969" s="26"/>
      <c r="AHO969" s="26"/>
      <c r="AHP969" s="26"/>
      <c r="AHQ969" s="26"/>
      <c r="AHR969" s="26"/>
      <c r="AHS969" s="26"/>
      <c r="AHT969" s="26"/>
      <c r="AHU969" s="26"/>
      <c r="AHV969" s="26"/>
      <c r="AHW969" s="26"/>
      <c r="AHX969" s="26"/>
      <c r="AHY969" s="26"/>
      <c r="AHZ969" s="26"/>
      <c r="AIA969" s="26"/>
      <c r="AIB969" s="26"/>
      <c r="AIC969" s="26"/>
      <c r="AID969" s="26"/>
      <c r="AIE969" s="26"/>
      <c r="AIF969" s="26"/>
      <c r="AIG969" s="26"/>
      <c r="AIH969" s="26"/>
      <c r="AII969" s="26"/>
      <c r="AIJ969" s="26"/>
      <c r="AIK969" s="26"/>
      <c r="AIL969" s="26"/>
      <c r="AIM969" s="26"/>
      <c r="AIN969" s="26"/>
      <c r="AIO969" s="26"/>
      <c r="AIP969" s="26"/>
      <c r="AIQ969" s="26"/>
      <c r="AIR969" s="26"/>
      <c r="AIS969" s="26"/>
      <c r="AIT969" s="26"/>
      <c r="AIU969" s="26"/>
      <c r="AIV969" s="26"/>
      <c r="AIW969" s="26"/>
      <c r="AIX969" s="26"/>
      <c r="AIY969" s="26"/>
      <c r="AIZ969" s="26"/>
      <c r="AJA969" s="26"/>
      <c r="AJB969" s="26"/>
      <c r="AJC969" s="26"/>
      <c r="AJD969" s="26"/>
      <c r="AJE969" s="26"/>
      <c r="AJF969" s="26"/>
      <c r="AJG969" s="26"/>
      <c r="AJH969" s="26"/>
      <c r="AJI969" s="26"/>
      <c r="AJJ969" s="26"/>
      <c r="AJK969" s="26"/>
      <c r="AJL969" s="26"/>
      <c r="AJM969" s="26"/>
      <c r="AJN969" s="26"/>
      <c r="AJO969" s="26"/>
      <c r="AJP969" s="26"/>
      <c r="AJQ969" s="26"/>
      <c r="AJR969" s="26"/>
      <c r="AJS969" s="26"/>
      <c r="AJT969" s="26"/>
      <c r="AJU969" s="26"/>
      <c r="AJV969" s="26"/>
      <c r="AJW969" s="26"/>
      <c r="AJX969" s="26"/>
      <c r="AJY969" s="26"/>
      <c r="AJZ969" s="26"/>
      <c r="AKA969" s="26"/>
      <c r="AKB969" s="26"/>
      <c r="AKC969" s="26"/>
      <c r="AKD969" s="26"/>
      <c r="AKE969" s="26"/>
      <c r="AKF969" s="26"/>
      <c r="AKG969" s="26"/>
      <c r="AKH969" s="26"/>
      <c r="AKI969" s="26"/>
      <c r="AKJ969" s="26"/>
      <c r="AKK969" s="26"/>
      <c r="AKL969" s="26"/>
      <c r="AKM969" s="26"/>
      <c r="AKN969" s="26"/>
      <c r="AKO969" s="26"/>
      <c r="AKP969" s="26"/>
      <c r="AKQ969" s="26"/>
      <c r="AKR969" s="26"/>
      <c r="AKS969" s="26"/>
      <c r="AKT969" s="26"/>
      <c r="AKU969" s="26"/>
      <c r="AKV969" s="26"/>
      <c r="AKW969" s="26"/>
      <c r="AKX969" s="26"/>
      <c r="AKY969" s="26"/>
      <c r="AKZ969" s="26"/>
      <c r="ALA969" s="26"/>
      <c r="ALB969" s="26"/>
      <c r="ALC969" s="26"/>
      <c r="ALD969" s="26"/>
      <c r="ALE969" s="26"/>
      <c r="ALF969" s="26"/>
      <c r="ALG969" s="26"/>
      <c r="ALH969" s="26"/>
      <c r="ALI969" s="26"/>
      <c r="ALJ969" s="26"/>
      <c r="ALK969" s="26"/>
      <c r="ALL969" s="26"/>
      <c r="ALM969" s="26"/>
      <c r="ALN969" s="26"/>
      <c r="ALO969" s="26"/>
      <c r="ALP969" s="26"/>
      <c r="ALQ969" s="26"/>
      <c r="ALR969" s="26"/>
      <c r="ALS969" s="26"/>
      <c r="ALT969" s="26"/>
      <c r="ALU969" s="26"/>
      <c r="ALV969" s="26"/>
      <c r="ALW969" s="26"/>
      <c r="ALX969" s="26"/>
      <c r="ALY969" s="26"/>
      <c r="ALZ969" s="26"/>
      <c r="AMA969" s="26"/>
      <c r="AMB969" s="26"/>
      <c r="AMC969" s="26"/>
      <c r="AMD969" s="26"/>
      <c r="AME969" s="26"/>
      <c r="AMF969" s="26"/>
      <c r="AMG969" s="26"/>
      <c r="AMH969" s="26"/>
      <c r="AMI969" s="26"/>
      <c r="AMJ969" s="26"/>
      <c r="AMK969" s="26"/>
      <c r="AML969" s="26"/>
      <c r="AMM969" s="26"/>
      <c r="AMN969" s="26"/>
      <c r="AMO969" s="26"/>
      <c r="AMP969" s="26"/>
      <c r="AMQ969" s="26"/>
      <c r="AMR969" s="26"/>
      <c r="AMS969" s="26"/>
      <c r="AMT969" s="26"/>
      <c r="AMU969" s="26"/>
      <c r="AMV969" s="26"/>
      <c r="AMW969" s="26"/>
      <c r="AMX969" s="26"/>
      <c r="AMY969" s="26"/>
      <c r="AMZ969" s="26"/>
      <c r="ANA969" s="26"/>
      <c r="ANB969" s="26"/>
      <c r="ANC969" s="26"/>
      <c r="AND969" s="26"/>
      <c r="ANE969" s="26"/>
      <c r="ANF969" s="26"/>
      <c r="ANG969" s="26"/>
      <c r="ANH969" s="26"/>
      <c r="ANI969" s="26"/>
      <c r="ANJ969" s="26"/>
      <c r="ANK969" s="26"/>
      <c r="ANL969" s="26"/>
      <c r="ANM969" s="26"/>
      <c r="ANN969" s="26"/>
      <c r="ANO969" s="26"/>
      <c r="ANP969" s="26"/>
      <c r="ANQ969" s="26"/>
      <c r="ANR969" s="26"/>
      <c r="ANS969" s="26"/>
      <c r="ANT969" s="26"/>
      <c r="ANU969" s="26"/>
      <c r="ANV969" s="26"/>
      <c r="ANW969" s="26"/>
      <c r="ANX969" s="26"/>
      <c r="ANY969" s="26"/>
      <c r="ANZ969" s="26"/>
      <c r="AOA969" s="26"/>
      <c r="AOB969" s="26"/>
      <c r="AOC969" s="26"/>
      <c r="AOD969" s="26"/>
      <c r="AOE969" s="26"/>
      <c r="AOF969" s="26"/>
      <c r="AOG969" s="26"/>
      <c r="AOH969" s="26"/>
      <c r="AOI969" s="26"/>
      <c r="AOJ969" s="26"/>
      <c r="AOK969" s="26"/>
      <c r="AOL969" s="26"/>
      <c r="AOM969" s="26"/>
      <c r="AON969" s="26"/>
      <c r="AOO969" s="26"/>
      <c r="AOP969" s="26"/>
      <c r="AOQ969" s="26"/>
      <c r="AOR969" s="26"/>
      <c r="AOS969" s="26"/>
      <c r="AOT969" s="26"/>
      <c r="AOU969" s="26"/>
      <c r="AOV969" s="26"/>
      <c r="AOW969" s="26"/>
      <c r="AOX969" s="26"/>
      <c r="AOY969" s="26"/>
      <c r="AOZ969" s="26"/>
      <c r="APA969" s="26"/>
      <c r="APB969" s="26"/>
      <c r="APC969" s="26"/>
      <c r="APD969" s="26"/>
      <c r="APE969" s="26"/>
      <c r="APF969" s="26"/>
      <c r="APG969" s="26"/>
      <c r="APH969" s="26"/>
      <c r="API969" s="26"/>
      <c r="APJ969" s="26"/>
      <c r="APK969" s="26"/>
      <c r="APL969" s="26"/>
      <c r="APM969" s="26"/>
      <c r="APN969" s="26"/>
      <c r="APO969" s="26"/>
      <c r="APP969" s="26"/>
      <c r="APQ969" s="26"/>
      <c r="APR969" s="26"/>
      <c r="APS969" s="26"/>
      <c r="APT969" s="26"/>
      <c r="APU969" s="26"/>
      <c r="APV969" s="26"/>
      <c r="APW969" s="26"/>
      <c r="APX969" s="26"/>
      <c r="APY969" s="26"/>
      <c r="APZ969" s="26"/>
      <c r="AQA969" s="26"/>
      <c r="AQB969" s="26"/>
      <c r="AQC969" s="26"/>
      <c r="AQD969" s="26"/>
      <c r="AQE969" s="26"/>
      <c r="AQF969" s="26"/>
      <c r="AQG969" s="26"/>
      <c r="AQH969" s="26"/>
      <c r="AQI969" s="26"/>
      <c r="AQJ969" s="26"/>
      <c r="AQK969" s="26"/>
      <c r="AQL969" s="26"/>
      <c r="AQM969" s="26"/>
      <c r="AQN969" s="26"/>
      <c r="AQO969" s="26"/>
      <c r="AQP969" s="26"/>
      <c r="AQQ969" s="26"/>
      <c r="AQR969" s="26"/>
      <c r="AQS969" s="26"/>
      <c r="AQT969" s="26"/>
      <c r="AQU969" s="26"/>
      <c r="AQV969" s="26"/>
      <c r="AQW969" s="26"/>
      <c r="AQX969" s="26"/>
      <c r="AQY969" s="26"/>
      <c r="AQZ969" s="26"/>
      <c r="ARA969" s="26"/>
      <c r="ARB969" s="26"/>
      <c r="ARC969" s="26"/>
      <c r="ARD969" s="26"/>
      <c r="ARE969" s="26"/>
      <c r="ARF969" s="26"/>
      <c r="ARG969" s="26"/>
      <c r="ARH969" s="26"/>
      <c r="ARI969" s="26"/>
      <c r="ARJ969" s="26"/>
      <c r="ARK969" s="26"/>
      <c r="ARL969" s="26"/>
      <c r="ARM969" s="26"/>
      <c r="ARN969" s="26"/>
      <c r="ARO969" s="26"/>
      <c r="ARP969" s="26"/>
      <c r="ARQ969" s="26"/>
      <c r="ARR969" s="26"/>
      <c r="ARS969" s="26"/>
      <c r="ART969" s="26"/>
      <c r="ARU969" s="26"/>
      <c r="ARV969" s="26"/>
      <c r="ARW969" s="26"/>
      <c r="ARX969" s="26"/>
      <c r="ARY969" s="26"/>
      <c r="ARZ969" s="26"/>
      <c r="ASA969" s="26"/>
      <c r="ASB969" s="26"/>
      <c r="ASC969" s="26"/>
      <c r="ASD969" s="26"/>
      <c r="ASE969" s="26"/>
      <c r="ASF969" s="26"/>
      <c r="ASG969" s="26"/>
      <c r="ASH969" s="26"/>
      <c r="ASI969" s="26"/>
      <c r="ASJ969" s="26"/>
      <c r="ASK969" s="26"/>
      <c r="ASL969" s="26"/>
      <c r="ASM969" s="26"/>
      <c r="ASN969" s="26"/>
      <c r="ASO969" s="26"/>
      <c r="ASP969" s="26"/>
      <c r="ASQ969" s="26"/>
      <c r="ASR969" s="26"/>
      <c r="ASS969" s="26"/>
      <c r="AST969" s="26"/>
      <c r="ASU969" s="26"/>
      <c r="ASV969" s="26"/>
      <c r="ASW969" s="26"/>
      <c r="ASX969" s="26"/>
      <c r="ASY969" s="26"/>
      <c r="ASZ969" s="26"/>
      <c r="ATA969" s="26"/>
      <c r="ATB969" s="26"/>
      <c r="ATC969" s="26"/>
      <c r="ATD969" s="26"/>
      <c r="ATE969" s="26"/>
      <c r="ATF969" s="26"/>
      <c r="ATG969" s="26"/>
      <c r="ATH969" s="26"/>
      <c r="ATI969" s="26"/>
      <c r="ATJ969" s="26"/>
      <c r="ATK969" s="26"/>
      <c r="ATL969" s="26"/>
      <c r="ATM969" s="26"/>
      <c r="ATN969" s="26"/>
      <c r="ATO969" s="26"/>
      <c r="ATP969" s="26"/>
      <c r="ATQ969" s="26"/>
      <c r="ATR969" s="26"/>
      <c r="ATS969" s="26"/>
      <c r="ATT969" s="26"/>
      <c r="ATU969" s="26"/>
      <c r="ATV969" s="26"/>
      <c r="ATW969" s="26"/>
      <c r="ATX969" s="26"/>
      <c r="ATY969" s="26"/>
      <c r="ATZ969" s="26"/>
      <c r="AUA969" s="26"/>
      <c r="AUB969" s="26"/>
      <c r="AUC969" s="26"/>
      <c r="AUD969" s="26"/>
      <c r="AUE969" s="26"/>
      <c r="AUF969" s="26"/>
      <c r="AUG969" s="26"/>
      <c r="AUH969" s="26"/>
      <c r="AUI969" s="26"/>
      <c r="AUJ969" s="26"/>
      <c r="AUK969" s="26"/>
      <c r="AUL969" s="26"/>
      <c r="AUM969" s="26"/>
      <c r="AUN969" s="26"/>
      <c r="AUO969" s="26"/>
      <c r="AUP969" s="26"/>
      <c r="AUQ969" s="26"/>
      <c r="AUR969" s="26"/>
      <c r="AUS969" s="26"/>
      <c r="AUT969" s="26"/>
      <c r="AUU969" s="26"/>
      <c r="AUV969" s="26"/>
      <c r="AUW969" s="26"/>
      <c r="AUX969" s="26"/>
      <c r="AUY969" s="26"/>
      <c r="AUZ969" s="26"/>
      <c r="AVA969" s="26"/>
      <c r="AVB969" s="26"/>
      <c r="AVC969" s="26"/>
      <c r="AVD969" s="26"/>
      <c r="AVE969" s="26"/>
      <c r="AVF969" s="26"/>
      <c r="AVG969" s="26"/>
      <c r="AVH969" s="26"/>
      <c r="AVI969" s="26"/>
      <c r="AVJ969" s="26"/>
      <c r="AVK969" s="26"/>
      <c r="AVL969" s="26"/>
      <c r="AVM969" s="26"/>
      <c r="AVN969" s="26"/>
      <c r="AVO969" s="26"/>
      <c r="AVP969" s="26"/>
      <c r="AVQ969" s="26"/>
      <c r="AVR969" s="26"/>
      <c r="AVS969" s="26"/>
      <c r="AVT969" s="26"/>
      <c r="AVU969" s="26"/>
      <c r="AVV969" s="26"/>
      <c r="AVW969" s="26"/>
      <c r="AVX969" s="26"/>
      <c r="AVY969" s="26"/>
      <c r="AVZ969" s="26"/>
      <c r="AWA969" s="26"/>
      <c r="AWB969" s="26"/>
      <c r="AWC969" s="26"/>
      <c r="AWD969" s="26"/>
      <c r="AWE969" s="26"/>
      <c r="AWF969" s="26"/>
      <c r="AWG969" s="26"/>
      <c r="AWH969" s="26"/>
      <c r="AWI969" s="26"/>
      <c r="AWJ969" s="26"/>
      <c r="AWK969" s="26"/>
      <c r="AWL969" s="26"/>
      <c r="AWM969" s="26"/>
      <c r="AWN969" s="26"/>
      <c r="AWO969" s="26"/>
      <c r="AWP969" s="26"/>
      <c r="AWQ969" s="26"/>
      <c r="AWR969" s="26"/>
      <c r="AWS969" s="26"/>
      <c r="AWT969" s="26"/>
      <c r="AWU969" s="26"/>
      <c r="AWV969" s="26"/>
      <c r="AWW969" s="26"/>
      <c r="AWX969" s="26"/>
      <c r="AWY969" s="26"/>
      <c r="AWZ969" s="26"/>
      <c r="AXA969" s="26"/>
      <c r="AXB969" s="26"/>
      <c r="AXC969" s="26"/>
      <c r="AXD969" s="26"/>
      <c r="AXE969" s="26"/>
      <c r="AXF969" s="26"/>
      <c r="AXG969" s="26"/>
      <c r="AXH969" s="26"/>
      <c r="AXI969" s="26"/>
      <c r="AXJ969" s="26"/>
      <c r="AXK969" s="26"/>
      <c r="AXL969" s="26"/>
      <c r="AXM969" s="26"/>
      <c r="AXN969" s="26"/>
      <c r="AXO969" s="26"/>
      <c r="AXP969" s="26"/>
      <c r="AXQ969" s="26"/>
      <c r="AXR969" s="26"/>
      <c r="AXS969" s="26"/>
      <c r="AXT969" s="26"/>
      <c r="AXU969" s="26"/>
      <c r="AXV969" s="26"/>
      <c r="AXW969" s="26"/>
      <c r="AXX969" s="26"/>
      <c r="AXY969" s="26"/>
      <c r="AXZ969" s="26"/>
      <c r="AYA969" s="26"/>
      <c r="AYB969" s="26"/>
      <c r="AYC969" s="26"/>
      <c r="AYD969" s="26"/>
      <c r="AYE969" s="26"/>
      <c r="AYF969" s="26"/>
      <c r="AYG969" s="26"/>
      <c r="AYH969" s="26"/>
      <c r="AYI969" s="26"/>
      <c r="AYJ969" s="26"/>
      <c r="AYK969" s="26"/>
      <c r="AYL969" s="26"/>
      <c r="AYM969" s="26"/>
      <c r="AYN969" s="26"/>
      <c r="AYO969" s="26"/>
      <c r="AYP969" s="26"/>
      <c r="AYQ969" s="26"/>
      <c r="AYR969" s="26"/>
      <c r="AYS969" s="26"/>
      <c r="AYT969" s="26"/>
      <c r="AYU969" s="26"/>
      <c r="AYV969" s="26"/>
      <c r="AYW969" s="26"/>
      <c r="AYX969" s="26"/>
      <c r="AYY969" s="26"/>
      <c r="AYZ969" s="26"/>
      <c r="AZA969" s="26"/>
      <c r="AZB969" s="26"/>
      <c r="AZC969" s="26"/>
      <c r="AZD969" s="26"/>
      <c r="AZE969" s="26"/>
      <c r="AZF969" s="26"/>
      <c r="AZG969" s="26"/>
      <c r="AZH969" s="26"/>
      <c r="AZI969" s="26"/>
      <c r="AZJ969" s="26"/>
      <c r="AZK969" s="26"/>
      <c r="AZL969" s="26"/>
      <c r="AZM969" s="26"/>
      <c r="AZN969" s="26"/>
      <c r="AZO969" s="26"/>
      <c r="AZP969" s="26"/>
      <c r="AZQ969" s="26"/>
      <c r="AZR969" s="26"/>
      <c r="AZS969" s="26"/>
      <c r="AZT969" s="26"/>
      <c r="AZU969" s="26"/>
      <c r="AZV969" s="26"/>
      <c r="AZW969" s="26"/>
      <c r="AZX969" s="26"/>
      <c r="AZY969" s="26"/>
      <c r="AZZ969" s="26"/>
      <c r="BAA969" s="26"/>
      <c r="BAB969" s="26"/>
      <c r="BAC969" s="26"/>
      <c r="BAD969" s="26"/>
      <c r="BAE969" s="26"/>
      <c r="BAF969" s="26"/>
      <c r="BAG969" s="26"/>
      <c r="BAH969" s="26"/>
      <c r="BAI969" s="26"/>
      <c r="BAJ969" s="26"/>
      <c r="BAK969" s="26"/>
      <c r="BAL969" s="26"/>
      <c r="BAM969" s="26"/>
      <c r="BAN969" s="26"/>
      <c r="BAO969" s="26"/>
      <c r="BAP969" s="26"/>
      <c r="BAQ969" s="26"/>
      <c r="BAR969" s="26"/>
      <c r="BAS969" s="26"/>
      <c r="BAT969" s="26"/>
      <c r="BAU969" s="26"/>
      <c r="BAV969" s="26"/>
      <c r="BAW969" s="26"/>
      <c r="BAX969" s="26"/>
      <c r="BAY969" s="26"/>
      <c r="BAZ969" s="26"/>
      <c r="BBA969" s="26"/>
      <c r="BBB969" s="26"/>
      <c r="BBC969" s="26"/>
      <c r="BBD969" s="26"/>
      <c r="BBE969" s="26"/>
      <c r="BBF969" s="26"/>
      <c r="BBG969" s="26"/>
      <c r="BBH969" s="26"/>
      <c r="BBI969" s="26"/>
      <c r="BBJ969" s="26"/>
      <c r="BBK969" s="26"/>
      <c r="BBL969" s="26"/>
      <c r="BBM969" s="26"/>
      <c r="BBN969" s="26"/>
      <c r="BBO969" s="26"/>
      <c r="BBP969" s="26"/>
      <c r="BBQ969" s="26"/>
      <c r="BBR969" s="26"/>
      <c r="BBS969" s="26"/>
      <c r="BBT969" s="26"/>
      <c r="BBU969" s="26"/>
      <c r="BBV969" s="26"/>
      <c r="BBW969" s="26"/>
      <c r="BBX969" s="26"/>
      <c r="BBY969" s="26"/>
      <c r="BBZ969" s="26"/>
      <c r="BCA969" s="26"/>
      <c r="BCB969" s="26"/>
      <c r="BCC969" s="26"/>
      <c r="BCD969" s="26"/>
      <c r="BCE969" s="26"/>
      <c r="BCF969" s="26"/>
      <c r="BCG969" s="26"/>
      <c r="BCH969" s="26"/>
      <c r="BCI969" s="26"/>
      <c r="BCJ969" s="26"/>
      <c r="BCK969" s="26"/>
      <c r="BCL969" s="26"/>
      <c r="BCM969" s="26"/>
      <c r="BCN969" s="26"/>
      <c r="BCO969" s="26"/>
      <c r="BCP969" s="26"/>
      <c r="BCQ969" s="26"/>
      <c r="BCR969" s="26"/>
      <c r="BCS969" s="26"/>
      <c r="BCT969" s="26"/>
      <c r="BCU969" s="26"/>
      <c r="BCV969" s="26"/>
      <c r="BCW969" s="26"/>
      <c r="BCX969" s="26"/>
      <c r="BCY969" s="26"/>
      <c r="BCZ969" s="26"/>
      <c r="BDA969" s="26"/>
      <c r="BDB969" s="26"/>
      <c r="BDC969" s="26"/>
      <c r="BDD969" s="26"/>
      <c r="BDE969" s="26"/>
      <c r="BDF969" s="26"/>
      <c r="BDG969" s="26"/>
      <c r="BDH969" s="26"/>
      <c r="BDI969" s="26"/>
      <c r="BDJ969" s="26"/>
      <c r="BDK969" s="26"/>
      <c r="BDL969" s="26"/>
      <c r="BDM969" s="26"/>
      <c r="BDN969" s="26"/>
      <c r="BDO969" s="26"/>
      <c r="BDP969" s="26"/>
      <c r="BDQ969" s="26"/>
      <c r="BDR969" s="26"/>
      <c r="BDS969" s="26"/>
      <c r="BDT969" s="26"/>
      <c r="BDU969" s="26"/>
      <c r="BDV969" s="26"/>
      <c r="BDW969" s="26"/>
      <c r="BDX969" s="26"/>
      <c r="BDY969" s="26"/>
      <c r="BDZ969" s="26"/>
      <c r="BEA969" s="26"/>
      <c r="BEB969" s="26"/>
      <c r="BEC969" s="26"/>
      <c r="BED969" s="26"/>
      <c r="BEE969" s="26"/>
      <c r="BEF969" s="26"/>
      <c r="BEG969" s="26"/>
      <c r="BEH969" s="26"/>
      <c r="BEI969" s="26"/>
      <c r="BEJ969" s="26"/>
      <c r="BEK969" s="26"/>
      <c r="BEL969" s="26"/>
      <c r="BEM969" s="26"/>
      <c r="BEN969" s="26"/>
      <c r="BEO969" s="26"/>
      <c r="BEP969" s="26"/>
      <c r="BEQ969" s="26"/>
      <c r="BER969" s="26"/>
      <c r="BES969" s="26"/>
      <c r="BET969" s="26"/>
      <c r="BEU969" s="26"/>
      <c r="BEV969" s="26"/>
      <c r="BEW969" s="26"/>
      <c r="BEX969" s="26"/>
      <c r="BEY969" s="26"/>
      <c r="BEZ969" s="26"/>
      <c r="BFA969" s="26"/>
      <c r="BFB969" s="26"/>
      <c r="BFC969" s="26"/>
      <c r="BFD969" s="26"/>
      <c r="BFE969" s="26"/>
      <c r="BFF969" s="26"/>
      <c r="BFG969" s="26"/>
      <c r="BFH969" s="26"/>
      <c r="BFI969" s="26"/>
      <c r="BFJ969" s="26"/>
      <c r="BFK969" s="26"/>
      <c r="BFL969" s="26"/>
      <c r="BFM969" s="26"/>
      <c r="BFN969" s="26"/>
      <c r="BFO969" s="26"/>
      <c r="BFP969" s="26"/>
      <c r="BFQ969" s="26"/>
      <c r="BFR969" s="26"/>
      <c r="BFS969" s="26"/>
      <c r="BFT969" s="26"/>
      <c r="BFU969" s="26"/>
      <c r="BFV969" s="26"/>
      <c r="BFW969" s="26"/>
      <c r="BFX969" s="26"/>
      <c r="BFY969" s="26"/>
      <c r="BFZ969" s="26"/>
      <c r="BGA969" s="26"/>
      <c r="BGB969" s="26"/>
      <c r="BGC969" s="26"/>
      <c r="BGD969" s="26"/>
      <c r="BGE969" s="26"/>
      <c r="BGF969" s="26"/>
      <c r="BGG969" s="26"/>
      <c r="BGH969" s="26"/>
      <c r="BGI969" s="26"/>
      <c r="BGJ969" s="26"/>
      <c r="BGK969" s="26"/>
      <c r="BGL969" s="26"/>
      <c r="BGM969" s="26"/>
      <c r="BGN969" s="26"/>
      <c r="BGO969" s="26"/>
      <c r="BGP969" s="26"/>
      <c r="BGQ969" s="26"/>
      <c r="BGR969" s="26"/>
      <c r="BGS969" s="26"/>
      <c r="BGT969" s="26"/>
      <c r="BGU969" s="26"/>
      <c r="BGV969" s="26"/>
      <c r="BGW969" s="26"/>
      <c r="BGX969" s="26"/>
      <c r="BGY969" s="26"/>
      <c r="BGZ969" s="26"/>
      <c r="BHA969" s="26"/>
      <c r="BHB969" s="26"/>
      <c r="BHC969" s="26"/>
      <c r="BHD969" s="26"/>
      <c r="BHE969" s="26"/>
      <c r="BHF969" s="26"/>
      <c r="BHG969" s="26"/>
      <c r="BHH969" s="26"/>
      <c r="BHI969" s="26"/>
      <c r="BHJ969" s="26"/>
      <c r="BHK969" s="26"/>
      <c r="BHL969" s="26"/>
      <c r="BHM969" s="26"/>
      <c r="BHN969" s="26"/>
      <c r="BHO969" s="26"/>
      <c r="BHP969" s="26"/>
      <c r="BHQ969" s="26"/>
      <c r="BHR969" s="26"/>
      <c r="BHS969" s="26"/>
      <c r="BHT969" s="26"/>
      <c r="BHU969" s="26"/>
      <c r="BHV969" s="26"/>
      <c r="BHW969" s="26"/>
      <c r="BHX969" s="26"/>
      <c r="BHY969" s="26"/>
      <c r="BHZ969" s="26"/>
      <c r="BIA969" s="26"/>
      <c r="BIB969" s="26"/>
      <c r="BIC969" s="26"/>
      <c r="BID969" s="26"/>
      <c r="BIE969" s="26"/>
      <c r="BIF969" s="26"/>
      <c r="BIG969" s="26"/>
      <c r="BIH969" s="26"/>
      <c r="BII969" s="26"/>
      <c r="BIJ969" s="26"/>
      <c r="BIK969" s="26"/>
      <c r="BIL969" s="26"/>
      <c r="BIM969" s="26"/>
      <c r="BIN969" s="26"/>
      <c r="BIO969" s="26"/>
      <c r="BIP969" s="26"/>
      <c r="BIQ969" s="26"/>
      <c r="BIR969" s="26"/>
      <c r="BIS969" s="26"/>
      <c r="BIT969" s="26"/>
      <c r="BIU969" s="26"/>
      <c r="BIV969" s="26"/>
      <c r="BIW969" s="26"/>
      <c r="BIX969" s="26"/>
      <c r="BIY969" s="26"/>
      <c r="BIZ969" s="26"/>
      <c r="BJA969" s="26"/>
      <c r="BJB969" s="26"/>
      <c r="BJC969" s="26"/>
      <c r="BJD969" s="26"/>
      <c r="BJE969" s="26"/>
      <c r="BJF969" s="26"/>
      <c r="BJG969" s="26"/>
      <c r="BJH969" s="26"/>
      <c r="BJI969" s="26"/>
      <c r="BJJ969" s="26"/>
      <c r="BJK969" s="26"/>
      <c r="BJL969" s="26"/>
      <c r="BJM969" s="26"/>
      <c r="BJN969" s="26"/>
      <c r="BJO969" s="26"/>
      <c r="BJP969" s="26"/>
      <c r="BJQ969" s="26"/>
      <c r="BJR969" s="26"/>
      <c r="BJS969" s="26"/>
      <c r="BJT969" s="26"/>
      <c r="BJU969" s="26"/>
      <c r="BJV969" s="26"/>
      <c r="BJW969" s="26"/>
      <c r="BJX969" s="26"/>
      <c r="BJY969" s="26"/>
      <c r="BJZ969" s="26"/>
      <c r="BKA969" s="26"/>
      <c r="BKB969" s="26"/>
      <c r="BKC969" s="26"/>
      <c r="BKD969" s="26"/>
      <c r="BKE969" s="26"/>
      <c r="BKF969" s="26"/>
      <c r="BKG969" s="26"/>
      <c r="BKH969" s="26"/>
      <c r="BKI969" s="26"/>
      <c r="BKJ969" s="26"/>
      <c r="BKK969" s="26"/>
      <c r="BKL969" s="26"/>
      <c r="BKM969" s="26"/>
      <c r="BKN969" s="26"/>
      <c r="BKO969" s="26"/>
      <c r="BKP969" s="26"/>
      <c r="BKQ969" s="26"/>
      <c r="BKR969" s="26"/>
      <c r="BKS969" s="26"/>
      <c r="BKT969" s="26"/>
      <c r="BKU969" s="26"/>
      <c r="BKV969" s="26"/>
      <c r="BKW969" s="26"/>
      <c r="BKX969" s="26"/>
      <c r="BKY969" s="26"/>
      <c r="BKZ969" s="26"/>
      <c r="BLA969" s="26"/>
      <c r="BLB969" s="26"/>
      <c r="BLC969" s="26"/>
      <c r="BLD969" s="26"/>
      <c r="BLE969" s="26"/>
      <c r="BLF969" s="26"/>
      <c r="BLG969" s="26"/>
      <c r="BLH969" s="26"/>
      <c r="BLI969" s="26"/>
      <c r="BLJ969" s="26"/>
      <c r="BLK969" s="26"/>
      <c r="BLL969" s="26"/>
      <c r="BLM969" s="26"/>
      <c r="BLN969" s="26"/>
      <c r="BLO969" s="26"/>
      <c r="BLP969" s="26"/>
      <c r="BLQ969" s="26"/>
      <c r="BLR969" s="26"/>
      <c r="BLS969" s="26"/>
      <c r="BLT969" s="26"/>
      <c r="BLU969" s="26"/>
      <c r="BLV969" s="26"/>
      <c r="BLW969" s="26"/>
      <c r="BLX969" s="26"/>
      <c r="BLY969" s="26"/>
      <c r="BLZ969" s="26"/>
      <c r="BMA969" s="26"/>
      <c r="BMB969" s="26"/>
      <c r="BMC969" s="26"/>
      <c r="BMD969" s="26"/>
      <c r="BME969" s="26"/>
      <c r="BMF969" s="26"/>
      <c r="BMG969" s="26"/>
      <c r="BMH969" s="26"/>
      <c r="BMI969" s="26"/>
      <c r="BMJ969" s="26"/>
      <c r="BMK969" s="26"/>
      <c r="BML969" s="26"/>
      <c r="BMM969" s="26"/>
      <c r="BMN969" s="26"/>
      <c r="BMO969" s="26"/>
      <c r="BMP969" s="26"/>
      <c r="BMQ969" s="26"/>
      <c r="BMR969" s="26"/>
      <c r="BMS969" s="26"/>
      <c r="BMT969" s="26"/>
      <c r="BMU969" s="26"/>
      <c r="BMV969" s="26"/>
      <c r="BMW969" s="26"/>
      <c r="BMX969" s="26"/>
      <c r="BMY969" s="26"/>
      <c r="BMZ969" s="26"/>
      <c r="BNA969" s="26"/>
      <c r="BNB969" s="26"/>
      <c r="BNC969" s="26"/>
      <c r="BND969" s="26"/>
      <c r="BNE969" s="26"/>
      <c r="BNF969" s="26"/>
      <c r="BNG969" s="26"/>
      <c r="BNH969" s="26"/>
      <c r="BNI969" s="26"/>
      <c r="BNJ969" s="26"/>
      <c r="BNK969" s="26"/>
      <c r="BNL969" s="26"/>
      <c r="BNM969" s="26"/>
      <c r="BNN969" s="26"/>
      <c r="BNO969" s="26"/>
      <c r="BNP969" s="26"/>
      <c r="BNQ969" s="26"/>
      <c r="BNR969" s="26"/>
      <c r="BNS969" s="26"/>
      <c r="BNT969" s="26"/>
      <c r="BNU969" s="26"/>
      <c r="BNV969" s="26"/>
      <c r="BNW969" s="26"/>
      <c r="BNX969" s="26"/>
      <c r="BNY969" s="26"/>
      <c r="BNZ969" s="26"/>
      <c r="BOA969" s="26"/>
      <c r="BOB969" s="26"/>
      <c r="BOC969" s="26"/>
      <c r="BOD969" s="26"/>
      <c r="BOE969" s="26"/>
      <c r="BOF969" s="26"/>
      <c r="BOG969" s="26"/>
      <c r="BOH969" s="26"/>
      <c r="BOI969" s="26"/>
      <c r="BOJ969" s="26"/>
      <c r="BOK969" s="26"/>
      <c r="BOL969" s="26"/>
      <c r="BOM969" s="26"/>
      <c r="BON969" s="26"/>
      <c r="BOO969" s="26"/>
      <c r="BOP969" s="26"/>
      <c r="BOQ969" s="26"/>
      <c r="BOR969" s="26"/>
      <c r="BOS969" s="26"/>
      <c r="BOT969" s="26"/>
      <c r="BOU969" s="26"/>
      <c r="BOV969" s="26"/>
      <c r="BOW969" s="26"/>
      <c r="BOX969" s="26"/>
      <c r="BOY969" s="26"/>
      <c r="BOZ969" s="26"/>
      <c r="BPA969" s="26"/>
      <c r="BPB969" s="26"/>
      <c r="BPC969" s="26"/>
      <c r="BPD969" s="26"/>
      <c r="BPE969" s="26"/>
      <c r="BPF969" s="26"/>
      <c r="BPG969" s="26"/>
      <c r="BPH969" s="26"/>
      <c r="BPI969" s="26"/>
      <c r="BPJ969" s="26"/>
      <c r="BPK969" s="26"/>
      <c r="BPL969" s="26"/>
      <c r="BPM969" s="26"/>
      <c r="BPN969" s="26"/>
      <c r="BPO969" s="26"/>
      <c r="BPP969" s="26"/>
      <c r="BPQ969" s="26"/>
      <c r="BPR969" s="26"/>
      <c r="BPS969" s="26"/>
      <c r="BPT969" s="26"/>
      <c r="BPU969" s="26"/>
      <c r="BPV969" s="26"/>
      <c r="BPW969" s="26"/>
      <c r="BPX969" s="26"/>
      <c r="BPY969" s="26"/>
      <c r="BPZ969" s="26"/>
      <c r="BQA969" s="26"/>
      <c r="BQB969" s="26"/>
      <c r="BQC969" s="26"/>
      <c r="BQD969" s="26"/>
      <c r="BQE969" s="26"/>
      <c r="BQF969" s="26"/>
      <c r="BQG969" s="26"/>
      <c r="BQH969" s="26"/>
      <c r="BQI969" s="26"/>
      <c r="BQJ969" s="26"/>
      <c r="BQK969" s="26"/>
      <c r="BQL969" s="26"/>
      <c r="BQM969" s="26"/>
      <c r="BQN969" s="26"/>
      <c r="BQO969" s="26"/>
      <c r="BQP969" s="26"/>
      <c r="BQQ969" s="26"/>
      <c r="BQR969" s="26"/>
      <c r="BQS969" s="26"/>
      <c r="BQT969" s="26"/>
      <c r="BQU969" s="26"/>
      <c r="BQV969" s="26"/>
      <c r="BQW969" s="26"/>
      <c r="BQX969" s="26"/>
      <c r="BQY969" s="26"/>
      <c r="BQZ969" s="26"/>
      <c r="BRA969" s="26"/>
      <c r="BRB969" s="26"/>
      <c r="BRC969" s="26"/>
      <c r="BRD969" s="26"/>
      <c r="BRE969" s="26"/>
      <c r="BRF969" s="26"/>
      <c r="BRG969" s="26"/>
      <c r="BRH969" s="26"/>
      <c r="BRI969" s="26"/>
      <c r="BRJ969" s="26"/>
      <c r="BRK969" s="26"/>
      <c r="BRL969" s="26"/>
      <c r="BRM969" s="26"/>
      <c r="BRN969" s="26"/>
      <c r="BRO969" s="26"/>
      <c r="BRP969" s="26"/>
      <c r="BRQ969" s="26"/>
      <c r="BRR969" s="26"/>
      <c r="BRS969" s="26"/>
      <c r="BRT969" s="26"/>
      <c r="BRU969" s="26"/>
      <c r="BRV969" s="26"/>
      <c r="BRW969" s="26"/>
      <c r="BRX969" s="26"/>
      <c r="BRY969" s="26"/>
      <c r="BRZ969" s="26"/>
      <c r="BSA969" s="26"/>
      <c r="BSB969" s="26"/>
      <c r="BSC969" s="26"/>
      <c r="BSD969" s="26"/>
      <c r="BSE969" s="26"/>
      <c r="BSF969" s="26"/>
      <c r="BSG969" s="26"/>
      <c r="BSH969" s="26"/>
      <c r="BSI969" s="26"/>
      <c r="BSJ969" s="26"/>
      <c r="BSK969" s="26"/>
      <c r="BSL969" s="26"/>
      <c r="BSM969" s="26"/>
      <c r="BSN969" s="26"/>
      <c r="BSO969" s="26"/>
      <c r="BSP969" s="26"/>
      <c r="BSQ969" s="26"/>
      <c r="BSR969" s="26"/>
      <c r="BSS969" s="26"/>
      <c r="BST969" s="26"/>
      <c r="BSU969" s="26"/>
      <c r="BSV969" s="26"/>
      <c r="BSW969" s="26"/>
      <c r="BSX969" s="26"/>
      <c r="BSY969" s="26"/>
      <c r="BSZ969" s="26"/>
      <c r="BTA969" s="26"/>
      <c r="BTB969" s="26"/>
      <c r="BTC969" s="26"/>
      <c r="BTD969" s="26"/>
      <c r="BTE969" s="26"/>
      <c r="BTF969" s="26"/>
      <c r="BTG969" s="26"/>
      <c r="BTH969" s="26"/>
      <c r="BTI969" s="26"/>
      <c r="BTJ969" s="26"/>
      <c r="BTK969" s="26"/>
      <c r="BTL969" s="26"/>
      <c r="BTM969" s="26"/>
      <c r="BTN969" s="26"/>
      <c r="BTO969" s="26"/>
      <c r="BTP969" s="26"/>
      <c r="BTQ969" s="26"/>
      <c r="BTR969" s="26"/>
      <c r="BTS969" s="26"/>
      <c r="BTT969" s="26"/>
      <c r="BTU969" s="26"/>
      <c r="BTV969" s="26"/>
      <c r="BTW969" s="26"/>
      <c r="BTX969" s="26"/>
      <c r="BTY969" s="26"/>
      <c r="BTZ969" s="26"/>
      <c r="BUA969" s="26"/>
      <c r="BUB969" s="26"/>
      <c r="BUC969" s="26"/>
      <c r="BUD969" s="26"/>
      <c r="BUE969" s="26"/>
      <c r="BUF969" s="26"/>
      <c r="BUG969" s="26"/>
      <c r="BUH969" s="26"/>
      <c r="BUI969" s="26"/>
      <c r="BUJ969" s="26"/>
      <c r="BUK969" s="26"/>
      <c r="BUL969" s="26"/>
      <c r="BUM969" s="26"/>
      <c r="BUN969" s="26"/>
      <c r="BUO969" s="26"/>
      <c r="BUP969" s="26"/>
      <c r="BUQ969" s="26"/>
      <c r="BUR969" s="26"/>
      <c r="BUS969" s="26"/>
      <c r="BUT969" s="26"/>
      <c r="BUU969" s="26"/>
      <c r="BUV969" s="26"/>
      <c r="BUW969" s="26"/>
      <c r="BUX969" s="26"/>
      <c r="BUY969" s="26"/>
      <c r="BUZ969" s="26"/>
      <c r="BVA969" s="26"/>
      <c r="BVB969" s="26"/>
      <c r="BVC969" s="26"/>
      <c r="BVD969" s="26"/>
      <c r="BVE969" s="26"/>
      <c r="BVF969" s="26"/>
      <c r="BVG969" s="26"/>
      <c r="BVH969" s="26"/>
      <c r="BVI969" s="26"/>
      <c r="BVJ969" s="26"/>
      <c r="BVK969" s="26"/>
      <c r="BVL969" s="26"/>
      <c r="BVM969" s="26"/>
      <c r="BVN969" s="26"/>
      <c r="BVO969" s="26"/>
      <c r="BVP969" s="26"/>
      <c r="BVQ969" s="26"/>
      <c r="BVR969" s="26"/>
      <c r="BVS969" s="26"/>
      <c r="BVT969" s="26"/>
      <c r="BVU969" s="26"/>
      <c r="BVV969" s="26"/>
      <c r="BVW969" s="26"/>
      <c r="BVX969" s="26"/>
      <c r="BVY969" s="26"/>
      <c r="BVZ969" s="26"/>
      <c r="BWA969" s="26"/>
      <c r="BWB969" s="26"/>
      <c r="BWC969" s="26"/>
      <c r="BWD969" s="26"/>
      <c r="BWE969" s="26"/>
      <c r="BWF969" s="26"/>
      <c r="BWG969" s="26"/>
      <c r="BWH969" s="26"/>
      <c r="BWI969" s="26"/>
      <c r="BWJ969" s="26"/>
      <c r="BWK969" s="26"/>
      <c r="BWL969" s="26"/>
      <c r="BWM969" s="26"/>
      <c r="BWN969" s="26"/>
      <c r="BWO969" s="26"/>
      <c r="BWP969" s="26"/>
      <c r="BWQ969" s="26"/>
      <c r="BWR969" s="26"/>
      <c r="BWS969" s="26"/>
      <c r="BWT969" s="26"/>
      <c r="BWU969" s="26"/>
      <c r="BWV969" s="26"/>
      <c r="BWW969" s="26"/>
      <c r="BWX969" s="26"/>
      <c r="BWY969" s="26"/>
      <c r="BWZ969" s="26"/>
      <c r="BXA969" s="26"/>
      <c r="BXB969" s="26"/>
      <c r="BXC969" s="26"/>
      <c r="BXD969" s="26"/>
      <c r="BXE969" s="26"/>
      <c r="BXF969" s="26"/>
      <c r="BXG969" s="26"/>
      <c r="BXH969" s="26"/>
      <c r="BXI969" s="26"/>
      <c r="BXJ969" s="26"/>
      <c r="BXK969" s="26"/>
      <c r="BXL969" s="26"/>
      <c r="BXM969" s="26"/>
      <c r="BXN969" s="26"/>
      <c r="BXO969" s="26"/>
      <c r="BXP969" s="26"/>
      <c r="BXQ969" s="26"/>
      <c r="BXR969" s="26"/>
      <c r="BXS969" s="26"/>
      <c r="BXT969" s="26"/>
      <c r="BXU969" s="26"/>
      <c r="BXV969" s="26"/>
      <c r="BXW969" s="26"/>
      <c r="BXX969" s="26"/>
      <c r="BXY969" s="26"/>
      <c r="BXZ969" s="26"/>
      <c r="BYA969" s="26"/>
      <c r="BYB969" s="26"/>
      <c r="BYC969" s="26"/>
      <c r="BYD969" s="26"/>
      <c r="BYE969" s="26"/>
      <c r="BYF969" s="26"/>
      <c r="BYG969" s="26"/>
      <c r="BYH969" s="26"/>
      <c r="BYI969" s="26"/>
      <c r="BYJ969" s="26"/>
      <c r="BYK969" s="26"/>
      <c r="BYL969" s="26"/>
      <c r="BYM969" s="26"/>
      <c r="BYN969" s="26"/>
      <c r="BYO969" s="26"/>
      <c r="BYP969" s="26"/>
      <c r="BYQ969" s="26"/>
      <c r="BYR969" s="26"/>
      <c r="BYS969" s="26"/>
      <c r="BYT969" s="26"/>
      <c r="BYU969" s="26"/>
      <c r="BYV969" s="26"/>
      <c r="BYW969" s="26"/>
      <c r="BYX969" s="26"/>
      <c r="BYY969" s="26"/>
      <c r="BYZ969" s="26"/>
      <c r="BZA969" s="26"/>
      <c r="BZB969" s="26"/>
      <c r="BZC969" s="26"/>
      <c r="BZD969" s="26"/>
      <c r="BZE969" s="26"/>
      <c r="BZF969" s="26"/>
      <c r="BZG969" s="26"/>
      <c r="BZH969" s="26"/>
      <c r="BZI969" s="26"/>
      <c r="BZJ969" s="26"/>
      <c r="BZK969" s="26"/>
      <c r="BZL969" s="26"/>
      <c r="BZM969" s="26"/>
      <c r="BZN969" s="26"/>
      <c r="BZO969" s="26"/>
      <c r="BZP969" s="26"/>
      <c r="BZQ969" s="26"/>
      <c r="BZR969" s="26"/>
      <c r="BZS969" s="26"/>
      <c r="BZT969" s="26"/>
      <c r="BZU969" s="26"/>
      <c r="BZV969" s="26"/>
      <c r="BZW969" s="26"/>
      <c r="BZX969" s="26"/>
      <c r="BZY969" s="26"/>
      <c r="BZZ969" s="26"/>
      <c r="CAA969" s="26"/>
      <c r="CAB969" s="26"/>
      <c r="CAC969" s="26"/>
      <c r="CAD969" s="26"/>
      <c r="CAE969" s="26"/>
      <c r="CAF969" s="26"/>
      <c r="CAG969" s="26"/>
      <c r="CAH969" s="26"/>
      <c r="CAI969" s="26"/>
      <c r="CAJ969" s="26"/>
      <c r="CAK969" s="26"/>
      <c r="CAL969" s="26"/>
      <c r="CAM969" s="26"/>
      <c r="CAN969" s="26"/>
      <c r="CAO969" s="26"/>
      <c r="CAP969" s="26"/>
      <c r="CAQ969" s="26"/>
      <c r="CAR969" s="26"/>
      <c r="CAS969" s="26"/>
      <c r="CAT969" s="26"/>
      <c r="CAU969" s="26"/>
      <c r="CAV969" s="26"/>
      <c r="CAW969" s="26"/>
      <c r="CAX969" s="26"/>
      <c r="CAY969" s="26"/>
      <c r="CAZ969" s="26"/>
      <c r="CBA969" s="26"/>
      <c r="CBB969" s="26"/>
      <c r="CBC969" s="26"/>
      <c r="CBD969" s="26"/>
      <c r="CBE969" s="26"/>
      <c r="CBF969" s="26"/>
      <c r="CBG969" s="26"/>
      <c r="CBH969" s="26"/>
      <c r="CBI969" s="26"/>
      <c r="CBJ969" s="26"/>
      <c r="CBK969" s="26"/>
      <c r="CBL969" s="26"/>
      <c r="CBM969" s="26"/>
      <c r="CBN969" s="26"/>
      <c r="CBO969" s="26"/>
      <c r="CBP969" s="26"/>
      <c r="CBQ969" s="26"/>
      <c r="CBR969" s="26"/>
      <c r="CBS969" s="26"/>
      <c r="CBT969" s="26"/>
      <c r="CBU969" s="26"/>
      <c r="CBV969" s="26"/>
      <c r="CBW969" s="26"/>
      <c r="CBX969" s="26"/>
      <c r="CBY969" s="26"/>
      <c r="CBZ969" s="26"/>
      <c r="CCA969" s="26"/>
      <c r="CCB969" s="26"/>
      <c r="CCC969" s="26"/>
      <c r="CCD969" s="26"/>
      <c r="CCE969" s="26"/>
      <c r="CCF969" s="26"/>
      <c r="CCG969" s="26"/>
      <c r="CCH969" s="26"/>
      <c r="CCI969" s="26"/>
      <c r="CCJ969" s="26"/>
      <c r="CCK969" s="26"/>
      <c r="CCL969" s="26"/>
      <c r="CCM969" s="26"/>
      <c r="CCN969" s="26"/>
      <c r="CCO969" s="26"/>
      <c r="CCP969" s="26"/>
      <c r="CCQ969" s="26"/>
      <c r="CCR969" s="26"/>
      <c r="CCS969" s="26"/>
      <c r="CCT969" s="26"/>
      <c r="CCU969" s="26"/>
      <c r="CCV969" s="26"/>
      <c r="CCW969" s="26"/>
      <c r="CCX969" s="26"/>
      <c r="CCY969" s="26"/>
      <c r="CCZ969" s="26"/>
      <c r="CDA969" s="26"/>
      <c r="CDB969" s="26"/>
      <c r="CDC969" s="26"/>
      <c r="CDD969" s="26"/>
      <c r="CDE969" s="26"/>
      <c r="CDF969" s="26"/>
      <c r="CDG969" s="26"/>
      <c r="CDH969" s="26"/>
      <c r="CDI969" s="26"/>
      <c r="CDJ969" s="26"/>
      <c r="CDK969" s="26"/>
      <c r="CDL969" s="26"/>
      <c r="CDM969" s="26"/>
      <c r="CDN969" s="26"/>
      <c r="CDO969" s="26"/>
      <c r="CDP969" s="26"/>
      <c r="CDQ969" s="26"/>
      <c r="CDR969" s="26"/>
      <c r="CDS969" s="26"/>
      <c r="CDT969" s="26"/>
      <c r="CDU969" s="26"/>
      <c r="CDV969" s="26"/>
      <c r="CDW969" s="26"/>
      <c r="CDX969" s="26"/>
      <c r="CDY969" s="26"/>
      <c r="CDZ969" s="26"/>
      <c r="CEA969" s="26"/>
      <c r="CEB969" s="26"/>
      <c r="CEC969" s="26"/>
      <c r="CED969" s="26"/>
      <c r="CEE969" s="26"/>
      <c r="CEF969" s="26"/>
      <c r="CEG969" s="26"/>
      <c r="CEH969" s="26"/>
      <c r="CEI969" s="26"/>
      <c r="CEJ969" s="26"/>
      <c r="CEK969" s="26"/>
      <c r="CEL969" s="26"/>
      <c r="CEM969" s="26"/>
      <c r="CEN969" s="26"/>
      <c r="CEO969" s="26"/>
      <c r="CEP969" s="26"/>
      <c r="CEQ969" s="26"/>
      <c r="CER969" s="26"/>
      <c r="CES969" s="26"/>
      <c r="CET969" s="26"/>
      <c r="CEU969" s="26"/>
      <c r="CEV969" s="26"/>
      <c r="CEW969" s="26"/>
      <c r="CEX969" s="26"/>
      <c r="CEY969" s="26"/>
      <c r="CEZ969" s="26"/>
      <c r="CFA969" s="26"/>
      <c r="CFB969" s="26"/>
      <c r="CFC969" s="26"/>
      <c r="CFD969" s="26"/>
      <c r="CFE969" s="26"/>
      <c r="CFF969" s="26"/>
      <c r="CFG969" s="26"/>
      <c r="CFH969" s="26"/>
      <c r="CFI969" s="26"/>
      <c r="CFJ969" s="26"/>
      <c r="CFK969" s="26"/>
      <c r="CFL969" s="26"/>
      <c r="CFM969" s="26"/>
      <c r="CFN969" s="26"/>
      <c r="CFO969" s="26"/>
      <c r="CFP969" s="26"/>
      <c r="CFQ969" s="26"/>
      <c r="CFR969" s="26"/>
      <c r="CFS969" s="26"/>
      <c r="CFT969" s="26"/>
      <c r="CFU969" s="26"/>
      <c r="CFV969" s="26"/>
      <c r="CFW969" s="26"/>
      <c r="CFX969" s="26"/>
      <c r="CFY969" s="26"/>
      <c r="CFZ969" s="26"/>
      <c r="CGA969" s="26"/>
      <c r="CGB969" s="26"/>
      <c r="CGC969" s="26"/>
      <c r="CGD969" s="26"/>
      <c r="CGE969" s="26"/>
      <c r="CGF969" s="26"/>
      <c r="CGG969" s="26"/>
      <c r="CGH969" s="26"/>
      <c r="CGI969" s="26"/>
      <c r="CGJ969" s="26"/>
      <c r="CGK969" s="26"/>
      <c r="CGL969" s="26"/>
      <c r="CGM969" s="26"/>
      <c r="CGN969" s="26"/>
      <c r="CGO969" s="26"/>
      <c r="CGP969" s="26"/>
      <c r="CGQ969" s="26"/>
      <c r="CGR969" s="26"/>
      <c r="CGS969" s="26"/>
      <c r="CGT969" s="26"/>
      <c r="CGU969" s="26"/>
      <c r="CGV969" s="26"/>
      <c r="CGW969" s="26"/>
      <c r="CGX969" s="26"/>
      <c r="CGY969" s="26"/>
      <c r="CGZ969" s="26"/>
      <c r="CHA969" s="26"/>
      <c r="CHB969" s="26"/>
      <c r="CHC969" s="26"/>
      <c r="CHD969" s="26"/>
      <c r="CHE969" s="26"/>
      <c r="CHF969" s="26"/>
      <c r="CHG969" s="26"/>
      <c r="CHH969" s="26"/>
      <c r="CHI969" s="26"/>
      <c r="CHJ969" s="26"/>
      <c r="CHK969" s="26"/>
      <c r="CHL969" s="26"/>
      <c r="CHM969" s="26"/>
      <c r="CHN969" s="26"/>
      <c r="CHO969" s="26"/>
      <c r="CHP969" s="26"/>
      <c r="CHQ969" s="26"/>
      <c r="CHR969" s="26"/>
      <c r="CHS969" s="26"/>
      <c r="CHT969" s="26"/>
      <c r="CHU969" s="26"/>
      <c r="CHV969" s="26"/>
      <c r="CHW969" s="26"/>
      <c r="CHX969" s="26"/>
      <c r="CHY969" s="26"/>
      <c r="CHZ969" s="26"/>
      <c r="CIA969" s="26"/>
      <c r="CIB969" s="26"/>
      <c r="CIC969" s="26"/>
      <c r="CID969" s="26"/>
      <c r="CIE969" s="26"/>
      <c r="CIF969" s="26"/>
      <c r="CIG969" s="26"/>
      <c r="CIH969" s="26"/>
      <c r="CII969" s="26"/>
      <c r="CIJ969" s="26"/>
      <c r="CIK969" s="26"/>
      <c r="CIL969" s="26"/>
      <c r="CIM969" s="26"/>
      <c r="CIN969" s="26"/>
      <c r="CIO969" s="26"/>
      <c r="CIP969" s="26"/>
      <c r="CIQ969" s="26"/>
      <c r="CIR969" s="26"/>
      <c r="CIS969" s="26"/>
      <c r="CIT969" s="26"/>
      <c r="CIU969" s="26"/>
      <c r="CIV969" s="26"/>
      <c r="CIW969" s="26"/>
      <c r="CIX969" s="26"/>
      <c r="CIY969" s="26"/>
      <c r="CIZ969" s="26"/>
      <c r="CJA969" s="26"/>
      <c r="CJB969" s="26"/>
      <c r="CJC969" s="26"/>
      <c r="CJD969" s="26"/>
      <c r="CJE969" s="26"/>
      <c r="CJF969" s="26"/>
      <c r="CJG969" s="26"/>
      <c r="CJH969" s="26"/>
      <c r="CJI969" s="26"/>
      <c r="CJJ969" s="26"/>
      <c r="CJK969" s="26"/>
      <c r="CJL969" s="26"/>
      <c r="CJM969" s="26"/>
      <c r="CJN969" s="26"/>
      <c r="CJO969" s="26"/>
      <c r="CJP969" s="26"/>
      <c r="CJQ969" s="26"/>
      <c r="CJR969" s="26"/>
      <c r="CJS969" s="26"/>
      <c r="CJT969" s="26"/>
      <c r="CJU969" s="26"/>
      <c r="CJV969" s="26"/>
      <c r="CJW969" s="26"/>
      <c r="CJX969" s="26"/>
      <c r="CJY969" s="26"/>
      <c r="CJZ969" s="26"/>
      <c r="CKA969" s="26"/>
      <c r="CKB969" s="26"/>
      <c r="CKC969" s="26"/>
      <c r="CKD969" s="26"/>
      <c r="CKE969" s="26"/>
      <c r="CKF969" s="26"/>
      <c r="CKG969" s="26"/>
      <c r="CKH969" s="26"/>
      <c r="CKI969" s="26"/>
      <c r="CKJ969" s="26"/>
      <c r="CKK969" s="26"/>
      <c r="CKL969" s="26"/>
      <c r="CKM969" s="26"/>
      <c r="CKN969" s="26"/>
      <c r="CKO969" s="26"/>
      <c r="CKP969" s="26"/>
      <c r="CKQ969" s="26"/>
      <c r="CKR969" s="26"/>
      <c r="CKS969" s="26"/>
      <c r="CKT969" s="26"/>
      <c r="CKU969" s="26"/>
      <c r="CKV969" s="26"/>
      <c r="CKW969" s="26"/>
      <c r="CKX969" s="26"/>
      <c r="CKY969" s="26"/>
      <c r="CKZ969" s="26"/>
      <c r="CLA969" s="26"/>
      <c r="CLB969" s="26"/>
      <c r="CLC969" s="26"/>
      <c r="CLD969" s="26"/>
      <c r="CLE969" s="26"/>
      <c r="CLF969" s="26"/>
      <c r="CLG969" s="26"/>
      <c r="CLH969" s="26"/>
      <c r="CLI969" s="26"/>
      <c r="CLJ969" s="26"/>
      <c r="CLK969" s="26"/>
      <c r="CLL969" s="26"/>
      <c r="CLM969" s="26"/>
      <c r="CLN969" s="26"/>
      <c r="CLO969" s="26"/>
      <c r="CLP969" s="26"/>
      <c r="CLQ969" s="26"/>
      <c r="CLR969" s="26"/>
      <c r="CLS969" s="26"/>
      <c r="CLT969" s="26"/>
      <c r="CLU969" s="26"/>
      <c r="CLV969" s="26"/>
      <c r="CLW969" s="26"/>
      <c r="CLX969" s="26"/>
      <c r="CLY969" s="26"/>
      <c r="CLZ969" s="26"/>
      <c r="CMA969" s="26"/>
      <c r="CMB969" s="26"/>
      <c r="CMC969" s="26"/>
      <c r="CMD969" s="26"/>
      <c r="CME969" s="26"/>
      <c r="CMF969" s="26"/>
      <c r="CMG969" s="26"/>
      <c r="CMH969" s="26"/>
      <c r="CMI969" s="26"/>
      <c r="CMJ969" s="26"/>
      <c r="CMK969" s="26"/>
      <c r="CML969" s="26"/>
      <c r="CMM969" s="26"/>
      <c r="CMN969" s="26"/>
      <c r="CMO969" s="26"/>
      <c r="CMP969" s="26"/>
      <c r="CMQ969" s="26"/>
      <c r="CMR969" s="26"/>
      <c r="CMS969" s="26"/>
      <c r="CMT969" s="26"/>
      <c r="CMU969" s="26"/>
      <c r="CMV969" s="26"/>
      <c r="CMW969" s="26"/>
      <c r="CMX969" s="26"/>
      <c r="CMY969" s="26"/>
      <c r="CMZ969" s="26"/>
      <c r="CNA969" s="26"/>
      <c r="CNB969" s="26"/>
      <c r="CNC969" s="26"/>
      <c r="CND969" s="26"/>
      <c r="CNE969" s="26"/>
      <c r="CNF969" s="26"/>
      <c r="CNG969" s="26"/>
      <c r="CNH969" s="26"/>
      <c r="CNI969" s="26"/>
      <c r="CNJ969" s="26"/>
      <c r="CNK969" s="26"/>
      <c r="CNL969" s="26"/>
      <c r="CNM969" s="26"/>
      <c r="CNN969" s="26"/>
      <c r="CNO969" s="26"/>
      <c r="CNP969" s="26"/>
      <c r="CNQ969" s="26"/>
      <c r="CNR969" s="26"/>
      <c r="CNS969" s="26"/>
      <c r="CNT969" s="26"/>
      <c r="CNU969" s="26"/>
      <c r="CNV969" s="26"/>
      <c r="CNW969" s="26"/>
      <c r="CNX969" s="26"/>
      <c r="CNY969" s="26"/>
      <c r="CNZ969" s="26"/>
      <c r="COA969" s="26"/>
      <c r="COB969" s="26"/>
      <c r="COC969" s="26"/>
      <c r="COD969" s="26"/>
      <c r="COE969" s="26"/>
      <c r="COF969" s="26"/>
      <c r="COG969" s="26"/>
      <c r="COH969" s="26"/>
      <c r="COI969" s="26"/>
      <c r="COJ969" s="26"/>
      <c r="COK969" s="26"/>
      <c r="COL969" s="26"/>
      <c r="COM969" s="26"/>
      <c r="CON969" s="26"/>
      <c r="COO969" s="26"/>
      <c r="COP969" s="26"/>
      <c r="COQ969" s="26"/>
      <c r="COR969" s="26"/>
      <c r="COS969" s="26"/>
      <c r="COT969" s="26"/>
      <c r="COU969" s="26"/>
      <c r="COV969" s="26"/>
      <c r="COW969" s="26"/>
      <c r="COX969" s="26"/>
      <c r="COY969" s="26"/>
      <c r="COZ969" s="26"/>
      <c r="CPA969" s="26"/>
      <c r="CPB969" s="26"/>
      <c r="CPC969" s="26"/>
      <c r="CPD969" s="26"/>
      <c r="CPE969" s="26"/>
      <c r="CPF969" s="26"/>
      <c r="CPG969" s="26"/>
      <c r="CPH969" s="26"/>
      <c r="CPI969" s="26"/>
      <c r="CPJ969" s="26"/>
      <c r="CPK969" s="26"/>
      <c r="CPL969" s="26"/>
      <c r="CPM969" s="26"/>
      <c r="CPN969" s="26"/>
      <c r="CPO969" s="26"/>
      <c r="CPP969" s="26"/>
      <c r="CPQ969" s="26"/>
      <c r="CPR969" s="26"/>
      <c r="CPS969" s="26"/>
      <c r="CPT969" s="26"/>
      <c r="CPU969" s="26"/>
      <c r="CPV969" s="26"/>
      <c r="CPW969" s="26"/>
      <c r="CPX969" s="26"/>
      <c r="CPY969" s="26"/>
      <c r="CPZ969" s="26"/>
      <c r="CQA969" s="26"/>
      <c r="CQB969" s="26"/>
      <c r="CQC969" s="26"/>
      <c r="CQD969" s="26"/>
      <c r="CQE969" s="26"/>
      <c r="CQF969" s="26"/>
      <c r="CQG969" s="26"/>
      <c r="CQH969" s="26"/>
      <c r="CQI969" s="26"/>
      <c r="CQJ969" s="26"/>
      <c r="CQK969" s="26"/>
      <c r="CQL969" s="26"/>
      <c r="CQM969" s="26"/>
      <c r="CQN969" s="26"/>
      <c r="CQO969" s="26"/>
      <c r="CQP969" s="26"/>
      <c r="CQQ969" s="26"/>
      <c r="CQR969" s="26"/>
      <c r="CQS969" s="26"/>
      <c r="CQT969" s="26"/>
      <c r="CQU969" s="26"/>
      <c r="CQV969" s="26"/>
      <c r="CQW969" s="26"/>
      <c r="CQX969" s="26"/>
      <c r="CQY969" s="26"/>
      <c r="CQZ969" s="26"/>
      <c r="CRA969" s="26"/>
      <c r="CRB969" s="26"/>
      <c r="CRC969" s="26"/>
      <c r="CRD969" s="26"/>
      <c r="CRE969" s="26"/>
      <c r="CRF969" s="26"/>
      <c r="CRG969" s="26"/>
      <c r="CRH969" s="26"/>
      <c r="CRI969" s="26"/>
      <c r="CRJ969" s="26"/>
      <c r="CRK969" s="26"/>
      <c r="CRL969" s="26"/>
      <c r="CRM969" s="26"/>
      <c r="CRN969" s="26"/>
      <c r="CRO969" s="26"/>
      <c r="CRP969" s="26"/>
      <c r="CRQ969" s="26"/>
      <c r="CRR969" s="26"/>
      <c r="CRS969" s="26"/>
      <c r="CRT969" s="26"/>
      <c r="CRU969" s="26"/>
      <c r="CRV969" s="26"/>
      <c r="CRW969" s="26"/>
      <c r="CRX969" s="26"/>
      <c r="CRY969" s="26"/>
      <c r="CRZ969" s="26"/>
      <c r="CSA969" s="26"/>
      <c r="CSB969" s="26"/>
      <c r="CSC969" s="26"/>
      <c r="CSD969" s="26"/>
      <c r="CSE969" s="26"/>
      <c r="CSF969" s="26"/>
      <c r="CSG969" s="26"/>
      <c r="CSH969" s="26"/>
      <c r="CSI969" s="26"/>
      <c r="CSJ969" s="26"/>
      <c r="CSK969" s="26"/>
      <c r="CSL969" s="26"/>
      <c r="CSM969" s="26"/>
      <c r="CSN969" s="26"/>
      <c r="CSO969" s="26"/>
      <c r="CSP969" s="26"/>
      <c r="CSQ969" s="26"/>
      <c r="CSR969" s="26"/>
      <c r="CSS969" s="26"/>
      <c r="CST969" s="26"/>
      <c r="CSU969" s="26"/>
      <c r="CSV969" s="26"/>
      <c r="CSW969" s="26"/>
      <c r="CSX969" s="26"/>
      <c r="CSY969" s="26"/>
      <c r="CSZ969" s="26"/>
      <c r="CTA969" s="26"/>
      <c r="CTB969" s="26"/>
      <c r="CTC969" s="26"/>
      <c r="CTD969" s="26"/>
      <c r="CTE969" s="26"/>
      <c r="CTF969" s="26"/>
      <c r="CTG969" s="26"/>
      <c r="CTH969" s="26"/>
      <c r="CTI969" s="26"/>
      <c r="CTJ969" s="26"/>
      <c r="CTK969" s="26"/>
      <c r="CTL969" s="26"/>
      <c r="CTM969" s="26"/>
      <c r="CTN969" s="26"/>
      <c r="CTO969" s="26"/>
      <c r="CTP969" s="26"/>
      <c r="CTQ969" s="26"/>
      <c r="CTR969" s="26"/>
      <c r="CTS969" s="26"/>
      <c r="CTT969" s="26"/>
      <c r="CTU969" s="26"/>
      <c r="CTV969" s="26"/>
      <c r="CTW969" s="26"/>
      <c r="CTX969" s="26"/>
      <c r="CTY969" s="26"/>
      <c r="CTZ969" s="26"/>
      <c r="CUA969" s="26"/>
      <c r="CUB969" s="26"/>
      <c r="CUC969" s="26"/>
      <c r="CUD969" s="26"/>
      <c r="CUE969" s="26"/>
      <c r="CUF969" s="26"/>
      <c r="CUG969" s="26"/>
      <c r="CUH969" s="26"/>
      <c r="CUI969" s="26"/>
      <c r="CUJ969" s="26"/>
      <c r="CUK969" s="26"/>
      <c r="CUL969" s="26"/>
      <c r="CUM969" s="26"/>
      <c r="CUN969" s="26"/>
      <c r="CUO969" s="26"/>
      <c r="CUP969" s="26"/>
      <c r="CUQ969" s="26"/>
      <c r="CUR969" s="26"/>
      <c r="CUS969" s="26"/>
      <c r="CUT969" s="26"/>
      <c r="CUU969" s="26"/>
      <c r="CUV969" s="26"/>
      <c r="CUW969" s="26"/>
      <c r="CUX969" s="26"/>
      <c r="CUY969" s="26"/>
      <c r="CUZ969" s="26"/>
      <c r="CVA969" s="26"/>
      <c r="CVB969" s="26"/>
      <c r="CVC969" s="26"/>
      <c r="CVD969" s="26"/>
      <c r="CVE969" s="26"/>
      <c r="CVF969" s="26"/>
      <c r="CVG969" s="26"/>
      <c r="CVH969" s="26"/>
      <c r="CVI969" s="26"/>
      <c r="CVJ969" s="26"/>
      <c r="CVK969" s="26"/>
      <c r="CVL969" s="26"/>
      <c r="CVM969" s="26"/>
      <c r="CVN969" s="26"/>
      <c r="CVO969" s="26"/>
      <c r="CVP969" s="26"/>
      <c r="CVQ969" s="26"/>
      <c r="CVR969" s="26"/>
      <c r="CVS969" s="26"/>
      <c r="CVT969" s="26"/>
      <c r="CVU969" s="26"/>
      <c r="CVV969" s="26"/>
      <c r="CVW969" s="26"/>
      <c r="CVX969" s="26"/>
      <c r="CVY969" s="26"/>
      <c r="CVZ969" s="26"/>
      <c r="CWA969" s="26"/>
      <c r="CWB969" s="26"/>
      <c r="CWC969" s="26"/>
      <c r="CWD969" s="26"/>
      <c r="CWE969" s="26"/>
      <c r="CWF969" s="26"/>
      <c r="CWG969" s="26"/>
      <c r="CWH969" s="26"/>
      <c r="CWI969" s="26"/>
      <c r="CWJ969" s="26"/>
      <c r="CWK969" s="26"/>
      <c r="CWL969" s="26"/>
      <c r="CWM969" s="26"/>
      <c r="CWN969" s="26"/>
      <c r="CWO969" s="26"/>
      <c r="CWP969" s="26"/>
      <c r="CWQ969" s="26"/>
      <c r="CWR969" s="26"/>
      <c r="CWS969" s="26"/>
      <c r="CWT969" s="26"/>
      <c r="CWU969" s="26"/>
      <c r="CWV969" s="26"/>
      <c r="CWW969" s="26"/>
      <c r="CWX969" s="26"/>
      <c r="CWY969" s="26"/>
      <c r="CWZ969" s="26"/>
      <c r="CXA969" s="26"/>
      <c r="CXB969" s="26"/>
      <c r="CXC969" s="26"/>
      <c r="CXD969" s="26"/>
      <c r="CXE969" s="26"/>
      <c r="CXF969" s="26"/>
      <c r="CXG969" s="26"/>
      <c r="CXH969" s="26"/>
      <c r="CXI969" s="26"/>
      <c r="CXJ969" s="26"/>
      <c r="CXK969" s="26"/>
      <c r="CXL969" s="26"/>
      <c r="CXM969" s="26"/>
      <c r="CXN969" s="26"/>
      <c r="CXO969" s="26"/>
      <c r="CXP969" s="26"/>
      <c r="CXQ969" s="26"/>
      <c r="CXR969" s="26"/>
      <c r="CXS969" s="26"/>
      <c r="CXT969" s="26"/>
      <c r="CXU969" s="26"/>
      <c r="CXV969" s="26"/>
      <c r="CXW969" s="26"/>
      <c r="CXX969" s="26"/>
      <c r="CXY969" s="26"/>
      <c r="CXZ969" s="26"/>
      <c r="CYA969" s="26"/>
      <c r="CYB969" s="26"/>
      <c r="CYC969" s="26"/>
      <c r="CYD969" s="26"/>
      <c r="CYE969" s="26"/>
      <c r="CYF969" s="26"/>
      <c r="CYG969" s="26"/>
      <c r="CYH969" s="26"/>
      <c r="CYI969" s="26"/>
      <c r="CYJ969" s="26"/>
      <c r="CYK969" s="26"/>
      <c r="CYL969" s="26"/>
      <c r="CYM969" s="26"/>
      <c r="CYN969" s="26"/>
      <c r="CYO969" s="26"/>
      <c r="CYP969" s="26"/>
      <c r="CYQ969" s="26"/>
      <c r="CYR969" s="26"/>
      <c r="CYS969" s="26"/>
      <c r="CYT969" s="26"/>
      <c r="CYU969" s="26"/>
      <c r="CYV969" s="26"/>
      <c r="CYW969" s="26"/>
      <c r="CYX969" s="26"/>
      <c r="CYY969" s="26"/>
      <c r="CYZ969" s="26"/>
      <c r="CZA969" s="26"/>
      <c r="CZB969" s="26"/>
      <c r="CZC969" s="26"/>
      <c r="CZD969" s="26"/>
      <c r="CZE969" s="26"/>
      <c r="CZF969" s="26"/>
      <c r="CZG969" s="26"/>
      <c r="CZH969" s="26"/>
      <c r="CZI969" s="26"/>
      <c r="CZJ969" s="26"/>
      <c r="CZK969" s="26"/>
      <c r="CZL969" s="26"/>
      <c r="CZM969" s="26"/>
      <c r="CZN969" s="26"/>
      <c r="CZO969" s="26"/>
      <c r="CZP969" s="26"/>
      <c r="CZQ969" s="26"/>
      <c r="CZR969" s="26"/>
      <c r="CZS969" s="26"/>
      <c r="CZT969" s="26"/>
      <c r="CZU969" s="26"/>
      <c r="CZV969" s="26"/>
      <c r="CZW969" s="26"/>
      <c r="CZX969" s="26"/>
      <c r="CZY969" s="26"/>
      <c r="CZZ969" s="26"/>
      <c r="DAA969" s="26"/>
      <c r="DAB969" s="26"/>
      <c r="DAC969" s="26"/>
      <c r="DAD969" s="26"/>
      <c r="DAE969" s="26"/>
      <c r="DAF969" s="26"/>
      <c r="DAG969" s="26"/>
      <c r="DAH969" s="26"/>
      <c r="DAI969" s="26"/>
      <c r="DAJ969" s="26"/>
      <c r="DAK969" s="26"/>
      <c r="DAL969" s="26"/>
      <c r="DAM969" s="26"/>
      <c r="DAN969" s="26"/>
      <c r="DAO969" s="26"/>
      <c r="DAP969" s="26"/>
      <c r="DAQ969" s="26"/>
      <c r="DAR969" s="26"/>
      <c r="DAS969" s="26"/>
      <c r="DAT969" s="26"/>
      <c r="DAU969" s="26"/>
      <c r="DAV969" s="26"/>
      <c r="DAW969" s="26"/>
      <c r="DAX969" s="26"/>
      <c r="DAY969" s="26"/>
      <c r="DAZ969" s="26"/>
      <c r="DBA969" s="26"/>
      <c r="DBB969" s="26"/>
      <c r="DBC969" s="26"/>
      <c r="DBD969" s="26"/>
      <c r="DBE969" s="26"/>
      <c r="DBF969" s="26"/>
      <c r="DBG969" s="26"/>
      <c r="DBH969" s="26"/>
      <c r="DBI969" s="26"/>
      <c r="DBJ969" s="26"/>
      <c r="DBK969" s="26"/>
      <c r="DBL969" s="26"/>
      <c r="DBM969" s="26"/>
      <c r="DBN969" s="26"/>
      <c r="DBO969" s="26"/>
      <c r="DBP969" s="26"/>
      <c r="DBQ969" s="26"/>
      <c r="DBR969" s="26"/>
      <c r="DBS969" s="26"/>
      <c r="DBT969" s="26"/>
      <c r="DBU969" s="26"/>
      <c r="DBV969" s="26"/>
      <c r="DBW969" s="26"/>
      <c r="DBX969" s="26"/>
      <c r="DBY969" s="26"/>
      <c r="DBZ969" s="26"/>
      <c r="DCA969" s="26"/>
      <c r="DCB969" s="26"/>
      <c r="DCC969" s="26"/>
      <c r="DCD969" s="26"/>
      <c r="DCE969" s="26"/>
      <c r="DCF969" s="26"/>
      <c r="DCG969" s="26"/>
      <c r="DCH969" s="26"/>
      <c r="DCI969" s="26"/>
      <c r="DCJ969" s="26"/>
      <c r="DCK969" s="26"/>
      <c r="DCL969" s="26"/>
      <c r="DCM969" s="26"/>
      <c r="DCN969" s="26"/>
      <c r="DCO969" s="26"/>
      <c r="DCP969" s="26"/>
      <c r="DCQ969" s="26"/>
      <c r="DCR969" s="26"/>
      <c r="DCS969" s="26"/>
      <c r="DCT969" s="26"/>
      <c r="DCU969" s="26"/>
      <c r="DCV969" s="26"/>
      <c r="DCW969" s="26"/>
      <c r="DCX969" s="26"/>
      <c r="DCY969" s="26"/>
      <c r="DCZ969" s="26"/>
      <c r="DDA969" s="26"/>
      <c r="DDB969" s="26"/>
      <c r="DDC969" s="26"/>
      <c r="DDD969" s="26"/>
      <c r="DDE969" s="26"/>
      <c r="DDF969" s="26"/>
      <c r="DDG969" s="26"/>
      <c r="DDH969" s="26"/>
      <c r="DDI969" s="26"/>
      <c r="DDJ969" s="26"/>
      <c r="DDK969" s="26"/>
      <c r="DDL969" s="26"/>
      <c r="DDM969" s="26"/>
      <c r="DDN969" s="26"/>
      <c r="DDO969" s="26"/>
      <c r="DDP969" s="26"/>
      <c r="DDQ969" s="26"/>
      <c r="DDR969" s="26"/>
      <c r="DDS969" s="26"/>
      <c r="DDT969" s="26"/>
      <c r="DDU969" s="26"/>
      <c r="DDV969" s="26"/>
      <c r="DDW969" s="26"/>
      <c r="DDX969" s="26"/>
      <c r="DDY969" s="26"/>
      <c r="DDZ969" s="26"/>
      <c r="DEA969" s="26"/>
      <c r="DEB969" s="26"/>
      <c r="DEC969" s="26"/>
      <c r="DED969" s="26"/>
      <c r="DEE969" s="26"/>
      <c r="DEF969" s="26"/>
      <c r="DEG969" s="26"/>
      <c r="DEH969" s="26"/>
      <c r="DEI969" s="26"/>
      <c r="DEJ969" s="26"/>
      <c r="DEK969" s="26"/>
      <c r="DEL969" s="26"/>
      <c r="DEM969" s="26"/>
      <c r="DEN969" s="26"/>
      <c r="DEO969" s="26"/>
      <c r="DEP969" s="26"/>
      <c r="DEQ969" s="26"/>
      <c r="DER969" s="26"/>
      <c r="DES969" s="26"/>
      <c r="DET969" s="26"/>
      <c r="DEU969" s="26"/>
      <c r="DEV969" s="26"/>
      <c r="DEW969" s="26"/>
      <c r="DEX969" s="26"/>
      <c r="DEY969" s="26"/>
      <c r="DEZ969" s="26"/>
      <c r="DFA969" s="26"/>
      <c r="DFB969" s="26"/>
      <c r="DFC969" s="26"/>
      <c r="DFD969" s="26"/>
      <c r="DFE969" s="26"/>
      <c r="DFF969" s="26"/>
      <c r="DFG969" s="26"/>
      <c r="DFH969" s="26"/>
      <c r="DFI969" s="26"/>
      <c r="DFJ969" s="26"/>
      <c r="DFK969" s="26"/>
      <c r="DFL969" s="26"/>
      <c r="DFM969" s="26"/>
      <c r="DFN969" s="26"/>
      <c r="DFO969" s="26"/>
      <c r="DFP969" s="26"/>
      <c r="DFQ969" s="26"/>
      <c r="DFR969" s="26"/>
      <c r="DFS969" s="26"/>
      <c r="DFT969" s="26"/>
      <c r="DFU969" s="26"/>
      <c r="DFV969" s="26"/>
      <c r="DFW969" s="26"/>
      <c r="DFX969" s="26"/>
      <c r="DFY969" s="26"/>
      <c r="DFZ969" s="26"/>
      <c r="DGA969" s="26"/>
      <c r="DGB969" s="26"/>
      <c r="DGC969" s="26"/>
      <c r="DGD969" s="26"/>
      <c r="DGE969" s="26"/>
      <c r="DGF969" s="26"/>
      <c r="DGG969" s="26"/>
      <c r="DGH969" s="26"/>
      <c r="DGI969" s="26"/>
      <c r="DGJ969" s="26"/>
      <c r="DGK969" s="26"/>
      <c r="DGL969" s="26"/>
      <c r="DGM969" s="26"/>
      <c r="DGN969" s="26"/>
      <c r="DGO969" s="26"/>
      <c r="DGP969" s="26"/>
      <c r="DGQ969" s="26"/>
      <c r="DGR969" s="26"/>
      <c r="DGS969" s="26"/>
      <c r="DGT969" s="26"/>
      <c r="DGU969" s="26"/>
      <c r="DGV969" s="26"/>
      <c r="DGW969" s="26"/>
      <c r="DGX969" s="26"/>
      <c r="DGY969" s="26"/>
      <c r="DGZ969" s="26"/>
      <c r="DHA969" s="26"/>
      <c r="DHB969" s="26"/>
      <c r="DHC969" s="26"/>
      <c r="DHD969" s="26"/>
      <c r="DHE969" s="26"/>
      <c r="DHF969" s="26"/>
      <c r="DHG969" s="26"/>
      <c r="DHH969" s="26"/>
      <c r="DHI969" s="26"/>
      <c r="DHJ969" s="26"/>
      <c r="DHK969" s="26"/>
      <c r="DHL969" s="26"/>
      <c r="DHM969" s="26"/>
      <c r="DHN969" s="26"/>
      <c r="DHO969" s="26"/>
      <c r="DHP969" s="26"/>
      <c r="DHQ969" s="26"/>
      <c r="DHR969" s="26"/>
      <c r="DHS969" s="26"/>
      <c r="DHT969" s="26"/>
      <c r="DHU969" s="26"/>
      <c r="DHV969" s="26"/>
      <c r="DHW969" s="26"/>
      <c r="DHX969" s="26"/>
      <c r="DHY969" s="26"/>
      <c r="DHZ969" s="26"/>
      <c r="DIA969" s="26"/>
      <c r="DIB969" s="26"/>
      <c r="DIC969" s="26"/>
      <c r="DID969" s="26"/>
      <c r="DIE969" s="26"/>
      <c r="DIF969" s="26"/>
      <c r="DIG969" s="26"/>
      <c r="DIH969" s="26"/>
      <c r="DII969" s="26"/>
      <c r="DIJ969" s="26"/>
      <c r="DIK969" s="26"/>
      <c r="DIL969" s="26"/>
      <c r="DIM969" s="26"/>
      <c r="DIN969" s="26"/>
      <c r="DIO969" s="26"/>
      <c r="DIP969" s="26"/>
      <c r="DIQ969" s="26"/>
      <c r="DIR969" s="26"/>
      <c r="DIS969" s="26"/>
      <c r="DIT969" s="26"/>
      <c r="DIU969" s="26"/>
      <c r="DIV969" s="26"/>
      <c r="DIW969" s="26"/>
      <c r="DIX969" s="26"/>
      <c r="DIY969" s="26"/>
      <c r="DIZ969" s="26"/>
      <c r="DJA969" s="26"/>
      <c r="DJB969" s="26"/>
      <c r="DJC969" s="26"/>
      <c r="DJD969" s="26"/>
      <c r="DJE969" s="26"/>
      <c r="DJF969" s="26"/>
      <c r="DJG969" s="26"/>
      <c r="DJH969" s="26"/>
      <c r="DJI969" s="26"/>
      <c r="DJJ969" s="26"/>
      <c r="DJK969" s="26"/>
      <c r="DJL969" s="26"/>
      <c r="DJM969" s="26"/>
      <c r="DJN969" s="26"/>
      <c r="DJO969" s="26"/>
      <c r="DJP969" s="26"/>
      <c r="DJQ969" s="26"/>
      <c r="DJR969" s="26"/>
      <c r="DJS969" s="26"/>
      <c r="DJT969" s="26"/>
      <c r="DJU969" s="26"/>
      <c r="DJV969" s="26"/>
      <c r="DJW969" s="26"/>
      <c r="DJX969" s="26"/>
      <c r="DJY969" s="26"/>
      <c r="DJZ969" s="26"/>
      <c r="DKA969" s="26"/>
      <c r="DKB969" s="26"/>
      <c r="DKC969" s="26"/>
      <c r="DKD969" s="26"/>
      <c r="DKE969" s="26"/>
      <c r="DKF969" s="26"/>
      <c r="DKG969" s="26"/>
      <c r="DKH969" s="26"/>
      <c r="DKI969" s="26"/>
      <c r="DKJ969" s="26"/>
      <c r="DKK969" s="26"/>
      <c r="DKL969" s="26"/>
      <c r="DKM969" s="26"/>
      <c r="DKN969" s="26"/>
      <c r="DKO969" s="26"/>
      <c r="DKP969" s="26"/>
      <c r="DKQ969" s="26"/>
      <c r="DKR969" s="26"/>
      <c r="DKS969" s="26"/>
      <c r="DKT969" s="26"/>
      <c r="DKU969" s="26"/>
      <c r="DKV969" s="26"/>
      <c r="DKW969" s="26"/>
      <c r="DKX969" s="26"/>
      <c r="DKY969" s="26"/>
      <c r="DKZ969" s="26"/>
      <c r="DLA969" s="26"/>
      <c r="DLB969" s="26"/>
      <c r="DLC969" s="26"/>
      <c r="DLD969" s="26"/>
      <c r="DLE969" s="26"/>
      <c r="DLF969" s="26"/>
      <c r="DLG969" s="26"/>
      <c r="DLH969" s="26"/>
      <c r="DLI969" s="26"/>
      <c r="DLJ969" s="26"/>
      <c r="DLK969" s="26"/>
      <c r="DLL969" s="26"/>
      <c r="DLM969" s="26"/>
      <c r="DLN969" s="26"/>
      <c r="DLO969" s="26"/>
      <c r="DLP969" s="26"/>
      <c r="DLQ969" s="26"/>
      <c r="DLR969" s="26"/>
      <c r="DLS969" s="26"/>
      <c r="DLT969" s="26"/>
      <c r="DLU969" s="26"/>
      <c r="DLV969" s="26"/>
      <c r="DLW969" s="26"/>
      <c r="DLX969" s="26"/>
      <c r="DLY969" s="26"/>
      <c r="DLZ969" s="26"/>
      <c r="DMA969" s="26"/>
      <c r="DMB969" s="26"/>
      <c r="DMC969" s="26"/>
      <c r="DMD969" s="26"/>
      <c r="DME969" s="26"/>
      <c r="DMF969" s="26"/>
      <c r="DMG969" s="26"/>
      <c r="DMH969" s="26"/>
      <c r="DMI969" s="26"/>
      <c r="DMJ969" s="26"/>
      <c r="DMK969" s="26"/>
      <c r="DML969" s="26"/>
      <c r="DMM969" s="26"/>
      <c r="DMN969" s="26"/>
      <c r="DMO969" s="26"/>
      <c r="DMP969" s="26"/>
      <c r="DMQ969" s="26"/>
      <c r="DMR969" s="26"/>
      <c r="DMS969" s="26"/>
      <c r="DMT969" s="26"/>
      <c r="DMU969" s="26"/>
      <c r="DMV969" s="26"/>
      <c r="DMW969" s="26"/>
      <c r="DMX969" s="26"/>
      <c r="DMY969" s="26"/>
      <c r="DMZ969" s="26"/>
      <c r="DNA969" s="26"/>
      <c r="DNB969" s="26"/>
      <c r="DNC969" s="26"/>
      <c r="DND969" s="26"/>
      <c r="DNE969" s="26"/>
      <c r="DNF969" s="26"/>
      <c r="DNG969" s="26"/>
      <c r="DNH969" s="26"/>
      <c r="DNI969" s="26"/>
      <c r="DNJ969" s="26"/>
      <c r="DNK969" s="26"/>
      <c r="DNL969" s="26"/>
      <c r="DNM969" s="26"/>
      <c r="DNN969" s="26"/>
      <c r="DNO969" s="26"/>
      <c r="DNP969" s="26"/>
      <c r="DNQ969" s="26"/>
      <c r="DNR969" s="26"/>
      <c r="DNS969" s="26"/>
      <c r="DNT969" s="26"/>
      <c r="DNU969" s="26"/>
      <c r="DNV969" s="26"/>
      <c r="DNW969" s="26"/>
      <c r="DNX969" s="26"/>
      <c r="DNY969" s="26"/>
      <c r="DNZ969" s="26"/>
      <c r="DOA969" s="26"/>
      <c r="DOB969" s="26"/>
      <c r="DOC969" s="26"/>
      <c r="DOD969" s="26"/>
      <c r="DOE969" s="26"/>
      <c r="DOF969" s="26"/>
      <c r="DOG969" s="26"/>
      <c r="DOH969" s="26"/>
      <c r="DOI969" s="26"/>
      <c r="DOJ969" s="26"/>
      <c r="DOK969" s="26"/>
      <c r="DOL969" s="26"/>
      <c r="DOM969" s="26"/>
      <c r="DON969" s="26"/>
      <c r="DOO969" s="26"/>
      <c r="DOP969" s="26"/>
      <c r="DOQ969" s="26"/>
      <c r="DOR969" s="26"/>
      <c r="DOS969" s="26"/>
      <c r="DOT969" s="26"/>
      <c r="DOU969" s="26"/>
      <c r="DOV969" s="26"/>
      <c r="DOW969" s="26"/>
      <c r="DOX969" s="26"/>
      <c r="DOY969" s="26"/>
      <c r="DOZ969" s="26"/>
      <c r="DPA969" s="26"/>
      <c r="DPB969" s="26"/>
      <c r="DPC969" s="26"/>
      <c r="DPD969" s="26"/>
      <c r="DPE969" s="26"/>
      <c r="DPF969" s="26"/>
      <c r="DPG969" s="26"/>
      <c r="DPH969" s="26"/>
      <c r="DPI969" s="26"/>
      <c r="DPJ969" s="26"/>
      <c r="DPK969" s="26"/>
      <c r="DPL969" s="26"/>
      <c r="DPM969" s="26"/>
      <c r="DPN969" s="26"/>
      <c r="DPO969" s="26"/>
      <c r="DPP969" s="26"/>
      <c r="DPQ969" s="26"/>
      <c r="DPR969" s="26"/>
      <c r="DPS969" s="26"/>
      <c r="DPT969" s="26"/>
      <c r="DPU969" s="26"/>
      <c r="DPV969" s="26"/>
      <c r="DPW969" s="26"/>
      <c r="DPX969" s="26"/>
      <c r="DPY969" s="26"/>
      <c r="DPZ969" s="26"/>
      <c r="DQA969" s="26"/>
      <c r="DQB969" s="26"/>
      <c r="DQC969" s="26"/>
      <c r="DQD969" s="26"/>
      <c r="DQE969" s="26"/>
      <c r="DQF969" s="26"/>
      <c r="DQG969" s="26"/>
      <c r="DQH969" s="26"/>
      <c r="DQI969" s="26"/>
      <c r="DQJ969" s="26"/>
      <c r="DQK969" s="26"/>
      <c r="DQL969" s="26"/>
      <c r="DQM969" s="26"/>
      <c r="DQN969" s="26"/>
      <c r="DQO969" s="26"/>
      <c r="DQP969" s="26"/>
      <c r="DQQ969" s="26"/>
      <c r="DQR969" s="26"/>
      <c r="DQS969" s="26"/>
      <c r="DQT969" s="26"/>
      <c r="DQU969" s="26"/>
      <c r="DQV969" s="26"/>
      <c r="DQW969" s="26"/>
      <c r="DQX969" s="26"/>
      <c r="DQY969" s="26"/>
      <c r="DQZ969" s="26"/>
      <c r="DRA969" s="26"/>
      <c r="DRB969" s="26"/>
      <c r="DRC969" s="26"/>
      <c r="DRD969" s="26"/>
      <c r="DRE969" s="26"/>
      <c r="DRF969" s="26"/>
      <c r="DRG969" s="26"/>
      <c r="DRH969" s="26"/>
      <c r="DRI969" s="26"/>
      <c r="DRJ969" s="26"/>
      <c r="DRK969" s="26"/>
      <c r="DRL969" s="26"/>
      <c r="DRM969" s="26"/>
      <c r="DRN969" s="26"/>
      <c r="DRO969" s="26"/>
      <c r="DRP969" s="26"/>
      <c r="DRQ969" s="26"/>
      <c r="DRR969" s="26"/>
      <c r="DRS969" s="26"/>
      <c r="DRT969" s="26"/>
      <c r="DRU969" s="26"/>
      <c r="DRV969" s="26"/>
      <c r="DRW969" s="26"/>
      <c r="DRX969" s="26"/>
      <c r="DRY969" s="26"/>
      <c r="DRZ969" s="26"/>
      <c r="DSA969" s="26"/>
      <c r="DSB969" s="26"/>
      <c r="DSC969" s="26"/>
      <c r="DSD969" s="26"/>
      <c r="DSE969" s="26"/>
      <c r="DSF969" s="26"/>
      <c r="DSG969" s="26"/>
      <c r="DSH969" s="26"/>
      <c r="DSI969" s="26"/>
      <c r="DSJ969" s="26"/>
      <c r="DSK969" s="26"/>
      <c r="DSL969" s="26"/>
      <c r="DSM969" s="26"/>
      <c r="DSN969" s="26"/>
      <c r="DSO969" s="26"/>
      <c r="DSP969" s="26"/>
      <c r="DSQ969" s="26"/>
      <c r="DSR969" s="26"/>
      <c r="DSS969" s="26"/>
      <c r="DST969" s="26"/>
      <c r="DSU969" s="26"/>
      <c r="DSV969" s="26"/>
      <c r="DSW969" s="26"/>
      <c r="DSX969" s="26"/>
      <c r="DSY969" s="26"/>
      <c r="DSZ969" s="26"/>
      <c r="DTA969" s="26"/>
      <c r="DTB969" s="26"/>
      <c r="DTC969" s="26"/>
      <c r="DTD969" s="26"/>
      <c r="DTE969" s="26"/>
      <c r="DTF969" s="26"/>
      <c r="DTG969" s="26"/>
      <c r="DTH969" s="26"/>
      <c r="DTI969" s="26"/>
      <c r="DTJ969" s="26"/>
      <c r="DTK969" s="26"/>
      <c r="DTL969" s="26"/>
      <c r="DTM969" s="26"/>
      <c r="DTN969" s="26"/>
      <c r="DTO969" s="26"/>
      <c r="DTP969" s="26"/>
      <c r="DTQ969" s="26"/>
      <c r="DTR969" s="26"/>
      <c r="DTS969" s="26"/>
      <c r="DTT969" s="26"/>
      <c r="DTU969" s="26"/>
      <c r="DTV969" s="26"/>
      <c r="DTW969" s="26"/>
      <c r="DTX969" s="26"/>
      <c r="DTY969" s="26"/>
      <c r="DTZ969" s="26"/>
      <c r="DUA969" s="26"/>
      <c r="DUB969" s="26"/>
      <c r="DUC969" s="26"/>
      <c r="DUD969" s="26"/>
      <c r="DUE969" s="26"/>
      <c r="DUF969" s="26"/>
      <c r="DUG969" s="26"/>
      <c r="DUH969" s="26"/>
      <c r="DUI969" s="26"/>
      <c r="DUJ969" s="26"/>
      <c r="DUK969" s="26"/>
      <c r="DUL969" s="26"/>
      <c r="DUM969" s="26"/>
      <c r="DUN969" s="26"/>
      <c r="DUO969" s="26"/>
      <c r="DUP969" s="26"/>
      <c r="DUQ969" s="26"/>
      <c r="DUR969" s="26"/>
      <c r="DUS969" s="26"/>
      <c r="DUT969" s="26"/>
      <c r="DUU969" s="26"/>
      <c r="DUV969" s="26"/>
      <c r="DUW969" s="26"/>
      <c r="DUX969" s="26"/>
      <c r="DUY969" s="26"/>
      <c r="DUZ969" s="26"/>
      <c r="DVA969" s="26"/>
      <c r="DVB969" s="26"/>
      <c r="DVC969" s="26"/>
      <c r="DVD969" s="26"/>
      <c r="DVE969" s="26"/>
      <c r="DVF969" s="26"/>
      <c r="DVG969" s="26"/>
      <c r="DVH969" s="26"/>
      <c r="DVI969" s="26"/>
      <c r="DVJ969" s="26"/>
      <c r="DVK969" s="26"/>
      <c r="DVL969" s="26"/>
      <c r="DVM969" s="26"/>
      <c r="DVN969" s="26"/>
      <c r="DVO969" s="26"/>
      <c r="DVP969" s="26"/>
      <c r="DVQ969" s="26"/>
      <c r="DVR969" s="26"/>
      <c r="DVS969" s="26"/>
      <c r="DVT969" s="26"/>
      <c r="DVU969" s="26"/>
      <c r="DVV969" s="26"/>
      <c r="DVW969" s="26"/>
      <c r="DVX969" s="26"/>
      <c r="DVY969" s="26"/>
      <c r="DVZ969" s="26"/>
      <c r="DWA969" s="26"/>
      <c r="DWB969" s="26"/>
      <c r="DWC969" s="26"/>
      <c r="DWD969" s="26"/>
      <c r="DWE969" s="26"/>
      <c r="DWF969" s="26"/>
      <c r="DWG969" s="26"/>
      <c r="DWH969" s="26"/>
      <c r="DWI969" s="26"/>
      <c r="DWJ969" s="26"/>
      <c r="DWK969" s="26"/>
      <c r="DWL969" s="26"/>
      <c r="DWM969" s="26"/>
      <c r="DWN969" s="26"/>
      <c r="DWO969" s="26"/>
      <c r="DWP969" s="26"/>
      <c r="DWQ969" s="26"/>
      <c r="DWR969" s="26"/>
      <c r="DWS969" s="26"/>
      <c r="DWT969" s="26"/>
      <c r="DWU969" s="26"/>
      <c r="DWV969" s="26"/>
      <c r="DWW969" s="26"/>
      <c r="DWX969" s="26"/>
      <c r="DWY969" s="26"/>
      <c r="DWZ969" s="26"/>
      <c r="DXA969" s="26"/>
      <c r="DXB969" s="26"/>
      <c r="DXC969" s="26"/>
      <c r="DXD969" s="26"/>
      <c r="DXE969" s="26"/>
      <c r="DXF969" s="26"/>
      <c r="DXG969" s="26"/>
      <c r="DXH969" s="26"/>
      <c r="DXI969" s="26"/>
      <c r="DXJ969" s="26"/>
      <c r="DXK969" s="26"/>
      <c r="DXL969" s="26"/>
      <c r="DXM969" s="26"/>
      <c r="DXN969" s="26"/>
      <c r="DXO969" s="26"/>
      <c r="DXP969" s="26"/>
      <c r="DXQ969" s="26"/>
      <c r="DXR969" s="26"/>
      <c r="DXS969" s="26"/>
      <c r="DXT969" s="26"/>
      <c r="DXU969" s="26"/>
      <c r="DXV969" s="26"/>
      <c r="DXW969" s="26"/>
      <c r="DXX969" s="26"/>
      <c r="DXY969" s="26"/>
      <c r="DXZ969" s="26"/>
      <c r="DYA969" s="26"/>
      <c r="DYB969" s="26"/>
      <c r="DYC969" s="26"/>
      <c r="DYD969" s="26"/>
      <c r="DYE969" s="26"/>
      <c r="DYF969" s="26"/>
      <c r="DYG969" s="26"/>
      <c r="DYH969" s="26"/>
      <c r="DYI969" s="26"/>
      <c r="DYJ969" s="26"/>
      <c r="DYK969" s="26"/>
      <c r="DYL969" s="26"/>
      <c r="DYM969" s="26"/>
      <c r="DYN969" s="26"/>
      <c r="DYO969" s="26"/>
      <c r="DYP969" s="26"/>
      <c r="DYQ969" s="26"/>
      <c r="DYR969" s="26"/>
      <c r="DYS969" s="26"/>
      <c r="DYT969" s="26"/>
      <c r="DYU969" s="26"/>
      <c r="DYV969" s="26"/>
      <c r="DYW969" s="26"/>
      <c r="DYX969" s="26"/>
      <c r="DYY969" s="26"/>
      <c r="DYZ969" s="26"/>
      <c r="DZA969" s="26"/>
      <c r="DZB969" s="26"/>
      <c r="DZC969" s="26"/>
      <c r="DZD969" s="26"/>
      <c r="DZE969" s="26"/>
      <c r="DZF969" s="26"/>
      <c r="DZG969" s="26"/>
      <c r="DZH969" s="26"/>
      <c r="DZI969" s="26"/>
      <c r="DZJ969" s="26"/>
      <c r="DZK969" s="26"/>
      <c r="DZL969" s="26"/>
      <c r="DZM969" s="26"/>
      <c r="DZN969" s="26"/>
      <c r="DZO969" s="26"/>
      <c r="DZP969" s="26"/>
      <c r="DZQ969" s="26"/>
      <c r="DZR969" s="26"/>
      <c r="DZS969" s="26"/>
      <c r="DZT969" s="26"/>
      <c r="DZU969" s="26"/>
      <c r="DZV969" s="26"/>
      <c r="DZW969" s="26"/>
      <c r="DZX969" s="26"/>
      <c r="DZY969" s="26"/>
      <c r="DZZ969" s="26"/>
      <c r="EAA969" s="26"/>
      <c r="EAB969" s="26"/>
      <c r="EAC969" s="26"/>
      <c r="EAD969" s="26"/>
      <c r="EAE969" s="26"/>
      <c r="EAF969" s="26"/>
      <c r="EAG969" s="26"/>
      <c r="EAH969" s="26"/>
      <c r="EAI969" s="26"/>
      <c r="EAJ969" s="26"/>
      <c r="EAK969" s="26"/>
      <c r="EAL969" s="26"/>
      <c r="EAM969" s="26"/>
      <c r="EAN969" s="26"/>
      <c r="EAO969" s="26"/>
      <c r="EAP969" s="26"/>
      <c r="EAQ969" s="26"/>
      <c r="EAR969" s="26"/>
      <c r="EAS969" s="26"/>
      <c r="EAT969" s="26"/>
      <c r="EAU969" s="26"/>
      <c r="EAV969" s="26"/>
      <c r="EAW969" s="26"/>
      <c r="EAX969" s="26"/>
      <c r="EAY969" s="26"/>
      <c r="EAZ969" s="26"/>
      <c r="EBA969" s="26"/>
      <c r="EBB969" s="26"/>
      <c r="EBC969" s="26"/>
      <c r="EBD969" s="26"/>
      <c r="EBE969" s="26"/>
      <c r="EBF969" s="26"/>
      <c r="EBG969" s="26"/>
      <c r="EBH969" s="26"/>
      <c r="EBI969" s="26"/>
      <c r="EBJ969" s="26"/>
      <c r="EBK969" s="26"/>
      <c r="EBL969" s="26"/>
      <c r="EBM969" s="26"/>
      <c r="EBN969" s="26"/>
      <c r="EBO969" s="26"/>
      <c r="EBP969" s="26"/>
      <c r="EBQ969" s="26"/>
      <c r="EBR969" s="26"/>
      <c r="EBS969" s="26"/>
      <c r="EBT969" s="26"/>
      <c r="EBU969" s="26"/>
      <c r="EBV969" s="26"/>
      <c r="EBW969" s="26"/>
      <c r="EBX969" s="26"/>
      <c r="EBY969" s="26"/>
      <c r="EBZ969" s="26"/>
      <c r="ECA969" s="26"/>
      <c r="ECB969" s="26"/>
      <c r="ECC969" s="26"/>
      <c r="ECD969" s="26"/>
      <c r="ECE969" s="26"/>
      <c r="ECF969" s="26"/>
      <c r="ECG969" s="26"/>
      <c r="ECH969" s="26"/>
      <c r="ECI969" s="26"/>
      <c r="ECJ969" s="26"/>
      <c r="ECK969" s="26"/>
      <c r="ECL969" s="26"/>
      <c r="ECM969" s="26"/>
      <c r="ECN969" s="26"/>
      <c r="ECO969" s="26"/>
      <c r="ECP969" s="26"/>
      <c r="ECQ969" s="26"/>
      <c r="ECR969" s="26"/>
      <c r="ECS969" s="26"/>
      <c r="ECT969" s="26"/>
      <c r="ECU969" s="26"/>
      <c r="ECV969" s="26"/>
      <c r="ECW969" s="26"/>
      <c r="ECX969" s="26"/>
      <c r="ECY969" s="26"/>
      <c r="ECZ969" s="26"/>
      <c r="EDA969" s="26"/>
      <c r="EDB969" s="26"/>
      <c r="EDC969" s="26"/>
      <c r="EDD969" s="26"/>
      <c r="EDE969" s="26"/>
      <c r="EDF969" s="26"/>
      <c r="EDG969" s="26"/>
      <c r="EDH969" s="26"/>
      <c r="EDI969" s="26"/>
      <c r="EDJ969" s="26"/>
      <c r="EDK969" s="26"/>
      <c r="EDL969" s="26"/>
      <c r="EDM969" s="26"/>
      <c r="EDN969" s="26"/>
      <c r="EDO969" s="26"/>
      <c r="EDP969" s="26"/>
      <c r="EDQ969" s="26"/>
      <c r="EDR969" s="26"/>
      <c r="EDS969" s="26"/>
      <c r="EDT969" s="26"/>
      <c r="EDU969" s="26"/>
      <c r="EDV969" s="26"/>
      <c r="EDW969" s="26"/>
      <c r="EDX969" s="26"/>
      <c r="EDY969" s="26"/>
      <c r="EDZ969" s="26"/>
      <c r="EEA969" s="26"/>
      <c r="EEB969" s="26"/>
      <c r="EEC969" s="26"/>
      <c r="EED969" s="26"/>
      <c r="EEE969" s="26"/>
      <c r="EEF969" s="26"/>
      <c r="EEG969" s="26"/>
      <c r="EEH969" s="26"/>
      <c r="EEI969" s="26"/>
      <c r="EEJ969" s="26"/>
      <c r="EEK969" s="26"/>
      <c r="EEL969" s="26"/>
      <c r="EEM969" s="26"/>
      <c r="EEN969" s="26"/>
      <c r="EEO969" s="26"/>
      <c r="EEP969" s="26"/>
      <c r="EEQ969" s="26"/>
      <c r="EER969" s="26"/>
      <c r="EES969" s="26"/>
      <c r="EET969" s="26"/>
      <c r="EEU969" s="26"/>
      <c r="EEV969" s="26"/>
      <c r="EEW969" s="26"/>
      <c r="EEX969" s="26"/>
      <c r="EEY969" s="26"/>
      <c r="EEZ969" s="26"/>
      <c r="EFA969" s="26"/>
      <c r="EFB969" s="26"/>
      <c r="EFC969" s="26"/>
      <c r="EFD969" s="26"/>
      <c r="EFE969" s="26"/>
      <c r="EFF969" s="26"/>
      <c r="EFG969" s="26"/>
      <c r="EFH969" s="26"/>
      <c r="EFI969" s="26"/>
      <c r="EFJ969" s="26"/>
      <c r="EFK969" s="26"/>
      <c r="EFL969" s="26"/>
      <c r="EFM969" s="26"/>
      <c r="EFN969" s="26"/>
      <c r="EFO969" s="26"/>
      <c r="EFP969" s="26"/>
      <c r="EFQ969" s="26"/>
      <c r="EFR969" s="26"/>
      <c r="EFS969" s="26"/>
      <c r="EFT969" s="26"/>
      <c r="EFU969" s="26"/>
      <c r="EFV969" s="26"/>
      <c r="EFW969" s="26"/>
      <c r="EFX969" s="26"/>
      <c r="EFY969" s="26"/>
      <c r="EFZ969" s="26"/>
      <c r="EGA969" s="26"/>
      <c r="EGB969" s="26"/>
      <c r="EGC969" s="26"/>
      <c r="EGD969" s="26"/>
      <c r="EGE969" s="26"/>
      <c r="EGF969" s="26"/>
      <c r="EGG969" s="26"/>
      <c r="EGH969" s="26"/>
      <c r="EGI969" s="26"/>
      <c r="EGJ969" s="26"/>
      <c r="EGK969" s="26"/>
      <c r="EGL969" s="26"/>
      <c r="EGM969" s="26"/>
      <c r="EGN969" s="26"/>
      <c r="EGO969" s="26"/>
      <c r="EGP969" s="26"/>
      <c r="EGQ969" s="26"/>
      <c r="EGR969" s="26"/>
      <c r="EGS969" s="26"/>
      <c r="EGT969" s="26"/>
      <c r="EGU969" s="26"/>
      <c r="EGV969" s="26"/>
      <c r="EGW969" s="26"/>
      <c r="EGX969" s="26"/>
      <c r="EGY969" s="26"/>
      <c r="EGZ969" s="26"/>
      <c r="EHA969" s="26"/>
      <c r="EHB969" s="26"/>
      <c r="EHC969" s="26"/>
      <c r="EHD969" s="26"/>
      <c r="EHE969" s="26"/>
      <c r="EHF969" s="26"/>
      <c r="EHG969" s="26"/>
      <c r="EHH969" s="26"/>
      <c r="EHI969" s="26"/>
      <c r="EHJ969" s="26"/>
      <c r="EHK969" s="26"/>
      <c r="EHL969" s="26"/>
      <c r="EHM969" s="26"/>
      <c r="EHN969" s="26"/>
      <c r="EHO969" s="26"/>
      <c r="EHP969" s="26"/>
      <c r="EHQ969" s="26"/>
      <c r="EHR969" s="26"/>
      <c r="EHS969" s="26"/>
      <c r="EHT969" s="26"/>
      <c r="EHU969" s="26"/>
      <c r="EHV969" s="26"/>
      <c r="EHW969" s="26"/>
      <c r="EHX969" s="26"/>
      <c r="EHY969" s="26"/>
      <c r="EHZ969" s="26"/>
      <c r="EIA969" s="26"/>
      <c r="EIB969" s="26"/>
      <c r="EIC969" s="26"/>
      <c r="EID969" s="26"/>
      <c r="EIE969" s="26"/>
      <c r="EIF969" s="26"/>
      <c r="EIG969" s="26"/>
      <c r="EIH969" s="26"/>
      <c r="EII969" s="26"/>
      <c r="EIJ969" s="26"/>
      <c r="EIK969" s="26"/>
      <c r="EIL969" s="26"/>
      <c r="EIM969" s="26"/>
      <c r="EIN969" s="26"/>
      <c r="EIO969" s="26"/>
      <c r="EIP969" s="26"/>
      <c r="EIQ969" s="26"/>
      <c r="EIR969" s="26"/>
      <c r="EIS969" s="26"/>
      <c r="EIT969" s="26"/>
      <c r="EIU969" s="26"/>
      <c r="EIV969" s="26"/>
      <c r="EIW969" s="26"/>
      <c r="EIX969" s="26"/>
      <c r="EIY969" s="26"/>
      <c r="EIZ969" s="26"/>
      <c r="EJA969" s="26"/>
      <c r="EJB969" s="26"/>
      <c r="EJC969" s="26"/>
      <c r="EJD969" s="26"/>
      <c r="EJE969" s="26"/>
      <c r="EJF969" s="26"/>
      <c r="EJG969" s="26"/>
      <c r="EJH969" s="26"/>
      <c r="EJI969" s="26"/>
      <c r="EJJ969" s="26"/>
      <c r="EJK969" s="26"/>
      <c r="EJL969" s="26"/>
      <c r="EJM969" s="26"/>
      <c r="EJN969" s="26"/>
      <c r="EJO969" s="26"/>
      <c r="EJP969" s="26"/>
      <c r="EJQ969" s="26"/>
      <c r="EJR969" s="26"/>
      <c r="EJS969" s="26"/>
      <c r="EJT969" s="26"/>
      <c r="EJU969" s="26"/>
      <c r="EJV969" s="26"/>
      <c r="EJW969" s="26"/>
      <c r="EJX969" s="26"/>
      <c r="EJY969" s="26"/>
      <c r="EJZ969" s="26"/>
      <c r="EKA969" s="26"/>
      <c r="EKB969" s="26"/>
      <c r="EKC969" s="26"/>
      <c r="EKD969" s="26"/>
      <c r="EKE969" s="26"/>
      <c r="EKF969" s="26"/>
      <c r="EKG969" s="26"/>
      <c r="EKH969" s="26"/>
      <c r="EKI969" s="26"/>
      <c r="EKJ969" s="26"/>
      <c r="EKK969" s="26"/>
      <c r="EKL969" s="26"/>
      <c r="EKM969" s="26"/>
      <c r="EKN969" s="26"/>
      <c r="EKO969" s="26"/>
      <c r="EKP969" s="26"/>
      <c r="EKQ969" s="26"/>
      <c r="EKR969" s="26"/>
      <c r="EKS969" s="26"/>
      <c r="EKT969" s="26"/>
      <c r="EKU969" s="26"/>
      <c r="EKV969" s="26"/>
      <c r="EKW969" s="26"/>
      <c r="EKX969" s="26"/>
      <c r="EKY969" s="26"/>
      <c r="EKZ969" s="26"/>
      <c r="ELA969" s="26"/>
      <c r="ELB969" s="26"/>
      <c r="ELC969" s="26"/>
      <c r="ELD969" s="26"/>
      <c r="ELE969" s="26"/>
      <c r="ELF969" s="26"/>
      <c r="ELG969" s="26"/>
      <c r="ELH969" s="26"/>
      <c r="ELI969" s="26"/>
      <c r="ELJ969" s="26"/>
      <c r="ELK969" s="26"/>
      <c r="ELL969" s="26"/>
      <c r="ELM969" s="26"/>
      <c r="ELN969" s="26"/>
      <c r="ELO969" s="26"/>
      <c r="ELP969" s="26"/>
      <c r="ELQ969" s="26"/>
      <c r="ELR969" s="26"/>
      <c r="ELS969" s="26"/>
      <c r="ELT969" s="26"/>
      <c r="ELU969" s="26"/>
      <c r="ELV969" s="26"/>
      <c r="ELW969" s="26"/>
      <c r="ELX969" s="26"/>
      <c r="ELY969" s="26"/>
      <c r="ELZ969" s="26"/>
      <c r="EMA969" s="26"/>
      <c r="EMB969" s="26"/>
      <c r="EMC969" s="26"/>
      <c r="EMD969" s="26"/>
      <c r="EME969" s="26"/>
      <c r="EMF969" s="26"/>
      <c r="EMG969" s="26"/>
      <c r="EMH969" s="26"/>
      <c r="EMI969" s="26"/>
      <c r="EMJ969" s="26"/>
      <c r="EMK969" s="26"/>
      <c r="EML969" s="26"/>
      <c r="EMM969" s="26"/>
      <c r="EMN969" s="26"/>
      <c r="EMO969" s="26"/>
      <c r="EMP969" s="26"/>
      <c r="EMQ969" s="26"/>
      <c r="EMR969" s="26"/>
      <c r="EMS969" s="26"/>
      <c r="EMT969" s="26"/>
      <c r="EMU969" s="26"/>
      <c r="EMV969" s="26"/>
      <c r="EMW969" s="26"/>
      <c r="EMX969" s="26"/>
      <c r="EMY969" s="26"/>
      <c r="EMZ969" s="26"/>
      <c r="ENA969" s="26"/>
      <c r="ENB969" s="26"/>
      <c r="ENC969" s="26"/>
      <c r="END969" s="26"/>
      <c r="ENE969" s="26"/>
      <c r="ENF969" s="26"/>
      <c r="ENG969" s="26"/>
      <c r="ENH969" s="26"/>
      <c r="ENI969" s="26"/>
      <c r="ENJ969" s="26"/>
      <c r="ENK969" s="26"/>
      <c r="ENL969" s="26"/>
      <c r="ENM969" s="26"/>
      <c r="ENN969" s="26"/>
      <c r="ENO969" s="26"/>
      <c r="ENP969" s="26"/>
      <c r="ENQ969" s="26"/>
      <c r="ENR969" s="26"/>
      <c r="ENS969" s="26"/>
      <c r="ENT969" s="26"/>
      <c r="ENU969" s="26"/>
      <c r="ENV969" s="26"/>
      <c r="ENW969" s="26"/>
      <c r="ENX969" s="26"/>
      <c r="ENY969" s="26"/>
      <c r="ENZ969" s="26"/>
      <c r="EOA969" s="26"/>
      <c r="EOB969" s="26"/>
      <c r="EOC969" s="26"/>
      <c r="EOD969" s="26"/>
      <c r="EOE969" s="26"/>
      <c r="EOF969" s="26"/>
      <c r="EOG969" s="26"/>
      <c r="EOH969" s="26"/>
      <c r="EOI969" s="26"/>
      <c r="EOJ969" s="26"/>
      <c r="EOK969" s="26"/>
      <c r="EOL969" s="26"/>
      <c r="EOM969" s="26"/>
      <c r="EON969" s="26"/>
      <c r="EOO969" s="26"/>
      <c r="EOP969" s="26"/>
      <c r="EOQ969" s="26"/>
      <c r="EOR969" s="26"/>
      <c r="EOS969" s="26"/>
      <c r="EOT969" s="26"/>
      <c r="EOU969" s="26"/>
      <c r="EOV969" s="26"/>
      <c r="EOW969" s="26"/>
      <c r="EOX969" s="26"/>
      <c r="EOY969" s="26"/>
      <c r="EOZ969" s="26"/>
      <c r="EPA969" s="26"/>
      <c r="EPB969" s="26"/>
      <c r="EPC969" s="26"/>
      <c r="EPD969" s="26"/>
      <c r="EPE969" s="26"/>
      <c r="EPF969" s="26"/>
      <c r="EPG969" s="26"/>
      <c r="EPH969" s="26"/>
      <c r="EPI969" s="26"/>
      <c r="EPJ969" s="26"/>
      <c r="EPK969" s="26"/>
      <c r="EPL969" s="26"/>
      <c r="EPM969" s="26"/>
      <c r="EPN969" s="26"/>
      <c r="EPO969" s="26"/>
      <c r="EPP969" s="26"/>
      <c r="EPQ969" s="26"/>
      <c r="EPR969" s="26"/>
      <c r="EPS969" s="26"/>
      <c r="EPT969" s="26"/>
      <c r="EPU969" s="26"/>
      <c r="EPV969" s="26"/>
      <c r="EPW969" s="26"/>
      <c r="EPX969" s="26"/>
      <c r="EPY969" s="26"/>
      <c r="EPZ969" s="26"/>
      <c r="EQA969" s="26"/>
      <c r="EQB969" s="26"/>
      <c r="EQC969" s="26"/>
      <c r="EQD969" s="26"/>
      <c r="EQE969" s="26"/>
      <c r="EQF969" s="26"/>
      <c r="EQG969" s="26"/>
      <c r="EQH969" s="26"/>
      <c r="EQI969" s="26"/>
      <c r="EQJ969" s="26"/>
      <c r="EQK969" s="26"/>
      <c r="EQL969" s="26"/>
      <c r="EQM969" s="26"/>
      <c r="EQN969" s="26"/>
      <c r="EQO969" s="26"/>
      <c r="EQP969" s="26"/>
      <c r="EQQ969" s="26"/>
      <c r="EQR969" s="26"/>
      <c r="EQS969" s="26"/>
      <c r="EQT969" s="26"/>
      <c r="EQU969" s="26"/>
      <c r="EQV969" s="26"/>
      <c r="EQW969" s="26"/>
      <c r="EQX969" s="26"/>
      <c r="EQY969" s="26"/>
      <c r="EQZ969" s="26"/>
      <c r="ERA969" s="26"/>
      <c r="ERB969" s="26"/>
      <c r="ERC969" s="26"/>
      <c r="ERD969" s="26"/>
      <c r="ERE969" s="26"/>
      <c r="ERF969" s="26"/>
      <c r="ERG969" s="26"/>
      <c r="ERH969" s="26"/>
      <c r="ERI969" s="26"/>
      <c r="ERJ969" s="26"/>
      <c r="ERK969" s="26"/>
      <c r="ERL969" s="26"/>
      <c r="ERM969" s="26"/>
      <c r="ERN969" s="26"/>
      <c r="ERO969" s="26"/>
      <c r="ERP969" s="26"/>
      <c r="ERQ969" s="26"/>
      <c r="ERR969" s="26"/>
      <c r="ERS969" s="26"/>
      <c r="ERT969" s="26"/>
      <c r="ERU969" s="26"/>
      <c r="ERV969" s="26"/>
      <c r="ERW969" s="26"/>
      <c r="ERX969" s="26"/>
      <c r="ERY969" s="26"/>
      <c r="ERZ969" s="26"/>
      <c r="ESA969" s="26"/>
      <c r="ESB969" s="26"/>
      <c r="ESC969" s="26"/>
      <c r="ESD969" s="26"/>
      <c r="ESE969" s="26"/>
      <c r="ESF969" s="26"/>
      <c r="ESG969" s="26"/>
      <c r="ESH969" s="26"/>
      <c r="ESI969" s="26"/>
      <c r="ESJ969" s="26"/>
      <c r="ESK969" s="26"/>
      <c r="ESL969" s="26"/>
      <c r="ESM969" s="26"/>
      <c r="ESN969" s="26"/>
      <c r="ESO969" s="26"/>
      <c r="ESP969" s="26"/>
      <c r="ESQ969" s="26"/>
      <c r="ESR969" s="26"/>
      <c r="ESS969" s="26"/>
      <c r="EST969" s="26"/>
      <c r="ESU969" s="26"/>
      <c r="ESV969" s="26"/>
      <c r="ESW969" s="26"/>
      <c r="ESX969" s="26"/>
      <c r="ESY969" s="26"/>
      <c r="ESZ969" s="26"/>
      <c r="ETA969" s="26"/>
      <c r="ETB969" s="26"/>
      <c r="ETC969" s="26"/>
      <c r="ETD969" s="26"/>
      <c r="ETE969" s="26"/>
      <c r="ETF969" s="26"/>
      <c r="ETG969" s="26"/>
      <c r="ETH969" s="26"/>
      <c r="ETI969" s="26"/>
      <c r="ETJ969" s="26"/>
      <c r="ETK969" s="26"/>
      <c r="ETL969" s="26"/>
      <c r="ETM969" s="26"/>
      <c r="ETN969" s="26"/>
      <c r="ETO969" s="26"/>
      <c r="ETP969" s="26"/>
      <c r="ETQ969" s="26"/>
      <c r="ETR969" s="26"/>
      <c r="ETS969" s="26"/>
      <c r="ETT969" s="26"/>
      <c r="ETU969" s="26"/>
      <c r="ETV969" s="26"/>
      <c r="ETW969" s="26"/>
      <c r="ETX969" s="26"/>
      <c r="ETY969" s="26"/>
      <c r="ETZ969" s="26"/>
      <c r="EUA969" s="26"/>
      <c r="EUB969" s="26"/>
      <c r="EUC969" s="26"/>
      <c r="EUD969" s="26"/>
      <c r="EUE969" s="26"/>
      <c r="EUF969" s="26"/>
      <c r="EUG969" s="26"/>
      <c r="EUH969" s="26"/>
      <c r="EUI969" s="26"/>
      <c r="EUJ969" s="26"/>
      <c r="EUK969" s="26"/>
      <c r="EUL969" s="26"/>
      <c r="EUM969" s="26"/>
      <c r="EUN969" s="26"/>
      <c r="EUO969" s="26"/>
      <c r="EUP969" s="26"/>
      <c r="EUQ969" s="26"/>
      <c r="EUR969" s="26"/>
      <c r="EUS969" s="26"/>
      <c r="EUT969" s="26"/>
      <c r="EUU969" s="26"/>
      <c r="EUV969" s="26"/>
      <c r="EUW969" s="26"/>
      <c r="EUX969" s="26"/>
      <c r="EUY969" s="26"/>
      <c r="EUZ969" s="26"/>
      <c r="EVA969" s="26"/>
      <c r="EVB969" s="26"/>
      <c r="EVC969" s="26"/>
      <c r="EVD969" s="26"/>
      <c r="EVE969" s="26"/>
      <c r="EVF969" s="26"/>
      <c r="EVG969" s="26"/>
      <c r="EVH969" s="26"/>
      <c r="EVI969" s="26"/>
      <c r="EVJ969" s="26"/>
      <c r="EVK969" s="26"/>
      <c r="EVL969" s="26"/>
      <c r="EVM969" s="26"/>
      <c r="EVN969" s="26"/>
      <c r="EVO969" s="26"/>
      <c r="EVP969" s="26"/>
      <c r="EVQ969" s="26"/>
      <c r="EVR969" s="26"/>
      <c r="EVS969" s="26"/>
      <c r="EVT969" s="26"/>
      <c r="EVU969" s="26"/>
      <c r="EVV969" s="26"/>
      <c r="EVW969" s="26"/>
      <c r="EVX969" s="26"/>
      <c r="EVY969" s="26"/>
      <c r="EVZ969" s="26"/>
      <c r="EWA969" s="26"/>
      <c r="EWB969" s="26"/>
      <c r="EWC969" s="26"/>
      <c r="EWD969" s="26"/>
      <c r="EWE969" s="26"/>
      <c r="EWF969" s="26"/>
      <c r="EWG969" s="26"/>
      <c r="EWH969" s="26"/>
      <c r="EWI969" s="26"/>
      <c r="EWJ969" s="26"/>
      <c r="EWK969" s="26"/>
      <c r="EWL969" s="26"/>
      <c r="EWM969" s="26"/>
      <c r="EWN969" s="26"/>
      <c r="EWO969" s="26"/>
      <c r="EWP969" s="26"/>
      <c r="EWQ969" s="26"/>
      <c r="EWR969" s="26"/>
      <c r="EWS969" s="26"/>
      <c r="EWT969" s="26"/>
      <c r="EWU969" s="26"/>
      <c r="EWV969" s="26"/>
      <c r="EWW969" s="26"/>
      <c r="EWX969" s="26"/>
      <c r="EWY969" s="26"/>
      <c r="EWZ969" s="26"/>
      <c r="EXA969" s="26"/>
      <c r="EXB969" s="26"/>
      <c r="EXC969" s="26"/>
      <c r="EXD969" s="26"/>
      <c r="EXE969" s="26"/>
      <c r="EXF969" s="26"/>
      <c r="EXG969" s="26"/>
      <c r="EXH969" s="26"/>
      <c r="EXI969" s="26"/>
      <c r="EXJ969" s="26"/>
      <c r="EXK969" s="26"/>
      <c r="EXL969" s="26"/>
      <c r="EXM969" s="26"/>
      <c r="EXN969" s="26"/>
      <c r="EXO969" s="26"/>
      <c r="EXP969" s="26"/>
      <c r="EXQ969" s="26"/>
      <c r="EXR969" s="26"/>
      <c r="EXS969" s="26"/>
      <c r="EXT969" s="26"/>
      <c r="EXU969" s="26"/>
      <c r="EXV969" s="26"/>
      <c r="EXW969" s="26"/>
      <c r="EXX969" s="26"/>
      <c r="EXY969" s="26"/>
      <c r="EXZ969" s="26"/>
      <c r="EYA969" s="26"/>
      <c r="EYB969" s="26"/>
      <c r="EYC969" s="26"/>
      <c r="EYD969" s="26"/>
      <c r="EYE969" s="26"/>
      <c r="EYF969" s="26"/>
      <c r="EYG969" s="26"/>
      <c r="EYH969" s="26"/>
      <c r="EYI969" s="26"/>
      <c r="EYJ969" s="26"/>
      <c r="EYK969" s="26"/>
      <c r="EYL969" s="26"/>
      <c r="EYM969" s="26"/>
      <c r="EYN969" s="26"/>
      <c r="EYO969" s="26"/>
      <c r="EYP969" s="26"/>
      <c r="EYQ969" s="26"/>
      <c r="EYR969" s="26"/>
      <c r="EYS969" s="26"/>
      <c r="EYT969" s="26"/>
      <c r="EYU969" s="26"/>
      <c r="EYV969" s="26"/>
      <c r="EYW969" s="26"/>
      <c r="EYX969" s="26"/>
      <c r="EYY969" s="26"/>
      <c r="EYZ969" s="26"/>
      <c r="EZA969" s="26"/>
      <c r="EZB969" s="26"/>
      <c r="EZC969" s="26"/>
      <c r="EZD969" s="26"/>
      <c r="EZE969" s="26"/>
      <c r="EZF969" s="26"/>
      <c r="EZG969" s="26"/>
      <c r="EZH969" s="26"/>
      <c r="EZI969" s="26"/>
      <c r="EZJ969" s="26"/>
      <c r="EZK969" s="26"/>
      <c r="EZL969" s="26"/>
      <c r="EZM969" s="26"/>
      <c r="EZN969" s="26"/>
      <c r="EZO969" s="26"/>
      <c r="EZP969" s="26"/>
      <c r="EZQ969" s="26"/>
      <c r="EZR969" s="26"/>
      <c r="EZS969" s="26"/>
      <c r="EZT969" s="26"/>
      <c r="EZU969" s="26"/>
      <c r="EZV969" s="26"/>
      <c r="EZW969" s="26"/>
      <c r="EZX969" s="26"/>
      <c r="EZY969" s="26"/>
      <c r="EZZ969" s="26"/>
      <c r="FAA969" s="26"/>
      <c r="FAB969" s="26"/>
      <c r="FAC969" s="26"/>
      <c r="FAD969" s="26"/>
      <c r="FAE969" s="26"/>
      <c r="FAF969" s="26"/>
      <c r="FAG969" s="26"/>
      <c r="FAH969" s="26"/>
      <c r="FAI969" s="26"/>
      <c r="FAJ969" s="26"/>
      <c r="FAK969" s="26"/>
      <c r="FAL969" s="26"/>
      <c r="FAM969" s="26"/>
      <c r="FAN969" s="26"/>
      <c r="FAO969" s="26"/>
      <c r="FAP969" s="26"/>
      <c r="FAQ969" s="26"/>
      <c r="FAR969" s="26"/>
      <c r="FAS969" s="26"/>
      <c r="FAT969" s="26"/>
      <c r="FAU969" s="26"/>
      <c r="FAV969" s="26"/>
      <c r="FAW969" s="26"/>
      <c r="FAX969" s="26"/>
      <c r="FAY969" s="26"/>
      <c r="FAZ969" s="26"/>
      <c r="FBA969" s="26"/>
      <c r="FBB969" s="26"/>
      <c r="FBC969" s="26"/>
      <c r="FBD969" s="26"/>
      <c r="FBE969" s="26"/>
      <c r="FBF969" s="26"/>
      <c r="FBG969" s="26"/>
      <c r="FBH969" s="26"/>
      <c r="FBI969" s="26"/>
      <c r="FBJ969" s="26"/>
      <c r="FBK969" s="26"/>
      <c r="FBL969" s="26"/>
      <c r="FBM969" s="26"/>
      <c r="FBN969" s="26"/>
      <c r="FBO969" s="26"/>
      <c r="FBP969" s="26"/>
      <c r="FBQ969" s="26"/>
      <c r="FBR969" s="26"/>
      <c r="FBS969" s="26"/>
      <c r="FBT969" s="26"/>
      <c r="FBU969" s="26"/>
      <c r="FBV969" s="26"/>
      <c r="FBW969" s="26"/>
      <c r="FBX969" s="26"/>
      <c r="FBY969" s="26"/>
      <c r="FBZ969" s="26"/>
      <c r="FCA969" s="26"/>
      <c r="FCB969" s="26"/>
      <c r="FCC969" s="26"/>
      <c r="FCD969" s="26"/>
      <c r="FCE969" s="26"/>
      <c r="FCF969" s="26"/>
      <c r="FCG969" s="26"/>
      <c r="FCH969" s="26"/>
      <c r="FCI969" s="26"/>
      <c r="FCJ969" s="26"/>
      <c r="FCK969" s="26"/>
      <c r="FCL969" s="26"/>
      <c r="FCM969" s="26"/>
      <c r="FCN969" s="26"/>
      <c r="FCO969" s="26"/>
      <c r="FCP969" s="26"/>
      <c r="FCQ969" s="26"/>
      <c r="FCR969" s="26"/>
      <c r="FCS969" s="26"/>
      <c r="FCT969" s="26"/>
      <c r="FCU969" s="26"/>
      <c r="FCV969" s="26"/>
      <c r="FCW969" s="26"/>
      <c r="FCX969" s="26"/>
      <c r="FCY969" s="26"/>
      <c r="FCZ969" s="26"/>
      <c r="FDA969" s="26"/>
      <c r="FDB969" s="26"/>
      <c r="FDC969" s="26"/>
      <c r="FDD969" s="26"/>
      <c r="FDE969" s="26"/>
      <c r="FDF969" s="26"/>
      <c r="FDG969" s="26"/>
      <c r="FDH969" s="26"/>
      <c r="FDI969" s="26"/>
      <c r="FDJ969" s="26"/>
      <c r="FDK969" s="26"/>
      <c r="FDL969" s="26"/>
      <c r="FDM969" s="26"/>
      <c r="FDN969" s="26"/>
      <c r="FDO969" s="26"/>
      <c r="FDP969" s="26"/>
      <c r="FDQ969" s="26"/>
      <c r="FDR969" s="26"/>
      <c r="FDS969" s="26"/>
      <c r="FDT969" s="26"/>
      <c r="FDU969" s="26"/>
      <c r="FDV969" s="26"/>
      <c r="FDW969" s="26"/>
      <c r="FDX969" s="26"/>
      <c r="FDY969" s="26"/>
      <c r="FDZ969" s="26"/>
      <c r="FEA969" s="26"/>
      <c r="FEB969" s="26"/>
      <c r="FEC969" s="26"/>
      <c r="FED969" s="26"/>
      <c r="FEE969" s="26"/>
      <c r="FEF969" s="26"/>
      <c r="FEG969" s="26"/>
      <c r="FEH969" s="26"/>
      <c r="FEI969" s="26"/>
      <c r="FEJ969" s="26"/>
      <c r="FEK969" s="26"/>
      <c r="FEL969" s="26"/>
      <c r="FEM969" s="26"/>
      <c r="FEN969" s="26"/>
      <c r="FEO969" s="26"/>
      <c r="FEP969" s="26"/>
      <c r="FEQ969" s="26"/>
      <c r="FER969" s="26"/>
      <c r="FES969" s="26"/>
      <c r="FET969" s="26"/>
      <c r="FEU969" s="26"/>
      <c r="FEV969" s="26"/>
      <c r="FEW969" s="26"/>
      <c r="FEX969" s="26"/>
      <c r="FEY969" s="26"/>
      <c r="FEZ969" s="26"/>
      <c r="FFA969" s="26"/>
      <c r="FFB969" s="26"/>
      <c r="FFC969" s="26"/>
      <c r="FFD969" s="26"/>
      <c r="FFE969" s="26"/>
      <c r="FFF969" s="26"/>
      <c r="FFG969" s="26"/>
      <c r="FFH969" s="26"/>
      <c r="FFI969" s="26"/>
      <c r="FFJ969" s="26"/>
      <c r="FFK969" s="26"/>
      <c r="FFL969" s="26"/>
      <c r="FFM969" s="26"/>
      <c r="FFN969" s="26"/>
      <c r="FFO969" s="26"/>
      <c r="FFP969" s="26"/>
      <c r="FFQ969" s="26"/>
      <c r="FFR969" s="26"/>
      <c r="FFS969" s="26"/>
      <c r="FFT969" s="26"/>
      <c r="FFU969" s="26"/>
      <c r="FFV969" s="26"/>
      <c r="FFW969" s="26"/>
      <c r="FFX969" s="26"/>
      <c r="FFY969" s="26"/>
      <c r="FFZ969" s="26"/>
      <c r="FGA969" s="26"/>
      <c r="FGB969" s="26"/>
      <c r="FGC969" s="26"/>
      <c r="FGD969" s="26"/>
      <c r="FGE969" s="26"/>
      <c r="FGF969" s="26"/>
      <c r="FGG969" s="26"/>
      <c r="FGH969" s="26"/>
      <c r="FGI969" s="26"/>
      <c r="FGJ969" s="26"/>
      <c r="FGK969" s="26"/>
      <c r="FGL969" s="26"/>
      <c r="FGM969" s="26"/>
      <c r="FGN969" s="26"/>
      <c r="FGO969" s="26"/>
      <c r="FGP969" s="26"/>
      <c r="FGQ969" s="26"/>
      <c r="FGR969" s="26"/>
      <c r="FGS969" s="26"/>
      <c r="FGT969" s="26"/>
      <c r="FGU969" s="26"/>
      <c r="FGV969" s="26"/>
      <c r="FGW969" s="26"/>
      <c r="FGX969" s="26"/>
      <c r="FGY969" s="26"/>
      <c r="FGZ969" s="26"/>
      <c r="FHA969" s="26"/>
      <c r="FHB969" s="26"/>
      <c r="FHC969" s="26"/>
      <c r="FHD969" s="26"/>
      <c r="FHE969" s="26"/>
      <c r="FHF969" s="26"/>
      <c r="FHG969" s="26"/>
      <c r="FHH969" s="26"/>
      <c r="FHI969" s="26"/>
      <c r="FHJ969" s="26"/>
      <c r="FHK969" s="26"/>
      <c r="FHL969" s="26"/>
      <c r="FHM969" s="26"/>
      <c r="FHN969" s="26"/>
      <c r="FHO969" s="26"/>
      <c r="FHP969" s="26"/>
      <c r="FHQ969" s="26"/>
      <c r="FHR969" s="26"/>
      <c r="FHS969" s="26"/>
      <c r="FHT969" s="26"/>
      <c r="FHU969" s="26"/>
      <c r="FHV969" s="26"/>
      <c r="FHW969" s="26"/>
      <c r="FHX969" s="26"/>
      <c r="FHY969" s="26"/>
      <c r="FHZ969" s="26"/>
      <c r="FIA969" s="26"/>
      <c r="FIB969" s="26"/>
      <c r="FIC969" s="26"/>
      <c r="FID969" s="26"/>
      <c r="FIE969" s="26"/>
      <c r="FIF969" s="26"/>
      <c r="FIG969" s="26"/>
      <c r="FIH969" s="26"/>
      <c r="FII969" s="26"/>
      <c r="FIJ969" s="26"/>
      <c r="FIK969" s="26"/>
      <c r="FIL969" s="26"/>
      <c r="FIM969" s="26"/>
      <c r="FIN969" s="26"/>
      <c r="FIO969" s="26"/>
      <c r="FIP969" s="26"/>
      <c r="FIQ969" s="26"/>
      <c r="FIR969" s="26"/>
      <c r="FIS969" s="26"/>
      <c r="FIT969" s="26"/>
      <c r="FIU969" s="26"/>
      <c r="FIV969" s="26"/>
      <c r="FIW969" s="26"/>
      <c r="FIX969" s="26"/>
      <c r="FIY969" s="26"/>
      <c r="FIZ969" s="26"/>
      <c r="FJA969" s="26"/>
      <c r="FJB969" s="26"/>
      <c r="FJC969" s="26"/>
      <c r="FJD969" s="26"/>
      <c r="FJE969" s="26"/>
      <c r="FJF969" s="26"/>
      <c r="FJG969" s="26"/>
      <c r="FJH969" s="26"/>
      <c r="FJI969" s="26"/>
      <c r="FJJ969" s="26"/>
      <c r="FJK969" s="26"/>
      <c r="FJL969" s="26"/>
      <c r="FJM969" s="26"/>
      <c r="FJN969" s="26"/>
      <c r="FJO969" s="26"/>
      <c r="FJP969" s="26"/>
      <c r="FJQ969" s="26"/>
      <c r="FJR969" s="26"/>
      <c r="FJS969" s="26"/>
      <c r="FJT969" s="26"/>
      <c r="FJU969" s="26"/>
      <c r="FJV969" s="26"/>
      <c r="FJW969" s="26"/>
      <c r="FJX969" s="26"/>
      <c r="FJY969" s="26"/>
      <c r="FJZ969" s="26"/>
      <c r="FKA969" s="26"/>
      <c r="FKB969" s="26"/>
      <c r="FKC969" s="26"/>
      <c r="FKD969" s="26"/>
      <c r="FKE969" s="26"/>
      <c r="FKF969" s="26"/>
      <c r="FKG969" s="26"/>
      <c r="FKH969" s="26"/>
      <c r="FKI969" s="26"/>
      <c r="FKJ969" s="26"/>
      <c r="FKK969" s="26"/>
      <c r="FKL969" s="26"/>
      <c r="FKM969" s="26"/>
      <c r="FKN969" s="26"/>
      <c r="FKO969" s="26"/>
      <c r="FKP969" s="26"/>
      <c r="FKQ969" s="26"/>
      <c r="FKR969" s="26"/>
      <c r="FKS969" s="26"/>
      <c r="FKT969" s="26"/>
      <c r="FKU969" s="26"/>
      <c r="FKV969" s="26"/>
      <c r="FKW969" s="26"/>
      <c r="FKX969" s="26"/>
      <c r="FKY969" s="26"/>
      <c r="FKZ969" s="26"/>
      <c r="FLA969" s="26"/>
      <c r="FLB969" s="26"/>
      <c r="FLC969" s="26"/>
      <c r="FLD969" s="26"/>
      <c r="FLE969" s="26"/>
      <c r="FLF969" s="26"/>
      <c r="FLG969" s="26"/>
      <c r="FLH969" s="26"/>
      <c r="FLI969" s="26"/>
      <c r="FLJ969" s="26"/>
      <c r="FLK969" s="26"/>
      <c r="FLL969" s="26"/>
      <c r="FLM969" s="26"/>
      <c r="FLN969" s="26"/>
      <c r="FLO969" s="26"/>
      <c r="FLP969" s="26"/>
      <c r="FLQ969" s="26"/>
      <c r="FLR969" s="26"/>
      <c r="FLS969" s="26"/>
      <c r="FLT969" s="26"/>
      <c r="FLU969" s="26"/>
      <c r="FLV969" s="26"/>
      <c r="FLW969" s="26"/>
      <c r="FLX969" s="26"/>
      <c r="FLY969" s="26"/>
      <c r="FLZ969" s="26"/>
      <c r="FMA969" s="26"/>
      <c r="FMB969" s="26"/>
      <c r="FMC969" s="26"/>
      <c r="FMD969" s="26"/>
      <c r="FME969" s="26"/>
      <c r="FMF969" s="26"/>
      <c r="FMG969" s="26"/>
      <c r="FMH969" s="26"/>
      <c r="FMI969" s="26"/>
      <c r="FMJ969" s="26"/>
      <c r="FMK969" s="26"/>
      <c r="FML969" s="26"/>
      <c r="FMM969" s="26"/>
      <c r="FMN969" s="26"/>
      <c r="FMO969" s="26"/>
      <c r="FMP969" s="26"/>
      <c r="FMQ969" s="26"/>
      <c r="FMR969" s="26"/>
      <c r="FMS969" s="26"/>
      <c r="FMT969" s="26"/>
      <c r="FMU969" s="26"/>
      <c r="FMV969" s="26"/>
      <c r="FMW969" s="26"/>
      <c r="FMX969" s="26"/>
      <c r="FMY969" s="26"/>
      <c r="FMZ969" s="26"/>
      <c r="FNA969" s="26"/>
      <c r="FNB969" s="26"/>
      <c r="FNC969" s="26"/>
      <c r="FND969" s="26"/>
      <c r="FNE969" s="26"/>
      <c r="FNF969" s="26"/>
      <c r="FNG969" s="26"/>
      <c r="FNH969" s="26"/>
      <c r="FNI969" s="26"/>
      <c r="FNJ969" s="26"/>
      <c r="FNK969" s="26"/>
      <c r="FNL969" s="26"/>
      <c r="FNM969" s="26"/>
      <c r="FNN969" s="26"/>
      <c r="FNO969" s="26"/>
      <c r="FNP969" s="26"/>
      <c r="FNQ969" s="26"/>
      <c r="FNR969" s="26"/>
      <c r="FNS969" s="26"/>
      <c r="FNT969" s="26"/>
      <c r="FNU969" s="26"/>
      <c r="FNV969" s="26"/>
      <c r="FNW969" s="26"/>
      <c r="FNX969" s="26"/>
      <c r="FNY969" s="26"/>
      <c r="FNZ969" s="26"/>
      <c r="FOA969" s="26"/>
      <c r="FOB969" s="26"/>
      <c r="FOC969" s="26"/>
      <c r="FOD969" s="26"/>
      <c r="FOE969" s="26"/>
      <c r="FOF969" s="26"/>
      <c r="FOG969" s="26"/>
      <c r="FOH969" s="26"/>
      <c r="FOI969" s="26"/>
      <c r="FOJ969" s="26"/>
      <c r="FOK969" s="26"/>
      <c r="FOL969" s="26"/>
      <c r="FOM969" s="26"/>
      <c r="FON969" s="26"/>
      <c r="FOO969" s="26"/>
      <c r="FOP969" s="26"/>
      <c r="FOQ969" s="26"/>
      <c r="FOR969" s="26"/>
      <c r="FOS969" s="26"/>
      <c r="FOT969" s="26"/>
      <c r="FOU969" s="26"/>
      <c r="FOV969" s="26"/>
      <c r="FOW969" s="26"/>
      <c r="FOX969" s="26"/>
      <c r="FOY969" s="26"/>
      <c r="FOZ969" s="26"/>
      <c r="FPA969" s="26"/>
      <c r="FPB969" s="26"/>
      <c r="FPC969" s="26"/>
      <c r="FPD969" s="26"/>
      <c r="FPE969" s="26"/>
      <c r="FPF969" s="26"/>
      <c r="FPG969" s="26"/>
      <c r="FPH969" s="26"/>
      <c r="FPI969" s="26"/>
      <c r="FPJ969" s="26"/>
      <c r="FPK969" s="26"/>
      <c r="FPL969" s="26"/>
      <c r="FPM969" s="26"/>
      <c r="FPN969" s="26"/>
      <c r="FPO969" s="26"/>
      <c r="FPP969" s="26"/>
      <c r="FPQ969" s="26"/>
      <c r="FPR969" s="26"/>
      <c r="FPS969" s="26"/>
      <c r="FPT969" s="26"/>
      <c r="FPU969" s="26"/>
      <c r="FPV969" s="26"/>
      <c r="FPW969" s="26"/>
      <c r="FPX969" s="26"/>
      <c r="FPY969" s="26"/>
      <c r="FPZ969" s="26"/>
      <c r="FQA969" s="26"/>
      <c r="FQB969" s="26"/>
      <c r="FQC969" s="26"/>
      <c r="FQD969" s="26"/>
      <c r="FQE969" s="26"/>
      <c r="FQF969" s="26"/>
      <c r="FQG969" s="26"/>
      <c r="FQH969" s="26"/>
      <c r="FQI969" s="26"/>
      <c r="FQJ969" s="26"/>
      <c r="FQK969" s="26"/>
      <c r="FQL969" s="26"/>
      <c r="FQM969" s="26"/>
      <c r="FQN969" s="26"/>
      <c r="FQO969" s="26"/>
      <c r="FQP969" s="26"/>
      <c r="FQQ969" s="26"/>
      <c r="FQR969" s="26"/>
      <c r="FQS969" s="26"/>
      <c r="FQT969" s="26"/>
      <c r="FQU969" s="26"/>
      <c r="FQV969" s="26"/>
      <c r="FQW969" s="26"/>
      <c r="FQX969" s="26"/>
      <c r="FQY969" s="26"/>
      <c r="FQZ969" s="26"/>
      <c r="FRA969" s="26"/>
      <c r="FRB969" s="26"/>
      <c r="FRC969" s="26"/>
      <c r="FRD969" s="26"/>
      <c r="FRE969" s="26"/>
      <c r="FRF969" s="26"/>
      <c r="FRG969" s="26"/>
      <c r="FRH969" s="26"/>
      <c r="FRI969" s="26"/>
      <c r="FRJ969" s="26"/>
      <c r="FRK969" s="26"/>
      <c r="FRL969" s="26"/>
      <c r="FRM969" s="26"/>
      <c r="FRN969" s="26"/>
      <c r="FRO969" s="26"/>
      <c r="FRP969" s="26"/>
      <c r="FRQ969" s="26"/>
      <c r="FRR969" s="26"/>
      <c r="FRS969" s="26"/>
      <c r="FRT969" s="26"/>
      <c r="FRU969" s="26"/>
      <c r="FRV969" s="26"/>
      <c r="FRW969" s="26"/>
      <c r="FRX969" s="26"/>
      <c r="FRY969" s="26"/>
      <c r="FRZ969" s="26"/>
      <c r="FSA969" s="26"/>
      <c r="FSB969" s="26"/>
      <c r="FSC969" s="26"/>
      <c r="FSD969" s="26"/>
      <c r="FSE969" s="26"/>
      <c r="FSF969" s="26"/>
      <c r="FSG969" s="26"/>
      <c r="FSH969" s="26"/>
      <c r="FSI969" s="26"/>
      <c r="FSJ969" s="26"/>
      <c r="FSK969" s="26"/>
      <c r="FSL969" s="26"/>
      <c r="FSM969" s="26"/>
      <c r="FSN969" s="26"/>
      <c r="FSO969" s="26"/>
      <c r="FSP969" s="26"/>
      <c r="FSQ969" s="26"/>
      <c r="FSR969" s="26"/>
      <c r="FSS969" s="26"/>
      <c r="FST969" s="26"/>
      <c r="FSU969" s="26"/>
      <c r="FSV969" s="26"/>
      <c r="FSW969" s="26"/>
      <c r="FSX969" s="26"/>
      <c r="FSY969" s="26"/>
      <c r="FSZ969" s="26"/>
      <c r="FTA969" s="26"/>
      <c r="FTB969" s="26"/>
      <c r="FTC969" s="26"/>
      <c r="FTD969" s="26"/>
      <c r="FTE969" s="26"/>
      <c r="FTF969" s="26"/>
      <c r="FTG969" s="26"/>
      <c r="FTH969" s="26"/>
      <c r="FTI969" s="26"/>
      <c r="FTJ969" s="26"/>
      <c r="FTK969" s="26"/>
      <c r="FTL969" s="26"/>
      <c r="FTM969" s="26"/>
      <c r="FTN969" s="26"/>
      <c r="FTO969" s="26"/>
      <c r="FTP969" s="26"/>
      <c r="FTQ969" s="26"/>
      <c r="FTR969" s="26"/>
      <c r="FTS969" s="26"/>
      <c r="FTT969" s="26"/>
      <c r="FTU969" s="26"/>
      <c r="FTV969" s="26"/>
      <c r="FTW969" s="26"/>
      <c r="FTX969" s="26"/>
      <c r="FTY969" s="26"/>
      <c r="FTZ969" s="26"/>
      <c r="FUA969" s="26"/>
      <c r="FUB969" s="26"/>
      <c r="FUC969" s="26"/>
      <c r="FUD969" s="26"/>
      <c r="FUE969" s="26"/>
      <c r="FUF969" s="26"/>
      <c r="FUG969" s="26"/>
      <c r="FUH969" s="26"/>
      <c r="FUI969" s="26"/>
      <c r="FUJ969" s="26"/>
      <c r="FUK969" s="26"/>
      <c r="FUL969" s="26"/>
      <c r="FUM969" s="26"/>
      <c r="FUN969" s="26"/>
      <c r="FUO969" s="26"/>
      <c r="FUP969" s="26"/>
      <c r="FUQ969" s="26"/>
      <c r="FUR969" s="26"/>
      <c r="FUS969" s="26"/>
      <c r="FUT969" s="26"/>
      <c r="FUU969" s="26"/>
      <c r="FUV969" s="26"/>
      <c r="FUW969" s="26"/>
      <c r="FUX969" s="26"/>
      <c r="FUY969" s="26"/>
      <c r="FUZ969" s="26"/>
      <c r="FVA969" s="26"/>
      <c r="FVB969" s="26"/>
      <c r="FVC969" s="26"/>
      <c r="FVD969" s="26"/>
      <c r="FVE969" s="26"/>
      <c r="FVF969" s="26"/>
      <c r="FVG969" s="26"/>
      <c r="FVH969" s="26"/>
      <c r="FVI969" s="26"/>
      <c r="FVJ969" s="26"/>
      <c r="FVK969" s="26"/>
      <c r="FVL969" s="26"/>
      <c r="FVM969" s="26"/>
      <c r="FVN969" s="26"/>
      <c r="FVO969" s="26"/>
      <c r="FVP969" s="26"/>
      <c r="FVQ969" s="26"/>
      <c r="FVR969" s="26"/>
      <c r="FVS969" s="26"/>
      <c r="FVT969" s="26"/>
      <c r="FVU969" s="26"/>
      <c r="FVV969" s="26"/>
      <c r="FVW969" s="26"/>
      <c r="FVX969" s="26"/>
      <c r="FVY969" s="26"/>
      <c r="FVZ969" s="26"/>
      <c r="FWA969" s="26"/>
      <c r="FWB969" s="26"/>
      <c r="FWC969" s="26"/>
      <c r="FWD969" s="26"/>
      <c r="FWE969" s="26"/>
      <c r="FWF969" s="26"/>
      <c r="FWG969" s="26"/>
      <c r="FWH969" s="26"/>
      <c r="FWI969" s="26"/>
      <c r="FWJ969" s="26"/>
      <c r="FWK969" s="26"/>
      <c r="FWL969" s="26"/>
      <c r="FWM969" s="26"/>
      <c r="FWN969" s="26"/>
      <c r="FWO969" s="26"/>
      <c r="FWP969" s="26"/>
      <c r="FWQ969" s="26"/>
      <c r="FWR969" s="26"/>
      <c r="FWS969" s="26"/>
      <c r="FWT969" s="26"/>
      <c r="FWU969" s="26"/>
      <c r="FWV969" s="26"/>
      <c r="FWW969" s="26"/>
      <c r="FWX969" s="26"/>
      <c r="FWY969" s="26"/>
      <c r="FWZ969" s="26"/>
      <c r="FXA969" s="26"/>
      <c r="FXB969" s="26"/>
      <c r="FXC969" s="26"/>
      <c r="FXD969" s="26"/>
      <c r="FXE969" s="26"/>
      <c r="FXF969" s="26"/>
      <c r="FXG969" s="26"/>
      <c r="FXH969" s="26"/>
      <c r="FXI969" s="26"/>
      <c r="FXJ969" s="26"/>
      <c r="FXK969" s="26"/>
      <c r="FXL969" s="26"/>
      <c r="FXM969" s="26"/>
      <c r="FXN969" s="26"/>
      <c r="FXO969" s="26"/>
      <c r="FXP969" s="26"/>
      <c r="FXQ969" s="26"/>
      <c r="FXR969" s="26"/>
      <c r="FXS969" s="26"/>
      <c r="FXT969" s="26"/>
      <c r="FXU969" s="26"/>
      <c r="FXV969" s="26"/>
      <c r="FXW969" s="26"/>
      <c r="FXX969" s="26"/>
      <c r="FXY969" s="26"/>
      <c r="FXZ969" s="26"/>
      <c r="FYA969" s="26"/>
      <c r="FYB969" s="26"/>
      <c r="FYC969" s="26"/>
      <c r="FYD969" s="26"/>
      <c r="FYE969" s="26"/>
      <c r="FYF969" s="26"/>
      <c r="FYG969" s="26"/>
      <c r="FYH969" s="26"/>
      <c r="FYI969" s="26"/>
      <c r="FYJ969" s="26"/>
      <c r="FYK969" s="26"/>
      <c r="FYL969" s="26"/>
      <c r="FYM969" s="26"/>
      <c r="FYN969" s="26"/>
      <c r="FYO969" s="26"/>
      <c r="FYP969" s="26"/>
      <c r="FYQ969" s="26"/>
      <c r="FYR969" s="26"/>
      <c r="FYS969" s="26"/>
      <c r="FYT969" s="26"/>
      <c r="FYU969" s="26"/>
      <c r="FYV969" s="26"/>
      <c r="FYW969" s="26"/>
      <c r="FYX969" s="26"/>
      <c r="FYY969" s="26"/>
      <c r="FYZ969" s="26"/>
      <c r="FZA969" s="26"/>
      <c r="FZB969" s="26"/>
      <c r="FZC969" s="26"/>
      <c r="FZD969" s="26"/>
      <c r="FZE969" s="26"/>
      <c r="FZF969" s="26"/>
      <c r="FZG969" s="26"/>
      <c r="FZH969" s="26"/>
      <c r="FZI969" s="26"/>
      <c r="FZJ969" s="26"/>
      <c r="FZK969" s="26"/>
      <c r="FZL969" s="26"/>
      <c r="FZM969" s="26"/>
      <c r="FZN969" s="26"/>
      <c r="FZO969" s="26"/>
      <c r="FZP969" s="26"/>
      <c r="FZQ969" s="26"/>
      <c r="FZR969" s="26"/>
      <c r="FZS969" s="26"/>
      <c r="FZT969" s="26"/>
      <c r="FZU969" s="26"/>
      <c r="FZV969" s="26"/>
      <c r="FZW969" s="26"/>
      <c r="FZX969" s="26"/>
      <c r="FZY969" s="26"/>
      <c r="FZZ969" s="26"/>
      <c r="GAA969" s="26"/>
      <c r="GAB969" s="26"/>
      <c r="GAC969" s="26"/>
      <c r="GAD969" s="26"/>
      <c r="GAE969" s="26"/>
      <c r="GAF969" s="26"/>
      <c r="GAG969" s="26"/>
      <c r="GAH969" s="26"/>
      <c r="GAI969" s="26"/>
      <c r="GAJ969" s="26"/>
      <c r="GAK969" s="26"/>
      <c r="GAL969" s="26"/>
      <c r="GAM969" s="26"/>
      <c r="GAN969" s="26"/>
      <c r="GAO969" s="26"/>
      <c r="GAP969" s="26"/>
      <c r="GAQ969" s="26"/>
      <c r="GAR969" s="26"/>
      <c r="GAS969" s="26"/>
      <c r="GAT969" s="26"/>
      <c r="GAU969" s="26"/>
      <c r="GAV969" s="26"/>
      <c r="GAW969" s="26"/>
      <c r="GAX969" s="26"/>
      <c r="GAY969" s="26"/>
      <c r="GAZ969" s="26"/>
      <c r="GBA969" s="26"/>
      <c r="GBB969" s="26"/>
      <c r="GBC969" s="26"/>
      <c r="GBD969" s="26"/>
      <c r="GBE969" s="26"/>
      <c r="GBF969" s="26"/>
      <c r="GBG969" s="26"/>
      <c r="GBH969" s="26"/>
      <c r="GBI969" s="26"/>
      <c r="GBJ969" s="26"/>
      <c r="GBK969" s="26"/>
      <c r="GBL969" s="26"/>
      <c r="GBM969" s="26"/>
      <c r="GBN969" s="26"/>
      <c r="GBO969" s="26"/>
      <c r="GBP969" s="26"/>
      <c r="GBQ969" s="26"/>
      <c r="GBR969" s="26"/>
      <c r="GBS969" s="26"/>
      <c r="GBT969" s="26"/>
      <c r="GBU969" s="26"/>
      <c r="GBV969" s="26"/>
      <c r="GBW969" s="26"/>
      <c r="GBX969" s="26"/>
      <c r="GBY969" s="26"/>
      <c r="GBZ969" s="26"/>
      <c r="GCA969" s="26"/>
      <c r="GCB969" s="26"/>
      <c r="GCC969" s="26"/>
      <c r="GCD969" s="26"/>
      <c r="GCE969" s="26"/>
      <c r="GCF969" s="26"/>
      <c r="GCG969" s="26"/>
      <c r="GCH969" s="26"/>
      <c r="GCI969" s="26"/>
      <c r="GCJ969" s="26"/>
      <c r="GCK969" s="26"/>
      <c r="GCL969" s="26"/>
      <c r="GCM969" s="26"/>
      <c r="GCN969" s="26"/>
      <c r="GCO969" s="26"/>
      <c r="GCP969" s="26"/>
      <c r="GCQ969" s="26"/>
      <c r="GCR969" s="26"/>
      <c r="GCS969" s="26"/>
      <c r="GCT969" s="26"/>
      <c r="GCU969" s="26"/>
      <c r="GCV969" s="26"/>
      <c r="GCW969" s="26"/>
      <c r="GCX969" s="26"/>
      <c r="GCY969" s="26"/>
      <c r="GCZ969" s="26"/>
      <c r="GDA969" s="26"/>
      <c r="GDB969" s="26"/>
      <c r="GDC969" s="26"/>
      <c r="GDD969" s="26"/>
      <c r="GDE969" s="26"/>
      <c r="GDF969" s="26"/>
      <c r="GDG969" s="26"/>
      <c r="GDH969" s="26"/>
      <c r="GDI969" s="26"/>
      <c r="GDJ969" s="26"/>
      <c r="GDK969" s="26"/>
      <c r="GDL969" s="26"/>
      <c r="GDM969" s="26"/>
      <c r="GDN969" s="26"/>
      <c r="GDO969" s="26"/>
      <c r="GDP969" s="26"/>
      <c r="GDQ969" s="26"/>
      <c r="GDR969" s="26"/>
      <c r="GDS969" s="26"/>
      <c r="GDT969" s="26"/>
      <c r="GDU969" s="26"/>
      <c r="GDV969" s="26"/>
      <c r="GDW969" s="26"/>
      <c r="GDX969" s="26"/>
      <c r="GDY969" s="26"/>
      <c r="GDZ969" s="26"/>
      <c r="GEA969" s="26"/>
      <c r="GEB969" s="26"/>
      <c r="GEC969" s="26"/>
      <c r="GED969" s="26"/>
      <c r="GEE969" s="26"/>
      <c r="GEF969" s="26"/>
      <c r="GEG969" s="26"/>
      <c r="GEH969" s="26"/>
      <c r="GEI969" s="26"/>
      <c r="GEJ969" s="26"/>
      <c r="GEK969" s="26"/>
      <c r="GEL969" s="26"/>
      <c r="GEM969" s="26"/>
      <c r="GEN969" s="26"/>
      <c r="GEO969" s="26"/>
      <c r="GEP969" s="26"/>
      <c r="GEQ969" s="26"/>
      <c r="GER969" s="26"/>
      <c r="GES969" s="26"/>
      <c r="GET969" s="26"/>
      <c r="GEU969" s="26"/>
      <c r="GEV969" s="26"/>
      <c r="GEW969" s="26"/>
      <c r="GEX969" s="26"/>
      <c r="GEY969" s="26"/>
      <c r="GEZ969" s="26"/>
      <c r="GFA969" s="26"/>
      <c r="GFB969" s="26"/>
      <c r="GFC969" s="26"/>
      <c r="GFD969" s="26"/>
      <c r="GFE969" s="26"/>
      <c r="GFF969" s="26"/>
      <c r="GFG969" s="26"/>
      <c r="GFH969" s="26"/>
      <c r="GFI969" s="26"/>
      <c r="GFJ969" s="26"/>
      <c r="GFK969" s="26"/>
      <c r="GFL969" s="26"/>
      <c r="GFM969" s="26"/>
      <c r="GFN969" s="26"/>
      <c r="GFO969" s="26"/>
      <c r="GFP969" s="26"/>
      <c r="GFQ969" s="26"/>
      <c r="GFR969" s="26"/>
      <c r="GFS969" s="26"/>
      <c r="GFT969" s="26"/>
      <c r="GFU969" s="26"/>
      <c r="GFV969" s="26"/>
      <c r="GFW969" s="26"/>
      <c r="GFX969" s="26"/>
      <c r="GFY969" s="26"/>
      <c r="GFZ969" s="26"/>
      <c r="GGA969" s="26"/>
      <c r="GGB969" s="26"/>
      <c r="GGC969" s="26"/>
      <c r="GGD969" s="26"/>
      <c r="GGE969" s="26"/>
      <c r="GGF969" s="26"/>
      <c r="GGG969" s="26"/>
      <c r="GGH969" s="26"/>
      <c r="GGI969" s="26"/>
      <c r="GGJ969" s="26"/>
      <c r="GGK969" s="26"/>
      <c r="GGL969" s="26"/>
      <c r="GGM969" s="26"/>
      <c r="GGN969" s="26"/>
      <c r="GGO969" s="26"/>
      <c r="GGP969" s="26"/>
      <c r="GGQ969" s="26"/>
      <c r="GGR969" s="26"/>
      <c r="GGS969" s="26"/>
      <c r="GGT969" s="26"/>
      <c r="GGU969" s="26"/>
      <c r="GGV969" s="26"/>
      <c r="GGW969" s="26"/>
      <c r="GGX969" s="26"/>
      <c r="GGY969" s="26"/>
      <c r="GGZ969" s="26"/>
      <c r="GHA969" s="26"/>
      <c r="GHB969" s="26"/>
      <c r="GHC969" s="26"/>
      <c r="GHD969" s="26"/>
      <c r="GHE969" s="26"/>
      <c r="GHF969" s="26"/>
      <c r="GHG969" s="26"/>
      <c r="GHH969" s="26"/>
      <c r="GHI969" s="26"/>
      <c r="GHJ969" s="26"/>
      <c r="GHK969" s="26"/>
      <c r="GHL969" s="26"/>
      <c r="GHM969" s="26"/>
      <c r="GHN969" s="26"/>
      <c r="GHO969" s="26"/>
      <c r="GHP969" s="26"/>
      <c r="GHQ969" s="26"/>
      <c r="GHR969" s="26"/>
      <c r="GHS969" s="26"/>
      <c r="GHT969" s="26"/>
      <c r="GHU969" s="26"/>
      <c r="GHV969" s="26"/>
      <c r="GHW969" s="26"/>
      <c r="GHX969" s="26"/>
      <c r="GHY969" s="26"/>
      <c r="GHZ969" s="26"/>
      <c r="GIA969" s="26"/>
      <c r="GIB969" s="26"/>
      <c r="GIC969" s="26"/>
      <c r="GID969" s="26"/>
      <c r="GIE969" s="26"/>
      <c r="GIF969" s="26"/>
      <c r="GIG969" s="26"/>
      <c r="GIH969" s="26"/>
      <c r="GII969" s="26"/>
      <c r="GIJ969" s="26"/>
      <c r="GIK969" s="26"/>
      <c r="GIL969" s="26"/>
      <c r="GIM969" s="26"/>
      <c r="GIN969" s="26"/>
      <c r="GIO969" s="26"/>
      <c r="GIP969" s="26"/>
      <c r="GIQ969" s="26"/>
      <c r="GIR969" s="26"/>
      <c r="GIS969" s="26"/>
      <c r="GIT969" s="26"/>
      <c r="GIU969" s="26"/>
      <c r="GIV969" s="26"/>
      <c r="GIW969" s="26"/>
      <c r="GIX969" s="26"/>
      <c r="GIY969" s="26"/>
      <c r="GIZ969" s="26"/>
      <c r="GJA969" s="26"/>
      <c r="GJB969" s="26"/>
      <c r="GJC969" s="26"/>
      <c r="GJD969" s="26"/>
      <c r="GJE969" s="26"/>
      <c r="GJF969" s="26"/>
      <c r="GJG969" s="26"/>
      <c r="GJH969" s="26"/>
      <c r="GJI969" s="26"/>
      <c r="GJJ969" s="26"/>
      <c r="GJK969" s="26"/>
      <c r="GJL969" s="26"/>
      <c r="GJM969" s="26"/>
      <c r="GJN969" s="26"/>
      <c r="GJO969" s="26"/>
      <c r="GJP969" s="26"/>
      <c r="GJQ969" s="26"/>
      <c r="GJR969" s="26"/>
      <c r="GJS969" s="26"/>
      <c r="GJT969" s="26"/>
      <c r="GJU969" s="26"/>
      <c r="GJV969" s="26"/>
      <c r="GJW969" s="26"/>
      <c r="GJX969" s="26"/>
      <c r="GJY969" s="26"/>
      <c r="GJZ969" s="26"/>
      <c r="GKA969" s="26"/>
      <c r="GKB969" s="26"/>
      <c r="GKC969" s="26"/>
      <c r="GKD969" s="26"/>
      <c r="GKE969" s="26"/>
      <c r="GKF969" s="26"/>
      <c r="GKG969" s="26"/>
      <c r="GKH969" s="26"/>
      <c r="GKI969" s="26"/>
      <c r="GKJ969" s="26"/>
      <c r="GKK969" s="26"/>
      <c r="GKL969" s="26"/>
      <c r="GKM969" s="26"/>
      <c r="GKN969" s="26"/>
      <c r="GKO969" s="26"/>
      <c r="GKP969" s="26"/>
      <c r="GKQ969" s="26"/>
      <c r="GKR969" s="26"/>
      <c r="GKS969" s="26"/>
      <c r="GKT969" s="26"/>
      <c r="GKU969" s="26"/>
      <c r="GKV969" s="26"/>
      <c r="GKW969" s="26"/>
      <c r="GKX969" s="26"/>
      <c r="GKY969" s="26"/>
      <c r="GKZ969" s="26"/>
      <c r="GLA969" s="26"/>
      <c r="GLB969" s="26"/>
      <c r="GLC969" s="26"/>
      <c r="GLD969" s="26"/>
      <c r="GLE969" s="26"/>
      <c r="GLF969" s="26"/>
      <c r="GLG969" s="26"/>
      <c r="GLH969" s="26"/>
      <c r="GLI969" s="26"/>
      <c r="GLJ969" s="26"/>
      <c r="GLK969" s="26"/>
      <c r="GLL969" s="26"/>
      <c r="GLM969" s="26"/>
      <c r="GLN969" s="26"/>
      <c r="GLO969" s="26"/>
      <c r="GLP969" s="26"/>
      <c r="GLQ969" s="26"/>
      <c r="GLR969" s="26"/>
      <c r="GLS969" s="26"/>
      <c r="GLT969" s="26"/>
      <c r="GLU969" s="26"/>
      <c r="GLV969" s="26"/>
      <c r="GLW969" s="26"/>
      <c r="GLX969" s="26"/>
      <c r="GLY969" s="26"/>
      <c r="GLZ969" s="26"/>
      <c r="GMA969" s="26"/>
      <c r="GMB969" s="26"/>
      <c r="GMC969" s="26"/>
      <c r="GMD969" s="26"/>
      <c r="GME969" s="26"/>
      <c r="GMF969" s="26"/>
      <c r="GMG969" s="26"/>
      <c r="GMH969" s="26"/>
      <c r="GMI969" s="26"/>
      <c r="GMJ969" s="26"/>
      <c r="GMK969" s="26"/>
      <c r="GML969" s="26"/>
      <c r="GMM969" s="26"/>
      <c r="GMN969" s="26"/>
      <c r="GMO969" s="26"/>
      <c r="GMP969" s="26"/>
      <c r="GMQ969" s="26"/>
      <c r="GMR969" s="26"/>
      <c r="GMS969" s="26"/>
      <c r="GMT969" s="26"/>
      <c r="GMU969" s="26"/>
      <c r="GMV969" s="26"/>
      <c r="GMW969" s="26"/>
      <c r="GMX969" s="26"/>
      <c r="GMY969" s="26"/>
      <c r="GMZ969" s="26"/>
      <c r="GNA969" s="26"/>
      <c r="GNB969" s="26"/>
      <c r="GNC969" s="26"/>
      <c r="GND969" s="26"/>
      <c r="GNE969" s="26"/>
      <c r="GNF969" s="26"/>
      <c r="GNG969" s="26"/>
      <c r="GNH969" s="26"/>
      <c r="GNI969" s="26"/>
      <c r="GNJ969" s="26"/>
      <c r="GNK969" s="26"/>
      <c r="GNL969" s="26"/>
      <c r="GNM969" s="26"/>
      <c r="GNN969" s="26"/>
      <c r="GNO969" s="26"/>
      <c r="GNP969" s="26"/>
      <c r="GNQ969" s="26"/>
      <c r="GNR969" s="26"/>
      <c r="GNS969" s="26"/>
      <c r="GNT969" s="26"/>
      <c r="GNU969" s="26"/>
      <c r="GNV969" s="26"/>
      <c r="GNW969" s="26"/>
      <c r="GNX969" s="26"/>
      <c r="GNY969" s="26"/>
      <c r="GNZ969" s="26"/>
      <c r="GOA969" s="26"/>
      <c r="GOB969" s="26"/>
      <c r="GOC969" s="26"/>
      <c r="GOD969" s="26"/>
      <c r="GOE969" s="26"/>
      <c r="GOF969" s="26"/>
      <c r="GOG969" s="26"/>
      <c r="GOH969" s="26"/>
      <c r="GOI969" s="26"/>
      <c r="GOJ969" s="26"/>
      <c r="GOK969" s="26"/>
      <c r="GOL969" s="26"/>
      <c r="GOM969" s="26"/>
      <c r="GON969" s="26"/>
      <c r="GOO969" s="26"/>
      <c r="GOP969" s="26"/>
      <c r="GOQ969" s="26"/>
      <c r="GOR969" s="26"/>
      <c r="GOS969" s="26"/>
      <c r="GOT969" s="26"/>
      <c r="GOU969" s="26"/>
      <c r="GOV969" s="26"/>
      <c r="GOW969" s="26"/>
      <c r="GOX969" s="26"/>
      <c r="GOY969" s="26"/>
      <c r="GOZ969" s="26"/>
      <c r="GPA969" s="26"/>
      <c r="GPB969" s="26"/>
      <c r="GPC969" s="26"/>
      <c r="GPD969" s="26"/>
      <c r="GPE969" s="26"/>
      <c r="GPF969" s="26"/>
      <c r="GPG969" s="26"/>
      <c r="GPH969" s="26"/>
      <c r="GPI969" s="26"/>
      <c r="GPJ969" s="26"/>
      <c r="GPK969" s="26"/>
      <c r="GPL969" s="26"/>
      <c r="GPM969" s="26"/>
      <c r="GPN969" s="26"/>
      <c r="GPO969" s="26"/>
      <c r="GPP969" s="26"/>
      <c r="GPQ969" s="26"/>
      <c r="GPR969" s="26"/>
      <c r="GPS969" s="26"/>
      <c r="GPT969" s="26"/>
      <c r="GPU969" s="26"/>
      <c r="GPV969" s="26"/>
      <c r="GPW969" s="26"/>
      <c r="GPX969" s="26"/>
      <c r="GPY969" s="26"/>
      <c r="GPZ969" s="26"/>
      <c r="GQA969" s="26"/>
      <c r="GQB969" s="26"/>
      <c r="GQC969" s="26"/>
      <c r="GQD969" s="26"/>
      <c r="GQE969" s="26"/>
      <c r="GQF969" s="26"/>
      <c r="GQG969" s="26"/>
      <c r="GQH969" s="26"/>
      <c r="GQI969" s="26"/>
      <c r="GQJ969" s="26"/>
      <c r="GQK969" s="26"/>
      <c r="GQL969" s="26"/>
      <c r="GQM969" s="26"/>
      <c r="GQN969" s="26"/>
      <c r="GQO969" s="26"/>
      <c r="GQP969" s="26"/>
      <c r="GQQ969" s="26"/>
      <c r="GQR969" s="26"/>
      <c r="GQS969" s="26"/>
      <c r="GQT969" s="26"/>
      <c r="GQU969" s="26"/>
      <c r="GQV969" s="26"/>
      <c r="GQW969" s="26"/>
      <c r="GQX969" s="26"/>
      <c r="GQY969" s="26"/>
      <c r="GQZ969" s="26"/>
      <c r="GRA969" s="26"/>
      <c r="GRB969" s="26"/>
      <c r="GRC969" s="26"/>
      <c r="GRD969" s="26"/>
      <c r="GRE969" s="26"/>
      <c r="GRF969" s="26"/>
      <c r="GRG969" s="26"/>
      <c r="GRH969" s="26"/>
      <c r="GRI969" s="26"/>
      <c r="GRJ969" s="26"/>
      <c r="GRK969" s="26"/>
      <c r="GRL969" s="26"/>
      <c r="GRM969" s="26"/>
      <c r="GRN969" s="26"/>
      <c r="GRO969" s="26"/>
      <c r="GRP969" s="26"/>
      <c r="GRQ969" s="26"/>
      <c r="GRR969" s="26"/>
      <c r="GRS969" s="26"/>
      <c r="GRT969" s="26"/>
      <c r="GRU969" s="26"/>
      <c r="GRV969" s="26"/>
      <c r="GRW969" s="26"/>
      <c r="GRX969" s="26"/>
      <c r="GRY969" s="26"/>
      <c r="GRZ969" s="26"/>
      <c r="GSA969" s="26"/>
      <c r="GSB969" s="26"/>
      <c r="GSC969" s="26"/>
      <c r="GSD969" s="26"/>
      <c r="GSE969" s="26"/>
      <c r="GSF969" s="26"/>
      <c r="GSG969" s="26"/>
      <c r="GSH969" s="26"/>
      <c r="GSI969" s="26"/>
      <c r="GSJ969" s="26"/>
      <c r="GSK969" s="26"/>
      <c r="GSL969" s="26"/>
      <c r="GSM969" s="26"/>
      <c r="GSN969" s="26"/>
      <c r="GSO969" s="26"/>
      <c r="GSP969" s="26"/>
      <c r="GSQ969" s="26"/>
      <c r="GSR969" s="26"/>
      <c r="GSS969" s="26"/>
      <c r="GST969" s="26"/>
      <c r="GSU969" s="26"/>
      <c r="GSV969" s="26"/>
      <c r="GSW969" s="26"/>
      <c r="GSX969" s="26"/>
      <c r="GSY969" s="26"/>
      <c r="GSZ969" s="26"/>
      <c r="GTA969" s="26"/>
      <c r="GTB969" s="26"/>
      <c r="GTC969" s="26"/>
      <c r="GTD969" s="26"/>
      <c r="GTE969" s="26"/>
      <c r="GTF969" s="26"/>
      <c r="GTG969" s="26"/>
      <c r="GTH969" s="26"/>
      <c r="GTI969" s="26"/>
      <c r="GTJ969" s="26"/>
      <c r="GTK969" s="26"/>
      <c r="GTL969" s="26"/>
      <c r="GTM969" s="26"/>
      <c r="GTN969" s="26"/>
      <c r="GTO969" s="26"/>
      <c r="GTP969" s="26"/>
      <c r="GTQ969" s="26"/>
      <c r="GTR969" s="26"/>
      <c r="GTS969" s="26"/>
      <c r="GTT969" s="26"/>
      <c r="GTU969" s="26"/>
      <c r="GTV969" s="26"/>
      <c r="GTW969" s="26"/>
      <c r="GTX969" s="26"/>
      <c r="GTY969" s="26"/>
      <c r="GTZ969" s="26"/>
      <c r="GUA969" s="26"/>
      <c r="GUB969" s="26"/>
      <c r="GUC969" s="26"/>
      <c r="GUD969" s="26"/>
      <c r="GUE969" s="26"/>
      <c r="GUF969" s="26"/>
      <c r="GUG969" s="26"/>
      <c r="GUH969" s="26"/>
      <c r="GUI969" s="26"/>
      <c r="GUJ969" s="26"/>
      <c r="GUK969" s="26"/>
      <c r="GUL969" s="26"/>
      <c r="GUM969" s="26"/>
      <c r="GUN969" s="26"/>
      <c r="GUO969" s="26"/>
      <c r="GUP969" s="26"/>
      <c r="GUQ969" s="26"/>
      <c r="GUR969" s="26"/>
      <c r="GUS969" s="26"/>
      <c r="GUT969" s="26"/>
      <c r="GUU969" s="26"/>
      <c r="GUV969" s="26"/>
      <c r="GUW969" s="26"/>
      <c r="GUX969" s="26"/>
      <c r="GUY969" s="26"/>
      <c r="GUZ969" s="26"/>
      <c r="GVA969" s="26"/>
      <c r="GVB969" s="26"/>
      <c r="GVC969" s="26"/>
      <c r="GVD969" s="26"/>
      <c r="GVE969" s="26"/>
      <c r="GVF969" s="26"/>
      <c r="GVG969" s="26"/>
      <c r="GVH969" s="26"/>
      <c r="GVI969" s="26"/>
      <c r="GVJ969" s="26"/>
      <c r="GVK969" s="26"/>
      <c r="GVL969" s="26"/>
      <c r="GVM969" s="26"/>
      <c r="GVN969" s="26"/>
      <c r="GVO969" s="26"/>
      <c r="GVP969" s="26"/>
      <c r="GVQ969" s="26"/>
      <c r="GVR969" s="26"/>
      <c r="GVS969" s="26"/>
      <c r="GVT969" s="26"/>
      <c r="GVU969" s="26"/>
      <c r="GVV969" s="26"/>
      <c r="GVW969" s="26"/>
      <c r="GVX969" s="26"/>
      <c r="GVY969" s="26"/>
      <c r="GVZ969" s="26"/>
      <c r="GWA969" s="26"/>
      <c r="GWB969" s="26"/>
      <c r="GWC969" s="26"/>
      <c r="GWD969" s="26"/>
      <c r="GWE969" s="26"/>
      <c r="GWF969" s="26"/>
      <c r="GWG969" s="26"/>
      <c r="GWH969" s="26"/>
      <c r="GWI969" s="26"/>
      <c r="GWJ969" s="26"/>
      <c r="GWK969" s="26"/>
      <c r="GWL969" s="26"/>
      <c r="GWM969" s="26"/>
      <c r="GWN969" s="26"/>
      <c r="GWO969" s="26"/>
      <c r="GWP969" s="26"/>
      <c r="GWQ969" s="26"/>
      <c r="GWR969" s="26"/>
      <c r="GWS969" s="26"/>
      <c r="GWT969" s="26"/>
      <c r="GWU969" s="26"/>
      <c r="GWV969" s="26"/>
      <c r="GWW969" s="26"/>
      <c r="GWX969" s="26"/>
      <c r="GWY969" s="26"/>
      <c r="GWZ969" s="26"/>
      <c r="GXA969" s="26"/>
      <c r="GXB969" s="26"/>
      <c r="GXC969" s="26"/>
      <c r="GXD969" s="26"/>
      <c r="GXE969" s="26"/>
      <c r="GXF969" s="26"/>
      <c r="GXG969" s="26"/>
      <c r="GXH969" s="26"/>
      <c r="GXI969" s="26"/>
      <c r="GXJ969" s="26"/>
      <c r="GXK969" s="26"/>
      <c r="GXL969" s="26"/>
      <c r="GXM969" s="26"/>
      <c r="GXN969" s="26"/>
      <c r="GXO969" s="26"/>
      <c r="GXP969" s="26"/>
      <c r="GXQ969" s="26"/>
      <c r="GXR969" s="26"/>
      <c r="GXS969" s="26"/>
      <c r="GXT969" s="26"/>
      <c r="GXU969" s="26"/>
      <c r="GXV969" s="26"/>
      <c r="GXW969" s="26"/>
      <c r="GXX969" s="26"/>
      <c r="GXY969" s="26"/>
      <c r="GXZ969" s="26"/>
      <c r="GYA969" s="26"/>
      <c r="GYB969" s="26"/>
      <c r="GYC969" s="26"/>
      <c r="GYD969" s="26"/>
      <c r="GYE969" s="26"/>
      <c r="GYF969" s="26"/>
      <c r="GYG969" s="26"/>
      <c r="GYH969" s="26"/>
      <c r="GYI969" s="26"/>
      <c r="GYJ969" s="26"/>
      <c r="GYK969" s="26"/>
      <c r="GYL969" s="26"/>
      <c r="GYM969" s="26"/>
      <c r="GYN969" s="26"/>
      <c r="GYO969" s="26"/>
      <c r="GYP969" s="26"/>
      <c r="GYQ969" s="26"/>
      <c r="GYR969" s="26"/>
      <c r="GYS969" s="26"/>
      <c r="GYT969" s="26"/>
      <c r="GYU969" s="26"/>
      <c r="GYV969" s="26"/>
      <c r="GYW969" s="26"/>
      <c r="GYX969" s="26"/>
      <c r="GYY969" s="26"/>
      <c r="GYZ969" s="26"/>
      <c r="GZA969" s="26"/>
      <c r="GZB969" s="26"/>
      <c r="GZC969" s="26"/>
      <c r="GZD969" s="26"/>
      <c r="GZE969" s="26"/>
      <c r="GZF969" s="26"/>
      <c r="GZG969" s="26"/>
      <c r="GZH969" s="26"/>
      <c r="GZI969" s="26"/>
      <c r="GZJ969" s="26"/>
      <c r="GZK969" s="26"/>
      <c r="GZL969" s="26"/>
      <c r="GZM969" s="26"/>
      <c r="GZN969" s="26"/>
      <c r="GZO969" s="26"/>
      <c r="GZP969" s="26"/>
      <c r="GZQ969" s="26"/>
      <c r="GZR969" s="26"/>
      <c r="GZS969" s="26"/>
      <c r="GZT969" s="26"/>
      <c r="GZU969" s="26"/>
      <c r="GZV969" s="26"/>
      <c r="GZW969" s="26"/>
      <c r="GZX969" s="26"/>
      <c r="GZY969" s="26"/>
      <c r="GZZ969" s="26"/>
      <c r="HAA969" s="26"/>
      <c r="HAB969" s="26"/>
      <c r="HAC969" s="26"/>
      <c r="HAD969" s="26"/>
      <c r="HAE969" s="26"/>
      <c r="HAF969" s="26"/>
      <c r="HAG969" s="26"/>
      <c r="HAH969" s="26"/>
      <c r="HAI969" s="26"/>
      <c r="HAJ969" s="26"/>
      <c r="HAK969" s="26"/>
      <c r="HAL969" s="26"/>
      <c r="HAM969" s="26"/>
      <c r="HAN969" s="26"/>
      <c r="HAO969" s="26"/>
      <c r="HAP969" s="26"/>
      <c r="HAQ969" s="26"/>
      <c r="HAR969" s="26"/>
      <c r="HAS969" s="26"/>
      <c r="HAT969" s="26"/>
      <c r="HAU969" s="26"/>
      <c r="HAV969" s="26"/>
      <c r="HAW969" s="26"/>
      <c r="HAX969" s="26"/>
      <c r="HAY969" s="26"/>
      <c r="HAZ969" s="26"/>
      <c r="HBA969" s="26"/>
      <c r="HBB969" s="26"/>
      <c r="HBC969" s="26"/>
      <c r="HBD969" s="26"/>
      <c r="HBE969" s="26"/>
      <c r="HBF969" s="26"/>
      <c r="HBG969" s="26"/>
      <c r="HBH969" s="26"/>
      <c r="HBI969" s="26"/>
      <c r="HBJ969" s="26"/>
      <c r="HBK969" s="26"/>
      <c r="HBL969" s="26"/>
      <c r="HBM969" s="26"/>
      <c r="HBN969" s="26"/>
      <c r="HBO969" s="26"/>
      <c r="HBP969" s="26"/>
      <c r="HBQ969" s="26"/>
      <c r="HBR969" s="26"/>
      <c r="HBS969" s="26"/>
      <c r="HBT969" s="26"/>
      <c r="HBU969" s="26"/>
      <c r="HBV969" s="26"/>
      <c r="HBW969" s="26"/>
      <c r="HBX969" s="26"/>
      <c r="HBY969" s="26"/>
      <c r="HBZ969" s="26"/>
      <c r="HCA969" s="26"/>
      <c r="HCB969" s="26"/>
      <c r="HCC969" s="26"/>
      <c r="HCD969" s="26"/>
      <c r="HCE969" s="26"/>
      <c r="HCF969" s="26"/>
      <c r="HCG969" s="26"/>
      <c r="HCH969" s="26"/>
      <c r="HCI969" s="26"/>
      <c r="HCJ969" s="26"/>
      <c r="HCK969" s="26"/>
      <c r="HCL969" s="26"/>
      <c r="HCM969" s="26"/>
      <c r="HCN969" s="26"/>
      <c r="HCO969" s="26"/>
      <c r="HCP969" s="26"/>
      <c r="HCQ969" s="26"/>
      <c r="HCR969" s="26"/>
      <c r="HCS969" s="26"/>
      <c r="HCT969" s="26"/>
      <c r="HCU969" s="26"/>
      <c r="HCV969" s="26"/>
      <c r="HCW969" s="26"/>
      <c r="HCX969" s="26"/>
      <c r="HCY969" s="26"/>
      <c r="HCZ969" s="26"/>
      <c r="HDA969" s="26"/>
      <c r="HDB969" s="26"/>
      <c r="HDC969" s="26"/>
      <c r="HDD969" s="26"/>
      <c r="HDE969" s="26"/>
      <c r="HDF969" s="26"/>
      <c r="HDG969" s="26"/>
      <c r="HDH969" s="26"/>
      <c r="HDI969" s="26"/>
      <c r="HDJ969" s="26"/>
      <c r="HDK969" s="26"/>
      <c r="HDL969" s="26"/>
      <c r="HDM969" s="26"/>
      <c r="HDN969" s="26"/>
      <c r="HDO969" s="26"/>
      <c r="HDP969" s="26"/>
      <c r="HDQ969" s="26"/>
      <c r="HDR969" s="26"/>
      <c r="HDS969" s="26"/>
      <c r="HDT969" s="26"/>
      <c r="HDU969" s="26"/>
      <c r="HDV969" s="26"/>
      <c r="HDW969" s="26"/>
      <c r="HDX969" s="26"/>
      <c r="HDY969" s="26"/>
      <c r="HDZ969" s="26"/>
      <c r="HEA969" s="26"/>
      <c r="HEB969" s="26"/>
      <c r="HEC969" s="26"/>
      <c r="HED969" s="26"/>
      <c r="HEE969" s="26"/>
      <c r="HEF969" s="26"/>
      <c r="HEG969" s="26"/>
      <c r="HEH969" s="26"/>
      <c r="HEI969" s="26"/>
      <c r="HEJ969" s="26"/>
      <c r="HEK969" s="26"/>
      <c r="HEL969" s="26"/>
      <c r="HEM969" s="26"/>
      <c r="HEN969" s="26"/>
      <c r="HEO969" s="26"/>
      <c r="HEP969" s="26"/>
      <c r="HEQ969" s="26"/>
      <c r="HER969" s="26"/>
      <c r="HES969" s="26"/>
      <c r="HET969" s="26"/>
      <c r="HEU969" s="26"/>
      <c r="HEV969" s="26"/>
      <c r="HEW969" s="26"/>
      <c r="HEX969" s="26"/>
      <c r="HEY969" s="26"/>
      <c r="HEZ969" s="26"/>
      <c r="HFA969" s="26"/>
      <c r="HFB969" s="26"/>
      <c r="HFC969" s="26"/>
      <c r="HFD969" s="26"/>
      <c r="HFE969" s="26"/>
      <c r="HFF969" s="26"/>
      <c r="HFG969" s="26"/>
      <c r="HFH969" s="26"/>
      <c r="HFI969" s="26"/>
      <c r="HFJ969" s="26"/>
      <c r="HFK969" s="26"/>
      <c r="HFL969" s="26"/>
      <c r="HFM969" s="26"/>
      <c r="HFN969" s="26"/>
      <c r="HFO969" s="26"/>
      <c r="HFP969" s="26"/>
      <c r="HFQ969" s="26"/>
      <c r="HFR969" s="26"/>
      <c r="HFS969" s="26"/>
      <c r="HFT969" s="26"/>
      <c r="HFU969" s="26"/>
      <c r="HFV969" s="26"/>
      <c r="HFW969" s="26"/>
      <c r="HFX969" s="26"/>
      <c r="HFY969" s="26"/>
      <c r="HFZ969" s="26"/>
      <c r="HGA969" s="26"/>
      <c r="HGB969" s="26"/>
      <c r="HGC969" s="26"/>
      <c r="HGD969" s="26"/>
      <c r="HGE969" s="26"/>
      <c r="HGF969" s="26"/>
      <c r="HGG969" s="26"/>
      <c r="HGH969" s="26"/>
      <c r="HGI969" s="26"/>
      <c r="HGJ969" s="26"/>
      <c r="HGK969" s="26"/>
      <c r="HGL969" s="26"/>
      <c r="HGM969" s="26"/>
      <c r="HGN969" s="26"/>
      <c r="HGO969" s="26"/>
      <c r="HGP969" s="26"/>
      <c r="HGQ969" s="26"/>
      <c r="HGR969" s="26"/>
      <c r="HGS969" s="26"/>
      <c r="HGT969" s="26"/>
      <c r="HGU969" s="26"/>
      <c r="HGV969" s="26"/>
      <c r="HGW969" s="26"/>
      <c r="HGX969" s="26"/>
      <c r="HGY969" s="26"/>
      <c r="HGZ969" s="26"/>
      <c r="HHA969" s="26"/>
      <c r="HHB969" s="26"/>
      <c r="HHC969" s="26"/>
      <c r="HHD969" s="26"/>
      <c r="HHE969" s="26"/>
      <c r="HHF969" s="26"/>
      <c r="HHG969" s="26"/>
      <c r="HHH969" s="26"/>
      <c r="HHI969" s="26"/>
      <c r="HHJ969" s="26"/>
      <c r="HHK969" s="26"/>
      <c r="HHL969" s="26"/>
      <c r="HHM969" s="26"/>
      <c r="HHN969" s="26"/>
      <c r="HHO969" s="26"/>
      <c r="HHP969" s="26"/>
      <c r="HHQ969" s="26"/>
      <c r="HHR969" s="26"/>
      <c r="HHS969" s="26"/>
      <c r="HHT969" s="26"/>
      <c r="HHU969" s="26"/>
      <c r="HHV969" s="26"/>
      <c r="HHW969" s="26"/>
      <c r="HHX969" s="26"/>
      <c r="HHY969" s="26"/>
      <c r="HHZ969" s="26"/>
      <c r="HIA969" s="26"/>
      <c r="HIB969" s="26"/>
      <c r="HIC969" s="26"/>
      <c r="HID969" s="26"/>
      <c r="HIE969" s="26"/>
      <c r="HIF969" s="26"/>
      <c r="HIG969" s="26"/>
      <c r="HIH969" s="26"/>
      <c r="HII969" s="26"/>
      <c r="HIJ969" s="26"/>
      <c r="HIK969" s="26"/>
      <c r="HIL969" s="26"/>
      <c r="HIM969" s="26"/>
      <c r="HIN969" s="26"/>
      <c r="HIO969" s="26"/>
      <c r="HIP969" s="26"/>
      <c r="HIQ969" s="26"/>
      <c r="HIR969" s="26"/>
      <c r="HIS969" s="26"/>
      <c r="HIT969" s="26"/>
      <c r="HIU969" s="26"/>
      <c r="HIV969" s="26"/>
      <c r="HIW969" s="26"/>
      <c r="HIX969" s="26"/>
      <c r="HIY969" s="26"/>
      <c r="HIZ969" s="26"/>
      <c r="HJA969" s="26"/>
      <c r="HJB969" s="26"/>
      <c r="HJC969" s="26"/>
      <c r="HJD969" s="26"/>
      <c r="HJE969" s="26"/>
      <c r="HJF969" s="26"/>
      <c r="HJG969" s="26"/>
      <c r="HJH969" s="26"/>
      <c r="HJI969" s="26"/>
      <c r="HJJ969" s="26"/>
      <c r="HJK969" s="26"/>
      <c r="HJL969" s="26"/>
      <c r="HJM969" s="26"/>
      <c r="HJN969" s="26"/>
      <c r="HJO969" s="26"/>
      <c r="HJP969" s="26"/>
      <c r="HJQ969" s="26"/>
      <c r="HJR969" s="26"/>
      <c r="HJS969" s="26"/>
      <c r="HJT969" s="26"/>
      <c r="HJU969" s="26"/>
      <c r="HJV969" s="26"/>
      <c r="HJW969" s="26"/>
      <c r="HJX969" s="26"/>
      <c r="HJY969" s="26"/>
      <c r="HJZ969" s="26"/>
      <c r="HKA969" s="26"/>
      <c r="HKB969" s="26"/>
      <c r="HKC969" s="26"/>
      <c r="HKD969" s="26"/>
      <c r="HKE969" s="26"/>
      <c r="HKF969" s="26"/>
      <c r="HKG969" s="26"/>
      <c r="HKH969" s="26"/>
      <c r="HKI969" s="26"/>
      <c r="HKJ969" s="26"/>
      <c r="HKK969" s="26"/>
      <c r="HKL969" s="26"/>
      <c r="HKM969" s="26"/>
      <c r="HKN969" s="26"/>
      <c r="HKO969" s="26"/>
      <c r="HKP969" s="26"/>
      <c r="HKQ969" s="26"/>
      <c r="HKR969" s="26"/>
      <c r="HKS969" s="26"/>
      <c r="HKT969" s="26"/>
      <c r="HKU969" s="26"/>
      <c r="HKV969" s="26"/>
      <c r="HKW969" s="26"/>
      <c r="HKX969" s="26"/>
      <c r="HKY969" s="26"/>
      <c r="HKZ969" s="26"/>
      <c r="HLA969" s="26"/>
      <c r="HLB969" s="26"/>
      <c r="HLC969" s="26"/>
      <c r="HLD969" s="26"/>
      <c r="HLE969" s="26"/>
      <c r="HLF969" s="26"/>
      <c r="HLG969" s="26"/>
      <c r="HLH969" s="26"/>
      <c r="HLI969" s="26"/>
      <c r="HLJ969" s="26"/>
      <c r="HLK969" s="26"/>
      <c r="HLL969" s="26"/>
      <c r="HLM969" s="26"/>
      <c r="HLN969" s="26"/>
      <c r="HLO969" s="26"/>
      <c r="HLP969" s="26"/>
      <c r="HLQ969" s="26"/>
      <c r="HLR969" s="26"/>
      <c r="HLS969" s="26"/>
      <c r="HLT969" s="26"/>
      <c r="HLU969" s="26"/>
      <c r="HLV969" s="26"/>
      <c r="HLW969" s="26"/>
      <c r="HLX969" s="26"/>
      <c r="HLY969" s="26"/>
      <c r="HLZ969" s="26"/>
      <c r="HMA969" s="26"/>
      <c r="HMB969" s="26"/>
      <c r="HMC969" s="26"/>
      <c r="HMD969" s="26"/>
      <c r="HME969" s="26"/>
      <c r="HMF969" s="26"/>
      <c r="HMG969" s="26"/>
      <c r="HMH969" s="26"/>
      <c r="HMI969" s="26"/>
      <c r="HMJ969" s="26"/>
      <c r="HMK969" s="26"/>
      <c r="HML969" s="26"/>
      <c r="HMM969" s="26"/>
      <c r="HMN969" s="26"/>
      <c r="HMO969" s="26"/>
      <c r="HMP969" s="26"/>
      <c r="HMQ969" s="26"/>
      <c r="HMR969" s="26"/>
      <c r="HMS969" s="26"/>
      <c r="HMT969" s="26"/>
      <c r="HMU969" s="26"/>
      <c r="HMV969" s="26"/>
      <c r="HMW969" s="26"/>
      <c r="HMX969" s="26"/>
      <c r="HMY969" s="26"/>
      <c r="HMZ969" s="26"/>
      <c r="HNA969" s="26"/>
      <c r="HNB969" s="26"/>
      <c r="HNC969" s="26"/>
      <c r="HND969" s="26"/>
      <c r="HNE969" s="26"/>
      <c r="HNF969" s="26"/>
      <c r="HNG969" s="26"/>
      <c r="HNH969" s="26"/>
      <c r="HNI969" s="26"/>
      <c r="HNJ969" s="26"/>
      <c r="HNK969" s="26"/>
      <c r="HNL969" s="26"/>
      <c r="HNM969" s="26"/>
      <c r="HNN969" s="26"/>
      <c r="HNO969" s="26"/>
      <c r="HNP969" s="26"/>
      <c r="HNQ969" s="26"/>
      <c r="HNR969" s="26"/>
      <c r="HNS969" s="26"/>
      <c r="HNT969" s="26"/>
      <c r="HNU969" s="26"/>
      <c r="HNV969" s="26"/>
      <c r="HNW969" s="26"/>
      <c r="HNX969" s="26"/>
      <c r="HNY969" s="26"/>
      <c r="HNZ969" s="26"/>
      <c r="HOA969" s="26"/>
      <c r="HOB969" s="26"/>
      <c r="HOC969" s="26"/>
      <c r="HOD969" s="26"/>
      <c r="HOE969" s="26"/>
      <c r="HOF969" s="26"/>
      <c r="HOG969" s="26"/>
      <c r="HOH969" s="26"/>
      <c r="HOI969" s="26"/>
      <c r="HOJ969" s="26"/>
      <c r="HOK969" s="26"/>
      <c r="HOL969" s="26"/>
      <c r="HOM969" s="26"/>
      <c r="HON969" s="26"/>
      <c r="HOO969" s="26"/>
      <c r="HOP969" s="26"/>
      <c r="HOQ969" s="26"/>
      <c r="HOR969" s="26"/>
      <c r="HOS969" s="26"/>
      <c r="HOT969" s="26"/>
      <c r="HOU969" s="26"/>
      <c r="HOV969" s="26"/>
      <c r="HOW969" s="26"/>
      <c r="HOX969" s="26"/>
      <c r="HOY969" s="26"/>
      <c r="HOZ969" s="26"/>
      <c r="HPA969" s="26"/>
      <c r="HPB969" s="26"/>
      <c r="HPC969" s="26"/>
      <c r="HPD969" s="26"/>
      <c r="HPE969" s="26"/>
      <c r="HPF969" s="26"/>
      <c r="HPG969" s="26"/>
      <c r="HPH969" s="26"/>
      <c r="HPI969" s="26"/>
      <c r="HPJ969" s="26"/>
      <c r="HPK969" s="26"/>
      <c r="HPL969" s="26"/>
      <c r="HPM969" s="26"/>
      <c r="HPN969" s="26"/>
      <c r="HPO969" s="26"/>
      <c r="HPP969" s="26"/>
      <c r="HPQ969" s="26"/>
      <c r="HPR969" s="26"/>
      <c r="HPS969" s="26"/>
      <c r="HPT969" s="26"/>
      <c r="HPU969" s="26"/>
      <c r="HPV969" s="26"/>
      <c r="HPW969" s="26"/>
      <c r="HPX969" s="26"/>
      <c r="HPY969" s="26"/>
      <c r="HPZ969" s="26"/>
      <c r="HQA969" s="26"/>
      <c r="HQB969" s="26"/>
      <c r="HQC969" s="26"/>
      <c r="HQD969" s="26"/>
      <c r="HQE969" s="26"/>
      <c r="HQF969" s="26"/>
      <c r="HQG969" s="26"/>
      <c r="HQH969" s="26"/>
      <c r="HQI969" s="26"/>
      <c r="HQJ969" s="26"/>
      <c r="HQK969" s="26"/>
      <c r="HQL969" s="26"/>
      <c r="HQM969" s="26"/>
      <c r="HQN969" s="26"/>
      <c r="HQO969" s="26"/>
      <c r="HQP969" s="26"/>
      <c r="HQQ969" s="26"/>
      <c r="HQR969" s="26"/>
      <c r="HQS969" s="26"/>
      <c r="HQT969" s="26"/>
      <c r="HQU969" s="26"/>
      <c r="HQV969" s="26"/>
      <c r="HQW969" s="26"/>
      <c r="HQX969" s="26"/>
      <c r="HQY969" s="26"/>
      <c r="HQZ969" s="26"/>
      <c r="HRA969" s="26"/>
      <c r="HRB969" s="26"/>
      <c r="HRC969" s="26"/>
      <c r="HRD969" s="26"/>
      <c r="HRE969" s="26"/>
      <c r="HRF969" s="26"/>
      <c r="HRG969" s="26"/>
      <c r="HRH969" s="26"/>
      <c r="HRI969" s="26"/>
      <c r="HRJ969" s="26"/>
      <c r="HRK969" s="26"/>
      <c r="HRL969" s="26"/>
      <c r="HRM969" s="26"/>
      <c r="HRN969" s="26"/>
      <c r="HRO969" s="26"/>
      <c r="HRP969" s="26"/>
      <c r="HRQ969" s="26"/>
      <c r="HRR969" s="26"/>
      <c r="HRS969" s="26"/>
      <c r="HRT969" s="26"/>
      <c r="HRU969" s="26"/>
      <c r="HRV969" s="26"/>
      <c r="HRW969" s="26"/>
      <c r="HRX969" s="26"/>
      <c r="HRY969" s="26"/>
      <c r="HRZ969" s="26"/>
      <c r="HSA969" s="26"/>
      <c r="HSB969" s="26"/>
      <c r="HSC969" s="26"/>
      <c r="HSD969" s="26"/>
      <c r="HSE969" s="26"/>
      <c r="HSF969" s="26"/>
      <c r="HSG969" s="26"/>
      <c r="HSH969" s="26"/>
      <c r="HSI969" s="26"/>
      <c r="HSJ969" s="26"/>
      <c r="HSK969" s="26"/>
      <c r="HSL969" s="26"/>
      <c r="HSM969" s="26"/>
      <c r="HSN969" s="26"/>
      <c r="HSO969" s="26"/>
      <c r="HSP969" s="26"/>
      <c r="HSQ969" s="26"/>
      <c r="HSR969" s="26"/>
      <c r="HSS969" s="26"/>
      <c r="HST969" s="26"/>
      <c r="HSU969" s="26"/>
      <c r="HSV969" s="26"/>
      <c r="HSW969" s="26"/>
      <c r="HSX969" s="26"/>
      <c r="HSY969" s="26"/>
      <c r="HSZ969" s="26"/>
      <c r="HTA969" s="26"/>
      <c r="HTB969" s="26"/>
      <c r="HTC969" s="26"/>
      <c r="HTD969" s="26"/>
      <c r="HTE969" s="26"/>
      <c r="HTF969" s="26"/>
      <c r="HTG969" s="26"/>
      <c r="HTH969" s="26"/>
      <c r="HTI969" s="26"/>
      <c r="HTJ969" s="26"/>
      <c r="HTK969" s="26"/>
      <c r="HTL969" s="26"/>
      <c r="HTM969" s="26"/>
      <c r="HTN969" s="26"/>
      <c r="HTO969" s="26"/>
      <c r="HTP969" s="26"/>
      <c r="HTQ969" s="26"/>
      <c r="HTR969" s="26"/>
      <c r="HTS969" s="26"/>
      <c r="HTT969" s="26"/>
      <c r="HTU969" s="26"/>
      <c r="HTV969" s="26"/>
      <c r="HTW969" s="26"/>
      <c r="HTX969" s="26"/>
      <c r="HTY969" s="26"/>
      <c r="HTZ969" s="26"/>
      <c r="HUA969" s="26"/>
      <c r="HUB969" s="26"/>
      <c r="HUC969" s="26"/>
      <c r="HUD969" s="26"/>
      <c r="HUE969" s="26"/>
      <c r="HUF969" s="26"/>
      <c r="HUG969" s="26"/>
      <c r="HUH969" s="26"/>
      <c r="HUI969" s="26"/>
      <c r="HUJ969" s="26"/>
      <c r="HUK969" s="26"/>
      <c r="HUL969" s="26"/>
      <c r="HUM969" s="26"/>
      <c r="HUN969" s="26"/>
      <c r="HUO969" s="26"/>
      <c r="HUP969" s="26"/>
      <c r="HUQ969" s="26"/>
      <c r="HUR969" s="26"/>
      <c r="HUS969" s="26"/>
      <c r="HUT969" s="26"/>
      <c r="HUU969" s="26"/>
      <c r="HUV969" s="26"/>
      <c r="HUW969" s="26"/>
      <c r="HUX969" s="26"/>
      <c r="HUY969" s="26"/>
      <c r="HUZ969" s="26"/>
      <c r="HVA969" s="26"/>
      <c r="HVB969" s="26"/>
      <c r="HVC969" s="26"/>
      <c r="HVD969" s="26"/>
      <c r="HVE969" s="26"/>
      <c r="HVF969" s="26"/>
      <c r="HVG969" s="26"/>
      <c r="HVH969" s="26"/>
      <c r="HVI969" s="26"/>
      <c r="HVJ969" s="26"/>
      <c r="HVK969" s="26"/>
      <c r="HVL969" s="26"/>
      <c r="HVM969" s="26"/>
      <c r="HVN969" s="26"/>
      <c r="HVO969" s="26"/>
      <c r="HVP969" s="26"/>
      <c r="HVQ969" s="26"/>
      <c r="HVR969" s="26"/>
      <c r="HVS969" s="26"/>
      <c r="HVT969" s="26"/>
      <c r="HVU969" s="26"/>
      <c r="HVV969" s="26"/>
      <c r="HVW969" s="26"/>
      <c r="HVX969" s="26"/>
      <c r="HVY969" s="26"/>
      <c r="HVZ969" s="26"/>
      <c r="HWA969" s="26"/>
      <c r="HWB969" s="26"/>
      <c r="HWC969" s="26"/>
      <c r="HWD969" s="26"/>
      <c r="HWE969" s="26"/>
      <c r="HWF969" s="26"/>
      <c r="HWG969" s="26"/>
      <c r="HWH969" s="26"/>
      <c r="HWI969" s="26"/>
      <c r="HWJ969" s="26"/>
      <c r="HWK969" s="26"/>
      <c r="HWL969" s="26"/>
      <c r="HWM969" s="26"/>
      <c r="HWN969" s="26"/>
      <c r="HWO969" s="26"/>
      <c r="HWP969" s="26"/>
      <c r="HWQ969" s="26"/>
      <c r="HWR969" s="26"/>
      <c r="HWS969" s="26"/>
      <c r="HWT969" s="26"/>
      <c r="HWU969" s="26"/>
      <c r="HWV969" s="26"/>
      <c r="HWW969" s="26"/>
      <c r="HWX969" s="26"/>
      <c r="HWY969" s="26"/>
      <c r="HWZ969" s="26"/>
      <c r="HXA969" s="26"/>
      <c r="HXB969" s="26"/>
      <c r="HXC969" s="26"/>
      <c r="HXD969" s="26"/>
      <c r="HXE969" s="26"/>
      <c r="HXF969" s="26"/>
      <c r="HXG969" s="26"/>
      <c r="HXH969" s="26"/>
      <c r="HXI969" s="26"/>
      <c r="HXJ969" s="26"/>
      <c r="HXK969" s="26"/>
      <c r="HXL969" s="26"/>
      <c r="HXM969" s="26"/>
      <c r="HXN969" s="26"/>
      <c r="HXO969" s="26"/>
      <c r="HXP969" s="26"/>
      <c r="HXQ969" s="26"/>
      <c r="HXR969" s="26"/>
      <c r="HXS969" s="26"/>
      <c r="HXT969" s="26"/>
      <c r="HXU969" s="26"/>
      <c r="HXV969" s="26"/>
      <c r="HXW969" s="26"/>
      <c r="HXX969" s="26"/>
      <c r="HXY969" s="26"/>
      <c r="HXZ969" s="26"/>
      <c r="HYA969" s="26"/>
      <c r="HYB969" s="26"/>
      <c r="HYC969" s="26"/>
      <c r="HYD969" s="26"/>
      <c r="HYE969" s="26"/>
      <c r="HYF969" s="26"/>
      <c r="HYG969" s="26"/>
      <c r="HYH969" s="26"/>
      <c r="HYI969" s="26"/>
      <c r="HYJ969" s="26"/>
      <c r="HYK969" s="26"/>
      <c r="HYL969" s="26"/>
      <c r="HYM969" s="26"/>
      <c r="HYN969" s="26"/>
      <c r="HYO969" s="26"/>
      <c r="HYP969" s="26"/>
      <c r="HYQ969" s="26"/>
      <c r="HYR969" s="26"/>
      <c r="HYS969" s="26"/>
      <c r="HYT969" s="26"/>
      <c r="HYU969" s="26"/>
      <c r="HYV969" s="26"/>
      <c r="HYW969" s="26"/>
      <c r="HYX969" s="26"/>
      <c r="HYY969" s="26"/>
      <c r="HYZ969" s="26"/>
      <c r="HZA969" s="26"/>
      <c r="HZB969" s="26"/>
      <c r="HZC969" s="26"/>
      <c r="HZD969" s="26"/>
      <c r="HZE969" s="26"/>
      <c r="HZF969" s="26"/>
      <c r="HZG969" s="26"/>
      <c r="HZH969" s="26"/>
      <c r="HZI969" s="26"/>
      <c r="HZJ969" s="26"/>
      <c r="HZK969" s="26"/>
      <c r="HZL969" s="26"/>
      <c r="HZM969" s="26"/>
      <c r="HZN969" s="26"/>
      <c r="HZO969" s="26"/>
      <c r="HZP969" s="26"/>
      <c r="HZQ969" s="26"/>
      <c r="HZR969" s="26"/>
      <c r="HZS969" s="26"/>
      <c r="HZT969" s="26"/>
      <c r="HZU969" s="26"/>
      <c r="HZV969" s="26"/>
      <c r="HZW969" s="26"/>
      <c r="HZX969" s="26"/>
      <c r="HZY969" s="26"/>
      <c r="HZZ969" s="26"/>
      <c r="IAA969" s="26"/>
      <c r="IAB969" s="26"/>
      <c r="IAC969" s="26"/>
      <c r="IAD969" s="26"/>
      <c r="IAE969" s="26"/>
      <c r="IAF969" s="26"/>
      <c r="IAG969" s="26"/>
      <c r="IAH969" s="26"/>
      <c r="IAI969" s="26"/>
      <c r="IAJ969" s="26"/>
      <c r="IAK969" s="26"/>
      <c r="IAL969" s="26"/>
      <c r="IAM969" s="26"/>
      <c r="IAN969" s="26"/>
      <c r="IAO969" s="26"/>
      <c r="IAP969" s="26"/>
      <c r="IAQ969" s="26"/>
      <c r="IAR969" s="26"/>
      <c r="IAS969" s="26"/>
      <c r="IAT969" s="26"/>
      <c r="IAU969" s="26"/>
      <c r="IAV969" s="26"/>
      <c r="IAW969" s="26"/>
      <c r="IAX969" s="26"/>
      <c r="IAY969" s="26"/>
      <c r="IAZ969" s="26"/>
      <c r="IBA969" s="26"/>
      <c r="IBB969" s="26"/>
      <c r="IBC969" s="26"/>
      <c r="IBD969" s="26"/>
      <c r="IBE969" s="26"/>
      <c r="IBF969" s="26"/>
      <c r="IBG969" s="26"/>
      <c r="IBH969" s="26"/>
      <c r="IBI969" s="26"/>
      <c r="IBJ969" s="26"/>
      <c r="IBK969" s="26"/>
      <c r="IBL969" s="26"/>
      <c r="IBM969" s="26"/>
      <c r="IBN969" s="26"/>
      <c r="IBO969" s="26"/>
      <c r="IBP969" s="26"/>
      <c r="IBQ969" s="26"/>
      <c r="IBR969" s="26"/>
      <c r="IBS969" s="26"/>
      <c r="IBT969" s="26"/>
      <c r="IBU969" s="26"/>
      <c r="IBV969" s="26"/>
      <c r="IBW969" s="26"/>
      <c r="IBX969" s="26"/>
      <c r="IBY969" s="26"/>
      <c r="IBZ969" s="26"/>
      <c r="ICA969" s="26"/>
      <c r="ICB969" s="26"/>
      <c r="ICC969" s="26"/>
      <c r="ICD969" s="26"/>
      <c r="ICE969" s="26"/>
      <c r="ICF969" s="26"/>
      <c r="ICG969" s="26"/>
      <c r="ICH969" s="26"/>
      <c r="ICI969" s="26"/>
      <c r="ICJ969" s="26"/>
      <c r="ICK969" s="26"/>
      <c r="ICL969" s="26"/>
      <c r="ICM969" s="26"/>
      <c r="ICN969" s="26"/>
      <c r="ICO969" s="26"/>
      <c r="ICP969" s="26"/>
      <c r="ICQ969" s="26"/>
      <c r="ICR969" s="26"/>
      <c r="ICS969" s="26"/>
      <c r="ICT969" s="26"/>
      <c r="ICU969" s="26"/>
      <c r="ICV969" s="26"/>
      <c r="ICW969" s="26"/>
      <c r="ICX969" s="26"/>
      <c r="ICY969" s="26"/>
      <c r="ICZ969" s="26"/>
      <c r="IDA969" s="26"/>
      <c r="IDB969" s="26"/>
      <c r="IDC969" s="26"/>
      <c r="IDD969" s="26"/>
      <c r="IDE969" s="26"/>
      <c r="IDF969" s="26"/>
      <c r="IDG969" s="26"/>
      <c r="IDH969" s="26"/>
      <c r="IDI969" s="26"/>
      <c r="IDJ969" s="26"/>
      <c r="IDK969" s="26"/>
      <c r="IDL969" s="26"/>
      <c r="IDM969" s="26"/>
      <c r="IDN969" s="26"/>
      <c r="IDO969" s="26"/>
      <c r="IDP969" s="26"/>
      <c r="IDQ969" s="26"/>
      <c r="IDR969" s="26"/>
      <c r="IDS969" s="26"/>
      <c r="IDT969" s="26"/>
      <c r="IDU969" s="26"/>
      <c r="IDV969" s="26"/>
      <c r="IDW969" s="26"/>
      <c r="IDX969" s="26"/>
      <c r="IDY969" s="26"/>
      <c r="IDZ969" s="26"/>
      <c r="IEA969" s="26"/>
      <c r="IEB969" s="26"/>
      <c r="IEC969" s="26"/>
      <c r="IED969" s="26"/>
      <c r="IEE969" s="26"/>
      <c r="IEF969" s="26"/>
      <c r="IEG969" s="26"/>
      <c r="IEH969" s="26"/>
      <c r="IEI969" s="26"/>
      <c r="IEJ969" s="26"/>
      <c r="IEK969" s="26"/>
      <c r="IEL969" s="26"/>
      <c r="IEM969" s="26"/>
      <c r="IEN969" s="26"/>
      <c r="IEO969" s="26"/>
      <c r="IEP969" s="26"/>
      <c r="IEQ969" s="26"/>
      <c r="IER969" s="26"/>
      <c r="IES969" s="26"/>
      <c r="IET969" s="26"/>
      <c r="IEU969" s="26"/>
      <c r="IEV969" s="26"/>
      <c r="IEW969" s="26"/>
      <c r="IEX969" s="26"/>
      <c r="IEY969" s="26"/>
      <c r="IEZ969" s="26"/>
      <c r="IFA969" s="26"/>
      <c r="IFB969" s="26"/>
      <c r="IFC969" s="26"/>
      <c r="IFD969" s="26"/>
      <c r="IFE969" s="26"/>
      <c r="IFF969" s="26"/>
      <c r="IFG969" s="26"/>
      <c r="IFH969" s="26"/>
      <c r="IFI969" s="26"/>
      <c r="IFJ969" s="26"/>
      <c r="IFK969" s="26"/>
      <c r="IFL969" s="26"/>
      <c r="IFM969" s="26"/>
      <c r="IFN969" s="26"/>
      <c r="IFO969" s="26"/>
      <c r="IFP969" s="26"/>
      <c r="IFQ969" s="26"/>
      <c r="IFR969" s="26"/>
      <c r="IFS969" s="26"/>
      <c r="IFT969" s="26"/>
      <c r="IFU969" s="26"/>
      <c r="IFV969" s="26"/>
      <c r="IFW969" s="26"/>
      <c r="IFX969" s="26"/>
      <c r="IFY969" s="26"/>
      <c r="IFZ969" s="26"/>
      <c r="IGA969" s="26"/>
      <c r="IGB969" s="26"/>
      <c r="IGC969" s="26"/>
      <c r="IGD969" s="26"/>
      <c r="IGE969" s="26"/>
      <c r="IGF969" s="26"/>
      <c r="IGG969" s="26"/>
      <c r="IGH969" s="26"/>
      <c r="IGI969" s="26"/>
      <c r="IGJ969" s="26"/>
      <c r="IGK969" s="26"/>
      <c r="IGL969" s="26"/>
      <c r="IGM969" s="26"/>
      <c r="IGN969" s="26"/>
      <c r="IGO969" s="26"/>
      <c r="IGP969" s="26"/>
      <c r="IGQ969" s="26"/>
      <c r="IGR969" s="26"/>
      <c r="IGS969" s="26"/>
      <c r="IGT969" s="26"/>
      <c r="IGU969" s="26"/>
      <c r="IGV969" s="26"/>
      <c r="IGW969" s="26"/>
      <c r="IGX969" s="26"/>
      <c r="IGY969" s="26"/>
      <c r="IGZ969" s="26"/>
      <c r="IHA969" s="26"/>
      <c r="IHB969" s="26"/>
      <c r="IHC969" s="26"/>
      <c r="IHD969" s="26"/>
      <c r="IHE969" s="26"/>
      <c r="IHF969" s="26"/>
      <c r="IHG969" s="26"/>
      <c r="IHH969" s="26"/>
      <c r="IHI969" s="26"/>
      <c r="IHJ969" s="26"/>
      <c r="IHK969" s="26"/>
      <c r="IHL969" s="26"/>
      <c r="IHM969" s="26"/>
      <c r="IHN969" s="26"/>
      <c r="IHO969" s="26"/>
      <c r="IHP969" s="26"/>
      <c r="IHQ969" s="26"/>
      <c r="IHR969" s="26"/>
      <c r="IHS969" s="26"/>
      <c r="IHT969" s="26"/>
      <c r="IHU969" s="26"/>
      <c r="IHV969" s="26"/>
      <c r="IHW969" s="26"/>
      <c r="IHX969" s="26"/>
      <c r="IHY969" s="26"/>
      <c r="IHZ969" s="26"/>
      <c r="IIA969" s="26"/>
      <c r="IIB969" s="26"/>
      <c r="IIC969" s="26"/>
      <c r="IID969" s="26"/>
      <c r="IIE969" s="26"/>
      <c r="IIF969" s="26"/>
      <c r="IIG969" s="26"/>
      <c r="IIH969" s="26"/>
      <c r="III969" s="26"/>
      <c r="IIJ969" s="26"/>
      <c r="IIK969" s="26"/>
      <c r="IIL969" s="26"/>
      <c r="IIM969" s="26"/>
      <c r="IIN969" s="26"/>
      <c r="IIO969" s="26"/>
      <c r="IIP969" s="26"/>
      <c r="IIQ969" s="26"/>
      <c r="IIR969" s="26"/>
      <c r="IIS969" s="26"/>
      <c r="IIT969" s="26"/>
      <c r="IIU969" s="26"/>
      <c r="IIV969" s="26"/>
      <c r="IIW969" s="26"/>
      <c r="IIX969" s="26"/>
      <c r="IIY969" s="26"/>
      <c r="IIZ969" s="26"/>
      <c r="IJA969" s="26"/>
      <c r="IJB969" s="26"/>
      <c r="IJC969" s="26"/>
      <c r="IJD969" s="26"/>
      <c r="IJE969" s="26"/>
      <c r="IJF969" s="26"/>
      <c r="IJG969" s="26"/>
      <c r="IJH969" s="26"/>
      <c r="IJI969" s="26"/>
      <c r="IJJ969" s="26"/>
      <c r="IJK969" s="26"/>
      <c r="IJL969" s="26"/>
      <c r="IJM969" s="26"/>
      <c r="IJN969" s="26"/>
      <c r="IJO969" s="26"/>
      <c r="IJP969" s="26"/>
      <c r="IJQ969" s="26"/>
      <c r="IJR969" s="26"/>
      <c r="IJS969" s="26"/>
      <c r="IJT969" s="26"/>
      <c r="IJU969" s="26"/>
      <c r="IJV969" s="26"/>
      <c r="IJW969" s="26"/>
      <c r="IJX969" s="26"/>
      <c r="IJY969" s="26"/>
      <c r="IJZ969" s="26"/>
      <c r="IKA969" s="26"/>
      <c r="IKB969" s="26"/>
      <c r="IKC969" s="26"/>
      <c r="IKD969" s="26"/>
      <c r="IKE969" s="26"/>
      <c r="IKF969" s="26"/>
      <c r="IKG969" s="26"/>
      <c r="IKH969" s="26"/>
      <c r="IKI969" s="26"/>
      <c r="IKJ969" s="26"/>
      <c r="IKK969" s="26"/>
      <c r="IKL969" s="26"/>
      <c r="IKM969" s="26"/>
      <c r="IKN969" s="26"/>
      <c r="IKO969" s="26"/>
      <c r="IKP969" s="26"/>
      <c r="IKQ969" s="26"/>
      <c r="IKR969" s="26"/>
      <c r="IKS969" s="26"/>
      <c r="IKT969" s="26"/>
      <c r="IKU969" s="26"/>
      <c r="IKV969" s="26"/>
      <c r="IKW969" s="26"/>
      <c r="IKX969" s="26"/>
      <c r="IKY969" s="26"/>
      <c r="IKZ969" s="26"/>
      <c r="ILA969" s="26"/>
      <c r="ILB969" s="26"/>
      <c r="ILC969" s="26"/>
      <c r="ILD969" s="26"/>
      <c r="ILE969" s="26"/>
      <c r="ILF969" s="26"/>
      <c r="ILG969" s="26"/>
      <c r="ILH969" s="26"/>
      <c r="ILI969" s="26"/>
      <c r="ILJ969" s="26"/>
      <c r="ILK969" s="26"/>
      <c r="ILL969" s="26"/>
      <c r="ILM969" s="26"/>
      <c r="ILN969" s="26"/>
      <c r="ILO969" s="26"/>
      <c r="ILP969" s="26"/>
      <c r="ILQ969" s="26"/>
      <c r="ILR969" s="26"/>
      <c r="ILS969" s="26"/>
      <c r="ILT969" s="26"/>
      <c r="ILU969" s="26"/>
      <c r="ILV969" s="26"/>
      <c r="ILW969" s="26"/>
      <c r="ILX969" s="26"/>
      <c r="ILY969" s="26"/>
      <c r="ILZ969" s="26"/>
      <c r="IMA969" s="26"/>
      <c r="IMB969" s="26"/>
      <c r="IMC969" s="26"/>
      <c r="IMD969" s="26"/>
      <c r="IME969" s="26"/>
      <c r="IMF969" s="26"/>
      <c r="IMG969" s="26"/>
      <c r="IMH969" s="26"/>
      <c r="IMI969" s="26"/>
      <c r="IMJ969" s="26"/>
      <c r="IMK969" s="26"/>
      <c r="IML969" s="26"/>
      <c r="IMM969" s="26"/>
      <c r="IMN969" s="26"/>
      <c r="IMO969" s="26"/>
      <c r="IMP969" s="26"/>
      <c r="IMQ969" s="26"/>
      <c r="IMR969" s="26"/>
      <c r="IMS969" s="26"/>
      <c r="IMT969" s="26"/>
      <c r="IMU969" s="26"/>
      <c r="IMV969" s="26"/>
      <c r="IMW969" s="26"/>
      <c r="IMX969" s="26"/>
      <c r="IMY969" s="26"/>
      <c r="IMZ969" s="26"/>
      <c r="INA969" s="26"/>
      <c r="INB969" s="26"/>
      <c r="INC969" s="26"/>
      <c r="IND969" s="26"/>
      <c r="INE969" s="26"/>
      <c r="INF969" s="26"/>
      <c r="ING969" s="26"/>
      <c r="INH969" s="26"/>
      <c r="INI969" s="26"/>
      <c r="INJ969" s="26"/>
      <c r="INK969" s="26"/>
      <c r="INL969" s="26"/>
      <c r="INM969" s="26"/>
      <c r="INN969" s="26"/>
      <c r="INO969" s="26"/>
      <c r="INP969" s="26"/>
      <c r="INQ969" s="26"/>
      <c r="INR969" s="26"/>
      <c r="INS969" s="26"/>
      <c r="INT969" s="26"/>
      <c r="INU969" s="26"/>
      <c r="INV969" s="26"/>
      <c r="INW969" s="26"/>
      <c r="INX969" s="26"/>
      <c r="INY969" s="26"/>
      <c r="INZ969" s="26"/>
      <c r="IOA969" s="26"/>
      <c r="IOB969" s="26"/>
      <c r="IOC969" s="26"/>
      <c r="IOD969" s="26"/>
      <c r="IOE969" s="26"/>
      <c r="IOF969" s="26"/>
      <c r="IOG969" s="26"/>
      <c r="IOH969" s="26"/>
      <c r="IOI969" s="26"/>
      <c r="IOJ969" s="26"/>
      <c r="IOK969" s="26"/>
      <c r="IOL969" s="26"/>
      <c r="IOM969" s="26"/>
      <c r="ION969" s="26"/>
      <c r="IOO969" s="26"/>
      <c r="IOP969" s="26"/>
      <c r="IOQ969" s="26"/>
      <c r="IOR969" s="26"/>
      <c r="IOS969" s="26"/>
      <c r="IOT969" s="26"/>
      <c r="IOU969" s="26"/>
      <c r="IOV969" s="26"/>
      <c r="IOW969" s="26"/>
      <c r="IOX969" s="26"/>
      <c r="IOY969" s="26"/>
      <c r="IOZ969" s="26"/>
      <c r="IPA969" s="26"/>
      <c r="IPB969" s="26"/>
      <c r="IPC969" s="26"/>
      <c r="IPD969" s="26"/>
      <c r="IPE969" s="26"/>
      <c r="IPF969" s="26"/>
      <c r="IPG969" s="26"/>
      <c r="IPH969" s="26"/>
      <c r="IPI969" s="26"/>
      <c r="IPJ969" s="26"/>
      <c r="IPK969" s="26"/>
      <c r="IPL969" s="26"/>
      <c r="IPM969" s="26"/>
      <c r="IPN969" s="26"/>
      <c r="IPO969" s="26"/>
      <c r="IPP969" s="26"/>
      <c r="IPQ969" s="26"/>
      <c r="IPR969" s="26"/>
      <c r="IPS969" s="26"/>
      <c r="IPT969" s="26"/>
      <c r="IPU969" s="26"/>
      <c r="IPV969" s="26"/>
      <c r="IPW969" s="26"/>
      <c r="IPX969" s="26"/>
      <c r="IPY969" s="26"/>
      <c r="IPZ969" s="26"/>
      <c r="IQA969" s="26"/>
      <c r="IQB969" s="26"/>
      <c r="IQC969" s="26"/>
      <c r="IQD969" s="26"/>
      <c r="IQE969" s="26"/>
      <c r="IQF969" s="26"/>
      <c r="IQG969" s="26"/>
      <c r="IQH969" s="26"/>
      <c r="IQI969" s="26"/>
      <c r="IQJ969" s="26"/>
      <c r="IQK969" s="26"/>
      <c r="IQL969" s="26"/>
      <c r="IQM969" s="26"/>
      <c r="IQN969" s="26"/>
      <c r="IQO969" s="26"/>
      <c r="IQP969" s="26"/>
      <c r="IQQ969" s="26"/>
      <c r="IQR969" s="26"/>
      <c r="IQS969" s="26"/>
      <c r="IQT969" s="26"/>
      <c r="IQU969" s="26"/>
      <c r="IQV969" s="26"/>
      <c r="IQW969" s="26"/>
      <c r="IQX969" s="26"/>
      <c r="IQY969" s="26"/>
      <c r="IQZ969" s="26"/>
      <c r="IRA969" s="26"/>
      <c r="IRB969" s="26"/>
      <c r="IRC969" s="26"/>
      <c r="IRD969" s="26"/>
      <c r="IRE969" s="26"/>
      <c r="IRF969" s="26"/>
      <c r="IRG969" s="26"/>
      <c r="IRH969" s="26"/>
      <c r="IRI969" s="26"/>
      <c r="IRJ969" s="26"/>
      <c r="IRK969" s="26"/>
      <c r="IRL969" s="26"/>
      <c r="IRM969" s="26"/>
      <c r="IRN969" s="26"/>
      <c r="IRO969" s="26"/>
      <c r="IRP969" s="26"/>
      <c r="IRQ969" s="26"/>
      <c r="IRR969" s="26"/>
      <c r="IRS969" s="26"/>
      <c r="IRT969" s="26"/>
      <c r="IRU969" s="26"/>
      <c r="IRV969" s="26"/>
      <c r="IRW969" s="26"/>
      <c r="IRX969" s="26"/>
      <c r="IRY969" s="26"/>
      <c r="IRZ969" s="26"/>
      <c r="ISA969" s="26"/>
      <c r="ISB969" s="26"/>
      <c r="ISC969" s="26"/>
      <c r="ISD969" s="26"/>
      <c r="ISE969" s="26"/>
      <c r="ISF969" s="26"/>
      <c r="ISG969" s="26"/>
      <c r="ISH969" s="26"/>
      <c r="ISI969" s="26"/>
      <c r="ISJ969" s="26"/>
      <c r="ISK969" s="26"/>
      <c r="ISL969" s="26"/>
      <c r="ISM969" s="26"/>
      <c r="ISN969" s="26"/>
      <c r="ISO969" s="26"/>
      <c r="ISP969" s="26"/>
      <c r="ISQ969" s="26"/>
      <c r="ISR969" s="26"/>
      <c r="ISS969" s="26"/>
      <c r="IST969" s="26"/>
      <c r="ISU969" s="26"/>
      <c r="ISV969" s="26"/>
      <c r="ISW969" s="26"/>
      <c r="ISX969" s="26"/>
      <c r="ISY969" s="26"/>
      <c r="ISZ969" s="26"/>
      <c r="ITA969" s="26"/>
      <c r="ITB969" s="26"/>
      <c r="ITC969" s="26"/>
      <c r="ITD969" s="26"/>
      <c r="ITE969" s="26"/>
      <c r="ITF969" s="26"/>
      <c r="ITG969" s="26"/>
      <c r="ITH969" s="26"/>
      <c r="ITI969" s="26"/>
      <c r="ITJ969" s="26"/>
      <c r="ITK969" s="26"/>
      <c r="ITL969" s="26"/>
      <c r="ITM969" s="26"/>
      <c r="ITN969" s="26"/>
      <c r="ITO969" s="26"/>
      <c r="ITP969" s="26"/>
      <c r="ITQ969" s="26"/>
      <c r="ITR969" s="26"/>
      <c r="ITS969" s="26"/>
      <c r="ITT969" s="26"/>
      <c r="ITU969" s="26"/>
      <c r="ITV969" s="26"/>
      <c r="ITW969" s="26"/>
      <c r="ITX969" s="26"/>
      <c r="ITY969" s="26"/>
      <c r="ITZ969" s="26"/>
      <c r="IUA969" s="26"/>
      <c r="IUB969" s="26"/>
      <c r="IUC969" s="26"/>
      <c r="IUD969" s="26"/>
      <c r="IUE969" s="26"/>
      <c r="IUF969" s="26"/>
      <c r="IUG969" s="26"/>
      <c r="IUH969" s="26"/>
      <c r="IUI969" s="26"/>
      <c r="IUJ969" s="26"/>
      <c r="IUK969" s="26"/>
      <c r="IUL969" s="26"/>
      <c r="IUM969" s="26"/>
      <c r="IUN969" s="26"/>
      <c r="IUO969" s="26"/>
      <c r="IUP969" s="26"/>
      <c r="IUQ969" s="26"/>
      <c r="IUR969" s="26"/>
      <c r="IUS969" s="26"/>
      <c r="IUT969" s="26"/>
      <c r="IUU969" s="26"/>
      <c r="IUV969" s="26"/>
      <c r="IUW969" s="26"/>
      <c r="IUX969" s="26"/>
      <c r="IUY969" s="26"/>
      <c r="IUZ969" s="26"/>
      <c r="IVA969" s="26"/>
      <c r="IVB969" s="26"/>
      <c r="IVC969" s="26"/>
      <c r="IVD969" s="26"/>
      <c r="IVE969" s="26"/>
      <c r="IVF969" s="26"/>
      <c r="IVG969" s="26"/>
      <c r="IVH969" s="26"/>
      <c r="IVI969" s="26"/>
      <c r="IVJ969" s="26"/>
      <c r="IVK969" s="26"/>
      <c r="IVL969" s="26"/>
      <c r="IVM969" s="26"/>
      <c r="IVN969" s="26"/>
      <c r="IVO969" s="26"/>
      <c r="IVP969" s="26"/>
      <c r="IVQ969" s="26"/>
      <c r="IVR969" s="26"/>
      <c r="IVS969" s="26"/>
      <c r="IVT969" s="26"/>
      <c r="IVU969" s="26"/>
      <c r="IVV969" s="26"/>
      <c r="IVW969" s="26"/>
      <c r="IVX969" s="26"/>
      <c r="IVY969" s="26"/>
      <c r="IVZ969" s="26"/>
      <c r="IWA969" s="26"/>
      <c r="IWB969" s="26"/>
      <c r="IWC969" s="26"/>
      <c r="IWD969" s="26"/>
      <c r="IWE969" s="26"/>
      <c r="IWF969" s="26"/>
      <c r="IWG969" s="26"/>
      <c r="IWH969" s="26"/>
      <c r="IWI969" s="26"/>
      <c r="IWJ969" s="26"/>
      <c r="IWK969" s="26"/>
      <c r="IWL969" s="26"/>
      <c r="IWM969" s="26"/>
      <c r="IWN969" s="26"/>
      <c r="IWO969" s="26"/>
      <c r="IWP969" s="26"/>
      <c r="IWQ969" s="26"/>
      <c r="IWR969" s="26"/>
      <c r="IWS969" s="26"/>
      <c r="IWT969" s="26"/>
      <c r="IWU969" s="26"/>
      <c r="IWV969" s="26"/>
      <c r="IWW969" s="26"/>
      <c r="IWX969" s="26"/>
      <c r="IWY969" s="26"/>
      <c r="IWZ969" s="26"/>
      <c r="IXA969" s="26"/>
      <c r="IXB969" s="26"/>
      <c r="IXC969" s="26"/>
      <c r="IXD969" s="26"/>
      <c r="IXE969" s="26"/>
      <c r="IXF969" s="26"/>
      <c r="IXG969" s="26"/>
      <c r="IXH969" s="26"/>
      <c r="IXI969" s="26"/>
      <c r="IXJ969" s="26"/>
      <c r="IXK969" s="26"/>
      <c r="IXL969" s="26"/>
      <c r="IXM969" s="26"/>
      <c r="IXN969" s="26"/>
      <c r="IXO969" s="26"/>
      <c r="IXP969" s="26"/>
      <c r="IXQ969" s="26"/>
      <c r="IXR969" s="26"/>
      <c r="IXS969" s="26"/>
      <c r="IXT969" s="26"/>
      <c r="IXU969" s="26"/>
      <c r="IXV969" s="26"/>
      <c r="IXW969" s="26"/>
      <c r="IXX969" s="26"/>
      <c r="IXY969" s="26"/>
      <c r="IXZ969" s="26"/>
      <c r="IYA969" s="26"/>
      <c r="IYB969" s="26"/>
      <c r="IYC969" s="26"/>
      <c r="IYD969" s="26"/>
      <c r="IYE969" s="26"/>
      <c r="IYF969" s="26"/>
      <c r="IYG969" s="26"/>
      <c r="IYH969" s="26"/>
      <c r="IYI969" s="26"/>
      <c r="IYJ969" s="26"/>
      <c r="IYK969" s="26"/>
      <c r="IYL969" s="26"/>
      <c r="IYM969" s="26"/>
      <c r="IYN969" s="26"/>
      <c r="IYO969" s="26"/>
      <c r="IYP969" s="26"/>
      <c r="IYQ969" s="26"/>
      <c r="IYR969" s="26"/>
      <c r="IYS969" s="26"/>
      <c r="IYT969" s="26"/>
      <c r="IYU969" s="26"/>
      <c r="IYV969" s="26"/>
      <c r="IYW969" s="26"/>
      <c r="IYX969" s="26"/>
      <c r="IYY969" s="26"/>
      <c r="IYZ969" s="26"/>
      <c r="IZA969" s="26"/>
      <c r="IZB969" s="26"/>
      <c r="IZC969" s="26"/>
      <c r="IZD969" s="26"/>
      <c r="IZE969" s="26"/>
      <c r="IZF969" s="26"/>
      <c r="IZG969" s="26"/>
      <c r="IZH969" s="26"/>
      <c r="IZI969" s="26"/>
      <c r="IZJ969" s="26"/>
      <c r="IZK969" s="26"/>
      <c r="IZL969" s="26"/>
      <c r="IZM969" s="26"/>
      <c r="IZN969" s="26"/>
      <c r="IZO969" s="26"/>
      <c r="IZP969" s="26"/>
      <c r="IZQ969" s="26"/>
      <c r="IZR969" s="26"/>
      <c r="IZS969" s="26"/>
      <c r="IZT969" s="26"/>
      <c r="IZU969" s="26"/>
      <c r="IZV969" s="26"/>
      <c r="IZW969" s="26"/>
      <c r="IZX969" s="26"/>
      <c r="IZY969" s="26"/>
      <c r="IZZ969" s="26"/>
      <c r="JAA969" s="26"/>
      <c r="JAB969" s="26"/>
      <c r="JAC969" s="26"/>
      <c r="JAD969" s="26"/>
      <c r="JAE969" s="26"/>
      <c r="JAF969" s="26"/>
      <c r="JAG969" s="26"/>
      <c r="JAH969" s="26"/>
      <c r="JAI969" s="26"/>
      <c r="JAJ969" s="26"/>
      <c r="JAK969" s="26"/>
      <c r="JAL969" s="26"/>
      <c r="JAM969" s="26"/>
      <c r="JAN969" s="26"/>
      <c r="JAO969" s="26"/>
      <c r="JAP969" s="26"/>
      <c r="JAQ969" s="26"/>
      <c r="JAR969" s="26"/>
      <c r="JAS969" s="26"/>
      <c r="JAT969" s="26"/>
      <c r="JAU969" s="26"/>
      <c r="JAV969" s="26"/>
      <c r="JAW969" s="26"/>
      <c r="JAX969" s="26"/>
      <c r="JAY969" s="26"/>
      <c r="JAZ969" s="26"/>
      <c r="JBA969" s="26"/>
      <c r="JBB969" s="26"/>
      <c r="JBC969" s="26"/>
      <c r="JBD969" s="26"/>
      <c r="JBE969" s="26"/>
      <c r="JBF969" s="26"/>
      <c r="JBG969" s="26"/>
      <c r="JBH969" s="26"/>
      <c r="JBI969" s="26"/>
      <c r="JBJ969" s="26"/>
      <c r="JBK969" s="26"/>
      <c r="JBL969" s="26"/>
      <c r="JBM969" s="26"/>
      <c r="JBN969" s="26"/>
      <c r="JBO969" s="26"/>
      <c r="JBP969" s="26"/>
      <c r="JBQ969" s="26"/>
      <c r="JBR969" s="26"/>
      <c r="JBS969" s="26"/>
      <c r="JBT969" s="26"/>
      <c r="JBU969" s="26"/>
      <c r="JBV969" s="26"/>
      <c r="JBW969" s="26"/>
      <c r="JBX969" s="26"/>
      <c r="JBY969" s="26"/>
      <c r="JBZ969" s="26"/>
      <c r="JCA969" s="26"/>
      <c r="JCB969" s="26"/>
      <c r="JCC969" s="26"/>
      <c r="JCD969" s="26"/>
      <c r="JCE969" s="26"/>
      <c r="JCF969" s="26"/>
      <c r="JCG969" s="26"/>
      <c r="JCH969" s="26"/>
      <c r="JCI969" s="26"/>
      <c r="JCJ969" s="26"/>
      <c r="JCK969" s="26"/>
      <c r="JCL969" s="26"/>
      <c r="JCM969" s="26"/>
      <c r="JCN969" s="26"/>
      <c r="JCO969" s="26"/>
      <c r="JCP969" s="26"/>
      <c r="JCQ969" s="26"/>
      <c r="JCR969" s="26"/>
      <c r="JCS969" s="26"/>
      <c r="JCT969" s="26"/>
      <c r="JCU969" s="26"/>
      <c r="JCV969" s="26"/>
      <c r="JCW969" s="26"/>
      <c r="JCX969" s="26"/>
      <c r="JCY969" s="26"/>
      <c r="JCZ969" s="26"/>
      <c r="JDA969" s="26"/>
      <c r="JDB969" s="26"/>
      <c r="JDC969" s="26"/>
      <c r="JDD969" s="26"/>
      <c r="JDE969" s="26"/>
      <c r="JDF969" s="26"/>
      <c r="JDG969" s="26"/>
      <c r="JDH969" s="26"/>
      <c r="JDI969" s="26"/>
      <c r="JDJ969" s="26"/>
      <c r="JDK969" s="26"/>
      <c r="JDL969" s="26"/>
      <c r="JDM969" s="26"/>
      <c r="JDN969" s="26"/>
      <c r="JDO969" s="26"/>
      <c r="JDP969" s="26"/>
      <c r="JDQ969" s="26"/>
      <c r="JDR969" s="26"/>
      <c r="JDS969" s="26"/>
      <c r="JDT969" s="26"/>
      <c r="JDU969" s="26"/>
      <c r="JDV969" s="26"/>
      <c r="JDW969" s="26"/>
      <c r="JDX969" s="26"/>
      <c r="JDY969" s="26"/>
      <c r="JDZ969" s="26"/>
      <c r="JEA969" s="26"/>
      <c r="JEB969" s="26"/>
      <c r="JEC969" s="26"/>
      <c r="JED969" s="26"/>
      <c r="JEE969" s="26"/>
      <c r="JEF969" s="26"/>
      <c r="JEG969" s="26"/>
      <c r="JEH969" s="26"/>
      <c r="JEI969" s="26"/>
      <c r="JEJ969" s="26"/>
      <c r="JEK969" s="26"/>
      <c r="JEL969" s="26"/>
      <c r="JEM969" s="26"/>
      <c r="JEN969" s="26"/>
      <c r="JEO969" s="26"/>
      <c r="JEP969" s="26"/>
      <c r="JEQ969" s="26"/>
      <c r="JER969" s="26"/>
      <c r="JES969" s="26"/>
      <c r="JET969" s="26"/>
      <c r="JEU969" s="26"/>
      <c r="JEV969" s="26"/>
      <c r="JEW969" s="26"/>
      <c r="JEX969" s="26"/>
      <c r="JEY969" s="26"/>
      <c r="JEZ969" s="26"/>
      <c r="JFA969" s="26"/>
      <c r="JFB969" s="26"/>
      <c r="JFC969" s="26"/>
      <c r="JFD969" s="26"/>
      <c r="JFE969" s="26"/>
      <c r="JFF969" s="26"/>
      <c r="JFG969" s="26"/>
      <c r="JFH969" s="26"/>
      <c r="JFI969" s="26"/>
      <c r="JFJ969" s="26"/>
      <c r="JFK969" s="26"/>
      <c r="JFL969" s="26"/>
      <c r="JFM969" s="26"/>
      <c r="JFN969" s="26"/>
      <c r="JFO969" s="26"/>
      <c r="JFP969" s="26"/>
      <c r="JFQ969" s="26"/>
      <c r="JFR969" s="26"/>
      <c r="JFS969" s="26"/>
      <c r="JFT969" s="26"/>
      <c r="JFU969" s="26"/>
      <c r="JFV969" s="26"/>
      <c r="JFW969" s="26"/>
      <c r="JFX969" s="26"/>
      <c r="JFY969" s="26"/>
      <c r="JFZ969" s="26"/>
      <c r="JGA969" s="26"/>
      <c r="JGB969" s="26"/>
      <c r="JGC969" s="26"/>
      <c r="JGD969" s="26"/>
      <c r="JGE969" s="26"/>
      <c r="JGF969" s="26"/>
      <c r="JGG969" s="26"/>
      <c r="JGH969" s="26"/>
      <c r="JGI969" s="26"/>
      <c r="JGJ969" s="26"/>
      <c r="JGK969" s="26"/>
      <c r="JGL969" s="26"/>
      <c r="JGM969" s="26"/>
      <c r="JGN969" s="26"/>
      <c r="JGO969" s="26"/>
      <c r="JGP969" s="26"/>
      <c r="JGQ969" s="26"/>
      <c r="JGR969" s="26"/>
      <c r="JGS969" s="26"/>
      <c r="JGT969" s="26"/>
      <c r="JGU969" s="26"/>
      <c r="JGV969" s="26"/>
      <c r="JGW969" s="26"/>
      <c r="JGX969" s="26"/>
      <c r="JGY969" s="26"/>
      <c r="JGZ969" s="26"/>
      <c r="JHA969" s="26"/>
      <c r="JHB969" s="26"/>
      <c r="JHC969" s="26"/>
      <c r="JHD969" s="26"/>
      <c r="JHE969" s="26"/>
      <c r="JHF969" s="26"/>
      <c r="JHG969" s="26"/>
      <c r="JHH969" s="26"/>
      <c r="JHI969" s="26"/>
      <c r="JHJ969" s="26"/>
      <c r="JHK969" s="26"/>
      <c r="JHL969" s="26"/>
      <c r="JHM969" s="26"/>
      <c r="JHN969" s="26"/>
      <c r="JHO969" s="26"/>
      <c r="JHP969" s="26"/>
      <c r="JHQ969" s="26"/>
      <c r="JHR969" s="26"/>
      <c r="JHS969" s="26"/>
      <c r="JHT969" s="26"/>
      <c r="JHU969" s="26"/>
      <c r="JHV969" s="26"/>
      <c r="JHW969" s="26"/>
      <c r="JHX969" s="26"/>
      <c r="JHY969" s="26"/>
      <c r="JHZ969" s="26"/>
      <c r="JIA969" s="26"/>
      <c r="JIB969" s="26"/>
      <c r="JIC969" s="26"/>
      <c r="JID969" s="26"/>
      <c r="JIE969" s="26"/>
      <c r="JIF969" s="26"/>
      <c r="JIG969" s="26"/>
      <c r="JIH969" s="26"/>
      <c r="JII969" s="26"/>
      <c r="JIJ969" s="26"/>
      <c r="JIK969" s="26"/>
      <c r="JIL969" s="26"/>
      <c r="JIM969" s="26"/>
      <c r="JIN969" s="26"/>
      <c r="JIO969" s="26"/>
      <c r="JIP969" s="26"/>
      <c r="JIQ969" s="26"/>
      <c r="JIR969" s="26"/>
      <c r="JIS969" s="26"/>
      <c r="JIT969" s="26"/>
      <c r="JIU969" s="26"/>
      <c r="JIV969" s="26"/>
      <c r="JIW969" s="26"/>
      <c r="JIX969" s="26"/>
      <c r="JIY969" s="26"/>
      <c r="JIZ969" s="26"/>
      <c r="JJA969" s="26"/>
      <c r="JJB969" s="26"/>
      <c r="JJC969" s="26"/>
      <c r="JJD969" s="26"/>
      <c r="JJE969" s="26"/>
      <c r="JJF969" s="26"/>
      <c r="JJG969" s="26"/>
      <c r="JJH969" s="26"/>
      <c r="JJI969" s="26"/>
      <c r="JJJ969" s="26"/>
      <c r="JJK969" s="26"/>
      <c r="JJL969" s="26"/>
      <c r="JJM969" s="26"/>
      <c r="JJN969" s="26"/>
      <c r="JJO969" s="26"/>
      <c r="JJP969" s="26"/>
      <c r="JJQ969" s="26"/>
      <c r="JJR969" s="26"/>
      <c r="JJS969" s="26"/>
      <c r="JJT969" s="26"/>
      <c r="JJU969" s="26"/>
      <c r="JJV969" s="26"/>
      <c r="JJW969" s="26"/>
      <c r="JJX969" s="26"/>
      <c r="JJY969" s="26"/>
      <c r="JJZ969" s="26"/>
      <c r="JKA969" s="26"/>
      <c r="JKB969" s="26"/>
      <c r="JKC969" s="26"/>
      <c r="JKD969" s="26"/>
      <c r="JKE969" s="26"/>
      <c r="JKF969" s="26"/>
      <c r="JKG969" s="26"/>
      <c r="JKH969" s="26"/>
      <c r="JKI969" s="26"/>
      <c r="JKJ969" s="26"/>
      <c r="JKK969" s="26"/>
      <c r="JKL969" s="26"/>
      <c r="JKM969" s="26"/>
      <c r="JKN969" s="26"/>
      <c r="JKO969" s="26"/>
      <c r="JKP969" s="26"/>
      <c r="JKQ969" s="26"/>
      <c r="JKR969" s="26"/>
      <c r="JKS969" s="26"/>
      <c r="JKT969" s="26"/>
      <c r="JKU969" s="26"/>
      <c r="JKV969" s="26"/>
      <c r="JKW969" s="26"/>
      <c r="JKX969" s="26"/>
      <c r="JKY969" s="26"/>
      <c r="JKZ969" s="26"/>
      <c r="JLA969" s="26"/>
      <c r="JLB969" s="26"/>
      <c r="JLC969" s="26"/>
      <c r="JLD969" s="26"/>
      <c r="JLE969" s="26"/>
      <c r="JLF969" s="26"/>
      <c r="JLG969" s="26"/>
      <c r="JLH969" s="26"/>
      <c r="JLI969" s="26"/>
      <c r="JLJ969" s="26"/>
      <c r="JLK969" s="26"/>
      <c r="JLL969" s="26"/>
      <c r="JLM969" s="26"/>
      <c r="JLN969" s="26"/>
      <c r="JLO969" s="26"/>
      <c r="JLP969" s="26"/>
      <c r="JLQ969" s="26"/>
      <c r="JLR969" s="26"/>
      <c r="JLS969" s="26"/>
      <c r="JLT969" s="26"/>
      <c r="JLU969" s="26"/>
      <c r="JLV969" s="26"/>
      <c r="JLW969" s="26"/>
      <c r="JLX969" s="26"/>
      <c r="JLY969" s="26"/>
      <c r="JLZ969" s="26"/>
      <c r="JMA969" s="26"/>
      <c r="JMB969" s="26"/>
      <c r="JMC969" s="26"/>
      <c r="JMD969" s="26"/>
      <c r="JME969" s="26"/>
      <c r="JMF969" s="26"/>
      <c r="JMG969" s="26"/>
      <c r="JMH969" s="26"/>
      <c r="JMI969" s="26"/>
      <c r="JMJ969" s="26"/>
      <c r="JMK969" s="26"/>
      <c r="JML969" s="26"/>
      <c r="JMM969" s="26"/>
      <c r="JMN969" s="26"/>
      <c r="JMO969" s="26"/>
      <c r="JMP969" s="26"/>
      <c r="JMQ969" s="26"/>
      <c r="JMR969" s="26"/>
      <c r="JMS969" s="26"/>
      <c r="JMT969" s="26"/>
      <c r="JMU969" s="26"/>
      <c r="JMV969" s="26"/>
      <c r="JMW969" s="26"/>
      <c r="JMX969" s="26"/>
      <c r="JMY969" s="26"/>
      <c r="JMZ969" s="26"/>
      <c r="JNA969" s="26"/>
      <c r="JNB969" s="26"/>
      <c r="JNC969" s="26"/>
      <c r="JND969" s="26"/>
      <c r="JNE969" s="26"/>
      <c r="JNF969" s="26"/>
      <c r="JNG969" s="26"/>
      <c r="JNH969" s="26"/>
      <c r="JNI969" s="26"/>
      <c r="JNJ969" s="26"/>
      <c r="JNK969" s="26"/>
      <c r="JNL969" s="26"/>
      <c r="JNM969" s="26"/>
      <c r="JNN969" s="26"/>
      <c r="JNO969" s="26"/>
      <c r="JNP969" s="26"/>
      <c r="JNQ969" s="26"/>
      <c r="JNR969" s="26"/>
      <c r="JNS969" s="26"/>
      <c r="JNT969" s="26"/>
      <c r="JNU969" s="26"/>
      <c r="JNV969" s="26"/>
      <c r="JNW969" s="26"/>
      <c r="JNX969" s="26"/>
      <c r="JNY969" s="26"/>
      <c r="JNZ969" s="26"/>
      <c r="JOA969" s="26"/>
      <c r="JOB969" s="26"/>
      <c r="JOC969" s="26"/>
      <c r="JOD969" s="26"/>
      <c r="JOE969" s="26"/>
      <c r="JOF969" s="26"/>
      <c r="JOG969" s="26"/>
      <c r="JOH969" s="26"/>
      <c r="JOI969" s="26"/>
      <c r="JOJ969" s="26"/>
      <c r="JOK969" s="26"/>
      <c r="JOL969" s="26"/>
      <c r="JOM969" s="26"/>
      <c r="JON969" s="26"/>
      <c r="JOO969" s="26"/>
      <c r="JOP969" s="26"/>
      <c r="JOQ969" s="26"/>
      <c r="JOR969" s="26"/>
      <c r="JOS969" s="26"/>
      <c r="JOT969" s="26"/>
      <c r="JOU969" s="26"/>
      <c r="JOV969" s="26"/>
      <c r="JOW969" s="26"/>
      <c r="JOX969" s="26"/>
      <c r="JOY969" s="26"/>
      <c r="JOZ969" s="26"/>
      <c r="JPA969" s="26"/>
      <c r="JPB969" s="26"/>
      <c r="JPC969" s="26"/>
      <c r="JPD969" s="26"/>
      <c r="JPE969" s="26"/>
      <c r="JPF969" s="26"/>
      <c r="JPG969" s="26"/>
      <c r="JPH969" s="26"/>
      <c r="JPI969" s="26"/>
      <c r="JPJ969" s="26"/>
      <c r="JPK969" s="26"/>
      <c r="JPL969" s="26"/>
      <c r="JPM969" s="26"/>
      <c r="JPN969" s="26"/>
      <c r="JPO969" s="26"/>
      <c r="JPP969" s="26"/>
      <c r="JPQ969" s="26"/>
      <c r="JPR969" s="26"/>
      <c r="JPS969" s="26"/>
      <c r="JPT969" s="26"/>
      <c r="JPU969" s="26"/>
      <c r="JPV969" s="26"/>
      <c r="JPW969" s="26"/>
      <c r="JPX969" s="26"/>
      <c r="JPY969" s="26"/>
      <c r="JPZ969" s="26"/>
      <c r="JQA969" s="26"/>
      <c r="JQB969" s="26"/>
      <c r="JQC969" s="26"/>
      <c r="JQD969" s="26"/>
      <c r="JQE969" s="26"/>
      <c r="JQF969" s="26"/>
      <c r="JQG969" s="26"/>
      <c r="JQH969" s="26"/>
      <c r="JQI969" s="26"/>
      <c r="JQJ969" s="26"/>
      <c r="JQK969" s="26"/>
      <c r="JQL969" s="26"/>
      <c r="JQM969" s="26"/>
      <c r="JQN969" s="26"/>
      <c r="JQO969" s="26"/>
      <c r="JQP969" s="26"/>
      <c r="JQQ969" s="26"/>
      <c r="JQR969" s="26"/>
      <c r="JQS969" s="26"/>
      <c r="JQT969" s="26"/>
      <c r="JQU969" s="26"/>
      <c r="JQV969" s="26"/>
      <c r="JQW969" s="26"/>
      <c r="JQX969" s="26"/>
      <c r="JQY969" s="26"/>
      <c r="JQZ969" s="26"/>
      <c r="JRA969" s="26"/>
      <c r="JRB969" s="26"/>
      <c r="JRC969" s="26"/>
      <c r="JRD969" s="26"/>
      <c r="JRE969" s="26"/>
      <c r="JRF969" s="26"/>
      <c r="JRG969" s="26"/>
      <c r="JRH969" s="26"/>
      <c r="JRI969" s="26"/>
      <c r="JRJ969" s="26"/>
      <c r="JRK969" s="26"/>
      <c r="JRL969" s="26"/>
      <c r="JRM969" s="26"/>
      <c r="JRN969" s="26"/>
      <c r="JRO969" s="26"/>
      <c r="JRP969" s="26"/>
      <c r="JRQ969" s="26"/>
      <c r="JRR969" s="26"/>
      <c r="JRS969" s="26"/>
      <c r="JRT969" s="26"/>
      <c r="JRU969" s="26"/>
      <c r="JRV969" s="26"/>
      <c r="JRW969" s="26"/>
      <c r="JRX969" s="26"/>
      <c r="JRY969" s="26"/>
      <c r="JRZ969" s="26"/>
      <c r="JSA969" s="26"/>
      <c r="JSB969" s="26"/>
      <c r="JSC969" s="26"/>
      <c r="JSD969" s="26"/>
      <c r="JSE969" s="26"/>
      <c r="JSF969" s="26"/>
      <c r="JSG969" s="26"/>
      <c r="JSH969" s="26"/>
      <c r="JSI969" s="26"/>
      <c r="JSJ969" s="26"/>
      <c r="JSK969" s="26"/>
      <c r="JSL969" s="26"/>
      <c r="JSM969" s="26"/>
      <c r="JSN969" s="26"/>
      <c r="JSO969" s="26"/>
      <c r="JSP969" s="26"/>
      <c r="JSQ969" s="26"/>
      <c r="JSR969" s="26"/>
      <c r="JSS969" s="26"/>
      <c r="JST969" s="26"/>
      <c r="JSU969" s="26"/>
      <c r="JSV969" s="26"/>
      <c r="JSW969" s="26"/>
      <c r="JSX969" s="26"/>
      <c r="JSY969" s="26"/>
      <c r="JSZ969" s="26"/>
      <c r="JTA969" s="26"/>
      <c r="JTB969" s="26"/>
      <c r="JTC969" s="26"/>
      <c r="JTD969" s="26"/>
      <c r="JTE969" s="26"/>
      <c r="JTF969" s="26"/>
      <c r="JTG969" s="26"/>
      <c r="JTH969" s="26"/>
      <c r="JTI969" s="26"/>
      <c r="JTJ969" s="26"/>
      <c r="JTK969" s="26"/>
      <c r="JTL969" s="26"/>
      <c r="JTM969" s="26"/>
      <c r="JTN969" s="26"/>
      <c r="JTO969" s="26"/>
      <c r="JTP969" s="26"/>
      <c r="JTQ969" s="26"/>
      <c r="JTR969" s="26"/>
      <c r="JTS969" s="26"/>
      <c r="JTT969" s="26"/>
      <c r="JTU969" s="26"/>
      <c r="JTV969" s="26"/>
      <c r="JTW969" s="26"/>
      <c r="JTX969" s="26"/>
      <c r="JTY969" s="26"/>
      <c r="JTZ969" s="26"/>
      <c r="JUA969" s="26"/>
      <c r="JUB969" s="26"/>
      <c r="JUC969" s="26"/>
      <c r="JUD969" s="26"/>
      <c r="JUE969" s="26"/>
      <c r="JUF969" s="26"/>
      <c r="JUG969" s="26"/>
      <c r="JUH969" s="26"/>
      <c r="JUI969" s="26"/>
      <c r="JUJ969" s="26"/>
      <c r="JUK969" s="26"/>
      <c r="JUL969" s="26"/>
      <c r="JUM969" s="26"/>
      <c r="JUN969" s="26"/>
      <c r="JUO969" s="26"/>
      <c r="JUP969" s="26"/>
      <c r="JUQ969" s="26"/>
      <c r="JUR969" s="26"/>
      <c r="JUS969" s="26"/>
      <c r="JUT969" s="26"/>
      <c r="JUU969" s="26"/>
      <c r="JUV969" s="26"/>
      <c r="JUW969" s="26"/>
      <c r="JUX969" s="26"/>
      <c r="JUY969" s="26"/>
      <c r="JUZ969" s="26"/>
      <c r="JVA969" s="26"/>
      <c r="JVB969" s="26"/>
      <c r="JVC969" s="26"/>
      <c r="JVD969" s="26"/>
      <c r="JVE969" s="26"/>
      <c r="JVF969" s="26"/>
      <c r="JVG969" s="26"/>
      <c r="JVH969" s="26"/>
      <c r="JVI969" s="26"/>
      <c r="JVJ969" s="26"/>
      <c r="JVK969" s="26"/>
      <c r="JVL969" s="26"/>
      <c r="JVM969" s="26"/>
      <c r="JVN969" s="26"/>
      <c r="JVO969" s="26"/>
      <c r="JVP969" s="26"/>
      <c r="JVQ969" s="26"/>
      <c r="JVR969" s="26"/>
      <c r="JVS969" s="26"/>
      <c r="JVT969" s="26"/>
      <c r="JVU969" s="26"/>
      <c r="JVV969" s="26"/>
      <c r="JVW969" s="26"/>
      <c r="JVX969" s="26"/>
      <c r="JVY969" s="26"/>
      <c r="JVZ969" s="26"/>
      <c r="JWA969" s="26"/>
      <c r="JWB969" s="26"/>
      <c r="JWC969" s="26"/>
      <c r="JWD969" s="26"/>
      <c r="JWE969" s="26"/>
      <c r="JWF969" s="26"/>
      <c r="JWG969" s="26"/>
      <c r="JWH969" s="26"/>
      <c r="JWI969" s="26"/>
      <c r="JWJ969" s="26"/>
      <c r="JWK969" s="26"/>
      <c r="JWL969" s="26"/>
      <c r="JWM969" s="26"/>
      <c r="JWN969" s="26"/>
      <c r="JWO969" s="26"/>
      <c r="JWP969" s="26"/>
      <c r="JWQ969" s="26"/>
      <c r="JWR969" s="26"/>
      <c r="JWS969" s="26"/>
      <c r="JWT969" s="26"/>
      <c r="JWU969" s="26"/>
      <c r="JWV969" s="26"/>
      <c r="JWW969" s="26"/>
      <c r="JWX969" s="26"/>
      <c r="JWY969" s="26"/>
      <c r="JWZ969" s="26"/>
      <c r="JXA969" s="26"/>
      <c r="JXB969" s="26"/>
      <c r="JXC969" s="26"/>
      <c r="JXD969" s="26"/>
      <c r="JXE969" s="26"/>
      <c r="JXF969" s="26"/>
      <c r="JXG969" s="26"/>
      <c r="JXH969" s="26"/>
      <c r="JXI969" s="26"/>
      <c r="JXJ969" s="26"/>
      <c r="JXK969" s="26"/>
      <c r="JXL969" s="26"/>
      <c r="JXM969" s="26"/>
      <c r="JXN969" s="26"/>
      <c r="JXO969" s="26"/>
      <c r="JXP969" s="26"/>
      <c r="JXQ969" s="26"/>
      <c r="JXR969" s="26"/>
      <c r="JXS969" s="26"/>
      <c r="JXT969" s="26"/>
      <c r="JXU969" s="26"/>
      <c r="JXV969" s="26"/>
      <c r="JXW969" s="26"/>
      <c r="JXX969" s="26"/>
      <c r="JXY969" s="26"/>
      <c r="JXZ969" s="26"/>
      <c r="JYA969" s="26"/>
      <c r="JYB969" s="26"/>
      <c r="JYC969" s="26"/>
      <c r="JYD969" s="26"/>
      <c r="JYE969" s="26"/>
      <c r="JYF969" s="26"/>
      <c r="JYG969" s="26"/>
      <c r="JYH969" s="26"/>
      <c r="JYI969" s="26"/>
      <c r="JYJ969" s="26"/>
      <c r="JYK969" s="26"/>
      <c r="JYL969" s="26"/>
      <c r="JYM969" s="26"/>
      <c r="JYN969" s="26"/>
      <c r="JYO969" s="26"/>
      <c r="JYP969" s="26"/>
      <c r="JYQ969" s="26"/>
      <c r="JYR969" s="26"/>
      <c r="JYS969" s="26"/>
      <c r="JYT969" s="26"/>
      <c r="JYU969" s="26"/>
      <c r="JYV969" s="26"/>
      <c r="JYW969" s="26"/>
      <c r="JYX969" s="26"/>
      <c r="JYY969" s="26"/>
      <c r="JYZ969" s="26"/>
      <c r="JZA969" s="26"/>
      <c r="JZB969" s="26"/>
      <c r="JZC969" s="26"/>
      <c r="JZD969" s="26"/>
      <c r="JZE969" s="26"/>
      <c r="JZF969" s="26"/>
      <c r="JZG969" s="26"/>
      <c r="JZH969" s="26"/>
      <c r="JZI969" s="26"/>
      <c r="JZJ969" s="26"/>
      <c r="JZK969" s="26"/>
      <c r="JZL969" s="26"/>
      <c r="JZM969" s="26"/>
      <c r="JZN969" s="26"/>
      <c r="JZO969" s="26"/>
      <c r="JZP969" s="26"/>
      <c r="JZQ969" s="26"/>
      <c r="JZR969" s="26"/>
      <c r="JZS969" s="26"/>
      <c r="JZT969" s="26"/>
      <c r="JZU969" s="26"/>
      <c r="JZV969" s="26"/>
      <c r="JZW969" s="26"/>
      <c r="JZX969" s="26"/>
      <c r="JZY969" s="26"/>
      <c r="JZZ969" s="26"/>
      <c r="KAA969" s="26"/>
      <c r="KAB969" s="26"/>
      <c r="KAC969" s="26"/>
      <c r="KAD969" s="26"/>
      <c r="KAE969" s="26"/>
      <c r="KAF969" s="26"/>
      <c r="KAG969" s="26"/>
      <c r="KAH969" s="26"/>
      <c r="KAI969" s="26"/>
      <c r="KAJ969" s="26"/>
      <c r="KAK969" s="26"/>
      <c r="KAL969" s="26"/>
      <c r="KAM969" s="26"/>
      <c r="KAN969" s="26"/>
      <c r="KAO969" s="26"/>
      <c r="KAP969" s="26"/>
      <c r="KAQ969" s="26"/>
      <c r="KAR969" s="26"/>
      <c r="KAS969" s="26"/>
      <c r="KAT969" s="26"/>
      <c r="KAU969" s="26"/>
      <c r="KAV969" s="26"/>
      <c r="KAW969" s="26"/>
      <c r="KAX969" s="26"/>
      <c r="KAY969" s="26"/>
      <c r="KAZ969" s="26"/>
      <c r="KBA969" s="26"/>
      <c r="KBB969" s="26"/>
      <c r="KBC969" s="26"/>
      <c r="KBD969" s="26"/>
      <c r="KBE969" s="26"/>
      <c r="KBF969" s="26"/>
      <c r="KBG969" s="26"/>
      <c r="KBH969" s="26"/>
      <c r="KBI969" s="26"/>
      <c r="KBJ969" s="26"/>
      <c r="KBK969" s="26"/>
      <c r="KBL969" s="26"/>
      <c r="KBM969" s="26"/>
      <c r="KBN969" s="26"/>
      <c r="KBO969" s="26"/>
      <c r="KBP969" s="26"/>
      <c r="KBQ969" s="26"/>
      <c r="KBR969" s="26"/>
      <c r="KBS969" s="26"/>
      <c r="KBT969" s="26"/>
      <c r="KBU969" s="26"/>
      <c r="KBV969" s="26"/>
      <c r="KBW969" s="26"/>
      <c r="KBX969" s="26"/>
      <c r="KBY969" s="26"/>
      <c r="KBZ969" s="26"/>
      <c r="KCA969" s="26"/>
      <c r="KCB969" s="26"/>
      <c r="KCC969" s="26"/>
      <c r="KCD969" s="26"/>
      <c r="KCE969" s="26"/>
      <c r="KCF969" s="26"/>
      <c r="KCG969" s="26"/>
      <c r="KCH969" s="26"/>
      <c r="KCI969" s="26"/>
      <c r="KCJ969" s="26"/>
      <c r="KCK969" s="26"/>
      <c r="KCL969" s="26"/>
      <c r="KCM969" s="26"/>
      <c r="KCN969" s="26"/>
      <c r="KCO969" s="26"/>
      <c r="KCP969" s="26"/>
      <c r="KCQ969" s="26"/>
      <c r="KCR969" s="26"/>
      <c r="KCS969" s="26"/>
      <c r="KCT969" s="26"/>
      <c r="KCU969" s="26"/>
      <c r="KCV969" s="26"/>
      <c r="KCW969" s="26"/>
      <c r="KCX969" s="26"/>
      <c r="KCY969" s="26"/>
      <c r="KCZ969" s="26"/>
      <c r="KDA969" s="26"/>
      <c r="KDB969" s="26"/>
      <c r="KDC969" s="26"/>
      <c r="KDD969" s="26"/>
      <c r="KDE969" s="26"/>
      <c r="KDF969" s="26"/>
      <c r="KDG969" s="26"/>
      <c r="KDH969" s="26"/>
      <c r="KDI969" s="26"/>
      <c r="KDJ969" s="26"/>
      <c r="KDK969" s="26"/>
      <c r="KDL969" s="26"/>
      <c r="KDM969" s="26"/>
      <c r="KDN969" s="26"/>
      <c r="KDO969" s="26"/>
      <c r="KDP969" s="26"/>
      <c r="KDQ969" s="26"/>
      <c r="KDR969" s="26"/>
      <c r="KDS969" s="26"/>
      <c r="KDT969" s="26"/>
      <c r="KDU969" s="26"/>
      <c r="KDV969" s="26"/>
      <c r="KDW969" s="26"/>
      <c r="KDX969" s="26"/>
      <c r="KDY969" s="26"/>
      <c r="KDZ969" s="26"/>
      <c r="KEA969" s="26"/>
      <c r="KEB969" s="26"/>
      <c r="KEC969" s="26"/>
      <c r="KED969" s="26"/>
      <c r="KEE969" s="26"/>
      <c r="KEF969" s="26"/>
      <c r="KEG969" s="26"/>
      <c r="KEH969" s="26"/>
      <c r="KEI969" s="26"/>
      <c r="KEJ969" s="26"/>
      <c r="KEK969" s="26"/>
      <c r="KEL969" s="26"/>
      <c r="KEM969" s="26"/>
      <c r="KEN969" s="26"/>
      <c r="KEO969" s="26"/>
      <c r="KEP969" s="26"/>
      <c r="KEQ969" s="26"/>
      <c r="KER969" s="26"/>
      <c r="KES969" s="26"/>
      <c r="KET969" s="26"/>
      <c r="KEU969" s="26"/>
      <c r="KEV969" s="26"/>
      <c r="KEW969" s="26"/>
      <c r="KEX969" s="26"/>
      <c r="KEY969" s="26"/>
      <c r="KEZ969" s="26"/>
      <c r="KFA969" s="26"/>
      <c r="KFB969" s="26"/>
      <c r="KFC969" s="26"/>
      <c r="KFD969" s="26"/>
      <c r="KFE969" s="26"/>
      <c r="KFF969" s="26"/>
      <c r="KFG969" s="26"/>
      <c r="KFH969" s="26"/>
      <c r="KFI969" s="26"/>
      <c r="KFJ969" s="26"/>
      <c r="KFK969" s="26"/>
      <c r="KFL969" s="26"/>
      <c r="KFM969" s="26"/>
      <c r="KFN969" s="26"/>
      <c r="KFO969" s="26"/>
      <c r="KFP969" s="26"/>
      <c r="KFQ969" s="26"/>
      <c r="KFR969" s="26"/>
      <c r="KFS969" s="26"/>
      <c r="KFT969" s="26"/>
      <c r="KFU969" s="26"/>
      <c r="KFV969" s="26"/>
      <c r="KFW969" s="26"/>
      <c r="KFX969" s="26"/>
      <c r="KFY969" s="26"/>
      <c r="KFZ969" s="26"/>
      <c r="KGA969" s="26"/>
      <c r="KGB969" s="26"/>
      <c r="KGC969" s="26"/>
      <c r="KGD969" s="26"/>
      <c r="KGE969" s="26"/>
      <c r="KGF969" s="26"/>
      <c r="KGG969" s="26"/>
      <c r="KGH969" s="26"/>
      <c r="KGI969" s="26"/>
      <c r="KGJ969" s="26"/>
      <c r="KGK969" s="26"/>
      <c r="KGL969" s="26"/>
      <c r="KGM969" s="26"/>
      <c r="KGN969" s="26"/>
      <c r="KGO969" s="26"/>
      <c r="KGP969" s="26"/>
      <c r="KGQ969" s="26"/>
      <c r="KGR969" s="26"/>
      <c r="KGS969" s="26"/>
      <c r="KGT969" s="26"/>
      <c r="KGU969" s="26"/>
      <c r="KGV969" s="26"/>
      <c r="KGW969" s="26"/>
      <c r="KGX969" s="26"/>
      <c r="KGY969" s="26"/>
      <c r="KGZ969" s="26"/>
      <c r="KHA969" s="26"/>
      <c r="KHB969" s="26"/>
      <c r="KHC969" s="26"/>
      <c r="KHD969" s="26"/>
      <c r="KHE969" s="26"/>
      <c r="KHF969" s="26"/>
      <c r="KHG969" s="26"/>
      <c r="KHH969" s="26"/>
      <c r="KHI969" s="26"/>
      <c r="KHJ969" s="26"/>
      <c r="KHK969" s="26"/>
      <c r="KHL969" s="26"/>
      <c r="KHM969" s="26"/>
      <c r="KHN969" s="26"/>
      <c r="KHO969" s="26"/>
      <c r="KHP969" s="26"/>
      <c r="KHQ969" s="26"/>
      <c r="KHR969" s="26"/>
      <c r="KHS969" s="26"/>
      <c r="KHT969" s="26"/>
      <c r="KHU969" s="26"/>
      <c r="KHV969" s="26"/>
      <c r="KHW969" s="26"/>
      <c r="KHX969" s="26"/>
      <c r="KHY969" s="26"/>
      <c r="KHZ969" s="26"/>
      <c r="KIA969" s="26"/>
      <c r="KIB969" s="26"/>
      <c r="KIC969" s="26"/>
      <c r="KID969" s="26"/>
      <c r="KIE969" s="26"/>
      <c r="KIF969" s="26"/>
      <c r="KIG969" s="26"/>
      <c r="KIH969" s="26"/>
      <c r="KII969" s="26"/>
      <c r="KIJ969" s="26"/>
      <c r="KIK969" s="26"/>
      <c r="KIL969" s="26"/>
      <c r="KIM969" s="26"/>
      <c r="KIN969" s="26"/>
      <c r="KIO969" s="26"/>
      <c r="KIP969" s="26"/>
      <c r="KIQ969" s="26"/>
      <c r="KIR969" s="26"/>
      <c r="KIS969" s="26"/>
      <c r="KIT969" s="26"/>
      <c r="KIU969" s="26"/>
      <c r="KIV969" s="26"/>
      <c r="KIW969" s="26"/>
      <c r="KIX969" s="26"/>
      <c r="KIY969" s="26"/>
      <c r="KIZ969" s="26"/>
      <c r="KJA969" s="26"/>
      <c r="KJB969" s="26"/>
      <c r="KJC969" s="26"/>
      <c r="KJD969" s="26"/>
      <c r="KJE969" s="26"/>
      <c r="KJF969" s="26"/>
      <c r="KJG969" s="26"/>
      <c r="KJH969" s="26"/>
      <c r="KJI969" s="26"/>
      <c r="KJJ969" s="26"/>
      <c r="KJK969" s="26"/>
      <c r="KJL969" s="26"/>
      <c r="KJM969" s="26"/>
      <c r="KJN969" s="26"/>
      <c r="KJO969" s="26"/>
      <c r="KJP969" s="26"/>
      <c r="KJQ969" s="26"/>
      <c r="KJR969" s="26"/>
      <c r="KJS969" s="26"/>
      <c r="KJT969" s="26"/>
      <c r="KJU969" s="26"/>
      <c r="KJV969" s="26"/>
      <c r="KJW969" s="26"/>
      <c r="KJX969" s="26"/>
      <c r="KJY969" s="26"/>
      <c r="KJZ969" s="26"/>
      <c r="KKA969" s="26"/>
      <c r="KKB969" s="26"/>
      <c r="KKC969" s="26"/>
      <c r="KKD969" s="26"/>
      <c r="KKE969" s="26"/>
      <c r="KKF969" s="26"/>
      <c r="KKG969" s="26"/>
      <c r="KKH969" s="26"/>
      <c r="KKI969" s="26"/>
      <c r="KKJ969" s="26"/>
      <c r="KKK969" s="26"/>
      <c r="KKL969" s="26"/>
      <c r="KKM969" s="26"/>
      <c r="KKN969" s="26"/>
      <c r="KKO969" s="26"/>
      <c r="KKP969" s="26"/>
      <c r="KKQ969" s="26"/>
      <c r="KKR969" s="26"/>
      <c r="KKS969" s="26"/>
      <c r="KKT969" s="26"/>
      <c r="KKU969" s="26"/>
      <c r="KKV969" s="26"/>
      <c r="KKW969" s="26"/>
      <c r="KKX969" s="26"/>
      <c r="KKY969" s="26"/>
      <c r="KKZ969" s="26"/>
      <c r="KLA969" s="26"/>
      <c r="KLB969" s="26"/>
      <c r="KLC969" s="26"/>
      <c r="KLD969" s="26"/>
      <c r="KLE969" s="26"/>
      <c r="KLF969" s="26"/>
      <c r="KLG969" s="26"/>
      <c r="KLH969" s="26"/>
      <c r="KLI969" s="26"/>
      <c r="KLJ969" s="26"/>
      <c r="KLK969" s="26"/>
      <c r="KLL969" s="26"/>
      <c r="KLM969" s="26"/>
      <c r="KLN969" s="26"/>
      <c r="KLO969" s="26"/>
      <c r="KLP969" s="26"/>
      <c r="KLQ969" s="26"/>
      <c r="KLR969" s="26"/>
      <c r="KLS969" s="26"/>
      <c r="KLT969" s="26"/>
      <c r="KLU969" s="26"/>
      <c r="KLV969" s="26"/>
      <c r="KLW969" s="26"/>
      <c r="KLX969" s="26"/>
      <c r="KLY969" s="26"/>
      <c r="KLZ969" s="26"/>
      <c r="KMA969" s="26"/>
      <c r="KMB969" s="26"/>
      <c r="KMC969" s="26"/>
      <c r="KMD969" s="26"/>
      <c r="KME969" s="26"/>
      <c r="KMF969" s="26"/>
      <c r="KMG969" s="26"/>
      <c r="KMH969" s="26"/>
      <c r="KMI969" s="26"/>
      <c r="KMJ969" s="26"/>
      <c r="KMK969" s="26"/>
      <c r="KML969" s="26"/>
      <c r="KMM969" s="26"/>
      <c r="KMN969" s="26"/>
      <c r="KMO969" s="26"/>
      <c r="KMP969" s="26"/>
      <c r="KMQ969" s="26"/>
      <c r="KMR969" s="26"/>
      <c r="KMS969" s="26"/>
      <c r="KMT969" s="26"/>
      <c r="KMU969" s="26"/>
      <c r="KMV969" s="26"/>
      <c r="KMW969" s="26"/>
      <c r="KMX969" s="26"/>
      <c r="KMY969" s="26"/>
      <c r="KMZ969" s="26"/>
      <c r="KNA969" s="26"/>
      <c r="KNB969" s="26"/>
      <c r="KNC969" s="26"/>
      <c r="KND969" s="26"/>
      <c r="KNE969" s="26"/>
      <c r="KNF969" s="26"/>
      <c r="KNG969" s="26"/>
      <c r="KNH969" s="26"/>
      <c r="KNI969" s="26"/>
      <c r="KNJ969" s="26"/>
      <c r="KNK969" s="26"/>
      <c r="KNL969" s="26"/>
      <c r="KNM969" s="26"/>
      <c r="KNN969" s="26"/>
      <c r="KNO969" s="26"/>
      <c r="KNP969" s="26"/>
      <c r="KNQ969" s="26"/>
      <c r="KNR969" s="26"/>
      <c r="KNS969" s="26"/>
      <c r="KNT969" s="26"/>
      <c r="KNU969" s="26"/>
      <c r="KNV969" s="26"/>
      <c r="KNW969" s="26"/>
      <c r="KNX969" s="26"/>
      <c r="KNY969" s="26"/>
      <c r="KNZ969" s="26"/>
      <c r="KOA969" s="26"/>
      <c r="KOB969" s="26"/>
      <c r="KOC969" s="26"/>
      <c r="KOD969" s="26"/>
      <c r="KOE969" s="26"/>
      <c r="KOF969" s="26"/>
      <c r="KOG969" s="26"/>
      <c r="KOH969" s="26"/>
      <c r="KOI969" s="26"/>
      <c r="KOJ969" s="26"/>
      <c r="KOK969" s="26"/>
      <c r="KOL969" s="26"/>
      <c r="KOM969" s="26"/>
      <c r="KON969" s="26"/>
      <c r="KOO969" s="26"/>
      <c r="KOP969" s="26"/>
      <c r="KOQ969" s="26"/>
      <c r="KOR969" s="26"/>
      <c r="KOS969" s="26"/>
      <c r="KOT969" s="26"/>
      <c r="KOU969" s="26"/>
      <c r="KOV969" s="26"/>
      <c r="KOW969" s="26"/>
      <c r="KOX969" s="26"/>
      <c r="KOY969" s="26"/>
      <c r="KOZ969" s="26"/>
      <c r="KPA969" s="26"/>
      <c r="KPB969" s="26"/>
      <c r="KPC969" s="26"/>
      <c r="KPD969" s="26"/>
      <c r="KPE969" s="26"/>
      <c r="KPF969" s="26"/>
      <c r="KPG969" s="26"/>
      <c r="KPH969" s="26"/>
      <c r="KPI969" s="26"/>
      <c r="KPJ969" s="26"/>
      <c r="KPK969" s="26"/>
      <c r="KPL969" s="26"/>
      <c r="KPM969" s="26"/>
      <c r="KPN969" s="26"/>
      <c r="KPO969" s="26"/>
      <c r="KPP969" s="26"/>
      <c r="KPQ969" s="26"/>
      <c r="KPR969" s="26"/>
      <c r="KPS969" s="26"/>
      <c r="KPT969" s="26"/>
      <c r="KPU969" s="26"/>
      <c r="KPV969" s="26"/>
      <c r="KPW969" s="26"/>
      <c r="KPX969" s="26"/>
      <c r="KPY969" s="26"/>
      <c r="KPZ969" s="26"/>
      <c r="KQA969" s="26"/>
      <c r="KQB969" s="26"/>
      <c r="KQC969" s="26"/>
      <c r="KQD969" s="26"/>
      <c r="KQE969" s="26"/>
      <c r="KQF969" s="26"/>
      <c r="KQG969" s="26"/>
      <c r="KQH969" s="26"/>
      <c r="KQI969" s="26"/>
      <c r="KQJ969" s="26"/>
      <c r="KQK969" s="26"/>
      <c r="KQL969" s="26"/>
      <c r="KQM969" s="26"/>
      <c r="KQN969" s="26"/>
      <c r="KQO969" s="26"/>
      <c r="KQP969" s="26"/>
      <c r="KQQ969" s="26"/>
      <c r="KQR969" s="26"/>
      <c r="KQS969" s="26"/>
      <c r="KQT969" s="26"/>
      <c r="KQU969" s="26"/>
      <c r="KQV969" s="26"/>
      <c r="KQW969" s="26"/>
      <c r="KQX969" s="26"/>
      <c r="KQY969" s="26"/>
      <c r="KQZ969" s="26"/>
      <c r="KRA969" s="26"/>
      <c r="KRB969" s="26"/>
      <c r="KRC969" s="26"/>
      <c r="KRD969" s="26"/>
      <c r="KRE969" s="26"/>
      <c r="KRF969" s="26"/>
      <c r="KRG969" s="26"/>
      <c r="KRH969" s="26"/>
      <c r="KRI969" s="26"/>
      <c r="KRJ969" s="26"/>
      <c r="KRK969" s="26"/>
      <c r="KRL969" s="26"/>
      <c r="KRM969" s="26"/>
      <c r="KRN969" s="26"/>
      <c r="KRO969" s="26"/>
      <c r="KRP969" s="26"/>
      <c r="KRQ969" s="26"/>
      <c r="KRR969" s="26"/>
      <c r="KRS969" s="26"/>
      <c r="KRT969" s="26"/>
      <c r="KRU969" s="26"/>
      <c r="KRV969" s="26"/>
      <c r="KRW969" s="26"/>
      <c r="KRX969" s="26"/>
      <c r="KRY969" s="26"/>
      <c r="KRZ969" s="26"/>
      <c r="KSA969" s="26"/>
      <c r="KSB969" s="26"/>
      <c r="KSC969" s="26"/>
      <c r="KSD969" s="26"/>
      <c r="KSE969" s="26"/>
      <c r="KSF969" s="26"/>
      <c r="KSG969" s="26"/>
      <c r="KSH969" s="26"/>
      <c r="KSI969" s="26"/>
      <c r="KSJ969" s="26"/>
      <c r="KSK969" s="26"/>
      <c r="KSL969" s="26"/>
      <c r="KSM969" s="26"/>
      <c r="KSN969" s="26"/>
      <c r="KSO969" s="26"/>
      <c r="KSP969" s="26"/>
      <c r="KSQ969" s="26"/>
      <c r="KSR969" s="26"/>
      <c r="KSS969" s="26"/>
      <c r="KST969" s="26"/>
      <c r="KSU969" s="26"/>
      <c r="KSV969" s="26"/>
      <c r="KSW969" s="26"/>
      <c r="KSX969" s="26"/>
      <c r="KSY969" s="26"/>
      <c r="KSZ969" s="26"/>
      <c r="KTA969" s="26"/>
      <c r="KTB969" s="26"/>
      <c r="KTC969" s="26"/>
      <c r="KTD969" s="26"/>
      <c r="KTE969" s="26"/>
      <c r="KTF969" s="26"/>
      <c r="KTG969" s="26"/>
      <c r="KTH969" s="26"/>
      <c r="KTI969" s="26"/>
      <c r="KTJ969" s="26"/>
      <c r="KTK969" s="26"/>
      <c r="KTL969" s="26"/>
      <c r="KTM969" s="26"/>
      <c r="KTN969" s="26"/>
      <c r="KTO969" s="26"/>
      <c r="KTP969" s="26"/>
      <c r="KTQ969" s="26"/>
      <c r="KTR969" s="26"/>
      <c r="KTS969" s="26"/>
      <c r="KTT969" s="26"/>
      <c r="KTU969" s="26"/>
      <c r="KTV969" s="26"/>
      <c r="KTW969" s="26"/>
      <c r="KTX969" s="26"/>
      <c r="KTY969" s="26"/>
      <c r="KTZ969" s="26"/>
      <c r="KUA969" s="26"/>
      <c r="KUB969" s="26"/>
      <c r="KUC969" s="26"/>
      <c r="KUD969" s="26"/>
      <c r="KUE969" s="26"/>
      <c r="KUF969" s="26"/>
      <c r="KUG969" s="26"/>
      <c r="KUH969" s="26"/>
      <c r="KUI969" s="26"/>
      <c r="KUJ969" s="26"/>
      <c r="KUK969" s="26"/>
      <c r="KUL969" s="26"/>
      <c r="KUM969" s="26"/>
      <c r="KUN969" s="26"/>
      <c r="KUO969" s="26"/>
      <c r="KUP969" s="26"/>
      <c r="KUQ969" s="26"/>
      <c r="KUR969" s="26"/>
      <c r="KUS969" s="26"/>
      <c r="KUT969" s="26"/>
      <c r="KUU969" s="26"/>
      <c r="KUV969" s="26"/>
      <c r="KUW969" s="26"/>
      <c r="KUX969" s="26"/>
      <c r="KUY969" s="26"/>
      <c r="KUZ969" s="26"/>
      <c r="KVA969" s="26"/>
      <c r="KVB969" s="26"/>
      <c r="KVC969" s="26"/>
      <c r="KVD969" s="26"/>
      <c r="KVE969" s="26"/>
      <c r="KVF969" s="26"/>
      <c r="KVG969" s="26"/>
      <c r="KVH969" s="26"/>
      <c r="KVI969" s="26"/>
      <c r="KVJ969" s="26"/>
      <c r="KVK969" s="26"/>
      <c r="KVL969" s="26"/>
      <c r="KVM969" s="26"/>
      <c r="KVN969" s="26"/>
      <c r="KVO969" s="26"/>
      <c r="KVP969" s="26"/>
      <c r="KVQ969" s="26"/>
      <c r="KVR969" s="26"/>
      <c r="KVS969" s="26"/>
      <c r="KVT969" s="26"/>
      <c r="KVU969" s="26"/>
      <c r="KVV969" s="26"/>
      <c r="KVW969" s="26"/>
      <c r="KVX969" s="26"/>
      <c r="KVY969" s="26"/>
      <c r="KVZ969" s="26"/>
      <c r="KWA969" s="26"/>
      <c r="KWB969" s="26"/>
      <c r="KWC969" s="26"/>
      <c r="KWD969" s="26"/>
      <c r="KWE969" s="26"/>
      <c r="KWF969" s="26"/>
      <c r="KWG969" s="26"/>
      <c r="KWH969" s="26"/>
      <c r="KWI969" s="26"/>
      <c r="KWJ969" s="26"/>
      <c r="KWK969" s="26"/>
      <c r="KWL969" s="26"/>
      <c r="KWM969" s="26"/>
      <c r="KWN969" s="26"/>
      <c r="KWO969" s="26"/>
      <c r="KWP969" s="26"/>
      <c r="KWQ969" s="26"/>
      <c r="KWR969" s="26"/>
      <c r="KWS969" s="26"/>
      <c r="KWT969" s="26"/>
      <c r="KWU969" s="26"/>
      <c r="KWV969" s="26"/>
      <c r="KWW969" s="26"/>
      <c r="KWX969" s="26"/>
      <c r="KWY969" s="26"/>
      <c r="KWZ969" s="26"/>
      <c r="KXA969" s="26"/>
      <c r="KXB969" s="26"/>
      <c r="KXC969" s="26"/>
      <c r="KXD969" s="26"/>
      <c r="KXE969" s="26"/>
      <c r="KXF969" s="26"/>
      <c r="KXG969" s="26"/>
      <c r="KXH969" s="26"/>
      <c r="KXI969" s="26"/>
      <c r="KXJ969" s="26"/>
      <c r="KXK969" s="26"/>
      <c r="KXL969" s="26"/>
      <c r="KXM969" s="26"/>
      <c r="KXN969" s="26"/>
      <c r="KXO969" s="26"/>
      <c r="KXP969" s="26"/>
      <c r="KXQ969" s="26"/>
      <c r="KXR969" s="26"/>
      <c r="KXS969" s="26"/>
      <c r="KXT969" s="26"/>
      <c r="KXU969" s="26"/>
      <c r="KXV969" s="26"/>
      <c r="KXW969" s="26"/>
      <c r="KXX969" s="26"/>
      <c r="KXY969" s="26"/>
      <c r="KXZ969" s="26"/>
      <c r="KYA969" s="26"/>
      <c r="KYB969" s="26"/>
      <c r="KYC969" s="26"/>
      <c r="KYD969" s="26"/>
      <c r="KYE969" s="26"/>
      <c r="KYF969" s="26"/>
      <c r="KYG969" s="26"/>
      <c r="KYH969" s="26"/>
      <c r="KYI969" s="26"/>
      <c r="KYJ969" s="26"/>
      <c r="KYK969" s="26"/>
      <c r="KYL969" s="26"/>
      <c r="KYM969" s="26"/>
      <c r="KYN969" s="26"/>
      <c r="KYO969" s="26"/>
      <c r="KYP969" s="26"/>
      <c r="KYQ969" s="26"/>
      <c r="KYR969" s="26"/>
      <c r="KYS969" s="26"/>
      <c r="KYT969" s="26"/>
      <c r="KYU969" s="26"/>
      <c r="KYV969" s="26"/>
      <c r="KYW969" s="26"/>
      <c r="KYX969" s="26"/>
      <c r="KYY969" s="26"/>
      <c r="KYZ969" s="26"/>
      <c r="KZA969" s="26"/>
      <c r="KZB969" s="26"/>
      <c r="KZC969" s="26"/>
      <c r="KZD969" s="26"/>
      <c r="KZE969" s="26"/>
      <c r="KZF969" s="26"/>
      <c r="KZG969" s="26"/>
      <c r="KZH969" s="26"/>
      <c r="KZI969" s="26"/>
      <c r="KZJ969" s="26"/>
      <c r="KZK969" s="26"/>
      <c r="KZL969" s="26"/>
      <c r="KZM969" s="26"/>
      <c r="KZN969" s="26"/>
      <c r="KZO969" s="26"/>
      <c r="KZP969" s="26"/>
      <c r="KZQ969" s="26"/>
      <c r="KZR969" s="26"/>
      <c r="KZS969" s="26"/>
      <c r="KZT969" s="26"/>
      <c r="KZU969" s="26"/>
      <c r="KZV969" s="26"/>
      <c r="KZW969" s="26"/>
      <c r="KZX969" s="26"/>
      <c r="KZY969" s="26"/>
      <c r="KZZ969" s="26"/>
      <c r="LAA969" s="26"/>
      <c r="LAB969" s="26"/>
      <c r="LAC969" s="26"/>
      <c r="LAD969" s="26"/>
      <c r="LAE969" s="26"/>
      <c r="LAF969" s="26"/>
      <c r="LAG969" s="26"/>
      <c r="LAH969" s="26"/>
      <c r="LAI969" s="26"/>
      <c r="LAJ969" s="26"/>
      <c r="LAK969" s="26"/>
      <c r="LAL969" s="26"/>
      <c r="LAM969" s="26"/>
      <c r="LAN969" s="26"/>
      <c r="LAO969" s="26"/>
      <c r="LAP969" s="26"/>
      <c r="LAQ969" s="26"/>
      <c r="LAR969" s="26"/>
      <c r="LAS969" s="26"/>
      <c r="LAT969" s="26"/>
      <c r="LAU969" s="26"/>
      <c r="LAV969" s="26"/>
      <c r="LAW969" s="26"/>
      <c r="LAX969" s="26"/>
      <c r="LAY969" s="26"/>
      <c r="LAZ969" s="26"/>
      <c r="LBA969" s="26"/>
      <c r="LBB969" s="26"/>
      <c r="LBC969" s="26"/>
      <c r="LBD969" s="26"/>
      <c r="LBE969" s="26"/>
      <c r="LBF969" s="26"/>
      <c r="LBG969" s="26"/>
      <c r="LBH969" s="26"/>
      <c r="LBI969" s="26"/>
      <c r="LBJ969" s="26"/>
      <c r="LBK969" s="26"/>
      <c r="LBL969" s="26"/>
      <c r="LBM969" s="26"/>
      <c r="LBN969" s="26"/>
      <c r="LBO969" s="26"/>
      <c r="LBP969" s="26"/>
      <c r="LBQ969" s="26"/>
      <c r="LBR969" s="26"/>
      <c r="LBS969" s="26"/>
      <c r="LBT969" s="26"/>
      <c r="LBU969" s="26"/>
      <c r="LBV969" s="26"/>
      <c r="LBW969" s="26"/>
      <c r="LBX969" s="26"/>
      <c r="LBY969" s="26"/>
      <c r="LBZ969" s="26"/>
      <c r="LCA969" s="26"/>
      <c r="LCB969" s="26"/>
      <c r="LCC969" s="26"/>
      <c r="LCD969" s="26"/>
      <c r="LCE969" s="26"/>
      <c r="LCF969" s="26"/>
      <c r="LCG969" s="26"/>
      <c r="LCH969" s="26"/>
      <c r="LCI969" s="26"/>
      <c r="LCJ969" s="26"/>
      <c r="LCK969" s="26"/>
      <c r="LCL969" s="26"/>
      <c r="LCM969" s="26"/>
      <c r="LCN969" s="26"/>
      <c r="LCO969" s="26"/>
      <c r="LCP969" s="26"/>
      <c r="LCQ969" s="26"/>
      <c r="LCR969" s="26"/>
      <c r="LCS969" s="26"/>
      <c r="LCT969" s="26"/>
      <c r="LCU969" s="26"/>
      <c r="LCV969" s="26"/>
      <c r="LCW969" s="26"/>
      <c r="LCX969" s="26"/>
      <c r="LCY969" s="26"/>
      <c r="LCZ969" s="26"/>
      <c r="LDA969" s="26"/>
      <c r="LDB969" s="26"/>
      <c r="LDC969" s="26"/>
      <c r="LDD969" s="26"/>
      <c r="LDE969" s="26"/>
      <c r="LDF969" s="26"/>
      <c r="LDG969" s="26"/>
      <c r="LDH969" s="26"/>
      <c r="LDI969" s="26"/>
      <c r="LDJ969" s="26"/>
      <c r="LDK969" s="26"/>
      <c r="LDL969" s="26"/>
      <c r="LDM969" s="26"/>
      <c r="LDN969" s="26"/>
      <c r="LDO969" s="26"/>
      <c r="LDP969" s="26"/>
      <c r="LDQ969" s="26"/>
      <c r="LDR969" s="26"/>
      <c r="LDS969" s="26"/>
      <c r="LDT969" s="26"/>
      <c r="LDU969" s="26"/>
      <c r="LDV969" s="26"/>
      <c r="LDW969" s="26"/>
      <c r="LDX969" s="26"/>
      <c r="LDY969" s="26"/>
      <c r="LDZ969" s="26"/>
      <c r="LEA969" s="26"/>
      <c r="LEB969" s="26"/>
      <c r="LEC969" s="26"/>
      <c r="LED969" s="26"/>
      <c r="LEE969" s="26"/>
      <c r="LEF969" s="26"/>
      <c r="LEG969" s="26"/>
      <c r="LEH969" s="26"/>
      <c r="LEI969" s="26"/>
      <c r="LEJ969" s="26"/>
      <c r="LEK969" s="26"/>
      <c r="LEL969" s="26"/>
      <c r="LEM969" s="26"/>
      <c r="LEN969" s="26"/>
      <c r="LEO969" s="26"/>
      <c r="LEP969" s="26"/>
      <c r="LEQ969" s="26"/>
      <c r="LER969" s="26"/>
      <c r="LES969" s="26"/>
      <c r="LET969" s="26"/>
      <c r="LEU969" s="26"/>
      <c r="LEV969" s="26"/>
      <c r="LEW969" s="26"/>
      <c r="LEX969" s="26"/>
      <c r="LEY969" s="26"/>
      <c r="LEZ969" s="26"/>
      <c r="LFA969" s="26"/>
      <c r="LFB969" s="26"/>
      <c r="LFC969" s="26"/>
      <c r="LFD969" s="26"/>
      <c r="LFE969" s="26"/>
      <c r="LFF969" s="26"/>
      <c r="LFG969" s="26"/>
      <c r="LFH969" s="26"/>
      <c r="LFI969" s="26"/>
      <c r="LFJ969" s="26"/>
      <c r="LFK969" s="26"/>
      <c r="LFL969" s="26"/>
      <c r="LFM969" s="26"/>
      <c r="LFN969" s="26"/>
      <c r="LFO969" s="26"/>
      <c r="LFP969" s="26"/>
      <c r="LFQ969" s="26"/>
      <c r="LFR969" s="26"/>
      <c r="LFS969" s="26"/>
      <c r="LFT969" s="26"/>
      <c r="LFU969" s="26"/>
      <c r="LFV969" s="26"/>
      <c r="LFW969" s="26"/>
      <c r="LFX969" s="26"/>
      <c r="LFY969" s="26"/>
      <c r="LFZ969" s="26"/>
      <c r="LGA969" s="26"/>
      <c r="LGB969" s="26"/>
      <c r="LGC969" s="26"/>
      <c r="LGD969" s="26"/>
      <c r="LGE969" s="26"/>
      <c r="LGF969" s="26"/>
      <c r="LGG969" s="26"/>
      <c r="LGH969" s="26"/>
      <c r="LGI969" s="26"/>
      <c r="LGJ969" s="26"/>
      <c r="LGK969" s="26"/>
      <c r="LGL969" s="26"/>
      <c r="LGM969" s="26"/>
      <c r="LGN969" s="26"/>
      <c r="LGO969" s="26"/>
      <c r="LGP969" s="26"/>
      <c r="LGQ969" s="26"/>
      <c r="LGR969" s="26"/>
      <c r="LGS969" s="26"/>
      <c r="LGT969" s="26"/>
      <c r="LGU969" s="26"/>
      <c r="LGV969" s="26"/>
      <c r="LGW969" s="26"/>
      <c r="LGX969" s="26"/>
      <c r="LGY969" s="26"/>
      <c r="LGZ969" s="26"/>
      <c r="LHA969" s="26"/>
      <c r="LHB969" s="26"/>
      <c r="LHC969" s="26"/>
      <c r="LHD969" s="26"/>
      <c r="LHE969" s="26"/>
      <c r="LHF969" s="26"/>
      <c r="LHG969" s="26"/>
      <c r="LHH969" s="26"/>
      <c r="LHI969" s="26"/>
      <c r="LHJ969" s="26"/>
      <c r="LHK969" s="26"/>
      <c r="LHL969" s="26"/>
      <c r="LHM969" s="26"/>
      <c r="LHN969" s="26"/>
      <c r="LHO969" s="26"/>
      <c r="LHP969" s="26"/>
      <c r="LHQ969" s="26"/>
      <c r="LHR969" s="26"/>
      <c r="LHS969" s="26"/>
      <c r="LHT969" s="26"/>
      <c r="LHU969" s="26"/>
      <c r="LHV969" s="26"/>
      <c r="LHW969" s="26"/>
      <c r="LHX969" s="26"/>
      <c r="LHY969" s="26"/>
      <c r="LHZ969" s="26"/>
      <c r="LIA969" s="26"/>
      <c r="LIB969" s="26"/>
      <c r="LIC969" s="26"/>
      <c r="LID969" s="26"/>
      <c r="LIE969" s="26"/>
      <c r="LIF969" s="26"/>
      <c r="LIG969" s="26"/>
      <c r="LIH969" s="26"/>
      <c r="LII969" s="26"/>
      <c r="LIJ969" s="26"/>
      <c r="LIK969" s="26"/>
      <c r="LIL969" s="26"/>
      <c r="LIM969" s="26"/>
      <c r="LIN969" s="26"/>
      <c r="LIO969" s="26"/>
      <c r="LIP969" s="26"/>
      <c r="LIQ969" s="26"/>
      <c r="LIR969" s="26"/>
      <c r="LIS969" s="26"/>
      <c r="LIT969" s="26"/>
      <c r="LIU969" s="26"/>
      <c r="LIV969" s="26"/>
      <c r="LIW969" s="26"/>
      <c r="LIX969" s="26"/>
      <c r="LIY969" s="26"/>
      <c r="LIZ969" s="26"/>
      <c r="LJA969" s="26"/>
      <c r="LJB969" s="26"/>
      <c r="LJC969" s="26"/>
      <c r="LJD969" s="26"/>
      <c r="LJE969" s="26"/>
      <c r="LJF969" s="26"/>
      <c r="LJG969" s="26"/>
      <c r="LJH969" s="26"/>
      <c r="LJI969" s="26"/>
      <c r="LJJ969" s="26"/>
      <c r="LJK969" s="26"/>
      <c r="LJL969" s="26"/>
      <c r="LJM969" s="26"/>
      <c r="LJN969" s="26"/>
      <c r="LJO969" s="26"/>
      <c r="LJP969" s="26"/>
      <c r="LJQ969" s="26"/>
      <c r="LJR969" s="26"/>
      <c r="LJS969" s="26"/>
      <c r="LJT969" s="26"/>
      <c r="LJU969" s="26"/>
      <c r="LJV969" s="26"/>
      <c r="LJW969" s="26"/>
      <c r="LJX969" s="26"/>
      <c r="LJY969" s="26"/>
      <c r="LJZ969" s="26"/>
      <c r="LKA969" s="26"/>
      <c r="LKB969" s="26"/>
      <c r="LKC969" s="26"/>
      <c r="LKD969" s="26"/>
      <c r="LKE969" s="26"/>
      <c r="LKF969" s="26"/>
      <c r="LKG969" s="26"/>
      <c r="LKH969" s="26"/>
      <c r="LKI969" s="26"/>
      <c r="LKJ969" s="26"/>
      <c r="LKK969" s="26"/>
      <c r="LKL969" s="26"/>
      <c r="LKM969" s="26"/>
      <c r="LKN969" s="26"/>
      <c r="LKO969" s="26"/>
      <c r="LKP969" s="26"/>
      <c r="LKQ969" s="26"/>
      <c r="LKR969" s="26"/>
      <c r="LKS969" s="26"/>
      <c r="LKT969" s="26"/>
      <c r="LKU969" s="26"/>
      <c r="LKV969" s="26"/>
      <c r="LKW969" s="26"/>
      <c r="LKX969" s="26"/>
      <c r="LKY969" s="26"/>
      <c r="LKZ969" s="26"/>
      <c r="LLA969" s="26"/>
      <c r="LLB969" s="26"/>
      <c r="LLC969" s="26"/>
      <c r="LLD969" s="26"/>
      <c r="LLE969" s="26"/>
      <c r="LLF969" s="26"/>
      <c r="LLG969" s="26"/>
      <c r="LLH969" s="26"/>
      <c r="LLI969" s="26"/>
      <c r="LLJ969" s="26"/>
      <c r="LLK969" s="26"/>
      <c r="LLL969" s="26"/>
      <c r="LLM969" s="26"/>
      <c r="LLN969" s="26"/>
      <c r="LLO969" s="26"/>
      <c r="LLP969" s="26"/>
      <c r="LLQ969" s="26"/>
      <c r="LLR969" s="26"/>
      <c r="LLS969" s="26"/>
      <c r="LLT969" s="26"/>
      <c r="LLU969" s="26"/>
      <c r="LLV969" s="26"/>
      <c r="LLW969" s="26"/>
      <c r="LLX969" s="26"/>
      <c r="LLY969" s="26"/>
      <c r="LLZ969" s="26"/>
      <c r="LMA969" s="26"/>
      <c r="LMB969" s="26"/>
      <c r="LMC969" s="26"/>
      <c r="LMD969" s="26"/>
      <c r="LME969" s="26"/>
      <c r="LMF969" s="26"/>
      <c r="LMG969" s="26"/>
      <c r="LMH969" s="26"/>
      <c r="LMI969" s="26"/>
      <c r="LMJ969" s="26"/>
      <c r="LMK969" s="26"/>
      <c r="LML969" s="26"/>
      <c r="LMM969" s="26"/>
      <c r="LMN969" s="26"/>
      <c r="LMO969" s="26"/>
      <c r="LMP969" s="26"/>
      <c r="LMQ969" s="26"/>
      <c r="LMR969" s="26"/>
      <c r="LMS969" s="26"/>
      <c r="LMT969" s="26"/>
      <c r="LMU969" s="26"/>
      <c r="LMV969" s="26"/>
      <c r="LMW969" s="26"/>
      <c r="LMX969" s="26"/>
      <c r="LMY969" s="26"/>
      <c r="LMZ969" s="26"/>
      <c r="LNA969" s="26"/>
      <c r="LNB969" s="26"/>
      <c r="LNC969" s="26"/>
      <c r="LND969" s="26"/>
      <c r="LNE969" s="26"/>
      <c r="LNF969" s="26"/>
      <c r="LNG969" s="26"/>
      <c r="LNH969" s="26"/>
      <c r="LNI969" s="26"/>
      <c r="LNJ969" s="26"/>
      <c r="LNK969" s="26"/>
      <c r="LNL969" s="26"/>
      <c r="LNM969" s="26"/>
      <c r="LNN969" s="26"/>
      <c r="LNO969" s="26"/>
      <c r="LNP969" s="26"/>
      <c r="LNQ969" s="26"/>
      <c r="LNR969" s="26"/>
      <c r="LNS969" s="26"/>
      <c r="LNT969" s="26"/>
      <c r="LNU969" s="26"/>
      <c r="LNV969" s="26"/>
      <c r="LNW969" s="26"/>
      <c r="LNX969" s="26"/>
      <c r="LNY969" s="26"/>
      <c r="LNZ969" s="26"/>
      <c r="LOA969" s="26"/>
      <c r="LOB969" s="26"/>
      <c r="LOC969" s="26"/>
      <c r="LOD969" s="26"/>
      <c r="LOE969" s="26"/>
      <c r="LOF969" s="26"/>
      <c r="LOG969" s="26"/>
      <c r="LOH969" s="26"/>
      <c r="LOI969" s="26"/>
      <c r="LOJ969" s="26"/>
      <c r="LOK969" s="26"/>
      <c r="LOL969" s="26"/>
      <c r="LOM969" s="26"/>
      <c r="LON969" s="26"/>
      <c r="LOO969" s="26"/>
      <c r="LOP969" s="26"/>
      <c r="LOQ969" s="26"/>
      <c r="LOR969" s="26"/>
      <c r="LOS969" s="26"/>
      <c r="LOT969" s="26"/>
      <c r="LOU969" s="26"/>
      <c r="LOV969" s="26"/>
      <c r="LOW969" s="26"/>
      <c r="LOX969" s="26"/>
      <c r="LOY969" s="26"/>
      <c r="LOZ969" s="26"/>
      <c r="LPA969" s="26"/>
      <c r="LPB969" s="26"/>
      <c r="LPC969" s="26"/>
      <c r="LPD969" s="26"/>
      <c r="LPE969" s="26"/>
      <c r="LPF969" s="26"/>
      <c r="LPG969" s="26"/>
      <c r="LPH969" s="26"/>
      <c r="LPI969" s="26"/>
      <c r="LPJ969" s="26"/>
      <c r="LPK969" s="26"/>
      <c r="LPL969" s="26"/>
      <c r="LPM969" s="26"/>
      <c r="LPN969" s="26"/>
      <c r="LPO969" s="26"/>
      <c r="LPP969" s="26"/>
      <c r="LPQ969" s="26"/>
      <c r="LPR969" s="26"/>
      <c r="LPS969" s="26"/>
      <c r="LPT969" s="26"/>
      <c r="LPU969" s="26"/>
      <c r="LPV969" s="26"/>
      <c r="LPW969" s="26"/>
      <c r="LPX969" s="26"/>
      <c r="LPY969" s="26"/>
      <c r="LPZ969" s="26"/>
      <c r="LQA969" s="26"/>
      <c r="LQB969" s="26"/>
      <c r="LQC969" s="26"/>
      <c r="LQD969" s="26"/>
      <c r="LQE969" s="26"/>
      <c r="LQF969" s="26"/>
      <c r="LQG969" s="26"/>
      <c r="LQH969" s="26"/>
      <c r="LQI969" s="26"/>
      <c r="LQJ969" s="26"/>
      <c r="LQK969" s="26"/>
      <c r="LQL969" s="26"/>
      <c r="LQM969" s="26"/>
      <c r="LQN969" s="26"/>
      <c r="LQO969" s="26"/>
      <c r="LQP969" s="26"/>
      <c r="LQQ969" s="26"/>
      <c r="LQR969" s="26"/>
      <c r="LQS969" s="26"/>
      <c r="LQT969" s="26"/>
      <c r="LQU969" s="26"/>
      <c r="LQV969" s="26"/>
      <c r="LQW969" s="26"/>
      <c r="LQX969" s="26"/>
      <c r="LQY969" s="26"/>
      <c r="LQZ969" s="26"/>
      <c r="LRA969" s="26"/>
      <c r="LRB969" s="26"/>
      <c r="LRC969" s="26"/>
      <c r="LRD969" s="26"/>
      <c r="LRE969" s="26"/>
      <c r="LRF969" s="26"/>
      <c r="LRG969" s="26"/>
      <c r="LRH969" s="26"/>
      <c r="LRI969" s="26"/>
      <c r="LRJ969" s="26"/>
      <c r="LRK969" s="26"/>
      <c r="LRL969" s="26"/>
      <c r="LRM969" s="26"/>
      <c r="LRN969" s="26"/>
      <c r="LRO969" s="26"/>
      <c r="LRP969" s="26"/>
      <c r="LRQ969" s="26"/>
      <c r="LRR969" s="26"/>
      <c r="LRS969" s="26"/>
      <c r="LRT969" s="26"/>
      <c r="LRU969" s="26"/>
      <c r="LRV969" s="26"/>
      <c r="LRW969" s="26"/>
      <c r="LRX969" s="26"/>
      <c r="LRY969" s="26"/>
      <c r="LRZ969" s="26"/>
      <c r="LSA969" s="26"/>
      <c r="LSB969" s="26"/>
      <c r="LSC969" s="26"/>
      <c r="LSD969" s="26"/>
      <c r="LSE969" s="26"/>
      <c r="LSF969" s="26"/>
      <c r="LSG969" s="26"/>
      <c r="LSH969" s="26"/>
      <c r="LSI969" s="26"/>
      <c r="LSJ969" s="26"/>
      <c r="LSK969" s="26"/>
      <c r="LSL969" s="26"/>
      <c r="LSM969" s="26"/>
      <c r="LSN969" s="26"/>
      <c r="LSO969" s="26"/>
      <c r="LSP969" s="26"/>
      <c r="LSQ969" s="26"/>
      <c r="LSR969" s="26"/>
      <c r="LSS969" s="26"/>
      <c r="LST969" s="26"/>
      <c r="LSU969" s="26"/>
      <c r="LSV969" s="26"/>
      <c r="LSW969" s="26"/>
      <c r="LSX969" s="26"/>
      <c r="LSY969" s="26"/>
      <c r="LSZ969" s="26"/>
      <c r="LTA969" s="26"/>
      <c r="LTB969" s="26"/>
      <c r="LTC969" s="26"/>
      <c r="LTD969" s="26"/>
      <c r="LTE969" s="26"/>
      <c r="LTF969" s="26"/>
      <c r="LTG969" s="26"/>
      <c r="LTH969" s="26"/>
      <c r="LTI969" s="26"/>
      <c r="LTJ969" s="26"/>
      <c r="LTK969" s="26"/>
      <c r="LTL969" s="26"/>
      <c r="LTM969" s="26"/>
      <c r="LTN969" s="26"/>
      <c r="LTO969" s="26"/>
      <c r="LTP969" s="26"/>
      <c r="LTQ969" s="26"/>
      <c r="LTR969" s="26"/>
      <c r="LTS969" s="26"/>
      <c r="LTT969" s="26"/>
      <c r="LTU969" s="26"/>
      <c r="LTV969" s="26"/>
      <c r="LTW969" s="26"/>
      <c r="LTX969" s="26"/>
      <c r="LTY969" s="26"/>
      <c r="LTZ969" s="26"/>
      <c r="LUA969" s="26"/>
      <c r="LUB969" s="26"/>
      <c r="LUC969" s="26"/>
      <c r="LUD969" s="26"/>
      <c r="LUE969" s="26"/>
      <c r="LUF969" s="26"/>
      <c r="LUG969" s="26"/>
      <c r="LUH969" s="26"/>
      <c r="LUI969" s="26"/>
      <c r="LUJ969" s="26"/>
      <c r="LUK969" s="26"/>
      <c r="LUL969" s="26"/>
      <c r="LUM969" s="26"/>
      <c r="LUN969" s="26"/>
      <c r="LUO969" s="26"/>
      <c r="LUP969" s="26"/>
      <c r="LUQ969" s="26"/>
      <c r="LUR969" s="26"/>
      <c r="LUS969" s="26"/>
      <c r="LUT969" s="26"/>
      <c r="LUU969" s="26"/>
      <c r="LUV969" s="26"/>
      <c r="LUW969" s="26"/>
      <c r="LUX969" s="26"/>
      <c r="LUY969" s="26"/>
      <c r="LUZ969" s="26"/>
      <c r="LVA969" s="26"/>
      <c r="LVB969" s="26"/>
      <c r="LVC969" s="26"/>
      <c r="LVD969" s="26"/>
      <c r="LVE969" s="26"/>
      <c r="LVF969" s="26"/>
      <c r="LVG969" s="26"/>
      <c r="LVH969" s="26"/>
      <c r="LVI969" s="26"/>
      <c r="LVJ969" s="26"/>
      <c r="LVK969" s="26"/>
      <c r="LVL969" s="26"/>
      <c r="LVM969" s="26"/>
      <c r="LVN969" s="26"/>
      <c r="LVO969" s="26"/>
      <c r="LVP969" s="26"/>
      <c r="LVQ969" s="26"/>
      <c r="LVR969" s="26"/>
      <c r="LVS969" s="26"/>
      <c r="LVT969" s="26"/>
      <c r="LVU969" s="26"/>
      <c r="LVV969" s="26"/>
      <c r="LVW969" s="26"/>
      <c r="LVX969" s="26"/>
      <c r="LVY969" s="26"/>
      <c r="LVZ969" s="26"/>
      <c r="LWA969" s="26"/>
      <c r="LWB969" s="26"/>
      <c r="LWC969" s="26"/>
      <c r="LWD969" s="26"/>
      <c r="LWE969" s="26"/>
      <c r="LWF969" s="26"/>
      <c r="LWG969" s="26"/>
      <c r="LWH969" s="26"/>
      <c r="LWI969" s="26"/>
      <c r="LWJ969" s="26"/>
      <c r="LWK969" s="26"/>
      <c r="LWL969" s="26"/>
      <c r="LWM969" s="26"/>
      <c r="LWN969" s="26"/>
      <c r="LWO969" s="26"/>
      <c r="LWP969" s="26"/>
      <c r="LWQ969" s="26"/>
      <c r="LWR969" s="26"/>
      <c r="LWS969" s="26"/>
      <c r="LWT969" s="26"/>
      <c r="LWU969" s="26"/>
      <c r="LWV969" s="26"/>
      <c r="LWW969" s="26"/>
      <c r="LWX969" s="26"/>
      <c r="LWY969" s="26"/>
      <c r="LWZ969" s="26"/>
      <c r="LXA969" s="26"/>
      <c r="LXB969" s="26"/>
      <c r="LXC969" s="26"/>
      <c r="LXD969" s="26"/>
      <c r="LXE969" s="26"/>
      <c r="LXF969" s="26"/>
      <c r="LXG969" s="26"/>
      <c r="LXH969" s="26"/>
      <c r="LXI969" s="26"/>
      <c r="LXJ969" s="26"/>
      <c r="LXK969" s="26"/>
      <c r="LXL969" s="26"/>
      <c r="LXM969" s="26"/>
      <c r="LXN969" s="26"/>
      <c r="LXO969" s="26"/>
      <c r="LXP969" s="26"/>
      <c r="LXQ969" s="26"/>
      <c r="LXR969" s="26"/>
      <c r="LXS969" s="26"/>
      <c r="LXT969" s="26"/>
      <c r="LXU969" s="26"/>
      <c r="LXV969" s="26"/>
      <c r="LXW969" s="26"/>
      <c r="LXX969" s="26"/>
      <c r="LXY969" s="26"/>
      <c r="LXZ969" s="26"/>
      <c r="LYA969" s="26"/>
      <c r="LYB969" s="26"/>
      <c r="LYC969" s="26"/>
      <c r="LYD969" s="26"/>
      <c r="LYE969" s="26"/>
      <c r="LYF969" s="26"/>
      <c r="LYG969" s="26"/>
      <c r="LYH969" s="26"/>
      <c r="LYI969" s="26"/>
      <c r="LYJ969" s="26"/>
      <c r="LYK969" s="26"/>
      <c r="LYL969" s="26"/>
      <c r="LYM969" s="26"/>
      <c r="LYN969" s="26"/>
      <c r="LYO969" s="26"/>
      <c r="LYP969" s="26"/>
      <c r="LYQ969" s="26"/>
      <c r="LYR969" s="26"/>
      <c r="LYS969" s="26"/>
      <c r="LYT969" s="26"/>
      <c r="LYU969" s="26"/>
      <c r="LYV969" s="26"/>
      <c r="LYW969" s="26"/>
      <c r="LYX969" s="26"/>
      <c r="LYY969" s="26"/>
      <c r="LYZ969" s="26"/>
      <c r="LZA969" s="26"/>
      <c r="LZB969" s="26"/>
      <c r="LZC969" s="26"/>
      <c r="LZD969" s="26"/>
      <c r="LZE969" s="26"/>
      <c r="LZF969" s="26"/>
      <c r="LZG969" s="26"/>
      <c r="LZH969" s="26"/>
      <c r="LZI969" s="26"/>
      <c r="LZJ969" s="26"/>
      <c r="LZK969" s="26"/>
      <c r="LZL969" s="26"/>
      <c r="LZM969" s="26"/>
      <c r="LZN969" s="26"/>
      <c r="LZO969" s="26"/>
      <c r="LZP969" s="26"/>
      <c r="LZQ969" s="26"/>
      <c r="LZR969" s="26"/>
      <c r="LZS969" s="26"/>
      <c r="LZT969" s="26"/>
      <c r="LZU969" s="26"/>
      <c r="LZV969" s="26"/>
      <c r="LZW969" s="26"/>
      <c r="LZX969" s="26"/>
      <c r="LZY969" s="26"/>
      <c r="LZZ969" s="26"/>
      <c r="MAA969" s="26"/>
      <c r="MAB969" s="26"/>
      <c r="MAC969" s="26"/>
      <c r="MAD969" s="26"/>
      <c r="MAE969" s="26"/>
      <c r="MAF969" s="26"/>
      <c r="MAG969" s="26"/>
      <c r="MAH969" s="26"/>
      <c r="MAI969" s="26"/>
      <c r="MAJ969" s="26"/>
      <c r="MAK969" s="26"/>
      <c r="MAL969" s="26"/>
      <c r="MAM969" s="26"/>
      <c r="MAN969" s="26"/>
      <c r="MAO969" s="26"/>
      <c r="MAP969" s="26"/>
      <c r="MAQ969" s="26"/>
      <c r="MAR969" s="26"/>
      <c r="MAS969" s="26"/>
      <c r="MAT969" s="26"/>
      <c r="MAU969" s="26"/>
      <c r="MAV969" s="26"/>
      <c r="MAW969" s="26"/>
      <c r="MAX969" s="26"/>
      <c r="MAY969" s="26"/>
      <c r="MAZ969" s="26"/>
      <c r="MBA969" s="26"/>
      <c r="MBB969" s="26"/>
      <c r="MBC969" s="26"/>
      <c r="MBD969" s="26"/>
      <c r="MBE969" s="26"/>
      <c r="MBF969" s="26"/>
      <c r="MBG969" s="26"/>
      <c r="MBH969" s="26"/>
      <c r="MBI969" s="26"/>
      <c r="MBJ969" s="26"/>
      <c r="MBK969" s="26"/>
      <c r="MBL969" s="26"/>
      <c r="MBM969" s="26"/>
      <c r="MBN969" s="26"/>
      <c r="MBO969" s="26"/>
      <c r="MBP969" s="26"/>
      <c r="MBQ969" s="26"/>
      <c r="MBR969" s="26"/>
      <c r="MBS969" s="26"/>
      <c r="MBT969" s="26"/>
      <c r="MBU969" s="26"/>
      <c r="MBV969" s="26"/>
      <c r="MBW969" s="26"/>
      <c r="MBX969" s="26"/>
      <c r="MBY969" s="26"/>
      <c r="MBZ969" s="26"/>
      <c r="MCA969" s="26"/>
      <c r="MCB969" s="26"/>
      <c r="MCC969" s="26"/>
      <c r="MCD969" s="26"/>
      <c r="MCE969" s="26"/>
      <c r="MCF969" s="26"/>
      <c r="MCG969" s="26"/>
      <c r="MCH969" s="26"/>
      <c r="MCI969" s="26"/>
      <c r="MCJ969" s="26"/>
      <c r="MCK969" s="26"/>
      <c r="MCL969" s="26"/>
      <c r="MCM969" s="26"/>
      <c r="MCN969" s="26"/>
      <c r="MCO969" s="26"/>
      <c r="MCP969" s="26"/>
      <c r="MCQ969" s="26"/>
      <c r="MCR969" s="26"/>
      <c r="MCS969" s="26"/>
      <c r="MCT969" s="26"/>
      <c r="MCU969" s="26"/>
      <c r="MCV969" s="26"/>
      <c r="MCW969" s="26"/>
      <c r="MCX969" s="26"/>
      <c r="MCY969" s="26"/>
      <c r="MCZ969" s="26"/>
      <c r="MDA969" s="26"/>
      <c r="MDB969" s="26"/>
      <c r="MDC969" s="26"/>
      <c r="MDD969" s="26"/>
      <c r="MDE969" s="26"/>
      <c r="MDF969" s="26"/>
      <c r="MDG969" s="26"/>
      <c r="MDH969" s="26"/>
      <c r="MDI969" s="26"/>
      <c r="MDJ969" s="26"/>
      <c r="MDK969" s="26"/>
      <c r="MDL969" s="26"/>
      <c r="MDM969" s="26"/>
      <c r="MDN969" s="26"/>
      <c r="MDO969" s="26"/>
      <c r="MDP969" s="26"/>
      <c r="MDQ969" s="26"/>
      <c r="MDR969" s="26"/>
      <c r="MDS969" s="26"/>
      <c r="MDT969" s="26"/>
      <c r="MDU969" s="26"/>
      <c r="MDV969" s="26"/>
      <c r="MDW969" s="26"/>
      <c r="MDX969" s="26"/>
      <c r="MDY969" s="26"/>
      <c r="MDZ969" s="26"/>
      <c r="MEA969" s="26"/>
      <c r="MEB969" s="26"/>
      <c r="MEC969" s="26"/>
      <c r="MED969" s="26"/>
      <c r="MEE969" s="26"/>
      <c r="MEF969" s="26"/>
      <c r="MEG969" s="26"/>
      <c r="MEH969" s="26"/>
      <c r="MEI969" s="26"/>
      <c r="MEJ969" s="26"/>
      <c r="MEK969" s="26"/>
      <c r="MEL969" s="26"/>
      <c r="MEM969" s="26"/>
      <c r="MEN969" s="26"/>
      <c r="MEO969" s="26"/>
      <c r="MEP969" s="26"/>
      <c r="MEQ969" s="26"/>
      <c r="MER969" s="26"/>
      <c r="MES969" s="26"/>
      <c r="MET969" s="26"/>
      <c r="MEU969" s="26"/>
      <c r="MEV969" s="26"/>
      <c r="MEW969" s="26"/>
      <c r="MEX969" s="26"/>
      <c r="MEY969" s="26"/>
      <c r="MEZ969" s="26"/>
      <c r="MFA969" s="26"/>
      <c r="MFB969" s="26"/>
      <c r="MFC969" s="26"/>
      <c r="MFD969" s="26"/>
      <c r="MFE969" s="26"/>
      <c r="MFF969" s="26"/>
      <c r="MFG969" s="26"/>
      <c r="MFH969" s="26"/>
      <c r="MFI969" s="26"/>
      <c r="MFJ969" s="26"/>
      <c r="MFK969" s="26"/>
      <c r="MFL969" s="26"/>
      <c r="MFM969" s="26"/>
      <c r="MFN969" s="26"/>
      <c r="MFO969" s="26"/>
      <c r="MFP969" s="26"/>
      <c r="MFQ969" s="26"/>
      <c r="MFR969" s="26"/>
      <c r="MFS969" s="26"/>
      <c r="MFT969" s="26"/>
      <c r="MFU969" s="26"/>
      <c r="MFV969" s="26"/>
      <c r="MFW969" s="26"/>
      <c r="MFX969" s="26"/>
      <c r="MFY969" s="26"/>
      <c r="MFZ969" s="26"/>
      <c r="MGA969" s="26"/>
      <c r="MGB969" s="26"/>
      <c r="MGC969" s="26"/>
      <c r="MGD969" s="26"/>
      <c r="MGE969" s="26"/>
      <c r="MGF969" s="26"/>
      <c r="MGG969" s="26"/>
      <c r="MGH969" s="26"/>
      <c r="MGI969" s="26"/>
      <c r="MGJ969" s="26"/>
      <c r="MGK969" s="26"/>
      <c r="MGL969" s="26"/>
      <c r="MGM969" s="26"/>
      <c r="MGN969" s="26"/>
      <c r="MGO969" s="26"/>
      <c r="MGP969" s="26"/>
      <c r="MGQ969" s="26"/>
      <c r="MGR969" s="26"/>
      <c r="MGS969" s="26"/>
      <c r="MGT969" s="26"/>
      <c r="MGU969" s="26"/>
      <c r="MGV969" s="26"/>
      <c r="MGW969" s="26"/>
      <c r="MGX969" s="26"/>
      <c r="MGY969" s="26"/>
      <c r="MGZ969" s="26"/>
      <c r="MHA969" s="26"/>
      <c r="MHB969" s="26"/>
      <c r="MHC969" s="26"/>
      <c r="MHD969" s="26"/>
      <c r="MHE969" s="26"/>
      <c r="MHF969" s="26"/>
      <c r="MHG969" s="26"/>
      <c r="MHH969" s="26"/>
      <c r="MHI969" s="26"/>
      <c r="MHJ969" s="26"/>
      <c r="MHK969" s="26"/>
      <c r="MHL969" s="26"/>
      <c r="MHM969" s="26"/>
      <c r="MHN969" s="26"/>
      <c r="MHO969" s="26"/>
      <c r="MHP969" s="26"/>
      <c r="MHQ969" s="26"/>
      <c r="MHR969" s="26"/>
      <c r="MHS969" s="26"/>
      <c r="MHT969" s="26"/>
      <c r="MHU969" s="26"/>
      <c r="MHV969" s="26"/>
      <c r="MHW969" s="26"/>
      <c r="MHX969" s="26"/>
      <c r="MHY969" s="26"/>
      <c r="MHZ969" s="26"/>
      <c r="MIA969" s="26"/>
      <c r="MIB969" s="26"/>
      <c r="MIC969" s="26"/>
      <c r="MID969" s="26"/>
      <c r="MIE969" s="26"/>
      <c r="MIF969" s="26"/>
      <c r="MIG969" s="26"/>
      <c r="MIH969" s="26"/>
      <c r="MII969" s="26"/>
      <c r="MIJ969" s="26"/>
      <c r="MIK969" s="26"/>
      <c r="MIL969" s="26"/>
      <c r="MIM969" s="26"/>
      <c r="MIN969" s="26"/>
      <c r="MIO969" s="26"/>
      <c r="MIP969" s="26"/>
      <c r="MIQ969" s="26"/>
      <c r="MIR969" s="26"/>
      <c r="MIS969" s="26"/>
      <c r="MIT969" s="26"/>
      <c r="MIU969" s="26"/>
      <c r="MIV969" s="26"/>
      <c r="MIW969" s="26"/>
      <c r="MIX969" s="26"/>
      <c r="MIY969" s="26"/>
      <c r="MIZ969" s="26"/>
      <c r="MJA969" s="26"/>
      <c r="MJB969" s="26"/>
      <c r="MJC969" s="26"/>
      <c r="MJD969" s="26"/>
      <c r="MJE969" s="26"/>
      <c r="MJF969" s="26"/>
      <c r="MJG969" s="26"/>
      <c r="MJH969" s="26"/>
      <c r="MJI969" s="26"/>
      <c r="MJJ969" s="26"/>
      <c r="MJK969" s="26"/>
      <c r="MJL969" s="26"/>
      <c r="MJM969" s="26"/>
      <c r="MJN969" s="26"/>
      <c r="MJO969" s="26"/>
      <c r="MJP969" s="26"/>
      <c r="MJQ969" s="26"/>
      <c r="MJR969" s="26"/>
      <c r="MJS969" s="26"/>
      <c r="MJT969" s="26"/>
      <c r="MJU969" s="26"/>
      <c r="MJV969" s="26"/>
      <c r="MJW969" s="26"/>
      <c r="MJX969" s="26"/>
      <c r="MJY969" s="26"/>
      <c r="MJZ969" s="26"/>
      <c r="MKA969" s="26"/>
      <c r="MKB969" s="26"/>
      <c r="MKC969" s="26"/>
      <c r="MKD969" s="26"/>
      <c r="MKE969" s="26"/>
      <c r="MKF969" s="26"/>
      <c r="MKG969" s="26"/>
      <c r="MKH969" s="26"/>
      <c r="MKI969" s="26"/>
      <c r="MKJ969" s="26"/>
      <c r="MKK969" s="26"/>
      <c r="MKL969" s="26"/>
      <c r="MKM969" s="26"/>
      <c r="MKN969" s="26"/>
      <c r="MKO969" s="26"/>
      <c r="MKP969" s="26"/>
      <c r="MKQ969" s="26"/>
      <c r="MKR969" s="26"/>
      <c r="MKS969" s="26"/>
      <c r="MKT969" s="26"/>
      <c r="MKU969" s="26"/>
      <c r="MKV969" s="26"/>
      <c r="MKW969" s="26"/>
      <c r="MKX969" s="26"/>
      <c r="MKY969" s="26"/>
      <c r="MKZ969" s="26"/>
      <c r="MLA969" s="26"/>
      <c r="MLB969" s="26"/>
      <c r="MLC969" s="26"/>
      <c r="MLD969" s="26"/>
      <c r="MLE969" s="26"/>
      <c r="MLF969" s="26"/>
      <c r="MLG969" s="26"/>
      <c r="MLH969" s="26"/>
      <c r="MLI969" s="26"/>
      <c r="MLJ969" s="26"/>
      <c r="MLK969" s="26"/>
      <c r="MLL969" s="26"/>
      <c r="MLM969" s="26"/>
      <c r="MLN969" s="26"/>
      <c r="MLO969" s="26"/>
      <c r="MLP969" s="26"/>
      <c r="MLQ969" s="26"/>
      <c r="MLR969" s="26"/>
      <c r="MLS969" s="26"/>
      <c r="MLT969" s="26"/>
      <c r="MLU969" s="26"/>
      <c r="MLV969" s="26"/>
      <c r="MLW969" s="26"/>
      <c r="MLX969" s="26"/>
      <c r="MLY969" s="26"/>
      <c r="MLZ969" s="26"/>
      <c r="MMA969" s="26"/>
      <c r="MMB969" s="26"/>
      <c r="MMC969" s="26"/>
      <c r="MMD969" s="26"/>
      <c r="MME969" s="26"/>
      <c r="MMF969" s="26"/>
      <c r="MMG969" s="26"/>
      <c r="MMH969" s="26"/>
      <c r="MMI969" s="26"/>
      <c r="MMJ969" s="26"/>
      <c r="MMK969" s="26"/>
      <c r="MML969" s="26"/>
      <c r="MMM969" s="26"/>
      <c r="MMN969" s="26"/>
      <c r="MMO969" s="26"/>
      <c r="MMP969" s="26"/>
      <c r="MMQ969" s="26"/>
      <c r="MMR969" s="26"/>
      <c r="MMS969" s="26"/>
      <c r="MMT969" s="26"/>
      <c r="MMU969" s="26"/>
      <c r="MMV969" s="26"/>
      <c r="MMW969" s="26"/>
      <c r="MMX969" s="26"/>
      <c r="MMY969" s="26"/>
      <c r="MMZ969" s="26"/>
      <c r="MNA969" s="26"/>
      <c r="MNB969" s="26"/>
      <c r="MNC969" s="26"/>
      <c r="MND969" s="26"/>
      <c r="MNE969" s="26"/>
      <c r="MNF969" s="26"/>
      <c r="MNG969" s="26"/>
      <c r="MNH969" s="26"/>
      <c r="MNI969" s="26"/>
      <c r="MNJ969" s="26"/>
      <c r="MNK969" s="26"/>
      <c r="MNL969" s="26"/>
      <c r="MNM969" s="26"/>
      <c r="MNN969" s="26"/>
      <c r="MNO969" s="26"/>
      <c r="MNP969" s="26"/>
      <c r="MNQ969" s="26"/>
      <c r="MNR969" s="26"/>
      <c r="MNS969" s="26"/>
      <c r="MNT969" s="26"/>
      <c r="MNU969" s="26"/>
      <c r="MNV969" s="26"/>
      <c r="MNW969" s="26"/>
      <c r="MNX969" s="26"/>
      <c r="MNY969" s="26"/>
      <c r="MNZ969" s="26"/>
      <c r="MOA969" s="26"/>
      <c r="MOB969" s="26"/>
      <c r="MOC969" s="26"/>
      <c r="MOD969" s="26"/>
      <c r="MOE969" s="26"/>
      <c r="MOF969" s="26"/>
      <c r="MOG969" s="26"/>
      <c r="MOH969" s="26"/>
      <c r="MOI969" s="26"/>
      <c r="MOJ969" s="26"/>
      <c r="MOK969" s="26"/>
      <c r="MOL969" s="26"/>
      <c r="MOM969" s="26"/>
      <c r="MON969" s="26"/>
      <c r="MOO969" s="26"/>
      <c r="MOP969" s="26"/>
      <c r="MOQ969" s="26"/>
      <c r="MOR969" s="26"/>
      <c r="MOS969" s="26"/>
      <c r="MOT969" s="26"/>
      <c r="MOU969" s="26"/>
      <c r="MOV969" s="26"/>
      <c r="MOW969" s="26"/>
      <c r="MOX969" s="26"/>
      <c r="MOY969" s="26"/>
      <c r="MOZ969" s="26"/>
      <c r="MPA969" s="26"/>
      <c r="MPB969" s="26"/>
      <c r="MPC969" s="26"/>
      <c r="MPD969" s="26"/>
      <c r="MPE969" s="26"/>
      <c r="MPF969" s="26"/>
      <c r="MPG969" s="26"/>
      <c r="MPH969" s="26"/>
      <c r="MPI969" s="26"/>
      <c r="MPJ969" s="26"/>
      <c r="MPK969" s="26"/>
      <c r="MPL969" s="26"/>
      <c r="MPM969" s="26"/>
      <c r="MPN969" s="26"/>
      <c r="MPO969" s="26"/>
      <c r="MPP969" s="26"/>
      <c r="MPQ969" s="26"/>
      <c r="MPR969" s="26"/>
      <c r="MPS969" s="26"/>
      <c r="MPT969" s="26"/>
      <c r="MPU969" s="26"/>
      <c r="MPV969" s="26"/>
      <c r="MPW969" s="26"/>
      <c r="MPX969" s="26"/>
      <c r="MPY969" s="26"/>
      <c r="MPZ969" s="26"/>
      <c r="MQA969" s="26"/>
      <c r="MQB969" s="26"/>
      <c r="MQC969" s="26"/>
      <c r="MQD969" s="26"/>
      <c r="MQE969" s="26"/>
      <c r="MQF969" s="26"/>
      <c r="MQG969" s="26"/>
      <c r="MQH969" s="26"/>
      <c r="MQI969" s="26"/>
      <c r="MQJ969" s="26"/>
      <c r="MQK969" s="26"/>
      <c r="MQL969" s="26"/>
      <c r="MQM969" s="26"/>
      <c r="MQN969" s="26"/>
      <c r="MQO969" s="26"/>
      <c r="MQP969" s="26"/>
      <c r="MQQ969" s="26"/>
      <c r="MQR969" s="26"/>
      <c r="MQS969" s="26"/>
      <c r="MQT969" s="26"/>
      <c r="MQU969" s="26"/>
      <c r="MQV969" s="26"/>
      <c r="MQW969" s="26"/>
      <c r="MQX969" s="26"/>
      <c r="MQY969" s="26"/>
      <c r="MQZ969" s="26"/>
      <c r="MRA969" s="26"/>
      <c r="MRB969" s="26"/>
      <c r="MRC969" s="26"/>
      <c r="MRD969" s="26"/>
      <c r="MRE969" s="26"/>
      <c r="MRF969" s="26"/>
      <c r="MRG969" s="26"/>
      <c r="MRH969" s="26"/>
      <c r="MRI969" s="26"/>
      <c r="MRJ969" s="26"/>
      <c r="MRK969" s="26"/>
      <c r="MRL969" s="26"/>
      <c r="MRM969" s="26"/>
      <c r="MRN969" s="26"/>
      <c r="MRO969" s="26"/>
      <c r="MRP969" s="26"/>
      <c r="MRQ969" s="26"/>
      <c r="MRR969" s="26"/>
      <c r="MRS969" s="26"/>
      <c r="MRT969" s="26"/>
      <c r="MRU969" s="26"/>
      <c r="MRV969" s="26"/>
      <c r="MRW969" s="26"/>
      <c r="MRX969" s="26"/>
      <c r="MRY969" s="26"/>
      <c r="MRZ969" s="26"/>
      <c r="MSA969" s="26"/>
      <c r="MSB969" s="26"/>
      <c r="MSC969" s="26"/>
      <c r="MSD969" s="26"/>
      <c r="MSE969" s="26"/>
      <c r="MSF969" s="26"/>
      <c r="MSG969" s="26"/>
      <c r="MSH969" s="26"/>
      <c r="MSI969" s="26"/>
      <c r="MSJ969" s="26"/>
      <c r="MSK969" s="26"/>
      <c r="MSL969" s="26"/>
      <c r="MSM969" s="26"/>
      <c r="MSN969" s="26"/>
      <c r="MSO969" s="26"/>
      <c r="MSP969" s="26"/>
      <c r="MSQ969" s="26"/>
      <c r="MSR969" s="26"/>
      <c r="MSS969" s="26"/>
      <c r="MST969" s="26"/>
      <c r="MSU969" s="26"/>
      <c r="MSV969" s="26"/>
      <c r="MSW969" s="26"/>
      <c r="MSX969" s="26"/>
      <c r="MSY969" s="26"/>
      <c r="MSZ969" s="26"/>
      <c r="MTA969" s="26"/>
      <c r="MTB969" s="26"/>
      <c r="MTC969" s="26"/>
      <c r="MTD969" s="26"/>
      <c r="MTE969" s="26"/>
      <c r="MTF969" s="26"/>
      <c r="MTG969" s="26"/>
      <c r="MTH969" s="26"/>
      <c r="MTI969" s="26"/>
      <c r="MTJ969" s="26"/>
      <c r="MTK969" s="26"/>
      <c r="MTL969" s="26"/>
      <c r="MTM969" s="26"/>
      <c r="MTN969" s="26"/>
      <c r="MTO969" s="26"/>
      <c r="MTP969" s="26"/>
      <c r="MTQ969" s="26"/>
      <c r="MTR969" s="26"/>
      <c r="MTS969" s="26"/>
      <c r="MTT969" s="26"/>
      <c r="MTU969" s="26"/>
      <c r="MTV969" s="26"/>
      <c r="MTW969" s="26"/>
      <c r="MTX969" s="26"/>
      <c r="MTY969" s="26"/>
      <c r="MTZ969" s="26"/>
      <c r="MUA969" s="26"/>
      <c r="MUB969" s="26"/>
      <c r="MUC969" s="26"/>
      <c r="MUD969" s="26"/>
      <c r="MUE969" s="26"/>
      <c r="MUF969" s="26"/>
      <c r="MUG969" s="26"/>
      <c r="MUH969" s="26"/>
      <c r="MUI969" s="26"/>
      <c r="MUJ969" s="26"/>
      <c r="MUK969" s="26"/>
      <c r="MUL969" s="26"/>
      <c r="MUM969" s="26"/>
      <c r="MUN969" s="26"/>
      <c r="MUO969" s="26"/>
      <c r="MUP969" s="26"/>
      <c r="MUQ969" s="26"/>
      <c r="MUR969" s="26"/>
      <c r="MUS969" s="26"/>
      <c r="MUT969" s="26"/>
      <c r="MUU969" s="26"/>
      <c r="MUV969" s="26"/>
      <c r="MUW969" s="26"/>
      <c r="MUX969" s="26"/>
      <c r="MUY969" s="26"/>
      <c r="MUZ969" s="26"/>
      <c r="MVA969" s="26"/>
      <c r="MVB969" s="26"/>
      <c r="MVC969" s="26"/>
      <c r="MVD969" s="26"/>
      <c r="MVE969" s="26"/>
      <c r="MVF969" s="26"/>
      <c r="MVG969" s="26"/>
      <c r="MVH969" s="26"/>
      <c r="MVI969" s="26"/>
      <c r="MVJ969" s="26"/>
      <c r="MVK969" s="26"/>
      <c r="MVL969" s="26"/>
      <c r="MVM969" s="26"/>
      <c r="MVN969" s="26"/>
      <c r="MVO969" s="26"/>
      <c r="MVP969" s="26"/>
      <c r="MVQ969" s="26"/>
      <c r="MVR969" s="26"/>
      <c r="MVS969" s="26"/>
      <c r="MVT969" s="26"/>
      <c r="MVU969" s="26"/>
      <c r="MVV969" s="26"/>
      <c r="MVW969" s="26"/>
      <c r="MVX969" s="26"/>
      <c r="MVY969" s="26"/>
      <c r="MVZ969" s="26"/>
      <c r="MWA969" s="26"/>
      <c r="MWB969" s="26"/>
      <c r="MWC969" s="26"/>
      <c r="MWD969" s="26"/>
      <c r="MWE969" s="26"/>
      <c r="MWF969" s="26"/>
      <c r="MWG969" s="26"/>
      <c r="MWH969" s="26"/>
      <c r="MWI969" s="26"/>
      <c r="MWJ969" s="26"/>
      <c r="MWK969" s="26"/>
      <c r="MWL969" s="26"/>
      <c r="MWM969" s="26"/>
      <c r="MWN969" s="26"/>
      <c r="MWO969" s="26"/>
      <c r="MWP969" s="26"/>
      <c r="MWQ969" s="26"/>
      <c r="MWR969" s="26"/>
      <c r="MWS969" s="26"/>
      <c r="MWT969" s="26"/>
      <c r="MWU969" s="26"/>
      <c r="MWV969" s="26"/>
      <c r="MWW969" s="26"/>
      <c r="MWX969" s="26"/>
      <c r="MWY969" s="26"/>
      <c r="MWZ969" s="26"/>
      <c r="MXA969" s="26"/>
      <c r="MXB969" s="26"/>
      <c r="MXC969" s="26"/>
      <c r="MXD969" s="26"/>
      <c r="MXE969" s="26"/>
      <c r="MXF969" s="26"/>
      <c r="MXG969" s="26"/>
      <c r="MXH969" s="26"/>
      <c r="MXI969" s="26"/>
      <c r="MXJ969" s="26"/>
      <c r="MXK969" s="26"/>
      <c r="MXL969" s="26"/>
      <c r="MXM969" s="26"/>
      <c r="MXN969" s="26"/>
      <c r="MXO969" s="26"/>
      <c r="MXP969" s="26"/>
      <c r="MXQ969" s="26"/>
      <c r="MXR969" s="26"/>
      <c r="MXS969" s="26"/>
      <c r="MXT969" s="26"/>
      <c r="MXU969" s="26"/>
      <c r="MXV969" s="26"/>
      <c r="MXW969" s="26"/>
      <c r="MXX969" s="26"/>
      <c r="MXY969" s="26"/>
      <c r="MXZ969" s="26"/>
      <c r="MYA969" s="26"/>
      <c r="MYB969" s="26"/>
      <c r="MYC969" s="26"/>
      <c r="MYD969" s="26"/>
      <c r="MYE969" s="26"/>
      <c r="MYF969" s="26"/>
      <c r="MYG969" s="26"/>
      <c r="MYH969" s="26"/>
      <c r="MYI969" s="26"/>
      <c r="MYJ969" s="26"/>
      <c r="MYK969" s="26"/>
      <c r="MYL969" s="26"/>
      <c r="MYM969" s="26"/>
      <c r="MYN969" s="26"/>
      <c r="MYO969" s="26"/>
      <c r="MYP969" s="26"/>
      <c r="MYQ969" s="26"/>
      <c r="MYR969" s="26"/>
      <c r="MYS969" s="26"/>
      <c r="MYT969" s="26"/>
      <c r="MYU969" s="26"/>
      <c r="MYV969" s="26"/>
      <c r="MYW969" s="26"/>
      <c r="MYX969" s="26"/>
      <c r="MYY969" s="26"/>
      <c r="MYZ969" s="26"/>
      <c r="MZA969" s="26"/>
      <c r="MZB969" s="26"/>
      <c r="MZC969" s="26"/>
      <c r="MZD969" s="26"/>
      <c r="MZE969" s="26"/>
      <c r="MZF969" s="26"/>
      <c r="MZG969" s="26"/>
      <c r="MZH969" s="26"/>
      <c r="MZI969" s="26"/>
      <c r="MZJ969" s="26"/>
      <c r="MZK969" s="26"/>
      <c r="MZL969" s="26"/>
      <c r="MZM969" s="26"/>
      <c r="MZN969" s="26"/>
      <c r="MZO969" s="26"/>
      <c r="MZP969" s="26"/>
      <c r="MZQ969" s="26"/>
      <c r="MZR969" s="26"/>
      <c r="MZS969" s="26"/>
      <c r="MZT969" s="26"/>
      <c r="MZU969" s="26"/>
      <c r="MZV969" s="26"/>
      <c r="MZW969" s="26"/>
      <c r="MZX969" s="26"/>
      <c r="MZY969" s="26"/>
      <c r="MZZ969" s="26"/>
      <c r="NAA969" s="26"/>
      <c r="NAB969" s="26"/>
      <c r="NAC969" s="26"/>
      <c r="NAD969" s="26"/>
      <c r="NAE969" s="26"/>
      <c r="NAF969" s="26"/>
      <c r="NAG969" s="26"/>
      <c r="NAH969" s="26"/>
      <c r="NAI969" s="26"/>
      <c r="NAJ969" s="26"/>
      <c r="NAK969" s="26"/>
      <c r="NAL969" s="26"/>
      <c r="NAM969" s="26"/>
      <c r="NAN969" s="26"/>
      <c r="NAO969" s="26"/>
      <c r="NAP969" s="26"/>
      <c r="NAQ969" s="26"/>
      <c r="NAR969" s="26"/>
      <c r="NAS969" s="26"/>
      <c r="NAT969" s="26"/>
      <c r="NAU969" s="26"/>
      <c r="NAV969" s="26"/>
      <c r="NAW969" s="26"/>
      <c r="NAX969" s="26"/>
      <c r="NAY969" s="26"/>
      <c r="NAZ969" s="26"/>
      <c r="NBA969" s="26"/>
      <c r="NBB969" s="26"/>
      <c r="NBC969" s="26"/>
      <c r="NBD969" s="26"/>
      <c r="NBE969" s="26"/>
      <c r="NBF969" s="26"/>
      <c r="NBG969" s="26"/>
      <c r="NBH969" s="26"/>
      <c r="NBI969" s="26"/>
      <c r="NBJ969" s="26"/>
      <c r="NBK969" s="26"/>
      <c r="NBL969" s="26"/>
      <c r="NBM969" s="26"/>
      <c r="NBN969" s="26"/>
      <c r="NBO969" s="26"/>
      <c r="NBP969" s="26"/>
      <c r="NBQ969" s="26"/>
      <c r="NBR969" s="26"/>
      <c r="NBS969" s="26"/>
      <c r="NBT969" s="26"/>
      <c r="NBU969" s="26"/>
      <c r="NBV969" s="26"/>
      <c r="NBW969" s="26"/>
      <c r="NBX969" s="26"/>
      <c r="NBY969" s="26"/>
      <c r="NBZ969" s="26"/>
      <c r="NCA969" s="26"/>
      <c r="NCB969" s="26"/>
      <c r="NCC969" s="26"/>
      <c r="NCD969" s="26"/>
      <c r="NCE969" s="26"/>
      <c r="NCF969" s="26"/>
      <c r="NCG969" s="26"/>
      <c r="NCH969" s="26"/>
      <c r="NCI969" s="26"/>
      <c r="NCJ969" s="26"/>
      <c r="NCK969" s="26"/>
      <c r="NCL969" s="26"/>
      <c r="NCM969" s="26"/>
      <c r="NCN969" s="26"/>
      <c r="NCO969" s="26"/>
      <c r="NCP969" s="26"/>
      <c r="NCQ969" s="26"/>
      <c r="NCR969" s="26"/>
      <c r="NCS969" s="26"/>
      <c r="NCT969" s="26"/>
      <c r="NCU969" s="26"/>
      <c r="NCV969" s="26"/>
      <c r="NCW969" s="26"/>
      <c r="NCX969" s="26"/>
      <c r="NCY969" s="26"/>
      <c r="NCZ969" s="26"/>
      <c r="NDA969" s="26"/>
      <c r="NDB969" s="26"/>
      <c r="NDC969" s="26"/>
      <c r="NDD969" s="26"/>
      <c r="NDE969" s="26"/>
      <c r="NDF969" s="26"/>
      <c r="NDG969" s="26"/>
      <c r="NDH969" s="26"/>
      <c r="NDI969" s="26"/>
      <c r="NDJ969" s="26"/>
      <c r="NDK969" s="26"/>
      <c r="NDL969" s="26"/>
      <c r="NDM969" s="26"/>
      <c r="NDN969" s="26"/>
      <c r="NDO969" s="26"/>
      <c r="NDP969" s="26"/>
      <c r="NDQ969" s="26"/>
      <c r="NDR969" s="26"/>
      <c r="NDS969" s="26"/>
      <c r="NDT969" s="26"/>
      <c r="NDU969" s="26"/>
      <c r="NDV969" s="26"/>
      <c r="NDW969" s="26"/>
      <c r="NDX969" s="26"/>
      <c r="NDY969" s="26"/>
      <c r="NDZ969" s="26"/>
      <c r="NEA969" s="26"/>
      <c r="NEB969" s="26"/>
      <c r="NEC969" s="26"/>
      <c r="NED969" s="26"/>
      <c r="NEE969" s="26"/>
      <c r="NEF969" s="26"/>
      <c r="NEG969" s="26"/>
      <c r="NEH969" s="26"/>
      <c r="NEI969" s="26"/>
      <c r="NEJ969" s="26"/>
      <c r="NEK969" s="26"/>
      <c r="NEL969" s="26"/>
      <c r="NEM969" s="26"/>
      <c r="NEN969" s="26"/>
      <c r="NEO969" s="26"/>
      <c r="NEP969" s="26"/>
      <c r="NEQ969" s="26"/>
      <c r="NER969" s="26"/>
      <c r="NES969" s="26"/>
      <c r="NET969" s="26"/>
      <c r="NEU969" s="26"/>
      <c r="NEV969" s="26"/>
      <c r="NEW969" s="26"/>
      <c r="NEX969" s="26"/>
      <c r="NEY969" s="26"/>
      <c r="NEZ969" s="26"/>
      <c r="NFA969" s="26"/>
      <c r="NFB969" s="26"/>
      <c r="NFC969" s="26"/>
      <c r="NFD969" s="26"/>
      <c r="NFE969" s="26"/>
      <c r="NFF969" s="26"/>
      <c r="NFG969" s="26"/>
      <c r="NFH969" s="26"/>
      <c r="NFI969" s="26"/>
      <c r="NFJ969" s="26"/>
      <c r="NFK969" s="26"/>
      <c r="NFL969" s="26"/>
      <c r="NFM969" s="26"/>
      <c r="NFN969" s="26"/>
      <c r="NFO969" s="26"/>
      <c r="NFP969" s="26"/>
      <c r="NFQ969" s="26"/>
      <c r="NFR969" s="26"/>
      <c r="NFS969" s="26"/>
      <c r="NFT969" s="26"/>
      <c r="NFU969" s="26"/>
      <c r="NFV969" s="26"/>
      <c r="NFW969" s="26"/>
      <c r="NFX969" s="26"/>
      <c r="NFY969" s="26"/>
      <c r="NFZ969" s="26"/>
      <c r="NGA969" s="26"/>
      <c r="NGB969" s="26"/>
      <c r="NGC969" s="26"/>
      <c r="NGD969" s="26"/>
      <c r="NGE969" s="26"/>
      <c r="NGF969" s="26"/>
      <c r="NGG969" s="26"/>
      <c r="NGH969" s="26"/>
      <c r="NGI969" s="26"/>
      <c r="NGJ969" s="26"/>
      <c r="NGK969" s="26"/>
      <c r="NGL969" s="26"/>
      <c r="NGM969" s="26"/>
      <c r="NGN969" s="26"/>
      <c r="NGO969" s="26"/>
      <c r="NGP969" s="26"/>
      <c r="NGQ969" s="26"/>
      <c r="NGR969" s="26"/>
      <c r="NGS969" s="26"/>
      <c r="NGT969" s="26"/>
      <c r="NGU969" s="26"/>
      <c r="NGV969" s="26"/>
      <c r="NGW969" s="26"/>
      <c r="NGX969" s="26"/>
      <c r="NGY969" s="26"/>
      <c r="NGZ969" s="26"/>
      <c r="NHA969" s="26"/>
      <c r="NHB969" s="26"/>
      <c r="NHC969" s="26"/>
      <c r="NHD969" s="26"/>
      <c r="NHE969" s="26"/>
      <c r="NHF969" s="26"/>
      <c r="NHG969" s="26"/>
      <c r="NHH969" s="26"/>
      <c r="NHI969" s="26"/>
      <c r="NHJ969" s="26"/>
      <c r="NHK969" s="26"/>
      <c r="NHL969" s="26"/>
      <c r="NHM969" s="26"/>
      <c r="NHN969" s="26"/>
      <c r="NHO969" s="26"/>
      <c r="NHP969" s="26"/>
      <c r="NHQ969" s="26"/>
      <c r="NHR969" s="26"/>
      <c r="NHS969" s="26"/>
      <c r="NHT969" s="26"/>
      <c r="NHU969" s="26"/>
      <c r="NHV969" s="26"/>
      <c r="NHW969" s="26"/>
      <c r="NHX969" s="26"/>
      <c r="NHY969" s="26"/>
      <c r="NHZ969" s="26"/>
      <c r="NIA969" s="26"/>
      <c r="NIB969" s="26"/>
      <c r="NIC969" s="26"/>
      <c r="NID969" s="26"/>
      <c r="NIE969" s="26"/>
      <c r="NIF969" s="26"/>
      <c r="NIG969" s="26"/>
      <c r="NIH969" s="26"/>
      <c r="NII969" s="26"/>
      <c r="NIJ969" s="26"/>
      <c r="NIK969" s="26"/>
      <c r="NIL969" s="26"/>
      <c r="NIM969" s="26"/>
      <c r="NIN969" s="26"/>
      <c r="NIO969" s="26"/>
      <c r="NIP969" s="26"/>
      <c r="NIQ969" s="26"/>
      <c r="NIR969" s="26"/>
      <c r="NIS969" s="26"/>
      <c r="NIT969" s="26"/>
      <c r="NIU969" s="26"/>
      <c r="NIV969" s="26"/>
      <c r="NIW969" s="26"/>
      <c r="NIX969" s="26"/>
      <c r="NIY969" s="26"/>
      <c r="NIZ969" s="26"/>
      <c r="NJA969" s="26"/>
      <c r="NJB969" s="26"/>
      <c r="NJC969" s="26"/>
      <c r="NJD969" s="26"/>
      <c r="NJE969" s="26"/>
      <c r="NJF969" s="26"/>
      <c r="NJG969" s="26"/>
      <c r="NJH969" s="26"/>
      <c r="NJI969" s="26"/>
      <c r="NJJ969" s="26"/>
      <c r="NJK969" s="26"/>
      <c r="NJL969" s="26"/>
      <c r="NJM969" s="26"/>
      <c r="NJN969" s="26"/>
      <c r="NJO969" s="26"/>
      <c r="NJP969" s="26"/>
      <c r="NJQ969" s="26"/>
      <c r="NJR969" s="26"/>
      <c r="NJS969" s="26"/>
      <c r="NJT969" s="26"/>
      <c r="NJU969" s="26"/>
      <c r="NJV969" s="26"/>
      <c r="NJW969" s="26"/>
      <c r="NJX969" s="26"/>
      <c r="NJY969" s="26"/>
      <c r="NJZ969" s="26"/>
      <c r="NKA969" s="26"/>
      <c r="NKB969" s="26"/>
      <c r="NKC969" s="26"/>
      <c r="NKD969" s="26"/>
      <c r="NKE969" s="26"/>
      <c r="NKF969" s="26"/>
      <c r="NKG969" s="26"/>
      <c r="NKH969" s="26"/>
      <c r="NKI969" s="26"/>
      <c r="NKJ969" s="26"/>
      <c r="NKK969" s="26"/>
      <c r="NKL969" s="26"/>
      <c r="NKM969" s="26"/>
      <c r="NKN969" s="26"/>
      <c r="NKO969" s="26"/>
      <c r="NKP969" s="26"/>
      <c r="NKQ969" s="26"/>
      <c r="NKR969" s="26"/>
      <c r="NKS969" s="26"/>
      <c r="NKT969" s="26"/>
      <c r="NKU969" s="26"/>
      <c r="NKV969" s="26"/>
      <c r="NKW969" s="26"/>
      <c r="NKX969" s="26"/>
      <c r="NKY969" s="26"/>
      <c r="NKZ969" s="26"/>
      <c r="NLA969" s="26"/>
      <c r="NLB969" s="26"/>
      <c r="NLC969" s="26"/>
      <c r="NLD969" s="26"/>
      <c r="NLE969" s="26"/>
      <c r="NLF969" s="26"/>
      <c r="NLG969" s="26"/>
      <c r="NLH969" s="26"/>
      <c r="NLI969" s="26"/>
      <c r="NLJ969" s="26"/>
      <c r="NLK969" s="26"/>
      <c r="NLL969" s="26"/>
      <c r="NLM969" s="26"/>
      <c r="NLN969" s="26"/>
      <c r="NLO969" s="26"/>
      <c r="NLP969" s="26"/>
      <c r="NLQ969" s="26"/>
      <c r="NLR969" s="26"/>
      <c r="NLS969" s="26"/>
      <c r="NLT969" s="26"/>
      <c r="NLU969" s="26"/>
      <c r="NLV969" s="26"/>
      <c r="NLW969" s="26"/>
      <c r="NLX969" s="26"/>
      <c r="NLY969" s="26"/>
      <c r="NLZ969" s="26"/>
      <c r="NMA969" s="26"/>
      <c r="NMB969" s="26"/>
      <c r="NMC969" s="26"/>
      <c r="NMD969" s="26"/>
      <c r="NME969" s="26"/>
      <c r="NMF969" s="26"/>
      <c r="NMG969" s="26"/>
      <c r="NMH969" s="26"/>
      <c r="NMI969" s="26"/>
      <c r="NMJ969" s="26"/>
      <c r="NMK969" s="26"/>
      <c r="NML969" s="26"/>
      <c r="NMM969" s="26"/>
      <c r="NMN969" s="26"/>
      <c r="NMO969" s="26"/>
      <c r="NMP969" s="26"/>
      <c r="NMQ969" s="26"/>
      <c r="NMR969" s="26"/>
      <c r="NMS969" s="26"/>
      <c r="NMT969" s="26"/>
      <c r="NMU969" s="26"/>
      <c r="NMV969" s="26"/>
      <c r="NMW969" s="26"/>
      <c r="NMX969" s="26"/>
      <c r="NMY969" s="26"/>
      <c r="NMZ969" s="26"/>
      <c r="NNA969" s="26"/>
      <c r="NNB969" s="26"/>
      <c r="NNC969" s="26"/>
      <c r="NND969" s="26"/>
      <c r="NNE969" s="26"/>
      <c r="NNF969" s="26"/>
      <c r="NNG969" s="26"/>
      <c r="NNH969" s="26"/>
      <c r="NNI969" s="26"/>
      <c r="NNJ969" s="26"/>
      <c r="NNK969" s="26"/>
      <c r="NNL969" s="26"/>
      <c r="NNM969" s="26"/>
      <c r="NNN969" s="26"/>
      <c r="NNO969" s="26"/>
      <c r="NNP969" s="26"/>
      <c r="NNQ969" s="26"/>
      <c r="NNR969" s="26"/>
      <c r="NNS969" s="26"/>
      <c r="NNT969" s="26"/>
      <c r="NNU969" s="26"/>
      <c r="NNV969" s="26"/>
      <c r="NNW969" s="26"/>
      <c r="NNX969" s="26"/>
      <c r="NNY969" s="26"/>
      <c r="NNZ969" s="26"/>
      <c r="NOA969" s="26"/>
      <c r="NOB969" s="26"/>
      <c r="NOC969" s="26"/>
      <c r="NOD969" s="26"/>
      <c r="NOE969" s="26"/>
      <c r="NOF969" s="26"/>
      <c r="NOG969" s="26"/>
      <c r="NOH969" s="26"/>
      <c r="NOI969" s="26"/>
      <c r="NOJ969" s="26"/>
      <c r="NOK969" s="26"/>
      <c r="NOL969" s="26"/>
      <c r="NOM969" s="26"/>
      <c r="NON969" s="26"/>
      <c r="NOO969" s="26"/>
      <c r="NOP969" s="26"/>
      <c r="NOQ969" s="26"/>
      <c r="NOR969" s="26"/>
      <c r="NOS969" s="26"/>
      <c r="NOT969" s="26"/>
      <c r="NOU969" s="26"/>
      <c r="NOV969" s="26"/>
      <c r="NOW969" s="26"/>
      <c r="NOX969" s="26"/>
      <c r="NOY969" s="26"/>
      <c r="NOZ969" s="26"/>
      <c r="NPA969" s="26"/>
      <c r="NPB969" s="26"/>
      <c r="NPC969" s="26"/>
      <c r="NPD969" s="26"/>
      <c r="NPE969" s="26"/>
      <c r="NPF969" s="26"/>
      <c r="NPG969" s="26"/>
      <c r="NPH969" s="26"/>
      <c r="NPI969" s="26"/>
      <c r="NPJ969" s="26"/>
      <c r="NPK969" s="26"/>
      <c r="NPL969" s="26"/>
      <c r="NPM969" s="26"/>
      <c r="NPN969" s="26"/>
      <c r="NPO969" s="26"/>
      <c r="NPP969" s="26"/>
      <c r="NPQ969" s="26"/>
      <c r="NPR969" s="26"/>
      <c r="NPS969" s="26"/>
      <c r="NPT969" s="26"/>
      <c r="NPU969" s="26"/>
      <c r="NPV969" s="26"/>
      <c r="NPW969" s="26"/>
      <c r="NPX969" s="26"/>
      <c r="NPY969" s="26"/>
      <c r="NPZ969" s="26"/>
      <c r="NQA969" s="26"/>
      <c r="NQB969" s="26"/>
      <c r="NQC969" s="26"/>
      <c r="NQD969" s="26"/>
      <c r="NQE969" s="26"/>
      <c r="NQF969" s="26"/>
      <c r="NQG969" s="26"/>
      <c r="NQH969" s="26"/>
      <c r="NQI969" s="26"/>
      <c r="NQJ969" s="26"/>
      <c r="NQK969" s="26"/>
      <c r="NQL969" s="26"/>
      <c r="NQM969" s="26"/>
      <c r="NQN969" s="26"/>
      <c r="NQO969" s="26"/>
      <c r="NQP969" s="26"/>
      <c r="NQQ969" s="26"/>
      <c r="NQR969" s="26"/>
      <c r="NQS969" s="26"/>
      <c r="NQT969" s="26"/>
      <c r="NQU969" s="26"/>
      <c r="NQV969" s="26"/>
      <c r="NQW969" s="26"/>
      <c r="NQX969" s="26"/>
      <c r="NQY969" s="26"/>
      <c r="NQZ969" s="26"/>
      <c r="NRA969" s="26"/>
      <c r="NRB969" s="26"/>
      <c r="NRC969" s="26"/>
      <c r="NRD969" s="26"/>
      <c r="NRE969" s="26"/>
      <c r="NRF969" s="26"/>
      <c r="NRG969" s="26"/>
      <c r="NRH969" s="26"/>
      <c r="NRI969" s="26"/>
      <c r="NRJ969" s="26"/>
      <c r="NRK969" s="26"/>
      <c r="NRL969" s="26"/>
      <c r="NRM969" s="26"/>
      <c r="NRN969" s="26"/>
      <c r="NRO969" s="26"/>
      <c r="NRP969" s="26"/>
      <c r="NRQ969" s="26"/>
      <c r="NRR969" s="26"/>
      <c r="NRS969" s="26"/>
      <c r="NRT969" s="26"/>
      <c r="NRU969" s="26"/>
      <c r="NRV969" s="26"/>
      <c r="NRW969" s="26"/>
      <c r="NRX969" s="26"/>
      <c r="NRY969" s="26"/>
      <c r="NRZ969" s="26"/>
      <c r="NSA969" s="26"/>
      <c r="NSB969" s="26"/>
      <c r="NSC969" s="26"/>
      <c r="NSD969" s="26"/>
      <c r="NSE969" s="26"/>
      <c r="NSF969" s="26"/>
      <c r="NSG969" s="26"/>
      <c r="NSH969" s="26"/>
      <c r="NSI969" s="26"/>
      <c r="NSJ969" s="26"/>
      <c r="NSK969" s="26"/>
      <c r="NSL969" s="26"/>
      <c r="NSM969" s="26"/>
      <c r="NSN969" s="26"/>
      <c r="NSO969" s="26"/>
      <c r="NSP969" s="26"/>
      <c r="NSQ969" s="26"/>
      <c r="NSR969" s="26"/>
      <c r="NSS969" s="26"/>
      <c r="NST969" s="26"/>
      <c r="NSU969" s="26"/>
      <c r="NSV969" s="26"/>
      <c r="NSW969" s="26"/>
      <c r="NSX969" s="26"/>
      <c r="NSY969" s="26"/>
      <c r="NSZ969" s="26"/>
      <c r="NTA969" s="26"/>
      <c r="NTB969" s="26"/>
      <c r="NTC969" s="26"/>
      <c r="NTD969" s="26"/>
      <c r="NTE969" s="26"/>
      <c r="NTF969" s="26"/>
      <c r="NTG969" s="26"/>
      <c r="NTH969" s="26"/>
      <c r="NTI969" s="26"/>
      <c r="NTJ969" s="26"/>
      <c r="NTK969" s="26"/>
      <c r="NTL969" s="26"/>
      <c r="NTM969" s="26"/>
      <c r="NTN969" s="26"/>
      <c r="NTO969" s="26"/>
      <c r="NTP969" s="26"/>
      <c r="NTQ969" s="26"/>
      <c r="NTR969" s="26"/>
      <c r="NTS969" s="26"/>
      <c r="NTT969" s="26"/>
      <c r="NTU969" s="26"/>
      <c r="NTV969" s="26"/>
      <c r="NTW969" s="26"/>
      <c r="NTX969" s="26"/>
      <c r="NTY969" s="26"/>
      <c r="NTZ969" s="26"/>
      <c r="NUA969" s="26"/>
      <c r="NUB969" s="26"/>
      <c r="NUC969" s="26"/>
      <c r="NUD969" s="26"/>
      <c r="NUE969" s="26"/>
      <c r="NUF969" s="26"/>
      <c r="NUG969" s="26"/>
      <c r="NUH969" s="26"/>
      <c r="NUI969" s="26"/>
      <c r="NUJ969" s="26"/>
      <c r="NUK969" s="26"/>
      <c r="NUL969" s="26"/>
      <c r="NUM969" s="26"/>
      <c r="NUN969" s="26"/>
      <c r="NUO969" s="26"/>
      <c r="NUP969" s="26"/>
      <c r="NUQ969" s="26"/>
      <c r="NUR969" s="26"/>
      <c r="NUS969" s="26"/>
      <c r="NUT969" s="26"/>
      <c r="NUU969" s="26"/>
      <c r="NUV969" s="26"/>
      <c r="NUW969" s="26"/>
      <c r="NUX969" s="26"/>
      <c r="NUY969" s="26"/>
      <c r="NUZ969" s="26"/>
      <c r="NVA969" s="26"/>
      <c r="NVB969" s="26"/>
      <c r="NVC969" s="26"/>
      <c r="NVD969" s="26"/>
      <c r="NVE969" s="26"/>
      <c r="NVF969" s="26"/>
      <c r="NVG969" s="26"/>
      <c r="NVH969" s="26"/>
      <c r="NVI969" s="26"/>
      <c r="NVJ969" s="26"/>
      <c r="NVK969" s="26"/>
      <c r="NVL969" s="26"/>
      <c r="NVM969" s="26"/>
      <c r="NVN969" s="26"/>
      <c r="NVO969" s="26"/>
      <c r="NVP969" s="26"/>
      <c r="NVQ969" s="26"/>
      <c r="NVR969" s="26"/>
      <c r="NVS969" s="26"/>
      <c r="NVT969" s="26"/>
      <c r="NVU969" s="26"/>
      <c r="NVV969" s="26"/>
      <c r="NVW969" s="26"/>
      <c r="NVX969" s="26"/>
      <c r="NVY969" s="26"/>
      <c r="NVZ969" s="26"/>
      <c r="NWA969" s="26"/>
      <c r="NWB969" s="26"/>
      <c r="NWC969" s="26"/>
      <c r="NWD969" s="26"/>
      <c r="NWE969" s="26"/>
      <c r="NWF969" s="26"/>
      <c r="NWG969" s="26"/>
      <c r="NWH969" s="26"/>
      <c r="NWI969" s="26"/>
      <c r="NWJ969" s="26"/>
      <c r="NWK969" s="26"/>
      <c r="NWL969" s="26"/>
      <c r="NWM969" s="26"/>
      <c r="NWN969" s="26"/>
      <c r="NWO969" s="26"/>
      <c r="NWP969" s="26"/>
      <c r="NWQ969" s="26"/>
      <c r="NWR969" s="26"/>
      <c r="NWS969" s="26"/>
      <c r="NWT969" s="26"/>
      <c r="NWU969" s="26"/>
      <c r="NWV969" s="26"/>
      <c r="NWW969" s="26"/>
      <c r="NWX969" s="26"/>
      <c r="NWY969" s="26"/>
      <c r="NWZ969" s="26"/>
      <c r="NXA969" s="26"/>
      <c r="NXB969" s="26"/>
      <c r="NXC969" s="26"/>
      <c r="NXD969" s="26"/>
      <c r="NXE969" s="26"/>
      <c r="NXF969" s="26"/>
      <c r="NXG969" s="26"/>
      <c r="NXH969" s="26"/>
      <c r="NXI969" s="26"/>
      <c r="NXJ969" s="26"/>
      <c r="NXK969" s="26"/>
      <c r="NXL969" s="26"/>
      <c r="NXM969" s="26"/>
      <c r="NXN969" s="26"/>
      <c r="NXO969" s="26"/>
      <c r="NXP969" s="26"/>
      <c r="NXQ969" s="26"/>
      <c r="NXR969" s="26"/>
      <c r="NXS969" s="26"/>
      <c r="NXT969" s="26"/>
      <c r="NXU969" s="26"/>
      <c r="NXV969" s="26"/>
      <c r="NXW969" s="26"/>
      <c r="NXX969" s="26"/>
      <c r="NXY969" s="26"/>
      <c r="NXZ969" s="26"/>
      <c r="NYA969" s="26"/>
      <c r="NYB969" s="26"/>
      <c r="NYC969" s="26"/>
      <c r="NYD969" s="26"/>
      <c r="NYE969" s="26"/>
      <c r="NYF969" s="26"/>
      <c r="NYG969" s="26"/>
      <c r="NYH969" s="26"/>
      <c r="NYI969" s="26"/>
      <c r="NYJ969" s="26"/>
      <c r="NYK969" s="26"/>
      <c r="NYL969" s="26"/>
      <c r="NYM969" s="26"/>
      <c r="NYN969" s="26"/>
      <c r="NYO969" s="26"/>
      <c r="NYP969" s="26"/>
      <c r="NYQ969" s="26"/>
      <c r="NYR969" s="26"/>
      <c r="NYS969" s="26"/>
      <c r="NYT969" s="26"/>
      <c r="NYU969" s="26"/>
      <c r="NYV969" s="26"/>
      <c r="NYW969" s="26"/>
      <c r="NYX969" s="26"/>
      <c r="NYY969" s="26"/>
      <c r="NYZ969" s="26"/>
      <c r="NZA969" s="26"/>
      <c r="NZB969" s="26"/>
      <c r="NZC969" s="26"/>
      <c r="NZD969" s="26"/>
      <c r="NZE969" s="26"/>
      <c r="NZF969" s="26"/>
      <c r="NZG969" s="26"/>
      <c r="NZH969" s="26"/>
      <c r="NZI969" s="26"/>
      <c r="NZJ969" s="26"/>
      <c r="NZK969" s="26"/>
      <c r="NZL969" s="26"/>
      <c r="NZM969" s="26"/>
      <c r="NZN969" s="26"/>
      <c r="NZO969" s="26"/>
      <c r="NZP969" s="26"/>
      <c r="NZQ969" s="26"/>
      <c r="NZR969" s="26"/>
      <c r="NZS969" s="26"/>
      <c r="NZT969" s="26"/>
      <c r="NZU969" s="26"/>
      <c r="NZV969" s="26"/>
      <c r="NZW969" s="26"/>
      <c r="NZX969" s="26"/>
      <c r="NZY969" s="26"/>
      <c r="NZZ969" s="26"/>
      <c r="OAA969" s="26"/>
      <c r="OAB969" s="26"/>
      <c r="OAC969" s="26"/>
      <c r="OAD969" s="26"/>
      <c r="OAE969" s="26"/>
      <c r="OAF969" s="26"/>
      <c r="OAG969" s="26"/>
      <c r="OAH969" s="26"/>
      <c r="OAI969" s="26"/>
      <c r="OAJ969" s="26"/>
      <c r="OAK969" s="26"/>
      <c r="OAL969" s="26"/>
      <c r="OAM969" s="26"/>
      <c r="OAN969" s="26"/>
      <c r="OAO969" s="26"/>
      <c r="OAP969" s="26"/>
      <c r="OAQ969" s="26"/>
      <c r="OAR969" s="26"/>
      <c r="OAS969" s="26"/>
      <c r="OAT969" s="26"/>
      <c r="OAU969" s="26"/>
      <c r="OAV969" s="26"/>
      <c r="OAW969" s="26"/>
      <c r="OAX969" s="26"/>
      <c r="OAY969" s="26"/>
      <c r="OAZ969" s="26"/>
      <c r="OBA969" s="26"/>
      <c r="OBB969" s="26"/>
      <c r="OBC969" s="26"/>
      <c r="OBD969" s="26"/>
      <c r="OBE969" s="26"/>
      <c r="OBF969" s="26"/>
      <c r="OBG969" s="26"/>
      <c r="OBH969" s="26"/>
      <c r="OBI969" s="26"/>
      <c r="OBJ969" s="26"/>
      <c r="OBK969" s="26"/>
      <c r="OBL969" s="26"/>
      <c r="OBM969" s="26"/>
      <c r="OBN969" s="26"/>
      <c r="OBO969" s="26"/>
      <c r="OBP969" s="26"/>
      <c r="OBQ969" s="26"/>
      <c r="OBR969" s="26"/>
      <c r="OBS969" s="26"/>
      <c r="OBT969" s="26"/>
      <c r="OBU969" s="26"/>
      <c r="OBV969" s="26"/>
      <c r="OBW969" s="26"/>
      <c r="OBX969" s="26"/>
      <c r="OBY969" s="26"/>
      <c r="OBZ969" s="26"/>
      <c r="OCA969" s="26"/>
      <c r="OCB969" s="26"/>
      <c r="OCC969" s="26"/>
      <c r="OCD969" s="26"/>
      <c r="OCE969" s="26"/>
      <c r="OCF969" s="26"/>
      <c r="OCG969" s="26"/>
      <c r="OCH969" s="26"/>
      <c r="OCI969" s="26"/>
      <c r="OCJ969" s="26"/>
      <c r="OCK969" s="26"/>
      <c r="OCL969" s="26"/>
      <c r="OCM969" s="26"/>
      <c r="OCN969" s="26"/>
      <c r="OCO969" s="26"/>
      <c r="OCP969" s="26"/>
      <c r="OCQ969" s="26"/>
      <c r="OCR969" s="26"/>
      <c r="OCS969" s="26"/>
      <c r="OCT969" s="26"/>
      <c r="OCU969" s="26"/>
      <c r="OCV969" s="26"/>
      <c r="OCW969" s="26"/>
      <c r="OCX969" s="26"/>
      <c r="OCY969" s="26"/>
      <c r="OCZ969" s="26"/>
      <c r="ODA969" s="26"/>
      <c r="ODB969" s="26"/>
      <c r="ODC969" s="26"/>
      <c r="ODD969" s="26"/>
      <c r="ODE969" s="26"/>
      <c r="ODF969" s="26"/>
      <c r="ODG969" s="26"/>
      <c r="ODH969" s="26"/>
      <c r="ODI969" s="26"/>
      <c r="ODJ969" s="26"/>
      <c r="ODK969" s="26"/>
      <c r="ODL969" s="26"/>
      <c r="ODM969" s="26"/>
      <c r="ODN969" s="26"/>
      <c r="ODO969" s="26"/>
      <c r="ODP969" s="26"/>
      <c r="ODQ969" s="26"/>
      <c r="ODR969" s="26"/>
      <c r="ODS969" s="26"/>
      <c r="ODT969" s="26"/>
      <c r="ODU969" s="26"/>
      <c r="ODV969" s="26"/>
      <c r="ODW969" s="26"/>
      <c r="ODX969" s="26"/>
      <c r="ODY969" s="26"/>
      <c r="ODZ969" s="26"/>
      <c r="OEA969" s="26"/>
      <c r="OEB969" s="26"/>
      <c r="OEC969" s="26"/>
      <c r="OED969" s="26"/>
      <c r="OEE969" s="26"/>
      <c r="OEF969" s="26"/>
      <c r="OEG969" s="26"/>
      <c r="OEH969" s="26"/>
      <c r="OEI969" s="26"/>
      <c r="OEJ969" s="26"/>
      <c r="OEK969" s="26"/>
      <c r="OEL969" s="26"/>
      <c r="OEM969" s="26"/>
      <c r="OEN969" s="26"/>
      <c r="OEO969" s="26"/>
      <c r="OEP969" s="26"/>
      <c r="OEQ969" s="26"/>
      <c r="OER969" s="26"/>
      <c r="OES969" s="26"/>
      <c r="OET969" s="26"/>
      <c r="OEU969" s="26"/>
      <c r="OEV969" s="26"/>
      <c r="OEW969" s="26"/>
      <c r="OEX969" s="26"/>
      <c r="OEY969" s="26"/>
      <c r="OEZ969" s="26"/>
      <c r="OFA969" s="26"/>
      <c r="OFB969" s="26"/>
      <c r="OFC969" s="26"/>
      <c r="OFD969" s="26"/>
      <c r="OFE969" s="26"/>
      <c r="OFF969" s="26"/>
      <c r="OFG969" s="26"/>
      <c r="OFH969" s="26"/>
      <c r="OFI969" s="26"/>
      <c r="OFJ969" s="26"/>
      <c r="OFK969" s="26"/>
      <c r="OFL969" s="26"/>
      <c r="OFM969" s="26"/>
      <c r="OFN969" s="26"/>
      <c r="OFO969" s="26"/>
      <c r="OFP969" s="26"/>
      <c r="OFQ969" s="26"/>
      <c r="OFR969" s="26"/>
      <c r="OFS969" s="26"/>
      <c r="OFT969" s="26"/>
      <c r="OFU969" s="26"/>
      <c r="OFV969" s="26"/>
      <c r="OFW969" s="26"/>
      <c r="OFX969" s="26"/>
      <c r="OFY969" s="26"/>
      <c r="OFZ969" s="26"/>
      <c r="OGA969" s="26"/>
      <c r="OGB969" s="26"/>
      <c r="OGC969" s="26"/>
      <c r="OGD969" s="26"/>
      <c r="OGE969" s="26"/>
      <c r="OGF969" s="26"/>
      <c r="OGG969" s="26"/>
      <c r="OGH969" s="26"/>
      <c r="OGI969" s="26"/>
      <c r="OGJ969" s="26"/>
      <c r="OGK969" s="26"/>
      <c r="OGL969" s="26"/>
      <c r="OGM969" s="26"/>
      <c r="OGN969" s="26"/>
      <c r="OGO969" s="26"/>
      <c r="OGP969" s="26"/>
      <c r="OGQ969" s="26"/>
      <c r="OGR969" s="26"/>
      <c r="OGS969" s="26"/>
      <c r="OGT969" s="26"/>
      <c r="OGU969" s="26"/>
      <c r="OGV969" s="26"/>
      <c r="OGW969" s="26"/>
      <c r="OGX969" s="26"/>
      <c r="OGY969" s="26"/>
      <c r="OGZ969" s="26"/>
      <c r="OHA969" s="26"/>
      <c r="OHB969" s="26"/>
      <c r="OHC969" s="26"/>
      <c r="OHD969" s="26"/>
      <c r="OHE969" s="26"/>
      <c r="OHF969" s="26"/>
      <c r="OHG969" s="26"/>
      <c r="OHH969" s="26"/>
      <c r="OHI969" s="26"/>
      <c r="OHJ969" s="26"/>
      <c r="OHK969" s="26"/>
      <c r="OHL969" s="26"/>
      <c r="OHM969" s="26"/>
      <c r="OHN969" s="26"/>
      <c r="OHO969" s="26"/>
      <c r="OHP969" s="26"/>
      <c r="OHQ969" s="26"/>
      <c r="OHR969" s="26"/>
      <c r="OHS969" s="26"/>
      <c r="OHT969" s="26"/>
      <c r="OHU969" s="26"/>
      <c r="OHV969" s="26"/>
      <c r="OHW969" s="26"/>
      <c r="OHX969" s="26"/>
      <c r="OHY969" s="26"/>
      <c r="OHZ969" s="26"/>
      <c r="OIA969" s="26"/>
      <c r="OIB969" s="26"/>
      <c r="OIC969" s="26"/>
      <c r="OID969" s="26"/>
      <c r="OIE969" s="26"/>
      <c r="OIF969" s="26"/>
      <c r="OIG969" s="26"/>
      <c r="OIH969" s="26"/>
      <c r="OII969" s="26"/>
      <c r="OIJ969" s="26"/>
      <c r="OIK969" s="26"/>
      <c r="OIL969" s="26"/>
      <c r="OIM969" s="26"/>
      <c r="OIN969" s="26"/>
      <c r="OIO969" s="26"/>
      <c r="OIP969" s="26"/>
      <c r="OIQ969" s="26"/>
      <c r="OIR969" s="26"/>
      <c r="OIS969" s="26"/>
      <c r="OIT969" s="26"/>
      <c r="OIU969" s="26"/>
      <c r="OIV969" s="26"/>
      <c r="OIW969" s="26"/>
      <c r="OIX969" s="26"/>
      <c r="OIY969" s="26"/>
      <c r="OIZ969" s="26"/>
      <c r="OJA969" s="26"/>
      <c r="OJB969" s="26"/>
      <c r="OJC969" s="26"/>
      <c r="OJD969" s="26"/>
      <c r="OJE969" s="26"/>
      <c r="OJF969" s="26"/>
      <c r="OJG969" s="26"/>
      <c r="OJH969" s="26"/>
      <c r="OJI969" s="26"/>
      <c r="OJJ969" s="26"/>
      <c r="OJK969" s="26"/>
      <c r="OJL969" s="26"/>
      <c r="OJM969" s="26"/>
      <c r="OJN969" s="26"/>
      <c r="OJO969" s="26"/>
      <c r="OJP969" s="26"/>
      <c r="OJQ969" s="26"/>
      <c r="OJR969" s="26"/>
      <c r="OJS969" s="26"/>
      <c r="OJT969" s="26"/>
      <c r="OJU969" s="26"/>
      <c r="OJV969" s="26"/>
      <c r="OJW969" s="26"/>
      <c r="OJX969" s="26"/>
      <c r="OJY969" s="26"/>
      <c r="OJZ969" s="26"/>
      <c r="OKA969" s="26"/>
      <c r="OKB969" s="26"/>
      <c r="OKC969" s="26"/>
      <c r="OKD969" s="26"/>
      <c r="OKE969" s="26"/>
      <c r="OKF969" s="26"/>
      <c r="OKG969" s="26"/>
      <c r="OKH969" s="26"/>
      <c r="OKI969" s="26"/>
      <c r="OKJ969" s="26"/>
      <c r="OKK969" s="26"/>
      <c r="OKL969" s="26"/>
      <c r="OKM969" s="26"/>
      <c r="OKN969" s="26"/>
      <c r="OKO969" s="26"/>
      <c r="OKP969" s="26"/>
      <c r="OKQ969" s="26"/>
      <c r="OKR969" s="26"/>
      <c r="OKS969" s="26"/>
      <c r="OKT969" s="26"/>
      <c r="OKU969" s="26"/>
      <c r="OKV969" s="26"/>
      <c r="OKW969" s="26"/>
      <c r="OKX969" s="26"/>
      <c r="OKY969" s="26"/>
      <c r="OKZ969" s="26"/>
      <c r="OLA969" s="26"/>
      <c r="OLB969" s="26"/>
      <c r="OLC969" s="26"/>
      <c r="OLD969" s="26"/>
      <c r="OLE969" s="26"/>
      <c r="OLF969" s="26"/>
      <c r="OLG969" s="26"/>
      <c r="OLH969" s="26"/>
      <c r="OLI969" s="26"/>
      <c r="OLJ969" s="26"/>
      <c r="OLK969" s="26"/>
      <c r="OLL969" s="26"/>
      <c r="OLM969" s="26"/>
      <c r="OLN969" s="26"/>
      <c r="OLO969" s="26"/>
      <c r="OLP969" s="26"/>
      <c r="OLQ969" s="26"/>
      <c r="OLR969" s="26"/>
      <c r="OLS969" s="26"/>
      <c r="OLT969" s="26"/>
      <c r="OLU969" s="26"/>
      <c r="OLV969" s="26"/>
      <c r="OLW969" s="26"/>
      <c r="OLX969" s="26"/>
      <c r="OLY969" s="26"/>
      <c r="OLZ969" s="26"/>
      <c r="OMA969" s="26"/>
      <c r="OMB969" s="26"/>
      <c r="OMC969" s="26"/>
      <c r="OMD969" s="26"/>
      <c r="OME969" s="26"/>
      <c r="OMF969" s="26"/>
      <c r="OMG969" s="26"/>
      <c r="OMH969" s="26"/>
      <c r="OMI969" s="26"/>
      <c r="OMJ969" s="26"/>
      <c r="OMK969" s="26"/>
      <c r="OML969" s="26"/>
      <c r="OMM969" s="26"/>
      <c r="OMN969" s="26"/>
      <c r="OMO969" s="26"/>
      <c r="OMP969" s="26"/>
      <c r="OMQ969" s="26"/>
      <c r="OMR969" s="26"/>
      <c r="OMS969" s="26"/>
      <c r="OMT969" s="26"/>
      <c r="OMU969" s="26"/>
      <c r="OMV969" s="26"/>
      <c r="OMW969" s="26"/>
      <c r="OMX969" s="26"/>
      <c r="OMY969" s="26"/>
      <c r="OMZ969" s="26"/>
      <c r="ONA969" s="26"/>
      <c r="ONB969" s="26"/>
      <c r="ONC969" s="26"/>
      <c r="OND969" s="26"/>
      <c r="ONE969" s="26"/>
      <c r="ONF969" s="26"/>
      <c r="ONG969" s="26"/>
      <c r="ONH969" s="26"/>
      <c r="ONI969" s="26"/>
      <c r="ONJ969" s="26"/>
      <c r="ONK969" s="26"/>
      <c r="ONL969" s="26"/>
      <c r="ONM969" s="26"/>
      <c r="ONN969" s="26"/>
      <c r="ONO969" s="26"/>
      <c r="ONP969" s="26"/>
      <c r="ONQ969" s="26"/>
      <c r="ONR969" s="26"/>
      <c r="ONS969" s="26"/>
      <c r="ONT969" s="26"/>
      <c r="ONU969" s="26"/>
      <c r="ONV969" s="26"/>
      <c r="ONW969" s="26"/>
      <c r="ONX969" s="26"/>
      <c r="ONY969" s="26"/>
      <c r="ONZ969" s="26"/>
      <c r="OOA969" s="26"/>
      <c r="OOB969" s="26"/>
      <c r="OOC969" s="26"/>
      <c r="OOD969" s="26"/>
      <c r="OOE969" s="26"/>
      <c r="OOF969" s="26"/>
      <c r="OOG969" s="26"/>
      <c r="OOH969" s="26"/>
      <c r="OOI969" s="26"/>
      <c r="OOJ969" s="26"/>
      <c r="OOK969" s="26"/>
      <c r="OOL969" s="26"/>
      <c r="OOM969" s="26"/>
      <c r="OON969" s="26"/>
      <c r="OOO969" s="26"/>
      <c r="OOP969" s="26"/>
      <c r="OOQ969" s="26"/>
      <c r="OOR969" s="26"/>
      <c r="OOS969" s="26"/>
      <c r="OOT969" s="26"/>
      <c r="OOU969" s="26"/>
      <c r="OOV969" s="26"/>
      <c r="OOW969" s="26"/>
      <c r="OOX969" s="26"/>
      <c r="OOY969" s="26"/>
      <c r="OOZ969" s="26"/>
      <c r="OPA969" s="26"/>
      <c r="OPB969" s="26"/>
      <c r="OPC969" s="26"/>
      <c r="OPD969" s="26"/>
      <c r="OPE969" s="26"/>
      <c r="OPF969" s="26"/>
      <c r="OPG969" s="26"/>
      <c r="OPH969" s="26"/>
      <c r="OPI969" s="26"/>
      <c r="OPJ969" s="26"/>
      <c r="OPK969" s="26"/>
      <c r="OPL969" s="26"/>
      <c r="OPM969" s="26"/>
      <c r="OPN969" s="26"/>
      <c r="OPO969" s="26"/>
      <c r="OPP969" s="26"/>
      <c r="OPQ969" s="26"/>
      <c r="OPR969" s="26"/>
      <c r="OPS969" s="26"/>
      <c r="OPT969" s="26"/>
      <c r="OPU969" s="26"/>
      <c r="OPV969" s="26"/>
      <c r="OPW969" s="26"/>
      <c r="OPX969" s="26"/>
      <c r="OPY969" s="26"/>
      <c r="OPZ969" s="26"/>
      <c r="OQA969" s="26"/>
      <c r="OQB969" s="26"/>
      <c r="OQC969" s="26"/>
      <c r="OQD969" s="26"/>
      <c r="OQE969" s="26"/>
      <c r="OQF969" s="26"/>
      <c r="OQG969" s="26"/>
      <c r="OQH969" s="26"/>
      <c r="OQI969" s="26"/>
      <c r="OQJ969" s="26"/>
      <c r="OQK969" s="26"/>
      <c r="OQL969" s="26"/>
      <c r="OQM969" s="26"/>
      <c r="OQN969" s="26"/>
      <c r="OQO969" s="26"/>
      <c r="OQP969" s="26"/>
      <c r="OQQ969" s="26"/>
      <c r="OQR969" s="26"/>
      <c r="OQS969" s="26"/>
      <c r="OQT969" s="26"/>
      <c r="OQU969" s="26"/>
      <c r="OQV969" s="26"/>
      <c r="OQW969" s="26"/>
      <c r="OQX969" s="26"/>
      <c r="OQY969" s="26"/>
      <c r="OQZ969" s="26"/>
      <c r="ORA969" s="26"/>
      <c r="ORB969" s="26"/>
      <c r="ORC969" s="26"/>
      <c r="ORD969" s="26"/>
      <c r="ORE969" s="26"/>
      <c r="ORF969" s="26"/>
      <c r="ORG969" s="26"/>
      <c r="ORH969" s="26"/>
      <c r="ORI969" s="26"/>
      <c r="ORJ969" s="26"/>
      <c r="ORK969" s="26"/>
      <c r="ORL969" s="26"/>
      <c r="ORM969" s="26"/>
      <c r="ORN969" s="26"/>
      <c r="ORO969" s="26"/>
      <c r="ORP969" s="26"/>
      <c r="ORQ969" s="26"/>
      <c r="ORR969" s="26"/>
      <c r="ORS969" s="26"/>
      <c r="ORT969" s="26"/>
      <c r="ORU969" s="26"/>
      <c r="ORV969" s="26"/>
      <c r="ORW969" s="26"/>
      <c r="ORX969" s="26"/>
      <c r="ORY969" s="26"/>
      <c r="ORZ969" s="26"/>
      <c r="OSA969" s="26"/>
      <c r="OSB969" s="26"/>
      <c r="OSC969" s="26"/>
      <c r="OSD969" s="26"/>
      <c r="OSE969" s="26"/>
      <c r="OSF969" s="26"/>
      <c r="OSG969" s="26"/>
      <c r="OSH969" s="26"/>
      <c r="OSI969" s="26"/>
      <c r="OSJ969" s="26"/>
      <c r="OSK969" s="26"/>
      <c r="OSL969" s="26"/>
      <c r="OSM969" s="26"/>
      <c r="OSN969" s="26"/>
      <c r="OSO969" s="26"/>
      <c r="OSP969" s="26"/>
      <c r="OSQ969" s="26"/>
      <c r="OSR969" s="26"/>
      <c r="OSS969" s="26"/>
      <c r="OST969" s="26"/>
      <c r="OSU969" s="26"/>
      <c r="OSV969" s="26"/>
      <c r="OSW969" s="26"/>
      <c r="OSX969" s="26"/>
      <c r="OSY969" s="26"/>
      <c r="OSZ969" s="26"/>
      <c r="OTA969" s="26"/>
      <c r="OTB969" s="26"/>
      <c r="OTC969" s="26"/>
      <c r="OTD969" s="26"/>
      <c r="OTE969" s="26"/>
      <c r="OTF969" s="26"/>
      <c r="OTG969" s="26"/>
      <c r="OTH969" s="26"/>
      <c r="OTI969" s="26"/>
      <c r="OTJ969" s="26"/>
      <c r="OTK969" s="26"/>
      <c r="OTL969" s="26"/>
      <c r="OTM969" s="26"/>
      <c r="OTN969" s="26"/>
      <c r="OTO969" s="26"/>
      <c r="OTP969" s="26"/>
      <c r="OTQ969" s="26"/>
      <c r="OTR969" s="26"/>
      <c r="OTS969" s="26"/>
      <c r="OTT969" s="26"/>
      <c r="OTU969" s="26"/>
      <c r="OTV969" s="26"/>
      <c r="OTW969" s="26"/>
      <c r="OTX969" s="26"/>
      <c r="OTY969" s="26"/>
      <c r="OTZ969" s="26"/>
      <c r="OUA969" s="26"/>
      <c r="OUB969" s="26"/>
      <c r="OUC969" s="26"/>
      <c r="OUD969" s="26"/>
      <c r="OUE969" s="26"/>
      <c r="OUF969" s="26"/>
      <c r="OUG969" s="26"/>
      <c r="OUH969" s="26"/>
      <c r="OUI969" s="26"/>
      <c r="OUJ969" s="26"/>
      <c r="OUK969" s="26"/>
      <c r="OUL969" s="26"/>
      <c r="OUM969" s="26"/>
      <c r="OUN969" s="26"/>
      <c r="OUO969" s="26"/>
      <c r="OUP969" s="26"/>
      <c r="OUQ969" s="26"/>
      <c r="OUR969" s="26"/>
      <c r="OUS969" s="26"/>
      <c r="OUT969" s="26"/>
      <c r="OUU969" s="26"/>
      <c r="OUV969" s="26"/>
      <c r="OUW969" s="26"/>
      <c r="OUX969" s="26"/>
      <c r="OUY969" s="26"/>
      <c r="OUZ969" s="26"/>
      <c r="OVA969" s="26"/>
      <c r="OVB969" s="26"/>
      <c r="OVC969" s="26"/>
      <c r="OVD969" s="26"/>
      <c r="OVE969" s="26"/>
      <c r="OVF969" s="26"/>
      <c r="OVG969" s="26"/>
      <c r="OVH969" s="26"/>
      <c r="OVI969" s="26"/>
      <c r="OVJ969" s="26"/>
      <c r="OVK969" s="26"/>
      <c r="OVL969" s="26"/>
      <c r="OVM969" s="26"/>
      <c r="OVN969" s="26"/>
      <c r="OVO969" s="26"/>
      <c r="OVP969" s="26"/>
      <c r="OVQ969" s="26"/>
      <c r="OVR969" s="26"/>
      <c r="OVS969" s="26"/>
      <c r="OVT969" s="26"/>
      <c r="OVU969" s="26"/>
      <c r="OVV969" s="26"/>
      <c r="OVW969" s="26"/>
      <c r="OVX969" s="26"/>
      <c r="OVY969" s="26"/>
      <c r="OVZ969" s="26"/>
      <c r="OWA969" s="26"/>
      <c r="OWB969" s="26"/>
      <c r="OWC969" s="26"/>
      <c r="OWD969" s="26"/>
      <c r="OWE969" s="26"/>
      <c r="OWF969" s="26"/>
      <c r="OWG969" s="26"/>
      <c r="OWH969" s="26"/>
      <c r="OWI969" s="26"/>
      <c r="OWJ969" s="26"/>
      <c r="OWK969" s="26"/>
      <c r="OWL969" s="26"/>
      <c r="OWM969" s="26"/>
      <c r="OWN969" s="26"/>
      <c r="OWO969" s="26"/>
      <c r="OWP969" s="26"/>
      <c r="OWQ969" s="26"/>
      <c r="OWR969" s="26"/>
      <c r="OWS969" s="26"/>
      <c r="OWT969" s="26"/>
      <c r="OWU969" s="26"/>
      <c r="OWV969" s="26"/>
      <c r="OWW969" s="26"/>
      <c r="OWX969" s="26"/>
      <c r="OWY969" s="26"/>
      <c r="OWZ969" s="26"/>
      <c r="OXA969" s="26"/>
      <c r="OXB969" s="26"/>
      <c r="OXC969" s="26"/>
      <c r="OXD969" s="26"/>
      <c r="OXE969" s="26"/>
      <c r="OXF969" s="26"/>
      <c r="OXG969" s="26"/>
      <c r="OXH969" s="26"/>
      <c r="OXI969" s="26"/>
      <c r="OXJ969" s="26"/>
      <c r="OXK969" s="26"/>
      <c r="OXL969" s="26"/>
      <c r="OXM969" s="26"/>
      <c r="OXN969" s="26"/>
      <c r="OXO969" s="26"/>
      <c r="OXP969" s="26"/>
      <c r="OXQ969" s="26"/>
      <c r="OXR969" s="26"/>
      <c r="OXS969" s="26"/>
      <c r="OXT969" s="26"/>
      <c r="OXU969" s="26"/>
      <c r="OXV969" s="26"/>
      <c r="OXW969" s="26"/>
      <c r="OXX969" s="26"/>
      <c r="OXY969" s="26"/>
      <c r="OXZ969" s="26"/>
      <c r="OYA969" s="26"/>
      <c r="OYB969" s="26"/>
      <c r="OYC969" s="26"/>
      <c r="OYD969" s="26"/>
      <c r="OYE969" s="26"/>
      <c r="OYF969" s="26"/>
      <c r="OYG969" s="26"/>
      <c r="OYH969" s="26"/>
      <c r="OYI969" s="26"/>
      <c r="OYJ969" s="26"/>
      <c r="OYK969" s="26"/>
      <c r="OYL969" s="26"/>
      <c r="OYM969" s="26"/>
      <c r="OYN969" s="26"/>
      <c r="OYO969" s="26"/>
      <c r="OYP969" s="26"/>
      <c r="OYQ969" s="26"/>
      <c r="OYR969" s="26"/>
      <c r="OYS969" s="26"/>
      <c r="OYT969" s="26"/>
      <c r="OYU969" s="26"/>
      <c r="OYV969" s="26"/>
      <c r="OYW969" s="26"/>
      <c r="OYX969" s="26"/>
      <c r="OYY969" s="26"/>
      <c r="OYZ969" s="26"/>
      <c r="OZA969" s="26"/>
      <c r="OZB969" s="26"/>
      <c r="OZC969" s="26"/>
      <c r="OZD969" s="26"/>
      <c r="OZE969" s="26"/>
      <c r="OZF969" s="26"/>
      <c r="OZG969" s="26"/>
      <c r="OZH969" s="26"/>
      <c r="OZI969" s="26"/>
      <c r="OZJ969" s="26"/>
      <c r="OZK969" s="26"/>
      <c r="OZL969" s="26"/>
      <c r="OZM969" s="26"/>
      <c r="OZN969" s="26"/>
      <c r="OZO969" s="26"/>
      <c r="OZP969" s="26"/>
      <c r="OZQ969" s="26"/>
      <c r="OZR969" s="26"/>
      <c r="OZS969" s="26"/>
      <c r="OZT969" s="26"/>
      <c r="OZU969" s="26"/>
      <c r="OZV969" s="26"/>
      <c r="OZW969" s="26"/>
      <c r="OZX969" s="26"/>
      <c r="OZY969" s="26"/>
      <c r="OZZ969" s="26"/>
      <c r="PAA969" s="26"/>
      <c r="PAB969" s="26"/>
      <c r="PAC969" s="26"/>
      <c r="PAD969" s="26"/>
      <c r="PAE969" s="26"/>
      <c r="PAF969" s="26"/>
      <c r="PAG969" s="26"/>
      <c r="PAH969" s="26"/>
      <c r="PAI969" s="26"/>
      <c r="PAJ969" s="26"/>
      <c r="PAK969" s="26"/>
      <c r="PAL969" s="26"/>
      <c r="PAM969" s="26"/>
      <c r="PAN969" s="26"/>
      <c r="PAO969" s="26"/>
      <c r="PAP969" s="26"/>
      <c r="PAQ969" s="26"/>
      <c r="PAR969" s="26"/>
      <c r="PAS969" s="26"/>
      <c r="PAT969" s="26"/>
      <c r="PAU969" s="26"/>
      <c r="PAV969" s="26"/>
      <c r="PAW969" s="26"/>
      <c r="PAX969" s="26"/>
      <c r="PAY969" s="26"/>
      <c r="PAZ969" s="26"/>
      <c r="PBA969" s="26"/>
      <c r="PBB969" s="26"/>
      <c r="PBC969" s="26"/>
      <c r="PBD969" s="26"/>
      <c r="PBE969" s="26"/>
      <c r="PBF969" s="26"/>
      <c r="PBG969" s="26"/>
      <c r="PBH969" s="26"/>
      <c r="PBI969" s="26"/>
      <c r="PBJ969" s="26"/>
      <c r="PBK969" s="26"/>
      <c r="PBL969" s="26"/>
      <c r="PBM969" s="26"/>
      <c r="PBN969" s="26"/>
      <c r="PBO969" s="26"/>
      <c r="PBP969" s="26"/>
      <c r="PBQ969" s="26"/>
      <c r="PBR969" s="26"/>
      <c r="PBS969" s="26"/>
      <c r="PBT969" s="26"/>
      <c r="PBU969" s="26"/>
      <c r="PBV969" s="26"/>
      <c r="PBW969" s="26"/>
      <c r="PBX969" s="26"/>
      <c r="PBY969" s="26"/>
      <c r="PBZ969" s="26"/>
      <c r="PCA969" s="26"/>
      <c r="PCB969" s="26"/>
      <c r="PCC969" s="26"/>
      <c r="PCD969" s="26"/>
      <c r="PCE969" s="26"/>
      <c r="PCF969" s="26"/>
      <c r="PCG969" s="26"/>
      <c r="PCH969" s="26"/>
      <c r="PCI969" s="26"/>
      <c r="PCJ969" s="26"/>
      <c r="PCK969" s="26"/>
      <c r="PCL969" s="26"/>
      <c r="PCM969" s="26"/>
      <c r="PCN969" s="26"/>
      <c r="PCO969" s="26"/>
      <c r="PCP969" s="26"/>
      <c r="PCQ969" s="26"/>
      <c r="PCR969" s="26"/>
      <c r="PCS969" s="26"/>
      <c r="PCT969" s="26"/>
      <c r="PCU969" s="26"/>
      <c r="PCV969" s="26"/>
      <c r="PCW969" s="26"/>
      <c r="PCX969" s="26"/>
      <c r="PCY969" s="26"/>
      <c r="PCZ969" s="26"/>
      <c r="PDA969" s="26"/>
      <c r="PDB969" s="26"/>
      <c r="PDC969" s="26"/>
      <c r="PDD969" s="26"/>
      <c r="PDE969" s="26"/>
      <c r="PDF969" s="26"/>
      <c r="PDG969" s="26"/>
      <c r="PDH969" s="26"/>
      <c r="PDI969" s="26"/>
      <c r="PDJ969" s="26"/>
      <c r="PDK969" s="26"/>
      <c r="PDL969" s="26"/>
      <c r="PDM969" s="26"/>
      <c r="PDN969" s="26"/>
      <c r="PDO969" s="26"/>
      <c r="PDP969" s="26"/>
      <c r="PDQ969" s="26"/>
      <c r="PDR969" s="26"/>
      <c r="PDS969" s="26"/>
      <c r="PDT969" s="26"/>
      <c r="PDU969" s="26"/>
      <c r="PDV969" s="26"/>
      <c r="PDW969" s="26"/>
      <c r="PDX969" s="26"/>
      <c r="PDY969" s="26"/>
      <c r="PDZ969" s="26"/>
      <c r="PEA969" s="26"/>
      <c r="PEB969" s="26"/>
      <c r="PEC969" s="26"/>
      <c r="PED969" s="26"/>
      <c r="PEE969" s="26"/>
      <c r="PEF969" s="26"/>
      <c r="PEG969" s="26"/>
      <c r="PEH969" s="26"/>
      <c r="PEI969" s="26"/>
      <c r="PEJ969" s="26"/>
      <c r="PEK969" s="26"/>
      <c r="PEL969" s="26"/>
      <c r="PEM969" s="26"/>
      <c r="PEN969" s="26"/>
      <c r="PEO969" s="26"/>
      <c r="PEP969" s="26"/>
      <c r="PEQ969" s="26"/>
      <c r="PER969" s="26"/>
      <c r="PES969" s="26"/>
      <c r="PET969" s="26"/>
      <c r="PEU969" s="26"/>
      <c r="PEV969" s="26"/>
      <c r="PEW969" s="26"/>
      <c r="PEX969" s="26"/>
      <c r="PEY969" s="26"/>
      <c r="PEZ969" s="26"/>
      <c r="PFA969" s="26"/>
      <c r="PFB969" s="26"/>
      <c r="PFC969" s="26"/>
      <c r="PFD969" s="26"/>
      <c r="PFE969" s="26"/>
      <c r="PFF969" s="26"/>
      <c r="PFG969" s="26"/>
      <c r="PFH969" s="26"/>
      <c r="PFI969" s="26"/>
      <c r="PFJ969" s="26"/>
      <c r="PFK969" s="26"/>
      <c r="PFL969" s="26"/>
      <c r="PFM969" s="26"/>
      <c r="PFN969" s="26"/>
      <c r="PFO969" s="26"/>
      <c r="PFP969" s="26"/>
      <c r="PFQ969" s="26"/>
      <c r="PFR969" s="26"/>
      <c r="PFS969" s="26"/>
      <c r="PFT969" s="26"/>
      <c r="PFU969" s="26"/>
      <c r="PFV969" s="26"/>
      <c r="PFW969" s="26"/>
      <c r="PFX969" s="26"/>
      <c r="PFY969" s="26"/>
      <c r="PFZ969" s="26"/>
      <c r="PGA969" s="26"/>
      <c r="PGB969" s="26"/>
      <c r="PGC969" s="26"/>
      <c r="PGD969" s="26"/>
      <c r="PGE969" s="26"/>
      <c r="PGF969" s="26"/>
      <c r="PGG969" s="26"/>
      <c r="PGH969" s="26"/>
      <c r="PGI969" s="26"/>
      <c r="PGJ969" s="26"/>
      <c r="PGK969" s="26"/>
      <c r="PGL969" s="26"/>
      <c r="PGM969" s="26"/>
      <c r="PGN969" s="26"/>
      <c r="PGO969" s="26"/>
      <c r="PGP969" s="26"/>
      <c r="PGQ969" s="26"/>
      <c r="PGR969" s="26"/>
      <c r="PGS969" s="26"/>
      <c r="PGT969" s="26"/>
      <c r="PGU969" s="26"/>
      <c r="PGV969" s="26"/>
      <c r="PGW969" s="26"/>
      <c r="PGX969" s="26"/>
      <c r="PGY969" s="26"/>
      <c r="PGZ969" s="26"/>
      <c r="PHA969" s="26"/>
      <c r="PHB969" s="26"/>
      <c r="PHC969" s="26"/>
      <c r="PHD969" s="26"/>
      <c r="PHE969" s="26"/>
      <c r="PHF969" s="26"/>
      <c r="PHG969" s="26"/>
      <c r="PHH969" s="26"/>
      <c r="PHI969" s="26"/>
      <c r="PHJ969" s="26"/>
      <c r="PHK969" s="26"/>
      <c r="PHL969" s="26"/>
      <c r="PHM969" s="26"/>
      <c r="PHN969" s="26"/>
      <c r="PHO969" s="26"/>
      <c r="PHP969" s="26"/>
      <c r="PHQ969" s="26"/>
      <c r="PHR969" s="26"/>
      <c r="PHS969" s="26"/>
      <c r="PHT969" s="26"/>
      <c r="PHU969" s="26"/>
      <c r="PHV969" s="26"/>
      <c r="PHW969" s="26"/>
      <c r="PHX969" s="26"/>
      <c r="PHY969" s="26"/>
      <c r="PHZ969" s="26"/>
      <c r="PIA969" s="26"/>
      <c r="PIB969" s="26"/>
      <c r="PIC969" s="26"/>
      <c r="PID969" s="26"/>
      <c r="PIE969" s="26"/>
      <c r="PIF969" s="26"/>
      <c r="PIG969" s="26"/>
      <c r="PIH969" s="26"/>
      <c r="PII969" s="26"/>
      <c r="PIJ969" s="26"/>
      <c r="PIK969" s="26"/>
      <c r="PIL969" s="26"/>
      <c r="PIM969" s="26"/>
      <c r="PIN969" s="26"/>
      <c r="PIO969" s="26"/>
      <c r="PIP969" s="26"/>
      <c r="PIQ969" s="26"/>
      <c r="PIR969" s="26"/>
      <c r="PIS969" s="26"/>
      <c r="PIT969" s="26"/>
      <c r="PIU969" s="26"/>
      <c r="PIV969" s="26"/>
      <c r="PIW969" s="26"/>
      <c r="PIX969" s="26"/>
      <c r="PIY969" s="26"/>
      <c r="PIZ969" s="26"/>
      <c r="PJA969" s="26"/>
      <c r="PJB969" s="26"/>
      <c r="PJC969" s="26"/>
      <c r="PJD969" s="26"/>
      <c r="PJE969" s="26"/>
      <c r="PJF969" s="26"/>
      <c r="PJG969" s="26"/>
      <c r="PJH969" s="26"/>
      <c r="PJI969" s="26"/>
      <c r="PJJ969" s="26"/>
      <c r="PJK969" s="26"/>
      <c r="PJL969" s="26"/>
      <c r="PJM969" s="26"/>
      <c r="PJN969" s="26"/>
      <c r="PJO969" s="26"/>
      <c r="PJP969" s="26"/>
      <c r="PJQ969" s="26"/>
      <c r="PJR969" s="26"/>
      <c r="PJS969" s="26"/>
      <c r="PJT969" s="26"/>
      <c r="PJU969" s="26"/>
      <c r="PJV969" s="26"/>
      <c r="PJW969" s="26"/>
      <c r="PJX969" s="26"/>
      <c r="PJY969" s="26"/>
      <c r="PJZ969" s="26"/>
      <c r="PKA969" s="26"/>
      <c r="PKB969" s="26"/>
      <c r="PKC969" s="26"/>
      <c r="PKD969" s="26"/>
      <c r="PKE969" s="26"/>
      <c r="PKF969" s="26"/>
      <c r="PKG969" s="26"/>
      <c r="PKH969" s="26"/>
      <c r="PKI969" s="26"/>
      <c r="PKJ969" s="26"/>
      <c r="PKK969" s="26"/>
      <c r="PKL969" s="26"/>
      <c r="PKM969" s="26"/>
      <c r="PKN969" s="26"/>
      <c r="PKO969" s="26"/>
      <c r="PKP969" s="26"/>
      <c r="PKQ969" s="26"/>
      <c r="PKR969" s="26"/>
      <c r="PKS969" s="26"/>
      <c r="PKT969" s="26"/>
      <c r="PKU969" s="26"/>
      <c r="PKV969" s="26"/>
      <c r="PKW969" s="26"/>
      <c r="PKX969" s="26"/>
      <c r="PKY969" s="26"/>
      <c r="PKZ969" s="26"/>
      <c r="PLA969" s="26"/>
      <c r="PLB969" s="26"/>
      <c r="PLC969" s="26"/>
      <c r="PLD969" s="26"/>
      <c r="PLE969" s="26"/>
      <c r="PLF969" s="26"/>
      <c r="PLG969" s="26"/>
      <c r="PLH969" s="26"/>
      <c r="PLI969" s="26"/>
      <c r="PLJ969" s="26"/>
      <c r="PLK969" s="26"/>
      <c r="PLL969" s="26"/>
      <c r="PLM969" s="26"/>
      <c r="PLN969" s="26"/>
      <c r="PLO969" s="26"/>
      <c r="PLP969" s="26"/>
      <c r="PLQ969" s="26"/>
      <c r="PLR969" s="26"/>
      <c r="PLS969" s="26"/>
      <c r="PLT969" s="26"/>
      <c r="PLU969" s="26"/>
      <c r="PLV969" s="26"/>
      <c r="PLW969" s="26"/>
      <c r="PLX969" s="26"/>
      <c r="PLY969" s="26"/>
      <c r="PLZ969" s="26"/>
      <c r="PMA969" s="26"/>
      <c r="PMB969" s="26"/>
      <c r="PMC969" s="26"/>
      <c r="PMD969" s="26"/>
      <c r="PME969" s="26"/>
      <c r="PMF969" s="26"/>
      <c r="PMG969" s="26"/>
      <c r="PMH969" s="26"/>
      <c r="PMI969" s="26"/>
      <c r="PMJ969" s="26"/>
      <c r="PMK969" s="26"/>
      <c r="PML969" s="26"/>
      <c r="PMM969" s="26"/>
      <c r="PMN969" s="26"/>
      <c r="PMO969" s="26"/>
      <c r="PMP969" s="26"/>
      <c r="PMQ969" s="26"/>
      <c r="PMR969" s="26"/>
      <c r="PMS969" s="26"/>
      <c r="PMT969" s="26"/>
      <c r="PMU969" s="26"/>
      <c r="PMV969" s="26"/>
      <c r="PMW969" s="26"/>
      <c r="PMX969" s="26"/>
      <c r="PMY969" s="26"/>
      <c r="PMZ969" s="26"/>
      <c r="PNA969" s="26"/>
      <c r="PNB969" s="26"/>
      <c r="PNC969" s="26"/>
      <c r="PND969" s="26"/>
      <c r="PNE969" s="26"/>
      <c r="PNF969" s="26"/>
      <c r="PNG969" s="26"/>
      <c r="PNH969" s="26"/>
      <c r="PNI969" s="26"/>
      <c r="PNJ969" s="26"/>
      <c r="PNK969" s="26"/>
      <c r="PNL969" s="26"/>
      <c r="PNM969" s="26"/>
      <c r="PNN969" s="26"/>
      <c r="PNO969" s="26"/>
      <c r="PNP969" s="26"/>
      <c r="PNQ969" s="26"/>
      <c r="PNR969" s="26"/>
      <c r="PNS969" s="26"/>
      <c r="PNT969" s="26"/>
      <c r="PNU969" s="26"/>
      <c r="PNV969" s="26"/>
      <c r="PNW969" s="26"/>
      <c r="PNX969" s="26"/>
      <c r="PNY969" s="26"/>
      <c r="PNZ969" s="26"/>
      <c r="POA969" s="26"/>
      <c r="POB969" s="26"/>
      <c r="POC969" s="26"/>
      <c r="POD969" s="26"/>
      <c r="POE969" s="26"/>
      <c r="POF969" s="26"/>
      <c r="POG969" s="26"/>
      <c r="POH969" s="26"/>
      <c r="POI969" s="26"/>
      <c r="POJ969" s="26"/>
      <c r="POK969" s="26"/>
      <c r="POL969" s="26"/>
      <c r="POM969" s="26"/>
      <c r="PON969" s="26"/>
      <c r="POO969" s="26"/>
      <c r="POP969" s="26"/>
      <c r="POQ969" s="26"/>
      <c r="POR969" s="26"/>
      <c r="POS969" s="26"/>
      <c r="POT969" s="26"/>
      <c r="POU969" s="26"/>
      <c r="POV969" s="26"/>
      <c r="POW969" s="26"/>
      <c r="POX969" s="26"/>
      <c r="POY969" s="26"/>
      <c r="POZ969" s="26"/>
      <c r="PPA969" s="26"/>
      <c r="PPB969" s="26"/>
      <c r="PPC969" s="26"/>
      <c r="PPD969" s="26"/>
      <c r="PPE969" s="26"/>
      <c r="PPF969" s="26"/>
      <c r="PPG969" s="26"/>
      <c r="PPH969" s="26"/>
      <c r="PPI969" s="26"/>
      <c r="PPJ969" s="26"/>
      <c r="PPK969" s="26"/>
      <c r="PPL969" s="26"/>
      <c r="PPM969" s="26"/>
      <c r="PPN969" s="26"/>
      <c r="PPO969" s="26"/>
      <c r="PPP969" s="26"/>
      <c r="PPQ969" s="26"/>
      <c r="PPR969" s="26"/>
      <c r="PPS969" s="26"/>
      <c r="PPT969" s="26"/>
      <c r="PPU969" s="26"/>
      <c r="PPV969" s="26"/>
      <c r="PPW969" s="26"/>
      <c r="PPX969" s="26"/>
      <c r="PPY969" s="26"/>
      <c r="PPZ969" s="26"/>
      <c r="PQA969" s="26"/>
      <c r="PQB969" s="26"/>
      <c r="PQC969" s="26"/>
      <c r="PQD969" s="26"/>
      <c r="PQE969" s="26"/>
      <c r="PQF969" s="26"/>
      <c r="PQG969" s="26"/>
      <c r="PQH969" s="26"/>
      <c r="PQI969" s="26"/>
      <c r="PQJ969" s="26"/>
      <c r="PQK969" s="26"/>
      <c r="PQL969" s="26"/>
      <c r="PQM969" s="26"/>
      <c r="PQN969" s="26"/>
      <c r="PQO969" s="26"/>
      <c r="PQP969" s="26"/>
      <c r="PQQ969" s="26"/>
      <c r="PQR969" s="26"/>
      <c r="PQS969" s="26"/>
      <c r="PQT969" s="26"/>
      <c r="PQU969" s="26"/>
      <c r="PQV969" s="26"/>
      <c r="PQW969" s="26"/>
      <c r="PQX969" s="26"/>
      <c r="PQY969" s="26"/>
      <c r="PQZ969" s="26"/>
      <c r="PRA969" s="26"/>
      <c r="PRB969" s="26"/>
      <c r="PRC969" s="26"/>
      <c r="PRD969" s="26"/>
      <c r="PRE969" s="26"/>
      <c r="PRF969" s="26"/>
      <c r="PRG969" s="26"/>
      <c r="PRH969" s="26"/>
      <c r="PRI969" s="26"/>
      <c r="PRJ969" s="26"/>
      <c r="PRK969" s="26"/>
      <c r="PRL969" s="26"/>
      <c r="PRM969" s="26"/>
      <c r="PRN969" s="26"/>
      <c r="PRO969" s="26"/>
      <c r="PRP969" s="26"/>
      <c r="PRQ969" s="26"/>
      <c r="PRR969" s="26"/>
      <c r="PRS969" s="26"/>
      <c r="PRT969" s="26"/>
      <c r="PRU969" s="26"/>
      <c r="PRV969" s="26"/>
      <c r="PRW969" s="26"/>
      <c r="PRX969" s="26"/>
      <c r="PRY969" s="26"/>
      <c r="PRZ969" s="26"/>
      <c r="PSA969" s="26"/>
      <c r="PSB969" s="26"/>
      <c r="PSC969" s="26"/>
      <c r="PSD969" s="26"/>
      <c r="PSE969" s="26"/>
      <c r="PSF969" s="26"/>
      <c r="PSG969" s="26"/>
      <c r="PSH969" s="26"/>
      <c r="PSI969" s="26"/>
      <c r="PSJ969" s="26"/>
      <c r="PSK969" s="26"/>
      <c r="PSL969" s="26"/>
      <c r="PSM969" s="26"/>
      <c r="PSN969" s="26"/>
      <c r="PSO969" s="26"/>
      <c r="PSP969" s="26"/>
      <c r="PSQ969" s="26"/>
      <c r="PSR969" s="26"/>
      <c r="PSS969" s="26"/>
      <c r="PST969" s="26"/>
      <c r="PSU969" s="26"/>
      <c r="PSV969" s="26"/>
      <c r="PSW969" s="26"/>
      <c r="PSX969" s="26"/>
      <c r="PSY969" s="26"/>
      <c r="PSZ969" s="26"/>
      <c r="PTA969" s="26"/>
      <c r="PTB969" s="26"/>
      <c r="PTC969" s="26"/>
      <c r="PTD969" s="26"/>
      <c r="PTE969" s="26"/>
      <c r="PTF969" s="26"/>
      <c r="PTG969" s="26"/>
      <c r="PTH969" s="26"/>
      <c r="PTI969" s="26"/>
      <c r="PTJ969" s="26"/>
      <c r="PTK969" s="26"/>
      <c r="PTL969" s="26"/>
      <c r="PTM969" s="26"/>
      <c r="PTN969" s="26"/>
      <c r="PTO969" s="26"/>
      <c r="PTP969" s="26"/>
      <c r="PTQ969" s="26"/>
      <c r="PTR969" s="26"/>
      <c r="PTS969" s="26"/>
      <c r="PTT969" s="26"/>
      <c r="PTU969" s="26"/>
      <c r="PTV969" s="26"/>
      <c r="PTW969" s="26"/>
      <c r="PTX969" s="26"/>
      <c r="PTY969" s="26"/>
      <c r="PTZ969" s="26"/>
      <c r="PUA969" s="26"/>
      <c r="PUB969" s="26"/>
      <c r="PUC969" s="26"/>
      <c r="PUD969" s="26"/>
      <c r="PUE969" s="26"/>
      <c r="PUF969" s="26"/>
      <c r="PUG969" s="26"/>
      <c r="PUH969" s="26"/>
      <c r="PUI969" s="26"/>
      <c r="PUJ969" s="26"/>
      <c r="PUK969" s="26"/>
      <c r="PUL969" s="26"/>
      <c r="PUM969" s="26"/>
      <c r="PUN969" s="26"/>
      <c r="PUO969" s="26"/>
      <c r="PUP969" s="26"/>
      <c r="PUQ969" s="26"/>
      <c r="PUR969" s="26"/>
      <c r="PUS969" s="26"/>
      <c r="PUT969" s="26"/>
      <c r="PUU969" s="26"/>
      <c r="PUV969" s="26"/>
      <c r="PUW969" s="26"/>
      <c r="PUX969" s="26"/>
      <c r="PUY969" s="26"/>
      <c r="PUZ969" s="26"/>
      <c r="PVA969" s="26"/>
      <c r="PVB969" s="26"/>
      <c r="PVC969" s="26"/>
      <c r="PVD969" s="26"/>
      <c r="PVE969" s="26"/>
      <c r="PVF969" s="26"/>
      <c r="PVG969" s="26"/>
      <c r="PVH969" s="26"/>
      <c r="PVI969" s="26"/>
      <c r="PVJ969" s="26"/>
      <c r="PVK969" s="26"/>
      <c r="PVL969" s="26"/>
      <c r="PVM969" s="26"/>
      <c r="PVN969" s="26"/>
      <c r="PVO969" s="26"/>
      <c r="PVP969" s="26"/>
      <c r="PVQ969" s="26"/>
      <c r="PVR969" s="26"/>
      <c r="PVS969" s="26"/>
      <c r="PVT969" s="26"/>
      <c r="PVU969" s="26"/>
      <c r="PVV969" s="26"/>
      <c r="PVW969" s="26"/>
      <c r="PVX969" s="26"/>
      <c r="PVY969" s="26"/>
      <c r="PVZ969" s="26"/>
      <c r="PWA969" s="26"/>
      <c r="PWB969" s="26"/>
      <c r="PWC969" s="26"/>
      <c r="PWD969" s="26"/>
      <c r="PWE969" s="26"/>
      <c r="PWF969" s="26"/>
      <c r="PWG969" s="26"/>
      <c r="PWH969" s="26"/>
      <c r="PWI969" s="26"/>
      <c r="PWJ969" s="26"/>
      <c r="PWK969" s="26"/>
      <c r="PWL969" s="26"/>
      <c r="PWM969" s="26"/>
      <c r="PWN969" s="26"/>
      <c r="PWO969" s="26"/>
      <c r="PWP969" s="26"/>
      <c r="PWQ969" s="26"/>
      <c r="PWR969" s="26"/>
      <c r="PWS969" s="26"/>
      <c r="PWT969" s="26"/>
      <c r="PWU969" s="26"/>
      <c r="PWV969" s="26"/>
      <c r="PWW969" s="26"/>
      <c r="PWX969" s="26"/>
      <c r="PWY969" s="26"/>
      <c r="PWZ969" s="26"/>
      <c r="PXA969" s="26"/>
      <c r="PXB969" s="26"/>
      <c r="PXC969" s="26"/>
      <c r="PXD969" s="26"/>
      <c r="PXE969" s="26"/>
      <c r="PXF969" s="26"/>
      <c r="PXG969" s="26"/>
      <c r="PXH969" s="26"/>
      <c r="PXI969" s="26"/>
      <c r="PXJ969" s="26"/>
      <c r="PXK969" s="26"/>
      <c r="PXL969" s="26"/>
      <c r="PXM969" s="26"/>
      <c r="PXN969" s="26"/>
      <c r="PXO969" s="26"/>
      <c r="PXP969" s="26"/>
      <c r="PXQ969" s="26"/>
      <c r="PXR969" s="26"/>
      <c r="PXS969" s="26"/>
      <c r="PXT969" s="26"/>
      <c r="PXU969" s="26"/>
      <c r="PXV969" s="26"/>
      <c r="PXW969" s="26"/>
      <c r="PXX969" s="26"/>
      <c r="PXY969" s="26"/>
      <c r="PXZ969" s="26"/>
      <c r="PYA969" s="26"/>
      <c r="PYB969" s="26"/>
      <c r="PYC969" s="26"/>
      <c r="PYD969" s="26"/>
      <c r="PYE969" s="26"/>
      <c r="PYF969" s="26"/>
      <c r="PYG969" s="26"/>
      <c r="PYH969" s="26"/>
      <c r="PYI969" s="26"/>
      <c r="PYJ969" s="26"/>
      <c r="PYK969" s="26"/>
      <c r="PYL969" s="26"/>
      <c r="PYM969" s="26"/>
      <c r="PYN969" s="26"/>
      <c r="PYO969" s="26"/>
      <c r="PYP969" s="26"/>
      <c r="PYQ969" s="26"/>
      <c r="PYR969" s="26"/>
      <c r="PYS969" s="26"/>
      <c r="PYT969" s="26"/>
      <c r="PYU969" s="26"/>
      <c r="PYV969" s="26"/>
      <c r="PYW969" s="26"/>
      <c r="PYX969" s="26"/>
      <c r="PYY969" s="26"/>
      <c r="PYZ969" s="26"/>
      <c r="PZA969" s="26"/>
      <c r="PZB969" s="26"/>
      <c r="PZC969" s="26"/>
      <c r="PZD969" s="26"/>
      <c r="PZE969" s="26"/>
      <c r="PZF969" s="26"/>
      <c r="PZG969" s="26"/>
      <c r="PZH969" s="26"/>
      <c r="PZI969" s="26"/>
      <c r="PZJ969" s="26"/>
      <c r="PZK969" s="26"/>
      <c r="PZL969" s="26"/>
      <c r="PZM969" s="26"/>
      <c r="PZN969" s="26"/>
      <c r="PZO969" s="26"/>
      <c r="PZP969" s="26"/>
      <c r="PZQ969" s="26"/>
      <c r="PZR969" s="26"/>
      <c r="PZS969" s="26"/>
      <c r="PZT969" s="26"/>
      <c r="PZU969" s="26"/>
      <c r="PZV969" s="26"/>
      <c r="PZW969" s="26"/>
      <c r="PZX969" s="26"/>
      <c r="PZY969" s="26"/>
      <c r="PZZ969" s="26"/>
      <c r="QAA969" s="26"/>
      <c r="QAB969" s="26"/>
      <c r="QAC969" s="26"/>
      <c r="QAD969" s="26"/>
      <c r="QAE969" s="26"/>
      <c r="QAF969" s="26"/>
      <c r="QAG969" s="26"/>
      <c r="QAH969" s="26"/>
      <c r="QAI969" s="26"/>
      <c r="QAJ969" s="26"/>
      <c r="QAK969" s="26"/>
      <c r="QAL969" s="26"/>
      <c r="QAM969" s="26"/>
      <c r="QAN969" s="26"/>
      <c r="QAO969" s="26"/>
      <c r="QAP969" s="26"/>
      <c r="QAQ969" s="26"/>
      <c r="QAR969" s="26"/>
      <c r="QAS969" s="26"/>
      <c r="QAT969" s="26"/>
      <c r="QAU969" s="26"/>
      <c r="QAV969" s="26"/>
      <c r="QAW969" s="26"/>
      <c r="QAX969" s="26"/>
      <c r="QAY969" s="26"/>
      <c r="QAZ969" s="26"/>
      <c r="QBA969" s="26"/>
      <c r="QBB969" s="26"/>
      <c r="QBC969" s="26"/>
      <c r="QBD969" s="26"/>
      <c r="QBE969" s="26"/>
      <c r="QBF969" s="26"/>
      <c r="QBG969" s="26"/>
      <c r="QBH969" s="26"/>
      <c r="QBI969" s="26"/>
      <c r="QBJ969" s="26"/>
      <c r="QBK969" s="26"/>
      <c r="QBL969" s="26"/>
      <c r="QBM969" s="26"/>
      <c r="QBN969" s="26"/>
      <c r="QBO969" s="26"/>
      <c r="QBP969" s="26"/>
      <c r="QBQ969" s="26"/>
      <c r="QBR969" s="26"/>
      <c r="QBS969" s="26"/>
      <c r="QBT969" s="26"/>
      <c r="QBU969" s="26"/>
      <c r="QBV969" s="26"/>
      <c r="QBW969" s="26"/>
      <c r="QBX969" s="26"/>
      <c r="QBY969" s="26"/>
      <c r="QBZ969" s="26"/>
      <c r="QCA969" s="26"/>
      <c r="QCB969" s="26"/>
      <c r="QCC969" s="26"/>
      <c r="QCD969" s="26"/>
      <c r="QCE969" s="26"/>
      <c r="QCF969" s="26"/>
      <c r="QCG969" s="26"/>
      <c r="QCH969" s="26"/>
      <c r="QCI969" s="26"/>
      <c r="QCJ969" s="26"/>
      <c r="QCK969" s="26"/>
      <c r="QCL969" s="26"/>
      <c r="QCM969" s="26"/>
      <c r="QCN969" s="26"/>
      <c r="QCO969" s="26"/>
      <c r="QCP969" s="26"/>
      <c r="QCQ969" s="26"/>
      <c r="QCR969" s="26"/>
      <c r="QCS969" s="26"/>
      <c r="QCT969" s="26"/>
      <c r="QCU969" s="26"/>
      <c r="QCV969" s="26"/>
      <c r="QCW969" s="26"/>
      <c r="QCX969" s="26"/>
      <c r="QCY969" s="26"/>
      <c r="QCZ969" s="26"/>
      <c r="QDA969" s="26"/>
      <c r="QDB969" s="26"/>
      <c r="QDC969" s="26"/>
      <c r="QDD969" s="26"/>
      <c r="QDE969" s="26"/>
      <c r="QDF969" s="26"/>
      <c r="QDG969" s="26"/>
      <c r="QDH969" s="26"/>
      <c r="QDI969" s="26"/>
      <c r="QDJ969" s="26"/>
      <c r="QDK969" s="26"/>
      <c r="QDL969" s="26"/>
      <c r="QDM969" s="26"/>
      <c r="QDN969" s="26"/>
      <c r="QDO969" s="26"/>
      <c r="QDP969" s="26"/>
      <c r="QDQ969" s="26"/>
      <c r="QDR969" s="26"/>
      <c r="QDS969" s="26"/>
      <c r="QDT969" s="26"/>
      <c r="QDU969" s="26"/>
      <c r="QDV969" s="26"/>
      <c r="QDW969" s="26"/>
      <c r="QDX969" s="26"/>
      <c r="QDY969" s="26"/>
      <c r="QDZ969" s="26"/>
      <c r="QEA969" s="26"/>
      <c r="QEB969" s="26"/>
      <c r="QEC969" s="26"/>
      <c r="QED969" s="26"/>
      <c r="QEE969" s="26"/>
      <c r="QEF969" s="26"/>
      <c r="QEG969" s="26"/>
      <c r="QEH969" s="26"/>
      <c r="QEI969" s="26"/>
      <c r="QEJ969" s="26"/>
      <c r="QEK969" s="26"/>
      <c r="QEL969" s="26"/>
      <c r="QEM969" s="26"/>
      <c r="QEN969" s="26"/>
      <c r="QEO969" s="26"/>
      <c r="QEP969" s="26"/>
      <c r="QEQ969" s="26"/>
      <c r="QER969" s="26"/>
      <c r="QES969" s="26"/>
      <c r="QET969" s="26"/>
      <c r="QEU969" s="26"/>
      <c r="QEV969" s="26"/>
      <c r="QEW969" s="26"/>
      <c r="QEX969" s="26"/>
      <c r="QEY969" s="26"/>
      <c r="QEZ969" s="26"/>
      <c r="QFA969" s="26"/>
      <c r="QFB969" s="26"/>
      <c r="QFC969" s="26"/>
      <c r="QFD969" s="26"/>
      <c r="QFE969" s="26"/>
      <c r="QFF969" s="26"/>
      <c r="QFG969" s="26"/>
      <c r="QFH969" s="26"/>
      <c r="QFI969" s="26"/>
      <c r="QFJ969" s="26"/>
      <c r="QFK969" s="26"/>
      <c r="QFL969" s="26"/>
      <c r="QFM969" s="26"/>
      <c r="QFN969" s="26"/>
      <c r="QFO969" s="26"/>
      <c r="QFP969" s="26"/>
      <c r="QFQ969" s="26"/>
      <c r="QFR969" s="26"/>
      <c r="QFS969" s="26"/>
      <c r="QFT969" s="26"/>
      <c r="QFU969" s="26"/>
      <c r="QFV969" s="26"/>
      <c r="QFW969" s="26"/>
      <c r="QFX969" s="26"/>
      <c r="QFY969" s="26"/>
      <c r="QFZ969" s="26"/>
      <c r="QGA969" s="26"/>
      <c r="QGB969" s="26"/>
      <c r="QGC969" s="26"/>
      <c r="QGD969" s="26"/>
      <c r="QGE969" s="26"/>
      <c r="QGF969" s="26"/>
      <c r="QGG969" s="26"/>
      <c r="QGH969" s="26"/>
      <c r="QGI969" s="26"/>
      <c r="QGJ969" s="26"/>
      <c r="QGK969" s="26"/>
      <c r="QGL969" s="26"/>
      <c r="QGM969" s="26"/>
      <c r="QGN969" s="26"/>
      <c r="QGO969" s="26"/>
      <c r="QGP969" s="26"/>
      <c r="QGQ969" s="26"/>
      <c r="QGR969" s="26"/>
      <c r="QGS969" s="26"/>
      <c r="QGT969" s="26"/>
      <c r="QGU969" s="26"/>
      <c r="QGV969" s="26"/>
      <c r="QGW969" s="26"/>
      <c r="QGX969" s="26"/>
      <c r="QGY969" s="26"/>
      <c r="QGZ969" s="26"/>
      <c r="QHA969" s="26"/>
      <c r="QHB969" s="26"/>
      <c r="QHC969" s="26"/>
      <c r="QHD969" s="26"/>
      <c r="QHE969" s="26"/>
      <c r="QHF969" s="26"/>
      <c r="QHG969" s="26"/>
      <c r="QHH969" s="26"/>
      <c r="QHI969" s="26"/>
      <c r="QHJ969" s="26"/>
      <c r="QHK969" s="26"/>
      <c r="QHL969" s="26"/>
      <c r="QHM969" s="26"/>
      <c r="QHN969" s="26"/>
      <c r="QHO969" s="26"/>
      <c r="QHP969" s="26"/>
      <c r="QHQ969" s="26"/>
      <c r="QHR969" s="26"/>
      <c r="QHS969" s="26"/>
      <c r="QHT969" s="26"/>
      <c r="QHU969" s="26"/>
      <c r="QHV969" s="26"/>
      <c r="QHW969" s="26"/>
      <c r="QHX969" s="26"/>
      <c r="QHY969" s="26"/>
      <c r="QHZ969" s="26"/>
      <c r="QIA969" s="26"/>
      <c r="QIB969" s="26"/>
      <c r="QIC969" s="26"/>
      <c r="QID969" s="26"/>
      <c r="QIE969" s="26"/>
      <c r="QIF969" s="26"/>
      <c r="QIG969" s="26"/>
      <c r="QIH969" s="26"/>
      <c r="QII969" s="26"/>
      <c r="QIJ969" s="26"/>
      <c r="QIK969" s="26"/>
      <c r="QIL969" s="26"/>
      <c r="QIM969" s="26"/>
      <c r="QIN969" s="26"/>
      <c r="QIO969" s="26"/>
      <c r="QIP969" s="26"/>
      <c r="QIQ969" s="26"/>
      <c r="QIR969" s="26"/>
      <c r="QIS969" s="26"/>
      <c r="QIT969" s="26"/>
      <c r="QIU969" s="26"/>
      <c r="QIV969" s="26"/>
      <c r="QIW969" s="26"/>
      <c r="QIX969" s="26"/>
      <c r="QIY969" s="26"/>
      <c r="QIZ969" s="26"/>
      <c r="QJA969" s="26"/>
      <c r="QJB969" s="26"/>
      <c r="QJC969" s="26"/>
      <c r="QJD969" s="26"/>
      <c r="QJE969" s="26"/>
      <c r="QJF969" s="26"/>
      <c r="QJG969" s="26"/>
      <c r="QJH969" s="26"/>
      <c r="QJI969" s="26"/>
      <c r="QJJ969" s="26"/>
      <c r="QJK969" s="26"/>
      <c r="QJL969" s="26"/>
      <c r="QJM969" s="26"/>
      <c r="QJN969" s="26"/>
      <c r="QJO969" s="26"/>
      <c r="QJP969" s="26"/>
      <c r="QJQ969" s="26"/>
      <c r="QJR969" s="26"/>
      <c r="QJS969" s="26"/>
      <c r="QJT969" s="26"/>
      <c r="QJU969" s="26"/>
      <c r="QJV969" s="26"/>
      <c r="QJW969" s="26"/>
      <c r="QJX969" s="26"/>
      <c r="QJY969" s="26"/>
      <c r="QJZ969" s="26"/>
      <c r="QKA969" s="26"/>
      <c r="QKB969" s="26"/>
      <c r="QKC969" s="26"/>
      <c r="QKD969" s="26"/>
      <c r="QKE969" s="26"/>
      <c r="QKF969" s="26"/>
      <c r="QKG969" s="26"/>
      <c r="QKH969" s="26"/>
      <c r="QKI969" s="26"/>
      <c r="QKJ969" s="26"/>
      <c r="QKK969" s="26"/>
      <c r="QKL969" s="26"/>
      <c r="QKM969" s="26"/>
      <c r="QKN969" s="26"/>
      <c r="QKO969" s="26"/>
      <c r="QKP969" s="26"/>
      <c r="QKQ969" s="26"/>
      <c r="QKR969" s="26"/>
      <c r="QKS969" s="26"/>
      <c r="QKT969" s="26"/>
      <c r="QKU969" s="26"/>
      <c r="QKV969" s="26"/>
      <c r="QKW969" s="26"/>
      <c r="QKX969" s="26"/>
      <c r="QKY969" s="26"/>
      <c r="QKZ969" s="26"/>
      <c r="QLA969" s="26"/>
      <c r="QLB969" s="26"/>
      <c r="QLC969" s="26"/>
      <c r="QLD969" s="26"/>
      <c r="QLE969" s="26"/>
      <c r="QLF969" s="26"/>
      <c r="QLG969" s="26"/>
      <c r="QLH969" s="26"/>
      <c r="QLI969" s="26"/>
      <c r="QLJ969" s="26"/>
      <c r="QLK969" s="26"/>
      <c r="QLL969" s="26"/>
      <c r="QLM969" s="26"/>
      <c r="QLN969" s="26"/>
      <c r="QLO969" s="26"/>
      <c r="QLP969" s="26"/>
      <c r="QLQ969" s="26"/>
      <c r="QLR969" s="26"/>
      <c r="QLS969" s="26"/>
      <c r="QLT969" s="26"/>
      <c r="QLU969" s="26"/>
      <c r="QLV969" s="26"/>
      <c r="QLW969" s="26"/>
      <c r="QLX969" s="26"/>
      <c r="QLY969" s="26"/>
      <c r="QLZ969" s="26"/>
      <c r="QMA969" s="26"/>
      <c r="QMB969" s="26"/>
      <c r="QMC969" s="26"/>
      <c r="QMD969" s="26"/>
      <c r="QME969" s="26"/>
      <c r="QMF969" s="26"/>
      <c r="QMG969" s="26"/>
      <c r="QMH969" s="26"/>
      <c r="QMI969" s="26"/>
      <c r="QMJ969" s="26"/>
      <c r="QMK969" s="26"/>
      <c r="QML969" s="26"/>
      <c r="QMM969" s="26"/>
      <c r="QMN969" s="26"/>
      <c r="QMO969" s="26"/>
      <c r="QMP969" s="26"/>
      <c r="QMQ969" s="26"/>
      <c r="QMR969" s="26"/>
      <c r="QMS969" s="26"/>
      <c r="QMT969" s="26"/>
      <c r="QMU969" s="26"/>
      <c r="QMV969" s="26"/>
      <c r="QMW969" s="26"/>
      <c r="QMX969" s="26"/>
      <c r="QMY969" s="26"/>
      <c r="QMZ969" s="26"/>
      <c r="QNA969" s="26"/>
      <c r="QNB969" s="26"/>
      <c r="QNC969" s="26"/>
      <c r="QND969" s="26"/>
      <c r="QNE969" s="26"/>
      <c r="QNF969" s="26"/>
      <c r="QNG969" s="26"/>
      <c r="QNH969" s="26"/>
      <c r="QNI969" s="26"/>
      <c r="QNJ969" s="26"/>
      <c r="QNK969" s="26"/>
      <c r="QNL969" s="26"/>
      <c r="QNM969" s="26"/>
      <c r="QNN969" s="26"/>
      <c r="QNO969" s="26"/>
      <c r="QNP969" s="26"/>
      <c r="QNQ969" s="26"/>
      <c r="QNR969" s="26"/>
      <c r="QNS969" s="26"/>
      <c r="QNT969" s="26"/>
      <c r="QNU969" s="26"/>
      <c r="QNV969" s="26"/>
      <c r="QNW969" s="26"/>
      <c r="QNX969" s="26"/>
      <c r="QNY969" s="26"/>
      <c r="QNZ969" s="26"/>
      <c r="QOA969" s="26"/>
      <c r="QOB969" s="26"/>
      <c r="QOC969" s="26"/>
      <c r="QOD969" s="26"/>
      <c r="QOE969" s="26"/>
      <c r="QOF969" s="26"/>
      <c r="QOG969" s="26"/>
      <c r="QOH969" s="26"/>
      <c r="QOI969" s="26"/>
      <c r="QOJ969" s="26"/>
      <c r="QOK969" s="26"/>
      <c r="QOL969" s="26"/>
      <c r="QOM969" s="26"/>
      <c r="QON969" s="26"/>
      <c r="QOO969" s="26"/>
      <c r="QOP969" s="26"/>
      <c r="QOQ969" s="26"/>
      <c r="QOR969" s="26"/>
      <c r="QOS969" s="26"/>
      <c r="QOT969" s="26"/>
      <c r="QOU969" s="26"/>
      <c r="QOV969" s="26"/>
      <c r="QOW969" s="26"/>
      <c r="QOX969" s="26"/>
      <c r="QOY969" s="26"/>
      <c r="QOZ969" s="26"/>
      <c r="QPA969" s="26"/>
      <c r="QPB969" s="26"/>
      <c r="QPC969" s="26"/>
      <c r="QPD969" s="26"/>
      <c r="QPE969" s="26"/>
      <c r="QPF969" s="26"/>
      <c r="QPG969" s="26"/>
      <c r="QPH969" s="26"/>
      <c r="QPI969" s="26"/>
      <c r="QPJ969" s="26"/>
      <c r="QPK969" s="26"/>
      <c r="QPL969" s="26"/>
      <c r="QPM969" s="26"/>
      <c r="QPN969" s="26"/>
      <c r="QPO969" s="26"/>
      <c r="QPP969" s="26"/>
      <c r="QPQ969" s="26"/>
      <c r="QPR969" s="26"/>
      <c r="QPS969" s="26"/>
      <c r="QPT969" s="26"/>
      <c r="QPU969" s="26"/>
      <c r="QPV969" s="26"/>
      <c r="QPW969" s="26"/>
      <c r="QPX969" s="26"/>
      <c r="QPY969" s="26"/>
      <c r="QPZ969" s="26"/>
      <c r="QQA969" s="26"/>
      <c r="QQB969" s="26"/>
      <c r="QQC969" s="26"/>
      <c r="QQD969" s="26"/>
      <c r="QQE969" s="26"/>
      <c r="QQF969" s="26"/>
      <c r="QQG969" s="26"/>
      <c r="QQH969" s="26"/>
      <c r="QQI969" s="26"/>
      <c r="QQJ969" s="26"/>
      <c r="QQK969" s="26"/>
      <c r="QQL969" s="26"/>
      <c r="QQM969" s="26"/>
      <c r="QQN969" s="26"/>
      <c r="QQO969" s="26"/>
      <c r="QQP969" s="26"/>
      <c r="QQQ969" s="26"/>
      <c r="QQR969" s="26"/>
      <c r="QQS969" s="26"/>
      <c r="QQT969" s="26"/>
      <c r="QQU969" s="26"/>
      <c r="QQV969" s="26"/>
      <c r="QQW969" s="26"/>
      <c r="QQX969" s="26"/>
      <c r="QQY969" s="26"/>
      <c r="QQZ969" s="26"/>
      <c r="QRA969" s="26"/>
      <c r="QRB969" s="26"/>
      <c r="QRC969" s="26"/>
      <c r="QRD969" s="26"/>
      <c r="QRE969" s="26"/>
      <c r="QRF969" s="26"/>
      <c r="QRG969" s="26"/>
      <c r="QRH969" s="26"/>
      <c r="QRI969" s="26"/>
      <c r="QRJ969" s="26"/>
      <c r="QRK969" s="26"/>
      <c r="QRL969" s="26"/>
      <c r="QRM969" s="26"/>
      <c r="QRN969" s="26"/>
      <c r="QRO969" s="26"/>
      <c r="QRP969" s="26"/>
      <c r="QRQ969" s="26"/>
      <c r="QRR969" s="26"/>
      <c r="QRS969" s="26"/>
      <c r="QRT969" s="26"/>
      <c r="QRU969" s="26"/>
      <c r="QRV969" s="26"/>
      <c r="QRW969" s="26"/>
      <c r="QRX969" s="26"/>
      <c r="QRY969" s="26"/>
      <c r="QRZ969" s="26"/>
      <c r="QSA969" s="26"/>
      <c r="QSB969" s="26"/>
      <c r="QSC969" s="26"/>
      <c r="QSD969" s="26"/>
      <c r="QSE969" s="26"/>
      <c r="QSF969" s="26"/>
      <c r="QSG969" s="26"/>
      <c r="QSH969" s="26"/>
      <c r="QSI969" s="26"/>
      <c r="QSJ969" s="26"/>
      <c r="QSK969" s="26"/>
      <c r="QSL969" s="26"/>
      <c r="QSM969" s="26"/>
      <c r="QSN969" s="26"/>
      <c r="QSO969" s="26"/>
      <c r="QSP969" s="26"/>
      <c r="QSQ969" s="26"/>
      <c r="QSR969" s="26"/>
      <c r="QSS969" s="26"/>
      <c r="QST969" s="26"/>
      <c r="QSU969" s="26"/>
      <c r="QSV969" s="26"/>
      <c r="QSW969" s="26"/>
      <c r="QSX969" s="26"/>
      <c r="QSY969" s="26"/>
      <c r="QSZ969" s="26"/>
      <c r="QTA969" s="26"/>
      <c r="QTB969" s="26"/>
      <c r="QTC969" s="26"/>
      <c r="QTD969" s="26"/>
      <c r="QTE969" s="26"/>
      <c r="QTF969" s="26"/>
      <c r="QTG969" s="26"/>
      <c r="QTH969" s="26"/>
      <c r="QTI969" s="26"/>
      <c r="QTJ969" s="26"/>
      <c r="QTK969" s="26"/>
      <c r="QTL969" s="26"/>
      <c r="QTM969" s="26"/>
      <c r="QTN969" s="26"/>
      <c r="QTO969" s="26"/>
      <c r="QTP969" s="26"/>
      <c r="QTQ969" s="26"/>
      <c r="QTR969" s="26"/>
      <c r="QTS969" s="26"/>
      <c r="QTT969" s="26"/>
      <c r="QTU969" s="26"/>
      <c r="QTV969" s="26"/>
      <c r="QTW969" s="26"/>
      <c r="QTX969" s="26"/>
      <c r="QTY969" s="26"/>
      <c r="QTZ969" s="26"/>
      <c r="QUA969" s="26"/>
      <c r="QUB969" s="26"/>
      <c r="QUC969" s="26"/>
      <c r="QUD969" s="26"/>
      <c r="QUE969" s="26"/>
      <c r="QUF969" s="26"/>
      <c r="QUG969" s="26"/>
      <c r="QUH969" s="26"/>
      <c r="QUI969" s="26"/>
      <c r="QUJ969" s="26"/>
      <c r="QUK969" s="26"/>
      <c r="QUL969" s="26"/>
      <c r="QUM969" s="26"/>
      <c r="QUN969" s="26"/>
      <c r="QUO969" s="26"/>
      <c r="QUP969" s="26"/>
      <c r="QUQ969" s="26"/>
      <c r="QUR969" s="26"/>
      <c r="QUS969" s="26"/>
      <c r="QUT969" s="26"/>
      <c r="QUU969" s="26"/>
      <c r="QUV969" s="26"/>
      <c r="QUW969" s="26"/>
      <c r="QUX969" s="26"/>
      <c r="QUY969" s="26"/>
      <c r="QUZ969" s="26"/>
      <c r="QVA969" s="26"/>
      <c r="QVB969" s="26"/>
      <c r="QVC969" s="26"/>
      <c r="QVD969" s="26"/>
      <c r="QVE969" s="26"/>
      <c r="QVF969" s="26"/>
      <c r="QVG969" s="26"/>
      <c r="QVH969" s="26"/>
      <c r="QVI969" s="26"/>
      <c r="QVJ969" s="26"/>
      <c r="QVK969" s="26"/>
      <c r="QVL969" s="26"/>
      <c r="QVM969" s="26"/>
      <c r="QVN969" s="26"/>
      <c r="QVO969" s="26"/>
      <c r="QVP969" s="26"/>
      <c r="QVQ969" s="26"/>
      <c r="QVR969" s="26"/>
      <c r="QVS969" s="26"/>
      <c r="QVT969" s="26"/>
      <c r="QVU969" s="26"/>
      <c r="QVV969" s="26"/>
      <c r="QVW969" s="26"/>
      <c r="QVX969" s="26"/>
      <c r="QVY969" s="26"/>
      <c r="QVZ969" s="26"/>
      <c r="QWA969" s="26"/>
      <c r="QWB969" s="26"/>
      <c r="QWC969" s="26"/>
      <c r="QWD969" s="26"/>
      <c r="QWE969" s="26"/>
      <c r="QWF969" s="26"/>
      <c r="QWG969" s="26"/>
      <c r="QWH969" s="26"/>
      <c r="QWI969" s="26"/>
      <c r="QWJ969" s="26"/>
      <c r="QWK969" s="26"/>
      <c r="QWL969" s="26"/>
      <c r="QWM969" s="26"/>
      <c r="QWN969" s="26"/>
      <c r="QWO969" s="26"/>
      <c r="QWP969" s="26"/>
      <c r="QWQ969" s="26"/>
      <c r="QWR969" s="26"/>
      <c r="QWS969" s="26"/>
      <c r="QWT969" s="26"/>
      <c r="QWU969" s="26"/>
      <c r="QWV969" s="26"/>
      <c r="QWW969" s="26"/>
      <c r="QWX969" s="26"/>
      <c r="QWY969" s="26"/>
      <c r="QWZ969" s="26"/>
      <c r="QXA969" s="26"/>
      <c r="QXB969" s="26"/>
      <c r="QXC969" s="26"/>
      <c r="QXD969" s="26"/>
      <c r="QXE969" s="26"/>
      <c r="QXF969" s="26"/>
      <c r="QXG969" s="26"/>
      <c r="QXH969" s="26"/>
      <c r="QXI969" s="26"/>
      <c r="QXJ969" s="26"/>
      <c r="QXK969" s="26"/>
      <c r="QXL969" s="26"/>
      <c r="QXM969" s="26"/>
      <c r="QXN969" s="26"/>
      <c r="QXO969" s="26"/>
      <c r="QXP969" s="26"/>
      <c r="QXQ969" s="26"/>
      <c r="QXR969" s="26"/>
      <c r="QXS969" s="26"/>
      <c r="QXT969" s="26"/>
      <c r="QXU969" s="26"/>
      <c r="QXV969" s="26"/>
      <c r="QXW969" s="26"/>
      <c r="QXX969" s="26"/>
      <c r="QXY969" s="26"/>
      <c r="QXZ969" s="26"/>
      <c r="QYA969" s="26"/>
      <c r="QYB969" s="26"/>
      <c r="QYC969" s="26"/>
      <c r="QYD969" s="26"/>
      <c r="QYE969" s="26"/>
      <c r="QYF969" s="26"/>
      <c r="QYG969" s="26"/>
      <c r="QYH969" s="26"/>
      <c r="QYI969" s="26"/>
      <c r="QYJ969" s="26"/>
      <c r="QYK969" s="26"/>
      <c r="QYL969" s="26"/>
      <c r="QYM969" s="26"/>
      <c r="QYN969" s="26"/>
      <c r="QYO969" s="26"/>
      <c r="QYP969" s="26"/>
      <c r="QYQ969" s="26"/>
      <c r="QYR969" s="26"/>
      <c r="QYS969" s="26"/>
      <c r="QYT969" s="26"/>
      <c r="QYU969" s="26"/>
      <c r="QYV969" s="26"/>
      <c r="QYW969" s="26"/>
      <c r="QYX969" s="26"/>
      <c r="QYY969" s="26"/>
      <c r="QYZ969" s="26"/>
      <c r="QZA969" s="26"/>
      <c r="QZB969" s="26"/>
      <c r="QZC969" s="26"/>
      <c r="QZD969" s="26"/>
      <c r="QZE969" s="26"/>
      <c r="QZF969" s="26"/>
      <c r="QZG969" s="26"/>
      <c r="QZH969" s="26"/>
      <c r="QZI969" s="26"/>
      <c r="QZJ969" s="26"/>
      <c r="QZK969" s="26"/>
      <c r="QZL969" s="26"/>
      <c r="QZM969" s="26"/>
      <c r="QZN969" s="26"/>
      <c r="QZO969" s="26"/>
      <c r="QZP969" s="26"/>
      <c r="QZQ969" s="26"/>
      <c r="QZR969" s="26"/>
      <c r="QZS969" s="26"/>
      <c r="QZT969" s="26"/>
      <c r="QZU969" s="26"/>
      <c r="QZV969" s="26"/>
      <c r="QZW969" s="26"/>
      <c r="QZX969" s="26"/>
      <c r="QZY969" s="26"/>
      <c r="QZZ969" s="26"/>
      <c r="RAA969" s="26"/>
      <c r="RAB969" s="26"/>
      <c r="RAC969" s="26"/>
      <c r="RAD969" s="26"/>
      <c r="RAE969" s="26"/>
      <c r="RAF969" s="26"/>
      <c r="RAG969" s="26"/>
      <c r="RAH969" s="26"/>
      <c r="RAI969" s="26"/>
      <c r="RAJ969" s="26"/>
      <c r="RAK969" s="26"/>
      <c r="RAL969" s="26"/>
      <c r="RAM969" s="26"/>
      <c r="RAN969" s="26"/>
      <c r="RAO969" s="26"/>
      <c r="RAP969" s="26"/>
      <c r="RAQ969" s="26"/>
      <c r="RAR969" s="26"/>
      <c r="RAS969" s="26"/>
      <c r="RAT969" s="26"/>
      <c r="RAU969" s="26"/>
      <c r="RAV969" s="26"/>
      <c r="RAW969" s="26"/>
      <c r="RAX969" s="26"/>
      <c r="RAY969" s="26"/>
      <c r="RAZ969" s="26"/>
      <c r="RBA969" s="26"/>
      <c r="RBB969" s="26"/>
      <c r="RBC969" s="26"/>
      <c r="RBD969" s="26"/>
      <c r="RBE969" s="26"/>
      <c r="RBF969" s="26"/>
      <c r="RBG969" s="26"/>
      <c r="RBH969" s="26"/>
      <c r="RBI969" s="26"/>
      <c r="RBJ969" s="26"/>
      <c r="RBK969" s="26"/>
      <c r="RBL969" s="26"/>
      <c r="RBM969" s="26"/>
      <c r="RBN969" s="26"/>
      <c r="RBO969" s="26"/>
      <c r="RBP969" s="26"/>
      <c r="RBQ969" s="26"/>
      <c r="RBR969" s="26"/>
      <c r="RBS969" s="26"/>
      <c r="RBT969" s="26"/>
      <c r="RBU969" s="26"/>
      <c r="RBV969" s="26"/>
      <c r="RBW969" s="26"/>
      <c r="RBX969" s="26"/>
      <c r="RBY969" s="26"/>
      <c r="RBZ969" s="26"/>
      <c r="RCA969" s="26"/>
      <c r="RCB969" s="26"/>
      <c r="RCC969" s="26"/>
      <c r="RCD969" s="26"/>
      <c r="RCE969" s="26"/>
      <c r="RCF969" s="26"/>
      <c r="RCG969" s="26"/>
      <c r="RCH969" s="26"/>
      <c r="RCI969" s="26"/>
      <c r="RCJ969" s="26"/>
      <c r="RCK969" s="26"/>
      <c r="RCL969" s="26"/>
      <c r="RCM969" s="26"/>
      <c r="RCN969" s="26"/>
      <c r="RCO969" s="26"/>
      <c r="RCP969" s="26"/>
      <c r="RCQ969" s="26"/>
      <c r="RCR969" s="26"/>
      <c r="RCS969" s="26"/>
      <c r="RCT969" s="26"/>
      <c r="RCU969" s="26"/>
      <c r="RCV969" s="26"/>
      <c r="RCW969" s="26"/>
      <c r="RCX969" s="26"/>
      <c r="RCY969" s="26"/>
      <c r="RCZ969" s="26"/>
      <c r="RDA969" s="26"/>
      <c r="RDB969" s="26"/>
      <c r="RDC969" s="26"/>
      <c r="RDD969" s="26"/>
      <c r="RDE969" s="26"/>
      <c r="RDF969" s="26"/>
      <c r="RDG969" s="26"/>
      <c r="RDH969" s="26"/>
      <c r="RDI969" s="26"/>
      <c r="RDJ969" s="26"/>
      <c r="RDK969" s="26"/>
      <c r="RDL969" s="26"/>
      <c r="RDM969" s="26"/>
      <c r="RDN969" s="26"/>
      <c r="RDO969" s="26"/>
      <c r="RDP969" s="26"/>
      <c r="RDQ969" s="26"/>
      <c r="RDR969" s="26"/>
      <c r="RDS969" s="26"/>
      <c r="RDT969" s="26"/>
      <c r="RDU969" s="26"/>
      <c r="RDV969" s="26"/>
      <c r="RDW969" s="26"/>
      <c r="RDX969" s="26"/>
      <c r="RDY969" s="26"/>
      <c r="RDZ969" s="26"/>
      <c r="REA969" s="26"/>
      <c r="REB969" s="26"/>
      <c r="REC969" s="26"/>
      <c r="RED969" s="26"/>
      <c r="REE969" s="26"/>
      <c r="REF969" s="26"/>
      <c r="REG969" s="26"/>
      <c r="REH969" s="26"/>
      <c r="REI969" s="26"/>
      <c r="REJ969" s="26"/>
      <c r="REK969" s="26"/>
      <c r="REL969" s="26"/>
      <c r="REM969" s="26"/>
      <c r="REN969" s="26"/>
      <c r="REO969" s="26"/>
      <c r="REP969" s="26"/>
      <c r="REQ969" s="26"/>
      <c r="RER969" s="26"/>
      <c r="RES969" s="26"/>
      <c r="RET969" s="26"/>
      <c r="REU969" s="26"/>
      <c r="REV969" s="26"/>
      <c r="REW969" s="26"/>
      <c r="REX969" s="26"/>
      <c r="REY969" s="26"/>
      <c r="REZ969" s="26"/>
      <c r="RFA969" s="26"/>
      <c r="RFB969" s="26"/>
      <c r="RFC969" s="26"/>
      <c r="RFD969" s="26"/>
      <c r="RFE969" s="26"/>
      <c r="RFF969" s="26"/>
      <c r="RFG969" s="26"/>
      <c r="RFH969" s="26"/>
      <c r="RFI969" s="26"/>
      <c r="RFJ969" s="26"/>
      <c r="RFK969" s="26"/>
      <c r="RFL969" s="26"/>
      <c r="RFM969" s="26"/>
      <c r="RFN969" s="26"/>
      <c r="RFO969" s="26"/>
      <c r="RFP969" s="26"/>
      <c r="RFQ969" s="26"/>
      <c r="RFR969" s="26"/>
      <c r="RFS969" s="26"/>
      <c r="RFT969" s="26"/>
      <c r="RFU969" s="26"/>
      <c r="RFV969" s="26"/>
      <c r="RFW969" s="26"/>
      <c r="RFX969" s="26"/>
      <c r="RFY969" s="26"/>
      <c r="RFZ969" s="26"/>
      <c r="RGA969" s="26"/>
      <c r="RGB969" s="26"/>
      <c r="RGC969" s="26"/>
      <c r="RGD969" s="26"/>
      <c r="RGE969" s="26"/>
      <c r="RGF969" s="26"/>
      <c r="RGG969" s="26"/>
      <c r="RGH969" s="26"/>
      <c r="RGI969" s="26"/>
      <c r="RGJ969" s="26"/>
      <c r="RGK969" s="26"/>
      <c r="RGL969" s="26"/>
      <c r="RGM969" s="26"/>
      <c r="RGN969" s="26"/>
      <c r="RGO969" s="26"/>
      <c r="RGP969" s="26"/>
      <c r="RGQ969" s="26"/>
      <c r="RGR969" s="26"/>
      <c r="RGS969" s="26"/>
      <c r="RGT969" s="26"/>
      <c r="RGU969" s="26"/>
      <c r="RGV969" s="26"/>
      <c r="RGW969" s="26"/>
      <c r="RGX969" s="26"/>
      <c r="RGY969" s="26"/>
      <c r="RGZ969" s="26"/>
      <c r="RHA969" s="26"/>
      <c r="RHB969" s="26"/>
      <c r="RHC969" s="26"/>
      <c r="RHD969" s="26"/>
      <c r="RHE969" s="26"/>
      <c r="RHF969" s="26"/>
      <c r="RHG969" s="26"/>
      <c r="RHH969" s="26"/>
      <c r="RHI969" s="26"/>
      <c r="RHJ969" s="26"/>
      <c r="RHK969" s="26"/>
      <c r="RHL969" s="26"/>
      <c r="RHM969" s="26"/>
      <c r="RHN969" s="26"/>
      <c r="RHO969" s="26"/>
      <c r="RHP969" s="26"/>
      <c r="RHQ969" s="26"/>
      <c r="RHR969" s="26"/>
      <c r="RHS969" s="26"/>
      <c r="RHT969" s="26"/>
      <c r="RHU969" s="26"/>
      <c r="RHV969" s="26"/>
      <c r="RHW969" s="26"/>
      <c r="RHX969" s="26"/>
      <c r="RHY969" s="26"/>
      <c r="RHZ969" s="26"/>
      <c r="RIA969" s="26"/>
      <c r="RIB969" s="26"/>
      <c r="RIC969" s="26"/>
      <c r="RID969" s="26"/>
      <c r="RIE969" s="26"/>
      <c r="RIF969" s="26"/>
      <c r="RIG969" s="26"/>
      <c r="RIH969" s="26"/>
      <c r="RII969" s="26"/>
      <c r="RIJ969" s="26"/>
      <c r="RIK969" s="26"/>
      <c r="RIL969" s="26"/>
      <c r="RIM969" s="26"/>
      <c r="RIN969" s="26"/>
      <c r="RIO969" s="26"/>
      <c r="RIP969" s="26"/>
      <c r="RIQ969" s="26"/>
      <c r="RIR969" s="26"/>
      <c r="RIS969" s="26"/>
      <c r="RIT969" s="26"/>
      <c r="RIU969" s="26"/>
      <c r="RIV969" s="26"/>
      <c r="RIW969" s="26"/>
      <c r="RIX969" s="26"/>
      <c r="RIY969" s="26"/>
      <c r="RIZ969" s="26"/>
      <c r="RJA969" s="26"/>
      <c r="RJB969" s="26"/>
      <c r="RJC969" s="26"/>
      <c r="RJD969" s="26"/>
      <c r="RJE969" s="26"/>
      <c r="RJF969" s="26"/>
      <c r="RJG969" s="26"/>
      <c r="RJH969" s="26"/>
      <c r="RJI969" s="26"/>
      <c r="RJJ969" s="26"/>
      <c r="RJK969" s="26"/>
      <c r="RJL969" s="26"/>
      <c r="RJM969" s="26"/>
      <c r="RJN969" s="26"/>
      <c r="RJO969" s="26"/>
      <c r="RJP969" s="26"/>
      <c r="RJQ969" s="26"/>
      <c r="RJR969" s="26"/>
      <c r="RJS969" s="26"/>
      <c r="RJT969" s="26"/>
      <c r="RJU969" s="26"/>
      <c r="RJV969" s="26"/>
      <c r="RJW969" s="26"/>
      <c r="RJX969" s="26"/>
      <c r="RJY969" s="26"/>
      <c r="RJZ969" s="26"/>
      <c r="RKA969" s="26"/>
      <c r="RKB969" s="26"/>
      <c r="RKC969" s="26"/>
      <c r="RKD969" s="26"/>
      <c r="RKE969" s="26"/>
      <c r="RKF969" s="26"/>
      <c r="RKG969" s="26"/>
      <c r="RKH969" s="26"/>
      <c r="RKI969" s="26"/>
      <c r="RKJ969" s="26"/>
      <c r="RKK969" s="26"/>
      <c r="RKL969" s="26"/>
      <c r="RKM969" s="26"/>
      <c r="RKN969" s="26"/>
      <c r="RKO969" s="26"/>
      <c r="RKP969" s="26"/>
      <c r="RKQ969" s="26"/>
      <c r="RKR969" s="26"/>
      <c r="RKS969" s="26"/>
      <c r="RKT969" s="26"/>
      <c r="RKU969" s="26"/>
      <c r="RKV969" s="26"/>
      <c r="RKW969" s="26"/>
      <c r="RKX969" s="26"/>
      <c r="RKY969" s="26"/>
      <c r="RKZ969" s="26"/>
      <c r="RLA969" s="26"/>
      <c r="RLB969" s="26"/>
      <c r="RLC969" s="26"/>
      <c r="RLD969" s="26"/>
      <c r="RLE969" s="26"/>
      <c r="RLF969" s="26"/>
      <c r="RLG969" s="26"/>
      <c r="RLH969" s="26"/>
      <c r="RLI969" s="26"/>
      <c r="RLJ969" s="26"/>
      <c r="RLK969" s="26"/>
      <c r="RLL969" s="26"/>
      <c r="RLM969" s="26"/>
      <c r="RLN969" s="26"/>
      <c r="RLO969" s="26"/>
      <c r="RLP969" s="26"/>
      <c r="RLQ969" s="26"/>
      <c r="RLR969" s="26"/>
      <c r="RLS969" s="26"/>
      <c r="RLT969" s="26"/>
      <c r="RLU969" s="26"/>
      <c r="RLV969" s="26"/>
      <c r="RLW969" s="26"/>
      <c r="RLX969" s="26"/>
      <c r="RLY969" s="26"/>
      <c r="RLZ969" s="26"/>
      <c r="RMA969" s="26"/>
      <c r="RMB969" s="26"/>
      <c r="RMC969" s="26"/>
      <c r="RMD969" s="26"/>
      <c r="RME969" s="26"/>
      <c r="RMF969" s="26"/>
      <c r="RMG969" s="26"/>
      <c r="RMH969" s="26"/>
      <c r="RMI969" s="26"/>
      <c r="RMJ969" s="26"/>
      <c r="RMK969" s="26"/>
      <c r="RML969" s="26"/>
      <c r="RMM969" s="26"/>
      <c r="RMN969" s="26"/>
      <c r="RMO969" s="26"/>
      <c r="RMP969" s="26"/>
      <c r="RMQ969" s="26"/>
      <c r="RMR969" s="26"/>
      <c r="RMS969" s="26"/>
      <c r="RMT969" s="26"/>
      <c r="RMU969" s="26"/>
      <c r="RMV969" s="26"/>
      <c r="RMW969" s="26"/>
      <c r="RMX969" s="26"/>
      <c r="RMY969" s="26"/>
      <c r="RMZ969" s="26"/>
      <c r="RNA969" s="26"/>
      <c r="RNB969" s="26"/>
      <c r="RNC969" s="26"/>
      <c r="RND969" s="26"/>
      <c r="RNE969" s="26"/>
      <c r="RNF969" s="26"/>
      <c r="RNG969" s="26"/>
      <c r="RNH969" s="26"/>
      <c r="RNI969" s="26"/>
      <c r="RNJ969" s="26"/>
      <c r="RNK969" s="26"/>
      <c r="RNL969" s="26"/>
      <c r="RNM969" s="26"/>
      <c r="RNN969" s="26"/>
      <c r="RNO969" s="26"/>
      <c r="RNP969" s="26"/>
      <c r="RNQ969" s="26"/>
      <c r="RNR969" s="26"/>
      <c r="RNS969" s="26"/>
      <c r="RNT969" s="26"/>
      <c r="RNU969" s="26"/>
      <c r="RNV969" s="26"/>
      <c r="RNW969" s="26"/>
      <c r="RNX969" s="26"/>
      <c r="RNY969" s="26"/>
      <c r="RNZ969" s="26"/>
      <c r="ROA969" s="26"/>
      <c r="ROB969" s="26"/>
      <c r="ROC969" s="26"/>
      <c r="ROD969" s="26"/>
      <c r="ROE969" s="26"/>
      <c r="ROF969" s="26"/>
      <c r="ROG969" s="26"/>
      <c r="ROH969" s="26"/>
      <c r="ROI969" s="26"/>
      <c r="ROJ969" s="26"/>
      <c r="ROK969" s="26"/>
      <c r="ROL969" s="26"/>
      <c r="ROM969" s="26"/>
      <c r="RON969" s="26"/>
      <c r="ROO969" s="26"/>
      <c r="ROP969" s="26"/>
      <c r="ROQ969" s="26"/>
      <c r="ROR969" s="26"/>
      <c r="ROS969" s="26"/>
      <c r="ROT969" s="26"/>
      <c r="ROU969" s="26"/>
      <c r="ROV969" s="26"/>
      <c r="ROW969" s="26"/>
      <c r="ROX969" s="26"/>
      <c r="ROY969" s="26"/>
      <c r="ROZ969" s="26"/>
      <c r="RPA969" s="26"/>
      <c r="RPB969" s="26"/>
      <c r="RPC969" s="26"/>
      <c r="RPD969" s="26"/>
      <c r="RPE969" s="26"/>
      <c r="RPF969" s="26"/>
      <c r="RPG969" s="26"/>
      <c r="RPH969" s="26"/>
      <c r="RPI969" s="26"/>
      <c r="RPJ969" s="26"/>
      <c r="RPK969" s="26"/>
      <c r="RPL969" s="26"/>
      <c r="RPM969" s="26"/>
      <c r="RPN969" s="26"/>
      <c r="RPO969" s="26"/>
      <c r="RPP969" s="26"/>
      <c r="RPQ969" s="26"/>
      <c r="RPR969" s="26"/>
      <c r="RPS969" s="26"/>
      <c r="RPT969" s="26"/>
      <c r="RPU969" s="26"/>
      <c r="RPV969" s="26"/>
      <c r="RPW969" s="26"/>
      <c r="RPX969" s="26"/>
      <c r="RPY969" s="26"/>
      <c r="RPZ969" s="26"/>
      <c r="RQA969" s="26"/>
      <c r="RQB969" s="26"/>
      <c r="RQC969" s="26"/>
      <c r="RQD969" s="26"/>
      <c r="RQE969" s="26"/>
      <c r="RQF969" s="26"/>
      <c r="RQG969" s="26"/>
      <c r="RQH969" s="26"/>
      <c r="RQI969" s="26"/>
      <c r="RQJ969" s="26"/>
      <c r="RQK969" s="26"/>
      <c r="RQL969" s="26"/>
      <c r="RQM969" s="26"/>
      <c r="RQN969" s="26"/>
      <c r="RQO969" s="26"/>
      <c r="RQP969" s="26"/>
      <c r="RQQ969" s="26"/>
      <c r="RQR969" s="26"/>
      <c r="RQS969" s="26"/>
      <c r="RQT969" s="26"/>
      <c r="RQU969" s="26"/>
      <c r="RQV969" s="26"/>
      <c r="RQW969" s="26"/>
      <c r="RQX969" s="26"/>
      <c r="RQY969" s="26"/>
      <c r="RQZ969" s="26"/>
      <c r="RRA969" s="26"/>
      <c r="RRB969" s="26"/>
      <c r="RRC969" s="26"/>
      <c r="RRD969" s="26"/>
      <c r="RRE969" s="26"/>
      <c r="RRF969" s="26"/>
      <c r="RRG969" s="26"/>
      <c r="RRH969" s="26"/>
      <c r="RRI969" s="26"/>
      <c r="RRJ969" s="26"/>
      <c r="RRK969" s="26"/>
      <c r="RRL969" s="26"/>
      <c r="RRM969" s="26"/>
      <c r="RRN969" s="26"/>
      <c r="RRO969" s="26"/>
      <c r="RRP969" s="26"/>
      <c r="RRQ969" s="26"/>
      <c r="RRR969" s="26"/>
      <c r="RRS969" s="26"/>
      <c r="RRT969" s="26"/>
      <c r="RRU969" s="26"/>
      <c r="RRV969" s="26"/>
      <c r="RRW969" s="26"/>
      <c r="RRX969" s="26"/>
      <c r="RRY969" s="26"/>
      <c r="RRZ969" s="26"/>
      <c r="RSA969" s="26"/>
      <c r="RSB969" s="26"/>
      <c r="RSC969" s="26"/>
      <c r="RSD969" s="26"/>
      <c r="RSE969" s="26"/>
      <c r="RSF969" s="26"/>
      <c r="RSG969" s="26"/>
      <c r="RSH969" s="26"/>
      <c r="RSI969" s="26"/>
      <c r="RSJ969" s="26"/>
      <c r="RSK969" s="26"/>
      <c r="RSL969" s="26"/>
      <c r="RSM969" s="26"/>
      <c r="RSN969" s="26"/>
      <c r="RSO969" s="26"/>
      <c r="RSP969" s="26"/>
      <c r="RSQ969" s="26"/>
      <c r="RSR969" s="26"/>
      <c r="RSS969" s="26"/>
      <c r="RST969" s="26"/>
      <c r="RSU969" s="26"/>
      <c r="RSV969" s="26"/>
      <c r="RSW969" s="26"/>
      <c r="RSX969" s="26"/>
      <c r="RSY969" s="26"/>
      <c r="RSZ969" s="26"/>
      <c r="RTA969" s="26"/>
      <c r="RTB969" s="26"/>
      <c r="RTC969" s="26"/>
      <c r="RTD969" s="26"/>
      <c r="RTE969" s="26"/>
      <c r="RTF969" s="26"/>
      <c r="RTG969" s="26"/>
      <c r="RTH969" s="26"/>
      <c r="RTI969" s="26"/>
      <c r="RTJ969" s="26"/>
      <c r="RTK969" s="26"/>
      <c r="RTL969" s="26"/>
      <c r="RTM969" s="26"/>
      <c r="RTN969" s="26"/>
      <c r="RTO969" s="26"/>
      <c r="RTP969" s="26"/>
      <c r="RTQ969" s="26"/>
      <c r="RTR969" s="26"/>
      <c r="RTS969" s="26"/>
      <c r="RTT969" s="26"/>
      <c r="RTU969" s="26"/>
      <c r="RTV969" s="26"/>
      <c r="RTW969" s="26"/>
      <c r="RTX969" s="26"/>
      <c r="RTY969" s="26"/>
      <c r="RTZ969" s="26"/>
      <c r="RUA969" s="26"/>
      <c r="RUB969" s="26"/>
      <c r="RUC969" s="26"/>
      <c r="RUD969" s="26"/>
      <c r="RUE969" s="26"/>
      <c r="RUF969" s="26"/>
      <c r="RUG969" s="26"/>
      <c r="RUH969" s="26"/>
      <c r="RUI969" s="26"/>
      <c r="RUJ969" s="26"/>
      <c r="RUK969" s="26"/>
      <c r="RUL969" s="26"/>
      <c r="RUM969" s="26"/>
      <c r="RUN969" s="26"/>
      <c r="RUO969" s="26"/>
      <c r="RUP969" s="26"/>
      <c r="RUQ969" s="26"/>
      <c r="RUR969" s="26"/>
      <c r="RUS969" s="26"/>
      <c r="RUT969" s="26"/>
      <c r="RUU969" s="26"/>
      <c r="RUV969" s="26"/>
      <c r="RUW969" s="26"/>
      <c r="RUX969" s="26"/>
      <c r="RUY969" s="26"/>
      <c r="RUZ969" s="26"/>
      <c r="RVA969" s="26"/>
      <c r="RVB969" s="26"/>
      <c r="RVC969" s="26"/>
      <c r="RVD969" s="26"/>
      <c r="RVE969" s="26"/>
      <c r="RVF969" s="26"/>
      <c r="RVG969" s="26"/>
      <c r="RVH969" s="26"/>
      <c r="RVI969" s="26"/>
      <c r="RVJ969" s="26"/>
      <c r="RVK969" s="26"/>
      <c r="RVL969" s="26"/>
      <c r="RVM969" s="26"/>
      <c r="RVN969" s="26"/>
      <c r="RVO969" s="26"/>
      <c r="RVP969" s="26"/>
      <c r="RVQ969" s="26"/>
      <c r="RVR969" s="26"/>
      <c r="RVS969" s="26"/>
      <c r="RVT969" s="26"/>
      <c r="RVU969" s="26"/>
      <c r="RVV969" s="26"/>
      <c r="RVW969" s="26"/>
      <c r="RVX969" s="26"/>
      <c r="RVY969" s="26"/>
      <c r="RVZ969" s="26"/>
      <c r="RWA969" s="26"/>
      <c r="RWB969" s="26"/>
      <c r="RWC969" s="26"/>
      <c r="RWD969" s="26"/>
      <c r="RWE969" s="26"/>
      <c r="RWF969" s="26"/>
      <c r="RWG969" s="26"/>
      <c r="RWH969" s="26"/>
      <c r="RWI969" s="26"/>
      <c r="RWJ969" s="26"/>
      <c r="RWK969" s="26"/>
      <c r="RWL969" s="26"/>
      <c r="RWM969" s="26"/>
      <c r="RWN969" s="26"/>
      <c r="RWO969" s="26"/>
      <c r="RWP969" s="26"/>
      <c r="RWQ969" s="26"/>
      <c r="RWR969" s="26"/>
      <c r="RWS969" s="26"/>
      <c r="RWT969" s="26"/>
      <c r="RWU969" s="26"/>
      <c r="RWV969" s="26"/>
      <c r="RWW969" s="26"/>
      <c r="RWX969" s="26"/>
      <c r="RWY969" s="26"/>
      <c r="RWZ969" s="26"/>
      <c r="RXA969" s="26"/>
      <c r="RXB969" s="26"/>
      <c r="RXC969" s="26"/>
      <c r="RXD969" s="26"/>
      <c r="RXE969" s="26"/>
      <c r="RXF969" s="26"/>
      <c r="RXG969" s="26"/>
      <c r="RXH969" s="26"/>
      <c r="RXI969" s="26"/>
      <c r="RXJ969" s="26"/>
      <c r="RXK969" s="26"/>
      <c r="RXL969" s="26"/>
      <c r="RXM969" s="26"/>
      <c r="RXN969" s="26"/>
      <c r="RXO969" s="26"/>
      <c r="RXP969" s="26"/>
      <c r="RXQ969" s="26"/>
      <c r="RXR969" s="26"/>
      <c r="RXS969" s="26"/>
      <c r="RXT969" s="26"/>
      <c r="RXU969" s="26"/>
      <c r="RXV969" s="26"/>
      <c r="RXW969" s="26"/>
      <c r="RXX969" s="26"/>
      <c r="RXY969" s="26"/>
      <c r="RXZ969" s="26"/>
      <c r="RYA969" s="26"/>
      <c r="RYB969" s="26"/>
      <c r="RYC969" s="26"/>
      <c r="RYD969" s="26"/>
      <c r="RYE969" s="26"/>
      <c r="RYF969" s="26"/>
      <c r="RYG969" s="26"/>
      <c r="RYH969" s="26"/>
      <c r="RYI969" s="26"/>
      <c r="RYJ969" s="26"/>
      <c r="RYK969" s="26"/>
      <c r="RYL969" s="26"/>
      <c r="RYM969" s="26"/>
      <c r="RYN969" s="26"/>
      <c r="RYO969" s="26"/>
      <c r="RYP969" s="26"/>
      <c r="RYQ969" s="26"/>
      <c r="RYR969" s="26"/>
      <c r="RYS969" s="26"/>
      <c r="RYT969" s="26"/>
      <c r="RYU969" s="26"/>
      <c r="RYV969" s="26"/>
      <c r="RYW969" s="26"/>
      <c r="RYX969" s="26"/>
      <c r="RYY969" s="26"/>
      <c r="RYZ969" s="26"/>
      <c r="RZA969" s="26"/>
      <c r="RZB969" s="26"/>
      <c r="RZC969" s="26"/>
      <c r="RZD969" s="26"/>
      <c r="RZE969" s="26"/>
      <c r="RZF969" s="26"/>
      <c r="RZG969" s="26"/>
      <c r="RZH969" s="26"/>
      <c r="RZI969" s="26"/>
      <c r="RZJ969" s="26"/>
      <c r="RZK969" s="26"/>
      <c r="RZL969" s="26"/>
      <c r="RZM969" s="26"/>
      <c r="RZN969" s="26"/>
      <c r="RZO969" s="26"/>
      <c r="RZP969" s="26"/>
      <c r="RZQ969" s="26"/>
      <c r="RZR969" s="26"/>
      <c r="RZS969" s="26"/>
      <c r="RZT969" s="26"/>
      <c r="RZU969" s="26"/>
      <c r="RZV969" s="26"/>
      <c r="RZW969" s="26"/>
      <c r="RZX969" s="26"/>
      <c r="RZY969" s="26"/>
      <c r="RZZ969" s="26"/>
      <c r="SAA969" s="26"/>
      <c r="SAB969" s="26"/>
      <c r="SAC969" s="26"/>
      <c r="SAD969" s="26"/>
      <c r="SAE969" s="26"/>
      <c r="SAF969" s="26"/>
      <c r="SAG969" s="26"/>
      <c r="SAH969" s="26"/>
      <c r="SAI969" s="26"/>
      <c r="SAJ969" s="26"/>
      <c r="SAK969" s="26"/>
      <c r="SAL969" s="26"/>
      <c r="SAM969" s="26"/>
      <c r="SAN969" s="26"/>
      <c r="SAO969" s="26"/>
      <c r="SAP969" s="26"/>
      <c r="SAQ969" s="26"/>
      <c r="SAR969" s="26"/>
      <c r="SAS969" s="26"/>
      <c r="SAT969" s="26"/>
      <c r="SAU969" s="26"/>
      <c r="SAV969" s="26"/>
      <c r="SAW969" s="26"/>
      <c r="SAX969" s="26"/>
      <c r="SAY969" s="26"/>
      <c r="SAZ969" s="26"/>
      <c r="SBA969" s="26"/>
      <c r="SBB969" s="26"/>
      <c r="SBC969" s="26"/>
      <c r="SBD969" s="26"/>
      <c r="SBE969" s="26"/>
      <c r="SBF969" s="26"/>
      <c r="SBG969" s="26"/>
      <c r="SBH969" s="26"/>
      <c r="SBI969" s="26"/>
      <c r="SBJ969" s="26"/>
      <c r="SBK969" s="26"/>
      <c r="SBL969" s="26"/>
      <c r="SBM969" s="26"/>
      <c r="SBN969" s="26"/>
      <c r="SBO969" s="26"/>
      <c r="SBP969" s="26"/>
      <c r="SBQ969" s="26"/>
      <c r="SBR969" s="26"/>
      <c r="SBS969" s="26"/>
      <c r="SBT969" s="26"/>
      <c r="SBU969" s="26"/>
      <c r="SBV969" s="26"/>
      <c r="SBW969" s="26"/>
      <c r="SBX969" s="26"/>
      <c r="SBY969" s="26"/>
      <c r="SBZ969" s="26"/>
      <c r="SCA969" s="26"/>
      <c r="SCB969" s="26"/>
      <c r="SCC969" s="26"/>
      <c r="SCD969" s="26"/>
      <c r="SCE969" s="26"/>
      <c r="SCF969" s="26"/>
      <c r="SCG969" s="26"/>
      <c r="SCH969" s="26"/>
      <c r="SCI969" s="26"/>
      <c r="SCJ969" s="26"/>
      <c r="SCK969" s="26"/>
      <c r="SCL969" s="26"/>
      <c r="SCM969" s="26"/>
      <c r="SCN969" s="26"/>
      <c r="SCO969" s="26"/>
      <c r="SCP969" s="26"/>
      <c r="SCQ969" s="26"/>
      <c r="SCR969" s="26"/>
      <c r="SCS969" s="26"/>
      <c r="SCT969" s="26"/>
      <c r="SCU969" s="26"/>
      <c r="SCV969" s="26"/>
      <c r="SCW969" s="26"/>
      <c r="SCX969" s="26"/>
      <c r="SCY969" s="26"/>
      <c r="SCZ969" s="26"/>
      <c r="SDA969" s="26"/>
      <c r="SDB969" s="26"/>
      <c r="SDC969" s="26"/>
      <c r="SDD969" s="26"/>
      <c r="SDE969" s="26"/>
      <c r="SDF969" s="26"/>
      <c r="SDG969" s="26"/>
      <c r="SDH969" s="26"/>
      <c r="SDI969" s="26"/>
      <c r="SDJ969" s="26"/>
      <c r="SDK969" s="26"/>
      <c r="SDL969" s="26"/>
      <c r="SDM969" s="26"/>
      <c r="SDN969" s="26"/>
      <c r="SDO969" s="26"/>
      <c r="SDP969" s="26"/>
      <c r="SDQ969" s="26"/>
      <c r="SDR969" s="26"/>
      <c r="SDS969" s="26"/>
      <c r="SDT969" s="26"/>
      <c r="SDU969" s="26"/>
      <c r="SDV969" s="26"/>
      <c r="SDW969" s="26"/>
      <c r="SDX969" s="26"/>
      <c r="SDY969" s="26"/>
      <c r="SDZ969" s="26"/>
      <c r="SEA969" s="26"/>
      <c r="SEB969" s="26"/>
      <c r="SEC969" s="26"/>
      <c r="SED969" s="26"/>
      <c r="SEE969" s="26"/>
      <c r="SEF969" s="26"/>
      <c r="SEG969" s="26"/>
      <c r="SEH969" s="26"/>
      <c r="SEI969" s="26"/>
      <c r="SEJ969" s="26"/>
      <c r="SEK969" s="26"/>
      <c r="SEL969" s="26"/>
      <c r="SEM969" s="26"/>
      <c r="SEN969" s="26"/>
      <c r="SEO969" s="26"/>
      <c r="SEP969" s="26"/>
      <c r="SEQ969" s="26"/>
      <c r="SER969" s="26"/>
      <c r="SES969" s="26"/>
      <c r="SET969" s="26"/>
      <c r="SEU969" s="26"/>
      <c r="SEV969" s="26"/>
      <c r="SEW969" s="26"/>
      <c r="SEX969" s="26"/>
      <c r="SEY969" s="26"/>
      <c r="SEZ969" s="26"/>
      <c r="SFA969" s="26"/>
      <c r="SFB969" s="26"/>
      <c r="SFC969" s="26"/>
      <c r="SFD969" s="26"/>
      <c r="SFE969" s="26"/>
      <c r="SFF969" s="26"/>
      <c r="SFG969" s="26"/>
      <c r="SFH969" s="26"/>
      <c r="SFI969" s="26"/>
      <c r="SFJ969" s="26"/>
      <c r="SFK969" s="26"/>
      <c r="SFL969" s="26"/>
      <c r="SFM969" s="26"/>
      <c r="SFN969" s="26"/>
      <c r="SFO969" s="26"/>
      <c r="SFP969" s="26"/>
      <c r="SFQ969" s="26"/>
      <c r="SFR969" s="26"/>
      <c r="SFS969" s="26"/>
      <c r="SFT969" s="26"/>
      <c r="SFU969" s="26"/>
      <c r="SFV969" s="26"/>
      <c r="SFW969" s="26"/>
      <c r="SFX969" s="26"/>
      <c r="SFY969" s="26"/>
      <c r="SFZ969" s="26"/>
      <c r="SGA969" s="26"/>
      <c r="SGB969" s="26"/>
      <c r="SGC969" s="26"/>
      <c r="SGD969" s="26"/>
      <c r="SGE969" s="26"/>
      <c r="SGF969" s="26"/>
      <c r="SGG969" s="26"/>
      <c r="SGH969" s="26"/>
      <c r="SGI969" s="26"/>
      <c r="SGJ969" s="26"/>
      <c r="SGK969" s="26"/>
      <c r="SGL969" s="26"/>
      <c r="SGM969" s="26"/>
      <c r="SGN969" s="26"/>
      <c r="SGO969" s="26"/>
      <c r="SGP969" s="26"/>
      <c r="SGQ969" s="26"/>
      <c r="SGR969" s="26"/>
      <c r="SGS969" s="26"/>
      <c r="SGT969" s="26"/>
      <c r="SGU969" s="26"/>
      <c r="SGV969" s="26"/>
      <c r="SGW969" s="26"/>
      <c r="SGX969" s="26"/>
      <c r="SGY969" s="26"/>
      <c r="SGZ969" s="26"/>
      <c r="SHA969" s="26"/>
      <c r="SHB969" s="26"/>
      <c r="SHC969" s="26"/>
      <c r="SHD969" s="26"/>
      <c r="SHE969" s="26"/>
      <c r="SHF969" s="26"/>
      <c r="SHG969" s="26"/>
      <c r="SHH969" s="26"/>
      <c r="SHI969" s="26"/>
      <c r="SHJ969" s="26"/>
      <c r="SHK969" s="26"/>
      <c r="SHL969" s="26"/>
      <c r="SHM969" s="26"/>
      <c r="SHN969" s="26"/>
      <c r="SHO969" s="26"/>
      <c r="SHP969" s="26"/>
      <c r="SHQ969" s="26"/>
      <c r="SHR969" s="26"/>
      <c r="SHS969" s="26"/>
      <c r="SHT969" s="26"/>
      <c r="SHU969" s="26"/>
      <c r="SHV969" s="26"/>
      <c r="SHW969" s="26"/>
      <c r="SHX969" s="26"/>
      <c r="SHY969" s="26"/>
      <c r="SHZ969" s="26"/>
      <c r="SIA969" s="26"/>
      <c r="SIB969" s="26"/>
      <c r="SIC969" s="26"/>
      <c r="SID969" s="26"/>
      <c r="SIE969" s="26"/>
      <c r="SIF969" s="26"/>
      <c r="SIG969" s="26"/>
      <c r="SIH969" s="26"/>
      <c r="SII969" s="26"/>
      <c r="SIJ969" s="26"/>
      <c r="SIK969" s="26"/>
      <c r="SIL969" s="26"/>
      <c r="SIM969" s="26"/>
      <c r="SIN969" s="26"/>
      <c r="SIO969" s="26"/>
      <c r="SIP969" s="26"/>
      <c r="SIQ969" s="26"/>
      <c r="SIR969" s="26"/>
      <c r="SIS969" s="26"/>
      <c r="SIT969" s="26"/>
      <c r="SIU969" s="26"/>
      <c r="SIV969" s="26"/>
      <c r="SIW969" s="26"/>
      <c r="SIX969" s="26"/>
      <c r="SIY969" s="26"/>
      <c r="SIZ969" s="26"/>
      <c r="SJA969" s="26"/>
      <c r="SJB969" s="26"/>
      <c r="SJC969" s="26"/>
      <c r="SJD969" s="26"/>
      <c r="SJE969" s="26"/>
      <c r="SJF969" s="26"/>
      <c r="SJG969" s="26"/>
      <c r="SJH969" s="26"/>
      <c r="SJI969" s="26"/>
      <c r="SJJ969" s="26"/>
      <c r="SJK969" s="26"/>
      <c r="SJL969" s="26"/>
      <c r="SJM969" s="26"/>
      <c r="SJN969" s="26"/>
      <c r="SJO969" s="26"/>
      <c r="SJP969" s="26"/>
      <c r="SJQ969" s="26"/>
      <c r="SJR969" s="26"/>
      <c r="SJS969" s="26"/>
      <c r="SJT969" s="26"/>
      <c r="SJU969" s="26"/>
      <c r="SJV969" s="26"/>
      <c r="SJW969" s="26"/>
      <c r="SJX969" s="26"/>
      <c r="SJY969" s="26"/>
      <c r="SJZ969" s="26"/>
      <c r="SKA969" s="26"/>
      <c r="SKB969" s="26"/>
      <c r="SKC969" s="26"/>
      <c r="SKD969" s="26"/>
      <c r="SKE969" s="26"/>
      <c r="SKF969" s="26"/>
      <c r="SKG969" s="26"/>
      <c r="SKH969" s="26"/>
      <c r="SKI969" s="26"/>
      <c r="SKJ969" s="26"/>
      <c r="SKK969" s="26"/>
      <c r="SKL969" s="26"/>
      <c r="SKM969" s="26"/>
      <c r="SKN969" s="26"/>
      <c r="SKO969" s="26"/>
      <c r="SKP969" s="26"/>
      <c r="SKQ969" s="26"/>
      <c r="SKR969" s="26"/>
      <c r="SKS969" s="26"/>
      <c r="SKT969" s="26"/>
      <c r="SKU969" s="26"/>
      <c r="SKV969" s="26"/>
      <c r="SKW969" s="26"/>
      <c r="SKX969" s="26"/>
      <c r="SKY969" s="26"/>
      <c r="SKZ969" s="26"/>
      <c r="SLA969" s="26"/>
      <c r="SLB969" s="26"/>
      <c r="SLC969" s="26"/>
      <c r="SLD969" s="26"/>
      <c r="SLE969" s="26"/>
      <c r="SLF969" s="26"/>
      <c r="SLG969" s="26"/>
      <c r="SLH969" s="26"/>
      <c r="SLI969" s="26"/>
      <c r="SLJ969" s="26"/>
      <c r="SLK969" s="26"/>
      <c r="SLL969" s="26"/>
      <c r="SLM969" s="26"/>
      <c r="SLN969" s="26"/>
      <c r="SLO969" s="26"/>
      <c r="SLP969" s="26"/>
      <c r="SLQ969" s="26"/>
      <c r="SLR969" s="26"/>
      <c r="SLS969" s="26"/>
      <c r="SLT969" s="26"/>
      <c r="SLU969" s="26"/>
      <c r="SLV969" s="26"/>
      <c r="SLW969" s="26"/>
      <c r="SLX969" s="26"/>
      <c r="SLY969" s="26"/>
      <c r="SLZ969" s="26"/>
      <c r="SMA969" s="26"/>
      <c r="SMB969" s="26"/>
      <c r="SMC969" s="26"/>
      <c r="SMD969" s="26"/>
      <c r="SME969" s="26"/>
      <c r="SMF969" s="26"/>
      <c r="SMG969" s="26"/>
      <c r="SMH969" s="26"/>
      <c r="SMI969" s="26"/>
      <c r="SMJ969" s="26"/>
      <c r="SMK969" s="26"/>
      <c r="SML969" s="26"/>
      <c r="SMM969" s="26"/>
      <c r="SMN969" s="26"/>
      <c r="SMO969" s="26"/>
      <c r="SMP969" s="26"/>
      <c r="SMQ969" s="26"/>
      <c r="SMR969" s="26"/>
      <c r="SMS969" s="26"/>
      <c r="SMT969" s="26"/>
      <c r="SMU969" s="26"/>
      <c r="SMV969" s="26"/>
      <c r="SMW969" s="26"/>
      <c r="SMX969" s="26"/>
      <c r="SMY969" s="26"/>
      <c r="SMZ969" s="26"/>
      <c r="SNA969" s="26"/>
      <c r="SNB969" s="26"/>
      <c r="SNC969" s="26"/>
      <c r="SND969" s="26"/>
      <c r="SNE969" s="26"/>
      <c r="SNF969" s="26"/>
      <c r="SNG969" s="26"/>
      <c r="SNH969" s="26"/>
      <c r="SNI969" s="26"/>
      <c r="SNJ969" s="26"/>
      <c r="SNK969" s="26"/>
      <c r="SNL969" s="26"/>
      <c r="SNM969" s="26"/>
      <c r="SNN969" s="26"/>
      <c r="SNO969" s="26"/>
      <c r="SNP969" s="26"/>
      <c r="SNQ969" s="26"/>
      <c r="SNR969" s="26"/>
      <c r="SNS969" s="26"/>
      <c r="SNT969" s="26"/>
      <c r="SNU969" s="26"/>
      <c r="SNV969" s="26"/>
      <c r="SNW969" s="26"/>
      <c r="SNX969" s="26"/>
      <c r="SNY969" s="26"/>
      <c r="SNZ969" s="26"/>
      <c r="SOA969" s="26"/>
      <c r="SOB969" s="26"/>
      <c r="SOC969" s="26"/>
      <c r="SOD969" s="26"/>
      <c r="SOE969" s="26"/>
      <c r="SOF969" s="26"/>
      <c r="SOG969" s="26"/>
      <c r="SOH969" s="26"/>
      <c r="SOI969" s="26"/>
      <c r="SOJ969" s="26"/>
      <c r="SOK969" s="26"/>
      <c r="SOL969" s="26"/>
      <c r="SOM969" s="26"/>
      <c r="SON969" s="26"/>
      <c r="SOO969" s="26"/>
      <c r="SOP969" s="26"/>
      <c r="SOQ969" s="26"/>
      <c r="SOR969" s="26"/>
      <c r="SOS969" s="26"/>
      <c r="SOT969" s="26"/>
      <c r="SOU969" s="26"/>
      <c r="SOV969" s="26"/>
      <c r="SOW969" s="26"/>
      <c r="SOX969" s="26"/>
      <c r="SOY969" s="26"/>
      <c r="SOZ969" s="26"/>
      <c r="SPA969" s="26"/>
      <c r="SPB969" s="26"/>
      <c r="SPC969" s="26"/>
      <c r="SPD969" s="26"/>
      <c r="SPE969" s="26"/>
      <c r="SPF969" s="26"/>
      <c r="SPG969" s="26"/>
      <c r="SPH969" s="26"/>
      <c r="SPI969" s="26"/>
      <c r="SPJ969" s="26"/>
      <c r="SPK969" s="26"/>
      <c r="SPL969" s="26"/>
      <c r="SPM969" s="26"/>
      <c r="SPN969" s="26"/>
      <c r="SPO969" s="26"/>
      <c r="SPP969" s="26"/>
      <c r="SPQ969" s="26"/>
      <c r="SPR969" s="26"/>
      <c r="SPS969" s="26"/>
      <c r="SPT969" s="26"/>
      <c r="SPU969" s="26"/>
      <c r="SPV969" s="26"/>
      <c r="SPW969" s="26"/>
      <c r="SPX969" s="26"/>
      <c r="SPY969" s="26"/>
      <c r="SPZ969" s="26"/>
      <c r="SQA969" s="26"/>
      <c r="SQB969" s="26"/>
      <c r="SQC969" s="26"/>
      <c r="SQD969" s="26"/>
      <c r="SQE969" s="26"/>
      <c r="SQF969" s="26"/>
      <c r="SQG969" s="26"/>
      <c r="SQH969" s="26"/>
      <c r="SQI969" s="26"/>
      <c r="SQJ969" s="26"/>
      <c r="SQK969" s="26"/>
      <c r="SQL969" s="26"/>
      <c r="SQM969" s="26"/>
      <c r="SQN969" s="26"/>
      <c r="SQO969" s="26"/>
      <c r="SQP969" s="26"/>
      <c r="SQQ969" s="26"/>
      <c r="SQR969" s="26"/>
      <c r="SQS969" s="26"/>
      <c r="SQT969" s="26"/>
      <c r="SQU969" s="26"/>
      <c r="SQV969" s="26"/>
      <c r="SQW969" s="26"/>
      <c r="SQX969" s="26"/>
      <c r="SQY969" s="26"/>
      <c r="SQZ969" s="26"/>
      <c r="SRA969" s="26"/>
      <c r="SRB969" s="26"/>
      <c r="SRC969" s="26"/>
      <c r="SRD969" s="26"/>
      <c r="SRE969" s="26"/>
      <c r="SRF969" s="26"/>
      <c r="SRG969" s="26"/>
      <c r="SRH969" s="26"/>
      <c r="SRI969" s="26"/>
      <c r="SRJ969" s="26"/>
      <c r="SRK969" s="26"/>
      <c r="SRL969" s="26"/>
      <c r="SRM969" s="26"/>
      <c r="SRN969" s="26"/>
      <c r="SRO969" s="26"/>
      <c r="SRP969" s="26"/>
      <c r="SRQ969" s="26"/>
      <c r="SRR969" s="26"/>
      <c r="SRS969" s="26"/>
      <c r="SRT969" s="26"/>
      <c r="SRU969" s="26"/>
      <c r="SRV969" s="26"/>
      <c r="SRW969" s="26"/>
      <c r="SRX969" s="26"/>
      <c r="SRY969" s="26"/>
      <c r="SRZ969" s="26"/>
      <c r="SSA969" s="26"/>
      <c r="SSB969" s="26"/>
      <c r="SSC969" s="26"/>
      <c r="SSD969" s="26"/>
      <c r="SSE969" s="26"/>
      <c r="SSF969" s="26"/>
      <c r="SSG969" s="26"/>
      <c r="SSH969" s="26"/>
      <c r="SSI969" s="26"/>
      <c r="SSJ969" s="26"/>
      <c r="SSK969" s="26"/>
      <c r="SSL969" s="26"/>
      <c r="SSM969" s="26"/>
      <c r="SSN969" s="26"/>
      <c r="SSO969" s="26"/>
      <c r="SSP969" s="26"/>
      <c r="SSQ969" s="26"/>
      <c r="SSR969" s="26"/>
      <c r="SSS969" s="26"/>
      <c r="SST969" s="26"/>
      <c r="SSU969" s="26"/>
      <c r="SSV969" s="26"/>
      <c r="SSW969" s="26"/>
      <c r="SSX969" s="26"/>
      <c r="SSY969" s="26"/>
      <c r="SSZ969" s="26"/>
      <c r="STA969" s="26"/>
      <c r="STB969" s="26"/>
      <c r="STC969" s="26"/>
      <c r="STD969" s="26"/>
      <c r="STE969" s="26"/>
      <c r="STF969" s="26"/>
      <c r="STG969" s="26"/>
      <c r="STH969" s="26"/>
      <c r="STI969" s="26"/>
      <c r="STJ969" s="26"/>
      <c r="STK969" s="26"/>
      <c r="STL969" s="26"/>
      <c r="STM969" s="26"/>
      <c r="STN969" s="26"/>
      <c r="STO969" s="26"/>
      <c r="STP969" s="26"/>
      <c r="STQ969" s="26"/>
      <c r="STR969" s="26"/>
      <c r="STS969" s="26"/>
      <c r="STT969" s="26"/>
      <c r="STU969" s="26"/>
      <c r="STV969" s="26"/>
      <c r="STW969" s="26"/>
      <c r="STX969" s="26"/>
      <c r="STY969" s="26"/>
      <c r="STZ969" s="26"/>
      <c r="SUA969" s="26"/>
      <c r="SUB969" s="26"/>
      <c r="SUC969" s="26"/>
      <c r="SUD969" s="26"/>
      <c r="SUE969" s="26"/>
      <c r="SUF969" s="26"/>
      <c r="SUG969" s="26"/>
      <c r="SUH969" s="26"/>
      <c r="SUI969" s="26"/>
      <c r="SUJ969" s="26"/>
      <c r="SUK969" s="26"/>
      <c r="SUL969" s="26"/>
      <c r="SUM969" s="26"/>
      <c r="SUN969" s="26"/>
      <c r="SUO969" s="26"/>
      <c r="SUP969" s="26"/>
      <c r="SUQ969" s="26"/>
      <c r="SUR969" s="26"/>
      <c r="SUS969" s="26"/>
      <c r="SUT969" s="26"/>
      <c r="SUU969" s="26"/>
      <c r="SUV969" s="26"/>
      <c r="SUW969" s="26"/>
      <c r="SUX969" s="26"/>
      <c r="SUY969" s="26"/>
      <c r="SUZ969" s="26"/>
      <c r="SVA969" s="26"/>
      <c r="SVB969" s="26"/>
      <c r="SVC969" s="26"/>
      <c r="SVD969" s="26"/>
      <c r="SVE969" s="26"/>
      <c r="SVF969" s="26"/>
      <c r="SVG969" s="26"/>
      <c r="SVH969" s="26"/>
      <c r="SVI969" s="26"/>
      <c r="SVJ969" s="26"/>
      <c r="SVK969" s="26"/>
      <c r="SVL969" s="26"/>
      <c r="SVM969" s="26"/>
      <c r="SVN969" s="26"/>
      <c r="SVO969" s="26"/>
      <c r="SVP969" s="26"/>
      <c r="SVQ969" s="26"/>
      <c r="SVR969" s="26"/>
      <c r="SVS969" s="26"/>
      <c r="SVT969" s="26"/>
      <c r="SVU969" s="26"/>
      <c r="SVV969" s="26"/>
      <c r="SVW969" s="26"/>
      <c r="SVX969" s="26"/>
      <c r="SVY969" s="26"/>
      <c r="SVZ969" s="26"/>
      <c r="SWA969" s="26"/>
      <c r="SWB969" s="26"/>
      <c r="SWC969" s="26"/>
      <c r="SWD969" s="26"/>
      <c r="SWE969" s="26"/>
      <c r="SWF969" s="26"/>
      <c r="SWG969" s="26"/>
      <c r="SWH969" s="26"/>
      <c r="SWI969" s="26"/>
      <c r="SWJ969" s="26"/>
      <c r="SWK969" s="26"/>
      <c r="SWL969" s="26"/>
      <c r="SWM969" s="26"/>
      <c r="SWN969" s="26"/>
      <c r="SWO969" s="26"/>
      <c r="SWP969" s="26"/>
      <c r="SWQ969" s="26"/>
      <c r="SWR969" s="26"/>
      <c r="SWS969" s="26"/>
      <c r="SWT969" s="26"/>
      <c r="SWU969" s="26"/>
      <c r="SWV969" s="26"/>
      <c r="SWW969" s="26"/>
      <c r="SWX969" s="26"/>
      <c r="SWY969" s="26"/>
      <c r="SWZ969" s="26"/>
      <c r="SXA969" s="26"/>
      <c r="SXB969" s="26"/>
      <c r="SXC969" s="26"/>
      <c r="SXD969" s="26"/>
      <c r="SXE969" s="26"/>
      <c r="SXF969" s="26"/>
      <c r="SXG969" s="26"/>
      <c r="SXH969" s="26"/>
      <c r="SXI969" s="26"/>
      <c r="SXJ969" s="26"/>
      <c r="SXK969" s="26"/>
      <c r="SXL969" s="26"/>
      <c r="SXM969" s="26"/>
      <c r="SXN969" s="26"/>
      <c r="SXO969" s="26"/>
      <c r="SXP969" s="26"/>
      <c r="SXQ969" s="26"/>
      <c r="SXR969" s="26"/>
      <c r="SXS969" s="26"/>
      <c r="SXT969" s="26"/>
      <c r="SXU969" s="26"/>
      <c r="SXV969" s="26"/>
      <c r="SXW969" s="26"/>
      <c r="SXX969" s="26"/>
      <c r="SXY969" s="26"/>
      <c r="SXZ969" s="26"/>
      <c r="SYA969" s="26"/>
      <c r="SYB969" s="26"/>
      <c r="SYC969" s="26"/>
      <c r="SYD969" s="26"/>
      <c r="SYE969" s="26"/>
      <c r="SYF969" s="26"/>
      <c r="SYG969" s="26"/>
      <c r="SYH969" s="26"/>
      <c r="SYI969" s="26"/>
      <c r="SYJ969" s="26"/>
      <c r="SYK969" s="26"/>
      <c r="SYL969" s="26"/>
      <c r="SYM969" s="26"/>
      <c r="SYN969" s="26"/>
      <c r="SYO969" s="26"/>
      <c r="SYP969" s="26"/>
      <c r="SYQ969" s="26"/>
      <c r="SYR969" s="26"/>
      <c r="SYS969" s="26"/>
      <c r="SYT969" s="26"/>
      <c r="SYU969" s="26"/>
      <c r="SYV969" s="26"/>
      <c r="SYW969" s="26"/>
      <c r="SYX969" s="26"/>
      <c r="SYY969" s="26"/>
      <c r="SYZ969" s="26"/>
      <c r="SZA969" s="26"/>
      <c r="SZB969" s="26"/>
      <c r="SZC969" s="26"/>
      <c r="SZD969" s="26"/>
      <c r="SZE969" s="26"/>
      <c r="SZF969" s="26"/>
      <c r="SZG969" s="26"/>
      <c r="SZH969" s="26"/>
      <c r="SZI969" s="26"/>
      <c r="SZJ969" s="26"/>
      <c r="SZK969" s="26"/>
      <c r="SZL969" s="26"/>
      <c r="SZM969" s="26"/>
      <c r="SZN969" s="26"/>
      <c r="SZO969" s="26"/>
      <c r="SZP969" s="26"/>
      <c r="SZQ969" s="26"/>
      <c r="SZR969" s="26"/>
      <c r="SZS969" s="26"/>
      <c r="SZT969" s="26"/>
      <c r="SZU969" s="26"/>
      <c r="SZV969" s="26"/>
      <c r="SZW969" s="26"/>
      <c r="SZX969" s="26"/>
      <c r="SZY969" s="26"/>
      <c r="SZZ969" s="26"/>
      <c r="TAA969" s="26"/>
      <c r="TAB969" s="26"/>
      <c r="TAC969" s="26"/>
      <c r="TAD969" s="26"/>
      <c r="TAE969" s="26"/>
      <c r="TAF969" s="26"/>
      <c r="TAG969" s="26"/>
      <c r="TAH969" s="26"/>
      <c r="TAI969" s="26"/>
      <c r="TAJ969" s="26"/>
      <c r="TAK969" s="26"/>
      <c r="TAL969" s="26"/>
      <c r="TAM969" s="26"/>
      <c r="TAN969" s="26"/>
      <c r="TAO969" s="26"/>
      <c r="TAP969" s="26"/>
      <c r="TAQ969" s="26"/>
      <c r="TAR969" s="26"/>
      <c r="TAS969" s="26"/>
      <c r="TAT969" s="26"/>
      <c r="TAU969" s="26"/>
      <c r="TAV969" s="26"/>
      <c r="TAW969" s="26"/>
      <c r="TAX969" s="26"/>
      <c r="TAY969" s="26"/>
      <c r="TAZ969" s="26"/>
      <c r="TBA969" s="26"/>
      <c r="TBB969" s="26"/>
      <c r="TBC969" s="26"/>
      <c r="TBD969" s="26"/>
      <c r="TBE969" s="26"/>
      <c r="TBF969" s="26"/>
      <c r="TBG969" s="26"/>
      <c r="TBH969" s="26"/>
      <c r="TBI969" s="26"/>
      <c r="TBJ969" s="26"/>
      <c r="TBK969" s="26"/>
      <c r="TBL969" s="26"/>
      <c r="TBM969" s="26"/>
      <c r="TBN969" s="26"/>
      <c r="TBO969" s="26"/>
      <c r="TBP969" s="26"/>
      <c r="TBQ969" s="26"/>
      <c r="TBR969" s="26"/>
      <c r="TBS969" s="26"/>
      <c r="TBT969" s="26"/>
      <c r="TBU969" s="26"/>
      <c r="TBV969" s="26"/>
      <c r="TBW969" s="26"/>
      <c r="TBX969" s="26"/>
      <c r="TBY969" s="26"/>
      <c r="TBZ969" s="26"/>
      <c r="TCA969" s="26"/>
      <c r="TCB969" s="26"/>
      <c r="TCC969" s="26"/>
      <c r="TCD969" s="26"/>
      <c r="TCE969" s="26"/>
      <c r="TCF969" s="26"/>
      <c r="TCG969" s="26"/>
      <c r="TCH969" s="26"/>
      <c r="TCI969" s="26"/>
      <c r="TCJ969" s="26"/>
      <c r="TCK969" s="26"/>
      <c r="TCL969" s="26"/>
      <c r="TCM969" s="26"/>
      <c r="TCN969" s="26"/>
      <c r="TCO969" s="26"/>
      <c r="TCP969" s="26"/>
      <c r="TCQ969" s="26"/>
      <c r="TCR969" s="26"/>
      <c r="TCS969" s="26"/>
      <c r="TCT969" s="26"/>
      <c r="TCU969" s="26"/>
      <c r="TCV969" s="26"/>
      <c r="TCW969" s="26"/>
      <c r="TCX969" s="26"/>
      <c r="TCY969" s="26"/>
      <c r="TCZ969" s="26"/>
      <c r="TDA969" s="26"/>
      <c r="TDB969" s="26"/>
      <c r="TDC969" s="26"/>
      <c r="TDD969" s="26"/>
      <c r="TDE969" s="26"/>
      <c r="TDF969" s="26"/>
      <c r="TDG969" s="26"/>
      <c r="TDH969" s="26"/>
      <c r="TDI969" s="26"/>
      <c r="TDJ969" s="26"/>
      <c r="TDK969" s="26"/>
      <c r="TDL969" s="26"/>
      <c r="TDM969" s="26"/>
      <c r="TDN969" s="26"/>
      <c r="TDO969" s="26"/>
      <c r="TDP969" s="26"/>
      <c r="TDQ969" s="26"/>
      <c r="TDR969" s="26"/>
      <c r="TDS969" s="26"/>
      <c r="TDT969" s="26"/>
      <c r="TDU969" s="26"/>
      <c r="TDV969" s="26"/>
      <c r="TDW969" s="26"/>
      <c r="TDX969" s="26"/>
      <c r="TDY969" s="26"/>
      <c r="TDZ969" s="26"/>
      <c r="TEA969" s="26"/>
      <c r="TEB969" s="26"/>
      <c r="TEC969" s="26"/>
      <c r="TED969" s="26"/>
      <c r="TEE969" s="26"/>
      <c r="TEF969" s="26"/>
      <c r="TEG969" s="26"/>
      <c r="TEH969" s="26"/>
      <c r="TEI969" s="26"/>
      <c r="TEJ969" s="26"/>
      <c r="TEK969" s="26"/>
      <c r="TEL969" s="26"/>
      <c r="TEM969" s="26"/>
      <c r="TEN969" s="26"/>
      <c r="TEO969" s="26"/>
      <c r="TEP969" s="26"/>
      <c r="TEQ969" s="26"/>
      <c r="TER969" s="26"/>
      <c r="TES969" s="26"/>
      <c r="TET969" s="26"/>
      <c r="TEU969" s="26"/>
      <c r="TEV969" s="26"/>
      <c r="TEW969" s="26"/>
      <c r="TEX969" s="26"/>
      <c r="TEY969" s="26"/>
      <c r="TEZ969" s="26"/>
      <c r="TFA969" s="26"/>
      <c r="TFB969" s="26"/>
      <c r="TFC969" s="26"/>
      <c r="TFD969" s="26"/>
      <c r="TFE969" s="26"/>
      <c r="TFF969" s="26"/>
      <c r="TFG969" s="26"/>
      <c r="TFH969" s="26"/>
      <c r="TFI969" s="26"/>
      <c r="TFJ969" s="26"/>
      <c r="TFK969" s="26"/>
      <c r="TFL969" s="26"/>
      <c r="TFM969" s="26"/>
      <c r="TFN969" s="26"/>
      <c r="TFO969" s="26"/>
      <c r="TFP969" s="26"/>
      <c r="TFQ969" s="26"/>
      <c r="TFR969" s="26"/>
      <c r="TFS969" s="26"/>
      <c r="TFT969" s="26"/>
      <c r="TFU969" s="26"/>
      <c r="TFV969" s="26"/>
      <c r="TFW969" s="26"/>
      <c r="TFX969" s="26"/>
      <c r="TFY969" s="26"/>
      <c r="TFZ969" s="26"/>
      <c r="TGA969" s="26"/>
      <c r="TGB969" s="26"/>
      <c r="TGC969" s="26"/>
      <c r="TGD969" s="26"/>
      <c r="TGE969" s="26"/>
      <c r="TGF969" s="26"/>
      <c r="TGG969" s="26"/>
      <c r="TGH969" s="26"/>
      <c r="TGI969" s="26"/>
      <c r="TGJ969" s="26"/>
      <c r="TGK969" s="26"/>
      <c r="TGL969" s="26"/>
      <c r="TGM969" s="26"/>
      <c r="TGN969" s="26"/>
      <c r="TGO969" s="26"/>
      <c r="TGP969" s="26"/>
      <c r="TGQ969" s="26"/>
      <c r="TGR969" s="26"/>
      <c r="TGS969" s="26"/>
      <c r="TGT969" s="26"/>
      <c r="TGU969" s="26"/>
      <c r="TGV969" s="26"/>
      <c r="TGW969" s="26"/>
      <c r="TGX969" s="26"/>
      <c r="TGY969" s="26"/>
      <c r="TGZ969" s="26"/>
      <c r="THA969" s="26"/>
      <c r="THB969" s="26"/>
      <c r="THC969" s="26"/>
      <c r="THD969" s="26"/>
      <c r="THE969" s="26"/>
      <c r="THF969" s="26"/>
      <c r="THG969" s="26"/>
      <c r="THH969" s="26"/>
      <c r="THI969" s="26"/>
      <c r="THJ969" s="26"/>
      <c r="THK969" s="26"/>
      <c r="THL969" s="26"/>
      <c r="THM969" s="26"/>
      <c r="THN969" s="26"/>
      <c r="THO969" s="26"/>
      <c r="THP969" s="26"/>
      <c r="THQ969" s="26"/>
      <c r="THR969" s="26"/>
      <c r="THS969" s="26"/>
      <c r="THT969" s="26"/>
      <c r="THU969" s="26"/>
      <c r="THV969" s="26"/>
      <c r="THW969" s="26"/>
      <c r="THX969" s="26"/>
      <c r="THY969" s="26"/>
      <c r="THZ969" s="26"/>
      <c r="TIA969" s="26"/>
      <c r="TIB969" s="26"/>
      <c r="TIC969" s="26"/>
      <c r="TID969" s="26"/>
      <c r="TIE969" s="26"/>
      <c r="TIF969" s="26"/>
      <c r="TIG969" s="26"/>
      <c r="TIH969" s="26"/>
      <c r="TII969" s="26"/>
      <c r="TIJ969" s="26"/>
      <c r="TIK969" s="26"/>
      <c r="TIL969" s="26"/>
      <c r="TIM969" s="26"/>
      <c r="TIN969" s="26"/>
      <c r="TIO969" s="26"/>
      <c r="TIP969" s="26"/>
      <c r="TIQ969" s="26"/>
      <c r="TIR969" s="26"/>
      <c r="TIS969" s="26"/>
      <c r="TIT969" s="26"/>
      <c r="TIU969" s="26"/>
      <c r="TIV969" s="26"/>
      <c r="TIW969" s="26"/>
      <c r="TIX969" s="26"/>
      <c r="TIY969" s="26"/>
      <c r="TIZ969" s="26"/>
      <c r="TJA969" s="26"/>
      <c r="TJB969" s="26"/>
      <c r="TJC969" s="26"/>
      <c r="TJD969" s="26"/>
      <c r="TJE969" s="26"/>
      <c r="TJF969" s="26"/>
      <c r="TJG969" s="26"/>
      <c r="TJH969" s="26"/>
      <c r="TJI969" s="26"/>
      <c r="TJJ969" s="26"/>
      <c r="TJK969" s="26"/>
      <c r="TJL969" s="26"/>
      <c r="TJM969" s="26"/>
      <c r="TJN969" s="26"/>
      <c r="TJO969" s="26"/>
      <c r="TJP969" s="26"/>
      <c r="TJQ969" s="26"/>
      <c r="TJR969" s="26"/>
      <c r="TJS969" s="26"/>
      <c r="TJT969" s="26"/>
      <c r="TJU969" s="26"/>
      <c r="TJV969" s="26"/>
      <c r="TJW969" s="26"/>
      <c r="TJX969" s="26"/>
      <c r="TJY969" s="26"/>
      <c r="TJZ969" s="26"/>
      <c r="TKA969" s="26"/>
      <c r="TKB969" s="26"/>
      <c r="TKC969" s="26"/>
      <c r="TKD969" s="26"/>
      <c r="TKE969" s="26"/>
      <c r="TKF969" s="26"/>
      <c r="TKG969" s="26"/>
      <c r="TKH969" s="26"/>
      <c r="TKI969" s="26"/>
      <c r="TKJ969" s="26"/>
      <c r="TKK969" s="26"/>
      <c r="TKL969" s="26"/>
      <c r="TKM969" s="26"/>
      <c r="TKN969" s="26"/>
      <c r="TKO969" s="26"/>
      <c r="TKP969" s="26"/>
      <c r="TKQ969" s="26"/>
      <c r="TKR969" s="26"/>
      <c r="TKS969" s="26"/>
      <c r="TKT969" s="26"/>
      <c r="TKU969" s="26"/>
      <c r="TKV969" s="26"/>
      <c r="TKW969" s="26"/>
      <c r="TKX969" s="26"/>
      <c r="TKY969" s="26"/>
      <c r="TKZ969" s="26"/>
      <c r="TLA969" s="26"/>
      <c r="TLB969" s="26"/>
      <c r="TLC969" s="26"/>
      <c r="TLD969" s="26"/>
      <c r="TLE969" s="26"/>
      <c r="TLF969" s="26"/>
      <c r="TLG969" s="26"/>
      <c r="TLH969" s="26"/>
      <c r="TLI969" s="26"/>
      <c r="TLJ969" s="26"/>
      <c r="TLK969" s="26"/>
      <c r="TLL969" s="26"/>
      <c r="TLM969" s="26"/>
      <c r="TLN969" s="26"/>
      <c r="TLO969" s="26"/>
      <c r="TLP969" s="26"/>
      <c r="TLQ969" s="26"/>
      <c r="TLR969" s="26"/>
      <c r="TLS969" s="26"/>
      <c r="TLT969" s="26"/>
      <c r="TLU969" s="26"/>
      <c r="TLV969" s="26"/>
      <c r="TLW969" s="26"/>
      <c r="TLX969" s="26"/>
      <c r="TLY969" s="26"/>
      <c r="TLZ969" s="26"/>
      <c r="TMA969" s="26"/>
      <c r="TMB969" s="26"/>
      <c r="TMC969" s="26"/>
      <c r="TMD969" s="26"/>
      <c r="TME969" s="26"/>
      <c r="TMF969" s="26"/>
      <c r="TMG969" s="26"/>
      <c r="TMH969" s="26"/>
      <c r="TMI969" s="26"/>
      <c r="TMJ969" s="26"/>
      <c r="TMK969" s="26"/>
      <c r="TML969" s="26"/>
      <c r="TMM969" s="26"/>
      <c r="TMN969" s="26"/>
      <c r="TMO969" s="26"/>
      <c r="TMP969" s="26"/>
      <c r="TMQ969" s="26"/>
      <c r="TMR969" s="26"/>
      <c r="TMS969" s="26"/>
      <c r="TMT969" s="26"/>
      <c r="TMU969" s="26"/>
      <c r="TMV969" s="26"/>
      <c r="TMW969" s="26"/>
      <c r="TMX969" s="26"/>
      <c r="TMY969" s="26"/>
      <c r="TMZ969" s="26"/>
      <c r="TNA969" s="26"/>
      <c r="TNB969" s="26"/>
      <c r="TNC969" s="26"/>
      <c r="TND969" s="26"/>
      <c r="TNE969" s="26"/>
      <c r="TNF969" s="26"/>
      <c r="TNG969" s="26"/>
      <c r="TNH969" s="26"/>
      <c r="TNI969" s="26"/>
      <c r="TNJ969" s="26"/>
      <c r="TNK969" s="26"/>
      <c r="TNL969" s="26"/>
      <c r="TNM969" s="26"/>
      <c r="TNN969" s="26"/>
      <c r="TNO969" s="26"/>
      <c r="TNP969" s="26"/>
      <c r="TNQ969" s="26"/>
      <c r="TNR969" s="26"/>
      <c r="TNS969" s="26"/>
      <c r="TNT969" s="26"/>
      <c r="TNU969" s="26"/>
      <c r="TNV969" s="26"/>
      <c r="TNW969" s="26"/>
      <c r="TNX969" s="26"/>
      <c r="TNY969" s="26"/>
      <c r="TNZ969" s="26"/>
      <c r="TOA969" s="26"/>
      <c r="TOB969" s="26"/>
      <c r="TOC969" s="26"/>
      <c r="TOD969" s="26"/>
      <c r="TOE969" s="26"/>
      <c r="TOF969" s="26"/>
      <c r="TOG969" s="26"/>
      <c r="TOH969" s="26"/>
      <c r="TOI969" s="26"/>
      <c r="TOJ969" s="26"/>
      <c r="TOK969" s="26"/>
      <c r="TOL969" s="26"/>
      <c r="TOM969" s="26"/>
      <c r="TON969" s="26"/>
      <c r="TOO969" s="26"/>
      <c r="TOP969" s="26"/>
      <c r="TOQ969" s="26"/>
      <c r="TOR969" s="26"/>
      <c r="TOS969" s="26"/>
      <c r="TOT969" s="26"/>
      <c r="TOU969" s="26"/>
      <c r="TOV969" s="26"/>
      <c r="TOW969" s="26"/>
      <c r="TOX969" s="26"/>
      <c r="TOY969" s="26"/>
      <c r="TOZ969" s="26"/>
      <c r="TPA969" s="26"/>
      <c r="TPB969" s="26"/>
      <c r="TPC969" s="26"/>
      <c r="TPD969" s="26"/>
      <c r="TPE969" s="26"/>
      <c r="TPF969" s="26"/>
      <c r="TPG969" s="26"/>
      <c r="TPH969" s="26"/>
      <c r="TPI969" s="26"/>
      <c r="TPJ969" s="26"/>
      <c r="TPK969" s="26"/>
      <c r="TPL969" s="26"/>
      <c r="TPM969" s="26"/>
      <c r="TPN969" s="26"/>
      <c r="TPO969" s="26"/>
      <c r="TPP969" s="26"/>
      <c r="TPQ969" s="26"/>
      <c r="TPR969" s="26"/>
      <c r="TPS969" s="26"/>
      <c r="TPT969" s="26"/>
      <c r="TPU969" s="26"/>
      <c r="TPV969" s="26"/>
      <c r="TPW969" s="26"/>
      <c r="TPX969" s="26"/>
      <c r="TPY969" s="26"/>
      <c r="TPZ969" s="26"/>
      <c r="TQA969" s="26"/>
      <c r="TQB969" s="26"/>
      <c r="TQC969" s="26"/>
      <c r="TQD969" s="26"/>
      <c r="TQE969" s="26"/>
      <c r="TQF969" s="26"/>
      <c r="TQG969" s="26"/>
      <c r="TQH969" s="26"/>
      <c r="TQI969" s="26"/>
      <c r="TQJ969" s="26"/>
      <c r="TQK969" s="26"/>
      <c r="TQL969" s="26"/>
      <c r="TQM969" s="26"/>
      <c r="TQN969" s="26"/>
      <c r="TQO969" s="26"/>
      <c r="TQP969" s="26"/>
      <c r="TQQ969" s="26"/>
      <c r="TQR969" s="26"/>
      <c r="TQS969" s="26"/>
      <c r="TQT969" s="26"/>
      <c r="TQU969" s="26"/>
      <c r="TQV969" s="26"/>
      <c r="TQW969" s="26"/>
      <c r="TQX969" s="26"/>
      <c r="TQY969" s="26"/>
      <c r="TQZ969" s="26"/>
      <c r="TRA969" s="26"/>
      <c r="TRB969" s="26"/>
      <c r="TRC969" s="26"/>
      <c r="TRD969" s="26"/>
      <c r="TRE969" s="26"/>
      <c r="TRF969" s="26"/>
      <c r="TRG969" s="26"/>
      <c r="TRH969" s="26"/>
      <c r="TRI969" s="26"/>
      <c r="TRJ969" s="26"/>
      <c r="TRK969" s="26"/>
      <c r="TRL969" s="26"/>
      <c r="TRM969" s="26"/>
      <c r="TRN969" s="26"/>
      <c r="TRO969" s="26"/>
      <c r="TRP969" s="26"/>
      <c r="TRQ969" s="26"/>
      <c r="TRR969" s="26"/>
      <c r="TRS969" s="26"/>
      <c r="TRT969" s="26"/>
      <c r="TRU969" s="26"/>
      <c r="TRV969" s="26"/>
      <c r="TRW969" s="26"/>
      <c r="TRX969" s="26"/>
      <c r="TRY969" s="26"/>
      <c r="TRZ969" s="26"/>
      <c r="TSA969" s="26"/>
      <c r="TSB969" s="26"/>
      <c r="TSC969" s="26"/>
      <c r="TSD969" s="26"/>
      <c r="TSE969" s="26"/>
      <c r="TSF969" s="26"/>
      <c r="TSG969" s="26"/>
      <c r="TSH969" s="26"/>
      <c r="TSI969" s="26"/>
      <c r="TSJ969" s="26"/>
      <c r="TSK969" s="26"/>
      <c r="TSL969" s="26"/>
      <c r="TSM969" s="26"/>
      <c r="TSN969" s="26"/>
      <c r="TSO969" s="26"/>
      <c r="TSP969" s="26"/>
      <c r="TSQ969" s="26"/>
      <c r="TSR969" s="26"/>
      <c r="TSS969" s="26"/>
      <c r="TST969" s="26"/>
      <c r="TSU969" s="26"/>
      <c r="TSV969" s="26"/>
      <c r="TSW969" s="26"/>
      <c r="TSX969" s="26"/>
      <c r="TSY969" s="26"/>
      <c r="TSZ969" s="26"/>
      <c r="TTA969" s="26"/>
      <c r="TTB969" s="26"/>
      <c r="TTC969" s="26"/>
      <c r="TTD969" s="26"/>
      <c r="TTE969" s="26"/>
      <c r="TTF969" s="26"/>
      <c r="TTG969" s="26"/>
      <c r="TTH969" s="26"/>
      <c r="TTI969" s="26"/>
      <c r="TTJ969" s="26"/>
      <c r="TTK969" s="26"/>
      <c r="TTL969" s="26"/>
      <c r="TTM969" s="26"/>
      <c r="TTN969" s="26"/>
      <c r="TTO969" s="26"/>
      <c r="TTP969" s="26"/>
      <c r="TTQ969" s="26"/>
      <c r="TTR969" s="26"/>
      <c r="TTS969" s="26"/>
      <c r="TTT969" s="26"/>
      <c r="TTU969" s="26"/>
      <c r="TTV969" s="26"/>
      <c r="TTW969" s="26"/>
      <c r="TTX969" s="26"/>
      <c r="TTY969" s="26"/>
      <c r="TTZ969" s="26"/>
      <c r="TUA969" s="26"/>
      <c r="TUB969" s="26"/>
      <c r="TUC969" s="26"/>
      <c r="TUD969" s="26"/>
      <c r="TUE969" s="26"/>
      <c r="TUF969" s="26"/>
      <c r="TUG969" s="26"/>
      <c r="TUH969" s="26"/>
      <c r="TUI969" s="26"/>
      <c r="TUJ969" s="26"/>
      <c r="TUK969" s="26"/>
      <c r="TUL969" s="26"/>
      <c r="TUM969" s="26"/>
      <c r="TUN969" s="26"/>
      <c r="TUO969" s="26"/>
      <c r="TUP969" s="26"/>
      <c r="TUQ969" s="26"/>
      <c r="TUR969" s="26"/>
      <c r="TUS969" s="26"/>
      <c r="TUT969" s="26"/>
      <c r="TUU969" s="26"/>
      <c r="TUV969" s="26"/>
      <c r="TUW969" s="26"/>
      <c r="TUX969" s="26"/>
      <c r="TUY969" s="26"/>
      <c r="TUZ969" s="26"/>
      <c r="TVA969" s="26"/>
      <c r="TVB969" s="26"/>
      <c r="TVC969" s="26"/>
      <c r="TVD969" s="26"/>
      <c r="TVE969" s="26"/>
      <c r="TVF969" s="26"/>
      <c r="TVG969" s="26"/>
      <c r="TVH969" s="26"/>
      <c r="TVI969" s="26"/>
      <c r="TVJ969" s="26"/>
      <c r="TVK969" s="26"/>
      <c r="TVL969" s="26"/>
      <c r="TVM969" s="26"/>
      <c r="TVN969" s="26"/>
      <c r="TVO969" s="26"/>
      <c r="TVP969" s="26"/>
      <c r="TVQ969" s="26"/>
      <c r="TVR969" s="26"/>
      <c r="TVS969" s="26"/>
      <c r="TVT969" s="26"/>
      <c r="TVU969" s="26"/>
      <c r="TVV969" s="26"/>
      <c r="TVW969" s="26"/>
      <c r="TVX969" s="26"/>
      <c r="TVY969" s="26"/>
      <c r="TVZ969" s="26"/>
      <c r="TWA969" s="26"/>
      <c r="TWB969" s="26"/>
      <c r="TWC969" s="26"/>
      <c r="TWD969" s="26"/>
      <c r="TWE969" s="26"/>
      <c r="TWF969" s="26"/>
      <c r="TWG969" s="26"/>
      <c r="TWH969" s="26"/>
      <c r="TWI969" s="26"/>
      <c r="TWJ969" s="26"/>
      <c r="TWK969" s="26"/>
      <c r="TWL969" s="26"/>
      <c r="TWM969" s="26"/>
      <c r="TWN969" s="26"/>
      <c r="TWO969" s="26"/>
      <c r="TWP969" s="26"/>
      <c r="TWQ969" s="26"/>
      <c r="TWR969" s="26"/>
      <c r="TWS969" s="26"/>
      <c r="TWT969" s="26"/>
      <c r="TWU969" s="26"/>
      <c r="TWV969" s="26"/>
      <c r="TWW969" s="26"/>
      <c r="TWX969" s="26"/>
      <c r="TWY969" s="26"/>
      <c r="TWZ969" s="26"/>
      <c r="TXA969" s="26"/>
      <c r="TXB969" s="26"/>
      <c r="TXC969" s="26"/>
      <c r="TXD969" s="26"/>
      <c r="TXE969" s="26"/>
      <c r="TXF969" s="26"/>
      <c r="TXG969" s="26"/>
      <c r="TXH969" s="26"/>
      <c r="TXI969" s="26"/>
      <c r="TXJ969" s="26"/>
      <c r="TXK969" s="26"/>
      <c r="TXL969" s="26"/>
      <c r="TXM969" s="26"/>
      <c r="TXN969" s="26"/>
      <c r="TXO969" s="26"/>
      <c r="TXP969" s="26"/>
      <c r="TXQ969" s="26"/>
      <c r="TXR969" s="26"/>
      <c r="TXS969" s="26"/>
      <c r="TXT969" s="26"/>
      <c r="TXU969" s="26"/>
      <c r="TXV969" s="26"/>
      <c r="TXW969" s="26"/>
      <c r="TXX969" s="26"/>
      <c r="TXY969" s="26"/>
      <c r="TXZ969" s="26"/>
      <c r="TYA969" s="26"/>
      <c r="TYB969" s="26"/>
      <c r="TYC969" s="26"/>
      <c r="TYD969" s="26"/>
      <c r="TYE969" s="26"/>
      <c r="TYF969" s="26"/>
      <c r="TYG969" s="26"/>
      <c r="TYH969" s="26"/>
      <c r="TYI969" s="26"/>
      <c r="TYJ969" s="26"/>
      <c r="TYK969" s="26"/>
      <c r="TYL969" s="26"/>
      <c r="TYM969" s="26"/>
      <c r="TYN969" s="26"/>
      <c r="TYO969" s="26"/>
      <c r="TYP969" s="26"/>
      <c r="TYQ969" s="26"/>
      <c r="TYR969" s="26"/>
      <c r="TYS969" s="26"/>
      <c r="TYT969" s="26"/>
      <c r="TYU969" s="26"/>
      <c r="TYV969" s="26"/>
      <c r="TYW969" s="26"/>
      <c r="TYX969" s="26"/>
      <c r="TYY969" s="26"/>
      <c r="TYZ969" s="26"/>
      <c r="TZA969" s="26"/>
      <c r="TZB969" s="26"/>
      <c r="TZC969" s="26"/>
      <c r="TZD969" s="26"/>
      <c r="TZE969" s="26"/>
      <c r="TZF969" s="26"/>
      <c r="TZG969" s="26"/>
      <c r="TZH969" s="26"/>
      <c r="TZI969" s="26"/>
      <c r="TZJ969" s="26"/>
      <c r="TZK969" s="26"/>
      <c r="TZL969" s="26"/>
      <c r="TZM969" s="26"/>
      <c r="TZN969" s="26"/>
      <c r="TZO969" s="26"/>
      <c r="TZP969" s="26"/>
      <c r="TZQ969" s="26"/>
      <c r="TZR969" s="26"/>
      <c r="TZS969" s="26"/>
      <c r="TZT969" s="26"/>
      <c r="TZU969" s="26"/>
      <c r="TZV969" s="26"/>
      <c r="TZW969" s="26"/>
      <c r="TZX969" s="26"/>
      <c r="TZY969" s="26"/>
      <c r="TZZ969" s="26"/>
      <c r="UAA969" s="26"/>
      <c r="UAB969" s="26"/>
      <c r="UAC969" s="26"/>
      <c r="UAD969" s="26"/>
      <c r="UAE969" s="26"/>
      <c r="UAF969" s="26"/>
      <c r="UAG969" s="26"/>
      <c r="UAH969" s="26"/>
      <c r="UAI969" s="26"/>
      <c r="UAJ969" s="26"/>
      <c r="UAK969" s="26"/>
      <c r="UAL969" s="26"/>
      <c r="UAM969" s="26"/>
      <c r="UAN969" s="26"/>
      <c r="UAO969" s="26"/>
      <c r="UAP969" s="26"/>
      <c r="UAQ969" s="26"/>
      <c r="UAR969" s="26"/>
      <c r="UAS969" s="26"/>
      <c r="UAT969" s="26"/>
      <c r="UAU969" s="26"/>
      <c r="UAV969" s="26"/>
      <c r="UAW969" s="26"/>
      <c r="UAX969" s="26"/>
      <c r="UAY969" s="26"/>
      <c r="UAZ969" s="26"/>
      <c r="UBA969" s="26"/>
      <c r="UBB969" s="26"/>
      <c r="UBC969" s="26"/>
      <c r="UBD969" s="26"/>
      <c r="UBE969" s="26"/>
      <c r="UBF969" s="26"/>
      <c r="UBG969" s="26"/>
      <c r="UBH969" s="26"/>
      <c r="UBI969" s="26"/>
      <c r="UBJ969" s="26"/>
      <c r="UBK969" s="26"/>
      <c r="UBL969" s="26"/>
      <c r="UBM969" s="26"/>
      <c r="UBN969" s="26"/>
      <c r="UBO969" s="26"/>
      <c r="UBP969" s="26"/>
      <c r="UBQ969" s="26"/>
      <c r="UBR969" s="26"/>
      <c r="UBS969" s="26"/>
      <c r="UBT969" s="26"/>
      <c r="UBU969" s="26"/>
      <c r="UBV969" s="26"/>
      <c r="UBW969" s="26"/>
      <c r="UBX969" s="26"/>
      <c r="UBY969" s="26"/>
      <c r="UBZ969" s="26"/>
      <c r="UCA969" s="26"/>
      <c r="UCB969" s="26"/>
      <c r="UCC969" s="26"/>
      <c r="UCD969" s="26"/>
      <c r="UCE969" s="26"/>
      <c r="UCF969" s="26"/>
      <c r="UCG969" s="26"/>
      <c r="UCH969" s="26"/>
      <c r="UCI969" s="26"/>
      <c r="UCJ969" s="26"/>
      <c r="UCK969" s="26"/>
      <c r="UCL969" s="26"/>
      <c r="UCM969" s="26"/>
      <c r="UCN969" s="26"/>
      <c r="UCO969" s="26"/>
      <c r="UCP969" s="26"/>
      <c r="UCQ969" s="26"/>
      <c r="UCR969" s="26"/>
      <c r="UCS969" s="26"/>
      <c r="UCT969" s="26"/>
      <c r="UCU969" s="26"/>
      <c r="UCV969" s="26"/>
      <c r="UCW969" s="26"/>
      <c r="UCX969" s="26"/>
      <c r="UCY969" s="26"/>
      <c r="UCZ969" s="26"/>
      <c r="UDA969" s="26"/>
      <c r="UDB969" s="26"/>
      <c r="UDC969" s="26"/>
      <c r="UDD969" s="26"/>
      <c r="UDE969" s="26"/>
      <c r="UDF969" s="26"/>
      <c r="UDG969" s="26"/>
      <c r="UDH969" s="26"/>
      <c r="UDI969" s="26"/>
      <c r="UDJ969" s="26"/>
      <c r="UDK969" s="26"/>
      <c r="UDL969" s="26"/>
      <c r="UDM969" s="26"/>
      <c r="UDN969" s="26"/>
      <c r="UDO969" s="26"/>
      <c r="UDP969" s="26"/>
      <c r="UDQ969" s="26"/>
      <c r="UDR969" s="26"/>
      <c r="UDS969" s="26"/>
      <c r="UDT969" s="26"/>
      <c r="UDU969" s="26"/>
      <c r="UDV969" s="26"/>
      <c r="UDW969" s="26"/>
      <c r="UDX969" s="26"/>
      <c r="UDY969" s="26"/>
      <c r="UDZ969" s="26"/>
      <c r="UEA969" s="26"/>
      <c r="UEB969" s="26"/>
      <c r="UEC969" s="26"/>
      <c r="UED969" s="26"/>
      <c r="UEE969" s="26"/>
      <c r="UEF969" s="26"/>
      <c r="UEG969" s="26"/>
      <c r="UEH969" s="26"/>
      <c r="UEI969" s="26"/>
      <c r="UEJ969" s="26"/>
      <c r="UEK969" s="26"/>
      <c r="UEL969" s="26"/>
      <c r="UEM969" s="26"/>
      <c r="UEN969" s="26"/>
      <c r="UEO969" s="26"/>
      <c r="UEP969" s="26"/>
      <c r="UEQ969" s="26"/>
      <c r="UER969" s="26"/>
      <c r="UES969" s="26"/>
      <c r="UET969" s="26"/>
      <c r="UEU969" s="26"/>
      <c r="UEV969" s="26"/>
      <c r="UEW969" s="26"/>
      <c r="UEX969" s="26"/>
      <c r="UEY969" s="26"/>
      <c r="UEZ969" s="26"/>
      <c r="UFA969" s="26"/>
      <c r="UFB969" s="26"/>
      <c r="UFC969" s="26"/>
      <c r="UFD969" s="26"/>
      <c r="UFE969" s="26"/>
      <c r="UFF969" s="26"/>
      <c r="UFG969" s="26"/>
      <c r="UFH969" s="26"/>
      <c r="UFI969" s="26"/>
      <c r="UFJ969" s="26"/>
      <c r="UFK969" s="26"/>
      <c r="UFL969" s="26"/>
      <c r="UFM969" s="26"/>
      <c r="UFN969" s="26"/>
      <c r="UFO969" s="26"/>
      <c r="UFP969" s="26"/>
      <c r="UFQ969" s="26"/>
      <c r="UFR969" s="26"/>
      <c r="UFS969" s="26"/>
      <c r="UFT969" s="26"/>
      <c r="UFU969" s="26"/>
      <c r="UFV969" s="26"/>
      <c r="UFW969" s="26"/>
      <c r="UFX969" s="26"/>
      <c r="UFY969" s="26"/>
      <c r="UFZ969" s="26"/>
      <c r="UGA969" s="26"/>
      <c r="UGB969" s="26"/>
      <c r="UGC969" s="26"/>
      <c r="UGD969" s="26"/>
      <c r="UGE969" s="26"/>
      <c r="UGF969" s="26"/>
      <c r="UGG969" s="26"/>
      <c r="UGH969" s="26"/>
      <c r="UGI969" s="26"/>
      <c r="UGJ969" s="26"/>
      <c r="UGK969" s="26"/>
      <c r="UGL969" s="26"/>
      <c r="UGM969" s="26"/>
      <c r="UGN969" s="26"/>
      <c r="UGO969" s="26"/>
      <c r="UGP969" s="26"/>
      <c r="UGQ969" s="26"/>
      <c r="UGR969" s="26"/>
      <c r="UGS969" s="26"/>
      <c r="UGT969" s="26"/>
      <c r="UGU969" s="26"/>
      <c r="UGV969" s="26"/>
      <c r="UGW969" s="26"/>
      <c r="UGX969" s="26"/>
      <c r="UGY969" s="26"/>
      <c r="UGZ969" s="26"/>
      <c r="UHA969" s="26"/>
      <c r="UHB969" s="26"/>
      <c r="UHC969" s="26"/>
      <c r="UHD969" s="26"/>
      <c r="UHE969" s="26"/>
      <c r="UHF969" s="26"/>
      <c r="UHG969" s="26"/>
      <c r="UHH969" s="26"/>
      <c r="UHI969" s="26"/>
      <c r="UHJ969" s="26"/>
      <c r="UHK969" s="26"/>
      <c r="UHL969" s="26"/>
      <c r="UHM969" s="26"/>
      <c r="UHN969" s="26"/>
      <c r="UHO969" s="26"/>
      <c r="UHP969" s="26"/>
      <c r="UHQ969" s="26"/>
      <c r="UHR969" s="26"/>
      <c r="UHS969" s="26"/>
      <c r="UHT969" s="26"/>
      <c r="UHU969" s="26"/>
      <c r="UHV969" s="26"/>
      <c r="UHW969" s="26"/>
      <c r="UHX969" s="26"/>
      <c r="UHY969" s="26"/>
      <c r="UHZ969" s="26"/>
      <c r="UIA969" s="26"/>
      <c r="UIB969" s="26"/>
      <c r="UIC969" s="26"/>
      <c r="UID969" s="26"/>
      <c r="UIE969" s="26"/>
      <c r="UIF969" s="26"/>
      <c r="UIG969" s="26"/>
      <c r="UIH969" s="26"/>
      <c r="UII969" s="26"/>
      <c r="UIJ969" s="26"/>
      <c r="UIK969" s="26"/>
      <c r="UIL969" s="26"/>
      <c r="UIM969" s="26"/>
      <c r="UIN969" s="26"/>
      <c r="UIO969" s="26"/>
      <c r="UIP969" s="26"/>
      <c r="UIQ969" s="26"/>
      <c r="UIR969" s="26"/>
      <c r="UIS969" s="26"/>
      <c r="UIT969" s="26"/>
      <c r="UIU969" s="26"/>
      <c r="UIV969" s="26"/>
      <c r="UIW969" s="26"/>
      <c r="UIX969" s="26"/>
      <c r="UIY969" s="26"/>
      <c r="UIZ969" s="26"/>
      <c r="UJA969" s="26"/>
      <c r="UJB969" s="26"/>
      <c r="UJC969" s="26"/>
      <c r="UJD969" s="26"/>
      <c r="UJE969" s="26"/>
      <c r="UJF969" s="26"/>
      <c r="UJG969" s="26"/>
      <c r="UJH969" s="26"/>
      <c r="UJI969" s="26"/>
      <c r="UJJ969" s="26"/>
      <c r="UJK969" s="26"/>
      <c r="UJL969" s="26"/>
      <c r="UJM969" s="26"/>
      <c r="UJN969" s="26"/>
      <c r="UJO969" s="26"/>
      <c r="UJP969" s="26"/>
      <c r="UJQ969" s="26"/>
      <c r="UJR969" s="26"/>
      <c r="UJS969" s="26"/>
      <c r="UJT969" s="26"/>
      <c r="UJU969" s="26"/>
      <c r="UJV969" s="26"/>
      <c r="UJW969" s="26"/>
      <c r="UJX969" s="26"/>
      <c r="UJY969" s="26"/>
      <c r="UJZ969" s="26"/>
      <c r="UKA969" s="26"/>
      <c r="UKB969" s="26"/>
      <c r="UKC969" s="26"/>
      <c r="UKD969" s="26"/>
      <c r="UKE969" s="26"/>
      <c r="UKF969" s="26"/>
      <c r="UKG969" s="26"/>
      <c r="UKH969" s="26"/>
      <c r="UKI969" s="26"/>
      <c r="UKJ969" s="26"/>
      <c r="UKK969" s="26"/>
      <c r="UKL969" s="26"/>
      <c r="UKM969" s="26"/>
      <c r="UKN969" s="26"/>
      <c r="UKO969" s="26"/>
      <c r="UKP969" s="26"/>
      <c r="UKQ969" s="26"/>
      <c r="UKR969" s="26"/>
      <c r="UKS969" s="26"/>
      <c r="UKT969" s="26"/>
      <c r="UKU969" s="26"/>
      <c r="UKV969" s="26"/>
      <c r="UKW969" s="26"/>
      <c r="UKX969" s="26"/>
      <c r="UKY969" s="26"/>
      <c r="UKZ969" s="26"/>
      <c r="ULA969" s="26"/>
      <c r="ULB969" s="26"/>
      <c r="ULC969" s="26"/>
      <c r="ULD969" s="26"/>
      <c r="ULE969" s="26"/>
      <c r="ULF969" s="26"/>
      <c r="ULG969" s="26"/>
      <c r="ULH969" s="26"/>
      <c r="ULI969" s="26"/>
      <c r="ULJ969" s="26"/>
      <c r="ULK969" s="26"/>
      <c r="ULL969" s="26"/>
      <c r="ULM969" s="26"/>
      <c r="ULN969" s="26"/>
      <c r="ULO969" s="26"/>
      <c r="ULP969" s="26"/>
      <c r="ULQ969" s="26"/>
      <c r="ULR969" s="26"/>
      <c r="ULS969" s="26"/>
      <c r="ULT969" s="26"/>
      <c r="ULU969" s="26"/>
      <c r="ULV969" s="26"/>
      <c r="ULW969" s="26"/>
      <c r="ULX969" s="26"/>
      <c r="ULY969" s="26"/>
      <c r="ULZ969" s="26"/>
      <c r="UMA969" s="26"/>
      <c r="UMB969" s="26"/>
      <c r="UMC969" s="26"/>
      <c r="UMD969" s="26"/>
      <c r="UME969" s="26"/>
      <c r="UMF969" s="26"/>
      <c r="UMG969" s="26"/>
      <c r="UMH969" s="26"/>
      <c r="UMI969" s="26"/>
      <c r="UMJ969" s="26"/>
      <c r="UMK969" s="26"/>
      <c r="UML969" s="26"/>
      <c r="UMM969" s="26"/>
      <c r="UMN969" s="26"/>
      <c r="UMO969" s="26"/>
      <c r="UMP969" s="26"/>
      <c r="UMQ969" s="26"/>
      <c r="UMR969" s="26"/>
      <c r="UMS969" s="26"/>
      <c r="UMT969" s="26"/>
      <c r="UMU969" s="26"/>
      <c r="UMV969" s="26"/>
      <c r="UMW969" s="26"/>
      <c r="UMX969" s="26"/>
      <c r="UMY969" s="26"/>
      <c r="UMZ969" s="26"/>
      <c r="UNA969" s="26"/>
      <c r="UNB969" s="26"/>
      <c r="UNC969" s="26"/>
      <c r="UND969" s="26"/>
      <c r="UNE969" s="26"/>
      <c r="UNF969" s="26"/>
      <c r="UNG969" s="26"/>
      <c r="UNH969" s="26"/>
      <c r="UNI969" s="26"/>
      <c r="UNJ969" s="26"/>
      <c r="UNK969" s="26"/>
      <c r="UNL969" s="26"/>
      <c r="UNM969" s="26"/>
      <c r="UNN969" s="26"/>
      <c r="UNO969" s="26"/>
      <c r="UNP969" s="26"/>
      <c r="UNQ969" s="26"/>
      <c r="UNR969" s="26"/>
      <c r="UNS969" s="26"/>
      <c r="UNT969" s="26"/>
      <c r="UNU969" s="26"/>
      <c r="UNV969" s="26"/>
      <c r="UNW969" s="26"/>
      <c r="UNX969" s="26"/>
      <c r="UNY969" s="26"/>
      <c r="UNZ969" s="26"/>
      <c r="UOA969" s="26"/>
      <c r="UOB969" s="26"/>
      <c r="UOC969" s="26"/>
      <c r="UOD969" s="26"/>
      <c r="UOE969" s="26"/>
      <c r="UOF969" s="26"/>
      <c r="UOG969" s="26"/>
      <c r="UOH969" s="26"/>
      <c r="UOI969" s="26"/>
      <c r="UOJ969" s="26"/>
      <c r="UOK969" s="26"/>
      <c r="UOL969" s="26"/>
      <c r="UOM969" s="26"/>
      <c r="UON969" s="26"/>
      <c r="UOO969" s="26"/>
      <c r="UOP969" s="26"/>
      <c r="UOQ969" s="26"/>
      <c r="UOR969" s="26"/>
      <c r="UOS969" s="26"/>
      <c r="UOT969" s="26"/>
      <c r="UOU969" s="26"/>
      <c r="UOV969" s="26"/>
      <c r="UOW969" s="26"/>
      <c r="UOX969" s="26"/>
      <c r="UOY969" s="26"/>
      <c r="UOZ969" s="26"/>
      <c r="UPA969" s="26"/>
      <c r="UPB969" s="26"/>
      <c r="UPC969" s="26"/>
      <c r="UPD969" s="26"/>
      <c r="UPE969" s="26"/>
      <c r="UPF969" s="26"/>
      <c r="UPG969" s="26"/>
      <c r="UPH969" s="26"/>
      <c r="UPI969" s="26"/>
      <c r="UPJ969" s="26"/>
      <c r="UPK969" s="26"/>
      <c r="UPL969" s="26"/>
      <c r="UPM969" s="26"/>
      <c r="UPN969" s="26"/>
      <c r="UPO969" s="26"/>
      <c r="UPP969" s="26"/>
      <c r="UPQ969" s="26"/>
      <c r="UPR969" s="26"/>
      <c r="UPS969" s="26"/>
      <c r="UPT969" s="26"/>
      <c r="UPU969" s="26"/>
      <c r="UPV969" s="26"/>
      <c r="UPW969" s="26"/>
      <c r="UPX969" s="26"/>
      <c r="UPY969" s="26"/>
      <c r="UPZ969" s="26"/>
      <c r="UQA969" s="26"/>
      <c r="UQB969" s="26"/>
      <c r="UQC969" s="26"/>
      <c r="UQD969" s="26"/>
      <c r="UQE969" s="26"/>
      <c r="UQF969" s="26"/>
      <c r="UQG969" s="26"/>
      <c r="UQH969" s="26"/>
      <c r="UQI969" s="26"/>
      <c r="UQJ969" s="26"/>
      <c r="UQK969" s="26"/>
      <c r="UQL969" s="26"/>
      <c r="UQM969" s="26"/>
      <c r="UQN969" s="26"/>
      <c r="UQO969" s="26"/>
      <c r="UQP969" s="26"/>
      <c r="UQQ969" s="26"/>
      <c r="UQR969" s="26"/>
      <c r="UQS969" s="26"/>
      <c r="UQT969" s="26"/>
      <c r="UQU969" s="26"/>
      <c r="UQV969" s="26"/>
      <c r="UQW969" s="26"/>
      <c r="UQX969" s="26"/>
      <c r="UQY969" s="26"/>
      <c r="UQZ969" s="26"/>
      <c r="URA969" s="26"/>
      <c r="URB969" s="26"/>
      <c r="URC969" s="26"/>
      <c r="URD969" s="26"/>
      <c r="URE969" s="26"/>
      <c r="URF969" s="26"/>
      <c r="URG969" s="26"/>
      <c r="URH969" s="26"/>
      <c r="URI969" s="26"/>
      <c r="URJ969" s="26"/>
      <c r="URK969" s="26"/>
      <c r="URL969" s="26"/>
      <c r="URM969" s="26"/>
      <c r="URN969" s="26"/>
      <c r="URO969" s="26"/>
      <c r="URP969" s="26"/>
      <c r="URQ969" s="26"/>
      <c r="URR969" s="26"/>
      <c r="URS969" s="26"/>
      <c r="URT969" s="26"/>
      <c r="URU969" s="26"/>
      <c r="URV969" s="26"/>
      <c r="URW969" s="26"/>
      <c r="URX969" s="26"/>
      <c r="URY969" s="26"/>
      <c r="URZ969" s="26"/>
      <c r="USA969" s="26"/>
      <c r="USB969" s="26"/>
      <c r="USC969" s="26"/>
      <c r="USD969" s="26"/>
      <c r="USE969" s="26"/>
      <c r="USF969" s="26"/>
      <c r="USG969" s="26"/>
      <c r="USH969" s="26"/>
      <c r="USI969" s="26"/>
      <c r="USJ969" s="26"/>
      <c r="USK969" s="26"/>
      <c r="USL969" s="26"/>
      <c r="USM969" s="26"/>
      <c r="USN969" s="26"/>
      <c r="USO969" s="26"/>
      <c r="USP969" s="26"/>
      <c r="USQ969" s="26"/>
      <c r="USR969" s="26"/>
      <c r="USS969" s="26"/>
      <c r="UST969" s="26"/>
      <c r="USU969" s="26"/>
      <c r="USV969" s="26"/>
      <c r="USW969" s="26"/>
      <c r="USX969" s="26"/>
      <c r="USY969" s="26"/>
      <c r="USZ969" s="26"/>
      <c r="UTA969" s="26"/>
      <c r="UTB969" s="26"/>
      <c r="UTC969" s="26"/>
      <c r="UTD969" s="26"/>
      <c r="UTE969" s="26"/>
      <c r="UTF969" s="26"/>
      <c r="UTG969" s="26"/>
      <c r="UTH969" s="26"/>
      <c r="UTI969" s="26"/>
      <c r="UTJ969" s="26"/>
      <c r="UTK969" s="26"/>
      <c r="UTL969" s="26"/>
      <c r="UTM969" s="26"/>
      <c r="UTN969" s="26"/>
      <c r="UTO969" s="26"/>
      <c r="UTP969" s="26"/>
      <c r="UTQ969" s="26"/>
      <c r="UTR969" s="26"/>
      <c r="UTS969" s="26"/>
      <c r="UTT969" s="26"/>
      <c r="UTU969" s="26"/>
      <c r="UTV969" s="26"/>
      <c r="UTW969" s="26"/>
      <c r="UTX969" s="26"/>
      <c r="UTY969" s="26"/>
      <c r="UTZ969" s="26"/>
      <c r="UUA969" s="26"/>
      <c r="UUB969" s="26"/>
      <c r="UUC969" s="26"/>
      <c r="UUD969" s="26"/>
      <c r="UUE969" s="26"/>
      <c r="UUF969" s="26"/>
      <c r="UUG969" s="26"/>
      <c r="UUH969" s="26"/>
      <c r="UUI969" s="26"/>
      <c r="UUJ969" s="26"/>
      <c r="UUK969" s="26"/>
      <c r="UUL969" s="26"/>
      <c r="UUM969" s="26"/>
      <c r="UUN969" s="26"/>
      <c r="UUO969" s="26"/>
      <c r="UUP969" s="26"/>
      <c r="UUQ969" s="26"/>
      <c r="UUR969" s="26"/>
      <c r="UUS969" s="26"/>
      <c r="UUT969" s="26"/>
      <c r="UUU969" s="26"/>
      <c r="UUV969" s="26"/>
      <c r="UUW969" s="26"/>
      <c r="UUX969" s="26"/>
      <c r="UUY969" s="26"/>
      <c r="UUZ969" s="26"/>
      <c r="UVA969" s="26"/>
      <c r="UVB969" s="26"/>
      <c r="UVC969" s="26"/>
      <c r="UVD969" s="26"/>
      <c r="UVE969" s="26"/>
      <c r="UVF969" s="26"/>
      <c r="UVG969" s="26"/>
      <c r="UVH969" s="26"/>
      <c r="UVI969" s="26"/>
      <c r="UVJ969" s="26"/>
      <c r="UVK969" s="26"/>
      <c r="UVL969" s="26"/>
      <c r="UVM969" s="26"/>
      <c r="UVN969" s="26"/>
      <c r="UVO969" s="26"/>
      <c r="UVP969" s="26"/>
      <c r="UVQ969" s="26"/>
      <c r="UVR969" s="26"/>
      <c r="UVS969" s="26"/>
      <c r="UVT969" s="26"/>
      <c r="UVU969" s="26"/>
      <c r="UVV969" s="26"/>
      <c r="UVW969" s="26"/>
      <c r="UVX969" s="26"/>
      <c r="UVY969" s="26"/>
      <c r="UVZ969" s="26"/>
      <c r="UWA969" s="26"/>
      <c r="UWB969" s="26"/>
      <c r="UWC969" s="26"/>
      <c r="UWD969" s="26"/>
      <c r="UWE969" s="26"/>
      <c r="UWF969" s="26"/>
      <c r="UWG969" s="26"/>
      <c r="UWH969" s="26"/>
      <c r="UWI969" s="26"/>
      <c r="UWJ969" s="26"/>
      <c r="UWK969" s="26"/>
      <c r="UWL969" s="26"/>
      <c r="UWM969" s="26"/>
      <c r="UWN969" s="26"/>
      <c r="UWO969" s="26"/>
      <c r="UWP969" s="26"/>
      <c r="UWQ969" s="26"/>
      <c r="UWR969" s="26"/>
      <c r="UWS969" s="26"/>
      <c r="UWT969" s="26"/>
      <c r="UWU969" s="26"/>
      <c r="UWV969" s="26"/>
      <c r="UWW969" s="26"/>
      <c r="UWX969" s="26"/>
      <c r="UWY969" s="26"/>
      <c r="UWZ969" s="26"/>
      <c r="UXA969" s="26"/>
      <c r="UXB969" s="26"/>
      <c r="UXC969" s="26"/>
      <c r="UXD969" s="26"/>
      <c r="UXE969" s="26"/>
      <c r="UXF969" s="26"/>
      <c r="UXG969" s="26"/>
      <c r="UXH969" s="26"/>
      <c r="UXI969" s="26"/>
      <c r="UXJ969" s="26"/>
      <c r="UXK969" s="26"/>
      <c r="UXL969" s="26"/>
      <c r="UXM969" s="26"/>
      <c r="UXN969" s="26"/>
      <c r="UXO969" s="26"/>
      <c r="UXP969" s="26"/>
      <c r="UXQ969" s="26"/>
      <c r="UXR969" s="26"/>
      <c r="UXS969" s="26"/>
      <c r="UXT969" s="26"/>
      <c r="UXU969" s="26"/>
      <c r="UXV969" s="26"/>
      <c r="UXW969" s="26"/>
      <c r="UXX969" s="26"/>
      <c r="UXY969" s="26"/>
      <c r="UXZ969" s="26"/>
      <c r="UYA969" s="26"/>
      <c r="UYB969" s="26"/>
      <c r="UYC969" s="26"/>
      <c r="UYD969" s="26"/>
      <c r="UYE969" s="26"/>
      <c r="UYF969" s="26"/>
      <c r="UYG969" s="26"/>
      <c r="UYH969" s="26"/>
      <c r="UYI969" s="26"/>
      <c r="UYJ969" s="26"/>
      <c r="UYK969" s="26"/>
      <c r="UYL969" s="26"/>
      <c r="UYM969" s="26"/>
      <c r="UYN969" s="26"/>
      <c r="UYO969" s="26"/>
      <c r="UYP969" s="26"/>
      <c r="UYQ969" s="26"/>
      <c r="UYR969" s="26"/>
      <c r="UYS969" s="26"/>
      <c r="UYT969" s="26"/>
      <c r="UYU969" s="26"/>
      <c r="UYV969" s="26"/>
      <c r="UYW969" s="26"/>
      <c r="UYX969" s="26"/>
      <c r="UYY969" s="26"/>
      <c r="UYZ969" s="26"/>
      <c r="UZA969" s="26"/>
      <c r="UZB969" s="26"/>
      <c r="UZC969" s="26"/>
      <c r="UZD969" s="26"/>
      <c r="UZE969" s="26"/>
      <c r="UZF969" s="26"/>
      <c r="UZG969" s="26"/>
      <c r="UZH969" s="26"/>
      <c r="UZI969" s="26"/>
      <c r="UZJ969" s="26"/>
      <c r="UZK969" s="26"/>
      <c r="UZL969" s="26"/>
      <c r="UZM969" s="26"/>
      <c r="UZN969" s="26"/>
      <c r="UZO969" s="26"/>
      <c r="UZP969" s="26"/>
      <c r="UZQ969" s="26"/>
      <c r="UZR969" s="26"/>
      <c r="UZS969" s="26"/>
      <c r="UZT969" s="26"/>
      <c r="UZU969" s="26"/>
      <c r="UZV969" s="26"/>
      <c r="UZW969" s="26"/>
      <c r="UZX969" s="26"/>
      <c r="UZY969" s="26"/>
      <c r="UZZ969" s="26"/>
      <c r="VAA969" s="26"/>
      <c r="VAB969" s="26"/>
      <c r="VAC969" s="26"/>
      <c r="VAD969" s="26"/>
      <c r="VAE969" s="26"/>
      <c r="VAF969" s="26"/>
      <c r="VAG969" s="26"/>
      <c r="VAH969" s="26"/>
      <c r="VAI969" s="26"/>
      <c r="VAJ969" s="26"/>
      <c r="VAK969" s="26"/>
      <c r="VAL969" s="26"/>
      <c r="VAM969" s="26"/>
      <c r="VAN969" s="26"/>
      <c r="VAO969" s="26"/>
      <c r="VAP969" s="26"/>
      <c r="VAQ969" s="26"/>
      <c r="VAR969" s="26"/>
      <c r="VAS969" s="26"/>
      <c r="VAT969" s="26"/>
      <c r="VAU969" s="26"/>
      <c r="VAV969" s="26"/>
      <c r="VAW969" s="26"/>
      <c r="VAX969" s="26"/>
      <c r="VAY969" s="26"/>
      <c r="VAZ969" s="26"/>
      <c r="VBA969" s="26"/>
      <c r="VBB969" s="26"/>
      <c r="VBC969" s="26"/>
      <c r="VBD969" s="26"/>
      <c r="VBE969" s="26"/>
      <c r="VBF969" s="26"/>
      <c r="VBG969" s="26"/>
      <c r="VBH969" s="26"/>
      <c r="VBI969" s="26"/>
      <c r="VBJ969" s="26"/>
      <c r="VBK969" s="26"/>
      <c r="VBL969" s="26"/>
      <c r="VBM969" s="26"/>
      <c r="VBN969" s="26"/>
      <c r="VBO969" s="26"/>
      <c r="VBP969" s="26"/>
      <c r="VBQ969" s="26"/>
      <c r="VBR969" s="26"/>
      <c r="VBS969" s="26"/>
      <c r="VBT969" s="26"/>
      <c r="VBU969" s="26"/>
      <c r="VBV969" s="26"/>
      <c r="VBW969" s="26"/>
      <c r="VBX969" s="26"/>
      <c r="VBY969" s="26"/>
      <c r="VBZ969" s="26"/>
      <c r="VCA969" s="26"/>
      <c r="VCB969" s="26"/>
      <c r="VCC969" s="26"/>
      <c r="VCD969" s="26"/>
      <c r="VCE969" s="26"/>
      <c r="VCF969" s="26"/>
      <c r="VCG969" s="26"/>
      <c r="VCH969" s="26"/>
      <c r="VCI969" s="26"/>
      <c r="VCJ969" s="26"/>
      <c r="VCK969" s="26"/>
      <c r="VCL969" s="26"/>
      <c r="VCM969" s="26"/>
      <c r="VCN969" s="26"/>
      <c r="VCO969" s="26"/>
      <c r="VCP969" s="26"/>
      <c r="VCQ969" s="26"/>
      <c r="VCR969" s="26"/>
      <c r="VCS969" s="26"/>
      <c r="VCT969" s="26"/>
      <c r="VCU969" s="26"/>
      <c r="VCV969" s="26"/>
      <c r="VCW969" s="26"/>
      <c r="VCX969" s="26"/>
      <c r="VCY969" s="26"/>
      <c r="VCZ969" s="26"/>
      <c r="VDA969" s="26"/>
      <c r="VDB969" s="26"/>
      <c r="VDC969" s="26"/>
      <c r="VDD969" s="26"/>
      <c r="VDE969" s="26"/>
      <c r="VDF969" s="26"/>
      <c r="VDG969" s="26"/>
      <c r="VDH969" s="26"/>
      <c r="VDI969" s="26"/>
      <c r="VDJ969" s="26"/>
      <c r="VDK969" s="26"/>
      <c r="VDL969" s="26"/>
      <c r="VDM969" s="26"/>
      <c r="VDN969" s="26"/>
      <c r="VDO969" s="26"/>
      <c r="VDP969" s="26"/>
      <c r="VDQ969" s="26"/>
      <c r="VDR969" s="26"/>
      <c r="VDS969" s="26"/>
      <c r="VDT969" s="26"/>
      <c r="VDU969" s="26"/>
      <c r="VDV969" s="26"/>
      <c r="VDW969" s="26"/>
      <c r="VDX969" s="26"/>
      <c r="VDY969" s="26"/>
      <c r="VDZ969" s="26"/>
      <c r="VEA969" s="26"/>
      <c r="VEB969" s="26"/>
      <c r="VEC969" s="26"/>
      <c r="VED969" s="26"/>
      <c r="VEE969" s="26"/>
      <c r="VEF969" s="26"/>
      <c r="VEG969" s="26"/>
      <c r="VEH969" s="26"/>
      <c r="VEI969" s="26"/>
      <c r="VEJ969" s="26"/>
      <c r="VEK969" s="26"/>
      <c r="VEL969" s="26"/>
      <c r="VEM969" s="26"/>
      <c r="VEN969" s="26"/>
      <c r="VEO969" s="26"/>
      <c r="VEP969" s="26"/>
      <c r="VEQ969" s="26"/>
      <c r="VER969" s="26"/>
      <c r="VES969" s="26"/>
      <c r="VET969" s="26"/>
      <c r="VEU969" s="26"/>
      <c r="VEV969" s="26"/>
      <c r="VEW969" s="26"/>
      <c r="VEX969" s="26"/>
      <c r="VEY969" s="26"/>
      <c r="VEZ969" s="26"/>
      <c r="VFA969" s="26"/>
      <c r="VFB969" s="26"/>
      <c r="VFC969" s="26"/>
      <c r="VFD969" s="26"/>
      <c r="VFE969" s="26"/>
      <c r="VFF969" s="26"/>
      <c r="VFG969" s="26"/>
      <c r="VFH969" s="26"/>
      <c r="VFI969" s="26"/>
      <c r="VFJ969" s="26"/>
      <c r="VFK969" s="26"/>
      <c r="VFL969" s="26"/>
      <c r="VFM969" s="26"/>
      <c r="VFN969" s="26"/>
      <c r="VFO969" s="26"/>
      <c r="VFP969" s="26"/>
      <c r="VFQ969" s="26"/>
      <c r="VFR969" s="26"/>
      <c r="VFS969" s="26"/>
      <c r="VFT969" s="26"/>
      <c r="VFU969" s="26"/>
      <c r="VFV969" s="26"/>
      <c r="VFW969" s="26"/>
      <c r="VFX969" s="26"/>
      <c r="VFY969" s="26"/>
      <c r="VFZ969" s="26"/>
      <c r="VGA969" s="26"/>
      <c r="VGB969" s="26"/>
      <c r="VGC969" s="26"/>
      <c r="VGD969" s="26"/>
      <c r="VGE969" s="26"/>
      <c r="VGF969" s="26"/>
      <c r="VGG969" s="26"/>
      <c r="VGH969" s="26"/>
      <c r="VGI969" s="26"/>
      <c r="VGJ969" s="26"/>
      <c r="VGK969" s="26"/>
      <c r="VGL969" s="26"/>
      <c r="VGM969" s="26"/>
      <c r="VGN969" s="26"/>
      <c r="VGO969" s="26"/>
      <c r="VGP969" s="26"/>
      <c r="VGQ969" s="26"/>
      <c r="VGR969" s="26"/>
      <c r="VGS969" s="26"/>
      <c r="VGT969" s="26"/>
      <c r="VGU969" s="26"/>
      <c r="VGV969" s="26"/>
      <c r="VGW969" s="26"/>
      <c r="VGX969" s="26"/>
      <c r="VGY969" s="26"/>
      <c r="VGZ969" s="26"/>
      <c r="VHA969" s="26"/>
      <c r="VHB969" s="26"/>
      <c r="VHC969" s="26"/>
      <c r="VHD969" s="26"/>
      <c r="VHE969" s="26"/>
      <c r="VHF969" s="26"/>
      <c r="VHG969" s="26"/>
      <c r="VHH969" s="26"/>
      <c r="VHI969" s="26"/>
      <c r="VHJ969" s="26"/>
      <c r="VHK969" s="26"/>
      <c r="VHL969" s="26"/>
      <c r="VHM969" s="26"/>
      <c r="VHN969" s="26"/>
      <c r="VHO969" s="26"/>
      <c r="VHP969" s="26"/>
      <c r="VHQ969" s="26"/>
      <c r="VHR969" s="26"/>
      <c r="VHS969" s="26"/>
      <c r="VHT969" s="26"/>
      <c r="VHU969" s="26"/>
      <c r="VHV969" s="26"/>
      <c r="VHW969" s="26"/>
      <c r="VHX969" s="26"/>
      <c r="VHY969" s="26"/>
      <c r="VHZ969" s="26"/>
      <c r="VIA969" s="26"/>
      <c r="VIB969" s="26"/>
      <c r="VIC969" s="26"/>
      <c r="VID969" s="26"/>
      <c r="VIE969" s="26"/>
      <c r="VIF969" s="26"/>
      <c r="VIG969" s="26"/>
      <c r="VIH969" s="26"/>
      <c r="VII969" s="26"/>
      <c r="VIJ969" s="26"/>
      <c r="VIK969" s="26"/>
      <c r="VIL969" s="26"/>
      <c r="VIM969" s="26"/>
      <c r="VIN969" s="26"/>
      <c r="VIO969" s="26"/>
      <c r="VIP969" s="26"/>
      <c r="VIQ969" s="26"/>
      <c r="VIR969" s="26"/>
      <c r="VIS969" s="26"/>
      <c r="VIT969" s="26"/>
      <c r="VIU969" s="26"/>
      <c r="VIV969" s="26"/>
      <c r="VIW969" s="26"/>
      <c r="VIX969" s="26"/>
      <c r="VIY969" s="26"/>
      <c r="VIZ969" s="26"/>
      <c r="VJA969" s="26"/>
      <c r="VJB969" s="26"/>
      <c r="VJC969" s="26"/>
      <c r="VJD969" s="26"/>
      <c r="VJE969" s="26"/>
      <c r="VJF969" s="26"/>
      <c r="VJG969" s="26"/>
      <c r="VJH969" s="26"/>
      <c r="VJI969" s="26"/>
      <c r="VJJ969" s="26"/>
      <c r="VJK969" s="26"/>
      <c r="VJL969" s="26"/>
      <c r="VJM969" s="26"/>
      <c r="VJN969" s="26"/>
      <c r="VJO969" s="26"/>
      <c r="VJP969" s="26"/>
      <c r="VJQ969" s="26"/>
      <c r="VJR969" s="26"/>
      <c r="VJS969" s="26"/>
      <c r="VJT969" s="26"/>
      <c r="VJU969" s="26"/>
      <c r="VJV969" s="26"/>
      <c r="VJW969" s="26"/>
      <c r="VJX969" s="26"/>
      <c r="VJY969" s="26"/>
      <c r="VJZ969" s="26"/>
      <c r="VKA969" s="26"/>
      <c r="VKB969" s="26"/>
      <c r="VKC969" s="26"/>
      <c r="VKD969" s="26"/>
      <c r="VKE969" s="26"/>
      <c r="VKF969" s="26"/>
      <c r="VKG969" s="26"/>
      <c r="VKH969" s="26"/>
      <c r="VKI969" s="26"/>
      <c r="VKJ969" s="26"/>
      <c r="VKK969" s="26"/>
      <c r="VKL969" s="26"/>
      <c r="VKM969" s="26"/>
      <c r="VKN969" s="26"/>
      <c r="VKO969" s="26"/>
      <c r="VKP969" s="26"/>
      <c r="VKQ969" s="26"/>
      <c r="VKR969" s="26"/>
      <c r="VKS969" s="26"/>
      <c r="VKT969" s="26"/>
      <c r="VKU969" s="26"/>
      <c r="VKV969" s="26"/>
      <c r="VKW969" s="26"/>
      <c r="VKX969" s="26"/>
      <c r="VKY969" s="26"/>
      <c r="VKZ969" s="26"/>
      <c r="VLA969" s="26"/>
      <c r="VLB969" s="26"/>
      <c r="VLC969" s="26"/>
      <c r="VLD969" s="26"/>
      <c r="VLE969" s="26"/>
      <c r="VLF969" s="26"/>
      <c r="VLG969" s="26"/>
      <c r="VLH969" s="26"/>
      <c r="VLI969" s="26"/>
      <c r="VLJ969" s="26"/>
      <c r="VLK969" s="26"/>
      <c r="VLL969" s="26"/>
      <c r="VLM969" s="26"/>
      <c r="VLN969" s="26"/>
      <c r="VLO969" s="26"/>
      <c r="VLP969" s="26"/>
      <c r="VLQ969" s="26"/>
      <c r="VLR969" s="26"/>
      <c r="VLS969" s="26"/>
      <c r="VLT969" s="26"/>
      <c r="VLU969" s="26"/>
      <c r="VLV969" s="26"/>
      <c r="VLW969" s="26"/>
      <c r="VLX969" s="26"/>
      <c r="VLY969" s="26"/>
      <c r="VLZ969" s="26"/>
      <c r="VMA969" s="26"/>
      <c r="VMB969" s="26"/>
      <c r="VMC969" s="26"/>
      <c r="VMD969" s="26"/>
      <c r="VME969" s="26"/>
      <c r="VMF969" s="26"/>
      <c r="VMG969" s="26"/>
      <c r="VMH969" s="26"/>
      <c r="VMI969" s="26"/>
      <c r="VMJ969" s="26"/>
      <c r="VMK969" s="26"/>
      <c r="VML969" s="26"/>
      <c r="VMM969" s="26"/>
      <c r="VMN969" s="26"/>
      <c r="VMO969" s="26"/>
      <c r="VMP969" s="26"/>
      <c r="VMQ969" s="26"/>
      <c r="VMR969" s="26"/>
      <c r="VMS969" s="26"/>
      <c r="VMT969" s="26"/>
      <c r="VMU969" s="26"/>
      <c r="VMV969" s="26"/>
      <c r="VMW969" s="26"/>
      <c r="VMX969" s="26"/>
      <c r="VMY969" s="26"/>
      <c r="VMZ969" s="26"/>
      <c r="VNA969" s="26"/>
      <c r="VNB969" s="26"/>
      <c r="VNC969" s="26"/>
      <c r="VND969" s="26"/>
      <c r="VNE969" s="26"/>
      <c r="VNF969" s="26"/>
      <c r="VNG969" s="26"/>
      <c r="VNH969" s="26"/>
      <c r="VNI969" s="26"/>
      <c r="VNJ969" s="26"/>
      <c r="VNK969" s="26"/>
      <c r="VNL969" s="26"/>
      <c r="VNM969" s="26"/>
      <c r="VNN969" s="26"/>
      <c r="VNO969" s="26"/>
      <c r="VNP969" s="26"/>
      <c r="VNQ969" s="26"/>
      <c r="VNR969" s="26"/>
      <c r="VNS969" s="26"/>
      <c r="VNT969" s="26"/>
      <c r="VNU969" s="26"/>
      <c r="VNV969" s="26"/>
      <c r="VNW969" s="26"/>
      <c r="VNX969" s="26"/>
      <c r="VNY969" s="26"/>
      <c r="VNZ969" s="26"/>
      <c r="VOA969" s="26"/>
      <c r="VOB969" s="26"/>
      <c r="VOC969" s="26"/>
      <c r="VOD969" s="26"/>
      <c r="VOE969" s="26"/>
      <c r="VOF969" s="26"/>
      <c r="VOG969" s="26"/>
      <c r="VOH969" s="26"/>
      <c r="VOI969" s="26"/>
      <c r="VOJ969" s="26"/>
      <c r="VOK969" s="26"/>
      <c r="VOL969" s="26"/>
      <c r="VOM969" s="26"/>
      <c r="VON969" s="26"/>
      <c r="VOO969" s="26"/>
      <c r="VOP969" s="26"/>
      <c r="VOQ969" s="26"/>
      <c r="VOR969" s="26"/>
      <c r="VOS969" s="26"/>
      <c r="VOT969" s="26"/>
      <c r="VOU969" s="26"/>
      <c r="VOV969" s="26"/>
      <c r="VOW969" s="26"/>
      <c r="VOX969" s="26"/>
      <c r="VOY969" s="26"/>
      <c r="VOZ969" s="26"/>
      <c r="VPA969" s="26"/>
      <c r="VPB969" s="26"/>
      <c r="VPC969" s="26"/>
      <c r="VPD969" s="26"/>
      <c r="VPE969" s="26"/>
      <c r="VPF969" s="26"/>
      <c r="VPG969" s="26"/>
      <c r="VPH969" s="26"/>
      <c r="VPI969" s="26"/>
      <c r="VPJ969" s="26"/>
      <c r="VPK969" s="26"/>
      <c r="VPL969" s="26"/>
      <c r="VPM969" s="26"/>
      <c r="VPN969" s="26"/>
      <c r="VPO969" s="26"/>
      <c r="VPP969" s="26"/>
      <c r="VPQ969" s="26"/>
      <c r="VPR969" s="26"/>
      <c r="VPS969" s="26"/>
      <c r="VPT969" s="26"/>
      <c r="VPU969" s="26"/>
      <c r="VPV969" s="26"/>
      <c r="VPW969" s="26"/>
      <c r="VPX969" s="26"/>
      <c r="VPY969" s="26"/>
      <c r="VPZ969" s="26"/>
      <c r="VQA969" s="26"/>
      <c r="VQB969" s="26"/>
      <c r="VQC969" s="26"/>
      <c r="VQD969" s="26"/>
      <c r="VQE969" s="26"/>
      <c r="VQF969" s="26"/>
      <c r="VQG969" s="26"/>
      <c r="VQH969" s="26"/>
      <c r="VQI969" s="26"/>
      <c r="VQJ969" s="26"/>
      <c r="VQK969" s="26"/>
      <c r="VQL969" s="26"/>
      <c r="VQM969" s="26"/>
      <c r="VQN969" s="26"/>
      <c r="VQO969" s="26"/>
      <c r="VQP969" s="26"/>
      <c r="VQQ969" s="26"/>
      <c r="VQR969" s="26"/>
      <c r="VQS969" s="26"/>
      <c r="VQT969" s="26"/>
      <c r="VQU969" s="26"/>
      <c r="VQV969" s="26"/>
      <c r="VQW969" s="26"/>
      <c r="VQX969" s="26"/>
      <c r="VQY969" s="26"/>
      <c r="VQZ969" s="26"/>
      <c r="VRA969" s="26"/>
      <c r="VRB969" s="26"/>
      <c r="VRC969" s="26"/>
      <c r="VRD969" s="26"/>
      <c r="VRE969" s="26"/>
      <c r="VRF969" s="26"/>
      <c r="VRG969" s="26"/>
      <c r="VRH969" s="26"/>
      <c r="VRI969" s="26"/>
      <c r="VRJ969" s="26"/>
      <c r="VRK969" s="26"/>
      <c r="VRL969" s="26"/>
      <c r="VRM969" s="26"/>
      <c r="VRN969" s="26"/>
      <c r="VRO969" s="26"/>
      <c r="VRP969" s="26"/>
      <c r="VRQ969" s="26"/>
      <c r="VRR969" s="26"/>
      <c r="VRS969" s="26"/>
      <c r="VRT969" s="26"/>
      <c r="VRU969" s="26"/>
      <c r="VRV969" s="26"/>
      <c r="VRW969" s="26"/>
      <c r="VRX969" s="26"/>
      <c r="VRY969" s="26"/>
      <c r="VRZ969" s="26"/>
      <c r="VSA969" s="26"/>
      <c r="VSB969" s="26"/>
      <c r="VSC969" s="26"/>
      <c r="VSD969" s="26"/>
      <c r="VSE969" s="26"/>
      <c r="VSF969" s="26"/>
      <c r="VSG969" s="26"/>
      <c r="VSH969" s="26"/>
      <c r="VSI969" s="26"/>
      <c r="VSJ969" s="26"/>
      <c r="VSK969" s="26"/>
      <c r="VSL969" s="26"/>
      <c r="VSM969" s="26"/>
      <c r="VSN969" s="26"/>
      <c r="VSO969" s="26"/>
      <c r="VSP969" s="26"/>
      <c r="VSQ969" s="26"/>
      <c r="VSR969" s="26"/>
      <c r="VSS969" s="26"/>
      <c r="VST969" s="26"/>
      <c r="VSU969" s="26"/>
      <c r="VSV969" s="26"/>
      <c r="VSW969" s="26"/>
      <c r="VSX969" s="26"/>
      <c r="VSY969" s="26"/>
      <c r="VSZ969" s="26"/>
      <c r="VTA969" s="26"/>
      <c r="VTB969" s="26"/>
      <c r="VTC969" s="26"/>
      <c r="VTD969" s="26"/>
      <c r="VTE969" s="26"/>
      <c r="VTF969" s="26"/>
      <c r="VTG969" s="26"/>
      <c r="VTH969" s="26"/>
      <c r="VTI969" s="26"/>
      <c r="VTJ969" s="26"/>
      <c r="VTK969" s="26"/>
      <c r="VTL969" s="26"/>
      <c r="VTM969" s="26"/>
      <c r="VTN969" s="26"/>
      <c r="VTO969" s="26"/>
      <c r="VTP969" s="26"/>
      <c r="VTQ969" s="26"/>
      <c r="VTR969" s="26"/>
      <c r="VTS969" s="26"/>
      <c r="VTT969" s="26"/>
      <c r="VTU969" s="26"/>
      <c r="VTV969" s="26"/>
      <c r="VTW969" s="26"/>
      <c r="VTX969" s="26"/>
      <c r="VTY969" s="26"/>
      <c r="VTZ969" s="26"/>
      <c r="VUA969" s="26"/>
      <c r="VUB969" s="26"/>
      <c r="VUC969" s="26"/>
      <c r="VUD969" s="26"/>
      <c r="VUE969" s="26"/>
      <c r="VUF969" s="26"/>
      <c r="VUG969" s="26"/>
      <c r="VUH969" s="26"/>
      <c r="VUI969" s="26"/>
      <c r="VUJ969" s="26"/>
      <c r="VUK969" s="26"/>
      <c r="VUL969" s="26"/>
      <c r="VUM969" s="26"/>
      <c r="VUN969" s="26"/>
      <c r="VUO969" s="26"/>
      <c r="VUP969" s="26"/>
      <c r="VUQ969" s="26"/>
      <c r="VUR969" s="26"/>
      <c r="VUS969" s="26"/>
      <c r="VUT969" s="26"/>
      <c r="VUU969" s="26"/>
      <c r="VUV969" s="26"/>
      <c r="VUW969" s="26"/>
      <c r="VUX969" s="26"/>
      <c r="VUY969" s="26"/>
      <c r="VUZ969" s="26"/>
      <c r="VVA969" s="26"/>
      <c r="VVB969" s="26"/>
      <c r="VVC969" s="26"/>
      <c r="VVD969" s="26"/>
      <c r="VVE969" s="26"/>
      <c r="VVF969" s="26"/>
      <c r="VVG969" s="26"/>
      <c r="VVH969" s="26"/>
      <c r="VVI969" s="26"/>
      <c r="VVJ969" s="26"/>
      <c r="VVK969" s="26"/>
      <c r="VVL969" s="26"/>
      <c r="VVM969" s="26"/>
      <c r="VVN969" s="26"/>
      <c r="VVO969" s="26"/>
      <c r="VVP969" s="26"/>
      <c r="VVQ969" s="26"/>
      <c r="VVR969" s="26"/>
      <c r="VVS969" s="26"/>
      <c r="VVT969" s="26"/>
      <c r="VVU969" s="26"/>
      <c r="VVV969" s="26"/>
      <c r="VVW969" s="26"/>
      <c r="VVX969" s="26"/>
      <c r="VVY969" s="26"/>
      <c r="VVZ969" s="26"/>
      <c r="VWA969" s="26"/>
      <c r="VWB969" s="26"/>
      <c r="VWC969" s="26"/>
      <c r="VWD969" s="26"/>
      <c r="VWE969" s="26"/>
      <c r="VWF969" s="26"/>
      <c r="VWG969" s="26"/>
      <c r="VWH969" s="26"/>
      <c r="VWI969" s="26"/>
      <c r="VWJ969" s="26"/>
      <c r="VWK969" s="26"/>
      <c r="VWL969" s="26"/>
      <c r="VWM969" s="26"/>
      <c r="VWN969" s="26"/>
      <c r="VWO969" s="26"/>
      <c r="VWP969" s="26"/>
      <c r="VWQ969" s="26"/>
      <c r="VWR969" s="26"/>
      <c r="VWS969" s="26"/>
      <c r="VWT969" s="26"/>
      <c r="VWU969" s="26"/>
      <c r="VWV969" s="26"/>
      <c r="VWW969" s="26"/>
      <c r="VWX969" s="26"/>
      <c r="VWY969" s="26"/>
      <c r="VWZ969" s="26"/>
      <c r="VXA969" s="26"/>
      <c r="VXB969" s="26"/>
      <c r="VXC969" s="26"/>
      <c r="VXD969" s="26"/>
      <c r="VXE969" s="26"/>
      <c r="VXF969" s="26"/>
      <c r="VXG969" s="26"/>
      <c r="VXH969" s="26"/>
      <c r="VXI969" s="26"/>
      <c r="VXJ969" s="26"/>
      <c r="VXK969" s="26"/>
      <c r="VXL969" s="26"/>
      <c r="VXM969" s="26"/>
      <c r="VXN969" s="26"/>
      <c r="VXO969" s="26"/>
      <c r="VXP969" s="26"/>
      <c r="VXQ969" s="26"/>
      <c r="VXR969" s="26"/>
      <c r="VXS969" s="26"/>
      <c r="VXT969" s="26"/>
      <c r="VXU969" s="26"/>
      <c r="VXV969" s="26"/>
      <c r="VXW969" s="26"/>
      <c r="VXX969" s="26"/>
      <c r="VXY969" s="26"/>
      <c r="VXZ969" s="26"/>
      <c r="VYA969" s="26"/>
      <c r="VYB969" s="26"/>
      <c r="VYC969" s="26"/>
      <c r="VYD969" s="26"/>
      <c r="VYE969" s="26"/>
      <c r="VYF969" s="26"/>
      <c r="VYG969" s="26"/>
      <c r="VYH969" s="26"/>
      <c r="VYI969" s="26"/>
      <c r="VYJ969" s="26"/>
      <c r="VYK969" s="26"/>
      <c r="VYL969" s="26"/>
      <c r="VYM969" s="26"/>
      <c r="VYN969" s="26"/>
      <c r="VYO969" s="26"/>
      <c r="VYP969" s="26"/>
      <c r="VYQ969" s="26"/>
      <c r="VYR969" s="26"/>
      <c r="VYS969" s="26"/>
      <c r="VYT969" s="26"/>
      <c r="VYU969" s="26"/>
      <c r="VYV969" s="26"/>
      <c r="VYW969" s="26"/>
      <c r="VYX969" s="26"/>
      <c r="VYY969" s="26"/>
      <c r="VYZ969" s="26"/>
      <c r="VZA969" s="26"/>
      <c r="VZB969" s="26"/>
      <c r="VZC969" s="26"/>
      <c r="VZD969" s="26"/>
      <c r="VZE969" s="26"/>
      <c r="VZF969" s="26"/>
      <c r="VZG969" s="26"/>
      <c r="VZH969" s="26"/>
      <c r="VZI969" s="26"/>
      <c r="VZJ969" s="26"/>
      <c r="VZK969" s="26"/>
      <c r="VZL969" s="26"/>
      <c r="VZM969" s="26"/>
      <c r="VZN969" s="26"/>
      <c r="VZO969" s="26"/>
      <c r="VZP969" s="26"/>
      <c r="VZQ969" s="26"/>
      <c r="VZR969" s="26"/>
      <c r="VZS969" s="26"/>
      <c r="VZT969" s="26"/>
      <c r="VZU969" s="26"/>
      <c r="VZV969" s="26"/>
      <c r="VZW969" s="26"/>
      <c r="VZX969" s="26"/>
      <c r="VZY969" s="26"/>
      <c r="VZZ969" s="26"/>
      <c r="WAA969" s="26"/>
      <c r="WAB969" s="26"/>
      <c r="WAC969" s="26"/>
      <c r="WAD969" s="26"/>
      <c r="WAE969" s="26"/>
      <c r="WAF969" s="26"/>
      <c r="WAG969" s="26"/>
      <c r="WAH969" s="26"/>
      <c r="WAI969" s="26"/>
      <c r="WAJ969" s="26"/>
      <c r="WAK969" s="26"/>
      <c r="WAL969" s="26"/>
      <c r="WAM969" s="26"/>
      <c r="WAN969" s="26"/>
      <c r="WAO969" s="26"/>
      <c r="WAP969" s="26"/>
      <c r="WAQ969" s="26"/>
      <c r="WAR969" s="26"/>
      <c r="WAS969" s="26"/>
      <c r="WAT969" s="26"/>
      <c r="WAU969" s="26"/>
      <c r="WAV969" s="26"/>
      <c r="WAW969" s="26"/>
      <c r="WAX969" s="26"/>
      <c r="WAY969" s="26"/>
      <c r="WAZ969" s="26"/>
      <c r="WBA969" s="26"/>
      <c r="WBB969" s="26"/>
      <c r="WBC969" s="26"/>
      <c r="WBD969" s="26"/>
      <c r="WBE969" s="26"/>
      <c r="WBF969" s="26"/>
      <c r="WBG969" s="26"/>
      <c r="WBH969" s="26"/>
      <c r="WBI969" s="26"/>
      <c r="WBJ969" s="26"/>
      <c r="WBK969" s="26"/>
      <c r="WBL969" s="26"/>
      <c r="WBM969" s="26"/>
      <c r="WBN969" s="26"/>
      <c r="WBO969" s="26"/>
      <c r="WBP969" s="26"/>
      <c r="WBQ969" s="26"/>
      <c r="WBR969" s="26"/>
      <c r="WBS969" s="26"/>
      <c r="WBT969" s="26"/>
      <c r="WBU969" s="26"/>
      <c r="WBV969" s="26"/>
      <c r="WBW969" s="26"/>
      <c r="WBX969" s="26"/>
      <c r="WBY969" s="26"/>
      <c r="WBZ969" s="26"/>
      <c r="WCA969" s="26"/>
      <c r="WCB969" s="26"/>
      <c r="WCC969" s="26"/>
      <c r="WCD969" s="26"/>
      <c r="WCE969" s="26"/>
      <c r="WCF969" s="26"/>
      <c r="WCG969" s="26"/>
      <c r="WCH969" s="26"/>
      <c r="WCI969" s="26"/>
      <c r="WCJ969" s="26"/>
      <c r="WCK969" s="26"/>
      <c r="WCL969" s="26"/>
      <c r="WCM969" s="26"/>
      <c r="WCN969" s="26"/>
      <c r="WCO969" s="26"/>
      <c r="WCP969" s="26"/>
      <c r="WCQ969" s="26"/>
      <c r="WCR969" s="26"/>
      <c r="WCS969" s="26"/>
      <c r="WCT969" s="26"/>
      <c r="WCU969" s="26"/>
      <c r="WCV969" s="26"/>
      <c r="WCW969" s="26"/>
      <c r="WCX969" s="26"/>
      <c r="WCY969" s="26"/>
      <c r="WCZ969" s="26"/>
      <c r="WDA969" s="26"/>
      <c r="WDB969" s="26"/>
      <c r="WDC969" s="26"/>
      <c r="WDD969" s="26"/>
      <c r="WDE969" s="26"/>
      <c r="WDF969" s="26"/>
      <c r="WDG969" s="26"/>
      <c r="WDH969" s="26"/>
      <c r="WDI969" s="26"/>
      <c r="WDJ969" s="26"/>
      <c r="WDK969" s="26"/>
      <c r="WDL969" s="26"/>
      <c r="WDM969" s="26"/>
      <c r="WDN969" s="26"/>
      <c r="WDO969" s="26"/>
      <c r="WDP969" s="26"/>
      <c r="WDQ969" s="26"/>
      <c r="WDR969" s="26"/>
      <c r="WDS969" s="26"/>
      <c r="WDT969" s="26"/>
      <c r="WDU969" s="26"/>
      <c r="WDV969" s="26"/>
      <c r="WDW969" s="26"/>
      <c r="WDX969" s="26"/>
      <c r="WDY969" s="26"/>
      <c r="WDZ969" s="26"/>
      <c r="WEA969" s="26"/>
      <c r="WEB969" s="26"/>
      <c r="WEC969" s="26"/>
      <c r="WED969" s="26"/>
      <c r="WEE969" s="26"/>
      <c r="WEF969" s="26"/>
      <c r="WEG969" s="26"/>
      <c r="WEH969" s="26"/>
      <c r="WEI969" s="26"/>
      <c r="WEJ969" s="26"/>
      <c r="WEK969" s="26"/>
      <c r="WEL969" s="26"/>
      <c r="WEM969" s="26"/>
      <c r="WEN969" s="26"/>
      <c r="WEO969" s="26"/>
      <c r="WEP969" s="26"/>
      <c r="WEQ969" s="26"/>
      <c r="WER969" s="26"/>
      <c r="WES969" s="26"/>
      <c r="WET969" s="26"/>
      <c r="WEU969" s="26"/>
      <c r="WEV969" s="26"/>
      <c r="WEW969" s="26"/>
      <c r="WEX969" s="26"/>
      <c r="WEY969" s="26"/>
      <c r="WEZ969" s="26"/>
      <c r="WFA969" s="26"/>
      <c r="WFB969" s="26"/>
      <c r="WFC969" s="26"/>
      <c r="WFD969" s="26"/>
      <c r="WFE969" s="26"/>
      <c r="WFF969" s="26"/>
      <c r="WFG969" s="26"/>
      <c r="WFH969" s="26"/>
      <c r="WFI969" s="26"/>
      <c r="WFJ969" s="26"/>
      <c r="WFK969" s="26"/>
      <c r="WFL969" s="26"/>
      <c r="WFM969" s="26"/>
      <c r="WFN969" s="26"/>
      <c r="WFO969" s="26"/>
      <c r="WFP969" s="26"/>
      <c r="WFQ969" s="26"/>
      <c r="WFR969" s="26"/>
      <c r="WFS969" s="26"/>
      <c r="WFT969" s="26"/>
      <c r="WFU969" s="26"/>
      <c r="WFV969" s="26"/>
      <c r="WFW969" s="26"/>
      <c r="WFX969" s="26"/>
      <c r="WFY969" s="26"/>
      <c r="WFZ969" s="26"/>
      <c r="WGA969" s="26"/>
      <c r="WGB969" s="26"/>
      <c r="WGC969" s="26"/>
      <c r="WGD969" s="26"/>
      <c r="WGE969" s="26"/>
      <c r="WGF969" s="26"/>
      <c r="WGG969" s="26"/>
      <c r="WGH969" s="26"/>
      <c r="WGI969" s="26"/>
      <c r="WGJ969" s="26"/>
      <c r="WGK969" s="26"/>
      <c r="WGL969" s="26"/>
      <c r="WGM969" s="26"/>
      <c r="WGN969" s="26"/>
      <c r="WGO969" s="26"/>
      <c r="WGP969" s="26"/>
      <c r="WGQ969" s="26"/>
      <c r="WGR969" s="26"/>
      <c r="WGS969" s="26"/>
      <c r="WGT969" s="26"/>
      <c r="WGU969" s="26"/>
      <c r="WGV969" s="26"/>
      <c r="WGW969" s="26"/>
      <c r="WGX969" s="26"/>
      <c r="WGY969" s="26"/>
      <c r="WGZ969" s="26"/>
      <c r="WHA969" s="26"/>
      <c r="WHB969" s="26"/>
      <c r="WHC969" s="26"/>
      <c r="WHD969" s="26"/>
      <c r="WHE969" s="26"/>
      <c r="WHF969" s="26"/>
      <c r="WHG969" s="26"/>
      <c r="WHH969" s="26"/>
      <c r="WHI969" s="26"/>
      <c r="WHJ969" s="26"/>
      <c r="WHK969" s="26"/>
      <c r="WHL969" s="26"/>
      <c r="WHM969" s="26"/>
      <c r="WHN969" s="26"/>
      <c r="WHO969" s="26"/>
      <c r="WHP969" s="26"/>
      <c r="WHQ969" s="26"/>
      <c r="WHR969" s="26"/>
      <c r="WHS969" s="26"/>
      <c r="WHT969" s="26"/>
      <c r="WHU969" s="26"/>
      <c r="WHV969" s="26"/>
      <c r="WHW969" s="26"/>
      <c r="WHX969" s="26"/>
      <c r="WHY969" s="26"/>
      <c r="WHZ969" s="26"/>
      <c r="WIA969" s="26"/>
      <c r="WIB969" s="26"/>
      <c r="WIC969" s="26"/>
      <c r="WID969" s="26"/>
      <c r="WIE969" s="26"/>
      <c r="WIF969" s="26"/>
      <c r="WIG969" s="26"/>
      <c r="WIH969" s="26"/>
      <c r="WII969" s="26"/>
      <c r="WIJ969" s="26"/>
      <c r="WIK969" s="26"/>
      <c r="WIL969" s="26"/>
      <c r="WIM969" s="26"/>
      <c r="WIN969" s="26"/>
      <c r="WIO969" s="26"/>
      <c r="WIP969" s="26"/>
      <c r="WIQ969" s="26"/>
      <c r="WIR969" s="26"/>
      <c r="WIS969" s="26"/>
      <c r="WIT969" s="26"/>
      <c r="WIU969" s="26"/>
      <c r="WIV969" s="26"/>
      <c r="WIW969" s="26"/>
      <c r="WIX969" s="26"/>
      <c r="WIY969" s="26"/>
      <c r="WIZ969" s="26"/>
      <c r="WJA969" s="26"/>
      <c r="WJB969" s="26"/>
      <c r="WJC969" s="26"/>
      <c r="WJD969" s="26"/>
      <c r="WJE969" s="26"/>
      <c r="WJF969" s="26"/>
      <c r="WJG969" s="26"/>
      <c r="WJH969" s="26"/>
      <c r="WJI969" s="26"/>
      <c r="WJJ969" s="26"/>
      <c r="WJK969" s="26"/>
      <c r="WJL969" s="26"/>
      <c r="WJM969" s="26"/>
      <c r="WJN969" s="26"/>
      <c r="WJO969" s="26"/>
      <c r="WJP969" s="26"/>
      <c r="WJQ969" s="26"/>
      <c r="WJR969" s="26"/>
      <c r="WJS969" s="26"/>
      <c r="WJT969" s="26"/>
      <c r="WJU969" s="26"/>
      <c r="WJV969" s="26"/>
      <c r="WJW969" s="26"/>
      <c r="WJX969" s="26"/>
      <c r="WJY969" s="26"/>
      <c r="WJZ969" s="26"/>
      <c r="WKA969" s="26"/>
      <c r="WKB969" s="26"/>
      <c r="WKC969" s="26"/>
      <c r="WKD969" s="26"/>
      <c r="WKE969" s="26"/>
      <c r="WKF969" s="26"/>
      <c r="WKG969" s="26"/>
      <c r="WKH969" s="26"/>
      <c r="WKI969" s="26"/>
      <c r="WKJ969" s="26"/>
      <c r="WKK969" s="26"/>
      <c r="WKL969" s="26"/>
      <c r="WKM969" s="26"/>
      <c r="WKN969" s="26"/>
      <c r="WKO969" s="26"/>
      <c r="WKP969" s="26"/>
      <c r="WKQ969" s="26"/>
      <c r="WKR969" s="26"/>
      <c r="WKS969" s="26"/>
      <c r="WKT969" s="26"/>
      <c r="WKU969" s="26"/>
      <c r="WKV969" s="26"/>
      <c r="WKW969" s="26"/>
      <c r="WKX969" s="26"/>
      <c r="WKY969" s="26"/>
      <c r="WKZ969" s="26"/>
      <c r="WLA969" s="26"/>
      <c r="WLB969" s="26"/>
      <c r="WLC969" s="26"/>
      <c r="WLD969" s="26"/>
      <c r="WLE969" s="26"/>
      <c r="WLF969" s="26"/>
      <c r="WLG969" s="26"/>
      <c r="WLH969" s="26"/>
      <c r="WLI969" s="26"/>
      <c r="WLJ969" s="26"/>
      <c r="WLK969" s="26"/>
      <c r="WLL969" s="26"/>
      <c r="WLM969" s="26"/>
      <c r="WLN969" s="26"/>
      <c r="WLO969" s="26"/>
      <c r="WLP969" s="26"/>
      <c r="WLQ969" s="26"/>
      <c r="WLR969" s="26"/>
      <c r="WLS969" s="26"/>
      <c r="WLT969" s="26"/>
      <c r="WLU969" s="26"/>
      <c r="WLV969" s="26"/>
      <c r="WLW969" s="26"/>
      <c r="WLX969" s="26"/>
      <c r="WLY969" s="26"/>
      <c r="WLZ969" s="26"/>
      <c r="WMA969" s="26"/>
      <c r="WMB969" s="26"/>
      <c r="WMC969" s="26"/>
      <c r="WMD969" s="26"/>
      <c r="WME969" s="26"/>
      <c r="WMF969" s="26"/>
      <c r="WMG969" s="26"/>
      <c r="WMH969" s="26"/>
      <c r="WMI969" s="26"/>
      <c r="WMJ969" s="26"/>
      <c r="WMK969" s="26"/>
      <c r="WML969" s="26"/>
      <c r="WMM969" s="26"/>
      <c r="WMN969" s="26"/>
      <c r="WMO969" s="26"/>
      <c r="WMP969" s="26"/>
      <c r="WMQ969" s="26"/>
      <c r="WMR969" s="26"/>
      <c r="WMS969" s="26"/>
      <c r="WMT969" s="26"/>
      <c r="WMU969" s="26"/>
      <c r="WMV969" s="26"/>
      <c r="WMW969" s="26"/>
      <c r="WMX969" s="26"/>
      <c r="WMY969" s="26"/>
      <c r="WMZ969" s="26"/>
      <c r="WNA969" s="26"/>
      <c r="WNB969" s="26"/>
      <c r="WNC969" s="26"/>
      <c r="WND969" s="26"/>
      <c r="WNE969" s="26"/>
      <c r="WNF969" s="26"/>
      <c r="WNG969" s="26"/>
      <c r="WNH969" s="26"/>
      <c r="WNI969" s="26"/>
      <c r="WNJ969" s="26"/>
      <c r="WNK969" s="26"/>
      <c r="WNL969" s="26"/>
      <c r="WNM969" s="26"/>
      <c r="WNN969" s="26"/>
      <c r="WNO969" s="26"/>
      <c r="WNP969" s="26"/>
      <c r="WNQ969" s="26"/>
      <c r="WNR969" s="26"/>
      <c r="WNS969" s="26"/>
      <c r="WNT969" s="26"/>
      <c r="WNU969" s="26"/>
      <c r="WNV969" s="26"/>
      <c r="WNW969" s="26"/>
      <c r="WNX969" s="26"/>
      <c r="WNY969" s="26"/>
      <c r="WNZ969" s="26"/>
      <c r="WOA969" s="26"/>
      <c r="WOB969" s="26"/>
      <c r="WOC969" s="26"/>
      <c r="WOD969" s="26"/>
      <c r="WOE969" s="26"/>
      <c r="WOF969" s="26"/>
      <c r="WOG969" s="26"/>
      <c r="WOH969" s="26"/>
      <c r="WOI969" s="26"/>
      <c r="WOJ969" s="26"/>
      <c r="WOK969" s="26"/>
      <c r="WOL969" s="26"/>
      <c r="WOM969" s="26"/>
      <c r="WON969" s="26"/>
      <c r="WOO969" s="26"/>
      <c r="WOP969" s="26"/>
      <c r="WOQ969" s="26"/>
      <c r="WOR969" s="26"/>
      <c r="WOS969" s="26"/>
      <c r="WOT969" s="26"/>
      <c r="WOU969" s="26"/>
      <c r="WOV969" s="26"/>
      <c r="WOW969" s="26"/>
      <c r="WOX969" s="26"/>
      <c r="WOY969" s="26"/>
      <c r="WOZ969" s="26"/>
      <c r="WPA969" s="26"/>
      <c r="WPB969" s="26"/>
      <c r="WPC969" s="26"/>
      <c r="WPD969" s="26"/>
      <c r="WPE969" s="26"/>
      <c r="WPF969" s="26"/>
      <c r="WPG969" s="26"/>
      <c r="WPH969" s="26"/>
      <c r="WPI969" s="26"/>
      <c r="WPJ969" s="26"/>
      <c r="WPK969" s="26"/>
      <c r="WPL969" s="26"/>
      <c r="WPM969" s="26"/>
      <c r="WPN969" s="26"/>
      <c r="WPO969" s="26"/>
      <c r="WPP969" s="26"/>
      <c r="WPQ969" s="26"/>
      <c r="WPR969" s="26"/>
      <c r="WPS969" s="26"/>
      <c r="WPT969" s="26"/>
      <c r="WPU969" s="26"/>
      <c r="WPV969" s="26"/>
      <c r="WPW969" s="26"/>
      <c r="WPX969" s="26"/>
      <c r="WPY969" s="26"/>
      <c r="WPZ969" s="26"/>
      <c r="WQA969" s="26"/>
      <c r="WQB969" s="26"/>
      <c r="WQC969" s="26"/>
      <c r="WQD969" s="26"/>
      <c r="WQE969" s="26"/>
      <c r="WQF969" s="26"/>
      <c r="WQG969" s="26"/>
      <c r="WQH969" s="26"/>
      <c r="WQI969" s="26"/>
      <c r="WQJ969" s="26"/>
      <c r="WQK969" s="26"/>
      <c r="WQL969" s="26"/>
      <c r="WQM969" s="26"/>
      <c r="WQN969" s="26"/>
      <c r="WQO969" s="26"/>
      <c r="WQP969" s="26"/>
      <c r="WQQ969" s="26"/>
      <c r="WQR969" s="26"/>
      <c r="WQS969" s="26"/>
      <c r="WQT969" s="26"/>
      <c r="WQU969" s="26"/>
      <c r="WQV969" s="26"/>
      <c r="WQW969" s="26"/>
      <c r="WQX969" s="26"/>
      <c r="WQY969" s="26"/>
      <c r="WQZ969" s="26"/>
      <c r="WRA969" s="26"/>
      <c r="WRB969" s="26"/>
      <c r="WRC969" s="26"/>
      <c r="WRD969" s="26"/>
      <c r="WRE969" s="26"/>
      <c r="WRF969" s="26"/>
      <c r="WRG969" s="26"/>
      <c r="WRH969" s="26"/>
      <c r="WRI969" s="26"/>
      <c r="WRJ969" s="26"/>
      <c r="WRK969" s="26"/>
      <c r="WRL969" s="26"/>
      <c r="WRM969" s="26"/>
      <c r="WRN969" s="26"/>
      <c r="WRO969" s="26"/>
      <c r="WRP969" s="26"/>
      <c r="WRQ969" s="26"/>
      <c r="WRR969" s="26"/>
      <c r="WRS969" s="26"/>
      <c r="WRT969" s="26"/>
      <c r="WRU969" s="26"/>
      <c r="WRV969" s="26"/>
      <c r="WRW969" s="26"/>
      <c r="WRX969" s="26"/>
      <c r="WRY969" s="26"/>
      <c r="WRZ969" s="26"/>
      <c r="WSA969" s="26"/>
      <c r="WSB969" s="26"/>
      <c r="WSC969" s="26"/>
      <c r="WSD969" s="26"/>
      <c r="WSE969" s="26"/>
      <c r="WSF969" s="26"/>
      <c r="WSG969" s="26"/>
      <c r="WSH969" s="26"/>
      <c r="WSI969" s="26"/>
      <c r="WSJ969" s="26"/>
      <c r="WSK969" s="26"/>
      <c r="WSL969" s="26"/>
      <c r="WSM969" s="26"/>
      <c r="WSN969" s="26"/>
      <c r="WSO969" s="26"/>
      <c r="WSP969" s="26"/>
      <c r="WSQ969" s="26"/>
      <c r="WSR969" s="26"/>
      <c r="WSS969" s="26"/>
      <c r="WST969" s="26"/>
      <c r="WSU969" s="26"/>
      <c r="WSV969" s="26"/>
      <c r="WSW969" s="26"/>
      <c r="WSX969" s="26"/>
      <c r="WSY969" s="26"/>
      <c r="WSZ969" s="26"/>
      <c r="WTA969" s="26"/>
      <c r="WTB969" s="26"/>
      <c r="WTC969" s="26"/>
      <c r="WTD969" s="26"/>
      <c r="WTE969" s="26"/>
      <c r="WTF969" s="26"/>
      <c r="WTG969" s="26"/>
      <c r="WTH969" s="26"/>
      <c r="WTI969" s="26"/>
      <c r="WTJ969" s="26"/>
      <c r="WTK969" s="26"/>
      <c r="WTL969" s="26"/>
      <c r="WTM969" s="26"/>
      <c r="WTN969" s="26"/>
      <c r="WTO969" s="26"/>
      <c r="WTP969" s="26"/>
      <c r="WTQ969" s="26"/>
      <c r="WTR969" s="26"/>
      <c r="WTS969" s="26"/>
      <c r="WTT969" s="26"/>
      <c r="WTU969" s="26"/>
      <c r="WTV969" s="26"/>
      <c r="WTW969" s="26"/>
      <c r="WTX969" s="26"/>
      <c r="WTY969" s="26"/>
      <c r="WTZ969" s="26"/>
      <c r="WUA969" s="26"/>
      <c r="WUB969" s="26"/>
      <c r="WUC969" s="26"/>
      <c r="WUD969" s="26"/>
      <c r="WUE969" s="26"/>
      <c r="WUF969" s="26"/>
      <c r="WUG969" s="26"/>
      <c r="WUH969" s="26"/>
      <c r="WUI969" s="26"/>
      <c r="WUJ969" s="26"/>
      <c r="WUK969" s="26"/>
      <c r="WUL969" s="26"/>
      <c r="WUM969" s="26"/>
      <c r="WUN969" s="26"/>
      <c r="WUO969" s="26"/>
      <c r="WUP969" s="26"/>
      <c r="WUQ969" s="26"/>
      <c r="WUR969" s="26"/>
      <c r="WUS969" s="26"/>
      <c r="WUT969" s="26"/>
      <c r="WUU969" s="26"/>
      <c r="WUV969" s="26"/>
      <c r="WUW969" s="26"/>
      <c r="WUX969" s="26"/>
      <c r="WUY969" s="26"/>
      <c r="WUZ969" s="26"/>
      <c r="WVA969" s="26"/>
      <c r="WVB969" s="26"/>
      <c r="WVC969" s="26"/>
      <c r="WVD969" s="26"/>
      <c r="WVE969" s="26"/>
      <c r="WVF969" s="26"/>
      <c r="WVG969" s="26"/>
      <c r="WVH969" s="26"/>
      <c r="WVI969" s="26"/>
      <c r="WVJ969" s="26"/>
      <c r="WVK969" s="26"/>
      <c r="WVL969" s="26"/>
      <c r="WVM969" s="26"/>
      <c r="WVN969" s="26"/>
      <c r="WVO969" s="26"/>
      <c r="WVP969" s="26"/>
      <c r="WVQ969" s="26"/>
      <c r="WVR969" s="26"/>
      <c r="WVS969" s="26"/>
      <c r="WVT969" s="26"/>
      <c r="WVU969" s="26"/>
      <c r="WVV969" s="26"/>
      <c r="WVW969" s="26"/>
      <c r="WVX969" s="26"/>
      <c r="WVY969" s="26"/>
      <c r="WVZ969" s="26"/>
      <c r="WWA969" s="26"/>
      <c r="WWB969" s="26"/>
      <c r="WWC969" s="26"/>
      <c r="WWD969" s="26"/>
      <c r="WWE969" s="26"/>
      <c r="WWF969" s="26"/>
      <c r="WWG969" s="26"/>
      <c r="WWH969" s="26"/>
      <c r="WWI969" s="26"/>
      <c r="WWJ969" s="26"/>
      <c r="WWK969" s="26"/>
      <c r="WWL969" s="26"/>
      <c r="WWM969" s="26"/>
      <c r="WWN969" s="26"/>
      <c r="WWO969" s="26"/>
      <c r="WWP969" s="26"/>
      <c r="WWQ969" s="26"/>
      <c r="WWR969" s="26"/>
      <c r="WWS969" s="26"/>
      <c r="WWT969" s="26"/>
      <c r="WWU969" s="26"/>
      <c r="WWV969" s="26"/>
      <c r="WWW969" s="26"/>
      <c r="WWX969" s="26"/>
      <c r="WWY969" s="26"/>
      <c r="WWZ969" s="26"/>
      <c r="WXA969" s="26"/>
      <c r="WXB969" s="26"/>
      <c r="WXC969" s="26"/>
      <c r="WXD969" s="26"/>
      <c r="WXE969" s="26"/>
      <c r="WXF969" s="26"/>
      <c r="WXG969" s="26"/>
      <c r="WXH969" s="26"/>
      <c r="WXI969" s="26"/>
      <c r="WXJ969" s="26"/>
      <c r="WXK969" s="26"/>
      <c r="WXL969" s="26"/>
      <c r="WXM969" s="26"/>
      <c r="WXN969" s="26"/>
      <c r="WXO969" s="26"/>
      <c r="WXP969" s="26"/>
      <c r="WXQ969" s="26"/>
      <c r="WXR969" s="26"/>
    </row>
    <row r="970" spans="1:16190" s="11" customFormat="1" x14ac:dyDescent="0.3">
      <c r="A970" s="27"/>
      <c r="B970" s="19"/>
      <c r="C970" s="20"/>
      <c r="D970" s="23"/>
      <c r="E970" s="22"/>
      <c r="F970" s="23"/>
      <c r="G970" s="46"/>
      <c r="H970" s="46"/>
      <c r="I970" s="23"/>
      <c r="J970" s="23"/>
      <c r="K970" s="28"/>
      <c r="L970" s="23"/>
      <c r="M970" s="24"/>
      <c r="N970" s="22"/>
      <c r="O970" s="22"/>
      <c r="P970" s="22"/>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c r="IX970" s="26"/>
      <c r="IY970" s="26"/>
      <c r="IZ970" s="26"/>
      <c r="JA970" s="26"/>
      <c r="JB970" s="26"/>
      <c r="JC970" s="26"/>
      <c r="JD970" s="26"/>
      <c r="JE970" s="26"/>
      <c r="JF970" s="26"/>
      <c r="JG970" s="26"/>
      <c r="JH970" s="26"/>
      <c r="JI970" s="26"/>
      <c r="JJ970" s="26"/>
      <c r="JK970" s="26"/>
      <c r="JL970" s="26"/>
      <c r="JM970" s="26"/>
      <c r="JN970" s="26"/>
      <c r="JO970" s="26"/>
      <c r="JP970" s="26"/>
      <c r="JQ970" s="26"/>
      <c r="JR970" s="26"/>
      <c r="JS970" s="26"/>
      <c r="JT970" s="26"/>
      <c r="JU970" s="26"/>
      <c r="JV970" s="26"/>
      <c r="JW970" s="26"/>
      <c r="JX970" s="26"/>
      <c r="JY970" s="26"/>
      <c r="JZ970" s="26"/>
      <c r="KA970" s="26"/>
      <c r="KB970" s="26"/>
      <c r="KC970" s="26"/>
      <c r="KD970" s="26"/>
      <c r="KE970" s="26"/>
      <c r="KF970" s="26"/>
      <c r="KG970" s="26"/>
      <c r="KH970" s="26"/>
      <c r="KI970" s="26"/>
      <c r="KJ970" s="26"/>
      <c r="KK970" s="26"/>
      <c r="KL970" s="26"/>
      <c r="KM970" s="26"/>
      <c r="KN970" s="26"/>
      <c r="KO970" s="26"/>
      <c r="KP970" s="26"/>
      <c r="KQ970" s="26"/>
      <c r="KR970" s="26"/>
      <c r="KS970" s="26"/>
      <c r="KT970" s="26"/>
      <c r="KU970" s="26"/>
      <c r="KV970" s="26"/>
      <c r="KW970" s="26"/>
      <c r="KX970" s="26"/>
      <c r="KY970" s="26"/>
      <c r="KZ970" s="26"/>
      <c r="LA970" s="26"/>
      <c r="LB970" s="26"/>
      <c r="LC970" s="26"/>
      <c r="LD970" s="26"/>
      <c r="LE970" s="26"/>
      <c r="LF970" s="26"/>
      <c r="LG970" s="26"/>
      <c r="LH970" s="26"/>
      <c r="LI970" s="26"/>
      <c r="LJ970" s="26"/>
      <c r="LK970" s="26"/>
      <c r="LL970" s="26"/>
      <c r="LM970" s="26"/>
      <c r="LN970" s="26"/>
      <c r="LO970" s="26"/>
      <c r="LP970" s="26"/>
      <c r="LQ970" s="26"/>
      <c r="LR970" s="26"/>
      <c r="LS970" s="26"/>
      <c r="LT970" s="26"/>
      <c r="LU970" s="26"/>
      <c r="LV970" s="26"/>
      <c r="LW970" s="26"/>
      <c r="LX970" s="26"/>
      <c r="LY970" s="26"/>
      <c r="LZ970" s="26"/>
      <c r="MA970" s="26"/>
      <c r="MB970" s="26"/>
      <c r="MC970" s="26"/>
      <c r="MD970" s="26"/>
      <c r="ME970" s="26"/>
      <c r="MF970" s="26"/>
      <c r="MG970" s="26"/>
      <c r="MH970" s="26"/>
      <c r="MI970" s="26"/>
      <c r="MJ970" s="26"/>
      <c r="MK970" s="26"/>
      <c r="ML970" s="26"/>
      <c r="MM970" s="26"/>
      <c r="MN970" s="26"/>
      <c r="MO970" s="26"/>
      <c r="MP970" s="26"/>
      <c r="MQ970" s="26"/>
      <c r="MR970" s="26"/>
      <c r="MS970" s="26"/>
      <c r="MT970" s="26"/>
      <c r="MU970" s="26"/>
      <c r="MV970" s="26"/>
      <c r="MW970" s="26"/>
      <c r="MX970" s="26"/>
      <c r="MY970" s="26"/>
      <c r="MZ970" s="26"/>
      <c r="NA970" s="26"/>
      <c r="NB970" s="26"/>
      <c r="NC970" s="26"/>
      <c r="ND970" s="26"/>
      <c r="NE970" s="26"/>
      <c r="NF970" s="26"/>
      <c r="NG970" s="26"/>
      <c r="NH970" s="26"/>
      <c r="NI970" s="26"/>
      <c r="NJ970" s="26"/>
      <c r="NK970" s="26"/>
      <c r="NL970" s="26"/>
      <c r="NM970" s="26"/>
      <c r="NN970" s="26"/>
      <c r="NO970" s="26"/>
      <c r="NP970" s="26"/>
      <c r="NQ970" s="26"/>
      <c r="NR970" s="26"/>
      <c r="NS970" s="26"/>
      <c r="NT970" s="26"/>
      <c r="NU970" s="26"/>
      <c r="NV970" s="26"/>
      <c r="NW970" s="26"/>
      <c r="NX970" s="26"/>
      <c r="NY970" s="26"/>
      <c r="NZ970" s="26"/>
      <c r="OA970" s="26"/>
      <c r="OB970" s="26"/>
      <c r="OC970" s="26"/>
      <c r="OD970" s="26"/>
      <c r="OE970" s="26"/>
      <c r="OF970" s="26"/>
      <c r="OG970" s="26"/>
      <c r="OH970" s="26"/>
      <c r="OI970" s="26"/>
      <c r="OJ970" s="26"/>
      <c r="OK970" s="26"/>
      <c r="OL970" s="26"/>
      <c r="OM970" s="26"/>
      <c r="ON970" s="26"/>
      <c r="OO970" s="26"/>
      <c r="OP970" s="26"/>
      <c r="OQ970" s="26"/>
      <c r="OR970" s="26"/>
      <c r="OS970" s="26"/>
      <c r="OT970" s="26"/>
      <c r="OU970" s="26"/>
      <c r="OV970" s="26"/>
      <c r="OW970" s="26"/>
      <c r="OX970" s="26"/>
      <c r="OY970" s="26"/>
      <c r="OZ970" s="26"/>
      <c r="PA970" s="26"/>
      <c r="PB970" s="26"/>
      <c r="PC970" s="26"/>
      <c r="PD970" s="26"/>
      <c r="PE970" s="26"/>
      <c r="PF970" s="26"/>
      <c r="PG970" s="26"/>
      <c r="PH970" s="26"/>
      <c r="PI970" s="26"/>
      <c r="PJ970" s="26"/>
      <c r="PK970" s="26"/>
      <c r="PL970" s="26"/>
      <c r="PM970" s="26"/>
      <c r="PN970" s="26"/>
      <c r="PO970" s="26"/>
      <c r="PP970" s="26"/>
      <c r="PQ970" s="26"/>
      <c r="PR970" s="26"/>
      <c r="PS970" s="26"/>
      <c r="PT970" s="26"/>
      <c r="PU970" s="26"/>
      <c r="PV970" s="26"/>
      <c r="PW970" s="26"/>
      <c r="PX970" s="26"/>
      <c r="PY970" s="26"/>
      <c r="PZ970" s="26"/>
      <c r="QA970" s="26"/>
      <c r="QB970" s="26"/>
      <c r="QC970" s="26"/>
      <c r="QD970" s="26"/>
      <c r="QE970" s="26"/>
      <c r="QF970" s="26"/>
      <c r="QG970" s="26"/>
      <c r="QH970" s="26"/>
      <c r="QI970" s="26"/>
      <c r="QJ970" s="26"/>
      <c r="QK970" s="26"/>
      <c r="QL970" s="26"/>
      <c r="QM970" s="26"/>
      <c r="QN970" s="26"/>
      <c r="QO970" s="26"/>
      <c r="QP970" s="26"/>
      <c r="QQ970" s="26"/>
      <c r="QR970" s="26"/>
      <c r="QS970" s="26"/>
      <c r="QT970" s="26"/>
      <c r="QU970" s="26"/>
      <c r="QV970" s="26"/>
      <c r="QW970" s="26"/>
      <c r="QX970" s="26"/>
      <c r="QY970" s="26"/>
      <c r="QZ970" s="26"/>
      <c r="RA970" s="26"/>
      <c r="RB970" s="26"/>
      <c r="RC970" s="26"/>
      <c r="RD970" s="26"/>
      <c r="RE970" s="26"/>
      <c r="RF970" s="26"/>
      <c r="RG970" s="26"/>
      <c r="RH970" s="26"/>
      <c r="RI970" s="26"/>
      <c r="RJ970" s="26"/>
      <c r="RK970" s="26"/>
      <c r="RL970" s="26"/>
      <c r="RM970" s="26"/>
      <c r="RN970" s="26"/>
      <c r="RO970" s="26"/>
      <c r="RP970" s="26"/>
      <c r="RQ970" s="26"/>
      <c r="RR970" s="26"/>
      <c r="RS970" s="26"/>
      <c r="RT970" s="26"/>
      <c r="RU970" s="26"/>
      <c r="RV970" s="26"/>
      <c r="RW970" s="26"/>
      <c r="RX970" s="26"/>
      <c r="RY970" s="26"/>
      <c r="RZ970" s="26"/>
      <c r="SA970" s="26"/>
      <c r="SB970" s="26"/>
      <c r="SC970" s="26"/>
      <c r="SD970" s="26"/>
      <c r="SE970" s="26"/>
      <c r="SF970" s="26"/>
      <c r="SG970" s="26"/>
      <c r="SH970" s="26"/>
      <c r="SI970" s="26"/>
      <c r="SJ970" s="26"/>
      <c r="SK970" s="26"/>
      <c r="SL970" s="26"/>
      <c r="SM970" s="26"/>
      <c r="SN970" s="26"/>
      <c r="SO970" s="26"/>
      <c r="SP970" s="26"/>
      <c r="SQ970" s="26"/>
      <c r="SR970" s="26"/>
      <c r="SS970" s="26"/>
      <c r="ST970" s="26"/>
      <c r="SU970" s="26"/>
      <c r="SV970" s="26"/>
      <c r="SW970" s="26"/>
      <c r="SX970" s="26"/>
      <c r="SY970" s="26"/>
      <c r="SZ970" s="26"/>
      <c r="TA970" s="26"/>
      <c r="TB970" s="26"/>
      <c r="TC970" s="26"/>
      <c r="TD970" s="26"/>
      <c r="TE970" s="26"/>
      <c r="TF970" s="26"/>
      <c r="TG970" s="26"/>
      <c r="TH970" s="26"/>
      <c r="TI970" s="26"/>
      <c r="TJ970" s="26"/>
      <c r="TK970" s="26"/>
      <c r="TL970" s="26"/>
      <c r="TM970" s="26"/>
      <c r="TN970" s="26"/>
      <c r="TO970" s="26"/>
      <c r="TP970" s="26"/>
      <c r="TQ970" s="26"/>
      <c r="TR970" s="26"/>
      <c r="TS970" s="26"/>
      <c r="TT970" s="26"/>
      <c r="TU970" s="26"/>
      <c r="TV970" s="26"/>
      <c r="TW970" s="26"/>
      <c r="TX970" s="26"/>
      <c r="TY970" s="26"/>
      <c r="TZ970" s="26"/>
      <c r="UA970" s="26"/>
      <c r="UB970" s="26"/>
      <c r="UC970" s="26"/>
      <c r="UD970" s="26"/>
      <c r="UE970" s="26"/>
      <c r="UF970" s="26"/>
      <c r="UG970" s="26"/>
      <c r="UH970" s="26"/>
      <c r="UI970" s="26"/>
      <c r="UJ970" s="26"/>
      <c r="UK970" s="26"/>
      <c r="UL970" s="26"/>
      <c r="UM970" s="26"/>
      <c r="UN970" s="26"/>
      <c r="UO970" s="26"/>
      <c r="UP970" s="26"/>
      <c r="UQ970" s="26"/>
      <c r="UR970" s="26"/>
      <c r="US970" s="26"/>
      <c r="UT970" s="26"/>
      <c r="UU970" s="26"/>
      <c r="UV970" s="26"/>
      <c r="UW970" s="26"/>
      <c r="UX970" s="26"/>
      <c r="UY970" s="26"/>
      <c r="UZ970" s="26"/>
      <c r="VA970" s="26"/>
      <c r="VB970" s="26"/>
      <c r="VC970" s="26"/>
      <c r="VD970" s="26"/>
      <c r="VE970" s="26"/>
      <c r="VF970" s="26"/>
      <c r="VG970" s="26"/>
      <c r="VH970" s="26"/>
      <c r="VI970" s="26"/>
      <c r="VJ970" s="26"/>
      <c r="VK970" s="26"/>
      <c r="VL970" s="26"/>
      <c r="VM970" s="26"/>
      <c r="VN970" s="26"/>
      <c r="VO970" s="26"/>
      <c r="VP970" s="26"/>
      <c r="VQ970" s="26"/>
      <c r="VR970" s="26"/>
      <c r="VS970" s="26"/>
      <c r="VT970" s="26"/>
      <c r="VU970" s="26"/>
      <c r="VV970" s="26"/>
      <c r="VW970" s="26"/>
      <c r="VX970" s="26"/>
      <c r="VY970" s="26"/>
      <c r="VZ970" s="26"/>
      <c r="WA970" s="26"/>
      <c r="WB970" s="26"/>
      <c r="WC970" s="26"/>
      <c r="WD970" s="26"/>
      <c r="WE970" s="26"/>
      <c r="WF970" s="26"/>
      <c r="WG970" s="26"/>
      <c r="WH970" s="26"/>
      <c r="WI970" s="26"/>
      <c r="WJ970" s="26"/>
      <c r="WK970" s="26"/>
      <c r="WL970" s="26"/>
      <c r="WM970" s="26"/>
      <c r="WN970" s="26"/>
      <c r="WO970" s="26"/>
      <c r="WP970" s="26"/>
      <c r="WQ970" s="26"/>
      <c r="WR970" s="26"/>
      <c r="WS970" s="26"/>
      <c r="WT970" s="26"/>
      <c r="WU970" s="26"/>
      <c r="WV970" s="26"/>
      <c r="WW970" s="26"/>
      <c r="WX970" s="26"/>
      <c r="WY970" s="26"/>
      <c r="WZ970" s="26"/>
      <c r="XA970" s="26"/>
      <c r="XB970" s="26"/>
      <c r="XC970" s="26"/>
      <c r="XD970" s="26"/>
      <c r="XE970" s="26"/>
      <c r="XF970" s="26"/>
      <c r="XG970" s="26"/>
      <c r="XH970" s="26"/>
      <c r="XI970" s="26"/>
      <c r="XJ970" s="26"/>
      <c r="XK970" s="26"/>
      <c r="XL970" s="26"/>
      <c r="XM970" s="26"/>
      <c r="XN970" s="26"/>
      <c r="XO970" s="26"/>
      <c r="XP970" s="26"/>
      <c r="XQ970" s="26"/>
      <c r="XR970" s="26"/>
      <c r="XS970" s="26"/>
      <c r="XT970" s="26"/>
      <c r="XU970" s="26"/>
      <c r="XV970" s="26"/>
      <c r="XW970" s="26"/>
      <c r="XX970" s="26"/>
      <c r="XY970" s="26"/>
      <c r="XZ970" s="26"/>
      <c r="YA970" s="26"/>
      <c r="YB970" s="26"/>
      <c r="YC970" s="26"/>
      <c r="YD970" s="26"/>
      <c r="YE970" s="26"/>
      <c r="YF970" s="26"/>
      <c r="YG970" s="26"/>
      <c r="YH970" s="26"/>
      <c r="YI970" s="26"/>
      <c r="YJ970" s="26"/>
      <c r="YK970" s="26"/>
      <c r="YL970" s="26"/>
      <c r="YM970" s="26"/>
      <c r="YN970" s="26"/>
      <c r="YO970" s="26"/>
      <c r="YP970" s="26"/>
      <c r="YQ970" s="26"/>
      <c r="YR970" s="26"/>
      <c r="YS970" s="26"/>
      <c r="YT970" s="26"/>
      <c r="YU970" s="26"/>
      <c r="YV970" s="26"/>
      <c r="YW970" s="26"/>
      <c r="YX970" s="26"/>
      <c r="YY970" s="26"/>
      <c r="YZ970" s="26"/>
      <c r="ZA970" s="26"/>
      <c r="ZB970" s="26"/>
      <c r="ZC970" s="26"/>
      <c r="ZD970" s="26"/>
      <c r="ZE970" s="26"/>
      <c r="ZF970" s="26"/>
      <c r="ZG970" s="26"/>
      <c r="ZH970" s="26"/>
      <c r="ZI970" s="26"/>
      <c r="ZJ970" s="26"/>
      <c r="ZK970" s="26"/>
      <c r="ZL970" s="26"/>
      <c r="ZM970" s="26"/>
      <c r="ZN970" s="26"/>
      <c r="ZO970" s="26"/>
      <c r="ZP970" s="26"/>
      <c r="ZQ970" s="26"/>
      <c r="ZR970" s="26"/>
      <c r="ZS970" s="26"/>
      <c r="ZT970" s="26"/>
      <c r="ZU970" s="26"/>
      <c r="ZV970" s="26"/>
      <c r="ZW970" s="26"/>
      <c r="ZX970" s="26"/>
      <c r="ZY970" s="26"/>
      <c r="ZZ970" s="26"/>
      <c r="AAA970" s="26"/>
      <c r="AAB970" s="26"/>
      <c r="AAC970" s="26"/>
      <c r="AAD970" s="26"/>
      <c r="AAE970" s="26"/>
      <c r="AAF970" s="26"/>
      <c r="AAG970" s="26"/>
      <c r="AAH970" s="26"/>
      <c r="AAI970" s="26"/>
      <c r="AAJ970" s="26"/>
      <c r="AAK970" s="26"/>
      <c r="AAL970" s="26"/>
      <c r="AAM970" s="26"/>
      <c r="AAN970" s="26"/>
      <c r="AAO970" s="26"/>
      <c r="AAP970" s="26"/>
      <c r="AAQ970" s="26"/>
      <c r="AAR970" s="26"/>
      <c r="AAS970" s="26"/>
      <c r="AAT970" s="26"/>
      <c r="AAU970" s="26"/>
      <c r="AAV970" s="26"/>
      <c r="AAW970" s="26"/>
      <c r="AAX970" s="26"/>
      <c r="AAY970" s="26"/>
      <c r="AAZ970" s="26"/>
      <c r="ABA970" s="26"/>
      <c r="ABB970" s="26"/>
      <c r="ABC970" s="26"/>
      <c r="ABD970" s="26"/>
      <c r="ABE970" s="26"/>
      <c r="ABF970" s="26"/>
      <c r="ABG970" s="26"/>
      <c r="ABH970" s="26"/>
      <c r="ABI970" s="26"/>
      <c r="ABJ970" s="26"/>
      <c r="ABK970" s="26"/>
      <c r="ABL970" s="26"/>
      <c r="ABM970" s="26"/>
      <c r="ABN970" s="26"/>
      <c r="ABO970" s="26"/>
      <c r="ABP970" s="26"/>
      <c r="ABQ970" s="26"/>
      <c r="ABR970" s="26"/>
      <c r="ABS970" s="26"/>
      <c r="ABT970" s="26"/>
      <c r="ABU970" s="26"/>
      <c r="ABV970" s="26"/>
      <c r="ABW970" s="26"/>
      <c r="ABX970" s="26"/>
      <c r="ABY970" s="26"/>
      <c r="ABZ970" s="26"/>
      <c r="ACA970" s="26"/>
      <c r="ACB970" s="26"/>
      <c r="ACC970" s="26"/>
      <c r="ACD970" s="26"/>
      <c r="ACE970" s="26"/>
      <c r="ACF970" s="26"/>
      <c r="ACG970" s="26"/>
      <c r="ACH970" s="26"/>
      <c r="ACI970" s="26"/>
      <c r="ACJ970" s="26"/>
      <c r="ACK970" s="26"/>
      <c r="ACL970" s="26"/>
      <c r="ACM970" s="26"/>
      <c r="ACN970" s="26"/>
      <c r="ACO970" s="26"/>
      <c r="ACP970" s="26"/>
      <c r="ACQ970" s="26"/>
      <c r="ACR970" s="26"/>
      <c r="ACS970" s="26"/>
      <c r="ACT970" s="26"/>
      <c r="ACU970" s="26"/>
      <c r="ACV970" s="26"/>
      <c r="ACW970" s="26"/>
      <c r="ACX970" s="26"/>
      <c r="ACY970" s="26"/>
      <c r="ACZ970" s="26"/>
      <c r="ADA970" s="26"/>
      <c r="ADB970" s="26"/>
      <c r="ADC970" s="26"/>
      <c r="ADD970" s="26"/>
      <c r="ADE970" s="26"/>
      <c r="ADF970" s="26"/>
      <c r="ADG970" s="26"/>
      <c r="ADH970" s="26"/>
      <c r="ADI970" s="26"/>
      <c r="ADJ970" s="26"/>
      <c r="ADK970" s="26"/>
      <c r="ADL970" s="26"/>
      <c r="ADM970" s="26"/>
      <c r="ADN970" s="26"/>
      <c r="ADO970" s="26"/>
      <c r="ADP970" s="26"/>
      <c r="ADQ970" s="26"/>
      <c r="ADR970" s="26"/>
      <c r="ADS970" s="26"/>
      <c r="ADT970" s="26"/>
      <c r="ADU970" s="26"/>
      <c r="ADV970" s="26"/>
      <c r="ADW970" s="26"/>
      <c r="ADX970" s="26"/>
      <c r="ADY970" s="26"/>
      <c r="ADZ970" s="26"/>
      <c r="AEA970" s="26"/>
      <c r="AEB970" s="26"/>
      <c r="AEC970" s="26"/>
      <c r="AED970" s="26"/>
      <c r="AEE970" s="26"/>
      <c r="AEF970" s="26"/>
      <c r="AEG970" s="26"/>
      <c r="AEH970" s="26"/>
      <c r="AEI970" s="26"/>
      <c r="AEJ970" s="26"/>
      <c r="AEK970" s="26"/>
      <c r="AEL970" s="26"/>
      <c r="AEM970" s="26"/>
      <c r="AEN970" s="26"/>
      <c r="AEO970" s="26"/>
      <c r="AEP970" s="26"/>
      <c r="AEQ970" s="26"/>
      <c r="AER970" s="26"/>
      <c r="AES970" s="26"/>
      <c r="AET970" s="26"/>
      <c r="AEU970" s="26"/>
      <c r="AEV970" s="26"/>
      <c r="AEW970" s="26"/>
      <c r="AEX970" s="26"/>
      <c r="AEY970" s="26"/>
      <c r="AEZ970" s="26"/>
      <c r="AFA970" s="26"/>
      <c r="AFB970" s="26"/>
      <c r="AFC970" s="26"/>
      <c r="AFD970" s="26"/>
      <c r="AFE970" s="26"/>
      <c r="AFF970" s="26"/>
      <c r="AFG970" s="26"/>
      <c r="AFH970" s="26"/>
      <c r="AFI970" s="26"/>
      <c r="AFJ970" s="26"/>
      <c r="AFK970" s="26"/>
      <c r="AFL970" s="26"/>
      <c r="AFM970" s="26"/>
      <c r="AFN970" s="26"/>
      <c r="AFO970" s="26"/>
      <c r="AFP970" s="26"/>
      <c r="AFQ970" s="26"/>
      <c r="AFR970" s="26"/>
      <c r="AFS970" s="26"/>
      <c r="AFT970" s="26"/>
      <c r="AFU970" s="26"/>
      <c r="AFV970" s="26"/>
      <c r="AFW970" s="26"/>
      <c r="AFX970" s="26"/>
      <c r="AFY970" s="26"/>
      <c r="AFZ970" s="26"/>
      <c r="AGA970" s="26"/>
      <c r="AGB970" s="26"/>
      <c r="AGC970" s="26"/>
      <c r="AGD970" s="26"/>
      <c r="AGE970" s="26"/>
      <c r="AGF970" s="26"/>
      <c r="AGG970" s="26"/>
      <c r="AGH970" s="26"/>
      <c r="AGI970" s="26"/>
      <c r="AGJ970" s="26"/>
      <c r="AGK970" s="26"/>
      <c r="AGL970" s="26"/>
      <c r="AGM970" s="26"/>
      <c r="AGN970" s="26"/>
      <c r="AGO970" s="26"/>
      <c r="AGP970" s="26"/>
      <c r="AGQ970" s="26"/>
      <c r="AGR970" s="26"/>
      <c r="AGS970" s="26"/>
      <c r="AGT970" s="26"/>
      <c r="AGU970" s="26"/>
      <c r="AGV970" s="26"/>
      <c r="AGW970" s="26"/>
      <c r="AGX970" s="26"/>
      <c r="AGY970" s="26"/>
      <c r="AGZ970" s="26"/>
      <c r="AHA970" s="26"/>
      <c r="AHB970" s="26"/>
      <c r="AHC970" s="26"/>
      <c r="AHD970" s="26"/>
      <c r="AHE970" s="26"/>
      <c r="AHF970" s="26"/>
      <c r="AHG970" s="26"/>
      <c r="AHH970" s="26"/>
      <c r="AHI970" s="26"/>
      <c r="AHJ970" s="26"/>
      <c r="AHK970" s="26"/>
      <c r="AHL970" s="26"/>
      <c r="AHM970" s="26"/>
      <c r="AHN970" s="26"/>
      <c r="AHO970" s="26"/>
      <c r="AHP970" s="26"/>
      <c r="AHQ970" s="26"/>
      <c r="AHR970" s="26"/>
      <c r="AHS970" s="26"/>
      <c r="AHT970" s="26"/>
      <c r="AHU970" s="26"/>
      <c r="AHV970" s="26"/>
      <c r="AHW970" s="26"/>
      <c r="AHX970" s="26"/>
      <c r="AHY970" s="26"/>
      <c r="AHZ970" s="26"/>
      <c r="AIA970" s="26"/>
      <c r="AIB970" s="26"/>
      <c r="AIC970" s="26"/>
      <c r="AID970" s="26"/>
      <c r="AIE970" s="26"/>
      <c r="AIF970" s="26"/>
      <c r="AIG970" s="26"/>
      <c r="AIH970" s="26"/>
      <c r="AII970" s="26"/>
      <c r="AIJ970" s="26"/>
      <c r="AIK970" s="26"/>
      <c r="AIL970" s="26"/>
      <c r="AIM970" s="26"/>
      <c r="AIN970" s="26"/>
      <c r="AIO970" s="26"/>
      <c r="AIP970" s="26"/>
      <c r="AIQ970" s="26"/>
      <c r="AIR970" s="26"/>
      <c r="AIS970" s="26"/>
      <c r="AIT970" s="26"/>
      <c r="AIU970" s="26"/>
      <c r="AIV970" s="26"/>
      <c r="AIW970" s="26"/>
      <c r="AIX970" s="26"/>
      <c r="AIY970" s="26"/>
      <c r="AIZ970" s="26"/>
      <c r="AJA970" s="26"/>
      <c r="AJB970" s="26"/>
      <c r="AJC970" s="26"/>
      <c r="AJD970" s="26"/>
      <c r="AJE970" s="26"/>
      <c r="AJF970" s="26"/>
      <c r="AJG970" s="26"/>
      <c r="AJH970" s="26"/>
      <c r="AJI970" s="26"/>
      <c r="AJJ970" s="26"/>
      <c r="AJK970" s="26"/>
      <c r="AJL970" s="26"/>
      <c r="AJM970" s="26"/>
      <c r="AJN970" s="26"/>
      <c r="AJO970" s="26"/>
      <c r="AJP970" s="26"/>
      <c r="AJQ970" s="26"/>
      <c r="AJR970" s="26"/>
      <c r="AJS970" s="26"/>
      <c r="AJT970" s="26"/>
      <c r="AJU970" s="26"/>
      <c r="AJV970" s="26"/>
      <c r="AJW970" s="26"/>
      <c r="AJX970" s="26"/>
      <c r="AJY970" s="26"/>
      <c r="AJZ970" s="26"/>
      <c r="AKA970" s="26"/>
      <c r="AKB970" s="26"/>
      <c r="AKC970" s="26"/>
      <c r="AKD970" s="26"/>
      <c r="AKE970" s="26"/>
      <c r="AKF970" s="26"/>
      <c r="AKG970" s="26"/>
      <c r="AKH970" s="26"/>
      <c r="AKI970" s="26"/>
      <c r="AKJ970" s="26"/>
      <c r="AKK970" s="26"/>
      <c r="AKL970" s="26"/>
      <c r="AKM970" s="26"/>
      <c r="AKN970" s="26"/>
      <c r="AKO970" s="26"/>
      <c r="AKP970" s="26"/>
      <c r="AKQ970" s="26"/>
      <c r="AKR970" s="26"/>
      <c r="AKS970" s="26"/>
      <c r="AKT970" s="26"/>
      <c r="AKU970" s="26"/>
      <c r="AKV970" s="26"/>
      <c r="AKW970" s="26"/>
      <c r="AKX970" s="26"/>
      <c r="AKY970" s="26"/>
      <c r="AKZ970" s="26"/>
      <c r="ALA970" s="26"/>
      <c r="ALB970" s="26"/>
      <c r="ALC970" s="26"/>
      <c r="ALD970" s="26"/>
      <c r="ALE970" s="26"/>
      <c r="ALF970" s="26"/>
      <c r="ALG970" s="26"/>
      <c r="ALH970" s="26"/>
      <c r="ALI970" s="26"/>
      <c r="ALJ970" s="26"/>
      <c r="ALK970" s="26"/>
      <c r="ALL970" s="26"/>
      <c r="ALM970" s="26"/>
      <c r="ALN970" s="26"/>
      <c r="ALO970" s="26"/>
      <c r="ALP970" s="26"/>
      <c r="ALQ970" s="26"/>
      <c r="ALR970" s="26"/>
      <c r="ALS970" s="26"/>
      <c r="ALT970" s="26"/>
      <c r="ALU970" s="26"/>
      <c r="ALV970" s="26"/>
      <c r="ALW970" s="26"/>
      <c r="ALX970" s="26"/>
      <c r="ALY970" s="26"/>
      <c r="ALZ970" s="26"/>
      <c r="AMA970" s="26"/>
      <c r="AMB970" s="26"/>
      <c r="AMC970" s="26"/>
      <c r="AMD970" s="26"/>
      <c r="AME970" s="26"/>
      <c r="AMF970" s="26"/>
      <c r="AMG970" s="26"/>
      <c r="AMH970" s="26"/>
      <c r="AMI970" s="26"/>
      <c r="AMJ970" s="26"/>
      <c r="AMK970" s="26"/>
      <c r="AML970" s="26"/>
      <c r="AMM970" s="26"/>
      <c r="AMN970" s="26"/>
      <c r="AMO970" s="26"/>
      <c r="AMP970" s="26"/>
      <c r="AMQ970" s="26"/>
      <c r="AMR970" s="26"/>
      <c r="AMS970" s="26"/>
      <c r="AMT970" s="26"/>
      <c r="AMU970" s="26"/>
      <c r="AMV970" s="26"/>
      <c r="AMW970" s="26"/>
      <c r="AMX970" s="26"/>
      <c r="AMY970" s="26"/>
      <c r="AMZ970" s="26"/>
      <c r="ANA970" s="26"/>
      <c r="ANB970" s="26"/>
      <c r="ANC970" s="26"/>
      <c r="AND970" s="26"/>
      <c r="ANE970" s="26"/>
      <c r="ANF970" s="26"/>
      <c r="ANG970" s="26"/>
      <c r="ANH970" s="26"/>
      <c r="ANI970" s="26"/>
      <c r="ANJ970" s="26"/>
      <c r="ANK970" s="26"/>
      <c r="ANL970" s="26"/>
      <c r="ANM970" s="26"/>
      <c r="ANN970" s="26"/>
      <c r="ANO970" s="26"/>
      <c r="ANP970" s="26"/>
      <c r="ANQ970" s="26"/>
      <c r="ANR970" s="26"/>
      <c r="ANS970" s="26"/>
      <c r="ANT970" s="26"/>
      <c r="ANU970" s="26"/>
      <c r="ANV970" s="26"/>
      <c r="ANW970" s="26"/>
      <c r="ANX970" s="26"/>
      <c r="ANY970" s="26"/>
      <c r="ANZ970" s="26"/>
      <c r="AOA970" s="26"/>
      <c r="AOB970" s="26"/>
      <c r="AOC970" s="26"/>
      <c r="AOD970" s="26"/>
      <c r="AOE970" s="26"/>
      <c r="AOF970" s="26"/>
      <c r="AOG970" s="26"/>
      <c r="AOH970" s="26"/>
      <c r="AOI970" s="26"/>
      <c r="AOJ970" s="26"/>
      <c r="AOK970" s="26"/>
      <c r="AOL970" s="26"/>
      <c r="AOM970" s="26"/>
      <c r="AON970" s="26"/>
      <c r="AOO970" s="26"/>
      <c r="AOP970" s="26"/>
      <c r="AOQ970" s="26"/>
      <c r="AOR970" s="26"/>
      <c r="AOS970" s="26"/>
      <c r="AOT970" s="26"/>
      <c r="AOU970" s="26"/>
      <c r="AOV970" s="26"/>
      <c r="AOW970" s="26"/>
      <c r="AOX970" s="26"/>
      <c r="AOY970" s="26"/>
      <c r="AOZ970" s="26"/>
      <c r="APA970" s="26"/>
      <c r="APB970" s="26"/>
      <c r="APC970" s="26"/>
      <c r="APD970" s="26"/>
      <c r="APE970" s="26"/>
      <c r="APF970" s="26"/>
      <c r="APG970" s="26"/>
      <c r="APH970" s="26"/>
      <c r="API970" s="26"/>
      <c r="APJ970" s="26"/>
      <c r="APK970" s="26"/>
      <c r="APL970" s="26"/>
      <c r="APM970" s="26"/>
      <c r="APN970" s="26"/>
      <c r="APO970" s="26"/>
      <c r="APP970" s="26"/>
      <c r="APQ970" s="26"/>
      <c r="APR970" s="26"/>
      <c r="APS970" s="26"/>
      <c r="APT970" s="26"/>
      <c r="APU970" s="26"/>
      <c r="APV970" s="26"/>
      <c r="APW970" s="26"/>
      <c r="APX970" s="26"/>
      <c r="APY970" s="26"/>
      <c r="APZ970" s="26"/>
      <c r="AQA970" s="26"/>
      <c r="AQB970" s="26"/>
      <c r="AQC970" s="26"/>
      <c r="AQD970" s="26"/>
      <c r="AQE970" s="26"/>
      <c r="AQF970" s="26"/>
      <c r="AQG970" s="26"/>
      <c r="AQH970" s="26"/>
      <c r="AQI970" s="26"/>
      <c r="AQJ970" s="26"/>
      <c r="AQK970" s="26"/>
      <c r="AQL970" s="26"/>
      <c r="AQM970" s="26"/>
      <c r="AQN970" s="26"/>
      <c r="AQO970" s="26"/>
      <c r="AQP970" s="26"/>
      <c r="AQQ970" s="26"/>
      <c r="AQR970" s="26"/>
      <c r="AQS970" s="26"/>
      <c r="AQT970" s="26"/>
      <c r="AQU970" s="26"/>
      <c r="AQV970" s="26"/>
      <c r="AQW970" s="26"/>
      <c r="AQX970" s="26"/>
      <c r="AQY970" s="26"/>
      <c r="AQZ970" s="26"/>
      <c r="ARA970" s="26"/>
      <c r="ARB970" s="26"/>
      <c r="ARC970" s="26"/>
      <c r="ARD970" s="26"/>
      <c r="ARE970" s="26"/>
      <c r="ARF970" s="26"/>
      <c r="ARG970" s="26"/>
      <c r="ARH970" s="26"/>
      <c r="ARI970" s="26"/>
      <c r="ARJ970" s="26"/>
      <c r="ARK970" s="26"/>
      <c r="ARL970" s="26"/>
      <c r="ARM970" s="26"/>
      <c r="ARN970" s="26"/>
      <c r="ARO970" s="26"/>
      <c r="ARP970" s="26"/>
      <c r="ARQ970" s="26"/>
      <c r="ARR970" s="26"/>
      <c r="ARS970" s="26"/>
      <c r="ART970" s="26"/>
      <c r="ARU970" s="26"/>
      <c r="ARV970" s="26"/>
      <c r="ARW970" s="26"/>
      <c r="ARX970" s="26"/>
      <c r="ARY970" s="26"/>
      <c r="ARZ970" s="26"/>
      <c r="ASA970" s="26"/>
      <c r="ASB970" s="26"/>
      <c r="ASC970" s="26"/>
      <c r="ASD970" s="26"/>
      <c r="ASE970" s="26"/>
      <c r="ASF970" s="26"/>
      <c r="ASG970" s="26"/>
      <c r="ASH970" s="26"/>
      <c r="ASI970" s="26"/>
      <c r="ASJ970" s="26"/>
      <c r="ASK970" s="26"/>
      <c r="ASL970" s="26"/>
      <c r="ASM970" s="26"/>
      <c r="ASN970" s="26"/>
      <c r="ASO970" s="26"/>
      <c r="ASP970" s="26"/>
      <c r="ASQ970" s="26"/>
      <c r="ASR970" s="26"/>
      <c r="ASS970" s="26"/>
      <c r="AST970" s="26"/>
      <c r="ASU970" s="26"/>
      <c r="ASV970" s="26"/>
      <c r="ASW970" s="26"/>
      <c r="ASX970" s="26"/>
      <c r="ASY970" s="26"/>
      <c r="ASZ970" s="26"/>
      <c r="ATA970" s="26"/>
      <c r="ATB970" s="26"/>
      <c r="ATC970" s="26"/>
      <c r="ATD970" s="26"/>
      <c r="ATE970" s="26"/>
      <c r="ATF970" s="26"/>
      <c r="ATG970" s="26"/>
      <c r="ATH970" s="26"/>
      <c r="ATI970" s="26"/>
      <c r="ATJ970" s="26"/>
      <c r="ATK970" s="26"/>
      <c r="ATL970" s="26"/>
      <c r="ATM970" s="26"/>
      <c r="ATN970" s="26"/>
      <c r="ATO970" s="26"/>
      <c r="ATP970" s="26"/>
      <c r="ATQ970" s="26"/>
      <c r="ATR970" s="26"/>
      <c r="ATS970" s="26"/>
      <c r="ATT970" s="26"/>
      <c r="ATU970" s="26"/>
      <c r="ATV970" s="26"/>
      <c r="ATW970" s="26"/>
      <c r="ATX970" s="26"/>
      <c r="ATY970" s="26"/>
      <c r="ATZ970" s="26"/>
      <c r="AUA970" s="26"/>
      <c r="AUB970" s="26"/>
      <c r="AUC970" s="26"/>
      <c r="AUD970" s="26"/>
      <c r="AUE970" s="26"/>
      <c r="AUF970" s="26"/>
      <c r="AUG970" s="26"/>
      <c r="AUH970" s="26"/>
      <c r="AUI970" s="26"/>
      <c r="AUJ970" s="26"/>
      <c r="AUK970" s="26"/>
      <c r="AUL970" s="26"/>
      <c r="AUM970" s="26"/>
      <c r="AUN970" s="26"/>
      <c r="AUO970" s="26"/>
      <c r="AUP970" s="26"/>
      <c r="AUQ970" s="26"/>
      <c r="AUR970" s="26"/>
      <c r="AUS970" s="26"/>
      <c r="AUT970" s="26"/>
      <c r="AUU970" s="26"/>
      <c r="AUV970" s="26"/>
      <c r="AUW970" s="26"/>
      <c r="AUX970" s="26"/>
      <c r="AUY970" s="26"/>
      <c r="AUZ970" s="26"/>
      <c r="AVA970" s="26"/>
      <c r="AVB970" s="26"/>
      <c r="AVC970" s="26"/>
      <c r="AVD970" s="26"/>
      <c r="AVE970" s="26"/>
      <c r="AVF970" s="26"/>
      <c r="AVG970" s="26"/>
      <c r="AVH970" s="26"/>
      <c r="AVI970" s="26"/>
      <c r="AVJ970" s="26"/>
      <c r="AVK970" s="26"/>
      <c r="AVL970" s="26"/>
      <c r="AVM970" s="26"/>
      <c r="AVN970" s="26"/>
      <c r="AVO970" s="26"/>
      <c r="AVP970" s="26"/>
      <c r="AVQ970" s="26"/>
      <c r="AVR970" s="26"/>
      <c r="AVS970" s="26"/>
      <c r="AVT970" s="26"/>
      <c r="AVU970" s="26"/>
      <c r="AVV970" s="26"/>
      <c r="AVW970" s="26"/>
      <c r="AVX970" s="26"/>
      <c r="AVY970" s="26"/>
      <c r="AVZ970" s="26"/>
      <c r="AWA970" s="26"/>
      <c r="AWB970" s="26"/>
      <c r="AWC970" s="26"/>
      <c r="AWD970" s="26"/>
      <c r="AWE970" s="26"/>
      <c r="AWF970" s="26"/>
      <c r="AWG970" s="26"/>
      <c r="AWH970" s="26"/>
      <c r="AWI970" s="26"/>
      <c r="AWJ970" s="26"/>
      <c r="AWK970" s="26"/>
      <c r="AWL970" s="26"/>
      <c r="AWM970" s="26"/>
      <c r="AWN970" s="26"/>
      <c r="AWO970" s="26"/>
      <c r="AWP970" s="26"/>
      <c r="AWQ970" s="26"/>
      <c r="AWR970" s="26"/>
      <c r="AWS970" s="26"/>
      <c r="AWT970" s="26"/>
      <c r="AWU970" s="26"/>
      <c r="AWV970" s="26"/>
      <c r="AWW970" s="26"/>
      <c r="AWX970" s="26"/>
      <c r="AWY970" s="26"/>
      <c r="AWZ970" s="26"/>
      <c r="AXA970" s="26"/>
      <c r="AXB970" s="26"/>
      <c r="AXC970" s="26"/>
      <c r="AXD970" s="26"/>
      <c r="AXE970" s="26"/>
      <c r="AXF970" s="26"/>
      <c r="AXG970" s="26"/>
      <c r="AXH970" s="26"/>
      <c r="AXI970" s="26"/>
      <c r="AXJ970" s="26"/>
      <c r="AXK970" s="26"/>
      <c r="AXL970" s="26"/>
      <c r="AXM970" s="26"/>
      <c r="AXN970" s="26"/>
      <c r="AXO970" s="26"/>
      <c r="AXP970" s="26"/>
      <c r="AXQ970" s="26"/>
      <c r="AXR970" s="26"/>
      <c r="AXS970" s="26"/>
      <c r="AXT970" s="26"/>
      <c r="AXU970" s="26"/>
      <c r="AXV970" s="26"/>
      <c r="AXW970" s="26"/>
      <c r="AXX970" s="26"/>
      <c r="AXY970" s="26"/>
      <c r="AXZ970" s="26"/>
      <c r="AYA970" s="26"/>
      <c r="AYB970" s="26"/>
      <c r="AYC970" s="26"/>
      <c r="AYD970" s="26"/>
      <c r="AYE970" s="26"/>
      <c r="AYF970" s="26"/>
      <c r="AYG970" s="26"/>
      <c r="AYH970" s="26"/>
      <c r="AYI970" s="26"/>
      <c r="AYJ970" s="26"/>
      <c r="AYK970" s="26"/>
      <c r="AYL970" s="26"/>
      <c r="AYM970" s="26"/>
      <c r="AYN970" s="26"/>
      <c r="AYO970" s="26"/>
      <c r="AYP970" s="26"/>
      <c r="AYQ970" s="26"/>
      <c r="AYR970" s="26"/>
      <c r="AYS970" s="26"/>
      <c r="AYT970" s="26"/>
      <c r="AYU970" s="26"/>
      <c r="AYV970" s="26"/>
      <c r="AYW970" s="26"/>
      <c r="AYX970" s="26"/>
      <c r="AYY970" s="26"/>
      <c r="AYZ970" s="26"/>
      <c r="AZA970" s="26"/>
      <c r="AZB970" s="26"/>
      <c r="AZC970" s="26"/>
      <c r="AZD970" s="26"/>
      <c r="AZE970" s="26"/>
      <c r="AZF970" s="26"/>
      <c r="AZG970" s="26"/>
      <c r="AZH970" s="26"/>
      <c r="AZI970" s="26"/>
      <c r="AZJ970" s="26"/>
      <c r="AZK970" s="26"/>
      <c r="AZL970" s="26"/>
      <c r="AZM970" s="26"/>
      <c r="AZN970" s="26"/>
      <c r="AZO970" s="26"/>
      <c r="AZP970" s="26"/>
      <c r="AZQ970" s="26"/>
      <c r="AZR970" s="26"/>
      <c r="AZS970" s="26"/>
      <c r="AZT970" s="26"/>
      <c r="AZU970" s="26"/>
      <c r="AZV970" s="26"/>
      <c r="AZW970" s="26"/>
      <c r="AZX970" s="26"/>
      <c r="AZY970" s="26"/>
      <c r="AZZ970" s="26"/>
      <c r="BAA970" s="26"/>
      <c r="BAB970" s="26"/>
      <c r="BAC970" s="26"/>
      <c r="BAD970" s="26"/>
      <c r="BAE970" s="26"/>
      <c r="BAF970" s="26"/>
      <c r="BAG970" s="26"/>
      <c r="BAH970" s="26"/>
      <c r="BAI970" s="26"/>
      <c r="BAJ970" s="26"/>
      <c r="BAK970" s="26"/>
      <c r="BAL970" s="26"/>
      <c r="BAM970" s="26"/>
      <c r="BAN970" s="26"/>
      <c r="BAO970" s="26"/>
      <c r="BAP970" s="26"/>
      <c r="BAQ970" s="26"/>
      <c r="BAR970" s="26"/>
      <c r="BAS970" s="26"/>
      <c r="BAT970" s="26"/>
      <c r="BAU970" s="26"/>
      <c r="BAV970" s="26"/>
      <c r="BAW970" s="26"/>
      <c r="BAX970" s="26"/>
      <c r="BAY970" s="26"/>
      <c r="BAZ970" s="26"/>
      <c r="BBA970" s="26"/>
      <c r="BBB970" s="26"/>
      <c r="BBC970" s="26"/>
      <c r="BBD970" s="26"/>
      <c r="BBE970" s="26"/>
      <c r="BBF970" s="26"/>
      <c r="BBG970" s="26"/>
      <c r="BBH970" s="26"/>
      <c r="BBI970" s="26"/>
      <c r="BBJ970" s="26"/>
      <c r="BBK970" s="26"/>
      <c r="BBL970" s="26"/>
      <c r="BBM970" s="26"/>
      <c r="BBN970" s="26"/>
      <c r="BBO970" s="26"/>
      <c r="BBP970" s="26"/>
      <c r="BBQ970" s="26"/>
      <c r="BBR970" s="26"/>
      <c r="BBS970" s="26"/>
      <c r="BBT970" s="26"/>
      <c r="BBU970" s="26"/>
      <c r="BBV970" s="26"/>
      <c r="BBW970" s="26"/>
      <c r="BBX970" s="26"/>
      <c r="BBY970" s="26"/>
      <c r="BBZ970" s="26"/>
      <c r="BCA970" s="26"/>
      <c r="BCB970" s="26"/>
      <c r="BCC970" s="26"/>
      <c r="BCD970" s="26"/>
      <c r="BCE970" s="26"/>
      <c r="BCF970" s="26"/>
      <c r="BCG970" s="26"/>
      <c r="BCH970" s="26"/>
      <c r="BCI970" s="26"/>
      <c r="BCJ970" s="26"/>
      <c r="BCK970" s="26"/>
      <c r="BCL970" s="26"/>
      <c r="BCM970" s="26"/>
      <c r="BCN970" s="26"/>
      <c r="BCO970" s="26"/>
      <c r="BCP970" s="26"/>
      <c r="BCQ970" s="26"/>
      <c r="BCR970" s="26"/>
      <c r="BCS970" s="26"/>
      <c r="BCT970" s="26"/>
      <c r="BCU970" s="26"/>
      <c r="BCV970" s="26"/>
      <c r="BCW970" s="26"/>
      <c r="BCX970" s="26"/>
      <c r="BCY970" s="26"/>
      <c r="BCZ970" s="26"/>
      <c r="BDA970" s="26"/>
      <c r="BDB970" s="26"/>
      <c r="BDC970" s="26"/>
      <c r="BDD970" s="26"/>
      <c r="BDE970" s="26"/>
      <c r="BDF970" s="26"/>
      <c r="BDG970" s="26"/>
      <c r="BDH970" s="26"/>
      <c r="BDI970" s="26"/>
      <c r="BDJ970" s="26"/>
      <c r="BDK970" s="26"/>
      <c r="BDL970" s="26"/>
      <c r="BDM970" s="26"/>
      <c r="BDN970" s="26"/>
      <c r="BDO970" s="26"/>
      <c r="BDP970" s="26"/>
      <c r="BDQ970" s="26"/>
      <c r="BDR970" s="26"/>
      <c r="BDS970" s="26"/>
      <c r="BDT970" s="26"/>
      <c r="BDU970" s="26"/>
      <c r="BDV970" s="26"/>
      <c r="BDW970" s="26"/>
      <c r="BDX970" s="26"/>
      <c r="BDY970" s="26"/>
      <c r="BDZ970" s="26"/>
      <c r="BEA970" s="26"/>
      <c r="BEB970" s="26"/>
      <c r="BEC970" s="26"/>
      <c r="BED970" s="26"/>
      <c r="BEE970" s="26"/>
      <c r="BEF970" s="26"/>
      <c r="BEG970" s="26"/>
      <c r="BEH970" s="26"/>
      <c r="BEI970" s="26"/>
      <c r="BEJ970" s="26"/>
      <c r="BEK970" s="26"/>
      <c r="BEL970" s="26"/>
      <c r="BEM970" s="26"/>
      <c r="BEN970" s="26"/>
      <c r="BEO970" s="26"/>
      <c r="BEP970" s="26"/>
      <c r="BEQ970" s="26"/>
      <c r="BER970" s="26"/>
      <c r="BES970" s="26"/>
      <c r="BET970" s="26"/>
      <c r="BEU970" s="26"/>
      <c r="BEV970" s="26"/>
      <c r="BEW970" s="26"/>
      <c r="BEX970" s="26"/>
      <c r="BEY970" s="26"/>
      <c r="BEZ970" s="26"/>
      <c r="BFA970" s="26"/>
      <c r="BFB970" s="26"/>
      <c r="BFC970" s="26"/>
      <c r="BFD970" s="26"/>
      <c r="BFE970" s="26"/>
      <c r="BFF970" s="26"/>
      <c r="BFG970" s="26"/>
      <c r="BFH970" s="26"/>
      <c r="BFI970" s="26"/>
      <c r="BFJ970" s="26"/>
      <c r="BFK970" s="26"/>
      <c r="BFL970" s="26"/>
      <c r="BFM970" s="26"/>
      <c r="BFN970" s="26"/>
      <c r="BFO970" s="26"/>
      <c r="BFP970" s="26"/>
      <c r="BFQ970" s="26"/>
      <c r="BFR970" s="26"/>
      <c r="BFS970" s="26"/>
      <c r="BFT970" s="26"/>
      <c r="BFU970" s="26"/>
      <c r="BFV970" s="26"/>
      <c r="BFW970" s="26"/>
      <c r="BFX970" s="26"/>
      <c r="BFY970" s="26"/>
      <c r="BFZ970" s="26"/>
      <c r="BGA970" s="26"/>
      <c r="BGB970" s="26"/>
      <c r="BGC970" s="26"/>
      <c r="BGD970" s="26"/>
      <c r="BGE970" s="26"/>
      <c r="BGF970" s="26"/>
      <c r="BGG970" s="26"/>
      <c r="BGH970" s="26"/>
      <c r="BGI970" s="26"/>
      <c r="BGJ970" s="26"/>
      <c r="BGK970" s="26"/>
      <c r="BGL970" s="26"/>
      <c r="BGM970" s="26"/>
      <c r="BGN970" s="26"/>
      <c r="BGO970" s="26"/>
      <c r="BGP970" s="26"/>
      <c r="BGQ970" s="26"/>
      <c r="BGR970" s="26"/>
      <c r="BGS970" s="26"/>
      <c r="BGT970" s="26"/>
      <c r="BGU970" s="26"/>
      <c r="BGV970" s="26"/>
      <c r="BGW970" s="26"/>
      <c r="BGX970" s="26"/>
      <c r="BGY970" s="26"/>
      <c r="BGZ970" s="26"/>
      <c r="BHA970" s="26"/>
      <c r="BHB970" s="26"/>
      <c r="BHC970" s="26"/>
      <c r="BHD970" s="26"/>
      <c r="BHE970" s="26"/>
      <c r="BHF970" s="26"/>
      <c r="BHG970" s="26"/>
      <c r="BHH970" s="26"/>
      <c r="BHI970" s="26"/>
      <c r="BHJ970" s="26"/>
      <c r="BHK970" s="26"/>
      <c r="BHL970" s="26"/>
      <c r="BHM970" s="26"/>
      <c r="BHN970" s="26"/>
      <c r="BHO970" s="26"/>
      <c r="BHP970" s="26"/>
      <c r="BHQ970" s="26"/>
      <c r="BHR970" s="26"/>
      <c r="BHS970" s="26"/>
      <c r="BHT970" s="26"/>
      <c r="BHU970" s="26"/>
      <c r="BHV970" s="26"/>
      <c r="BHW970" s="26"/>
      <c r="BHX970" s="26"/>
      <c r="BHY970" s="26"/>
      <c r="BHZ970" s="26"/>
      <c r="BIA970" s="26"/>
      <c r="BIB970" s="26"/>
      <c r="BIC970" s="26"/>
      <c r="BID970" s="26"/>
      <c r="BIE970" s="26"/>
      <c r="BIF970" s="26"/>
      <c r="BIG970" s="26"/>
      <c r="BIH970" s="26"/>
      <c r="BII970" s="26"/>
      <c r="BIJ970" s="26"/>
      <c r="BIK970" s="26"/>
      <c r="BIL970" s="26"/>
      <c r="BIM970" s="26"/>
      <c r="BIN970" s="26"/>
      <c r="BIO970" s="26"/>
      <c r="BIP970" s="26"/>
      <c r="BIQ970" s="26"/>
      <c r="BIR970" s="26"/>
      <c r="BIS970" s="26"/>
      <c r="BIT970" s="26"/>
      <c r="BIU970" s="26"/>
      <c r="BIV970" s="26"/>
      <c r="BIW970" s="26"/>
      <c r="BIX970" s="26"/>
      <c r="BIY970" s="26"/>
      <c r="BIZ970" s="26"/>
      <c r="BJA970" s="26"/>
      <c r="BJB970" s="26"/>
      <c r="BJC970" s="26"/>
      <c r="BJD970" s="26"/>
      <c r="BJE970" s="26"/>
      <c r="BJF970" s="26"/>
      <c r="BJG970" s="26"/>
      <c r="BJH970" s="26"/>
      <c r="BJI970" s="26"/>
      <c r="BJJ970" s="26"/>
      <c r="BJK970" s="26"/>
      <c r="BJL970" s="26"/>
      <c r="BJM970" s="26"/>
      <c r="BJN970" s="26"/>
      <c r="BJO970" s="26"/>
      <c r="BJP970" s="26"/>
      <c r="BJQ970" s="26"/>
      <c r="BJR970" s="26"/>
      <c r="BJS970" s="26"/>
      <c r="BJT970" s="26"/>
      <c r="BJU970" s="26"/>
      <c r="BJV970" s="26"/>
      <c r="BJW970" s="26"/>
      <c r="BJX970" s="26"/>
      <c r="BJY970" s="26"/>
      <c r="BJZ970" s="26"/>
      <c r="BKA970" s="26"/>
      <c r="BKB970" s="26"/>
      <c r="BKC970" s="26"/>
      <c r="BKD970" s="26"/>
      <c r="BKE970" s="26"/>
      <c r="BKF970" s="26"/>
      <c r="BKG970" s="26"/>
      <c r="BKH970" s="26"/>
      <c r="BKI970" s="26"/>
      <c r="BKJ970" s="26"/>
      <c r="BKK970" s="26"/>
      <c r="BKL970" s="26"/>
      <c r="BKM970" s="26"/>
      <c r="BKN970" s="26"/>
      <c r="BKO970" s="26"/>
      <c r="BKP970" s="26"/>
      <c r="BKQ970" s="26"/>
      <c r="BKR970" s="26"/>
      <c r="BKS970" s="26"/>
      <c r="BKT970" s="26"/>
      <c r="BKU970" s="26"/>
      <c r="BKV970" s="26"/>
      <c r="BKW970" s="26"/>
      <c r="BKX970" s="26"/>
      <c r="BKY970" s="26"/>
      <c r="BKZ970" s="26"/>
      <c r="BLA970" s="26"/>
      <c r="BLB970" s="26"/>
      <c r="BLC970" s="26"/>
      <c r="BLD970" s="26"/>
      <c r="BLE970" s="26"/>
      <c r="BLF970" s="26"/>
      <c r="BLG970" s="26"/>
      <c r="BLH970" s="26"/>
      <c r="BLI970" s="26"/>
      <c r="BLJ970" s="26"/>
      <c r="BLK970" s="26"/>
      <c r="BLL970" s="26"/>
      <c r="BLM970" s="26"/>
      <c r="BLN970" s="26"/>
      <c r="BLO970" s="26"/>
      <c r="BLP970" s="26"/>
      <c r="BLQ970" s="26"/>
      <c r="BLR970" s="26"/>
      <c r="BLS970" s="26"/>
      <c r="BLT970" s="26"/>
      <c r="BLU970" s="26"/>
      <c r="BLV970" s="26"/>
      <c r="BLW970" s="26"/>
      <c r="BLX970" s="26"/>
      <c r="BLY970" s="26"/>
      <c r="BLZ970" s="26"/>
      <c r="BMA970" s="26"/>
      <c r="BMB970" s="26"/>
      <c r="BMC970" s="26"/>
      <c r="BMD970" s="26"/>
      <c r="BME970" s="26"/>
      <c r="BMF970" s="26"/>
      <c r="BMG970" s="26"/>
      <c r="BMH970" s="26"/>
      <c r="BMI970" s="26"/>
      <c r="BMJ970" s="26"/>
      <c r="BMK970" s="26"/>
      <c r="BML970" s="26"/>
      <c r="BMM970" s="26"/>
      <c r="BMN970" s="26"/>
      <c r="BMO970" s="26"/>
      <c r="BMP970" s="26"/>
      <c r="BMQ970" s="26"/>
      <c r="BMR970" s="26"/>
      <c r="BMS970" s="26"/>
      <c r="BMT970" s="26"/>
      <c r="BMU970" s="26"/>
      <c r="BMV970" s="26"/>
      <c r="BMW970" s="26"/>
      <c r="BMX970" s="26"/>
      <c r="BMY970" s="26"/>
      <c r="BMZ970" s="26"/>
      <c r="BNA970" s="26"/>
      <c r="BNB970" s="26"/>
      <c r="BNC970" s="26"/>
      <c r="BND970" s="26"/>
      <c r="BNE970" s="26"/>
      <c r="BNF970" s="26"/>
      <c r="BNG970" s="26"/>
      <c r="BNH970" s="26"/>
      <c r="BNI970" s="26"/>
      <c r="BNJ970" s="26"/>
      <c r="BNK970" s="26"/>
      <c r="BNL970" s="26"/>
      <c r="BNM970" s="26"/>
      <c r="BNN970" s="26"/>
      <c r="BNO970" s="26"/>
      <c r="BNP970" s="26"/>
      <c r="BNQ970" s="26"/>
      <c r="BNR970" s="26"/>
      <c r="BNS970" s="26"/>
      <c r="BNT970" s="26"/>
      <c r="BNU970" s="26"/>
      <c r="BNV970" s="26"/>
      <c r="BNW970" s="26"/>
      <c r="BNX970" s="26"/>
      <c r="BNY970" s="26"/>
      <c r="BNZ970" s="26"/>
      <c r="BOA970" s="26"/>
      <c r="BOB970" s="26"/>
      <c r="BOC970" s="26"/>
      <c r="BOD970" s="26"/>
      <c r="BOE970" s="26"/>
      <c r="BOF970" s="26"/>
      <c r="BOG970" s="26"/>
      <c r="BOH970" s="26"/>
      <c r="BOI970" s="26"/>
      <c r="BOJ970" s="26"/>
      <c r="BOK970" s="26"/>
      <c r="BOL970" s="26"/>
      <c r="BOM970" s="26"/>
      <c r="BON970" s="26"/>
      <c r="BOO970" s="26"/>
      <c r="BOP970" s="26"/>
      <c r="BOQ970" s="26"/>
      <c r="BOR970" s="26"/>
      <c r="BOS970" s="26"/>
      <c r="BOT970" s="26"/>
      <c r="BOU970" s="26"/>
      <c r="BOV970" s="26"/>
      <c r="BOW970" s="26"/>
      <c r="BOX970" s="26"/>
      <c r="BOY970" s="26"/>
      <c r="BOZ970" s="26"/>
      <c r="BPA970" s="26"/>
      <c r="BPB970" s="26"/>
      <c r="BPC970" s="26"/>
      <c r="BPD970" s="26"/>
      <c r="BPE970" s="26"/>
      <c r="BPF970" s="26"/>
      <c r="BPG970" s="26"/>
      <c r="BPH970" s="26"/>
      <c r="BPI970" s="26"/>
      <c r="BPJ970" s="26"/>
      <c r="BPK970" s="26"/>
      <c r="BPL970" s="26"/>
      <c r="BPM970" s="26"/>
      <c r="BPN970" s="26"/>
      <c r="BPO970" s="26"/>
      <c r="BPP970" s="26"/>
      <c r="BPQ970" s="26"/>
      <c r="BPR970" s="26"/>
      <c r="BPS970" s="26"/>
      <c r="BPT970" s="26"/>
      <c r="BPU970" s="26"/>
      <c r="BPV970" s="26"/>
      <c r="BPW970" s="26"/>
      <c r="BPX970" s="26"/>
      <c r="BPY970" s="26"/>
      <c r="BPZ970" s="26"/>
      <c r="BQA970" s="26"/>
      <c r="BQB970" s="26"/>
      <c r="BQC970" s="26"/>
      <c r="BQD970" s="26"/>
      <c r="BQE970" s="26"/>
      <c r="BQF970" s="26"/>
      <c r="BQG970" s="26"/>
      <c r="BQH970" s="26"/>
      <c r="BQI970" s="26"/>
      <c r="BQJ970" s="26"/>
      <c r="BQK970" s="26"/>
      <c r="BQL970" s="26"/>
      <c r="BQM970" s="26"/>
      <c r="BQN970" s="26"/>
      <c r="BQO970" s="26"/>
      <c r="BQP970" s="26"/>
      <c r="BQQ970" s="26"/>
      <c r="BQR970" s="26"/>
      <c r="BQS970" s="26"/>
      <c r="BQT970" s="26"/>
      <c r="BQU970" s="26"/>
      <c r="BQV970" s="26"/>
      <c r="BQW970" s="26"/>
      <c r="BQX970" s="26"/>
      <c r="BQY970" s="26"/>
      <c r="BQZ970" s="26"/>
      <c r="BRA970" s="26"/>
      <c r="BRB970" s="26"/>
      <c r="BRC970" s="26"/>
      <c r="BRD970" s="26"/>
      <c r="BRE970" s="26"/>
      <c r="BRF970" s="26"/>
      <c r="BRG970" s="26"/>
      <c r="BRH970" s="26"/>
      <c r="BRI970" s="26"/>
      <c r="BRJ970" s="26"/>
      <c r="BRK970" s="26"/>
      <c r="BRL970" s="26"/>
      <c r="BRM970" s="26"/>
      <c r="BRN970" s="26"/>
      <c r="BRO970" s="26"/>
      <c r="BRP970" s="26"/>
      <c r="BRQ970" s="26"/>
      <c r="BRR970" s="26"/>
      <c r="BRS970" s="26"/>
      <c r="BRT970" s="26"/>
      <c r="BRU970" s="26"/>
      <c r="BRV970" s="26"/>
      <c r="BRW970" s="26"/>
      <c r="BRX970" s="26"/>
      <c r="BRY970" s="26"/>
      <c r="BRZ970" s="26"/>
      <c r="BSA970" s="26"/>
      <c r="BSB970" s="26"/>
      <c r="BSC970" s="26"/>
      <c r="BSD970" s="26"/>
      <c r="BSE970" s="26"/>
      <c r="BSF970" s="26"/>
      <c r="BSG970" s="26"/>
      <c r="BSH970" s="26"/>
      <c r="BSI970" s="26"/>
      <c r="BSJ970" s="26"/>
      <c r="BSK970" s="26"/>
      <c r="BSL970" s="26"/>
      <c r="BSM970" s="26"/>
      <c r="BSN970" s="26"/>
      <c r="BSO970" s="26"/>
      <c r="BSP970" s="26"/>
      <c r="BSQ970" s="26"/>
      <c r="BSR970" s="26"/>
      <c r="BSS970" s="26"/>
      <c r="BST970" s="26"/>
      <c r="BSU970" s="26"/>
      <c r="BSV970" s="26"/>
      <c r="BSW970" s="26"/>
      <c r="BSX970" s="26"/>
      <c r="BSY970" s="26"/>
      <c r="BSZ970" s="26"/>
      <c r="BTA970" s="26"/>
      <c r="BTB970" s="26"/>
      <c r="BTC970" s="26"/>
      <c r="BTD970" s="26"/>
      <c r="BTE970" s="26"/>
      <c r="BTF970" s="26"/>
      <c r="BTG970" s="26"/>
      <c r="BTH970" s="26"/>
      <c r="BTI970" s="26"/>
      <c r="BTJ970" s="26"/>
      <c r="BTK970" s="26"/>
      <c r="BTL970" s="26"/>
      <c r="BTM970" s="26"/>
      <c r="BTN970" s="26"/>
      <c r="BTO970" s="26"/>
      <c r="BTP970" s="26"/>
      <c r="BTQ970" s="26"/>
      <c r="BTR970" s="26"/>
      <c r="BTS970" s="26"/>
      <c r="BTT970" s="26"/>
      <c r="BTU970" s="26"/>
      <c r="BTV970" s="26"/>
      <c r="BTW970" s="26"/>
      <c r="BTX970" s="26"/>
      <c r="BTY970" s="26"/>
      <c r="BTZ970" s="26"/>
      <c r="BUA970" s="26"/>
      <c r="BUB970" s="26"/>
      <c r="BUC970" s="26"/>
      <c r="BUD970" s="26"/>
      <c r="BUE970" s="26"/>
      <c r="BUF970" s="26"/>
      <c r="BUG970" s="26"/>
      <c r="BUH970" s="26"/>
      <c r="BUI970" s="26"/>
      <c r="BUJ970" s="26"/>
      <c r="BUK970" s="26"/>
      <c r="BUL970" s="26"/>
      <c r="BUM970" s="26"/>
      <c r="BUN970" s="26"/>
      <c r="BUO970" s="26"/>
      <c r="BUP970" s="26"/>
      <c r="BUQ970" s="26"/>
      <c r="BUR970" s="26"/>
      <c r="BUS970" s="26"/>
      <c r="BUT970" s="26"/>
      <c r="BUU970" s="26"/>
      <c r="BUV970" s="26"/>
      <c r="BUW970" s="26"/>
      <c r="BUX970" s="26"/>
      <c r="BUY970" s="26"/>
      <c r="BUZ970" s="26"/>
      <c r="BVA970" s="26"/>
      <c r="BVB970" s="26"/>
      <c r="BVC970" s="26"/>
      <c r="BVD970" s="26"/>
      <c r="BVE970" s="26"/>
      <c r="BVF970" s="26"/>
      <c r="BVG970" s="26"/>
      <c r="BVH970" s="26"/>
      <c r="BVI970" s="26"/>
      <c r="BVJ970" s="26"/>
      <c r="BVK970" s="26"/>
      <c r="BVL970" s="26"/>
      <c r="BVM970" s="26"/>
      <c r="BVN970" s="26"/>
      <c r="BVO970" s="26"/>
      <c r="BVP970" s="26"/>
      <c r="BVQ970" s="26"/>
      <c r="BVR970" s="26"/>
      <c r="BVS970" s="26"/>
      <c r="BVT970" s="26"/>
      <c r="BVU970" s="26"/>
      <c r="BVV970" s="26"/>
      <c r="BVW970" s="26"/>
      <c r="BVX970" s="26"/>
      <c r="BVY970" s="26"/>
      <c r="BVZ970" s="26"/>
      <c r="BWA970" s="26"/>
      <c r="BWB970" s="26"/>
      <c r="BWC970" s="26"/>
      <c r="BWD970" s="26"/>
      <c r="BWE970" s="26"/>
      <c r="BWF970" s="26"/>
      <c r="BWG970" s="26"/>
      <c r="BWH970" s="26"/>
      <c r="BWI970" s="26"/>
      <c r="BWJ970" s="26"/>
      <c r="BWK970" s="26"/>
      <c r="BWL970" s="26"/>
      <c r="BWM970" s="26"/>
      <c r="BWN970" s="26"/>
      <c r="BWO970" s="26"/>
      <c r="BWP970" s="26"/>
      <c r="BWQ970" s="26"/>
      <c r="BWR970" s="26"/>
      <c r="BWS970" s="26"/>
      <c r="BWT970" s="26"/>
      <c r="BWU970" s="26"/>
      <c r="BWV970" s="26"/>
      <c r="BWW970" s="26"/>
      <c r="BWX970" s="26"/>
      <c r="BWY970" s="26"/>
      <c r="BWZ970" s="26"/>
      <c r="BXA970" s="26"/>
      <c r="BXB970" s="26"/>
      <c r="BXC970" s="26"/>
      <c r="BXD970" s="26"/>
      <c r="BXE970" s="26"/>
      <c r="BXF970" s="26"/>
      <c r="BXG970" s="26"/>
      <c r="BXH970" s="26"/>
      <c r="BXI970" s="26"/>
      <c r="BXJ970" s="26"/>
      <c r="BXK970" s="26"/>
      <c r="BXL970" s="26"/>
      <c r="BXM970" s="26"/>
      <c r="BXN970" s="26"/>
      <c r="BXO970" s="26"/>
      <c r="BXP970" s="26"/>
      <c r="BXQ970" s="26"/>
      <c r="BXR970" s="26"/>
      <c r="BXS970" s="26"/>
      <c r="BXT970" s="26"/>
      <c r="BXU970" s="26"/>
      <c r="BXV970" s="26"/>
      <c r="BXW970" s="26"/>
      <c r="BXX970" s="26"/>
      <c r="BXY970" s="26"/>
      <c r="BXZ970" s="26"/>
      <c r="BYA970" s="26"/>
      <c r="BYB970" s="26"/>
      <c r="BYC970" s="26"/>
      <c r="BYD970" s="26"/>
      <c r="BYE970" s="26"/>
      <c r="BYF970" s="26"/>
      <c r="BYG970" s="26"/>
      <c r="BYH970" s="26"/>
      <c r="BYI970" s="26"/>
      <c r="BYJ970" s="26"/>
      <c r="BYK970" s="26"/>
      <c r="BYL970" s="26"/>
      <c r="BYM970" s="26"/>
      <c r="BYN970" s="26"/>
      <c r="BYO970" s="26"/>
      <c r="BYP970" s="26"/>
      <c r="BYQ970" s="26"/>
      <c r="BYR970" s="26"/>
      <c r="BYS970" s="26"/>
      <c r="BYT970" s="26"/>
      <c r="BYU970" s="26"/>
      <c r="BYV970" s="26"/>
      <c r="BYW970" s="26"/>
      <c r="BYX970" s="26"/>
      <c r="BYY970" s="26"/>
      <c r="BYZ970" s="26"/>
      <c r="BZA970" s="26"/>
      <c r="BZB970" s="26"/>
      <c r="BZC970" s="26"/>
      <c r="BZD970" s="26"/>
      <c r="BZE970" s="26"/>
      <c r="BZF970" s="26"/>
      <c r="BZG970" s="26"/>
      <c r="BZH970" s="26"/>
      <c r="BZI970" s="26"/>
      <c r="BZJ970" s="26"/>
      <c r="BZK970" s="26"/>
      <c r="BZL970" s="26"/>
      <c r="BZM970" s="26"/>
      <c r="BZN970" s="26"/>
      <c r="BZO970" s="26"/>
      <c r="BZP970" s="26"/>
      <c r="BZQ970" s="26"/>
      <c r="BZR970" s="26"/>
      <c r="BZS970" s="26"/>
      <c r="BZT970" s="26"/>
      <c r="BZU970" s="26"/>
      <c r="BZV970" s="26"/>
      <c r="BZW970" s="26"/>
      <c r="BZX970" s="26"/>
      <c r="BZY970" s="26"/>
      <c r="BZZ970" s="26"/>
      <c r="CAA970" s="26"/>
      <c r="CAB970" s="26"/>
      <c r="CAC970" s="26"/>
      <c r="CAD970" s="26"/>
      <c r="CAE970" s="26"/>
      <c r="CAF970" s="26"/>
      <c r="CAG970" s="26"/>
      <c r="CAH970" s="26"/>
      <c r="CAI970" s="26"/>
      <c r="CAJ970" s="26"/>
      <c r="CAK970" s="26"/>
      <c r="CAL970" s="26"/>
      <c r="CAM970" s="26"/>
      <c r="CAN970" s="26"/>
      <c r="CAO970" s="26"/>
      <c r="CAP970" s="26"/>
      <c r="CAQ970" s="26"/>
      <c r="CAR970" s="26"/>
      <c r="CAS970" s="26"/>
      <c r="CAT970" s="26"/>
      <c r="CAU970" s="26"/>
      <c r="CAV970" s="26"/>
      <c r="CAW970" s="26"/>
      <c r="CAX970" s="26"/>
      <c r="CAY970" s="26"/>
      <c r="CAZ970" s="26"/>
      <c r="CBA970" s="26"/>
      <c r="CBB970" s="26"/>
      <c r="CBC970" s="26"/>
      <c r="CBD970" s="26"/>
      <c r="CBE970" s="26"/>
      <c r="CBF970" s="26"/>
      <c r="CBG970" s="26"/>
      <c r="CBH970" s="26"/>
      <c r="CBI970" s="26"/>
      <c r="CBJ970" s="26"/>
      <c r="CBK970" s="26"/>
      <c r="CBL970" s="26"/>
      <c r="CBM970" s="26"/>
      <c r="CBN970" s="26"/>
      <c r="CBO970" s="26"/>
      <c r="CBP970" s="26"/>
      <c r="CBQ970" s="26"/>
      <c r="CBR970" s="26"/>
      <c r="CBS970" s="26"/>
      <c r="CBT970" s="26"/>
      <c r="CBU970" s="26"/>
      <c r="CBV970" s="26"/>
      <c r="CBW970" s="26"/>
      <c r="CBX970" s="26"/>
      <c r="CBY970" s="26"/>
      <c r="CBZ970" s="26"/>
      <c r="CCA970" s="26"/>
      <c r="CCB970" s="26"/>
      <c r="CCC970" s="26"/>
      <c r="CCD970" s="26"/>
      <c r="CCE970" s="26"/>
      <c r="CCF970" s="26"/>
      <c r="CCG970" s="26"/>
      <c r="CCH970" s="26"/>
      <c r="CCI970" s="26"/>
      <c r="CCJ970" s="26"/>
      <c r="CCK970" s="26"/>
      <c r="CCL970" s="26"/>
      <c r="CCM970" s="26"/>
      <c r="CCN970" s="26"/>
      <c r="CCO970" s="26"/>
      <c r="CCP970" s="26"/>
      <c r="CCQ970" s="26"/>
      <c r="CCR970" s="26"/>
      <c r="CCS970" s="26"/>
      <c r="CCT970" s="26"/>
      <c r="CCU970" s="26"/>
      <c r="CCV970" s="26"/>
      <c r="CCW970" s="26"/>
      <c r="CCX970" s="26"/>
      <c r="CCY970" s="26"/>
      <c r="CCZ970" s="26"/>
      <c r="CDA970" s="26"/>
      <c r="CDB970" s="26"/>
      <c r="CDC970" s="26"/>
      <c r="CDD970" s="26"/>
      <c r="CDE970" s="26"/>
      <c r="CDF970" s="26"/>
      <c r="CDG970" s="26"/>
      <c r="CDH970" s="26"/>
      <c r="CDI970" s="26"/>
      <c r="CDJ970" s="26"/>
      <c r="CDK970" s="26"/>
      <c r="CDL970" s="26"/>
      <c r="CDM970" s="26"/>
      <c r="CDN970" s="26"/>
      <c r="CDO970" s="26"/>
      <c r="CDP970" s="26"/>
      <c r="CDQ970" s="26"/>
      <c r="CDR970" s="26"/>
      <c r="CDS970" s="26"/>
      <c r="CDT970" s="26"/>
      <c r="CDU970" s="26"/>
      <c r="CDV970" s="26"/>
      <c r="CDW970" s="26"/>
      <c r="CDX970" s="26"/>
      <c r="CDY970" s="26"/>
      <c r="CDZ970" s="26"/>
      <c r="CEA970" s="26"/>
      <c r="CEB970" s="26"/>
      <c r="CEC970" s="26"/>
      <c r="CED970" s="26"/>
      <c r="CEE970" s="26"/>
      <c r="CEF970" s="26"/>
      <c r="CEG970" s="26"/>
      <c r="CEH970" s="26"/>
      <c r="CEI970" s="26"/>
      <c r="CEJ970" s="26"/>
      <c r="CEK970" s="26"/>
      <c r="CEL970" s="26"/>
      <c r="CEM970" s="26"/>
      <c r="CEN970" s="26"/>
      <c r="CEO970" s="26"/>
      <c r="CEP970" s="26"/>
      <c r="CEQ970" s="26"/>
      <c r="CER970" s="26"/>
      <c r="CES970" s="26"/>
      <c r="CET970" s="26"/>
      <c r="CEU970" s="26"/>
      <c r="CEV970" s="26"/>
      <c r="CEW970" s="26"/>
      <c r="CEX970" s="26"/>
      <c r="CEY970" s="26"/>
      <c r="CEZ970" s="26"/>
      <c r="CFA970" s="26"/>
      <c r="CFB970" s="26"/>
      <c r="CFC970" s="26"/>
      <c r="CFD970" s="26"/>
      <c r="CFE970" s="26"/>
      <c r="CFF970" s="26"/>
      <c r="CFG970" s="26"/>
      <c r="CFH970" s="26"/>
      <c r="CFI970" s="26"/>
      <c r="CFJ970" s="26"/>
      <c r="CFK970" s="26"/>
      <c r="CFL970" s="26"/>
      <c r="CFM970" s="26"/>
      <c r="CFN970" s="26"/>
      <c r="CFO970" s="26"/>
      <c r="CFP970" s="26"/>
      <c r="CFQ970" s="26"/>
      <c r="CFR970" s="26"/>
      <c r="CFS970" s="26"/>
      <c r="CFT970" s="26"/>
      <c r="CFU970" s="26"/>
      <c r="CFV970" s="26"/>
      <c r="CFW970" s="26"/>
      <c r="CFX970" s="26"/>
      <c r="CFY970" s="26"/>
      <c r="CFZ970" s="26"/>
      <c r="CGA970" s="26"/>
      <c r="CGB970" s="26"/>
      <c r="CGC970" s="26"/>
      <c r="CGD970" s="26"/>
      <c r="CGE970" s="26"/>
      <c r="CGF970" s="26"/>
      <c r="CGG970" s="26"/>
      <c r="CGH970" s="26"/>
      <c r="CGI970" s="26"/>
      <c r="CGJ970" s="26"/>
      <c r="CGK970" s="26"/>
      <c r="CGL970" s="26"/>
      <c r="CGM970" s="26"/>
      <c r="CGN970" s="26"/>
      <c r="CGO970" s="26"/>
      <c r="CGP970" s="26"/>
      <c r="CGQ970" s="26"/>
      <c r="CGR970" s="26"/>
      <c r="CGS970" s="26"/>
      <c r="CGT970" s="26"/>
      <c r="CGU970" s="26"/>
      <c r="CGV970" s="26"/>
      <c r="CGW970" s="26"/>
      <c r="CGX970" s="26"/>
      <c r="CGY970" s="26"/>
      <c r="CGZ970" s="26"/>
      <c r="CHA970" s="26"/>
      <c r="CHB970" s="26"/>
      <c r="CHC970" s="26"/>
      <c r="CHD970" s="26"/>
      <c r="CHE970" s="26"/>
      <c r="CHF970" s="26"/>
      <c r="CHG970" s="26"/>
      <c r="CHH970" s="26"/>
      <c r="CHI970" s="26"/>
      <c r="CHJ970" s="26"/>
      <c r="CHK970" s="26"/>
      <c r="CHL970" s="26"/>
      <c r="CHM970" s="26"/>
      <c r="CHN970" s="26"/>
      <c r="CHO970" s="26"/>
      <c r="CHP970" s="26"/>
      <c r="CHQ970" s="26"/>
      <c r="CHR970" s="26"/>
      <c r="CHS970" s="26"/>
      <c r="CHT970" s="26"/>
      <c r="CHU970" s="26"/>
      <c r="CHV970" s="26"/>
      <c r="CHW970" s="26"/>
      <c r="CHX970" s="26"/>
      <c r="CHY970" s="26"/>
      <c r="CHZ970" s="26"/>
      <c r="CIA970" s="26"/>
      <c r="CIB970" s="26"/>
      <c r="CIC970" s="26"/>
      <c r="CID970" s="26"/>
      <c r="CIE970" s="26"/>
      <c r="CIF970" s="26"/>
      <c r="CIG970" s="26"/>
      <c r="CIH970" s="26"/>
      <c r="CII970" s="26"/>
      <c r="CIJ970" s="26"/>
      <c r="CIK970" s="26"/>
      <c r="CIL970" s="26"/>
      <c r="CIM970" s="26"/>
      <c r="CIN970" s="26"/>
      <c r="CIO970" s="26"/>
      <c r="CIP970" s="26"/>
      <c r="CIQ970" s="26"/>
      <c r="CIR970" s="26"/>
      <c r="CIS970" s="26"/>
      <c r="CIT970" s="26"/>
      <c r="CIU970" s="26"/>
      <c r="CIV970" s="26"/>
      <c r="CIW970" s="26"/>
      <c r="CIX970" s="26"/>
      <c r="CIY970" s="26"/>
      <c r="CIZ970" s="26"/>
      <c r="CJA970" s="26"/>
      <c r="CJB970" s="26"/>
      <c r="CJC970" s="26"/>
      <c r="CJD970" s="26"/>
      <c r="CJE970" s="26"/>
      <c r="CJF970" s="26"/>
      <c r="CJG970" s="26"/>
      <c r="CJH970" s="26"/>
      <c r="CJI970" s="26"/>
      <c r="CJJ970" s="26"/>
      <c r="CJK970" s="26"/>
      <c r="CJL970" s="26"/>
      <c r="CJM970" s="26"/>
      <c r="CJN970" s="26"/>
      <c r="CJO970" s="26"/>
      <c r="CJP970" s="26"/>
      <c r="CJQ970" s="26"/>
      <c r="CJR970" s="26"/>
      <c r="CJS970" s="26"/>
      <c r="CJT970" s="26"/>
      <c r="CJU970" s="26"/>
      <c r="CJV970" s="26"/>
      <c r="CJW970" s="26"/>
      <c r="CJX970" s="26"/>
      <c r="CJY970" s="26"/>
      <c r="CJZ970" s="26"/>
      <c r="CKA970" s="26"/>
      <c r="CKB970" s="26"/>
      <c r="CKC970" s="26"/>
      <c r="CKD970" s="26"/>
      <c r="CKE970" s="26"/>
      <c r="CKF970" s="26"/>
      <c r="CKG970" s="26"/>
      <c r="CKH970" s="26"/>
      <c r="CKI970" s="26"/>
      <c r="CKJ970" s="26"/>
      <c r="CKK970" s="26"/>
      <c r="CKL970" s="26"/>
      <c r="CKM970" s="26"/>
      <c r="CKN970" s="26"/>
      <c r="CKO970" s="26"/>
      <c r="CKP970" s="26"/>
      <c r="CKQ970" s="26"/>
      <c r="CKR970" s="26"/>
      <c r="CKS970" s="26"/>
      <c r="CKT970" s="26"/>
      <c r="CKU970" s="26"/>
      <c r="CKV970" s="26"/>
      <c r="CKW970" s="26"/>
      <c r="CKX970" s="26"/>
      <c r="CKY970" s="26"/>
      <c r="CKZ970" s="26"/>
      <c r="CLA970" s="26"/>
      <c r="CLB970" s="26"/>
      <c r="CLC970" s="26"/>
      <c r="CLD970" s="26"/>
      <c r="CLE970" s="26"/>
      <c r="CLF970" s="26"/>
      <c r="CLG970" s="26"/>
      <c r="CLH970" s="26"/>
      <c r="CLI970" s="26"/>
      <c r="CLJ970" s="26"/>
      <c r="CLK970" s="26"/>
      <c r="CLL970" s="26"/>
      <c r="CLM970" s="26"/>
      <c r="CLN970" s="26"/>
      <c r="CLO970" s="26"/>
      <c r="CLP970" s="26"/>
      <c r="CLQ970" s="26"/>
      <c r="CLR970" s="26"/>
      <c r="CLS970" s="26"/>
      <c r="CLT970" s="26"/>
      <c r="CLU970" s="26"/>
      <c r="CLV970" s="26"/>
      <c r="CLW970" s="26"/>
      <c r="CLX970" s="26"/>
      <c r="CLY970" s="26"/>
      <c r="CLZ970" s="26"/>
      <c r="CMA970" s="26"/>
      <c r="CMB970" s="26"/>
      <c r="CMC970" s="26"/>
      <c r="CMD970" s="26"/>
      <c r="CME970" s="26"/>
      <c r="CMF970" s="26"/>
      <c r="CMG970" s="26"/>
      <c r="CMH970" s="26"/>
      <c r="CMI970" s="26"/>
      <c r="CMJ970" s="26"/>
      <c r="CMK970" s="26"/>
      <c r="CML970" s="26"/>
      <c r="CMM970" s="26"/>
      <c r="CMN970" s="26"/>
      <c r="CMO970" s="26"/>
      <c r="CMP970" s="26"/>
      <c r="CMQ970" s="26"/>
      <c r="CMR970" s="26"/>
      <c r="CMS970" s="26"/>
      <c r="CMT970" s="26"/>
      <c r="CMU970" s="26"/>
      <c r="CMV970" s="26"/>
      <c r="CMW970" s="26"/>
      <c r="CMX970" s="26"/>
      <c r="CMY970" s="26"/>
      <c r="CMZ970" s="26"/>
      <c r="CNA970" s="26"/>
      <c r="CNB970" s="26"/>
      <c r="CNC970" s="26"/>
      <c r="CND970" s="26"/>
      <c r="CNE970" s="26"/>
      <c r="CNF970" s="26"/>
      <c r="CNG970" s="26"/>
      <c r="CNH970" s="26"/>
      <c r="CNI970" s="26"/>
      <c r="CNJ970" s="26"/>
      <c r="CNK970" s="26"/>
      <c r="CNL970" s="26"/>
      <c r="CNM970" s="26"/>
      <c r="CNN970" s="26"/>
      <c r="CNO970" s="26"/>
      <c r="CNP970" s="26"/>
      <c r="CNQ970" s="26"/>
      <c r="CNR970" s="26"/>
      <c r="CNS970" s="26"/>
      <c r="CNT970" s="26"/>
      <c r="CNU970" s="26"/>
      <c r="CNV970" s="26"/>
      <c r="CNW970" s="26"/>
      <c r="CNX970" s="26"/>
      <c r="CNY970" s="26"/>
      <c r="CNZ970" s="26"/>
      <c r="COA970" s="26"/>
      <c r="COB970" s="26"/>
      <c r="COC970" s="26"/>
      <c r="COD970" s="26"/>
      <c r="COE970" s="26"/>
      <c r="COF970" s="26"/>
      <c r="COG970" s="26"/>
      <c r="COH970" s="26"/>
      <c r="COI970" s="26"/>
      <c r="COJ970" s="26"/>
      <c r="COK970" s="26"/>
      <c r="COL970" s="26"/>
      <c r="COM970" s="26"/>
      <c r="CON970" s="26"/>
      <c r="COO970" s="26"/>
      <c r="COP970" s="26"/>
      <c r="COQ970" s="26"/>
      <c r="COR970" s="26"/>
      <c r="COS970" s="26"/>
      <c r="COT970" s="26"/>
      <c r="COU970" s="26"/>
      <c r="COV970" s="26"/>
      <c r="COW970" s="26"/>
      <c r="COX970" s="26"/>
      <c r="COY970" s="26"/>
      <c r="COZ970" s="26"/>
      <c r="CPA970" s="26"/>
      <c r="CPB970" s="26"/>
      <c r="CPC970" s="26"/>
      <c r="CPD970" s="26"/>
      <c r="CPE970" s="26"/>
      <c r="CPF970" s="26"/>
      <c r="CPG970" s="26"/>
      <c r="CPH970" s="26"/>
      <c r="CPI970" s="26"/>
      <c r="CPJ970" s="26"/>
      <c r="CPK970" s="26"/>
      <c r="CPL970" s="26"/>
      <c r="CPM970" s="26"/>
      <c r="CPN970" s="26"/>
      <c r="CPO970" s="26"/>
      <c r="CPP970" s="26"/>
      <c r="CPQ970" s="26"/>
      <c r="CPR970" s="26"/>
      <c r="CPS970" s="26"/>
      <c r="CPT970" s="26"/>
      <c r="CPU970" s="26"/>
      <c r="CPV970" s="26"/>
      <c r="CPW970" s="26"/>
      <c r="CPX970" s="26"/>
      <c r="CPY970" s="26"/>
      <c r="CPZ970" s="26"/>
      <c r="CQA970" s="26"/>
      <c r="CQB970" s="26"/>
      <c r="CQC970" s="26"/>
      <c r="CQD970" s="26"/>
      <c r="CQE970" s="26"/>
      <c r="CQF970" s="26"/>
      <c r="CQG970" s="26"/>
      <c r="CQH970" s="26"/>
      <c r="CQI970" s="26"/>
      <c r="CQJ970" s="26"/>
      <c r="CQK970" s="26"/>
      <c r="CQL970" s="26"/>
      <c r="CQM970" s="26"/>
      <c r="CQN970" s="26"/>
      <c r="CQO970" s="26"/>
      <c r="CQP970" s="26"/>
      <c r="CQQ970" s="26"/>
      <c r="CQR970" s="26"/>
      <c r="CQS970" s="26"/>
      <c r="CQT970" s="26"/>
      <c r="CQU970" s="26"/>
      <c r="CQV970" s="26"/>
      <c r="CQW970" s="26"/>
      <c r="CQX970" s="26"/>
      <c r="CQY970" s="26"/>
      <c r="CQZ970" s="26"/>
      <c r="CRA970" s="26"/>
      <c r="CRB970" s="26"/>
      <c r="CRC970" s="26"/>
      <c r="CRD970" s="26"/>
      <c r="CRE970" s="26"/>
      <c r="CRF970" s="26"/>
      <c r="CRG970" s="26"/>
      <c r="CRH970" s="26"/>
      <c r="CRI970" s="26"/>
      <c r="CRJ970" s="26"/>
      <c r="CRK970" s="26"/>
      <c r="CRL970" s="26"/>
      <c r="CRM970" s="26"/>
      <c r="CRN970" s="26"/>
      <c r="CRO970" s="26"/>
      <c r="CRP970" s="26"/>
      <c r="CRQ970" s="26"/>
      <c r="CRR970" s="26"/>
      <c r="CRS970" s="26"/>
      <c r="CRT970" s="26"/>
      <c r="CRU970" s="26"/>
      <c r="CRV970" s="26"/>
      <c r="CRW970" s="26"/>
      <c r="CRX970" s="26"/>
      <c r="CRY970" s="26"/>
      <c r="CRZ970" s="26"/>
      <c r="CSA970" s="26"/>
      <c r="CSB970" s="26"/>
      <c r="CSC970" s="26"/>
      <c r="CSD970" s="26"/>
      <c r="CSE970" s="26"/>
      <c r="CSF970" s="26"/>
      <c r="CSG970" s="26"/>
      <c r="CSH970" s="26"/>
      <c r="CSI970" s="26"/>
      <c r="CSJ970" s="26"/>
      <c r="CSK970" s="26"/>
      <c r="CSL970" s="26"/>
      <c r="CSM970" s="26"/>
      <c r="CSN970" s="26"/>
      <c r="CSO970" s="26"/>
      <c r="CSP970" s="26"/>
      <c r="CSQ970" s="26"/>
      <c r="CSR970" s="26"/>
      <c r="CSS970" s="26"/>
      <c r="CST970" s="26"/>
      <c r="CSU970" s="26"/>
      <c r="CSV970" s="26"/>
      <c r="CSW970" s="26"/>
      <c r="CSX970" s="26"/>
      <c r="CSY970" s="26"/>
      <c r="CSZ970" s="26"/>
      <c r="CTA970" s="26"/>
      <c r="CTB970" s="26"/>
      <c r="CTC970" s="26"/>
      <c r="CTD970" s="26"/>
      <c r="CTE970" s="26"/>
      <c r="CTF970" s="26"/>
      <c r="CTG970" s="26"/>
      <c r="CTH970" s="26"/>
      <c r="CTI970" s="26"/>
      <c r="CTJ970" s="26"/>
      <c r="CTK970" s="26"/>
      <c r="CTL970" s="26"/>
      <c r="CTM970" s="26"/>
      <c r="CTN970" s="26"/>
      <c r="CTO970" s="26"/>
      <c r="CTP970" s="26"/>
      <c r="CTQ970" s="26"/>
      <c r="CTR970" s="26"/>
      <c r="CTS970" s="26"/>
      <c r="CTT970" s="26"/>
      <c r="CTU970" s="26"/>
      <c r="CTV970" s="26"/>
      <c r="CTW970" s="26"/>
      <c r="CTX970" s="26"/>
      <c r="CTY970" s="26"/>
      <c r="CTZ970" s="26"/>
      <c r="CUA970" s="26"/>
      <c r="CUB970" s="26"/>
      <c r="CUC970" s="26"/>
      <c r="CUD970" s="26"/>
      <c r="CUE970" s="26"/>
      <c r="CUF970" s="26"/>
      <c r="CUG970" s="26"/>
      <c r="CUH970" s="26"/>
      <c r="CUI970" s="26"/>
      <c r="CUJ970" s="26"/>
      <c r="CUK970" s="26"/>
      <c r="CUL970" s="26"/>
      <c r="CUM970" s="26"/>
      <c r="CUN970" s="26"/>
      <c r="CUO970" s="26"/>
      <c r="CUP970" s="26"/>
      <c r="CUQ970" s="26"/>
      <c r="CUR970" s="26"/>
      <c r="CUS970" s="26"/>
      <c r="CUT970" s="26"/>
      <c r="CUU970" s="26"/>
      <c r="CUV970" s="26"/>
      <c r="CUW970" s="26"/>
      <c r="CUX970" s="26"/>
      <c r="CUY970" s="26"/>
      <c r="CUZ970" s="26"/>
      <c r="CVA970" s="26"/>
      <c r="CVB970" s="26"/>
      <c r="CVC970" s="26"/>
      <c r="CVD970" s="26"/>
      <c r="CVE970" s="26"/>
      <c r="CVF970" s="26"/>
      <c r="CVG970" s="26"/>
      <c r="CVH970" s="26"/>
      <c r="CVI970" s="26"/>
      <c r="CVJ970" s="26"/>
      <c r="CVK970" s="26"/>
      <c r="CVL970" s="26"/>
      <c r="CVM970" s="26"/>
      <c r="CVN970" s="26"/>
      <c r="CVO970" s="26"/>
      <c r="CVP970" s="26"/>
      <c r="CVQ970" s="26"/>
      <c r="CVR970" s="26"/>
      <c r="CVS970" s="26"/>
      <c r="CVT970" s="26"/>
      <c r="CVU970" s="26"/>
      <c r="CVV970" s="26"/>
      <c r="CVW970" s="26"/>
      <c r="CVX970" s="26"/>
      <c r="CVY970" s="26"/>
      <c r="CVZ970" s="26"/>
      <c r="CWA970" s="26"/>
      <c r="CWB970" s="26"/>
      <c r="CWC970" s="26"/>
      <c r="CWD970" s="26"/>
      <c r="CWE970" s="26"/>
      <c r="CWF970" s="26"/>
      <c r="CWG970" s="26"/>
      <c r="CWH970" s="26"/>
      <c r="CWI970" s="26"/>
      <c r="CWJ970" s="26"/>
      <c r="CWK970" s="26"/>
      <c r="CWL970" s="26"/>
      <c r="CWM970" s="26"/>
      <c r="CWN970" s="26"/>
      <c r="CWO970" s="26"/>
      <c r="CWP970" s="26"/>
      <c r="CWQ970" s="26"/>
      <c r="CWR970" s="26"/>
      <c r="CWS970" s="26"/>
      <c r="CWT970" s="26"/>
      <c r="CWU970" s="26"/>
      <c r="CWV970" s="26"/>
      <c r="CWW970" s="26"/>
      <c r="CWX970" s="26"/>
      <c r="CWY970" s="26"/>
      <c r="CWZ970" s="26"/>
      <c r="CXA970" s="26"/>
      <c r="CXB970" s="26"/>
      <c r="CXC970" s="26"/>
      <c r="CXD970" s="26"/>
      <c r="CXE970" s="26"/>
      <c r="CXF970" s="26"/>
      <c r="CXG970" s="26"/>
      <c r="CXH970" s="26"/>
      <c r="CXI970" s="26"/>
      <c r="CXJ970" s="26"/>
      <c r="CXK970" s="26"/>
      <c r="CXL970" s="26"/>
      <c r="CXM970" s="26"/>
      <c r="CXN970" s="26"/>
      <c r="CXO970" s="26"/>
      <c r="CXP970" s="26"/>
      <c r="CXQ970" s="26"/>
      <c r="CXR970" s="26"/>
      <c r="CXS970" s="26"/>
      <c r="CXT970" s="26"/>
      <c r="CXU970" s="26"/>
      <c r="CXV970" s="26"/>
      <c r="CXW970" s="26"/>
      <c r="CXX970" s="26"/>
      <c r="CXY970" s="26"/>
      <c r="CXZ970" s="26"/>
      <c r="CYA970" s="26"/>
      <c r="CYB970" s="26"/>
      <c r="CYC970" s="26"/>
      <c r="CYD970" s="26"/>
      <c r="CYE970" s="26"/>
      <c r="CYF970" s="26"/>
      <c r="CYG970" s="26"/>
      <c r="CYH970" s="26"/>
      <c r="CYI970" s="26"/>
      <c r="CYJ970" s="26"/>
      <c r="CYK970" s="26"/>
      <c r="CYL970" s="26"/>
      <c r="CYM970" s="26"/>
      <c r="CYN970" s="26"/>
      <c r="CYO970" s="26"/>
      <c r="CYP970" s="26"/>
      <c r="CYQ970" s="26"/>
      <c r="CYR970" s="26"/>
      <c r="CYS970" s="26"/>
      <c r="CYT970" s="26"/>
      <c r="CYU970" s="26"/>
      <c r="CYV970" s="26"/>
      <c r="CYW970" s="26"/>
      <c r="CYX970" s="26"/>
      <c r="CYY970" s="26"/>
      <c r="CYZ970" s="26"/>
      <c r="CZA970" s="26"/>
      <c r="CZB970" s="26"/>
      <c r="CZC970" s="26"/>
      <c r="CZD970" s="26"/>
      <c r="CZE970" s="26"/>
      <c r="CZF970" s="26"/>
      <c r="CZG970" s="26"/>
      <c r="CZH970" s="26"/>
      <c r="CZI970" s="26"/>
      <c r="CZJ970" s="26"/>
      <c r="CZK970" s="26"/>
      <c r="CZL970" s="26"/>
      <c r="CZM970" s="26"/>
      <c r="CZN970" s="26"/>
      <c r="CZO970" s="26"/>
      <c r="CZP970" s="26"/>
      <c r="CZQ970" s="26"/>
      <c r="CZR970" s="26"/>
      <c r="CZS970" s="26"/>
      <c r="CZT970" s="26"/>
      <c r="CZU970" s="26"/>
      <c r="CZV970" s="26"/>
      <c r="CZW970" s="26"/>
      <c r="CZX970" s="26"/>
      <c r="CZY970" s="26"/>
      <c r="CZZ970" s="26"/>
      <c r="DAA970" s="26"/>
      <c r="DAB970" s="26"/>
      <c r="DAC970" s="26"/>
      <c r="DAD970" s="26"/>
      <c r="DAE970" s="26"/>
      <c r="DAF970" s="26"/>
      <c r="DAG970" s="26"/>
      <c r="DAH970" s="26"/>
      <c r="DAI970" s="26"/>
      <c r="DAJ970" s="26"/>
      <c r="DAK970" s="26"/>
      <c r="DAL970" s="26"/>
      <c r="DAM970" s="26"/>
      <c r="DAN970" s="26"/>
      <c r="DAO970" s="26"/>
      <c r="DAP970" s="26"/>
      <c r="DAQ970" s="26"/>
      <c r="DAR970" s="26"/>
      <c r="DAS970" s="26"/>
      <c r="DAT970" s="26"/>
      <c r="DAU970" s="26"/>
      <c r="DAV970" s="26"/>
      <c r="DAW970" s="26"/>
      <c r="DAX970" s="26"/>
      <c r="DAY970" s="26"/>
      <c r="DAZ970" s="26"/>
      <c r="DBA970" s="26"/>
      <c r="DBB970" s="26"/>
      <c r="DBC970" s="26"/>
      <c r="DBD970" s="26"/>
      <c r="DBE970" s="26"/>
      <c r="DBF970" s="26"/>
      <c r="DBG970" s="26"/>
      <c r="DBH970" s="26"/>
      <c r="DBI970" s="26"/>
      <c r="DBJ970" s="26"/>
      <c r="DBK970" s="26"/>
      <c r="DBL970" s="26"/>
      <c r="DBM970" s="26"/>
      <c r="DBN970" s="26"/>
      <c r="DBO970" s="26"/>
      <c r="DBP970" s="26"/>
      <c r="DBQ970" s="26"/>
      <c r="DBR970" s="26"/>
      <c r="DBS970" s="26"/>
      <c r="DBT970" s="26"/>
      <c r="DBU970" s="26"/>
      <c r="DBV970" s="26"/>
      <c r="DBW970" s="26"/>
      <c r="DBX970" s="26"/>
      <c r="DBY970" s="26"/>
      <c r="DBZ970" s="26"/>
      <c r="DCA970" s="26"/>
      <c r="DCB970" s="26"/>
      <c r="DCC970" s="26"/>
      <c r="DCD970" s="26"/>
      <c r="DCE970" s="26"/>
      <c r="DCF970" s="26"/>
      <c r="DCG970" s="26"/>
      <c r="DCH970" s="26"/>
      <c r="DCI970" s="26"/>
      <c r="DCJ970" s="26"/>
      <c r="DCK970" s="26"/>
      <c r="DCL970" s="26"/>
      <c r="DCM970" s="26"/>
      <c r="DCN970" s="26"/>
      <c r="DCO970" s="26"/>
      <c r="DCP970" s="26"/>
      <c r="DCQ970" s="26"/>
      <c r="DCR970" s="26"/>
      <c r="DCS970" s="26"/>
      <c r="DCT970" s="26"/>
      <c r="DCU970" s="26"/>
      <c r="DCV970" s="26"/>
      <c r="DCW970" s="26"/>
      <c r="DCX970" s="26"/>
      <c r="DCY970" s="26"/>
      <c r="DCZ970" s="26"/>
      <c r="DDA970" s="26"/>
      <c r="DDB970" s="26"/>
      <c r="DDC970" s="26"/>
      <c r="DDD970" s="26"/>
      <c r="DDE970" s="26"/>
      <c r="DDF970" s="26"/>
      <c r="DDG970" s="26"/>
      <c r="DDH970" s="26"/>
      <c r="DDI970" s="26"/>
      <c r="DDJ970" s="26"/>
      <c r="DDK970" s="26"/>
      <c r="DDL970" s="26"/>
      <c r="DDM970" s="26"/>
      <c r="DDN970" s="26"/>
      <c r="DDO970" s="26"/>
      <c r="DDP970" s="26"/>
      <c r="DDQ970" s="26"/>
      <c r="DDR970" s="26"/>
      <c r="DDS970" s="26"/>
      <c r="DDT970" s="26"/>
      <c r="DDU970" s="26"/>
      <c r="DDV970" s="26"/>
      <c r="DDW970" s="26"/>
      <c r="DDX970" s="26"/>
      <c r="DDY970" s="26"/>
      <c r="DDZ970" s="26"/>
      <c r="DEA970" s="26"/>
      <c r="DEB970" s="26"/>
      <c r="DEC970" s="26"/>
      <c r="DED970" s="26"/>
      <c r="DEE970" s="26"/>
      <c r="DEF970" s="26"/>
      <c r="DEG970" s="26"/>
      <c r="DEH970" s="26"/>
      <c r="DEI970" s="26"/>
      <c r="DEJ970" s="26"/>
      <c r="DEK970" s="26"/>
      <c r="DEL970" s="26"/>
      <c r="DEM970" s="26"/>
      <c r="DEN970" s="26"/>
      <c r="DEO970" s="26"/>
      <c r="DEP970" s="26"/>
      <c r="DEQ970" s="26"/>
      <c r="DER970" s="26"/>
      <c r="DES970" s="26"/>
      <c r="DET970" s="26"/>
      <c r="DEU970" s="26"/>
      <c r="DEV970" s="26"/>
      <c r="DEW970" s="26"/>
      <c r="DEX970" s="26"/>
      <c r="DEY970" s="26"/>
      <c r="DEZ970" s="26"/>
      <c r="DFA970" s="26"/>
      <c r="DFB970" s="26"/>
      <c r="DFC970" s="26"/>
      <c r="DFD970" s="26"/>
      <c r="DFE970" s="26"/>
      <c r="DFF970" s="26"/>
      <c r="DFG970" s="26"/>
      <c r="DFH970" s="26"/>
      <c r="DFI970" s="26"/>
      <c r="DFJ970" s="26"/>
      <c r="DFK970" s="26"/>
      <c r="DFL970" s="26"/>
      <c r="DFM970" s="26"/>
      <c r="DFN970" s="26"/>
      <c r="DFO970" s="26"/>
      <c r="DFP970" s="26"/>
      <c r="DFQ970" s="26"/>
      <c r="DFR970" s="26"/>
      <c r="DFS970" s="26"/>
      <c r="DFT970" s="26"/>
      <c r="DFU970" s="26"/>
      <c r="DFV970" s="26"/>
      <c r="DFW970" s="26"/>
      <c r="DFX970" s="26"/>
      <c r="DFY970" s="26"/>
      <c r="DFZ970" s="26"/>
      <c r="DGA970" s="26"/>
      <c r="DGB970" s="26"/>
      <c r="DGC970" s="26"/>
      <c r="DGD970" s="26"/>
      <c r="DGE970" s="26"/>
      <c r="DGF970" s="26"/>
      <c r="DGG970" s="26"/>
      <c r="DGH970" s="26"/>
      <c r="DGI970" s="26"/>
      <c r="DGJ970" s="26"/>
      <c r="DGK970" s="26"/>
      <c r="DGL970" s="26"/>
      <c r="DGM970" s="26"/>
      <c r="DGN970" s="26"/>
      <c r="DGO970" s="26"/>
      <c r="DGP970" s="26"/>
      <c r="DGQ970" s="26"/>
      <c r="DGR970" s="26"/>
      <c r="DGS970" s="26"/>
      <c r="DGT970" s="26"/>
      <c r="DGU970" s="26"/>
      <c r="DGV970" s="26"/>
      <c r="DGW970" s="26"/>
      <c r="DGX970" s="26"/>
      <c r="DGY970" s="26"/>
      <c r="DGZ970" s="26"/>
      <c r="DHA970" s="26"/>
      <c r="DHB970" s="26"/>
      <c r="DHC970" s="26"/>
      <c r="DHD970" s="26"/>
      <c r="DHE970" s="26"/>
      <c r="DHF970" s="26"/>
      <c r="DHG970" s="26"/>
      <c r="DHH970" s="26"/>
      <c r="DHI970" s="26"/>
      <c r="DHJ970" s="26"/>
      <c r="DHK970" s="26"/>
      <c r="DHL970" s="26"/>
      <c r="DHM970" s="26"/>
      <c r="DHN970" s="26"/>
      <c r="DHO970" s="26"/>
      <c r="DHP970" s="26"/>
      <c r="DHQ970" s="26"/>
      <c r="DHR970" s="26"/>
      <c r="DHS970" s="26"/>
      <c r="DHT970" s="26"/>
      <c r="DHU970" s="26"/>
      <c r="DHV970" s="26"/>
      <c r="DHW970" s="26"/>
      <c r="DHX970" s="26"/>
      <c r="DHY970" s="26"/>
      <c r="DHZ970" s="26"/>
      <c r="DIA970" s="26"/>
      <c r="DIB970" s="26"/>
      <c r="DIC970" s="26"/>
      <c r="DID970" s="26"/>
      <c r="DIE970" s="26"/>
      <c r="DIF970" s="26"/>
      <c r="DIG970" s="26"/>
      <c r="DIH970" s="26"/>
      <c r="DII970" s="26"/>
      <c r="DIJ970" s="26"/>
      <c r="DIK970" s="26"/>
      <c r="DIL970" s="26"/>
      <c r="DIM970" s="26"/>
      <c r="DIN970" s="26"/>
      <c r="DIO970" s="26"/>
      <c r="DIP970" s="26"/>
      <c r="DIQ970" s="26"/>
      <c r="DIR970" s="26"/>
      <c r="DIS970" s="26"/>
      <c r="DIT970" s="26"/>
      <c r="DIU970" s="26"/>
      <c r="DIV970" s="26"/>
      <c r="DIW970" s="26"/>
      <c r="DIX970" s="26"/>
      <c r="DIY970" s="26"/>
      <c r="DIZ970" s="26"/>
      <c r="DJA970" s="26"/>
      <c r="DJB970" s="26"/>
      <c r="DJC970" s="26"/>
      <c r="DJD970" s="26"/>
      <c r="DJE970" s="26"/>
      <c r="DJF970" s="26"/>
      <c r="DJG970" s="26"/>
      <c r="DJH970" s="26"/>
      <c r="DJI970" s="26"/>
      <c r="DJJ970" s="26"/>
      <c r="DJK970" s="26"/>
      <c r="DJL970" s="26"/>
      <c r="DJM970" s="26"/>
      <c r="DJN970" s="26"/>
      <c r="DJO970" s="26"/>
      <c r="DJP970" s="26"/>
      <c r="DJQ970" s="26"/>
      <c r="DJR970" s="26"/>
      <c r="DJS970" s="26"/>
      <c r="DJT970" s="26"/>
      <c r="DJU970" s="26"/>
      <c r="DJV970" s="26"/>
      <c r="DJW970" s="26"/>
      <c r="DJX970" s="26"/>
      <c r="DJY970" s="26"/>
      <c r="DJZ970" s="26"/>
      <c r="DKA970" s="26"/>
      <c r="DKB970" s="26"/>
      <c r="DKC970" s="26"/>
      <c r="DKD970" s="26"/>
      <c r="DKE970" s="26"/>
      <c r="DKF970" s="26"/>
      <c r="DKG970" s="26"/>
      <c r="DKH970" s="26"/>
      <c r="DKI970" s="26"/>
      <c r="DKJ970" s="26"/>
      <c r="DKK970" s="26"/>
      <c r="DKL970" s="26"/>
      <c r="DKM970" s="26"/>
      <c r="DKN970" s="26"/>
      <c r="DKO970" s="26"/>
      <c r="DKP970" s="26"/>
      <c r="DKQ970" s="26"/>
      <c r="DKR970" s="26"/>
      <c r="DKS970" s="26"/>
      <c r="DKT970" s="26"/>
      <c r="DKU970" s="26"/>
      <c r="DKV970" s="26"/>
      <c r="DKW970" s="26"/>
      <c r="DKX970" s="26"/>
      <c r="DKY970" s="26"/>
      <c r="DKZ970" s="26"/>
      <c r="DLA970" s="26"/>
      <c r="DLB970" s="26"/>
      <c r="DLC970" s="26"/>
      <c r="DLD970" s="26"/>
      <c r="DLE970" s="26"/>
      <c r="DLF970" s="26"/>
      <c r="DLG970" s="26"/>
      <c r="DLH970" s="26"/>
      <c r="DLI970" s="26"/>
      <c r="DLJ970" s="26"/>
      <c r="DLK970" s="26"/>
      <c r="DLL970" s="26"/>
      <c r="DLM970" s="26"/>
      <c r="DLN970" s="26"/>
      <c r="DLO970" s="26"/>
      <c r="DLP970" s="26"/>
      <c r="DLQ970" s="26"/>
      <c r="DLR970" s="26"/>
      <c r="DLS970" s="26"/>
      <c r="DLT970" s="26"/>
      <c r="DLU970" s="26"/>
      <c r="DLV970" s="26"/>
      <c r="DLW970" s="26"/>
      <c r="DLX970" s="26"/>
      <c r="DLY970" s="26"/>
      <c r="DLZ970" s="26"/>
      <c r="DMA970" s="26"/>
      <c r="DMB970" s="26"/>
      <c r="DMC970" s="26"/>
      <c r="DMD970" s="26"/>
      <c r="DME970" s="26"/>
      <c r="DMF970" s="26"/>
      <c r="DMG970" s="26"/>
      <c r="DMH970" s="26"/>
      <c r="DMI970" s="26"/>
      <c r="DMJ970" s="26"/>
      <c r="DMK970" s="26"/>
      <c r="DML970" s="26"/>
      <c r="DMM970" s="26"/>
      <c r="DMN970" s="26"/>
      <c r="DMO970" s="26"/>
      <c r="DMP970" s="26"/>
      <c r="DMQ970" s="26"/>
      <c r="DMR970" s="26"/>
      <c r="DMS970" s="26"/>
      <c r="DMT970" s="26"/>
      <c r="DMU970" s="26"/>
      <c r="DMV970" s="26"/>
      <c r="DMW970" s="26"/>
      <c r="DMX970" s="26"/>
      <c r="DMY970" s="26"/>
      <c r="DMZ970" s="26"/>
      <c r="DNA970" s="26"/>
      <c r="DNB970" s="26"/>
      <c r="DNC970" s="26"/>
      <c r="DND970" s="26"/>
      <c r="DNE970" s="26"/>
      <c r="DNF970" s="26"/>
      <c r="DNG970" s="26"/>
      <c r="DNH970" s="26"/>
      <c r="DNI970" s="26"/>
      <c r="DNJ970" s="26"/>
      <c r="DNK970" s="26"/>
      <c r="DNL970" s="26"/>
      <c r="DNM970" s="26"/>
      <c r="DNN970" s="26"/>
      <c r="DNO970" s="26"/>
      <c r="DNP970" s="26"/>
      <c r="DNQ970" s="26"/>
      <c r="DNR970" s="26"/>
      <c r="DNS970" s="26"/>
      <c r="DNT970" s="26"/>
      <c r="DNU970" s="26"/>
      <c r="DNV970" s="26"/>
      <c r="DNW970" s="26"/>
      <c r="DNX970" s="26"/>
      <c r="DNY970" s="26"/>
      <c r="DNZ970" s="26"/>
      <c r="DOA970" s="26"/>
      <c r="DOB970" s="26"/>
      <c r="DOC970" s="26"/>
      <c r="DOD970" s="26"/>
      <c r="DOE970" s="26"/>
      <c r="DOF970" s="26"/>
      <c r="DOG970" s="26"/>
      <c r="DOH970" s="26"/>
      <c r="DOI970" s="26"/>
      <c r="DOJ970" s="26"/>
      <c r="DOK970" s="26"/>
      <c r="DOL970" s="26"/>
      <c r="DOM970" s="26"/>
      <c r="DON970" s="26"/>
      <c r="DOO970" s="26"/>
      <c r="DOP970" s="26"/>
      <c r="DOQ970" s="26"/>
      <c r="DOR970" s="26"/>
      <c r="DOS970" s="26"/>
      <c r="DOT970" s="26"/>
      <c r="DOU970" s="26"/>
      <c r="DOV970" s="26"/>
      <c r="DOW970" s="26"/>
      <c r="DOX970" s="26"/>
      <c r="DOY970" s="26"/>
      <c r="DOZ970" s="26"/>
      <c r="DPA970" s="26"/>
      <c r="DPB970" s="26"/>
      <c r="DPC970" s="26"/>
      <c r="DPD970" s="26"/>
      <c r="DPE970" s="26"/>
      <c r="DPF970" s="26"/>
      <c r="DPG970" s="26"/>
      <c r="DPH970" s="26"/>
      <c r="DPI970" s="26"/>
      <c r="DPJ970" s="26"/>
      <c r="DPK970" s="26"/>
      <c r="DPL970" s="26"/>
      <c r="DPM970" s="26"/>
      <c r="DPN970" s="26"/>
      <c r="DPO970" s="26"/>
      <c r="DPP970" s="26"/>
      <c r="DPQ970" s="26"/>
      <c r="DPR970" s="26"/>
      <c r="DPS970" s="26"/>
      <c r="DPT970" s="26"/>
      <c r="DPU970" s="26"/>
      <c r="DPV970" s="26"/>
      <c r="DPW970" s="26"/>
      <c r="DPX970" s="26"/>
      <c r="DPY970" s="26"/>
      <c r="DPZ970" s="26"/>
      <c r="DQA970" s="26"/>
      <c r="DQB970" s="26"/>
      <c r="DQC970" s="26"/>
      <c r="DQD970" s="26"/>
      <c r="DQE970" s="26"/>
      <c r="DQF970" s="26"/>
      <c r="DQG970" s="26"/>
      <c r="DQH970" s="26"/>
      <c r="DQI970" s="26"/>
      <c r="DQJ970" s="26"/>
      <c r="DQK970" s="26"/>
      <c r="DQL970" s="26"/>
      <c r="DQM970" s="26"/>
      <c r="DQN970" s="26"/>
      <c r="DQO970" s="26"/>
      <c r="DQP970" s="26"/>
      <c r="DQQ970" s="26"/>
      <c r="DQR970" s="26"/>
      <c r="DQS970" s="26"/>
      <c r="DQT970" s="26"/>
      <c r="DQU970" s="26"/>
      <c r="DQV970" s="26"/>
      <c r="DQW970" s="26"/>
      <c r="DQX970" s="26"/>
      <c r="DQY970" s="26"/>
      <c r="DQZ970" s="26"/>
      <c r="DRA970" s="26"/>
      <c r="DRB970" s="26"/>
      <c r="DRC970" s="26"/>
      <c r="DRD970" s="26"/>
      <c r="DRE970" s="26"/>
      <c r="DRF970" s="26"/>
      <c r="DRG970" s="26"/>
      <c r="DRH970" s="26"/>
      <c r="DRI970" s="26"/>
      <c r="DRJ970" s="26"/>
      <c r="DRK970" s="26"/>
      <c r="DRL970" s="26"/>
      <c r="DRM970" s="26"/>
      <c r="DRN970" s="26"/>
      <c r="DRO970" s="26"/>
      <c r="DRP970" s="26"/>
      <c r="DRQ970" s="26"/>
      <c r="DRR970" s="26"/>
      <c r="DRS970" s="26"/>
      <c r="DRT970" s="26"/>
      <c r="DRU970" s="26"/>
      <c r="DRV970" s="26"/>
      <c r="DRW970" s="26"/>
      <c r="DRX970" s="26"/>
      <c r="DRY970" s="26"/>
      <c r="DRZ970" s="26"/>
      <c r="DSA970" s="26"/>
      <c r="DSB970" s="26"/>
      <c r="DSC970" s="26"/>
      <c r="DSD970" s="26"/>
      <c r="DSE970" s="26"/>
      <c r="DSF970" s="26"/>
      <c r="DSG970" s="26"/>
      <c r="DSH970" s="26"/>
      <c r="DSI970" s="26"/>
      <c r="DSJ970" s="26"/>
      <c r="DSK970" s="26"/>
      <c r="DSL970" s="26"/>
      <c r="DSM970" s="26"/>
      <c r="DSN970" s="26"/>
      <c r="DSO970" s="26"/>
      <c r="DSP970" s="26"/>
      <c r="DSQ970" s="26"/>
      <c r="DSR970" s="26"/>
      <c r="DSS970" s="26"/>
      <c r="DST970" s="26"/>
      <c r="DSU970" s="26"/>
      <c r="DSV970" s="26"/>
      <c r="DSW970" s="26"/>
      <c r="DSX970" s="26"/>
      <c r="DSY970" s="26"/>
      <c r="DSZ970" s="26"/>
      <c r="DTA970" s="26"/>
      <c r="DTB970" s="26"/>
      <c r="DTC970" s="26"/>
      <c r="DTD970" s="26"/>
      <c r="DTE970" s="26"/>
      <c r="DTF970" s="26"/>
      <c r="DTG970" s="26"/>
      <c r="DTH970" s="26"/>
      <c r="DTI970" s="26"/>
      <c r="DTJ970" s="26"/>
      <c r="DTK970" s="26"/>
      <c r="DTL970" s="26"/>
      <c r="DTM970" s="26"/>
      <c r="DTN970" s="26"/>
      <c r="DTO970" s="26"/>
      <c r="DTP970" s="26"/>
      <c r="DTQ970" s="26"/>
      <c r="DTR970" s="26"/>
      <c r="DTS970" s="26"/>
      <c r="DTT970" s="26"/>
      <c r="DTU970" s="26"/>
      <c r="DTV970" s="26"/>
      <c r="DTW970" s="26"/>
      <c r="DTX970" s="26"/>
      <c r="DTY970" s="26"/>
      <c r="DTZ970" s="26"/>
      <c r="DUA970" s="26"/>
      <c r="DUB970" s="26"/>
      <c r="DUC970" s="26"/>
      <c r="DUD970" s="26"/>
      <c r="DUE970" s="26"/>
      <c r="DUF970" s="26"/>
      <c r="DUG970" s="26"/>
      <c r="DUH970" s="26"/>
      <c r="DUI970" s="26"/>
      <c r="DUJ970" s="26"/>
      <c r="DUK970" s="26"/>
      <c r="DUL970" s="26"/>
      <c r="DUM970" s="26"/>
      <c r="DUN970" s="26"/>
      <c r="DUO970" s="26"/>
      <c r="DUP970" s="26"/>
      <c r="DUQ970" s="26"/>
      <c r="DUR970" s="26"/>
      <c r="DUS970" s="26"/>
      <c r="DUT970" s="26"/>
      <c r="DUU970" s="26"/>
      <c r="DUV970" s="26"/>
      <c r="DUW970" s="26"/>
      <c r="DUX970" s="26"/>
      <c r="DUY970" s="26"/>
      <c r="DUZ970" s="26"/>
      <c r="DVA970" s="26"/>
      <c r="DVB970" s="26"/>
      <c r="DVC970" s="26"/>
      <c r="DVD970" s="26"/>
      <c r="DVE970" s="26"/>
      <c r="DVF970" s="26"/>
      <c r="DVG970" s="26"/>
      <c r="DVH970" s="26"/>
      <c r="DVI970" s="26"/>
      <c r="DVJ970" s="26"/>
      <c r="DVK970" s="26"/>
      <c r="DVL970" s="26"/>
      <c r="DVM970" s="26"/>
      <c r="DVN970" s="26"/>
      <c r="DVO970" s="26"/>
      <c r="DVP970" s="26"/>
      <c r="DVQ970" s="26"/>
      <c r="DVR970" s="26"/>
      <c r="DVS970" s="26"/>
      <c r="DVT970" s="26"/>
      <c r="DVU970" s="26"/>
      <c r="DVV970" s="26"/>
      <c r="DVW970" s="26"/>
      <c r="DVX970" s="26"/>
      <c r="DVY970" s="26"/>
      <c r="DVZ970" s="26"/>
      <c r="DWA970" s="26"/>
      <c r="DWB970" s="26"/>
      <c r="DWC970" s="26"/>
      <c r="DWD970" s="26"/>
      <c r="DWE970" s="26"/>
      <c r="DWF970" s="26"/>
      <c r="DWG970" s="26"/>
      <c r="DWH970" s="26"/>
      <c r="DWI970" s="26"/>
      <c r="DWJ970" s="26"/>
      <c r="DWK970" s="26"/>
      <c r="DWL970" s="26"/>
      <c r="DWM970" s="26"/>
      <c r="DWN970" s="26"/>
      <c r="DWO970" s="26"/>
      <c r="DWP970" s="26"/>
      <c r="DWQ970" s="26"/>
      <c r="DWR970" s="26"/>
      <c r="DWS970" s="26"/>
      <c r="DWT970" s="26"/>
      <c r="DWU970" s="26"/>
      <c r="DWV970" s="26"/>
      <c r="DWW970" s="26"/>
      <c r="DWX970" s="26"/>
      <c r="DWY970" s="26"/>
      <c r="DWZ970" s="26"/>
      <c r="DXA970" s="26"/>
      <c r="DXB970" s="26"/>
      <c r="DXC970" s="26"/>
      <c r="DXD970" s="26"/>
      <c r="DXE970" s="26"/>
      <c r="DXF970" s="26"/>
      <c r="DXG970" s="26"/>
      <c r="DXH970" s="26"/>
      <c r="DXI970" s="26"/>
      <c r="DXJ970" s="26"/>
      <c r="DXK970" s="26"/>
      <c r="DXL970" s="26"/>
      <c r="DXM970" s="26"/>
      <c r="DXN970" s="26"/>
      <c r="DXO970" s="26"/>
      <c r="DXP970" s="26"/>
      <c r="DXQ970" s="26"/>
      <c r="DXR970" s="26"/>
      <c r="DXS970" s="26"/>
      <c r="DXT970" s="26"/>
      <c r="DXU970" s="26"/>
      <c r="DXV970" s="26"/>
      <c r="DXW970" s="26"/>
      <c r="DXX970" s="26"/>
      <c r="DXY970" s="26"/>
      <c r="DXZ970" s="26"/>
      <c r="DYA970" s="26"/>
      <c r="DYB970" s="26"/>
      <c r="DYC970" s="26"/>
      <c r="DYD970" s="26"/>
      <c r="DYE970" s="26"/>
      <c r="DYF970" s="26"/>
      <c r="DYG970" s="26"/>
      <c r="DYH970" s="26"/>
      <c r="DYI970" s="26"/>
      <c r="DYJ970" s="26"/>
      <c r="DYK970" s="26"/>
      <c r="DYL970" s="26"/>
      <c r="DYM970" s="26"/>
      <c r="DYN970" s="26"/>
      <c r="DYO970" s="26"/>
      <c r="DYP970" s="26"/>
      <c r="DYQ970" s="26"/>
      <c r="DYR970" s="26"/>
      <c r="DYS970" s="26"/>
      <c r="DYT970" s="26"/>
      <c r="DYU970" s="26"/>
      <c r="DYV970" s="26"/>
      <c r="DYW970" s="26"/>
      <c r="DYX970" s="26"/>
      <c r="DYY970" s="26"/>
      <c r="DYZ970" s="26"/>
      <c r="DZA970" s="26"/>
      <c r="DZB970" s="26"/>
      <c r="DZC970" s="26"/>
      <c r="DZD970" s="26"/>
      <c r="DZE970" s="26"/>
      <c r="DZF970" s="26"/>
      <c r="DZG970" s="26"/>
      <c r="DZH970" s="26"/>
      <c r="DZI970" s="26"/>
      <c r="DZJ970" s="26"/>
      <c r="DZK970" s="26"/>
      <c r="DZL970" s="26"/>
      <c r="DZM970" s="26"/>
      <c r="DZN970" s="26"/>
      <c r="DZO970" s="26"/>
      <c r="DZP970" s="26"/>
      <c r="DZQ970" s="26"/>
      <c r="DZR970" s="26"/>
      <c r="DZS970" s="26"/>
      <c r="DZT970" s="26"/>
      <c r="DZU970" s="26"/>
      <c r="DZV970" s="26"/>
      <c r="DZW970" s="26"/>
      <c r="DZX970" s="26"/>
      <c r="DZY970" s="26"/>
      <c r="DZZ970" s="26"/>
      <c r="EAA970" s="26"/>
      <c r="EAB970" s="26"/>
      <c r="EAC970" s="26"/>
      <c r="EAD970" s="26"/>
      <c r="EAE970" s="26"/>
      <c r="EAF970" s="26"/>
      <c r="EAG970" s="26"/>
      <c r="EAH970" s="26"/>
      <c r="EAI970" s="26"/>
      <c r="EAJ970" s="26"/>
      <c r="EAK970" s="26"/>
      <c r="EAL970" s="26"/>
      <c r="EAM970" s="26"/>
      <c r="EAN970" s="26"/>
      <c r="EAO970" s="26"/>
      <c r="EAP970" s="26"/>
      <c r="EAQ970" s="26"/>
      <c r="EAR970" s="26"/>
      <c r="EAS970" s="26"/>
      <c r="EAT970" s="26"/>
      <c r="EAU970" s="26"/>
      <c r="EAV970" s="26"/>
      <c r="EAW970" s="26"/>
      <c r="EAX970" s="26"/>
      <c r="EAY970" s="26"/>
      <c r="EAZ970" s="26"/>
      <c r="EBA970" s="26"/>
      <c r="EBB970" s="26"/>
      <c r="EBC970" s="26"/>
      <c r="EBD970" s="26"/>
      <c r="EBE970" s="26"/>
      <c r="EBF970" s="26"/>
      <c r="EBG970" s="26"/>
      <c r="EBH970" s="26"/>
      <c r="EBI970" s="26"/>
      <c r="EBJ970" s="26"/>
      <c r="EBK970" s="26"/>
      <c r="EBL970" s="26"/>
      <c r="EBM970" s="26"/>
      <c r="EBN970" s="26"/>
      <c r="EBO970" s="26"/>
      <c r="EBP970" s="26"/>
      <c r="EBQ970" s="26"/>
      <c r="EBR970" s="26"/>
      <c r="EBS970" s="26"/>
      <c r="EBT970" s="26"/>
      <c r="EBU970" s="26"/>
      <c r="EBV970" s="26"/>
      <c r="EBW970" s="26"/>
      <c r="EBX970" s="26"/>
      <c r="EBY970" s="26"/>
      <c r="EBZ970" s="26"/>
      <c r="ECA970" s="26"/>
      <c r="ECB970" s="26"/>
      <c r="ECC970" s="26"/>
      <c r="ECD970" s="26"/>
      <c r="ECE970" s="26"/>
      <c r="ECF970" s="26"/>
      <c r="ECG970" s="26"/>
      <c r="ECH970" s="26"/>
      <c r="ECI970" s="26"/>
      <c r="ECJ970" s="26"/>
      <c r="ECK970" s="26"/>
      <c r="ECL970" s="26"/>
      <c r="ECM970" s="26"/>
      <c r="ECN970" s="26"/>
      <c r="ECO970" s="26"/>
      <c r="ECP970" s="26"/>
      <c r="ECQ970" s="26"/>
      <c r="ECR970" s="26"/>
      <c r="ECS970" s="26"/>
      <c r="ECT970" s="26"/>
      <c r="ECU970" s="26"/>
      <c r="ECV970" s="26"/>
      <c r="ECW970" s="26"/>
      <c r="ECX970" s="26"/>
      <c r="ECY970" s="26"/>
      <c r="ECZ970" s="26"/>
      <c r="EDA970" s="26"/>
      <c r="EDB970" s="26"/>
      <c r="EDC970" s="26"/>
      <c r="EDD970" s="26"/>
      <c r="EDE970" s="26"/>
      <c r="EDF970" s="26"/>
      <c r="EDG970" s="26"/>
      <c r="EDH970" s="26"/>
      <c r="EDI970" s="26"/>
      <c r="EDJ970" s="26"/>
      <c r="EDK970" s="26"/>
      <c r="EDL970" s="26"/>
      <c r="EDM970" s="26"/>
      <c r="EDN970" s="26"/>
      <c r="EDO970" s="26"/>
      <c r="EDP970" s="26"/>
      <c r="EDQ970" s="26"/>
      <c r="EDR970" s="26"/>
      <c r="EDS970" s="26"/>
      <c r="EDT970" s="26"/>
      <c r="EDU970" s="26"/>
      <c r="EDV970" s="26"/>
      <c r="EDW970" s="26"/>
      <c r="EDX970" s="26"/>
      <c r="EDY970" s="26"/>
      <c r="EDZ970" s="26"/>
      <c r="EEA970" s="26"/>
      <c r="EEB970" s="26"/>
      <c r="EEC970" s="26"/>
      <c r="EED970" s="26"/>
      <c r="EEE970" s="26"/>
      <c r="EEF970" s="26"/>
      <c r="EEG970" s="26"/>
      <c r="EEH970" s="26"/>
      <c r="EEI970" s="26"/>
      <c r="EEJ970" s="26"/>
      <c r="EEK970" s="26"/>
      <c r="EEL970" s="26"/>
      <c r="EEM970" s="26"/>
      <c r="EEN970" s="26"/>
      <c r="EEO970" s="26"/>
      <c r="EEP970" s="26"/>
      <c r="EEQ970" s="26"/>
      <c r="EER970" s="26"/>
      <c r="EES970" s="26"/>
      <c r="EET970" s="26"/>
      <c r="EEU970" s="26"/>
      <c r="EEV970" s="26"/>
      <c r="EEW970" s="26"/>
      <c r="EEX970" s="26"/>
      <c r="EEY970" s="26"/>
      <c r="EEZ970" s="26"/>
      <c r="EFA970" s="26"/>
      <c r="EFB970" s="26"/>
      <c r="EFC970" s="26"/>
      <c r="EFD970" s="26"/>
      <c r="EFE970" s="26"/>
      <c r="EFF970" s="26"/>
      <c r="EFG970" s="26"/>
      <c r="EFH970" s="26"/>
      <c r="EFI970" s="26"/>
      <c r="EFJ970" s="26"/>
      <c r="EFK970" s="26"/>
      <c r="EFL970" s="26"/>
      <c r="EFM970" s="26"/>
      <c r="EFN970" s="26"/>
      <c r="EFO970" s="26"/>
      <c r="EFP970" s="26"/>
      <c r="EFQ970" s="26"/>
      <c r="EFR970" s="26"/>
      <c r="EFS970" s="26"/>
      <c r="EFT970" s="26"/>
      <c r="EFU970" s="26"/>
      <c r="EFV970" s="26"/>
      <c r="EFW970" s="26"/>
      <c r="EFX970" s="26"/>
      <c r="EFY970" s="26"/>
      <c r="EFZ970" s="26"/>
      <c r="EGA970" s="26"/>
      <c r="EGB970" s="26"/>
      <c r="EGC970" s="26"/>
      <c r="EGD970" s="26"/>
      <c r="EGE970" s="26"/>
      <c r="EGF970" s="26"/>
      <c r="EGG970" s="26"/>
      <c r="EGH970" s="26"/>
      <c r="EGI970" s="26"/>
      <c r="EGJ970" s="26"/>
      <c r="EGK970" s="26"/>
      <c r="EGL970" s="26"/>
      <c r="EGM970" s="26"/>
      <c r="EGN970" s="26"/>
      <c r="EGO970" s="26"/>
      <c r="EGP970" s="26"/>
      <c r="EGQ970" s="26"/>
      <c r="EGR970" s="26"/>
      <c r="EGS970" s="26"/>
      <c r="EGT970" s="26"/>
      <c r="EGU970" s="26"/>
      <c r="EGV970" s="26"/>
      <c r="EGW970" s="26"/>
      <c r="EGX970" s="26"/>
      <c r="EGY970" s="26"/>
      <c r="EGZ970" s="26"/>
      <c r="EHA970" s="26"/>
      <c r="EHB970" s="26"/>
      <c r="EHC970" s="26"/>
      <c r="EHD970" s="26"/>
      <c r="EHE970" s="26"/>
      <c r="EHF970" s="26"/>
      <c r="EHG970" s="26"/>
      <c r="EHH970" s="26"/>
      <c r="EHI970" s="26"/>
      <c r="EHJ970" s="26"/>
      <c r="EHK970" s="26"/>
      <c r="EHL970" s="26"/>
      <c r="EHM970" s="26"/>
      <c r="EHN970" s="26"/>
      <c r="EHO970" s="26"/>
      <c r="EHP970" s="26"/>
      <c r="EHQ970" s="26"/>
      <c r="EHR970" s="26"/>
      <c r="EHS970" s="26"/>
      <c r="EHT970" s="26"/>
      <c r="EHU970" s="26"/>
      <c r="EHV970" s="26"/>
      <c r="EHW970" s="26"/>
      <c r="EHX970" s="26"/>
      <c r="EHY970" s="26"/>
      <c r="EHZ970" s="26"/>
      <c r="EIA970" s="26"/>
      <c r="EIB970" s="26"/>
      <c r="EIC970" s="26"/>
      <c r="EID970" s="26"/>
      <c r="EIE970" s="26"/>
      <c r="EIF970" s="26"/>
      <c r="EIG970" s="26"/>
      <c r="EIH970" s="26"/>
      <c r="EII970" s="26"/>
      <c r="EIJ970" s="26"/>
      <c r="EIK970" s="26"/>
      <c r="EIL970" s="26"/>
      <c r="EIM970" s="26"/>
      <c r="EIN970" s="26"/>
      <c r="EIO970" s="26"/>
      <c r="EIP970" s="26"/>
      <c r="EIQ970" s="26"/>
      <c r="EIR970" s="26"/>
      <c r="EIS970" s="26"/>
      <c r="EIT970" s="26"/>
      <c r="EIU970" s="26"/>
      <c r="EIV970" s="26"/>
      <c r="EIW970" s="26"/>
      <c r="EIX970" s="26"/>
      <c r="EIY970" s="26"/>
      <c r="EIZ970" s="26"/>
      <c r="EJA970" s="26"/>
      <c r="EJB970" s="26"/>
      <c r="EJC970" s="26"/>
      <c r="EJD970" s="26"/>
      <c r="EJE970" s="26"/>
      <c r="EJF970" s="26"/>
      <c r="EJG970" s="26"/>
      <c r="EJH970" s="26"/>
      <c r="EJI970" s="26"/>
      <c r="EJJ970" s="26"/>
      <c r="EJK970" s="26"/>
      <c r="EJL970" s="26"/>
      <c r="EJM970" s="26"/>
      <c r="EJN970" s="26"/>
      <c r="EJO970" s="26"/>
      <c r="EJP970" s="26"/>
      <c r="EJQ970" s="26"/>
      <c r="EJR970" s="26"/>
      <c r="EJS970" s="26"/>
      <c r="EJT970" s="26"/>
      <c r="EJU970" s="26"/>
      <c r="EJV970" s="26"/>
      <c r="EJW970" s="26"/>
      <c r="EJX970" s="26"/>
      <c r="EJY970" s="26"/>
      <c r="EJZ970" s="26"/>
      <c r="EKA970" s="26"/>
      <c r="EKB970" s="26"/>
      <c r="EKC970" s="26"/>
      <c r="EKD970" s="26"/>
      <c r="EKE970" s="26"/>
      <c r="EKF970" s="26"/>
      <c r="EKG970" s="26"/>
      <c r="EKH970" s="26"/>
      <c r="EKI970" s="26"/>
      <c r="EKJ970" s="26"/>
      <c r="EKK970" s="26"/>
      <c r="EKL970" s="26"/>
      <c r="EKM970" s="26"/>
      <c r="EKN970" s="26"/>
      <c r="EKO970" s="26"/>
      <c r="EKP970" s="26"/>
      <c r="EKQ970" s="26"/>
      <c r="EKR970" s="26"/>
      <c r="EKS970" s="26"/>
      <c r="EKT970" s="26"/>
      <c r="EKU970" s="26"/>
      <c r="EKV970" s="26"/>
      <c r="EKW970" s="26"/>
      <c r="EKX970" s="26"/>
      <c r="EKY970" s="26"/>
      <c r="EKZ970" s="26"/>
      <c r="ELA970" s="26"/>
      <c r="ELB970" s="26"/>
      <c r="ELC970" s="26"/>
      <c r="ELD970" s="26"/>
      <c r="ELE970" s="26"/>
      <c r="ELF970" s="26"/>
      <c r="ELG970" s="26"/>
      <c r="ELH970" s="26"/>
      <c r="ELI970" s="26"/>
      <c r="ELJ970" s="26"/>
      <c r="ELK970" s="26"/>
      <c r="ELL970" s="26"/>
      <c r="ELM970" s="26"/>
      <c r="ELN970" s="26"/>
      <c r="ELO970" s="26"/>
      <c r="ELP970" s="26"/>
      <c r="ELQ970" s="26"/>
      <c r="ELR970" s="26"/>
      <c r="ELS970" s="26"/>
      <c r="ELT970" s="26"/>
      <c r="ELU970" s="26"/>
      <c r="ELV970" s="26"/>
      <c r="ELW970" s="26"/>
      <c r="ELX970" s="26"/>
      <c r="ELY970" s="26"/>
      <c r="ELZ970" s="26"/>
      <c r="EMA970" s="26"/>
      <c r="EMB970" s="26"/>
      <c r="EMC970" s="26"/>
      <c r="EMD970" s="26"/>
      <c r="EME970" s="26"/>
      <c r="EMF970" s="26"/>
      <c r="EMG970" s="26"/>
      <c r="EMH970" s="26"/>
      <c r="EMI970" s="26"/>
      <c r="EMJ970" s="26"/>
      <c r="EMK970" s="26"/>
      <c r="EML970" s="26"/>
      <c r="EMM970" s="26"/>
      <c r="EMN970" s="26"/>
      <c r="EMO970" s="26"/>
      <c r="EMP970" s="26"/>
      <c r="EMQ970" s="26"/>
      <c r="EMR970" s="26"/>
      <c r="EMS970" s="26"/>
      <c r="EMT970" s="26"/>
      <c r="EMU970" s="26"/>
      <c r="EMV970" s="26"/>
      <c r="EMW970" s="26"/>
      <c r="EMX970" s="26"/>
      <c r="EMY970" s="26"/>
      <c r="EMZ970" s="26"/>
      <c r="ENA970" s="26"/>
      <c r="ENB970" s="26"/>
      <c r="ENC970" s="26"/>
      <c r="END970" s="26"/>
      <c r="ENE970" s="26"/>
      <c r="ENF970" s="26"/>
      <c r="ENG970" s="26"/>
      <c r="ENH970" s="26"/>
      <c r="ENI970" s="26"/>
      <c r="ENJ970" s="26"/>
      <c r="ENK970" s="26"/>
      <c r="ENL970" s="26"/>
      <c r="ENM970" s="26"/>
      <c r="ENN970" s="26"/>
      <c r="ENO970" s="26"/>
      <c r="ENP970" s="26"/>
      <c r="ENQ970" s="26"/>
      <c r="ENR970" s="26"/>
      <c r="ENS970" s="26"/>
      <c r="ENT970" s="26"/>
      <c r="ENU970" s="26"/>
      <c r="ENV970" s="26"/>
      <c r="ENW970" s="26"/>
      <c r="ENX970" s="26"/>
      <c r="ENY970" s="26"/>
      <c r="ENZ970" s="26"/>
      <c r="EOA970" s="26"/>
      <c r="EOB970" s="26"/>
      <c r="EOC970" s="26"/>
      <c r="EOD970" s="26"/>
      <c r="EOE970" s="26"/>
      <c r="EOF970" s="26"/>
      <c r="EOG970" s="26"/>
      <c r="EOH970" s="26"/>
      <c r="EOI970" s="26"/>
      <c r="EOJ970" s="26"/>
      <c r="EOK970" s="26"/>
      <c r="EOL970" s="26"/>
      <c r="EOM970" s="26"/>
      <c r="EON970" s="26"/>
      <c r="EOO970" s="26"/>
      <c r="EOP970" s="26"/>
      <c r="EOQ970" s="26"/>
      <c r="EOR970" s="26"/>
      <c r="EOS970" s="26"/>
      <c r="EOT970" s="26"/>
      <c r="EOU970" s="26"/>
      <c r="EOV970" s="26"/>
      <c r="EOW970" s="26"/>
      <c r="EOX970" s="26"/>
      <c r="EOY970" s="26"/>
      <c r="EOZ970" s="26"/>
      <c r="EPA970" s="26"/>
      <c r="EPB970" s="26"/>
      <c r="EPC970" s="26"/>
      <c r="EPD970" s="26"/>
      <c r="EPE970" s="26"/>
      <c r="EPF970" s="26"/>
      <c r="EPG970" s="26"/>
      <c r="EPH970" s="26"/>
      <c r="EPI970" s="26"/>
      <c r="EPJ970" s="26"/>
      <c r="EPK970" s="26"/>
      <c r="EPL970" s="26"/>
      <c r="EPM970" s="26"/>
      <c r="EPN970" s="26"/>
      <c r="EPO970" s="26"/>
      <c r="EPP970" s="26"/>
      <c r="EPQ970" s="26"/>
      <c r="EPR970" s="26"/>
      <c r="EPS970" s="26"/>
      <c r="EPT970" s="26"/>
      <c r="EPU970" s="26"/>
      <c r="EPV970" s="26"/>
      <c r="EPW970" s="26"/>
      <c r="EPX970" s="26"/>
      <c r="EPY970" s="26"/>
      <c r="EPZ970" s="26"/>
      <c r="EQA970" s="26"/>
      <c r="EQB970" s="26"/>
      <c r="EQC970" s="26"/>
      <c r="EQD970" s="26"/>
      <c r="EQE970" s="26"/>
      <c r="EQF970" s="26"/>
      <c r="EQG970" s="26"/>
      <c r="EQH970" s="26"/>
      <c r="EQI970" s="26"/>
      <c r="EQJ970" s="26"/>
      <c r="EQK970" s="26"/>
      <c r="EQL970" s="26"/>
      <c r="EQM970" s="26"/>
      <c r="EQN970" s="26"/>
      <c r="EQO970" s="26"/>
      <c r="EQP970" s="26"/>
      <c r="EQQ970" s="26"/>
      <c r="EQR970" s="26"/>
      <c r="EQS970" s="26"/>
      <c r="EQT970" s="26"/>
      <c r="EQU970" s="26"/>
      <c r="EQV970" s="26"/>
      <c r="EQW970" s="26"/>
      <c r="EQX970" s="26"/>
      <c r="EQY970" s="26"/>
      <c r="EQZ970" s="26"/>
      <c r="ERA970" s="26"/>
      <c r="ERB970" s="26"/>
      <c r="ERC970" s="26"/>
      <c r="ERD970" s="26"/>
      <c r="ERE970" s="26"/>
      <c r="ERF970" s="26"/>
      <c r="ERG970" s="26"/>
      <c r="ERH970" s="26"/>
      <c r="ERI970" s="26"/>
      <c r="ERJ970" s="26"/>
      <c r="ERK970" s="26"/>
      <c r="ERL970" s="26"/>
      <c r="ERM970" s="26"/>
      <c r="ERN970" s="26"/>
      <c r="ERO970" s="26"/>
      <c r="ERP970" s="26"/>
      <c r="ERQ970" s="26"/>
      <c r="ERR970" s="26"/>
      <c r="ERS970" s="26"/>
      <c r="ERT970" s="26"/>
      <c r="ERU970" s="26"/>
      <c r="ERV970" s="26"/>
      <c r="ERW970" s="26"/>
      <c r="ERX970" s="26"/>
      <c r="ERY970" s="26"/>
      <c r="ERZ970" s="26"/>
      <c r="ESA970" s="26"/>
      <c r="ESB970" s="26"/>
      <c r="ESC970" s="26"/>
      <c r="ESD970" s="26"/>
      <c r="ESE970" s="26"/>
      <c r="ESF970" s="26"/>
      <c r="ESG970" s="26"/>
      <c r="ESH970" s="26"/>
      <c r="ESI970" s="26"/>
      <c r="ESJ970" s="26"/>
      <c r="ESK970" s="26"/>
      <c r="ESL970" s="26"/>
      <c r="ESM970" s="26"/>
      <c r="ESN970" s="26"/>
      <c r="ESO970" s="26"/>
      <c r="ESP970" s="26"/>
      <c r="ESQ970" s="26"/>
      <c r="ESR970" s="26"/>
      <c r="ESS970" s="26"/>
      <c r="EST970" s="26"/>
      <c r="ESU970" s="26"/>
      <c r="ESV970" s="26"/>
      <c r="ESW970" s="26"/>
      <c r="ESX970" s="26"/>
      <c r="ESY970" s="26"/>
      <c r="ESZ970" s="26"/>
      <c r="ETA970" s="26"/>
      <c r="ETB970" s="26"/>
      <c r="ETC970" s="26"/>
      <c r="ETD970" s="26"/>
      <c r="ETE970" s="26"/>
      <c r="ETF970" s="26"/>
      <c r="ETG970" s="26"/>
      <c r="ETH970" s="26"/>
      <c r="ETI970" s="26"/>
      <c r="ETJ970" s="26"/>
      <c r="ETK970" s="26"/>
      <c r="ETL970" s="26"/>
      <c r="ETM970" s="26"/>
      <c r="ETN970" s="26"/>
      <c r="ETO970" s="26"/>
      <c r="ETP970" s="26"/>
      <c r="ETQ970" s="26"/>
      <c r="ETR970" s="26"/>
      <c r="ETS970" s="26"/>
      <c r="ETT970" s="26"/>
      <c r="ETU970" s="26"/>
      <c r="ETV970" s="26"/>
      <c r="ETW970" s="26"/>
      <c r="ETX970" s="26"/>
      <c r="ETY970" s="26"/>
      <c r="ETZ970" s="26"/>
      <c r="EUA970" s="26"/>
      <c r="EUB970" s="26"/>
      <c r="EUC970" s="26"/>
      <c r="EUD970" s="26"/>
      <c r="EUE970" s="26"/>
      <c r="EUF970" s="26"/>
      <c r="EUG970" s="26"/>
      <c r="EUH970" s="26"/>
      <c r="EUI970" s="26"/>
      <c r="EUJ970" s="26"/>
      <c r="EUK970" s="26"/>
      <c r="EUL970" s="26"/>
      <c r="EUM970" s="26"/>
      <c r="EUN970" s="26"/>
      <c r="EUO970" s="26"/>
      <c r="EUP970" s="26"/>
      <c r="EUQ970" s="26"/>
      <c r="EUR970" s="26"/>
      <c r="EUS970" s="26"/>
      <c r="EUT970" s="26"/>
      <c r="EUU970" s="26"/>
      <c r="EUV970" s="26"/>
      <c r="EUW970" s="26"/>
      <c r="EUX970" s="26"/>
      <c r="EUY970" s="26"/>
      <c r="EUZ970" s="26"/>
      <c r="EVA970" s="26"/>
      <c r="EVB970" s="26"/>
      <c r="EVC970" s="26"/>
      <c r="EVD970" s="26"/>
      <c r="EVE970" s="26"/>
      <c r="EVF970" s="26"/>
      <c r="EVG970" s="26"/>
      <c r="EVH970" s="26"/>
      <c r="EVI970" s="26"/>
      <c r="EVJ970" s="26"/>
      <c r="EVK970" s="26"/>
      <c r="EVL970" s="26"/>
      <c r="EVM970" s="26"/>
      <c r="EVN970" s="26"/>
      <c r="EVO970" s="26"/>
      <c r="EVP970" s="26"/>
      <c r="EVQ970" s="26"/>
      <c r="EVR970" s="26"/>
      <c r="EVS970" s="26"/>
      <c r="EVT970" s="26"/>
      <c r="EVU970" s="26"/>
      <c r="EVV970" s="26"/>
      <c r="EVW970" s="26"/>
      <c r="EVX970" s="26"/>
      <c r="EVY970" s="26"/>
      <c r="EVZ970" s="26"/>
      <c r="EWA970" s="26"/>
      <c r="EWB970" s="26"/>
      <c r="EWC970" s="26"/>
      <c r="EWD970" s="26"/>
      <c r="EWE970" s="26"/>
      <c r="EWF970" s="26"/>
      <c r="EWG970" s="26"/>
      <c r="EWH970" s="26"/>
      <c r="EWI970" s="26"/>
      <c r="EWJ970" s="26"/>
      <c r="EWK970" s="26"/>
      <c r="EWL970" s="26"/>
      <c r="EWM970" s="26"/>
      <c r="EWN970" s="26"/>
      <c r="EWO970" s="26"/>
      <c r="EWP970" s="26"/>
      <c r="EWQ970" s="26"/>
      <c r="EWR970" s="26"/>
      <c r="EWS970" s="26"/>
      <c r="EWT970" s="26"/>
      <c r="EWU970" s="26"/>
      <c r="EWV970" s="26"/>
      <c r="EWW970" s="26"/>
      <c r="EWX970" s="26"/>
      <c r="EWY970" s="26"/>
      <c r="EWZ970" s="26"/>
      <c r="EXA970" s="26"/>
      <c r="EXB970" s="26"/>
      <c r="EXC970" s="26"/>
      <c r="EXD970" s="26"/>
      <c r="EXE970" s="26"/>
      <c r="EXF970" s="26"/>
      <c r="EXG970" s="26"/>
      <c r="EXH970" s="26"/>
      <c r="EXI970" s="26"/>
      <c r="EXJ970" s="26"/>
      <c r="EXK970" s="26"/>
      <c r="EXL970" s="26"/>
      <c r="EXM970" s="26"/>
      <c r="EXN970" s="26"/>
      <c r="EXO970" s="26"/>
      <c r="EXP970" s="26"/>
      <c r="EXQ970" s="26"/>
      <c r="EXR970" s="26"/>
      <c r="EXS970" s="26"/>
      <c r="EXT970" s="26"/>
      <c r="EXU970" s="26"/>
      <c r="EXV970" s="26"/>
      <c r="EXW970" s="26"/>
      <c r="EXX970" s="26"/>
      <c r="EXY970" s="26"/>
      <c r="EXZ970" s="26"/>
      <c r="EYA970" s="26"/>
      <c r="EYB970" s="26"/>
      <c r="EYC970" s="26"/>
      <c r="EYD970" s="26"/>
      <c r="EYE970" s="26"/>
      <c r="EYF970" s="26"/>
      <c r="EYG970" s="26"/>
      <c r="EYH970" s="26"/>
      <c r="EYI970" s="26"/>
      <c r="EYJ970" s="26"/>
      <c r="EYK970" s="26"/>
      <c r="EYL970" s="26"/>
      <c r="EYM970" s="26"/>
      <c r="EYN970" s="26"/>
      <c r="EYO970" s="26"/>
      <c r="EYP970" s="26"/>
      <c r="EYQ970" s="26"/>
      <c r="EYR970" s="26"/>
      <c r="EYS970" s="26"/>
      <c r="EYT970" s="26"/>
      <c r="EYU970" s="26"/>
      <c r="EYV970" s="26"/>
      <c r="EYW970" s="26"/>
      <c r="EYX970" s="26"/>
      <c r="EYY970" s="26"/>
      <c r="EYZ970" s="26"/>
      <c r="EZA970" s="26"/>
      <c r="EZB970" s="26"/>
      <c r="EZC970" s="26"/>
      <c r="EZD970" s="26"/>
      <c r="EZE970" s="26"/>
      <c r="EZF970" s="26"/>
      <c r="EZG970" s="26"/>
      <c r="EZH970" s="26"/>
      <c r="EZI970" s="26"/>
      <c r="EZJ970" s="26"/>
      <c r="EZK970" s="26"/>
      <c r="EZL970" s="26"/>
      <c r="EZM970" s="26"/>
      <c r="EZN970" s="26"/>
      <c r="EZO970" s="26"/>
      <c r="EZP970" s="26"/>
      <c r="EZQ970" s="26"/>
      <c r="EZR970" s="26"/>
      <c r="EZS970" s="26"/>
      <c r="EZT970" s="26"/>
      <c r="EZU970" s="26"/>
      <c r="EZV970" s="26"/>
      <c r="EZW970" s="26"/>
      <c r="EZX970" s="26"/>
      <c r="EZY970" s="26"/>
      <c r="EZZ970" s="26"/>
      <c r="FAA970" s="26"/>
      <c r="FAB970" s="26"/>
      <c r="FAC970" s="26"/>
      <c r="FAD970" s="26"/>
      <c r="FAE970" s="26"/>
      <c r="FAF970" s="26"/>
      <c r="FAG970" s="26"/>
      <c r="FAH970" s="26"/>
      <c r="FAI970" s="26"/>
      <c r="FAJ970" s="26"/>
      <c r="FAK970" s="26"/>
      <c r="FAL970" s="26"/>
      <c r="FAM970" s="26"/>
      <c r="FAN970" s="26"/>
      <c r="FAO970" s="26"/>
      <c r="FAP970" s="26"/>
      <c r="FAQ970" s="26"/>
      <c r="FAR970" s="26"/>
      <c r="FAS970" s="26"/>
      <c r="FAT970" s="26"/>
      <c r="FAU970" s="26"/>
      <c r="FAV970" s="26"/>
      <c r="FAW970" s="26"/>
      <c r="FAX970" s="26"/>
      <c r="FAY970" s="26"/>
      <c r="FAZ970" s="26"/>
      <c r="FBA970" s="26"/>
      <c r="FBB970" s="26"/>
      <c r="FBC970" s="26"/>
      <c r="FBD970" s="26"/>
      <c r="FBE970" s="26"/>
      <c r="FBF970" s="26"/>
      <c r="FBG970" s="26"/>
      <c r="FBH970" s="26"/>
      <c r="FBI970" s="26"/>
      <c r="FBJ970" s="26"/>
      <c r="FBK970" s="26"/>
      <c r="FBL970" s="26"/>
      <c r="FBM970" s="26"/>
      <c r="FBN970" s="26"/>
      <c r="FBO970" s="26"/>
      <c r="FBP970" s="26"/>
      <c r="FBQ970" s="26"/>
      <c r="FBR970" s="26"/>
      <c r="FBS970" s="26"/>
      <c r="FBT970" s="26"/>
      <c r="FBU970" s="26"/>
      <c r="FBV970" s="26"/>
      <c r="FBW970" s="26"/>
      <c r="FBX970" s="26"/>
      <c r="FBY970" s="26"/>
      <c r="FBZ970" s="26"/>
      <c r="FCA970" s="26"/>
      <c r="FCB970" s="26"/>
      <c r="FCC970" s="26"/>
      <c r="FCD970" s="26"/>
      <c r="FCE970" s="26"/>
      <c r="FCF970" s="26"/>
      <c r="FCG970" s="26"/>
      <c r="FCH970" s="26"/>
      <c r="FCI970" s="26"/>
      <c r="FCJ970" s="26"/>
      <c r="FCK970" s="26"/>
      <c r="FCL970" s="26"/>
      <c r="FCM970" s="26"/>
      <c r="FCN970" s="26"/>
      <c r="FCO970" s="26"/>
      <c r="FCP970" s="26"/>
      <c r="FCQ970" s="26"/>
      <c r="FCR970" s="26"/>
      <c r="FCS970" s="26"/>
      <c r="FCT970" s="26"/>
      <c r="FCU970" s="26"/>
      <c r="FCV970" s="26"/>
      <c r="FCW970" s="26"/>
      <c r="FCX970" s="26"/>
      <c r="FCY970" s="26"/>
      <c r="FCZ970" s="26"/>
      <c r="FDA970" s="26"/>
      <c r="FDB970" s="26"/>
      <c r="FDC970" s="26"/>
      <c r="FDD970" s="26"/>
      <c r="FDE970" s="26"/>
      <c r="FDF970" s="26"/>
      <c r="FDG970" s="26"/>
      <c r="FDH970" s="26"/>
      <c r="FDI970" s="26"/>
      <c r="FDJ970" s="26"/>
      <c r="FDK970" s="26"/>
      <c r="FDL970" s="26"/>
      <c r="FDM970" s="26"/>
      <c r="FDN970" s="26"/>
      <c r="FDO970" s="26"/>
      <c r="FDP970" s="26"/>
      <c r="FDQ970" s="26"/>
      <c r="FDR970" s="26"/>
      <c r="FDS970" s="26"/>
      <c r="FDT970" s="26"/>
      <c r="FDU970" s="26"/>
      <c r="FDV970" s="26"/>
      <c r="FDW970" s="26"/>
      <c r="FDX970" s="26"/>
      <c r="FDY970" s="26"/>
      <c r="FDZ970" s="26"/>
      <c r="FEA970" s="26"/>
      <c r="FEB970" s="26"/>
      <c r="FEC970" s="26"/>
      <c r="FED970" s="26"/>
      <c r="FEE970" s="26"/>
      <c r="FEF970" s="26"/>
      <c r="FEG970" s="26"/>
      <c r="FEH970" s="26"/>
      <c r="FEI970" s="26"/>
      <c r="FEJ970" s="26"/>
      <c r="FEK970" s="26"/>
      <c r="FEL970" s="26"/>
      <c r="FEM970" s="26"/>
      <c r="FEN970" s="26"/>
      <c r="FEO970" s="26"/>
      <c r="FEP970" s="26"/>
      <c r="FEQ970" s="26"/>
      <c r="FER970" s="26"/>
      <c r="FES970" s="26"/>
      <c r="FET970" s="26"/>
      <c r="FEU970" s="26"/>
      <c r="FEV970" s="26"/>
      <c r="FEW970" s="26"/>
      <c r="FEX970" s="26"/>
      <c r="FEY970" s="26"/>
      <c r="FEZ970" s="26"/>
      <c r="FFA970" s="26"/>
      <c r="FFB970" s="26"/>
      <c r="FFC970" s="26"/>
      <c r="FFD970" s="26"/>
      <c r="FFE970" s="26"/>
      <c r="FFF970" s="26"/>
      <c r="FFG970" s="26"/>
      <c r="FFH970" s="26"/>
      <c r="FFI970" s="26"/>
      <c r="FFJ970" s="26"/>
      <c r="FFK970" s="26"/>
      <c r="FFL970" s="26"/>
      <c r="FFM970" s="26"/>
      <c r="FFN970" s="26"/>
      <c r="FFO970" s="26"/>
      <c r="FFP970" s="26"/>
      <c r="FFQ970" s="26"/>
      <c r="FFR970" s="26"/>
      <c r="FFS970" s="26"/>
      <c r="FFT970" s="26"/>
      <c r="FFU970" s="26"/>
      <c r="FFV970" s="26"/>
      <c r="FFW970" s="26"/>
      <c r="FFX970" s="26"/>
      <c r="FFY970" s="26"/>
      <c r="FFZ970" s="26"/>
      <c r="FGA970" s="26"/>
      <c r="FGB970" s="26"/>
      <c r="FGC970" s="26"/>
      <c r="FGD970" s="26"/>
      <c r="FGE970" s="26"/>
      <c r="FGF970" s="26"/>
      <c r="FGG970" s="26"/>
      <c r="FGH970" s="26"/>
      <c r="FGI970" s="26"/>
      <c r="FGJ970" s="26"/>
      <c r="FGK970" s="26"/>
      <c r="FGL970" s="26"/>
      <c r="FGM970" s="26"/>
      <c r="FGN970" s="26"/>
      <c r="FGO970" s="26"/>
      <c r="FGP970" s="26"/>
      <c r="FGQ970" s="26"/>
      <c r="FGR970" s="26"/>
      <c r="FGS970" s="26"/>
      <c r="FGT970" s="26"/>
      <c r="FGU970" s="26"/>
      <c r="FGV970" s="26"/>
      <c r="FGW970" s="26"/>
      <c r="FGX970" s="26"/>
      <c r="FGY970" s="26"/>
      <c r="FGZ970" s="26"/>
      <c r="FHA970" s="26"/>
      <c r="FHB970" s="26"/>
      <c r="FHC970" s="26"/>
      <c r="FHD970" s="26"/>
      <c r="FHE970" s="26"/>
      <c r="FHF970" s="26"/>
      <c r="FHG970" s="26"/>
      <c r="FHH970" s="26"/>
      <c r="FHI970" s="26"/>
      <c r="FHJ970" s="26"/>
      <c r="FHK970" s="26"/>
      <c r="FHL970" s="26"/>
      <c r="FHM970" s="26"/>
      <c r="FHN970" s="26"/>
      <c r="FHO970" s="26"/>
      <c r="FHP970" s="26"/>
      <c r="FHQ970" s="26"/>
      <c r="FHR970" s="26"/>
      <c r="FHS970" s="26"/>
      <c r="FHT970" s="26"/>
      <c r="FHU970" s="26"/>
      <c r="FHV970" s="26"/>
      <c r="FHW970" s="26"/>
      <c r="FHX970" s="26"/>
      <c r="FHY970" s="26"/>
      <c r="FHZ970" s="26"/>
      <c r="FIA970" s="26"/>
      <c r="FIB970" s="26"/>
      <c r="FIC970" s="26"/>
      <c r="FID970" s="26"/>
      <c r="FIE970" s="26"/>
      <c r="FIF970" s="26"/>
      <c r="FIG970" s="26"/>
      <c r="FIH970" s="26"/>
      <c r="FII970" s="26"/>
      <c r="FIJ970" s="26"/>
      <c r="FIK970" s="26"/>
      <c r="FIL970" s="26"/>
      <c r="FIM970" s="26"/>
      <c r="FIN970" s="26"/>
      <c r="FIO970" s="26"/>
      <c r="FIP970" s="26"/>
      <c r="FIQ970" s="26"/>
      <c r="FIR970" s="26"/>
      <c r="FIS970" s="26"/>
      <c r="FIT970" s="26"/>
      <c r="FIU970" s="26"/>
      <c r="FIV970" s="26"/>
      <c r="FIW970" s="26"/>
      <c r="FIX970" s="26"/>
      <c r="FIY970" s="26"/>
      <c r="FIZ970" s="26"/>
      <c r="FJA970" s="26"/>
      <c r="FJB970" s="26"/>
      <c r="FJC970" s="26"/>
      <c r="FJD970" s="26"/>
      <c r="FJE970" s="26"/>
      <c r="FJF970" s="26"/>
      <c r="FJG970" s="26"/>
      <c r="FJH970" s="26"/>
      <c r="FJI970" s="26"/>
      <c r="FJJ970" s="26"/>
      <c r="FJK970" s="26"/>
      <c r="FJL970" s="26"/>
      <c r="FJM970" s="26"/>
      <c r="FJN970" s="26"/>
      <c r="FJO970" s="26"/>
      <c r="FJP970" s="26"/>
      <c r="FJQ970" s="26"/>
      <c r="FJR970" s="26"/>
      <c r="FJS970" s="26"/>
      <c r="FJT970" s="26"/>
      <c r="FJU970" s="26"/>
      <c r="FJV970" s="26"/>
      <c r="FJW970" s="26"/>
      <c r="FJX970" s="26"/>
      <c r="FJY970" s="26"/>
      <c r="FJZ970" s="26"/>
      <c r="FKA970" s="26"/>
      <c r="FKB970" s="26"/>
      <c r="FKC970" s="26"/>
      <c r="FKD970" s="26"/>
      <c r="FKE970" s="26"/>
      <c r="FKF970" s="26"/>
      <c r="FKG970" s="26"/>
      <c r="FKH970" s="26"/>
      <c r="FKI970" s="26"/>
      <c r="FKJ970" s="26"/>
      <c r="FKK970" s="26"/>
      <c r="FKL970" s="26"/>
      <c r="FKM970" s="26"/>
      <c r="FKN970" s="26"/>
      <c r="FKO970" s="26"/>
      <c r="FKP970" s="26"/>
      <c r="FKQ970" s="26"/>
      <c r="FKR970" s="26"/>
      <c r="FKS970" s="26"/>
      <c r="FKT970" s="26"/>
      <c r="FKU970" s="26"/>
      <c r="FKV970" s="26"/>
      <c r="FKW970" s="26"/>
      <c r="FKX970" s="26"/>
      <c r="FKY970" s="26"/>
      <c r="FKZ970" s="26"/>
      <c r="FLA970" s="26"/>
      <c r="FLB970" s="26"/>
      <c r="FLC970" s="26"/>
      <c r="FLD970" s="26"/>
      <c r="FLE970" s="26"/>
      <c r="FLF970" s="26"/>
      <c r="FLG970" s="26"/>
      <c r="FLH970" s="26"/>
      <c r="FLI970" s="26"/>
      <c r="FLJ970" s="26"/>
      <c r="FLK970" s="26"/>
      <c r="FLL970" s="26"/>
      <c r="FLM970" s="26"/>
      <c r="FLN970" s="26"/>
      <c r="FLO970" s="26"/>
      <c r="FLP970" s="26"/>
      <c r="FLQ970" s="26"/>
      <c r="FLR970" s="26"/>
      <c r="FLS970" s="26"/>
      <c r="FLT970" s="26"/>
      <c r="FLU970" s="26"/>
      <c r="FLV970" s="26"/>
      <c r="FLW970" s="26"/>
      <c r="FLX970" s="26"/>
      <c r="FLY970" s="26"/>
      <c r="FLZ970" s="26"/>
      <c r="FMA970" s="26"/>
      <c r="FMB970" s="26"/>
      <c r="FMC970" s="26"/>
      <c r="FMD970" s="26"/>
      <c r="FME970" s="26"/>
      <c r="FMF970" s="26"/>
      <c r="FMG970" s="26"/>
      <c r="FMH970" s="26"/>
      <c r="FMI970" s="26"/>
      <c r="FMJ970" s="26"/>
      <c r="FMK970" s="26"/>
      <c r="FML970" s="26"/>
      <c r="FMM970" s="26"/>
      <c r="FMN970" s="26"/>
      <c r="FMO970" s="26"/>
      <c r="FMP970" s="26"/>
      <c r="FMQ970" s="26"/>
      <c r="FMR970" s="26"/>
      <c r="FMS970" s="26"/>
      <c r="FMT970" s="26"/>
      <c r="FMU970" s="26"/>
      <c r="FMV970" s="26"/>
      <c r="FMW970" s="26"/>
      <c r="FMX970" s="26"/>
      <c r="FMY970" s="26"/>
      <c r="FMZ970" s="26"/>
      <c r="FNA970" s="26"/>
      <c r="FNB970" s="26"/>
      <c r="FNC970" s="26"/>
      <c r="FND970" s="26"/>
      <c r="FNE970" s="26"/>
      <c r="FNF970" s="26"/>
      <c r="FNG970" s="26"/>
      <c r="FNH970" s="26"/>
      <c r="FNI970" s="26"/>
      <c r="FNJ970" s="26"/>
      <c r="FNK970" s="26"/>
      <c r="FNL970" s="26"/>
      <c r="FNM970" s="26"/>
      <c r="FNN970" s="26"/>
      <c r="FNO970" s="26"/>
      <c r="FNP970" s="26"/>
      <c r="FNQ970" s="26"/>
      <c r="FNR970" s="26"/>
      <c r="FNS970" s="26"/>
      <c r="FNT970" s="26"/>
      <c r="FNU970" s="26"/>
      <c r="FNV970" s="26"/>
      <c r="FNW970" s="26"/>
      <c r="FNX970" s="26"/>
      <c r="FNY970" s="26"/>
      <c r="FNZ970" s="26"/>
      <c r="FOA970" s="26"/>
      <c r="FOB970" s="26"/>
      <c r="FOC970" s="26"/>
      <c r="FOD970" s="26"/>
      <c r="FOE970" s="26"/>
      <c r="FOF970" s="26"/>
      <c r="FOG970" s="26"/>
      <c r="FOH970" s="26"/>
      <c r="FOI970" s="26"/>
      <c r="FOJ970" s="26"/>
      <c r="FOK970" s="26"/>
      <c r="FOL970" s="26"/>
      <c r="FOM970" s="26"/>
      <c r="FON970" s="26"/>
      <c r="FOO970" s="26"/>
      <c r="FOP970" s="26"/>
      <c r="FOQ970" s="26"/>
      <c r="FOR970" s="26"/>
      <c r="FOS970" s="26"/>
      <c r="FOT970" s="26"/>
      <c r="FOU970" s="26"/>
      <c r="FOV970" s="26"/>
      <c r="FOW970" s="26"/>
      <c r="FOX970" s="26"/>
      <c r="FOY970" s="26"/>
      <c r="FOZ970" s="26"/>
      <c r="FPA970" s="26"/>
      <c r="FPB970" s="26"/>
      <c r="FPC970" s="26"/>
      <c r="FPD970" s="26"/>
      <c r="FPE970" s="26"/>
      <c r="FPF970" s="26"/>
      <c r="FPG970" s="26"/>
      <c r="FPH970" s="26"/>
      <c r="FPI970" s="26"/>
      <c r="FPJ970" s="26"/>
      <c r="FPK970" s="26"/>
      <c r="FPL970" s="26"/>
      <c r="FPM970" s="26"/>
      <c r="FPN970" s="26"/>
      <c r="FPO970" s="26"/>
      <c r="FPP970" s="26"/>
      <c r="FPQ970" s="26"/>
      <c r="FPR970" s="26"/>
      <c r="FPS970" s="26"/>
      <c r="FPT970" s="26"/>
      <c r="FPU970" s="26"/>
      <c r="FPV970" s="26"/>
      <c r="FPW970" s="26"/>
      <c r="FPX970" s="26"/>
      <c r="FPY970" s="26"/>
      <c r="FPZ970" s="26"/>
      <c r="FQA970" s="26"/>
      <c r="FQB970" s="26"/>
      <c r="FQC970" s="26"/>
      <c r="FQD970" s="26"/>
      <c r="FQE970" s="26"/>
      <c r="FQF970" s="26"/>
      <c r="FQG970" s="26"/>
      <c r="FQH970" s="26"/>
      <c r="FQI970" s="26"/>
      <c r="FQJ970" s="26"/>
      <c r="FQK970" s="26"/>
      <c r="FQL970" s="26"/>
      <c r="FQM970" s="26"/>
      <c r="FQN970" s="26"/>
      <c r="FQO970" s="26"/>
      <c r="FQP970" s="26"/>
      <c r="FQQ970" s="26"/>
      <c r="FQR970" s="26"/>
      <c r="FQS970" s="26"/>
      <c r="FQT970" s="26"/>
      <c r="FQU970" s="26"/>
      <c r="FQV970" s="26"/>
      <c r="FQW970" s="26"/>
      <c r="FQX970" s="26"/>
      <c r="FQY970" s="26"/>
      <c r="FQZ970" s="26"/>
      <c r="FRA970" s="26"/>
      <c r="FRB970" s="26"/>
      <c r="FRC970" s="26"/>
      <c r="FRD970" s="26"/>
      <c r="FRE970" s="26"/>
      <c r="FRF970" s="26"/>
      <c r="FRG970" s="26"/>
      <c r="FRH970" s="26"/>
      <c r="FRI970" s="26"/>
      <c r="FRJ970" s="26"/>
      <c r="FRK970" s="26"/>
      <c r="FRL970" s="26"/>
      <c r="FRM970" s="26"/>
      <c r="FRN970" s="26"/>
      <c r="FRO970" s="26"/>
      <c r="FRP970" s="26"/>
      <c r="FRQ970" s="26"/>
      <c r="FRR970" s="26"/>
      <c r="FRS970" s="26"/>
      <c r="FRT970" s="26"/>
      <c r="FRU970" s="26"/>
      <c r="FRV970" s="26"/>
      <c r="FRW970" s="26"/>
      <c r="FRX970" s="26"/>
      <c r="FRY970" s="26"/>
      <c r="FRZ970" s="26"/>
      <c r="FSA970" s="26"/>
      <c r="FSB970" s="26"/>
      <c r="FSC970" s="26"/>
      <c r="FSD970" s="26"/>
      <c r="FSE970" s="26"/>
      <c r="FSF970" s="26"/>
      <c r="FSG970" s="26"/>
      <c r="FSH970" s="26"/>
      <c r="FSI970" s="26"/>
      <c r="FSJ970" s="26"/>
      <c r="FSK970" s="26"/>
      <c r="FSL970" s="26"/>
      <c r="FSM970" s="26"/>
      <c r="FSN970" s="26"/>
      <c r="FSO970" s="26"/>
      <c r="FSP970" s="26"/>
      <c r="FSQ970" s="26"/>
      <c r="FSR970" s="26"/>
      <c r="FSS970" s="26"/>
      <c r="FST970" s="26"/>
      <c r="FSU970" s="26"/>
      <c r="FSV970" s="26"/>
      <c r="FSW970" s="26"/>
      <c r="FSX970" s="26"/>
      <c r="FSY970" s="26"/>
      <c r="FSZ970" s="26"/>
      <c r="FTA970" s="26"/>
      <c r="FTB970" s="26"/>
      <c r="FTC970" s="26"/>
      <c r="FTD970" s="26"/>
      <c r="FTE970" s="26"/>
      <c r="FTF970" s="26"/>
      <c r="FTG970" s="26"/>
      <c r="FTH970" s="26"/>
      <c r="FTI970" s="26"/>
      <c r="FTJ970" s="26"/>
      <c r="FTK970" s="26"/>
      <c r="FTL970" s="26"/>
      <c r="FTM970" s="26"/>
      <c r="FTN970" s="26"/>
      <c r="FTO970" s="26"/>
      <c r="FTP970" s="26"/>
      <c r="FTQ970" s="26"/>
      <c r="FTR970" s="26"/>
      <c r="FTS970" s="26"/>
      <c r="FTT970" s="26"/>
      <c r="FTU970" s="26"/>
      <c r="FTV970" s="26"/>
      <c r="FTW970" s="26"/>
      <c r="FTX970" s="26"/>
      <c r="FTY970" s="26"/>
      <c r="FTZ970" s="26"/>
      <c r="FUA970" s="26"/>
      <c r="FUB970" s="26"/>
      <c r="FUC970" s="26"/>
      <c r="FUD970" s="26"/>
      <c r="FUE970" s="26"/>
      <c r="FUF970" s="26"/>
      <c r="FUG970" s="26"/>
      <c r="FUH970" s="26"/>
      <c r="FUI970" s="26"/>
      <c r="FUJ970" s="26"/>
      <c r="FUK970" s="26"/>
      <c r="FUL970" s="26"/>
      <c r="FUM970" s="26"/>
      <c r="FUN970" s="26"/>
      <c r="FUO970" s="26"/>
      <c r="FUP970" s="26"/>
      <c r="FUQ970" s="26"/>
      <c r="FUR970" s="26"/>
      <c r="FUS970" s="26"/>
      <c r="FUT970" s="26"/>
      <c r="FUU970" s="26"/>
      <c r="FUV970" s="26"/>
      <c r="FUW970" s="26"/>
      <c r="FUX970" s="26"/>
      <c r="FUY970" s="26"/>
      <c r="FUZ970" s="26"/>
      <c r="FVA970" s="26"/>
      <c r="FVB970" s="26"/>
      <c r="FVC970" s="26"/>
      <c r="FVD970" s="26"/>
      <c r="FVE970" s="26"/>
      <c r="FVF970" s="26"/>
      <c r="FVG970" s="26"/>
      <c r="FVH970" s="26"/>
      <c r="FVI970" s="26"/>
      <c r="FVJ970" s="26"/>
      <c r="FVK970" s="26"/>
      <c r="FVL970" s="26"/>
      <c r="FVM970" s="26"/>
      <c r="FVN970" s="26"/>
      <c r="FVO970" s="26"/>
      <c r="FVP970" s="26"/>
      <c r="FVQ970" s="26"/>
      <c r="FVR970" s="26"/>
      <c r="FVS970" s="26"/>
      <c r="FVT970" s="26"/>
      <c r="FVU970" s="26"/>
      <c r="FVV970" s="26"/>
      <c r="FVW970" s="26"/>
      <c r="FVX970" s="26"/>
      <c r="FVY970" s="26"/>
      <c r="FVZ970" s="26"/>
      <c r="FWA970" s="26"/>
      <c r="FWB970" s="26"/>
      <c r="FWC970" s="26"/>
      <c r="FWD970" s="26"/>
      <c r="FWE970" s="26"/>
      <c r="FWF970" s="26"/>
      <c r="FWG970" s="26"/>
      <c r="FWH970" s="26"/>
      <c r="FWI970" s="26"/>
      <c r="FWJ970" s="26"/>
      <c r="FWK970" s="26"/>
      <c r="FWL970" s="26"/>
      <c r="FWM970" s="26"/>
      <c r="FWN970" s="26"/>
      <c r="FWO970" s="26"/>
      <c r="FWP970" s="26"/>
      <c r="FWQ970" s="26"/>
      <c r="FWR970" s="26"/>
      <c r="FWS970" s="26"/>
      <c r="FWT970" s="26"/>
      <c r="FWU970" s="26"/>
      <c r="FWV970" s="26"/>
      <c r="FWW970" s="26"/>
      <c r="FWX970" s="26"/>
      <c r="FWY970" s="26"/>
      <c r="FWZ970" s="26"/>
      <c r="FXA970" s="26"/>
      <c r="FXB970" s="26"/>
      <c r="FXC970" s="26"/>
      <c r="FXD970" s="26"/>
      <c r="FXE970" s="26"/>
      <c r="FXF970" s="26"/>
      <c r="FXG970" s="26"/>
      <c r="FXH970" s="26"/>
      <c r="FXI970" s="26"/>
      <c r="FXJ970" s="26"/>
      <c r="FXK970" s="26"/>
      <c r="FXL970" s="26"/>
      <c r="FXM970" s="26"/>
      <c r="FXN970" s="26"/>
      <c r="FXO970" s="26"/>
      <c r="FXP970" s="26"/>
      <c r="FXQ970" s="26"/>
      <c r="FXR970" s="26"/>
      <c r="FXS970" s="26"/>
      <c r="FXT970" s="26"/>
      <c r="FXU970" s="26"/>
      <c r="FXV970" s="26"/>
      <c r="FXW970" s="26"/>
      <c r="FXX970" s="26"/>
      <c r="FXY970" s="26"/>
      <c r="FXZ970" s="26"/>
      <c r="FYA970" s="26"/>
      <c r="FYB970" s="26"/>
      <c r="FYC970" s="26"/>
      <c r="FYD970" s="26"/>
      <c r="FYE970" s="26"/>
      <c r="FYF970" s="26"/>
      <c r="FYG970" s="26"/>
      <c r="FYH970" s="26"/>
      <c r="FYI970" s="26"/>
      <c r="FYJ970" s="26"/>
      <c r="FYK970" s="26"/>
      <c r="FYL970" s="26"/>
      <c r="FYM970" s="26"/>
      <c r="FYN970" s="26"/>
      <c r="FYO970" s="26"/>
      <c r="FYP970" s="26"/>
      <c r="FYQ970" s="26"/>
      <c r="FYR970" s="26"/>
      <c r="FYS970" s="26"/>
      <c r="FYT970" s="26"/>
      <c r="FYU970" s="26"/>
      <c r="FYV970" s="26"/>
      <c r="FYW970" s="26"/>
      <c r="FYX970" s="26"/>
      <c r="FYY970" s="26"/>
      <c r="FYZ970" s="26"/>
      <c r="FZA970" s="26"/>
      <c r="FZB970" s="26"/>
      <c r="FZC970" s="26"/>
      <c r="FZD970" s="26"/>
      <c r="FZE970" s="26"/>
      <c r="FZF970" s="26"/>
      <c r="FZG970" s="26"/>
      <c r="FZH970" s="26"/>
      <c r="FZI970" s="26"/>
      <c r="FZJ970" s="26"/>
      <c r="FZK970" s="26"/>
      <c r="FZL970" s="26"/>
      <c r="FZM970" s="26"/>
      <c r="FZN970" s="26"/>
      <c r="FZO970" s="26"/>
      <c r="FZP970" s="26"/>
      <c r="FZQ970" s="26"/>
      <c r="FZR970" s="26"/>
      <c r="FZS970" s="26"/>
      <c r="FZT970" s="26"/>
      <c r="FZU970" s="26"/>
      <c r="FZV970" s="26"/>
      <c r="FZW970" s="26"/>
      <c r="FZX970" s="26"/>
      <c r="FZY970" s="26"/>
      <c r="FZZ970" s="26"/>
      <c r="GAA970" s="26"/>
      <c r="GAB970" s="26"/>
      <c r="GAC970" s="26"/>
      <c r="GAD970" s="26"/>
      <c r="GAE970" s="26"/>
      <c r="GAF970" s="26"/>
      <c r="GAG970" s="26"/>
      <c r="GAH970" s="26"/>
      <c r="GAI970" s="26"/>
      <c r="GAJ970" s="26"/>
      <c r="GAK970" s="26"/>
      <c r="GAL970" s="26"/>
      <c r="GAM970" s="26"/>
      <c r="GAN970" s="26"/>
      <c r="GAO970" s="26"/>
      <c r="GAP970" s="26"/>
      <c r="GAQ970" s="26"/>
      <c r="GAR970" s="26"/>
      <c r="GAS970" s="26"/>
      <c r="GAT970" s="26"/>
      <c r="GAU970" s="26"/>
      <c r="GAV970" s="26"/>
      <c r="GAW970" s="26"/>
      <c r="GAX970" s="26"/>
      <c r="GAY970" s="26"/>
      <c r="GAZ970" s="26"/>
      <c r="GBA970" s="26"/>
      <c r="GBB970" s="26"/>
      <c r="GBC970" s="26"/>
      <c r="GBD970" s="26"/>
      <c r="GBE970" s="26"/>
      <c r="GBF970" s="26"/>
      <c r="GBG970" s="26"/>
      <c r="GBH970" s="26"/>
      <c r="GBI970" s="26"/>
      <c r="GBJ970" s="26"/>
      <c r="GBK970" s="26"/>
      <c r="GBL970" s="26"/>
      <c r="GBM970" s="26"/>
      <c r="GBN970" s="26"/>
      <c r="GBO970" s="26"/>
      <c r="GBP970" s="26"/>
      <c r="GBQ970" s="26"/>
      <c r="GBR970" s="26"/>
      <c r="GBS970" s="26"/>
      <c r="GBT970" s="26"/>
      <c r="GBU970" s="26"/>
      <c r="GBV970" s="26"/>
      <c r="GBW970" s="26"/>
      <c r="GBX970" s="26"/>
      <c r="GBY970" s="26"/>
      <c r="GBZ970" s="26"/>
      <c r="GCA970" s="26"/>
      <c r="GCB970" s="26"/>
      <c r="GCC970" s="26"/>
      <c r="GCD970" s="26"/>
      <c r="GCE970" s="26"/>
      <c r="GCF970" s="26"/>
      <c r="GCG970" s="26"/>
      <c r="GCH970" s="26"/>
      <c r="GCI970" s="26"/>
      <c r="GCJ970" s="26"/>
      <c r="GCK970" s="26"/>
      <c r="GCL970" s="26"/>
      <c r="GCM970" s="26"/>
      <c r="GCN970" s="26"/>
      <c r="GCO970" s="26"/>
      <c r="GCP970" s="26"/>
      <c r="GCQ970" s="26"/>
      <c r="GCR970" s="26"/>
      <c r="GCS970" s="26"/>
      <c r="GCT970" s="26"/>
      <c r="GCU970" s="26"/>
      <c r="GCV970" s="26"/>
      <c r="GCW970" s="26"/>
      <c r="GCX970" s="26"/>
      <c r="GCY970" s="26"/>
      <c r="GCZ970" s="26"/>
      <c r="GDA970" s="26"/>
      <c r="GDB970" s="26"/>
      <c r="GDC970" s="26"/>
      <c r="GDD970" s="26"/>
      <c r="GDE970" s="26"/>
      <c r="GDF970" s="26"/>
      <c r="GDG970" s="26"/>
      <c r="GDH970" s="26"/>
      <c r="GDI970" s="26"/>
      <c r="GDJ970" s="26"/>
      <c r="GDK970" s="26"/>
      <c r="GDL970" s="26"/>
      <c r="GDM970" s="26"/>
      <c r="GDN970" s="26"/>
      <c r="GDO970" s="26"/>
      <c r="GDP970" s="26"/>
      <c r="GDQ970" s="26"/>
      <c r="GDR970" s="26"/>
      <c r="GDS970" s="26"/>
      <c r="GDT970" s="26"/>
      <c r="GDU970" s="26"/>
      <c r="GDV970" s="26"/>
      <c r="GDW970" s="26"/>
      <c r="GDX970" s="26"/>
      <c r="GDY970" s="26"/>
      <c r="GDZ970" s="26"/>
      <c r="GEA970" s="26"/>
      <c r="GEB970" s="26"/>
      <c r="GEC970" s="26"/>
      <c r="GED970" s="26"/>
      <c r="GEE970" s="26"/>
      <c r="GEF970" s="26"/>
      <c r="GEG970" s="26"/>
      <c r="GEH970" s="26"/>
      <c r="GEI970" s="26"/>
      <c r="GEJ970" s="26"/>
      <c r="GEK970" s="26"/>
      <c r="GEL970" s="26"/>
      <c r="GEM970" s="26"/>
      <c r="GEN970" s="26"/>
      <c r="GEO970" s="26"/>
      <c r="GEP970" s="26"/>
      <c r="GEQ970" s="26"/>
      <c r="GER970" s="26"/>
      <c r="GES970" s="26"/>
      <c r="GET970" s="26"/>
      <c r="GEU970" s="26"/>
      <c r="GEV970" s="26"/>
      <c r="GEW970" s="26"/>
      <c r="GEX970" s="26"/>
      <c r="GEY970" s="26"/>
      <c r="GEZ970" s="26"/>
      <c r="GFA970" s="26"/>
      <c r="GFB970" s="26"/>
      <c r="GFC970" s="26"/>
      <c r="GFD970" s="26"/>
      <c r="GFE970" s="26"/>
      <c r="GFF970" s="26"/>
      <c r="GFG970" s="26"/>
      <c r="GFH970" s="26"/>
      <c r="GFI970" s="26"/>
      <c r="GFJ970" s="26"/>
      <c r="GFK970" s="26"/>
      <c r="GFL970" s="26"/>
      <c r="GFM970" s="26"/>
      <c r="GFN970" s="26"/>
      <c r="GFO970" s="26"/>
      <c r="GFP970" s="26"/>
      <c r="GFQ970" s="26"/>
      <c r="GFR970" s="26"/>
      <c r="GFS970" s="26"/>
      <c r="GFT970" s="26"/>
      <c r="GFU970" s="26"/>
      <c r="GFV970" s="26"/>
      <c r="GFW970" s="26"/>
      <c r="GFX970" s="26"/>
      <c r="GFY970" s="26"/>
      <c r="GFZ970" s="26"/>
      <c r="GGA970" s="26"/>
      <c r="GGB970" s="26"/>
      <c r="GGC970" s="26"/>
      <c r="GGD970" s="26"/>
      <c r="GGE970" s="26"/>
      <c r="GGF970" s="26"/>
      <c r="GGG970" s="26"/>
      <c r="GGH970" s="26"/>
      <c r="GGI970" s="26"/>
      <c r="GGJ970" s="26"/>
      <c r="GGK970" s="26"/>
      <c r="GGL970" s="26"/>
      <c r="GGM970" s="26"/>
      <c r="GGN970" s="26"/>
      <c r="GGO970" s="26"/>
      <c r="GGP970" s="26"/>
      <c r="GGQ970" s="26"/>
      <c r="GGR970" s="26"/>
      <c r="GGS970" s="26"/>
      <c r="GGT970" s="26"/>
      <c r="GGU970" s="26"/>
      <c r="GGV970" s="26"/>
      <c r="GGW970" s="26"/>
      <c r="GGX970" s="26"/>
      <c r="GGY970" s="26"/>
      <c r="GGZ970" s="26"/>
      <c r="GHA970" s="26"/>
      <c r="GHB970" s="26"/>
      <c r="GHC970" s="26"/>
      <c r="GHD970" s="26"/>
      <c r="GHE970" s="26"/>
      <c r="GHF970" s="26"/>
      <c r="GHG970" s="26"/>
      <c r="GHH970" s="26"/>
      <c r="GHI970" s="26"/>
      <c r="GHJ970" s="26"/>
      <c r="GHK970" s="26"/>
      <c r="GHL970" s="26"/>
      <c r="GHM970" s="26"/>
      <c r="GHN970" s="26"/>
      <c r="GHO970" s="26"/>
      <c r="GHP970" s="26"/>
      <c r="GHQ970" s="26"/>
      <c r="GHR970" s="26"/>
      <c r="GHS970" s="26"/>
      <c r="GHT970" s="26"/>
      <c r="GHU970" s="26"/>
      <c r="GHV970" s="26"/>
      <c r="GHW970" s="26"/>
      <c r="GHX970" s="26"/>
      <c r="GHY970" s="26"/>
      <c r="GHZ970" s="26"/>
      <c r="GIA970" s="26"/>
      <c r="GIB970" s="26"/>
      <c r="GIC970" s="26"/>
      <c r="GID970" s="26"/>
      <c r="GIE970" s="26"/>
      <c r="GIF970" s="26"/>
      <c r="GIG970" s="26"/>
      <c r="GIH970" s="26"/>
      <c r="GII970" s="26"/>
      <c r="GIJ970" s="26"/>
      <c r="GIK970" s="26"/>
      <c r="GIL970" s="26"/>
      <c r="GIM970" s="26"/>
      <c r="GIN970" s="26"/>
      <c r="GIO970" s="26"/>
      <c r="GIP970" s="26"/>
      <c r="GIQ970" s="26"/>
      <c r="GIR970" s="26"/>
      <c r="GIS970" s="26"/>
      <c r="GIT970" s="26"/>
      <c r="GIU970" s="26"/>
      <c r="GIV970" s="26"/>
      <c r="GIW970" s="26"/>
      <c r="GIX970" s="26"/>
      <c r="GIY970" s="26"/>
      <c r="GIZ970" s="26"/>
      <c r="GJA970" s="26"/>
      <c r="GJB970" s="26"/>
      <c r="GJC970" s="26"/>
      <c r="GJD970" s="26"/>
      <c r="GJE970" s="26"/>
      <c r="GJF970" s="26"/>
      <c r="GJG970" s="26"/>
      <c r="GJH970" s="26"/>
      <c r="GJI970" s="26"/>
      <c r="GJJ970" s="26"/>
      <c r="GJK970" s="26"/>
      <c r="GJL970" s="26"/>
      <c r="GJM970" s="26"/>
      <c r="GJN970" s="26"/>
      <c r="GJO970" s="26"/>
      <c r="GJP970" s="26"/>
      <c r="GJQ970" s="26"/>
      <c r="GJR970" s="26"/>
      <c r="GJS970" s="26"/>
      <c r="GJT970" s="26"/>
      <c r="GJU970" s="26"/>
      <c r="GJV970" s="26"/>
      <c r="GJW970" s="26"/>
      <c r="GJX970" s="26"/>
      <c r="GJY970" s="26"/>
      <c r="GJZ970" s="26"/>
      <c r="GKA970" s="26"/>
      <c r="GKB970" s="26"/>
      <c r="GKC970" s="26"/>
      <c r="GKD970" s="26"/>
      <c r="GKE970" s="26"/>
      <c r="GKF970" s="26"/>
      <c r="GKG970" s="26"/>
      <c r="GKH970" s="26"/>
      <c r="GKI970" s="26"/>
      <c r="GKJ970" s="26"/>
      <c r="GKK970" s="26"/>
      <c r="GKL970" s="26"/>
      <c r="GKM970" s="26"/>
      <c r="GKN970" s="26"/>
      <c r="GKO970" s="26"/>
      <c r="GKP970" s="26"/>
      <c r="GKQ970" s="26"/>
      <c r="GKR970" s="26"/>
      <c r="GKS970" s="26"/>
      <c r="GKT970" s="26"/>
      <c r="GKU970" s="26"/>
      <c r="GKV970" s="26"/>
      <c r="GKW970" s="26"/>
      <c r="GKX970" s="26"/>
      <c r="GKY970" s="26"/>
      <c r="GKZ970" s="26"/>
      <c r="GLA970" s="26"/>
      <c r="GLB970" s="26"/>
      <c r="GLC970" s="26"/>
      <c r="GLD970" s="26"/>
      <c r="GLE970" s="26"/>
      <c r="GLF970" s="26"/>
      <c r="GLG970" s="26"/>
      <c r="GLH970" s="26"/>
      <c r="GLI970" s="26"/>
      <c r="GLJ970" s="26"/>
      <c r="GLK970" s="26"/>
      <c r="GLL970" s="26"/>
      <c r="GLM970" s="26"/>
      <c r="GLN970" s="26"/>
      <c r="GLO970" s="26"/>
      <c r="GLP970" s="26"/>
      <c r="GLQ970" s="26"/>
      <c r="GLR970" s="26"/>
      <c r="GLS970" s="26"/>
      <c r="GLT970" s="26"/>
      <c r="GLU970" s="26"/>
      <c r="GLV970" s="26"/>
      <c r="GLW970" s="26"/>
      <c r="GLX970" s="26"/>
      <c r="GLY970" s="26"/>
      <c r="GLZ970" s="26"/>
      <c r="GMA970" s="26"/>
      <c r="GMB970" s="26"/>
      <c r="GMC970" s="26"/>
      <c r="GMD970" s="26"/>
      <c r="GME970" s="26"/>
      <c r="GMF970" s="26"/>
      <c r="GMG970" s="26"/>
      <c r="GMH970" s="26"/>
      <c r="GMI970" s="26"/>
      <c r="GMJ970" s="26"/>
      <c r="GMK970" s="26"/>
      <c r="GML970" s="26"/>
      <c r="GMM970" s="26"/>
      <c r="GMN970" s="26"/>
      <c r="GMO970" s="26"/>
      <c r="GMP970" s="26"/>
      <c r="GMQ970" s="26"/>
      <c r="GMR970" s="26"/>
      <c r="GMS970" s="26"/>
      <c r="GMT970" s="26"/>
      <c r="GMU970" s="26"/>
      <c r="GMV970" s="26"/>
      <c r="GMW970" s="26"/>
      <c r="GMX970" s="26"/>
      <c r="GMY970" s="26"/>
      <c r="GMZ970" s="26"/>
      <c r="GNA970" s="26"/>
      <c r="GNB970" s="26"/>
      <c r="GNC970" s="26"/>
      <c r="GND970" s="26"/>
      <c r="GNE970" s="26"/>
      <c r="GNF970" s="26"/>
      <c r="GNG970" s="26"/>
      <c r="GNH970" s="26"/>
      <c r="GNI970" s="26"/>
      <c r="GNJ970" s="26"/>
      <c r="GNK970" s="26"/>
      <c r="GNL970" s="26"/>
      <c r="GNM970" s="26"/>
      <c r="GNN970" s="26"/>
      <c r="GNO970" s="26"/>
      <c r="GNP970" s="26"/>
      <c r="GNQ970" s="26"/>
      <c r="GNR970" s="26"/>
      <c r="GNS970" s="26"/>
      <c r="GNT970" s="26"/>
      <c r="GNU970" s="26"/>
      <c r="GNV970" s="26"/>
      <c r="GNW970" s="26"/>
      <c r="GNX970" s="26"/>
      <c r="GNY970" s="26"/>
      <c r="GNZ970" s="26"/>
      <c r="GOA970" s="26"/>
      <c r="GOB970" s="26"/>
      <c r="GOC970" s="26"/>
      <c r="GOD970" s="26"/>
      <c r="GOE970" s="26"/>
      <c r="GOF970" s="26"/>
      <c r="GOG970" s="26"/>
      <c r="GOH970" s="26"/>
      <c r="GOI970" s="26"/>
      <c r="GOJ970" s="26"/>
      <c r="GOK970" s="26"/>
      <c r="GOL970" s="26"/>
      <c r="GOM970" s="26"/>
      <c r="GON970" s="26"/>
      <c r="GOO970" s="26"/>
      <c r="GOP970" s="26"/>
      <c r="GOQ970" s="26"/>
      <c r="GOR970" s="26"/>
      <c r="GOS970" s="26"/>
      <c r="GOT970" s="26"/>
      <c r="GOU970" s="26"/>
      <c r="GOV970" s="26"/>
      <c r="GOW970" s="26"/>
      <c r="GOX970" s="26"/>
      <c r="GOY970" s="26"/>
      <c r="GOZ970" s="26"/>
      <c r="GPA970" s="26"/>
      <c r="GPB970" s="26"/>
      <c r="GPC970" s="26"/>
      <c r="GPD970" s="26"/>
      <c r="GPE970" s="26"/>
      <c r="GPF970" s="26"/>
      <c r="GPG970" s="26"/>
      <c r="GPH970" s="26"/>
      <c r="GPI970" s="26"/>
      <c r="GPJ970" s="26"/>
      <c r="GPK970" s="26"/>
      <c r="GPL970" s="26"/>
      <c r="GPM970" s="26"/>
      <c r="GPN970" s="26"/>
      <c r="GPO970" s="26"/>
      <c r="GPP970" s="26"/>
      <c r="GPQ970" s="26"/>
      <c r="GPR970" s="26"/>
      <c r="GPS970" s="26"/>
      <c r="GPT970" s="26"/>
      <c r="GPU970" s="26"/>
      <c r="GPV970" s="26"/>
      <c r="GPW970" s="26"/>
      <c r="GPX970" s="26"/>
      <c r="GPY970" s="26"/>
      <c r="GPZ970" s="26"/>
      <c r="GQA970" s="26"/>
      <c r="GQB970" s="26"/>
      <c r="GQC970" s="26"/>
      <c r="GQD970" s="26"/>
      <c r="GQE970" s="26"/>
      <c r="GQF970" s="26"/>
      <c r="GQG970" s="26"/>
      <c r="GQH970" s="26"/>
      <c r="GQI970" s="26"/>
      <c r="GQJ970" s="26"/>
      <c r="GQK970" s="26"/>
      <c r="GQL970" s="26"/>
      <c r="GQM970" s="26"/>
      <c r="GQN970" s="26"/>
      <c r="GQO970" s="26"/>
      <c r="GQP970" s="26"/>
      <c r="GQQ970" s="26"/>
      <c r="GQR970" s="26"/>
      <c r="GQS970" s="26"/>
      <c r="GQT970" s="26"/>
      <c r="GQU970" s="26"/>
      <c r="GQV970" s="26"/>
      <c r="GQW970" s="26"/>
      <c r="GQX970" s="26"/>
      <c r="GQY970" s="26"/>
      <c r="GQZ970" s="26"/>
      <c r="GRA970" s="26"/>
      <c r="GRB970" s="26"/>
      <c r="GRC970" s="26"/>
      <c r="GRD970" s="26"/>
      <c r="GRE970" s="26"/>
      <c r="GRF970" s="26"/>
      <c r="GRG970" s="26"/>
      <c r="GRH970" s="26"/>
      <c r="GRI970" s="26"/>
      <c r="GRJ970" s="26"/>
      <c r="GRK970" s="26"/>
      <c r="GRL970" s="26"/>
      <c r="GRM970" s="26"/>
      <c r="GRN970" s="26"/>
      <c r="GRO970" s="26"/>
      <c r="GRP970" s="26"/>
      <c r="GRQ970" s="26"/>
      <c r="GRR970" s="26"/>
      <c r="GRS970" s="26"/>
      <c r="GRT970" s="26"/>
      <c r="GRU970" s="26"/>
      <c r="GRV970" s="26"/>
      <c r="GRW970" s="26"/>
      <c r="GRX970" s="26"/>
      <c r="GRY970" s="26"/>
      <c r="GRZ970" s="26"/>
      <c r="GSA970" s="26"/>
      <c r="GSB970" s="26"/>
      <c r="GSC970" s="26"/>
      <c r="GSD970" s="26"/>
      <c r="GSE970" s="26"/>
      <c r="GSF970" s="26"/>
      <c r="GSG970" s="26"/>
      <c r="GSH970" s="26"/>
      <c r="GSI970" s="26"/>
      <c r="GSJ970" s="26"/>
      <c r="GSK970" s="26"/>
      <c r="GSL970" s="26"/>
      <c r="GSM970" s="26"/>
      <c r="GSN970" s="26"/>
      <c r="GSO970" s="26"/>
      <c r="GSP970" s="26"/>
      <c r="GSQ970" s="26"/>
      <c r="GSR970" s="26"/>
      <c r="GSS970" s="26"/>
      <c r="GST970" s="26"/>
      <c r="GSU970" s="26"/>
      <c r="GSV970" s="26"/>
      <c r="GSW970" s="26"/>
      <c r="GSX970" s="26"/>
      <c r="GSY970" s="26"/>
      <c r="GSZ970" s="26"/>
      <c r="GTA970" s="26"/>
      <c r="GTB970" s="26"/>
      <c r="GTC970" s="26"/>
      <c r="GTD970" s="26"/>
      <c r="GTE970" s="26"/>
      <c r="GTF970" s="26"/>
      <c r="GTG970" s="26"/>
      <c r="GTH970" s="26"/>
      <c r="GTI970" s="26"/>
      <c r="GTJ970" s="26"/>
      <c r="GTK970" s="26"/>
      <c r="GTL970" s="26"/>
      <c r="GTM970" s="26"/>
      <c r="GTN970" s="26"/>
      <c r="GTO970" s="26"/>
      <c r="GTP970" s="26"/>
      <c r="GTQ970" s="26"/>
      <c r="GTR970" s="26"/>
      <c r="GTS970" s="26"/>
      <c r="GTT970" s="26"/>
      <c r="GTU970" s="26"/>
      <c r="GTV970" s="26"/>
      <c r="GTW970" s="26"/>
      <c r="GTX970" s="26"/>
      <c r="GTY970" s="26"/>
      <c r="GTZ970" s="26"/>
      <c r="GUA970" s="26"/>
      <c r="GUB970" s="26"/>
      <c r="GUC970" s="26"/>
      <c r="GUD970" s="26"/>
      <c r="GUE970" s="26"/>
      <c r="GUF970" s="26"/>
      <c r="GUG970" s="26"/>
      <c r="GUH970" s="26"/>
      <c r="GUI970" s="26"/>
      <c r="GUJ970" s="26"/>
      <c r="GUK970" s="26"/>
      <c r="GUL970" s="26"/>
      <c r="GUM970" s="26"/>
      <c r="GUN970" s="26"/>
      <c r="GUO970" s="26"/>
      <c r="GUP970" s="26"/>
      <c r="GUQ970" s="26"/>
      <c r="GUR970" s="26"/>
      <c r="GUS970" s="26"/>
      <c r="GUT970" s="26"/>
      <c r="GUU970" s="26"/>
      <c r="GUV970" s="26"/>
      <c r="GUW970" s="26"/>
      <c r="GUX970" s="26"/>
      <c r="GUY970" s="26"/>
      <c r="GUZ970" s="26"/>
      <c r="GVA970" s="26"/>
      <c r="GVB970" s="26"/>
      <c r="GVC970" s="26"/>
      <c r="GVD970" s="26"/>
      <c r="GVE970" s="26"/>
      <c r="GVF970" s="26"/>
      <c r="GVG970" s="26"/>
      <c r="GVH970" s="26"/>
      <c r="GVI970" s="26"/>
      <c r="GVJ970" s="26"/>
      <c r="GVK970" s="26"/>
      <c r="GVL970" s="26"/>
      <c r="GVM970" s="26"/>
      <c r="GVN970" s="26"/>
      <c r="GVO970" s="26"/>
      <c r="GVP970" s="26"/>
      <c r="GVQ970" s="26"/>
      <c r="GVR970" s="26"/>
      <c r="GVS970" s="26"/>
      <c r="GVT970" s="26"/>
      <c r="GVU970" s="26"/>
      <c r="GVV970" s="26"/>
      <c r="GVW970" s="26"/>
      <c r="GVX970" s="26"/>
      <c r="GVY970" s="26"/>
      <c r="GVZ970" s="26"/>
      <c r="GWA970" s="26"/>
      <c r="GWB970" s="26"/>
      <c r="GWC970" s="26"/>
      <c r="GWD970" s="26"/>
      <c r="GWE970" s="26"/>
      <c r="GWF970" s="26"/>
      <c r="GWG970" s="26"/>
      <c r="GWH970" s="26"/>
      <c r="GWI970" s="26"/>
      <c r="GWJ970" s="26"/>
      <c r="GWK970" s="26"/>
      <c r="GWL970" s="26"/>
      <c r="GWM970" s="26"/>
      <c r="GWN970" s="26"/>
      <c r="GWO970" s="26"/>
      <c r="GWP970" s="26"/>
      <c r="GWQ970" s="26"/>
      <c r="GWR970" s="26"/>
      <c r="GWS970" s="26"/>
      <c r="GWT970" s="26"/>
      <c r="GWU970" s="26"/>
      <c r="GWV970" s="26"/>
      <c r="GWW970" s="26"/>
      <c r="GWX970" s="26"/>
      <c r="GWY970" s="26"/>
      <c r="GWZ970" s="26"/>
      <c r="GXA970" s="26"/>
      <c r="GXB970" s="26"/>
      <c r="GXC970" s="26"/>
      <c r="GXD970" s="26"/>
      <c r="GXE970" s="26"/>
      <c r="GXF970" s="26"/>
      <c r="GXG970" s="26"/>
      <c r="GXH970" s="26"/>
      <c r="GXI970" s="26"/>
      <c r="GXJ970" s="26"/>
      <c r="GXK970" s="26"/>
      <c r="GXL970" s="26"/>
      <c r="GXM970" s="26"/>
      <c r="GXN970" s="26"/>
      <c r="GXO970" s="26"/>
      <c r="GXP970" s="26"/>
      <c r="GXQ970" s="26"/>
      <c r="GXR970" s="26"/>
      <c r="GXS970" s="26"/>
      <c r="GXT970" s="26"/>
      <c r="GXU970" s="26"/>
      <c r="GXV970" s="26"/>
      <c r="GXW970" s="26"/>
      <c r="GXX970" s="26"/>
      <c r="GXY970" s="26"/>
      <c r="GXZ970" s="26"/>
      <c r="GYA970" s="26"/>
      <c r="GYB970" s="26"/>
      <c r="GYC970" s="26"/>
      <c r="GYD970" s="26"/>
      <c r="GYE970" s="26"/>
      <c r="GYF970" s="26"/>
      <c r="GYG970" s="26"/>
      <c r="GYH970" s="26"/>
      <c r="GYI970" s="26"/>
      <c r="GYJ970" s="26"/>
      <c r="GYK970" s="26"/>
      <c r="GYL970" s="26"/>
      <c r="GYM970" s="26"/>
      <c r="GYN970" s="26"/>
      <c r="GYO970" s="26"/>
      <c r="GYP970" s="26"/>
      <c r="GYQ970" s="26"/>
      <c r="GYR970" s="26"/>
      <c r="GYS970" s="26"/>
      <c r="GYT970" s="26"/>
      <c r="GYU970" s="26"/>
      <c r="GYV970" s="26"/>
      <c r="GYW970" s="26"/>
      <c r="GYX970" s="26"/>
      <c r="GYY970" s="26"/>
      <c r="GYZ970" s="26"/>
      <c r="GZA970" s="26"/>
      <c r="GZB970" s="26"/>
      <c r="GZC970" s="26"/>
      <c r="GZD970" s="26"/>
      <c r="GZE970" s="26"/>
      <c r="GZF970" s="26"/>
      <c r="GZG970" s="26"/>
      <c r="GZH970" s="26"/>
      <c r="GZI970" s="26"/>
      <c r="GZJ970" s="26"/>
      <c r="GZK970" s="26"/>
      <c r="GZL970" s="26"/>
      <c r="GZM970" s="26"/>
      <c r="GZN970" s="26"/>
      <c r="GZO970" s="26"/>
      <c r="GZP970" s="26"/>
      <c r="GZQ970" s="26"/>
      <c r="GZR970" s="26"/>
      <c r="GZS970" s="26"/>
      <c r="GZT970" s="26"/>
      <c r="GZU970" s="26"/>
      <c r="GZV970" s="26"/>
      <c r="GZW970" s="26"/>
      <c r="GZX970" s="26"/>
      <c r="GZY970" s="26"/>
      <c r="GZZ970" s="26"/>
      <c r="HAA970" s="26"/>
      <c r="HAB970" s="26"/>
      <c r="HAC970" s="26"/>
      <c r="HAD970" s="26"/>
      <c r="HAE970" s="26"/>
      <c r="HAF970" s="26"/>
      <c r="HAG970" s="26"/>
      <c r="HAH970" s="26"/>
      <c r="HAI970" s="26"/>
      <c r="HAJ970" s="26"/>
      <c r="HAK970" s="26"/>
      <c r="HAL970" s="26"/>
      <c r="HAM970" s="26"/>
      <c r="HAN970" s="26"/>
      <c r="HAO970" s="26"/>
      <c r="HAP970" s="26"/>
      <c r="HAQ970" s="26"/>
      <c r="HAR970" s="26"/>
      <c r="HAS970" s="26"/>
      <c r="HAT970" s="26"/>
      <c r="HAU970" s="26"/>
      <c r="HAV970" s="26"/>
      <c r="HAW970" s="26"/>
      <c r="HAX970" s="26"/>
      <c r="HAY970" s="26"/>
      <c r="HAZ970" s="26"/>
      <c r="HBA970" s="26"/>
      <c r="HBB970" s="26"/>
      <c r="HBC970" s="26"/>
      <c r="HBD970" s="26"/>
      <c r="HBE970" s="26"/>
      <c r="HBF970" s="26"/>
      <c r="HBG970" s="26"/>
      <c r="HBH970" s="26"/>
      <c r="HBI970" s="26"/>
      <c r="HBJ970" s="26"/>
      <c r="HBK970" s="26"/>
      <c r="HBL970" s="26"/>
      <c r="HBM970" s="26"/>
      <c r="HBN970" s="26"/>
      <c r="HBO970" s="26"/>
      <c r="HBP970" s="26"/>
      <c r="HBQ970" s="26"/>
      <c r="HBR970" s="26"/>
      <c r="HBS970" s="26"/>
      <c r="HBT970" s="26"/>
      <c r="HBU970" s="26"/>
      <c r="HBV970" s="26"/>
      <c r="HBW970" s="26"/>
      <c r="HBX970" s="26"/>
      <c r="HBY970" s="26"/>
      <c r="HBZ970" s="26"/>
      <c r="HCA970" s="26"/>
      <c r="HCB970" s="26"/>
      <c r="HCC970" s="26"/>
      <c r="HCD970" s="26"/>
      <c r="HCE970" s="26"/>
      <c r="HCF970" s="26"/>
      <c r="HCG970" s="26"/>
      <c r="HCH970" s="26"/>
      <c r="HCI970" s="26"/>
      <c r="HCJ970" s="26"/>
      <c r="HCK970" s="26"/>
      <c r="HCL970" s="26"/>
      <c r="HCM970" s="26"/>
      <c r="HCN970" s="26"/>
      <c r="HCO970" s="26"/>
      <c r="HCP970" s="26"/>
      <c r="HCQ970" s="26"/>
      <c r="HCR970" s="26"/>
      <c r="HCS970" s="26"/>
      <c r="HCT970" s="26"/>
      <c r="HCU970" s="26"/>
      <c r="HCV970" s="26"/>
      <c r="HCW970" s="26"/>
      <c r="HCX970" s="26"/>
      <c r="HCY970" s="26"/>
      <c r="HCZ970" s="26"/>
      <c r="HDA970" s="26"/>
      <c r="HDB970" s="26"/>
      <c r="HDC970" s="26"/>
      <c r="HDD970" s="26"/>
      <c r="HDE970" s="26"/>
      <c r="HDF970" s="26"/>
      <c r="HDG970" s="26"/>
      <c r="HDH970" s="26"/>
      <c r="HDI970" s="26"/>
      <c r="HDJ970" s="26"/>
      <c r="HDK970" s="26"/>
      <c r="HDL970" s="26"/>
      <c r="HDM970" s="26"/>
      <c r="HDN970" s="26"/>
      <c r="HDO970" s="26"/>
      <c r="HDP970" s="26"/>
      <c r="HDQ970" s="26"/>
      <c r="HDR970" s="26"/>
      <c r="HDS970" s="26"/>
      <c r="HDT970" s="26"/>
      <c r="HDU970" s="26"/>
      <c r="HDV970" s="26"/>
      <c r="HDW970" s="26"/>
      <c r="HDX970" s="26"/>
      <c r="HDY970" s="26"/>
      <c r="HDZ970" s="26"/>
      <c r="HEA970" s="26"/>
      <c r="HEB970" s="26"/>
      <c r="HEC970" s="26"/>
      <c r="HED970" s="26"/>
      <c r="HEE970" s="26"/>
      <c r="HEF970" s="26"/>
      <c r="HEG970" s="26"/>
      <c r="HEH970" s="26"/>
      <c r="HEI970" s="26"/>
      <c r="HEJ970" s="26"/>
      <c r="HEK970" s="26"/>
      <c r="HEL970" s="26"/>
      <c r="HEM970" s="26"/>
      <c r="HEN970" s="26"/>
      <c r="HEO970" s="26"/>
      <c r="HEP970" s="26"/>
      <c r="HEQ970" s="26"/>
      <c r="HER970" s="26"/>
      <c r="HES970" s="26"/>
      <c r="HET970" s="26"/>
      <c r="HEU970" s="26"/>
      <c r="HEV970" s="26"/>
      <c r="HEW970" s="26"/>
      <c r="HEX970" s="26"/>
      <c r="HEY970" s="26"/>
      <c r="HEZ970" s="26"/>
      <c r="HFA970" s="26"/>
      <c r="HFB970" s="26"/>
      <c r="HFC970" s="26"/>
      <c r="HFD970" s="26"/>
      <c r="HFE970" s="26"/>
      <c r="HFF970" s="26"/>
      <c r="HFG970" s="26"/>
      <c r="HFH970" s="26"/>
      <c r="HFI970" s="26"/>
      <c r="HFJ970" s="26"/>
      <c r="HFK970" s="26"/>
      <c r="HFL970" s="26"/>
      <c r="HFM970" s="26"/>
      <c r="HFN970" s="26"/>
      <c r="HFO970" s="26"/>
      <c r="HFP970" s="26"/>
      <c r="HFQ970" s="26"/>
      <c r="HFR970" s="26"/>
      <c r="HFS970" s="26"/>
      <c r="HFT970" s="26"/>
      <c r="HFU970" s="26"/>
      <c r="HFV970" s="26"/>
      <c r="HFW970" s="26"/>
      <c r="HFX970" s="26"/>
      <c r="HFY970" s="26"/>
      <c r="HFZ970" s="26"/>
      <c r="HGA970" s="26"/>
      <c r="HGB970" s="26"/>
      <c r="HGC970" s="26"/>
      <c r="HGD970" s="26"/>
      <c r="HGE970" s="26"/>
      <c r="HGF970" s="26"/>
      <c r="HGG970" s="26"/>
      <c r="HGH970" s="26"/>
      <c r="HGI970" s="26"/>
      <c r="HGJ970" s="26"/>
      <c r="HGK970" s="26"/>
      <c r="HGL970" s="26"/>
      <c r="HGM970" s="26"/>
      <c r="HGN970" s="26"/>
      <c r="HGO970" s="26"/>
      <c r="HGP970" s="26"/>
      <c r="HGQ970" s="26"/>
      <c r="HGR970" s="26"/>
      <c r="HGS970" s="26"/>
      <c r="HGT970" s="26"/>
      <c r="HGU970" s="26"/>
      <c r="HGV970" s="26"/>
      <c r="HGW970" s="26"/>
      <c r="HGX970" s="26"/>
      <c r="HGY970" s="26"/>
      <c r="HGZ970" s="26"/>
      <c r="HHA970" s="26"/>
      <c r="HHB970" s="26"/>
      <c r="HHC970" s="26"/>
      <c r="HHD970" s="26"/>
      <c r="HHE970" s="26"/>
      <c r="HHF970" s="26"/>
      <c r="HHG970" s="26"/>
      <c r="HHH970" s="26"/>
      <c r="HHI970" s="26"/>
      <c r="HHJ970" s="26"/>
      <c r="HHK970" s="26"/>
      <c r="HHL970" s="26"/>
      <c r="HHM970" s="26"/>
      <c r="HHN970" s="26"/>
      <c r="HHO970" s="26"/>
      <c r="HHP970" s="26"/>
      <c r="HHQ970" s="26"/>
      <c r="HHR970" s="26"/>
      <c r="HHS970" s="26"/>
      <c r="HHT970" s="26"/>
      <c r="HHU970" s="26"/>
      <c r="HHV970" s="26"/>
      <c r="HHW970" s="26"/>
      <c r="HHX970" s="26"/>
      <c r="HHY970" s="26"/>
      <c r="HHZ970" s="26"/>
      <c r="HIA970" s="26"/>
      <c r="HIB970" s="26"/>
      <c r="HIC970" s="26"/>
      <c r="HID970" s="26"/>
      <c r="HIE970" s="26"/>
      <c r="HIF970" s="26"/>
      <c r="HIG970" s="26"/>
      <c r="HIH970" s="26"/>
      <c r="HII970" s="26"/>
      <c r="HIJ970" s="26"/>
      <c r="HIK970" s="26"/>
      <c r="HIL970" s="26"/>
      <c r="HIM970" s="26"/>
      <c r="HIN970" s="26"/>
      <c r="HIO970" s="26"/>
      <c r="HIP970" s="26"/>
      <c r="HIQ970" s="26"/>
      <c r="HIR970" s="26"/>
      <c r="HIS970" s="26"/>
      <c r="HIT970" s="26"/>
      <c r="HIU970" s="26"/>
      <c r="HIV970" s="26"/>
      <c r="HIW970" s="26"/>
      <c r="HIX970" s="26"/>
      <c r="HIY970" s="26"/>
      <c r="HIZ970" s="26"/>
      <c r="HJA970" s="26"/>
      <c r="HJB970" s="26"/>
      <c r="HJC970" s="26"/>
      <c r="HJD970" s="26"/>
      <c r="HJE970" s="26"/>
      <c r="HJF970" s="26"/>
      <c r="HJG970" s="26"/>
      <c r="HJH970" s="26"/>
      <c r="HJI970" s="26"/>
      <c r="HJJ970" s="26"/>
      <c r="HJK970" s="26"/>
      <c r="HJL970" s="26"/>
      <c r="HJM970" s="26"/>
      <c r="HJN970" s="26"/>
      <c r="HJO970" s="26"/>
      <c r="HJP970" s="26"/>
      <c r="HJQ970" s="26"/>
      <c r="HJR970" s="26"/>
      <c r="HJS970" s="26"/>
      <c r="HJT970" s="26"/>
      <c r="HJU970" s="26"/>
      <c r="HJV970" s="26"/>
      <c r="HJW970" s="26"/>
      <c r="HJX970" s="26"/>
      <c r="HJY970" s="26"/>
      <c r="HJZ970" s="26"/>
      <c r="HKA970" s="26"/>
      <c r="HKB970" s="26"/>
      <c r="HKC970" s="26"/>
      <c r="HKD970" s="26"/>
      <c r="HKE970" s="26"/>
      <c r="HKF970" s="26"/>
      <c r="HKG970" s="26"/>
      <c r="HKH970" s="26"/>
      <c r="HKI970" s="26"/>
      <c r="HKJ970" s="26"/>
      <c r="HKK970" s="26"/>
      <c r="HKL970" s="26"/>
      <c r="HKM970" s="26"/>
      <c r="HKN970" s="26"/>
      <c r="HKO970" s="26"/>
      <c r="HKP970" s="26"/>
      <c r="HKQ970" s="26"/>
      <c r="HKR970" s="26"/>
      <c r="HKS970" s="26"/>
      <c r="HKT970" s="26"/>
      <c r="HKU970" s="26"/>
      <c r="HKV970" s="26"/>
      <c r="HKW970" s="26"/>
      <c r="HKX970" s="26"/>
      <c r="HKY970" s="26"/>
      <c r="HKZ970" s="26"/>
      <c r="HLA970" s="26"/>
      <c r="HLB970" s="26"/>
      <c r="HLC970" s="26"/>
      <c r="HLD970" s="26"/>
      <c r="HLE970" s="26"/>
      <c r="HLF970" s="26"/>
      <c r="HLG970" s="26"/>
      <c r="HLH970" s="26"/>
      <c r="HLI970" s="26"/>
      <c r="HLJ970" s="26"/>
      <c r="HLK970" s="26"/>
      <c r="HLL970" s="26"/>
      <c r="HLM970" s="26"/>
      <c r="HLN970" s="26"/>
      <c r="HLO970" s="26"/>
      <c r="HLP970" s="26"/>
      <c r="HLQ970" s="26"/>
      <c r="HLR970" s="26"/>
      <c r="HLS970" s="26"/>
      <c r="HLT970" s="26"/>
      <c r="HLU970" s="26"/>
      <c r="HLV970" s="26"/>
      <c r="HLW970" s="26"/>
      <c r="HLX970" s="26"/>
      <c r="HLY970" s="26"/>
      <c r="HLZ970" s="26"/>
      <c r="HMA970" s="26"/>
      <c r="HMB970" s="26"/>
      <c r="HMC970" s="26"/>
      <c r="HMD970" s="26"/>
      <c r="HME970" s="26"/>
      <c r="HMF970" s="26"/>
      <c r="HMG970" s="26"/>
      <c r="HMH970" s="26"/>
      <c r="HMI970" s="26"/>
      <c r="HMJ970" s="26"/>
      <c r="HMK970" s="26"/>
      <c r="HML970" s="26"/>
      <c r="HMM970" s="26"/>
      <c r="HMN970" s="26"/>
      <c r="HMO970" s="26"/>
      <c r="HMP970" s="26"/>
      <c r="HMQ970" s="26"/>
      <c r="HMR970" s="26"/>
      <c r="HMS970" s="26"/>
      <c r="HMT970" s="26"/>
      <c r="HMU970" s="26"/>
      <c r="HMV970" s="26"/>
      <c r="HMW970" s="26"/>
      <c r="HMX970" s="26"/>
      <c r="HMY970" s="26"/>
      <c r="HMZ970" s="26"/>
      <c r="HNA970" s="26"/>
      <c r="HNB970" s="26"/>
      <c r="HNC970" s="26"/>
      <c r="HND970" s="26"/>
      <c r="HNE970" s="26"/>
      <c r="HNF970" s="26"/>
      <c r="HNG970" s="26"/>
      <c r="HNH970" s="26"/>
      <c r="HNI970" s="26"/>
      <c r="HNJ970" s="26"/>
      <c r="HNK970" s="26"/>
      <c r="HNL970" s="26"/>
      <c r="HNM970" s="26"/>
      <c r="HNN970" s="26"/>
      <c r="HNO970" s="26"/>
      <c r="HNP970" s="26"/>
      <c r="HNQ970" s="26"/>
      <c r="HNR970" s="26"/>
      <c r="HNS970" s="26"/>
      <c r="HNT970" s="26"/>
      <c r="HNU970" s="26"/>
      <c r="HNV970" s="26"/>
      <c r="HNW970" s="26"/>
      <c r="HNX970" s="26"/>
      <c r="HNY970" s="26"/>
      <c r="HNZ970" s="26"/>
      <c r="HOA970" s="26"/>
      <c r="HOB970" s="26"/>
      <c r="HOC970" s="26"/>
      <c r="HOD970" s="26"/>
      <c r="HOE970" s="26"/>
      <c r="HOF970" s="26"/>
      <c r="HOG970" s="26"/>
      <c r="HOH970" s="26"/>
      <c r="HOI970" s="26"/>
      <c r="HOJ970" s="26"/>
      <c r="HOK970" s="26"/>
      <c r="HOL970" s="26"/>
      <c r="HOM970" s="26"/>
      <c r="HON970" s="26"/>
      <c r="HOO970" s="26"/>
      <c r="HOP970" s="26"/>
      <c r="HOQ970" s="26"/>
      <c r="HOR970" s="26"/>
      <c r="HOS970" s="26"/>
      <c r="HOT970" s="26"/>
      <c r="HOU970" s="26"/>
      <c r="HOV970" s="26"/>
      <c r="HOW970" s="26"/>
      <c r="HOX970" s="26"/>
      <c r="HOY970" s="26"/>
      <c r="HOZ970" s="26"/>
      <c r="HPA970" s="26"/>
      <c r="HPB970" s="26"/>
      <c r="HPC970" s="26"/>
      <c r="HPD970" s="26"/>
      <c r="HPE970" s="26"/>
      <c r="HPF970" s="26"/>
      <c r="HPG970" s="26"/>
      <c r="HPH970" s="26"/>
      <c r="HPI970" s="26"/>
      <c r="HPJ970" s="26"/>
      <c r="HPK970" s="26"/>
      <c r="HPL970" s="26"/>
      <c r="HPM970" s="26"/>
      <c r="HPN970" s="26"/>
      <c r="HPO970" s="26"/>
      <c r="HPP970" s="26"/>
      <c r="HPQ970" s="26"/>
      <c r="HPR970" s="26"/>
      <c r="HPS970" s="26"/>
      <c r="HPT970" s="26"/>
      <c r="HPU970" s="26"/>
      <c r="HPV970" s="26"/>
      <c r="HPW970" s="26"/>
      <c r="HPX970" s="26"/>
      <c r="HPY970" s="26"/>
      <c r="HPZ970" s="26"/>
      <c r="HQA970" s="26"/>
      <c r="HQB970" s="26"/>
      <c r="HQC970" s="26"/>
      <c r="HQD970" s="26"/>
      <c r="HQE970" s="26"/>
      <c r="HQF970" s="26"/>
      <c r="HQG970" s="26"/>
      <c r="HQH970" s="26"/>
      <c r="HQI970" s="26"/>
      <c r="HQJ970" s="26"/>
      <c r="HQK970" s="26"/>
      <c r="HQL970" s="26"/>
      <c r="HQM970" s="26"/>
      <c r="HQN970" s="26"/>
      <c r="HQO970" s="26"/>
      <c r="HQP970" s="26"/>
      <c r="HQQ970" s="26"/>
      <c r="HQR970" s="26"/>
      <c r="HQS970" s="26"/>
      <c r="HQT970" s="26"/>
      <c r="HQU970" s="26"/>
      <c r="HQV970" s="26"/>
      <c r="HQW970" s="26"/>
      <c r="HQX970" s="26"/>
      <c r="HQY970" s="26"/>
      <c r="HQZ970" s="26"/>
      <c r="HRA970" s="26"/>
      <c r="HRB970" s="26"/>
      <c r="HRC970" s="26"/>
      <c r="HRD970" s="26"/>
      <c r="HRE970" s="26"/>
      <c r="HRF970" s="26"/>
      <c r="HRG970" s="26"/>
      <c r="HRH970" s="26"/>
      <c r="HRI970" s="26"/>
      <c r="HRJ970" s="26"/>
      <c r="HRK970" s="26"/>
      <c r="HRL970" s="26"/>
      <c r="HRM970" s="26"/>
      <c r="HRN970" s="26"/>
      <c r="HRO970" s="26"/>
      <c r="HRP970" s="26"/>
      <c r="HRQ970" s="26"/>
      <c r="HRR970" s="26"/>
      <c r="HRS970" s="26"/>
      <c r="HRT970" s="26"/>
      <c r="HRU970" s="26"/>
      <c r="HRV970" s="26"/>
      <c r="HRW970" s="26"/>
      <c r="HRX970" s="26"/>
      <c r="HRY970" s="26"/>
      <c r="HRZ970" s="26"/>
      <c r="HSA970" s="26"/>
      <c r="HSB970" s="26"/>
      <c r="HSC970" s="26"/>
      <c r="HSD970" s="26"/>
      <c r="HSE970" s="26"/>
      <c r="HSF970" s="26"/>
      <c r="HSG970" s="26"/>
      <c r="HSH970" s="26"/>
      <c r="HSI970" s="26"/>
      <c r="HSJ970" s="26"/>
      <c r="HSK970" s="26"/>
      <c r="HSL970" s="26"/>
      <c r="HSM970" s="26"/>
      <c r="HSN970" s="26"/>
      <c r="HSO970" s="26"/>
      <c r="HSP970" s="26"/>
      <c r="HSQ970" s="26"/>
      <c r="HSR970" s="26"/>
      <c r="HSS970" s="26"/>
      <c r="HST970" s="26"/>
      <c r="HSU970" s="26"/>
      <c r="HSV970" s="26"/>
      <c r="HSW970" s="26"/>
      <c r="HSX970" s="26"/>
      <c r="HSY970" s="26"/>
      <c r="HSZ970" s="26"/>
      <c r="HTA970" s="26"/>
      <c r="HTB970" s="26"/>
      <c r="HTC970" s="26"/>
      <c r="HTD970" s="26"/>
      <c r="HTE970" s="26"/>
      <c r="HTF970" s="26"/>
      <c r="HTG970" s="26"/>
      <c r="HTH970" s="26"/>
      <c r="HTI970" s="26"/>
      <c r="HTJ970" s="26"/>
      <c r="HTK970" s="26"/>
      <c r="HTL970" s="26"/>
      <c r="HTM970" s="26"/>
      <c r="HTN970" s="26"/>
      <c r="HTO970" s="26"/>
      <c r="HTP970" s="26"/>
      <c r="HTQ970" s="26"/>
      <c r="HTR970" s="26"/>
      <c r="HTS970" s="26"/>
      <c r="HTT970" s="26"/>
      <c r="HTU970" s="26"/>
      <c r="HTV970" s="26"/>
      <c r="HTW970" s="26"/>
      <c r="HTX970" s="26"/>
      <c r="HTY970" s="26"/>
      <c r="HTZ970" s="26"/>
      <c r="HUA970" s="26"/>
      <c r="HUB970" s="26"/>
      <c r="HUC970" s="26"/>
      <c r="HUD970" s="26"/>
      <c r="HUE970" s="26"/>
      <c r="HUF970" s="26"/>
      <c r="HUG970" s="26"/>
      <c r="HUH970" s="26"/>
      <c r="HUI970" s="26"/>
      <c r="HUJ970" s="26"/>
      <c r="HUK970" s="26"/>
      <c r="HUL970" s="26"/>
      <c r="HUM970" s="26"/>
      <c r="HUN970" s="26"/>
      <c r="HUO970" s="26"/>
      <c r="HUP970" s="26"/>
      <c r="HUQ970" s="26"/>
      <c r="HUR970" s="26"/>
      <c r="HUS970" s="26"/>
      <c r="HUT970" s="26"/>
      <c r="HUU970" s="26"/>
      <c r="HUV970" s="26"/>
      <c r="HUW970" s="26"/>
      <c r="HUX970" s="26"/>
      <c r="HUY970" s="26"/>
      <c r="HUZ970" s="26"/>
      <c r="HVA970" s="26"/>
      <c r="HVB970" s="26"/>
      <c r="HVC970" s="26"/>
      <c r="HVD970" s="26"/>
      <c r="HVE970" s="26"/>
      <c r="HVF970" s="26"/>
      <c r="HVG970" s="26"/>
      <c r="HVH970" s="26"/>
      <c r="HVI970" s="26"/>
      <c r="HVJ970" s="26"/>
      <c r="HVK970" s="26"/>
      <c r="HVL970" s="26"/>
      <c r="HVM970" s="26"/>
      <c r="HVN970" s="26"/>
      <c r="HVO970" s="26"/>
      <c r="HVP970" s="26"/>
      <c r="HVQ970" s="26"/>
      <c r="HVR970" s="26"/>
      <c r="HVS970" s="26"/>
      <c r="HVT970" s="26"/>
      <c r="HVU970" s="26"/>
      <c r="HVV970" s="26"/>
      <c r="HVW970" s="26"/>
      <c r="HVX970" s="26"/>
      <c r="HVY970" s="26"/>
      <c r="HVZ970" s="26"/>
      <c r="HWA970" s="26"/>
      <c r="HWB970" s="26"/>
      <c r="HWC970" s="26"/>
      <c r="HWD970" s="26"/>
      <c r="HWE970" s="26"/>
      <c r="HWF970" s="26"/>
      <c r="HWG970" s="26"/>
      <c r="HWH970" s="26"/>
      <c r="HWI970" s="26"/>
      <c r="HWJ970" s="26"/>
      <c r="HWK970" s="26"/>
      <c r="HWL970" s="26"/>
      <c r="HWM970" s="26"/>
      <c r="HWN970" s="26"/>
      <c r="HWO970" s="26"/>
      <c r="HWP970" s="26"/>
      <c r="HWQ970" s="26"/>
      <c r="HWR970" s="26"/>
      <c r="HWS970" s="26"/>
      <c r="HWT970" s="26"/>
      <c r="HWU970" s="26"/>
      <c r="HWV970" s="26"/>
      <c r="HWW970" s="26"/>
      <c r="HWX970" s="26"/>
      <c r="HWY970" s="26"/>
      <c r="HWZ970" s="26"/>
      <c r="HXA970" s="26"/>
      <c r="HXB970" s="26"/>
      <c r="HXC970" s="26"/>
      <c r="HXD970" s="26"/>
      <c r="HXE970" s="26"/>
      <c r="HXF970" s="26"/>
      <c r="HXG970" s="26"/>
      <c r="HXH970" s="26"/>
      <c r="HXI970" s="26"/>
      <c r="HXJ970" s="26"/>
      <c r="HXK970" s="26"/>
      <c r="HXL970" s="26"/>
      <c r="HXM970" s="26"/>
      <c r="HXN970" s="26"/>
      <c r="HXO970" s="26"/>
      <c r="HXP970" s="26"/>
      <c r="HXQ970" s="26"/>
      <c r="HXR970" s="26"/>
      <c r="HXS970" s="26"/>
      <c r="HXT970" s="26"/>
      <c r="HXU970" s="26"/>
      <c r="HXV970" s="26"/>
      <c r="HXW970" s="26"/>
      <c r="HXX970" s="26"/>
      <c r="HXY970" s="26"/>
      <c r="HXZ970" s="26"/>
      <c r="HYA970" s="26"/>
      <c r="HYB970" s="26"/>
      <c r="HYC970" s="26"/>
      <c r="HYD970" s="26"/>
      <c r="HYE970" s="26"/>
      <c r="HYF970" s="26"/>
      <c r="HYG970" s="26"/>
      <c r="HYH970" s="26"/>
      <c r="HYI970" s="26"/>
      <c r="HYJ970" s="26"/>
      <c r="HYK970" s="26"/>
      <c r="HYL970" s="26"/>
      <c r="HYM970" s="26"/>
      <c r="HYN970" s="26"/>
      <c r="HYO970" s="26"/>
      <c r="HYP970" s="26"/>
      <c r="HYQ970" s="26"/>
      <c r="HYR970" s="26"/>
      <c r="HYS970" s="26"/>
      <c r="HYT970" s="26"/>
      <c r="HYU970" s="26"/>
      <c r="HYV970" s="26"/>
      <c r="HYW970" s="26"/>
      <c r="HYX970" s="26"/>
      <c r="HYY970" s="26"/>
      <c r="HYZ970" s="26"/>
      <c r="HZA970" s="26"/>
      <c r="HZB970" s="26"/>
      <c r="HZC970" s="26"/>
      <c r="HZD970" s="26"/>
      <c r="HZE970" s="26"/>
      <c r="HZF970" s="26"/>
      <c r="HZG970" s="26"/>
      <c r="HZH970" s="26"/>
      <c r="HZI970" s="26"/>
      <c r="HZJ970" s="26"/>
      <c r="HZK970" s="26"/>
      <c r="HZL970" s="26"/>
      <c r="HZM970" s="26"/>
      <c r="HZN970" s="26"/>
      <c r="HZO970" s="26"/>
      <c r="HZP970" s="26"/>
      <c r="HZQ970" s="26"/>
      <c r="HZR970" s="26"/>
      <c r="HZS970" s="26"/>
      <c r="HZT970" s="26"/>
      <c r="HZU970" s="26"/>
      <c r="HZV970" s="26"/>
      <c r="HZW970" s="26"/>
      <c r="HZX970" s="26"/>
      <c r="HZY970" s="26"/>
      <c r="HZZ970" s="26"/>
      <c r="IAA970" s="26"/>
      <c r="IAB970" s="26"/>
      <c r="IAC970" s="26"/>
      <c r="IAD970" s="26"/>
      <c r="IAE970" s="26"/>
      <c r="IAF970" s="26"/>
      <c r="IAG970" s="26"/>
      <c r="IAH970" s="26"/>
      <c r="IAI970" s="26"/>
      <c r="IAJ970" s="26"/>
      <c r="IAK970" s="26"/>
      <c r="IAL970" s="26"/>
      <c r="IAM970" s="26"/>
      <c r="IAN970" s="26"/>
      <c r="IAO970" s="26"/>
      <c r="IAP970" s="26"/>
      <c r="IAQ970" s="26"/>
      <c r="IAR970" s="26"/>
      <c r="IAS970" s="26"/>
      <c r="IAT970" s="26"/>
      <c r="IAU970" s="26"/>
      <c r="IAV970" s="26"/>
      <c r="IAW970" s="26"/>
      <c r="IAX970" s="26"/>
      <c r="IAY970" s="26"/>
      <c r="IAZ970" s="26"/>
      <c r="IBA970" s="26"/>
      <c r="IBB970" s="26"/>
      <c r="IBC970" s="26"/>
      <c r="IBD970" s="26"/>
      <c r="IBE970" s="26"/>
      <c r="IBF970" s="26"/>
      <c r="IBG970" s="26"/>
      <c r="IBH970" s="26"/>
      <c r="IBI970" s="26"/>
      <c r="IBJ970" s="26"/>
      <c r="IBK970" s="26"/>
      <c r="IBL970" s="26"/>
      <c r="IBM970" s="26"/>
      <c r="IBN970" s="26"/>
      <c r="IBO970" s="26"/>
      <c r="IBP970" s="26"/>
      <c r="IBQ970" s="26"/>
      <c r="IBR970" s="26"/>
      <c r="IBS970" s="26"/>
      <c r="IBT970" s="26"/>
      <c r="IBU970" s="26"/>
      <c r="IBV970" s="26"/>
      <c r="IBW970" s="26"/>
      <c r="IBX970" s="26"/>
      <c r="IBY970" s="26"/>
      <c r="IBZ970" s="26"/>
      <c r="ICA970" s="26"/>
      <c r="ICB970" s="26"/>
      <c r="ICC970" s="26"/>
      <c r="ICD970" s="26"/>
      <c r="ICE970" s="26"/>
      <c r="ICF970" s="26"/>
      <c r="ICG970" s="26"/>
      <c r="ICH970" s="26"/>
      <c r="ICI970" s="26"/>
      <c r="ICJ970" s="26"/>
      <c r="ICK970" s="26"/>
      <c r="ICL970" s="26"/>
      <c r="ICM970" s="26"/>
      <c r="ICN970" s="26"/>
      <c r="ICO970" s="26"/>
      <c r="ICP970" s="26"/>
      <c r="ICQ970" s="26"/>
      <c r="ICR970" s="26"/>
      <c r="ICS970" s="26"/>
      <c r="ICT970" s="26"/>
      <c r="ICU970" s="26"/>
      <c r="ICV970" s="26"/>
      <c r="ICW970" s="26"/>
      <c r="ICX970" s="26"/>
      <c r="ICY970" s="26"/>
      <c r="ICZ970" s="26"/>
      <c r="IDA970" s="26"/>
      <c r="IDB970" s="26"/>
      <c r="IDC970" s="26"/>
      <c r="IDD970" s="26"/>
      <c r="IDE970" s="26"/>
      <c r="IDF970" s="26"/>
      <c r="IDG970" s="26"/>
      <c r="IDH970" s="26"/>
      <c r="IDI970" s="26"/>
      <c r="IDJ970" s="26"/>
      <c r="IDK970" s="26"/>
      <c r="IDL970" s="26"/>
      <c r="IDM970" s="26"/>
      <c r="IDN970" s="26"/>
      <c r="IDO970" s="26"/>
      <c r="IDP970" s="26"/>
      <c r="IDQ970" s="26"/>
      <c r="IDR970" s="26"/>
      <c r="IDS970" s="26"/>
      <c r="IDT970" s="26"/>
      <c r="IDU970" s="26"/>
      <c r="IDV970" s="26"/>
      <c r="IDW970" s="26"/>
      <c r="IDX970" s="26"/>
      <c r="IDY970" s="26"/>
      <c r="IDZ970" s="26"/>
      <c r="IEA970" s="26"/>
      <c r="IEB970" s="26"/>
      <c r="IEC970" s="26"/>
      <c r="IED970" s="26"/>
      <c r="IEE970" s="26"/>
      <c r="IEF970" s="26"/>
      <c r="IEG970" s="26"/>
      <c r="IEH970" s="26"/>
      <c r="IEI970" s="26"/>
      <c r="IEJ970" s="26"/>
      <c r="IEK970" s="26"/>
      <c r="IEL970" s="26"/>
      <c r="IEM970" s="26"/>
      <c r="IEN970" s="26"/>
      <c r="IEO970" s="26"/>
      <c r="IEP970" s="26"/>
      <c r="IEQ970" s="26"/>
      <c r="IER970" s="26"/>
      <c r="IES970" s="26"/>
      <c r="IET970" s="26"/>
      <c r="IEU970" s="26"/>
      <c r="IEV970" s="26"/>
      <c r="IEW970" s="26"/>
      <c r="IEX970" s="26"/>
      <c r="IEY970" s="26"/>
      <c r="IEZ970" s="26"/>
      <c r="IFA970" s="26"/>
      <c r="IFB970" s="26"/>
      <c r="IFC970" s="26"/>
      <c r="IFD970" s="26"/>
      <c r="IFE970" s="26"/>
      <c r="IFF970" s="26"/>
      <c r="IFG970" s="26"/>
      <c r="IFH970" s="26"/>
      <c r="IFI970" s="26"/>
      <c r="IFJ970" s="26"/>
      <c r="IFK970" s="26"/>
      <c r="IFL970" s="26"/>
      <c r="IFM970" s="26"/>
      <c r="IFN970" s="26"/>
      <c r="IFO970" s="26"/>
      <c r="IFP970" s="26"/>
      <c r="IFQ970" s="26"/>
      <c r="IFR970" s="26"/>
      <c r="IFS970" s="26"/>
      <c r="IFT970" s="26"/>
      <c r="IFU970" s="26"/>
      <c r="IFV970" s="26"/>
      <c r="IFW970" s="26"/>
      <c r="IFX970" s="26"/>
      <c r="IFY970" s="26"/>
      <c r="IFZ970" s="26"/>
      <c r="IGA970" s="26"/>
      <c r="IGB970" s="26"/>
      <c r="IGC970" s="26"/>
      <c r="IGD970" s="26"/>
      <c r="IGE970" s="26"/>
      <c r="IGF970" s="26"/>
      <c r="IGG970" s="26"/>
      <c r="IGH970" s="26"/>
      <c r="IGI970" s="26"/>
      <c r="IGJ970" s="26"/>
      <c r="IGK970" s="26"/>
      <c r="IGL970" s="26"/>
      <c r="IGM970" s="26"/>
      <c r="IGN970" s="26"/>
      <c r="IGO970" s="26"/>
      <c r="IGP970" s="26"/>
      <c r="IGQ970" s="26"/>
      <c r="IGR970" s="26"/>
      <c r="IGS970" s="26"/>
      <c r="IGT970" s="26"/>
      <c r="IGU970" s="26"/>
      <c r="IGV970" s="26"/>
      <c r="IGW970" s="26"/>
      <c r="IGX970" s="26"/>
      <c r="IGY970" s="26"/>
      <c r="IGZ970" s="26"/>
      <c r="IHA970" s="26"/>
      <c r="IHB970" s="26"/>
      <c r="IHC970" s="26"/>
      <c r="IHD970" s="26"/>
      <c r="IHE970" s="26"/>
      <c r="IHF970" s="26"/>
      <c r="IHG970" s="26"/>
      <c r="IHH970" s="26"/>
      <c r="IHI970" s="26"/>
      <c r="IHJ970" s="26"/>
      <c r="IHK970" s="26"/>
      <c r="IHL970" s="26"/>
      <c r="IHM970" s="26"/>
      <c r="IHN970" s="26"/>
      <c r="IHO970" s="26"/>
      <c r="IHP970" s="26"/>
      <c r="IHQ970" s="26"/>
      <c r="IHR970" s="26"/>
      <c r="IHS970" s="26"/>
      <c r="IHT970" s="26"/>
      <c r="IHU970" s="26"/>
      <c r="IHV970" s="26"/>
      <c r="IHW970" s="26"/>
      <c r="IHX970" s="26"/>
      <c r="IHY970" s="26"/>
      <c r="IHZ970" s="26"/>
      <c r="IIA970" s="26"/>
      <c r="IIB970" s="26"/>
      <c r="IIC970" s="26"/>
      <c r="IID970" s="26"/>
      <c r="IIE970" s="26"/>
      <c r="IIF970" s="26"/>
      <c r="IIG970" s="26"/>
      <c r="IIH970" s="26"/>
      <c r="III970" s="26"/>
      <c r="IIJ970" s="26"/>
      <c r="IIK970" s="26"/>
      <c r="IIL970" s="26"/>
      <c r="IIM970" s="26"/>
      <c r="IIN970" s="26"/>
      <c r="IIO970" s="26"/>
      <c r="IIP970" s="26"/>
      <c r="IIQ970" s="26"/>
      <c r="IIR970" s="26"/>
      <c r="IIS970" s="26"/>
      <c r="IIT970" s="26"/>
      <c r="IIU970" s="26"/>
      <c r="IIV970" s="26"/>
      <c r="IIW970" s="26"/>
      <c r="IIX970" s="26"/>
      <c r="IIY970" s="26"/>
      <c r="IIZ970" s="26"/>
      <c r="IJA970" s="26"/>
      <c r="IJB970" s="26"/>
      <c r="IJC970" s="26"/>
      <c r="IJD970" s="26"/>
      <c r="IJE970" s="26"/>
      <c r="IJF970" s="26"/>
      <c r="IJG970" s="26"/>
      <c r="IJH970" s="26"/>
      <c r="IJI970" s="26"/>
      <c r="IJJ970" s="26"/>
      <c r="IJK970" s="26"/>
      <c r="IJL970" s="26"/>
      <c r="IJM970" s="26"/>
      <c r="IJN970" s="26"/>
      <c r="IJO970" s="26"/>
      <c r="IJP970" s="26"/>
      <c r="IJQ970" s="26"/>
      <c r="IJR970" s="26"/>
      <c r="IJS970" s="26"/>
      <c r="IJT970" s="26"/>
      <c r="IJU970" s="26"/>
      <c r="IJV970" s="26"/>
      <c r="IJW970" s="26"/>
      <c r="IJX970" s="26"/>
      <c r="IJY970" s="26"/>
      <c r="IJZ970" s="26"/>
      <c r="IKA970" s="26"/>
      <c r="IKB970" s="26"/>
      <c r="IKC970" s="26"/>
      <c r="IKD970" s="26"/>
      <c r="IKE970" s="26"/>
      <c r="IKF970" s="26"/>
      <c r="IKG970" s="26"/>
      <c r="IKH970" s="26"/>
      <c r="IKI970" s="26"/>
      <c r="IKJ970" s="26"/>
      <c r="IKK970" s="26"/>
      <c r="IKL970" s="26"/>
      <c r="IKM970" s="26"/>
      <c r="IKN970" s="26"/>
      <c r="IKO970" s="26"/>
      <c r="IKP970" s="26"/>
      <c r="IKQ970" s="26"/>
      <c r="IKR970" s="26"/>
      <c r="IKS970" s="26"/>
      <c r="IKT970" s="26"/>
      <c r="IKU970" s="26"/>
      <c r="IKV970" s="26"/>
      <c r="IKW970" s="26"/>
      <c r="IKX970" s="26"/>
      <c r="IKY970" s="26"/>
      <c r="IKZ970" s="26"/>
      <c r="ILA970" s="26"/>
      <c r="ILB970" s="26"/>
      <c r="ILC970" s="26"/>
      <c r="ILD970" s="26"/>
      <c r="ILE970" s="26"/>
      <c r="ILF970" s="26"/>
      <c r="ILG970" s="26"/>
      <c r="ILH970" s="26"/>
      <c r="ILI970" s="26"/>
      <c r="ILJ970" s="26"/>
      <c r="ILK970" s="26"/>
      <c r="ILL970" s="26"/>
      <c r="ILM970" s="26"/>
      <c r="ILN970" s="26"/>
      <c r="ILO970" s="26"/>
      <c r="ILP970" s="26"/>
      <c r="ILQ970" s="26"/>
      <c r="ILR970" s="26"/>
      <c r="ILS970" s="26"/>
      <c r="ILT970" s="26"/>
      <c r="ILU970" s="26"/>
      <c r="ILV970" s="26"/>
      <c r="ILW970" s="26"/>
      <c r="ILX970" s="26"/>
      <c r="ILY970" s="26"/>
      <c r="ILZ970" s="26"/>
      <c r="IMA970" s="26"/>
      <c r="IMB970" s="26"/>
      <c r="IMC970" s="26"/>
      <c r="IMD970" s="26"/>
      <c r="IME970" s="26"/>
      <c r="IMF970" s="26"/>
      <c r="IMG970" s="26"/>
      <c r="IMH970" s="26"/>
      <c r="IMI970" s="26"/>
      <c r="IMJ970" s="26"/>
      <c r="IMK970" s="26"/>
      <c r="IML970" s="26"/>
      <c r="IMM970" s="26"/>
      <c r="IMN970" s="26"/>
      <c r="IMO970" s="26"/>
      <c r="IMP970" s="26"/>
      <c r="IMQ970" s="26"/>
      <c r="IMR970" s="26"/>
      <c r="IMS970" s="26"/>
      <c r="IMT970" s="26"/>
      <c r="IMU970" s="26"/>
      <c r="IMV970" s="26"/>
      <c r="IMW970" s="26"/>
      <c r="IMX970" s="26"/>
      <c r="IMY970" s="26"/>
      <c r="IMZ970" s="26"/>
      <c r="INA970" s="26"/>
      <c r="INB970" s="26"/>
      <c r="INC970" s="26"/>
      <c r="IND970" s="26"/>
      <c r="INE970" s="26"/>
      <c r="INF970" s="26"/>
      <c r="ING970" s="26"/>
      <c r="INH970" s="26"/>
      <c r="INI970" s="26"/>
      <c r="INJ970" s="26"/>
      <c r="INK970" s="26"/>
      <c r="INL970" s="26"/>
      <c r="INM970" s="26"/>
      <c r="INN970" s="26"/>
      <c r="INO970" s="26"/>
      <c r="INP970" s="26"/>
      <c r="INQ970" s="26"/>
      <c r="INR970" s="26"/>
      <c r="INS970" s="26"/>
      <c r="INT970" s="26"/>
      <c r="INU970" s="26"/>
      <c r="INV970" s="26"/>
      <c r="INW970" s="26"/>
      <c r="INX970" s="26"/>
      <c r="INY970" s="26"/>
      <c r="INZ970" s="26"/>
      <c r="IOA970" s="26"/>
      <c r="IOB970" s="26"/>
      <c r="IOC970" s="26"/>
      <c r="IOD970" s="26"/>
      <c r="IOE970" s="26"/>
      <c r="IOF970" s="26"/>
      <c r="IOG970" s="26"/>
      <c r="IOH970" s="26"/>
      <c r="IOI970" s="26"/>
      <c r="IOJ970" s="26"/>
      <c r="IOK970" s="26"/>
      <c r="IOL970" s="26"/>
      <c r="IOM970" s="26"/>
      <c r="ION970" s="26"/>
      <c r="IOO970" s="26"/>
      <c r="IOP970" s="26"/>
      <c r="IOQ970" s="26"/>
      <c r="IOR970" s="26"/>
      <c r="IOS970" s="26"/>
      <c r="IOT970" s="26"/>
      <c r="IOU970" s="26"/>
      <c r="IOV970" s="26"/>
      <c r="IOW970" s="26"/>
      <c r="IOX970" s="26"/>
      <c r="IOY970" s="26"/>
      <c r="IOZ970" s="26"/>
      <c r="IPA970" s="26"/>
      <c r="IPB970" s="26"/>
      <c r="IPC970" s="26"/>
      <c r="IPD970" s="26"/>
      <c r="IPE970" s="26"/>
      <c r="IPF970" s="26"/>
      <c r="IPG970" s="26"/>
      <c r="IPH970" s="26"/>
      <c r="IPI970" s="26"/>
      <c r="IPJ970" s="26"/>
      <c r="IPK970" s="26"/>
      <c r="IPL970" s="26"/>
      <c r="IPM970" s="26"/>
      <c r="IPN970" s="26"/>
      <c r="IPO970" s="26"/>
      <c r="IPP970" s="26"/>
      <c r="IPQ970" s="26"/>
      <c r="IPR970" s="26"/>
      <c r="IPS970" s="26"/>
      <c r="IPT970" s="26"/>
      <c r="IPU970" s="26"/>
      <c r="IPV970" s="26"/>
      <c r="IPW970" s="26"/>
      <c r="IPX970" s="26"/>
      <c r="IPY970" s="26"/>
      <c r="IPZ970" s="26"/>
      <c r="IQA970" s="26"/>
      <c r="IQB970" s="26"/>
      <c r="IQC970" s="26"/>
      <c r="IQD970" s="26"/>
      <c r="IQE970" s="26"/>
      <c r="IQF970" s="26"/>
      <c r="IQG970" s="26"/>
      <c r="IQH970" s="26"/>
      <c r="IQI970" s="26"/>
      <c r="IQJ970" s="26"/>
      <c r="IQK970" s="26"/>
      <c r="IQL970" s="26"/>
      <c r="IQM970" s="26"/>
      <c r="IQN970" s="26"/>
      <c r="IQO970" s="26"/>
      <c r="IQP970" s="26"/>
      <c r="IQQ970" s="26"/>
      <c r="IQR970" s="26"/>
      <c r="IQS970" s="26"/>
      <c r="IQT970" s="26"/>
      <c r="IQU970" s="26"/>
      <c r="IQV970" s="26"/>
      <c r="IQW970" s="26"/>
      <c r="IQX970" s="26"/>
      <c r="IQY970" s="26"/>
      <c r="IQZ970" s="26"/>
      <c r="IRA970" s="26"/>
      <c r="IRB970" s="26"/>
      <c r="IRC970" s="26"/>
      <c r="IRD970" s="26"/>
      <c r="IRE970" s="26"/>
      <c r="IRF970" s="26"/>
      <c r="IRG970" s="26"/>
      <c r="IRH970" s="26"/>
      <c r="IRI970" s="26"/>
      <c r="IRJ970" s="26"/>
      <c r="IRK970" s="26"/>
      <c r="IRL970" s="26"/>
      <c r="IRM970" s="26"/>
      <c r="IRN970" s="26"/>
      <c r="IRO970" s="26"/>
      <c r="IRP970" s="26"/>
      <c r="IRQ970" s="26"/>
      <c r="IRR970" s="26"/>
      <c r="IRS970" s="26"/>
      <c r="IRT970" s="26"/>
      <c r="IRU970" s="26"/>
      <c r="IRV970" s="26"/>
      <c r="IRW970" s="26"/>
      <c r="IRX970" s="26"/>
      <c r="IRY970" s="26"/>
      <c r="IRZ970" s="26"/>
      <c r="ISA970" s="26"/>
      <c r="ISB970" s="26"/>
      <c r="ISC970" s="26"/>
      <c r="ISD970" s="26"/>
      <c r="ISE970" s="26"/>
      <c r="ISF970" s="26"/>
      <c r="ISG970" s="26"/>
      <c r="ISH970" s="26"/>
      <c r="ISI970" s="26"/>
      <c r="ISJ970" s="26"/>
      <c r="ISK970" s="26"/>
      <c r="ISL970" s="26"/>
      <c r="ISM970" s="26"/>
      <c r="ISN970" s="26"/>
      <c r="ISO970" s="26"/>
      <c r="ISP970" s="26"/>
      <c r="ISQ970" s="26"/>
      <c r="ISR970" s="26"/>
      <c r="ISS970" s="26"/>
      <c r="IST970" s="26"/>
      <c r="ISU970" s="26"/>
      <c r="ISV970" s="26"/>
      <c r="ISW970" s="26"/>
      <c r="ISX970" s="26"/>
      <c r="ISY970" s="26"/>
      <c r="ISZ970" s="26"/>
      <c r="ITA970" s="26"/>
      <c r="ITB970" s="26"/>
      <c r="ITC970" s="26"/>
      <c r="ITD970" s="26"/>
      <c r="ITE970" s="26"/>
      <c r="ITF970" s="26"/>
      <c r="ITG970" s="26"/>
      <c r="ITH970" s="26"/>
      <c r="ITI970" s="26"/>
      <c r="ITJ970" s="26"/>
      <c r="ITK970" s="26"/>
      <c r="ITL970" s="26"/>
      <c r="ITM970" s="26"/>
      <c r="ITN970" s="26"/>
      <c r="ITO970" s="26"/>
      <c r="ITP970" s="26"/>
      <c r="ITQ970" s="26"/>
      <c r="ITR970" s="26"/>
      <c r="ITS970" s="26"/>
      <c r="ITT970" s="26"/>
      <c r="ITU970" s="26"/>
      <c r="ITV970" s="26"/>
      <c r="ITW970" s="26"/>
      <c r="ITX970" s="26"/>
      <c r="ITY970" s="26"/>
      <c r="ITZ970" s="26"/>
      <c r="IUA970" s="26"/>
      <c r="IUB970" s="26"/>
      <c r="IUC970" s="26"/>
      <c r="IUD970" s="26"/>
      <c r="IUE970" s="26"/>
      <c r="IUF970" s="26"/>
      <c r="IUG970" s="26"/>
      <c r="IUH970" s="26"/>
      <c r="IUI970" s="26"/>
      <c r="IUJ970" s="26"/>
      <c r="IUK970" s="26"/>
      <c r="IUL970" s="26"/>
      <c r="IUM970" s="26"/>
      <c r="IUN970" s="26"/>
      <c r="IUO970" s="26"/>
      <c r="IUP970" s="26"/>
      <c r="IUQ970" s="26"/>
      <c r="IUR970" s="26"/>
      <c r="IUS970" s="26"/>
      <c r="IUT970" s="26"/>
      <c r="IUU970" s="26"/>
      <c r="IUV970" s="26"/>
      <c r="IUW970" s="26"/>
      <c r="IUX970" s="26"/>
      <c r="IUY970" s="26"/>
      <c r="IUZ970" s="26"/>
      <c r="IVA970" s="26"/>
      <c r="IVB970" s="26"/>
      <c r="IVC970" s="26"/>
      <c r="IVD970" s="26"/>
      <c r="IVE970" s="26"/>
      <c r="IVF970" s="26"/>
      <c r="IVG970" s="26"/>
      <c r="IVH970" s="26"/>
      <c r="IVI970" s="26"/>
      <c r="IVJ970" s="26"/>
      <c r="IVK970" s="26"/>
      <c r="IVL970" s="26"/>
      <c r="IVM970" s="26"/>
      <c r="IVN970" s="26"/>
      <c r="IVO970" s="26"/>
      <c r="IVP970" s="26"/>
      <c r="IVQ970" s="26"/>
      <c r="IVR970" s="26"/>
      <c r="IVS970" s="26"/>
      <c r="IVT970" s="26"/>
      <c r="IVU970" s="26"/>
      <c r="IVV970" s="26"/>
      <c r="IVW970" s="26"/>
      <c r="IVX970" s="26"/>
      <c r="IVY970" s="26"/>
      <c r="IVZ970" s="26"/>
      <c r="IWA970" s="26"/>
      <c r="IWB970" s="26"/>
      <c r="IWC970" s="26"/>
      <c r="IWD970" s="26"/>
      <c r="IWE970" s="26"/>
      <c r="IWF970" s="26"/>
      <c r="IWG970" s="26"/>
      <c r="IWH970" s="26"/>
      <c r="IWI970" s="26"/>
      <c r="IWJ970" s="26"/>
      <c r="IWK970" s="26"/>
      <c r="IWL970" s="26"/>
      <c r="IWM970" s="26"/>
      <c r="IWN970" s="26"/>
      <c r="IWO970" s="26"/>
      <c r="IWP970" s="26"/>
      <c r="IWQ970" s="26"/>
      <c r="IWR970" s="26"/>
      <c r="IWS970" s="26"/>
      <c r="IWT970" s="26"/>
      <c r="IWU970" s="26"/>
      <c r="IWV970" s="26"/>
      <c r="IWW970" s="26"/>
      <c r="IWX970" s="26"/>
      <c r="IWY970" s="26"/>
      <c r="IWZ970" s="26"/>
      <c r="IXA970" s="26"/>
      <c r="IXB970" s="26"/>
      <c r="IXC970" s="26"/>
      <c r="IXD970" s="26"/>
      <c r="IXE970" s="26"/>
      <c r="IXF970" s="26"/>
      <c r="IXG970" s="26"/>
      <c r="IXH970" s="26"/>
      <c r="IXI970" s="26"/>
      <c r="IXJ970" s="26"/>
      <c r="IXK970" s="26"/>
      <c r="IXL970" s="26"/>
      <c r="IXM970" s="26"/>
      <c r="IXN970" s="26"/>
      <c r="IXO970" s="26"/>
      <c r="IXP970" s="26"/>
      <c r="IXQ970" s="26"/>
      <c r="IXR970" s="26"/>
      <c r="IXS970" s="26"/>
      <c r="IXT970" s="26"/>
      <c r="IXU970" s="26"/>
      <c r="IXV970" s="26"/>
      <c r="IXW970" s="26"/>
      <c r="IXX970" s="26"/>
      <c r="IXY970" s="26"/>
      <c r="IXZ970" s="26"/>
      <c r="IYA970" s="26"/>
      <c r="IYB970" s="26"/>
      <c r="IYC970" s="26"/>
      <c r="IYD970" s="26"/>
      <c r="IYE970" s="26"/>
      <c r="IYF970" s="26"/>
      <c r="IYG970" s="26"/>
      <c r="IYH970" s="26"/>
      <c r="IYI970" s="26"/>
      <c r="IYJ970" s="26"/>
      <c r="IYK970" s="26"/>
      <c r="IYL970" s="26"/>
      <c r="IYM970" s="26"/>
      <c r="IYN970" s="26"/>
      <c r="IYO970" s="26"/>
      <c r="IYP970" s="26"/>
      <c r="IYQ970" s="26"/>
      <c r="IYR970" s="26"/>
      <c r="IYS970" s="26"/>
      <c r="IYT970" s="26"/>
      <c r="IYU970" s="26"/>
      <c r="IYV970" s="26"/>
      <c r="IYW970" s="26"/>
      <c r="IYX970" s="26"/>
      <c r="IYY970" s="26"/>
      <c r="IYZ970" s="26"/>
      <c r="IZA970" s="26"/>
      <c r="IZB970" s="26"/>
      <c r="IZC970" s="26"/>
      <c r="IZD970" s="26"/>
      <c r="IZE970" s="26"/>
      <c r="IZF970" s="26"/>
      <c r="IZG970" s="26"/>
      <c r="IZH970" s="26"/>
      <c r="IZI970" s="26"/>
      <c r="IZJ970" s="26"/>
      <c r="IZK970" s="26"/>
      <c r="IZL970" s="26"/>
      <c r="IZM970" s="26"/>
      <c r="IZN970" s="26"/>
      <c r="IZO970" s="26"/>
      <c r="IZP970" s="26"/>
      <c r="IZQ970" s="26"/>
      <c r="IZR970" s="26"/>
      <c r="IZS970" s="26"/>
      <c r="IZT970" s="26"/>
      <c r="IZU970" s="26"/>
      <c r="IZV970" s="26"/>
      <c r="IZW970" s="26"/>
      <c r="IZX970" s="26"/>
      <c r="IZY970" s="26"/>
      <c r="IZZ970" s="26"/>
      <c r="JAA970" s="26"/>
      <c r="JAB970" s="26"/>
      <c r="JAC970" s="26"/>
      <c r="JAD970" s="26"/>
      <c r="JAE970" s="26"/>
      <c r="JAF970" s="26"/>
      <c r="JAG970" s="26"/>
      <c r="JAH970" s="26"/>
      <c r="JAI970" s="26"/>
      <c r="JAJ970" s="26"/>
      <c r="JAK970" s="26"/>
      <c r="JAL970" s="26"/>
      <c r="JAM970" s="26"/>
      <c r="JAN970" s="26"/>
      <c r="JAO970" s="26"/>
      <c r="JAP970" s="26"/>
      <c r="JAQ970" s="26"/>
      <c r="JAR970" s="26"/>
      <c r="JAS970" s="26"/>
      <c r="JAT970" s="26"/>
      <c r="JAU970" s="26"/>
      <c r="JAV970" s="26"/>
      <c r="JAW970" s="26"/>
      <c r="JAX970" s="26"/>
      <c r="JAY970" s="26"/>
      <c r="JAZ970" s="26"/>
      <c r="JBA970" s="26"/>
      <c r="JBB970" s="26"/>
      <c r="JBC970" s="26"/>
      <c r="JBD970" s="26"/>
      <c r="JBE970" s="26"/>
      <c r="JBF970" s="26"/>
      <c r="JBG970" s="26"/>
      <c r="JBH970" s="26"/>
      <c r="JBI970" s="26"/>
      <c r="JBJ970" s="26"/>
      <c r="JBK970" s="26"/>
      <c r="JBL970" s="26"/>
      <c r="JBM970" s="26"/>
      <c r="JBN970" s="26"/>
      <c r="JBO970" s="26"/>
      <c r="JBP970" s="26"/>
      <c r="JBQ970" s="26"/>
      <c r="JBR970" s="26"/>
      <c r="JBS970" s="26"/>
      <c r="JBT970" s="26"/>
      <c r="JBU970" s="26"/>
      <c r="JBV970" s="26"/>
      <c r="JBW970" s="26"/>
      <c r="JBX970" s="26"/>
      <c r="JBY970" s="26"/>
      <c r="JBZ970" s="26"/>
      <c r="JCA970" s="26"/>
      <c r="JCB970" s="26"/>
      <c r="JCC970" s="26"/>
      <c r="JCD970" s="26"/>
      <c r="JCE970" s="26"/>
      <c r="JCF970" s="26"/>
      <c r="JCG970" s="26"/>
      <c r="JCH970" s="26"/>
      <c r="JCI970" s="26"/>
      <c r="JCJ970" s="26"/>
      <c r="JCK970" s="26"/>
      <c r="JCL970" s="26"/>
      <c r="JCM970" s="26"/>
      <c r="JCN970" s="26"/>
      <c r="JCO970" s="26"/>
      <c r="JCP970" s="26"/>
      <c r="JCQ970" s="26"/>
      <c r="JCR970" s="26"/>
      <c r="JCS970" s="26"/>
      <c r="JCT970" s="26"/>
      <c r="JCU970" s="26"/>
      <c r="JCV970" s="26"/>
      <c r="JCW970" s="26"/>
      <c r="JCX970" s="26"/>
      <c r="JCY970" s="26"/>
      <c r="JCZ970" s="26"/>
      <c r="JDA970" s="26"/>
      <c r="JDB970" s="26"/>
      <c r="JDC970" s="26"/>
      <c r="JDD970" s="26"/>
      <c r="JDE970" s="26"/>
      <c r="JDF970" s="26"/>
      <c r="JDG970" s="26"/>
      <c r="JDH970" s="26"/>
      <c r="JDI970" s="26"/>
      <c r="JDJ970" s="26"/>
      <c r="JDK970" s="26"/>
      <c r="JDL970" s="26"/>
      <c r="JDM970" s="26"/>
      <c r="JDN970" s="26"/>
      <c r="JDO970" s="26"/>
      <c r="JDP970" s="26"/>
      <c r="JDQ970" s="26"/>
      <c r="JDR970" s="26"/>
      <c r="JDS970" s="26"/>
      <c r="JDT970" s="26"/>
      <c r="JDU970" s="26"/>
      <c r="JDV970" s="26"/>
      <c r="JDW970" s="26"/>
      <c r="JDX970" s="26"/>
      <c r="JDY970" s="26"/>
      <c r="JDZ970" s="26"/>
      <c r="JEA970" s="26"/>
      <c r="JEB970" s="26"/>
      <c r="JEC970" s="26"/>
      <c r="JED970" s="26"/>
      <c r="JEE970" s="26"/>
      <c r="JEF970" s="26"/>
      <c r="JEG970" s="26"/>
      <c r="JEH970" s="26"/>
      <c r="JEI970" s="26"/>
      <c r="JEJ970" s="26"/>
      <c r="JEK970" s="26"/>
      <c r="JEL970" s="26"/>
      <c r="JEM970" s="26"/>
      <c r="JEN970" s="26"/>
      <c r="JEO970" s="26"/>
      <c r="JEP970" s="26"/>
      <c r="JEQ970" s="26"/>
      <c r="JER970" s="26"/>
      <c r="JES970" s="26"/>
      <c r="JET970" s="26"/>
      <c r="JEU970" s="26"/>
      <c r="JEV970" s="26"/>
      <c r="JEW970" s="26"/>
      <c r="JEX970" s="26"/>
      <c r="JEY970" s="26"/>
      <c r="JEZ970" s="26"/>
      <c r="JFA970" s="26"/>
      <c r="JFB970" s="26"/>
      <c r="JFC970" s="26"/>
      <c r="JFD970" s="26"/>
      <c r="JFE970" s="26"/>
      <c r="JFF970" s="26"/>
      <c r="JFG970" s="26"/>
      <c r="JFH970" s="26"/>
      <c r="JFI970" s="26"/>
      <c r="JFJ970" s="26"/>
      <c r="JFK970" s="26"/>
      <c r="JFL970" s="26"/>
      <c r="JFM970" s="26"/>
      <c r="JFN970" s="26"/>
      <c r="JFO970" s="26"/>
      <c r="JFP970" s="26"/>
      <c r="JFQ970" s="26"/>
      <c r="JFR970" s="26"/>
      <c r="JFS970" s="26"/>
      <c r="JFT970" s="26"/>
      <c r="JFU970" s="26"/>
      <c r="JFV970" s="26"/>
      <c r="JFW970" s="26"/>
      <c r="JFX970" s="26"/>
      <c r="JFY970" s="26"/>
      <c r="JFZ970" s="26"/>
      <c r="JGA970" s="26"/>
      <c r="JGB970" s="26"/>
      <c r="JGC970" s="26"/>
      <c r="JGD970" s="26"/>
      <c r="JGE970" s="26"/>
      <c r="JGF970" s="26"/>
      <c r="JGG970" s="26"/>
      <c r="JGH970" s="26"/>
      <c r="JGI970" s="26"/>
      <c r="JGJ970" s="26"/>
      <c r="JGK970" s="26"/>
      <c r="JGL970" s="26"/>
      <c r="JGM970" s="26"/>
      <c r="JGN970" s="26"/>
      <c r="JGO970" s="26"/>
      <c r="JGP970" s="26"/>
      <c r="JGQ970" s="26"/>
      <c r="JGR970" s="26"/>
      <c r="JGS970" s="26"/>
      <c r="JGT970" s="26"/>
      <c r="JGU970" s="26"/>
      <c r="JGV970" s="26"/>
      <c r="JGW970" s="26"/>
      <c r="JGX970" s="26"/>
      <c r="JGY970" s="26"/>
      <c r="JGZ970" s="26"/>
      <c r="JHA970" s="26"/>
      <c r="JHB970" s="26"/>
      <c r="JHC970" s="26"/>
      <c r="JHD970" s="26"/>
      <c r="JHE970" s="26"/>
      <c r="JHF970" s="26"/>
      <c r="JHG970" s="26"/>
      <c r="JHH970" s="26"/>
      <c r="JHI970" s="26"/>
      <c r="JHJ970" s="26"/>
      <c r="JHK970" s="26"/>
      <c r="JHL970" s="26"/>
      <c r="JHM970" s="26"/>
      <c r="JHN970" s="26"/>
      <c r="JHO970" s="26"/>
      <c r="JHP970" s="26"/>
      <c r="JHQ970" s="26"/>
      <c r="JHR970" s="26"/>
      <c r="JHS970" s="26"/>
      <c r="JHT970" s="26"/>
      <c r="JHU970" s="26"/>
      <c r="JHV970" s="26"/>
      <c r="JHW970" s="26"/>
      <c r="JHX970" s="26"/>
      <c r="JHY970" s="26"/>
      <c r="JHZ970" s="26"/>
      <c r="JIA970" s="26"/>
      <c r="JIB970" s="26"/>
      <c r="JIC970" s="26"/>
      <c r="JID970" s="26"/>
      <c r="JIE970" s="26"/>
      <c r="JIF970" s="26"/>
      <c r="JIG970" s="26"/>
      <c r="JIH970" s="26"/>
      <c r="JII970" s="26"/>
      <c r="JIJ970" s="26"/>
      <c r="JIK970" s="26"/>
      <c r="JIL970" s="26"/>
      <c r="JIM970" s="26"/>
      <c r="JIN970" s="26"/>
      <c r="JIO970" s="26"/>
      <c r="JIP970" s="26"/>
      <c r="JIQ970" s="26"/>
      <c r="JIR970" s="26"/>
      <c r="JIS970" s="26"/>
      <c r="JIT970" s="26"/>
      <c r="JIU970" s="26"/>
      <c r="JIV970" s="26"/>
      <c r="JIW970" s="26"/>
      <c r="JIX970" s="26"/>
      <c r="JIY970" s="26"/>
      <c r="JIZ970" s="26"/>
      <c r="JJA970" s="26"/>
      <c r="JJB970" s="26"/>
      <c r="JJC970" s="26"/>
      <c r="JJD970" s="26"/>
      <c r="JJE970" s="26"/>
      <c r="JJF970" s="26"/>
      <c r="JJG970" s="26"/>
      <c r="JJH970" s="26"/>
      <c r="JJI970" s="26"/>
      <c r="JJJ970" s="26"/>
      <c r="JJK970" s="26"/>
      <c r="JJL970" s="26"/>
      <c r="JJM970" s="26"/>
      <c r="JJN970" s="26"/>
      <c r="JJO970" s="26"/>
      <c r="JJP970" s="26"/>
      <c r="JJQ970" s="26"/>
      <c r="JJR970" s="26"/>
      <c r="JJS970" s="26"/>
      <c r="JJT970" s="26"/>
      <c r="JJU970" s="26"/>
      <c r="JJV970" s="26"/>
      <c r="JJW970" s="26"/>
      <c r="JJX970" s="26"/>
      <c r="JJY970" s="26"/>
      <c r="JJZ970" s="26"/>
      <c r="JKA970" s="26"/>
      <c r="JKB970" s="26"/>
      <c r="JKC970" s="26"/>
      <c r="JKD970" s="26"/>
      <c r="JKE970" s="26"/>
      <c r="JKF970" s="26"/>
      <c r="JKG970" s="26"/>
      <c r="JKH970" s="26"/>
      <c r="JKI970" s="26"/>
      <c r="JKJ970" s="26"/>
      <c r="JKK970" s="26"/>
      <c r="JKL970" s="26"/>
      <c r="JKM970" s="26"/>
      <c r="JKN970" s="26"/>
      <c r="JKO970" s="26"/>
      <c r="JKP970" s="26"/>
      <c r="JKQ970" s="26"/>
      <c r="JKR970" s="26"/>
      <c r="JKS970" s="26"/>
      <c r="JKT970" s="26"/>
      <c r="JKU970" s="26"/>
      <c r="JKV970" s="26"/>
      <c r="JKW970" s="26"/>
      <c r="JKX970" s="26"/>
      <c r="JKY970" s="26"/>
      <c r="JKZ970" s="26"/>
      <c r="JLA970" s="26"/>
      <c r="JLB970" s="26"/>
      <c r="JLC970" s="26"/>
      <c r="JLD970" s="26"/>
      <c r="JLE970" s="26"/>
      <c r="JLF970" s="26"/>
      <c r="JLG970" s="26"/>
      <c r="JLH970" s="26"/>
      <c r="JLI970" s="26"/>
      <c r="JLJ970" s="26"/>
      <c r="JLK970" s="26"/>
      <c r="JLL970" s="26"/>
      <c r="JLM970" s="26"/>
      <c r="JLN970" s="26"/>
      <c r="JLO970" s="26"/>
      <c r="JLP970" s="26"/>
      <c r="JLQ970" s="26"/>
      <c r="JLR970" s="26"/>
      <c r="JLS970" s="26"/>
      <c r="JLT970" s="26"/>
      <c r="JLU970" s="26"/>
      <c r="JLV970" s="26"/>
      <c r="JLW970" s="26"/>
      <c r="JLX970" s="26"/>
      <c r="JLY970" s="26"/>
      <c r="JLZ970" s="26"/>
      <c r="JMA970" s="26"/>
      <c r="JMB970" s="26"/>
      <c r="JMC970" s="26"/>
      <c r="JMD970" s="26"/>
      <c r="JME970" s="26"/>
      <c r="JMF970" s="26"/>
      <c r="JMG970" s="26"/>
      <c r="JMH970" s="26"/>
      <c r="JMI970" s="26"/>
      <c r="JMJ970" s="26"/>
      <c r="JMK970" s="26"/>
      <c r="JML970" s="26"/>
      <c r="JMM970" s="26"/>
      <c r="JMN970" s="26"/>
      <c r="JMO970" s="26"/>
      <c r="JMP970" s="26"/>
      <c r="JMQ970" s="26"/>
      <c r="JMR970" s="26"/>
      <c r="JMS970" s="26"/>
      <c r="JMT970" s="26"/>
      <c r="JMU970" s="26"/>
      <c r="JMV970" s="26"/>
      <c r="JMW970" s="26"/>
      <c r="JMX970" s="26"/>
      <c r="JMY970" s="26"/>
      <c r="JMZ970" s="26"/>
      <c r="JNA970" s="26"/>
      <c r="JNB970" s="26"/>
      <c r="JNC970" s="26"/>
      <c r="JND970" s="26"/>
      <c r="JNE970" s="26"/>
      <c r="JNF970" s="26"/>
      <c r="JNG970" s="26"/>
      <c r="JNH970" s="26"/>
      <c r="JNI970" s="26"/>
      <c r="JNJ970" s="26"/>
      <c r="JNK970" s="26"/>
      <c r="JNL970" s="26"/>
      <c r="JNM970" s="26"/>
      <c r="JNN970" s="26"/>
      <c r="JNO970" s="26"/>
      <c r="JNP970" s="26"/>
      <c r="JNQ970" s="26"/>
      <c r="JNR970" s="26"/>
      <c r="JNS970" s="26"/>
      <c r="JNT970" s="26"/>
      <c r="JNU970" s="26"/>
      <c r="JNV970" s="26"/>
      <c r="JNW970" s="26"/>
      <c r="JNX970" s="26"/>
      <c r="JNY970" s="26"/>
      <c r="JNZ970" s="26"/>
      <c r="JOA970" s="26"/>
      <c r="JOB970" s="26"/>
      <c r="JOC970" s="26"/>
      <c r="JOD970" s="26"/>
      <c r="JOE970" s="26"/>
      <c r="JOF970" s="26"/>
      <c r="JOG970" s="26"/>
      <c r="JOH970" s="26"/>
      <c r="JOI970" s="26"/>
      <c r="JOJ970" s="26"/>
      <c r="JOK970" s="26"/>
      <c r="JOL970" s="26"/>
      <c r="JOM970" s="26"/>
      <c r="JON970" s="26"/>
      <c r="JOO970" s="26"/>
      <c r="JOP970" s="26"/>
      <c r="JOQ970" s="26"/>
      <c r="JOR970" s="26"/>
      <c r="JOS970" s="26"/>
      <c r="JOT970" s="26"/>
      <c r="JOU970" s="26"/>
      <c r="JOV970" s="26"/>
      <c r="JOW970" s="26"/>
      <c r="JOX970" s="26"/>
      <c r="JOY970" s="26"/>
      <c r="JOZ970" s="26"/>
      <c r="JPA970" s="26"/>
      <c r="JPB970" s="26"/>
      <c r="JPC970" s="26"/>
      <c r="JPD970" s="26"/>
      <c r="JPE970" s="26"/>
      <c r="JPF970" s="26"/>
      <c r="JPG970" s="26"/>
      <c r="JPH970" s="26"/>
      <c r="JPI970" s="26"/>
      <c r="JPJ970" s="26"/>
      <c r="JPK970" s="26"/>
      <c r="JPL970" s="26"/>
      <c r="JPM970" s="26"/>
      <c r="JPN970" s="26"/>
      <c r="JPO970" s="26"/>
      <c r="JPP970" s="26"/>
      <c r="JPQ970" s="26"/>
      <c r="JPR970" s="26"/>
      <c r="JPS970" s="26"/>
      <c r="JPT970" s="26"/>
      <c r="JPU970" s="26"/>
      <c r="JPV970" s="26"/>
      <c r="JPW970" s="26"/>
      <c r="JPX970" s="26"/>
      <c r="JPY970" s="26"/>
      <c r="JPZ970" s="26"/>
      <c r="JQA970" s="26"/>
      <c r="JQB970" s="26"/>
      <c r="JQC970" s="26"/>
      <c r="JQD970" s="26"/>
      <c r="JQE970" s="26"/>
      <c r="JQF970" s="26"/>
      <c r="JQG970" s="26"/>
      <c r="JQH970" s="26"/>
      <c r="JQI970" s="26"/>
      <c r="JQJ970" s="26"/>
      <c r="JQK970" s="26"/>
      <c r="JQL970" s="26"/>
      <c r="JQM970" s="26"/>
      <c r="JQN970" s="26"/>
      <c r="JQO970" s="26"/>
      <c r="JQP970" s="26"/>
      <c r="JQQ970" s="26"/>
      <c r="JQR970" s="26"/>
      <c r="JQS970" s="26"/>
      <c r="JQT970" s="26"/>
      <c r="JQU970" s="26"/>
      <c r="JQV970" s="26"/>
      <c r="JQW970" s="26"/>
      <c r="JQX970" s="26"/>
      <c r="JQY970" s="26"/>
      <c r="JQZ970" s="26"/>
      <c r="JRA970" s="26"/>
      <c r="JRB970" s="26"/>
      <c r="JRC970" s="26"/>
      <c r="JRD970" s="26"/>
      <c r="JRE970" s="26"/>
      <c r="JRF970" s="26"/>
      <c r="JRG970" s="26"/>
      <c r="JRH970" s="26"/>
      <c r="JRI970" s="26"/>
      <c r="JRJ970" s="26"/>
      <c r="JRK970" s="26"/>
      <c r="JRL970" s="26"/>
      <c r="JRM970" s="26"/>
      <c r="JRN970" s="26"/>
      <c r="JRO970" s="26"/>
      <c r="JRP970" s="26"/>
      <c r="JRQ970" s="26"/>
      <c r="JRR970" s="26"/>
      <c r="JRS970" s="26"/>
      <c r="JRT970" s="26"/>
      <c r="JRU970" s="26"/>
      <c r="JRV970" s="26"/>
      <c r="JRW970" s="26"/>
      <c r="JRX970" s="26"/>
      <c r="JRY970" s="26"/>
      <c r="JRZ970" s="26"/>
      <c r="JSA970" s="26"/>
      <c r="JSB970" s="26"/>
      <c r="JSC970" s="26"/>
      <c r="JSD970" s="26"/>
      <c r="JSE970" s="26"/>
      <c r="JSF970" s="26"/>
      <c r="JSG970" s="26"/>
      <c r="JSH970" s="26"/>
      <c r="JSI970" s="26"/>
      <c r="JSJ970" s="26"/>
      <c r="JSK970" s="26"/>
      <c r="JSL970" s="26"/>
      <c r="JSM970" s="26"/>
      <c r="JSN970" s="26"/>
      <c r="JSO970" s="26"/>
      <c r="JSP970" s="26"/>
      <c r="JSQ970" s="26"/>
      <c r="JSR970" s="26"/>
      <c r="JSS970" s="26"/>
      <c r="JST970" s="26"/>
      <c r="JSU970" s="26"/>
      <c r="JSV970" s="26"/>
      <c r="JSW970" s="26"/>
      <c r="JSX970" s="26"/>
      <c r="JSY970" s="26"/>
      <c r="JSZ970" s="26"/>
      <c r="JTA970" s="26"/>
      <c r="JTB970" s="26"/>
      <c r="JTC970" s="26"/>
      <c r="JTD970" s="26"/>
      <c r="JTE970" s="26"/>
      <c r="JTF970" s="26"/>
      <c r="JTG970" s="26"/>
      <c r="JTH970" s="26"/>
      <c r="JTI970" s="26"/>
      <c r="JTJ970" s="26"/>
      <c r="JTK970" s="26"/>
      <c r="JTL970" s="26"/>
      <c r="JTM970" s="26"/>
      <c r="JTN970" s="26"/>
      <c r="JTO970" s="26"/>
      <c r="JTP970" s="26"/>
      <c r="JTQ970" s="26"/>
      <c r="JTR970" s="26"/>
      <c r="JTS970" s="26"/>
      <c r="JTT970" s="26"/>
      <c r="JTU970" s="26"/>
      <c r="JTV970" s="26"/>
      <c r="JTW970" s="26"/>
      <c r="JTX970" s="26"/>
      <c r="JTY970" s="26"/>
      <c r="JTZ970" s="26"/>
      <c r="JUA970" s="26"/>
      <c r="JUB970" s="26"/>
      <c r="JUC970" s="26"/>
      <c r="JUD970" s="26"/>
      <c r="JUE970" s="26"/>
      <c r="JUF970" s="26"/>
      <c r="JUG970" s="26"/>
      <c r="JUH970" s="26"/>
      <c r="JUI970" s="26"/>
      <c r="JUJ970" s="26"/>
      <c r="JUK970" s="26"/>
      <c r="JUL970" s="26"/>
      <c r="JUM970" s="26"/>
      <c r="JUN970" s="26"/>
      <c r="JUO970" s="26"/>
      <c r="JUP970" s="26"/>
      <c r="JUQ970" s="26"/>
      <c r="JUR970" s="26"/>
      <c r="JUS970" s="26"/>
      <c r="JUT970" s="26"/>
      <c r="JUU970" s="26"/>
      <c r="JUV970" s="26"/>
      <c r="JUW970" s="26"/>
      <c r="JUX970" s="26"/>
      <c r="JUY970" s="26"/>
      <c r="JUZ970" s="26"/>
      <c r="JVA970" s="26"/>
      <c r="JVB970" s="26"/>
      <c r="JVC970" s="26"/>
      <c r="JVD970" s="26"/>
      <c r="JVE970" s="26"/>
      <c r="JVF970" s="26"/>
      <c r="JVG970" s="26"/>
      <c r="JVH970" s="26"/>
      <c r="JVI970" s="26"/>
      <c r="JVJ970" s="26"/>
      <c r="JVK970" s="26"/>
      <c r="JVL970" s="26"/>
      <c r="JVM970" s="26"/>
      <c r="JVN970" s="26"/>
      <c r="JVO970" s="26"/>
      <c r="JVP970" s="26"/>
      <c r="JVQ970" s="26"/>
      <c r="JVR970" s="26"/>
      <c r="JVS970" s="26"/>
      <c r="JVT970" s="26"/>
      <c r="JVU970" s="26"/>
      <c r="JVV970" s="26"/>
      <c r="JVW970" s="26"/>
      <c r="JVX970" s="26"/>
      <c r="JVY970" s="26"/>
      <c r="JVZ970" s="26"/>
      <c r="JWA970" s="26"/>
      <c r="JWB970" s="26"/>
      <c r="JWC970" s="26"/>
      <c r="JWD970" s="26"/>
      <c r="JWE970" s="26"/>
      <c r="JWF970" s="26"/>
      <c r="JWG970" s="26"/>
      <c r="JWH970" s="26"/>
      <c r="JWI970" s="26"/>
      <c r="JWJ970" s="26"/>
      <c r="JWK970" s="26"/>
      <c r="JWL970" s="26"/>
      <c r="JWM970" s="26"/>
      <c r="JWN970" s="26"/>
      <c r="JWO970" s="26"/>
      <c r="JWP970" s="26"/>
      <c r="JWQ970" s="26"/>
      <c r="JWR970" s="26"/>
      <c r="JWS970" s="26"/>
      <c r="JWT970" s="26"/>
      <c r="JWU970" s="26"/>
      <c r="JWV970" s="26"/>
      <c r="JWW970" s="26"/>
      <c r="JWX970" s="26"/>
      <c r="JWY970" s="26"/>
      <c r="JWZ970" s="26"/>
      <c r="JXA970" s="26"/>
      <c r="JXB970" s="26"/>
      <c r="JXC970" s="26"/>
      <c r="JXD970" s="26"/>
      <c r="JXE970" s="26"/>
      <c r="JXF970" s="26"/>
      <c r="JXG970" s="26"/>
      <c r="JXH970" s="26"/>
      <c r="JXI970" s="26"/>
      <c r="JXJ970" s="26"/>
      <c r="JXK970" s="26"/>
      <c r="JXL970" s="26"/>
      <c r="JXM970" s="26"/>
      <c r="JXN970" s="26"/>
      <c r="JXO970" s="26"/>
      <c r="JXP970" s="26"/>
      <c r="JXQ970" s="26"/>
      <c r="JXR970" s="26"/>
      <c r="JXS970" s="26"/>
      <c r="JXT970" s="26"/>
      <c r="JXU970" s="26"/>
      <c r="JXV970" s="26"/>
      <c r="JXW970" s="26"/>
      <c r="JXX970" s="26"/>
      <c r="JXY970" s="26"/>
      <c r="JXZ970" s="26"/>
      <c r="JYA970" s="26"/>
      <c r="JYB970" s="26"/>
      <c r="JYC970" s="26"/>
      <c r="JYD970" s="26"/>
      <c r="JYE970" s="26"/>
      <c r="JYF970" s="26"/>
      <c r="JYG970" s="26"/>
      <c r="JYH970" s="26"/>
      <c r="JYI970" s="26"/>
      <c r="JYJ970" s="26"/>
      <c r="JYK970" s="26"/>
      <c r="JYL970" s="26"/>
      <c r="JYM970" s="26"/>
      <c r="JYN970" s="26"/>
      <c r="JYO970" s="26"/>
      <c r="JYP970" s="26"/>
      <c r="JYQ970" s="26"/>
      <c r="JYR970" s="26"/>
      <c r="JYS970" s="26"/>
      <c r="JYT970" s="26"/>
      <c r="JYU970" s="26"/>
      <c r="JYV970" s="26"/>
      <c r="JYW970" s="26"/>
      <c r="JYX970" s="26"/>
      <c r="JYY970" s="26"/>
      <c r="JYZ970" s="26"/>
      <c r="JZA970" s="26"/>
      <c r="JZB970" s="26"/>
      <c r="JZC970" s="26"/>
      <c r="JZD970" s="26"/>
      <c r="JZE970" s="26"/>
      <c r="JZF970" s="26"/>
      <c r="JZG970" s="26"/>
      <c r="JZH970" s="26"/>
      <c r="JZI970" s="26"/>
      <c r="JZJ970" s="26"/>
      <c r="JZK970" s="26"/>
      <c r="JZL970" s="26"/>
      <c r="JZM970" s="26"/>
      <c r="JZN970" s="26"/>
      <c r="JZO970" s="26"/>
      <c r="JZP970" s="26"/>
      <c r="JZQ970" s="26"/>
      <c r="JZR970" s="26"/>
      <c r="JZS970" s="26"/>
      <c r="JZT970" s="26"/>
      <c r="JZU970" s="26"/>
      <c r="JZV970" s="26"/>
      <c r="JZW970" s="26"/>
      <c r="JZX970" s="26"/>
      <c r="JZY970" s="26"/>
      <c r="JZZ970" s="26"/>
      <c r="KAA970" s="26"/>
      <c r="KAB970" s="26"/>
      <c r="KAC970" s="26"/>
      <c r="KAD970" s="26"/>
      <c r="KAE970" s="26"/>
      <c r="KAF970" s="26"/>
      <c r="KAG970" s="26"/>
      <c r="KAH970" s="26"/>
      <c r="KAI970" s="26"/>
      <c r="KAJ970" s="26"/>
      <c r="KAK970" s="26"/>
      <c r="KAL970" s="26"/>
      <c r="KAM970" s="26"/>
      <c r="KAN970" s="26"/>
      <c r="KAO970" s="26"/>
      <c r="KAP970" s="26"/>
      <c r="KAQ970" s="26"/>
      <c r="KAR970" s="26"/>
      <c r="KAS970" s="26"/>
      <c r="KAT970" s="26"/>
      <c r="KAU970" s="26"/>
      <c r="KAV970" s="26"/>
      <c r="KAW970" s="26"/>
      <c r="KAX970" s="26"/>
      <c r="KAY970" s="26"/>
      <c r="KAZ970" s="26"/>
      <c r="KBA970" s="26"/>
      <c r="KBB970" s="26"/>
      <c r="KBC970" s="26"/>
      <c r="KBD970" s="26"/>
      <c r="KBE970" s="26"/>
      <c r="KBF970" s="26"/>
      <c r="KBG970" s="26"/>
      <c r="KBH970" s="26"/>
      <c r="KBI970" s="26"/>
      <c r="KBJ970" s="26"/>
      <c r="KBK970" s="26"/>
      <c r="KBL970" s="26"/>
      <c r="KBM970" s="26"/>
      <c r="KBN970" s="26"/>
      <c r="KBO970" s="26"/>
      <c r="KBP970" s="26"/>
      <c r="KBQ970" s="26"/>
      <c r="KBR970" s="26"/>
      <c r="KBS970" s="26"/>
      <c r="KBT970" s="26"/>
      <c r="KBU970" s="26"/>
      <c r="KBV970" s="26"/>
      <c r="KBW970" s="26"/>
      <c r="KBX970" s="26"/>
      <c r="KBY970" s="26"/>
      <c r="KBZ970" s="26"/>
      <c r="KCA970" s="26"/>
      <c r="KCB970" s="26"/>
      <c r="KCC970" s="26"/>
      <c r="KCD970" s="26"/>
      <c r="KCE970" s="26"/>
      <c r="KCF970" s="26"/>
      <c r="KCG970" s="26"/>
      <c r="KCH970" s="26"/>
      <c r="KCI970" s="26"/>
      <c r="KCJ970" s="26"/>
      <c r="KCK970" s="26"/>
      <c r="KCL970" s="26"/>
      <c r="KCM970" s="26"/>
      <c r="KCN970" s="26"/>
      <c r="KCO970" s="26"/>
      <c r="KCP970" s="26"/>
      <c r="KCQ970" s="26"/>
      <c r="KCR970" s="26"/>
      <c r="KCS970" s="26"/>
      <c r="KCT970" s="26"/>
      <c r="KCU970" s="26"/>
      <c r="KCV970" s="26"/>
      <c r="KCW970" s="26"/>
      <c r="KCX970" s="26"/>
      <c r="KCY970" s="26"/>
      <c r="KCZ970" s="26"/>
      <c r="KDA970" s="26"/>
      <c r="KDB970" s="26"/>
      <c r="KDC970" s="26"/>
      <c r="KDD970" s="26"/>
      <c r="KDE970" s="26"/>
      <c r="KDF970" s="26"/>
      <c r="KDG970" s="26"/>
      <c r="KDH970" s="26"/>
      <c r="KDI970" s="26"/>
      <c r="KDJ970" s="26"/>
      <c r="KDK970" s="26"/>
      <c r="KDL970" s="26"/>
      <c r="KDM970" s="26"/>
      <c r="KDN970" s="26"/>
      <c r="KDO970" s="26"/>
      <c r="KDP970" s="26"/>
      <c r="KDQ970" s="26"/>
      <c r="KDR970" s="26"/>
      <c r="KDS970" s="26"/>
      <c r="KDT970" s="26"/>
      <c r="KDU970" s="26"/>
      <c r="KDV970" s="26"/>
      <c r="KDW970" s="26"/>
      <c r="KDX970" s="26"/>
      <c r="KDY970" s="26"/>
      <c r="KDZ970" s="26"/>
      <c r="KEA970" s="26"/>
      <c r="KEB970" s="26"/>
      <c r="KEC970" s="26"/>
      <c r="KED970" s="26"/>
      <c r="KEE970" s="26"/>
      <c r="KEF970" s="26"/>
      <c r="KEG970" s="26"/>
      <c r="KEH970" s="26"/>
      <c r="KEI970" s="26"/>
      <c r="KEJ970" s="26"/>
      <c r="KEK970" s="26"/>
      <c r="KEL970" s="26"/>
      <c r="KEM970" s="26"/>
      <c r="KEN970" s="26"/>
      <c r="KEO970" s="26"/>
      <c r="KEP970" s="26"/>
      <c r="KEQ970" s="26"/>
      <c r="KER970" s="26"/>
      <c r="KES970" s="26"/>
      <c r="KET970" s="26"/>
      <c r="KEU970" s="26"/>
      <c r="KEV970" s="26"/>
      <c r="KEW970" s="26"/>
      <c r="KEX970" s="26"/>
      <c r="KEY970" s="26"/>
      <c r="KEZ970" s="26"/>
      <c r="KFA970" s="26"/>
      <c r="KFB970" s="26"/>
      <c r="KFC970" s="26"/>
      <c r="KFD970" s="26"/>
      <c r="KFE970" s="26"/>
      <c r="KFF970" s="26"/>
      <c r="KFG970" s="26"/>
      <c r="KFH970" s="26"/>
      <c r="KFI970" s="26"/>
      <c r="KFJ970" s="26"/>
      <c r="KFK970" s="26"/>
      <c r="KFL970" s="26"/>
      <c r="KFM970" s="26"/>
      <c r="KFN970" s="26"/>
      <c r="KFO970" s="26"/>
      <c r="KFP970" s="26"/>
      <c r="KFQ970" s="26"/>
      <c r="KFR970" s="26"/>
      <c r="KFS970" s="26"/>
      <c r="KFT970" s="26"/>
      <c r="KFU970" s="26"/>
      <c r="KFV970" s="26"/>
      <c r="KFW970" s="26"/>
      <c r="KFX970" s="26"/>
      <c r="KFY970" s="26"/>
      <c r="KFZ970" s="26"/>
      <c r="KGA970" s="26"/>
      <c r="KGB970" s="26"/>
      <c r="KGC970" s="26"/>
      <c r="KGD970" s="26"/>
      <c r="KGE970" s="26"/>
      <c r="KGF970" s="26"/>
      <c r="KGG970" s="26"/>
      <c r="KGH970" s="26"/>
      <c r="KGI970" s="26"/>
      <c r="KGJ970" s="26"/>
      <c r="KGK970" s="26"/>
      <c r="KGL970" s="26"/>
      <c r="KGM970" s="26"/>
      <c r="KGN970" s="26"/>
      <c r="KGO970" s="26"/>
      <c r="KGP970" s="26"/>
      <c r="KGQ970" s="26"/>
      <c r="KGR970" s="26"/>
      <c r="KGS970" s="26"/>
      <c r="KGT970" s="26"/>
      <c r="KGU970" s="26"/>
      <c r="KGV970" s="26"/>
      <c r="KGW970" s="26"/>
      <c r="KGX970" s="26"/>
      <c r="KGY970" s="26"/>
      <c r="KGZ970" s="26"/>
      <c r="KHA970" s="26"/>
      <c r="KHB970" s="26"/>
      <c r="KHC970" s="26"/>
      <c r="KHD970" s="26"/>
      <c r="KHE970" s="26"/>
      <c r="KHF970" s="26"/>
      <c r="KHG970" s="26"/>
      <c r="KHH970" s="26"/>
      <c r="KHI970" s="26"/>
      <c r="KHJ970" s="26"/>
      <c r="KHK970" s="26"/>
      <c r="KHL970" s="26"/>
      <c r="KHM970" s="26"/>
      <c r="KHN970" s="26"/>
      <c r="KHO970" s="26"/>
      <c r="KHP970" s="26"/>
      <c r="KHQ970" s="26"/>
      <c r="KHR970" s="26"/>
      <c r="KHS970" s="26"/>
      <c r="KHT970" s="26"/>
      <c r="KHU970" s="26"/>
      <c r="KHV970" s="26"/>
      <c r="KHW970" s="26"/>
      <c r="KHX970" s="26"/>
      <c r="KHY970" s="26"/>
      <c r="KHZ970" s="26"/>
      <c r="KIA970" s="26"/>
      <c r="KIB970" s="26"/>
      <c r="KIC970" s="26"/>
      <c r="KID970" s="26"/>
      <c r="KIE970" s="26"/>
      <c r="KIF970" s="26"/>
      <c r="KIG970" s="26"/>
      <c r="KIH970" s="26"/>
      <c r="KII970" s="26"/>
      <c r="KIJ970" s="26"/>
      <c r="KIK970" s="26"/>
      <c r="KIL970" s="26"/>
      <c r="KIM970" s="26"/>
      <c r="KIN970" s="26"/>
      <c r="KIO970" s="26"/>
      <c r="KIP970" s="26"/>
      <c r="KIQ970" s="26"/>
      <c r="KIR970" s="26"/>
      <c r="KIS970" s="26"/>
      <c r="KIT970" s="26"/>
      <c r="KIU970" s="26"/>
      <c r="KIV970" s="26"/>
      <c r="KIW970" s="26"/>
      <c r="KIX970" s="26"/>
      <c r="KIY970" s="26"/>
      <c r="KIZ970" s="26"/>
      <c r="KJA970" s="26"/>
      <c r="KJB970" s="26"/>
      <c r="KJC970" s="26"/>
      <c r="KJD970" s="26"/>
      <c r="KJE970" s="26"/>
      <c r="KJF970" s="26"/>
      <c r="KJG970" s="26"/>
      <c r="KJH970" s="26"/>
      <c r="KJI970" s="26"/>
      <c r="KJJ970" s="26"/>
      <c r="KJK970" s="26"/>
      <c r="KJL970" s="26"/>
      <c r="KJM970" s="26"/>
      <c r="KJN970" s="26"/>
      <c r="KJO970" s="26"/>
      <c r="KJP970" s="26"/>
      <c r="KJQ970" s="26"/>
      <c r="KJR970" s="26"/>
      <c r="KJS970" s="26"/>
      <c r="KJT970" s="26"/>
      <c r="KJU970" s="26"/>
      <c r="KJV970" s="26"/>
      <c r="KJW970" s="26"/>
      <c r="KJX970" s="26"/>
      <c r="KJY970" s="26"/>
      <c r="KJZ970" s="26"/>
      <c r="KKA970" s="26"/>
      <c r="KKB970" s="26"/>
      <c r="KKC970" s="26"/>
      <c r="KKD970" s="26"/>
      <c r="KKE970" s="26"/>
      <c r="KKF970" s="26"/>
      <c r="KKG970" s="26"/>
      <c r="KKH970" s="26"/>
      <c r="KKI970" s="26"/>
      <c r="KKJ970" s="26"/>
      <c r="KKK970" s="26"/>
      <c r="KKL970" s="26"/>
      <c r="KKM970" s="26"/>
      <c r="KKN970" s="26"/>
      <c r="KKO970" s="26"/>
      <c r="KKP970" s="26"/>
      <c r="KKQ970" s="26"/>
      <c r="KKR970" s="26"/>
      <c r="KKS970" s="26"/>
      <c r="KKT970" s="26"/>
      <c r="KKU970" s="26"/>
      <c r="KKV970" s="26"/>
      <c r="KKW970" s="26"/>
      <c r="KKX970" s="26"/>
      <c r="KKY970" s="26"/>
      <c r="KKZ970" s="26"/>
      <c r="KLA970" s="26"/>
      <c r="KLB970" s="26"/>
      <c r="KLC970" s="26"/>
      <c r="KLD970" s="26"/>
      <c r="KLE970" s="26"/>
      <c r="KLF970" s="26"/>
      <c r="KLG970" s="26"/>
      <c r="KLH970" s="26"/>
      <c r="KLI970" s="26"/>
      <c r="KLJ970" s="26"/>
      <c r="KLK970" s="26"/>
      <c r="KLL970" s="26"/>
      <c r="KLM970" s="26"/>
      <c r="KLN970" s="26"/>
      <c r="KLO970" s="26"/>
      <c r="KLP970" s="26"/>
      <c r="KLQ970" s="26"/>
      <c r="KLR970" s="26"/>
      <c r="KLS970" s="26"/>
      <c r="KLT970" s="26"/>
      <c r="KLU970" s="26"/>
      <c r="KLV970" s="26"/>
      <c r="KLW970" s="26"/>
      <c r="KLX970" s="26"/>
      <c r="KLY970" s="26"/>
      <c r="KLZ970" s="26"/>
      <c r="KMA970" s="26"/>
      <c r="KMB970" s="26"/>
      <c r="KMC970" s="26"/>
      <c r="KMD970" s="26"/>
      <c r="KME970" s="26"/>
      <c r="KMF970" s="26"/>
      <c r="KMG970" s="26"/>
      <c r="KMH970" s="26"/>
      <c r="KMI970" s="26"/>
      <c r="KMJ970" s="26"/>
      <c r="KMK970" s="26"/>
      <c r="KML970" s="26"/>
      <c r="KMM970" s="26"/>
      <c r="KMN970" s="26"/>
      <c r="KMO970" s="26"/>
      <c r="KMP970" s="26"/>
      <c r="KMQ970" s="26"/>
      <c r="KMR970" s="26"/>
      <c r="KMS970" s="26"/>
      <c r="KMT970" s="26"/>
      <c r="KMU970" s="26"/>
      <c r="KMV970" s="26"/>
      <c r="KMW970" s="26"/>
      <c r="KMX970" s="26"/>
      <c r="KMY970" s="26"/>
      <c r="KMZ970" s="26"/>
      <c r="KNA970" s="26"/>
      <c r="KNB970" s="26"/>
      <c r="KNC970" s="26"/>
      <c r="KND970" s="26"/>
      <c r="KNE970" s="26"/>
      <c r="KNF970" s="26"/>
      <c r="KNG970" s="26"/>
      <c r="KNH970" s="26"/>
      <c r="KNI970" s="26"/>
      <c r="KNJ970" s="26"/>
      <c r="KNK970" s="26"/>
      <c r="KNL970" s="26"/>
      <c r="KNM970" s="26"/>
      <c r="KNN970" s="26"/>
      <c r="KNO970" s="26"/>
      <c r="KNP970" s="26"/>
      <c r="KNQ970" s="26"/>
      <c r="KNR970" s="26"/>
      <c r="KNS970" s="26"/>
      <c r="KNT970" s="26"/>
      <c r="KNU970" s="26"/>
      <c r="KNV970" s="26"/>
      <c r="KNW970" s="26"/>
      <c r="KNX970" s="26"/>
      <c r="KNY970" s="26"/>
      <c r="KNZ970" s="26"/>
      <c r="KOA970" s="26"/>
      <c r="KOB970" s="26"/>
      <c r="KOC970" s="26"/>
      <c r="KOD970" s="26"/>
      <c r="KOE970" s="26"/>
      <c r="KOF970" s="26"/>
      <c r="KOG970" s="26"/>
      <c r="KOH970" s="26"/>
      <c r="KOI970" s="26"/>
      <c r="KOJ970" s="26"/>
      <c r="KOK970" s="26"/>
      <c r="KOL970" s="26"/>
      <c r="KOM970" s="26"/>
      <c r="KON970" s="26"/>
      <c r="KOO970" s="26"/>
      <c r="KOP970" s="26"/>
      <c r="KOQ970" s="26"/>
      <c r="KOR970" s="26"/>
      <c r="KOS970" s="26"/>
      <c r="KOT970" s="26"/>
      <c r="KOU970" s="26"/>
      <c r="KOV970" s="26"/>
      <c r="KOW970" s="26"/>
      <c r="KOX970" s="26"/>
      <c r="KOY970" s="26"/>
      <c r="KOZ970" s="26"/>
      <c r="KPA970" s="26"/>
      <c r="KPB970" s="26"/>
      <c r="KPC970" s="26"/>
      <c r="KPD970" s="26"/>
      <c r="KPE970" s="26"/>
      <c r="KPF970" s="26"/>
      <c r="KPG970" s="26"/>
      <c r="KPH970" s="26"/>
      <c r="KPI970" s="26"/>
      <c r="KPJ970" s="26"/>
      <c r="KPK970" s="26"/>
      <c r="KPL970" s="26"/>
      <c r="KPM970" s="26"/>
      <c r="KPN970" s="26"/>
      <c r="KPO970" s="26"/>
      <c r="KPP970" s="26"/>
      <c r="KPQ970" s="26"/>
      <c r="KPR970" s="26"/>
      <c r="KPS970" s="26"/>
      <c r="KPT970" s="26"/>
      <c r="KPU970" s="26"/>
      <c r="KPV970" s="26"/>
      <c r="KPW970" s="26"/>
      <c r="KPX970" s="26"/>
      <c r="KPY970" s="26"/>
      <c r="KPZ970" s="26"/>
      <c r="KQA970" s="26"/>
      <c r="KQB970" s="26"/>
      <c r="KQC970" s="26"/>
      <c r="KQD970" s="26"/>
      <c r="KQE970" s="26"/>
      <c r="KQF970" s="26"/>
      <c r="KQG970" s="26"/>
      <c r="KQH970" s="26"/>
      <c r="KQI970" s="26"/>
      <c r="KQJ970" s="26"/>
      <c r="KQK970" s="26"/>
      <c r="KQL970" s="26"/>
      <c r="KQM970" s="26"/>
      <c r="KQN970" s="26"/>
      <c r="KQO970" s="26"/>
      <c r="KQP970" s="26"/>
      <c r="KQQ970" s="26"/>
      <c r="KQR970" s="26"/>
      <c r="KQS970" s="26"/>
      <c r="KQT970" s="26"/>
      <c r="KQU970" s="26"/>
      <c r="KQV970" s="26"/>
      <c r="KQW970" s="26"/>
      <c r="KQX970" s="26"/>
      <c r="KQY970" s="26"/>
      <c r="KQZ970" s="26"/>
      <c r="KRA970" s="26"/>
      <c r="KRB970" s="26"/>
      <c r="KRC970" s="26"/>
      <c r="KRD970" s="26"/>
      <c r="KRE970" s="26"/>
      <c r="KRF970" s="26"/>
      <c r="KRG970" s="26"/>
      <c r="KRH970" s="26"/>
      <c r="KRI970" s="26"/>
      <c r="KRJ970" s="26"/>
      <c r="KRK970" s="26"/>
      <c r="KRL970" s="26"/>
      <c r="KRM970" s="26"/>
      <c r="KRN970" s="26"/>
      <c r="KRO970" s="26"/>
      <c r="KRP970" s="26"/>
      <c r="KRQ970" s="26"/>
      <c r="KRR970" s="26"/>
      <c r="KRS970" s="26"/>
      <c r="KRT970" s="26"/>
      <c r="KRU970" s="26"/>
      <c r="KRV970" s="26"/>
      <c r="KRW970" s="26"/>
      <c r="KRX970" s="26"/>
      <c r="KRY970" s="26"/>
      <c r="KRZ970" s="26"/>
      <c r="KSA970" s="26"/>
      <c r="KSB970" s="26"/>
      <c r="KSC970" s="26"/>
      <c r="KSD970" s="26"/>
      <c r="KSE970" s="26"/>
      <c r="KSF970" s="26"/>
      <c r="KSG970" s="26"/>
      <c r="KSH970" s="26"/>
      <c r="KSI970" s="26"/>
      <c r="KSJ970" s="26"/>
      <c r="KSK970" s="26"/>
      <c r="KSL970" s="26"/>
      <c r="KSM970" s="26"/>
      <c r="KSN970" s="26"/>
      <c r="KSO970" s="26"/>
      <c r="KSP970" s="26"/>
      <c r="KSQ970" s="26"/>
      <c r="KSR970" s="26"/>
      <c r="KSS970" s="26"/>
      <c r="KST970" s="26"/>
      <c r="KSU970" s="26"/>
      <c r="KSV970" s="26"/>
      <c r="KSW970" s="26"/>
      <c r="KSX970" s="26"/>
      <c r="KSY970" s="26"/>
      <c r="KSZ970" s="26"/>
      <c r="KTA970" s="26"/>
      <c r="KTB970" s="26"/>
      <c r="KTC970" s="26"/>
      <c r="KTD970" s="26"/>
      <c r="KTE970" s="26"/>
      <c r="KTF970" s="26"/>
      <c r="KTG970" s="26"/>
      <c r="KTH970" s="26"/>
      <c r="KTI970" s="26"/>
      <c r="KTJ970" s="26"/>
      <c r="KTK970" s="26"/>
      <c r="KTL970" s="26"/>
      <c r="KTM970" s="26"/>
      <c r="KTN970" s="26"/>
      <c r="KTO970" s="26"/>
      <c r="KTP970" s="26"/>
      <c r="KTQ970" s="26"/>
      <c r="KTR970" s="26"/>
      <c r="KTS970" s="26"/>
      <c r="KTT970" s="26"/>
      <c r="KTU970" s="26"/>
      <c r="KTV970" s="26"/>
      <c r="KTW970" s="26"/>
      <c r="KTX970" s="26"/>
      <c r="KTY970" s="26"/>
      <c r="KTZ970" s="26"/>
      <c r="KUA970" s="26"/>
      <c r="KUB970" s="26"/>
      <c r="KUC970" s="26"/>
      <c r="KUD970" s="26"/>
      <c r="KUE970" s="26"/>
      <c r="KUF970" s="26"/>
      <c r="KUG970" s="26"/>
      <c r="KUH970" s="26"/>
      <c r="KUI970" s="26"/>
      <c r="KUJ970" s="26"/>
      <c r="KUK970" s="26"/>
      <c r="KUL970" s="26"/>
      <c r="KUM970" s="26"/>
      <c r="KUN970" s="26"/>
      <c r="KUO970" s="26"/>
      <c r="KUP970" s="26"/>
      <c r="KUQ970" s="26"/>
      <c r="KUR970" s="26"/>
      <c r="KUS970" s="26"/>
      <c r="KUT970" s="26"/>
      <c r="KUU970" s="26"/>
      <c r="KUV970" s="26"/>
      <c r="KUW970" s="26"/>
      <c r="KUX970" s="26"/>
      <c r="KUY970" s="26"/>
      <c r="KUZ970" s="26"/>
      <c r="KVA970" s="26"/>
      <c r="KVB970" s="26"/>
      <c r="KVC970" s="26"/>
      <c r="KVD970" s="26"/>
      <c r="KVE970" s="26"/>
      <c r="KVF970" s="26"/>
      <c r="KVG970" s="26"/>
      <c r="KVH970" s="26"/>
      <c r="KVI970" s="26"/>
      <c r="KVJ970" s="26"/>
      <c r="KVK970" s="26"/>
      <c r="KVL970" s="26"/>
      <c r="KVM970" s="26"/>
      <c r="KVN970" s="26"/>
      <c r="KVO970" s="26"/>
      <c r="KVP970" s="26"/>
      <c r="KVQ970" s="26"/>
      <c r="KVR970" s="26"/>
      <c r="KVS970" s="26"/>
      <c r="KVT970" s="26"/>
      <c r="KVU970" s="26"/>
      <c r="KVV970" s="26"/>
      <c r="KVW970" s="26"/>
      <c r="KVX970" s="26"/>
      <c r="KVY970" s="26"/>
      <c r="KVZ970" s="26"/>
      <c r="KWA970" s="26"/>
      <c r="KWB970" s="26"/>
      <c r="KWC970" s="26"/>
      <c r="KWD970" s="26"/>
      <c r="KWE970" s="26"/>
      <c r="KWF970" s="26"/>
      <c r="KWG970" s="26"/>
      <c r="KWH970" s="26"/>
      <c r="KWI970" s="26"/>
      <c r="KWJ970" s="26"/>
      <c r="KWK970" s="26"/>
      <c r="KWL970" s="26"/>
      <c r="KWM970" s="26"/>
      <c r="KWN970" s="26"/>
      <c r="KWO970" s="26"/>
      <c r="KWP970" s="26"/>
      <c r="KWQ970" s="26"/>
      <c r="KWR970" s="26"/>
      <c r="KWS970" s="26"/>
      <c r="KWT970" s="26"/>
      <c r="KWU970" s="26"/>
      <c r="KWV970" s="26"/>
      <c r="KWW970" s="26"/>
      <c r="KWX970" s="26"/>
      <c r="KWY970" s="26"/>
      <c r="KWZ970" s="26"/>
      <c r="KXA970" s="26"/>
      <c r="KXB970" s="26"/>
      <c r="KXC970" s="26"/>
      <c r="KXD970" s="26"/>
      <c r="KXE970" s="26"/>
      <c r="KXF970" s="26"/>
      <c r="KXG970" s="26"/>
      <c r="KXH970" s="26"/>
      <c r="KXI970" s="26"/>
      <c r="KXJ970" s="26"/>
      <c r="KXK970" s="26"/>
      <c r="KXL970" s="26"/>
      <c r="KXM970" s="26"/>
      <c r="KXN970" s="26"/>
      <c r="KXO970" s="26"/>
      <c r="KXP970" s="26"/>
      <c r="KXQ970" s="26"/>
      <c r="KXR970" s="26"/>
      <c r="KXS970" s="26"/>
      <c r="KXT970" s="26"/>
      <c r="KXU970" s="26"/>
      <c r="KXV970" s="26"/>
      <c r="KXW970" s="26"/>
      <c r="KXX970" s="26"/>
      <c r="KXY970" s="26"/>
      <c r="KXZ970" s="26"/>
      <c r="KYA970" s="26"/>
      <c r="KYB970" s="26"/>
      <c r="KYC970" s="26"/>
      <c r="KYD970" s="26"/>
      <c r="KYE970" s="26"/>
      <c r="KYF970" s="26"/>
      <c r="KYG970" s="26"/>
      <c r="KYH970" s="26"/>
      <c r="KYI970" s="26"/>
      <c r="KYJ970" s="26"/>
      <c r="KYK970" s="26"/>
      <c r="KYL970" s="26"/>
      <c r="KYM970" s="26"/>
      <c r="KYN970" s="26"/>
      <c r="KYO970" s="26"/>
      <c r="KYP970" s="26"/>
      <c r="KYQ970" s="26"/>
      <c r="KYR970" s="26"/>
      <c r="KYS970" s="26"/>
      <c r="KYT970" s="26"/>
      <c r="KYU970" s="26"/>
      <c r="KYV970" s="26"/>
      <c r="KYW970" s="26"/>
      <c r="KYX970" s="26"/>
      <c r="KYY970" s="26"/>
      <c r="KYZ970" s="26"/>
      <c r="KZA970" s="26"/>
      <c r="KZB970" s="26"/>
      <c r="KZC970" s="26"/>
      <c r="KZD970" s="26"/>
      <c r="KZE970" s="26"/>
      <c r="KZF970" s="26"/>
      <c r="KZG970" s="26"/>
      <c r="KZH970" s="26"/>
      <c r="KZI970" s="26"/>
      <c r="KZJ970" s="26"/>
      <c r="KZK970" s="26"/>
      <c r="KZL970" s="26"/>
      <c r="KZM970" s="26"/>
      <c r="KZN970" s="26"/>
      <c r="KZO970" s="26"/>
      <c r="KZP970" s="26"/>
      <c r="KZQ970" s="26"/>
      <c r="KZR970" s="26"/>
      <c r="KZS970" s="26"/>
      <c r="KZT970" s="26"/>
      <c r="KZU970" s="26"/>
      <c r="KZV970" s="26"/>
      <c r="KZW970" s="26"/>
      <c r="KZX970" s="26"/>
      <c r="KZY970" s="26"/>
      <c r="KZZ970" s="26"/>
      <c r="LAA970" s="26"/>
      <c r="LAB970" s="26"/>
      <c r="LAC970" s="26"/>
      <c r="LAD970" s="26"/>
      <c r="LAE970" s="26"/>
      <c r="LAF970" s="26"/>
      <c r="LAG970" s="26"/>
      <c r="LAH970" s="26"/>
      <c r="LAI970" s="26"/>
      <c r="LAJ970" s="26"/>
      <c r="LAK970" s="26"/>
      <c r="LAL970" s="26"/>
      <c r="LAM970" s="26"/>
      <c r="LAN970" s="26"/>
      <c r="LAO970" s="26"/>
      <c r="LAP970" s="26"/>
      <c r="LAQ970" s="26"/>
      <c r="LAR970" s="26"/>
      <c r="LAS970" s="26"/>
      <c r="LAT970" s="26"/>
      <c r="LAU970" s="26"/>
      <c r="LAV970" s="26"/>
      <c r="LAW970" s="26"/>
      <c r="LAX970" s="26"/>
      <c r="LAY970" s="26"/>
      <c r="LAZ970" s="26"/>
      <c r="LBA970" s="26"/>
      <c r="LBB970" s="26"/>
      <c r="LBC970" s="26"/>
      <c r="LBD970" s="26"/>
      <c r="LBE970" s="26"/>
      <c r="LBF970" s="26"/>
      <c r="LBG970" s="26"/>
      <c r="LBH970" s="26"/>
      <c r="LBI970" s="26"/>
      <c r="LBJ970" s="26"/>
      <c r="LBK970" s="26"/>
      <c r="LBL970" s="26"/>
      <c r="LBM970" s="26"/>
      <c r="LBN970" s="26"/>
      <c r="LBO970" s="26"/>
      <c r="LBP970" s="26"/>
      <c r="LBQ970" s="26"/>
      <c r="LBR970" s="26"/>
      <c r="LBS970" s="26"/>
      <c r="LBT970" s="26"/>
      <c r="LBU970" s="26"/>
      <c r="LBV970" s="26"/>
      <c r="LBW970" s="26"/>
      <c r="LBX970" s="26"/>
      <c r="LBY970" s="26"/>
      <c r="LBZ970" s="26"/>
      <c r="LCA970" s="26"/>
      <c r="LCB970" s="26"/>
      <c r="LCC970" s="26"/>
      <c r="LCD970" s="26"/>
      <c r="LCE970" s="26"/>
      <c r="LCF970" s="26"/>
      <c r="LCG970" s="26"/>
      <c r="LCH970" s="26"/>
      <c r="LCI970" s="26"/>
      <c r="LCJ970" s="26"/>
      <c r="LCK970" s="26"/>
      <c r="LCL970" s="26"/>
      <c r="LCM970" s="26"/>
      <c r="LCN970" s="26"/>
      <c r="LCO970" s="26"/>
      <c r="LCP970" s="26"/>
      <c r="LCQ970" s="26"/>
      <c r="LCR970" s="26"/>
      <c r="LCS970" s="26"/>
      <c r="LCT970" s="26"/>
      <c r="LCU970" s="26"/>
      <c r="LCV970" s="26"/>
      <c r="LCW970" s="26"/>
      <c r="LCX970" s="26"/>
      <c r="LCY970" s="26"/>
      <c r="LCZ970" s="26"/>
      <c r="LDA970" s="26"/>
      <c r="LDB970" s="26"/>
      <c r="LDC970" s="26"/>
      <c r="LDD970" s="26"/>
      <c r="LDE970" s="26"/>
      <c r="LDF970" s="26"/>
      <c r="LDG970" s="26"/>
      <c r="LDH970" s="26"/>
      <c r="LDI970" s="26"/>
      <c r="LDJ970" s="26"/>
      <c r="LDK970" s="26"/>
      <c r="LDL970" s="26"/>
      <c r="LDM970" s="26"/>
      <c r="LDN970" s="26"/>
      <c r="LDO970" s="26"/>
      <c r="LDP970" s="26"/>
      <c r="LDQ970" s="26"/>
      <c r="LDR970" s="26"/>
      <c r="LDS970" s="26"/>
      <c r="LDT970" s="26"/>
      <c r="LDU970" s="26"/>
      <c r="LDV970" s="26"/>
      <c r="LDW970" s="26"/>
      <c r="LDX970" s="26"/>
      <c r="LDY970" s="26"/>
      <c r="LDZ970" s="26"/>
      <c r="LEA970" s="26"/>
      <c r="LEB970" s="26"/>
      <c r="LEC970" s="26"/>
      <c r="LED970" s="26"/>
      <c r="LEE970" s="26"/>
      <c r="LEF970" s="26"/>
      <c r="LEG970" s="26"/>
      <c r="LEH970" s="26"/>
      <c r="LEI970" s="26"/>
      <c r="LEJ970" s="26"/>
      <c r="LEK970" s="26"/>
      <c r="LEL970" s="26"/>
      <c r="LEM970" s="26"/>
      <c r="LEN970" s="26"/>
      <c r="LEO970" s="26"/>
      <c r="LEP970" s="26"/>
      <c r="LEQ970" s="26"/>
      <c r="LER970" s="26"/>
      <c r="LES970" s="26"/>
      <c r="LET970" s="26"/>
      <c r="LEU970" s="26"/>
      <c r="LEV970" s="26"/>
      <c r="LEW970" s="26"/>
      <c r="LEX970" s="26"/>
      <c r="LEY970" s="26"/>
      <c r="LEZ970" s="26"/>
      <c r="LFA970" s="26"/>
      <c r="LFB970" s="26"/>
      <c r="LFC970" s="26"/>
      <c r="LFD970" s="26"/>
      <c r="LFE970" s="26"/>
      <c r="LFF970" s="26"/>
      <c r="LFG970" s="26"/>
      <c r="LFH970" s="26"/>
      <c r="LFI970" s="26"/>
      <c r="LFJ970" s="26"/>
      <c r="LFK970" s="26"/>
      <c r="LFL970" s="26"/>
      <c r="LFM970" s="26"/>
      <c r="LFN970" s="26"/>
      <c r="LFO970" s="26"/>
      <c r="LFP970" s="26"/>
      <c r="LFQ970" s="26"/>
      <c r="LFR970" s="26"/>
      <c r="LFS970" s="26"/>
      <c r="LFT970" s="26"/>
      <c r="LFU970" s="26"/>
      <c r="LFV970" s="26"/>
      <c r="LFW970" s="26"/>
      <c r="LFX970" s="26"/>
      <c r="LFY970" s="26"/>
      <c r="LFZ970" s="26"/>
      <c r="LGA970" s="26"/>
      <c r="LGB970" s="26"/>
      <c r="LGC970" s="26"/>
      <c r="LGD970" s="26"/>
      <c r="LGE970" s="26"/>
      <c r="LGF970" s="26"/>
      <c r="LGG970" s="26"/>
      <c r="LGH970" s="26"/>
      <c r="LGI970" s="26"/>
      <c r="LGJ970" s="26"/>
      <c r="LGK970" s="26"/>
      <c r="LGL970" s="26"/>
      <c r="LGM970" s="26"/>
      <c r="LGN970" s="26"/>
      <c r="LGO970" s="26"/>
      <c r="LGP970" s="26"/>
      <c r="LGQ970" s="26"/>
      <c r="LGR970" s="26"/>
      <c r="LGS970" s="26"/>
      <c r="LGT970" s="26"/>
      <c r="LGU970" s="26"/>
      <c r="LGV970" s="26"/>
      <c r="LGW970" s="26"/>
      <c r="LGX970" s="26"/>
      <c r="LGY970" s="26"/>
      <c r="LGZ970" s="26"/>
      <c r="LHA970" s="26"/>
      <c r="LHB970" s="26"/>
      <c r="LHC970" s="26"/>
      <c r="LHD970" s="26"/>
      <c r="LHE970" s="26"/>
      <c r="LHF970" s="26"/>
      <c r="LHG970" s="26"/>
      <c r="LHH970" s="26"/>
      <c r="LHI970" s="26"/>
      <c r="LHJ970" s="26"/>
      <c r="LHK970" s="26"/>
      <c r="LHL970" s="26"/>
      <c r="LHM970" s="26"/>
      <c r="LHN970" s="26"/>
      <c r="LHO970" s="26"/>
      <c r="LHP970" s="26"/>
      <c r="LHQ970" s="26"/>
      <c r="LHR970" s="26"/>
      <c r="LHS970" s="26"/>
      <c r="LHT970" s="26"/>
      <c r="LHU970" s="26"/>
      <c r="LHV970" s="26"/>
      <c r="LHW970" s="26"/>
      <c r="LHX970" s="26"/>
      <c r="LHY970" s="26"/>
      <c r="LHZ970" s="26"/>
      <c r="LIA970" s="26"/>
      <c r="LIB970" s="26"/>
      <c r="LIC970" s="26"/>
      <c r="LID970" s="26"/>
      <c r="LIE970" s="26"/>
      <c r="LIF970" s="26"/>
      <c r="LIG970" s="26"/>
      <c r="LIH970" s="26"/>
      <c r="LII970" s="26"/>
      <c r="LIJ970" s="26"/>
      <c r="LIK970" s="26"/>
      <c r="LIL970" s="26"/>
      <c r="LIM970" s="26"/>
      <c r="LIN970" s="26"/>
      <c r="LIO970" s="26"/>
      <c r="LIP970" s="26"/>
      <c r="LIQ970" s="26"/>
      <c r="LIR970" s="26"/>
      <c r="LIS970" s="26"/>
      <c r="LIT970" s="26"/>
      <c r="LIU970" s="26"/>
      <c r="LIV970" s="26"/>
      <c r="LIW970" s="26"/>
      <c r="LIX970" s="26"/>
      <c r="LIY970" s="26"/>
      <c r="LIZ970" s="26"/>
      <c r="LJA970" s="26"/>
      <c r="LJB970" s="26"/>
      <c r="LJC970" s="26"/>
      <c r="LJD970" s="26"/>
      <c r="LJE970" s="26"/>
      <c r="LJF970" s="26"/>
      <c r="LJG970" s="26"/>
      <c r="LJH970" s="26"/>
      <c r="LJI970" s="26"/>
      <c r="LJJ970" s="26"/>
      <c r="LJK970" s="26"/>
      <c r="LJL970" s="26"/>
      <c r="LJM970" s="26"/>
      <c r="LJN970" s="26"/>
      <c r="LJO970" s="26"/>
      <c r="LJP970" s="26"/>
      <c r="LJQ970" s="26"/>
      <c r="LJR970" s="26"/>
      <c r="LJS970" s="26"/>
      <c r="LJT970" s="26"/>
      <c r="LJU970" s="26"/>
      <c r="LJV970" s="26"/>
      <c r="LJW970" s="26"/>
      <c r="LJX970" s="26"/>
      <c r="LJY970" s="26"/>
      <c r="LJZ970" s="26"/>
      <c r="LKA970" s="26"/>
      <c r="LKB970" s="26"/>
      <c r="LKC970" s="26"/>
      <c r="LKD970" s="26"/>
      <c r="LKE970" s="26"/>
      <c r="LKF970" s="26"/>
      <c r="LKG970" s="26"/>
      <c r="LKH970" s="26"/>
      <c r="LKI970" s="26"/>
      <c r="LKJ970" s="26"/>
      <c r="LKK970" s="26"/>
      <c r="LKL970" s="26"/>
      <c r="LKM970" s="26"/>
      <c r="LKN970" s="26"/>
      <c r="LKO970" s="26"/>
      <c r="LKP970" s="26"/>
      <c r="LKQ970" s="26"/>
      <c r="LKR970" s="26"/>
      <c r="LKS970" s="26"/>
      <c r="LKT970" s="26"/>
      <c r="LKU970" s="26"/>
      <c r="LKV970" s="26"/>
      <c r="LKW970" s="26"/>
      <c r="LKX970" s="26"/>
      <c r="LKY970" s="26"/>
      <c r="LKZ970" s="26"/>
      <c r="LLA970" s="26"/>
      <c r="LLB970" s="26"/>
      <c r="LLC970" s="26"/>
      <c r="LLD970" s="26"/>
      <c r="LLE970" s="26"/>
      <c r="LLF970" s="26"/>
      <c r="LLG970" s="26"/>
      <c r="LLH970" s="26"/>
      <c r="LLI970" s="26"/>
      <c r="LLJ970" s="26"/>
      <c r="LLK970" s="26"/>
      <c r="LLL970" s="26"/>
      <c r="LLM970" s="26"/>
      <c r="LLN970" s="26"/>
      <c r="LLO970" s="26"/>
      <c r="LLP970" s="26"/>
      <c r="LLQ970" s="26"/>
      <c r="LLR970" s="26"/>
      <c r="LLS970" s="26"/>
      <c r="LLT970" s="26"/>
      <c r="LLU970" s="26"/>
      <c r="LLV970" s="26"/>
      <c r="LLW970" s="26"/>
      <c r="LLX970" s="26"/>
      <c r="LLY970" s="26"/>
      <c r="LLZ970" s="26"/>
      <c r="LMA970" s="26"/>
      <c r="LMB970" s="26"/>
      <c r="LMC970" s="26"/>
      <c r="LMD970" s="26"/>
      <c r="LME970" s="26"/>
      <c r="LMF970" s="26"/>
      <c r="LMG970" s="26"/>
      <c r="LMH970" s="26"/>
      <c r="LMI970" s="26"/>
      <c r="LMJ970" s="26"/>
      <c r="LMK970" s="26"/>
      <c r="LML970" s="26"/>
      <c r="LMM970" s="26"/>
      <c r="LMN970" s="26"/>
      <c r="LMO970" s="26"/>
      <c r="LMP970" s="26"/>
      <c r="LMQ970" s="26"/>
      <c r="LMR970" s="26"/>
      <c r="LMS970" s="26"/>
      <c r="LMT970" s="26"/>
      <c r="LMU970" s="26"/>
      <c r="LMV970" s="26"/>
      <c r="LMW970" s="26"/>
      <c r="LMX970" s="26"/>
      <c r="LMY970" s="26"/>
      <c r="LMZ970" s="26"/>
      <c r="LNA970" s="26"/>
      <c r="LNB970" s="26"/>
      <c r="LNC970" s="26"/>
      <c r="LND970" s="26"/>
      <c r="LNE970" s="26"/>
      <c r="LNF970" s="26"/>
      <c r="LNG970" s="26"/>
      <c r="LNH970" s="26"/>
      <c r="LNI970" s="26"/>
      <c r="LNJ970" s="26"/>
      <c r="LNK970" s="26"/>
      <c r="LNL970" s="26"/>
      <c r="LNM970" s="26"/>
      <c r="LNN970" s="26"/>
      <c r="LNO970" s="26"/>
      <c r="LNP970" s="26"/>
      <c r="LNQ970" s="26"/>
      <c r="LNR970" s="26"/>
      <c r="LNS970" s="26"/>
      <c r="LNT970" s="26"/>
      <c r="LNU970" s="26"/>
      <c r="LNV970" s="26"/>
      <c r="LNW970" s="26"/>
      <c r="LNX970" s="26"/>
      <c r="LNY970" s="26"/>
      <c r="LNZ970" s="26"/>
      <c r="LOA970" s="26"/>
      <c r="LOB970" s="26"/>
      <c r="LOC970" s="26"/>
      <c r="LOD970" s="26"/>
      <c r="LOE970" s="26"/>
      <c r="LOF970" s="26"/>
      <c r="LOG970" s="26"/>
      <c r="LOH970" s="26"/>
      <c r="LOI970" s="26"/>
      <c r="LOJ970" s="26"/>
      <c r="LOK970" s="26"/>
      <c r="LOL970" s="26"/>
      <c r="LOM970" s="26"/>
      <c r="LON970" s="26"/>
      <c r="LOO970" s="26"/>
      <c r="LOP970" s="26"/>
      <c r="LOQ970" s="26"/>
      <c r="LOR970" s="26"/>
      <c r="LOS970" s="26"/>
      <c r="LOT970" s="26"/>
      <c r="LOU970" s="26"/>
      <c r="LOV970" s="26"/>
      <c r="LOW970" s="26"/>
      <c r="LOX970" s="26"/>
      <c r="LOY970" s="26"/>
      <c r="LOZ970" s="26"/>
      <c r="LPA970" s="26"/>
      <c r="LPB970" s="26"/>
      <c r="LPC970" s="26"/>
      <c r="LPD970" s="26"/>
      <c r="LPE970" s="26"/>
      <c r="LPF970" s="26"/>
      <c r="LPG970" s="26"/>
      <c r="LPH970" s="26"/>
      <c r="LPI970" s="26"/>
      <c r="LPJ970" s="26"/>
      <c r="LPK970" s="26"/>
      <c r="LPL970" s="26"/>
      <c r="LPM970" s="26"/>
      <c r="LPN970" s="26"/>
      <c r="LPO970" s="26"/>
      <c r="LPP970" s="26"/>
      <c r="LPQ970" s="26"/>
      <c r="LPR970" s="26"/>
      <c r="LPS970" s="26"/>
      <c r="LPT970" s="26"/>
      <c r="LPU970" s="26"/>
      <c r="LPV970" s="26"/>
      <c r="LPW970" s="26"/>
      <c r="LPX970" s="26"/>
      <c r="LPY970" s="26"/>
      <c r="LPZ970" s="26"/>
      <c r="LQA970" s="26"/>
      <c r="LQB970" s="26"/>
      <c r="LQC970" s="26"/>
      <c r="LQD970" s="26"/>
      <c r="LQE970" s="26"/>
      <c r="LQF970" s="26"/>
      <c r="LQG970" s="26"/>
      <c r="LQH970" s="26"/>
      <c r="LQI970" s="26"/>
      <c r="LQJ970" s="26"/>
      <c r="LQK970" s="26"/>
      <c r="LQL970" s="26"/>
      <c r="LQM970" s="26"/>
      <c r="LQN970" s="26"/>
      <c r="LQO970" s="26"/>
      <c r="LQP970" s="26"/>
      <c r="LQQ970" s="26"/>
      <c r="LQR970" s="26"/>
      <c r="LQS970" s="26"/>
      <c r="LQT970" s="26"/>
      <c r="LQU970" s="26"/>
      <c r="LQV970" s="26"/>
      <c r="LQW970" s="26"/>
      <c r="LQX970" s="26"/>
      <c r="LQY970" s="26"/>
      <c r="LQZ970" s="26"/>
      <c r="LRA970" s="26"/>
      <c r="LRB970" s="26"/>
      <c r="LRC970" s="26"/>
      <c r="LRD970" s="26"/>
      <c r="LRE970" s="26"/>
      <c r="LRF970" s="26"/>
      <c r="LRG970" s="26"/>
      <c r="LRH970" s="26"/>
      <c r="LRI970" s="26"/>
      <c r="LRJ970" s="26"/>
      <c r="LRK970" s="26"/>
      <c r="LRL970" s="26"/>
      <c r="LRM970" s="26"/>
      <c r="LRN970" s="26"/>
      <c r="LRO970" s="26"/>
      <c r="LRP970" s="26"/>
      <c r="LRQ970" s="26"/>
      <c r="LRR970" s="26"/>
      <c r="LRS970" s="26"/>
      <c r="LRT970" s="26"/>
      <c r="LRU970" s="26"/>
      <c r="LRV970" s="26"/>
      <c r="LRW970" s="26"/>
      <c r="LRX970" s="26"/>
      <c r="LRY970" s="26"/>
      <c r="LRZ970" s="26"/>
      <c r="LSA970" s="26"/>
      <c r="LSB970" s="26"/>
      <c r="LSC970" s="26"/>
      <c r="LSD970" s="26"/>
      <c r="LSE970" s="26"/>
      <c r="LSF970" s="26"/>
      <c r="LSG970" s="26"/>
      <c r="LSH970" s="26"/>
      <c r="LSI970" s="26"/>
      <c r="LSJ970" s="26"/>
      <c r="LSK970" s="26"/>
      <c r="LSL970" s="26"/>
      <c r="LSM970" s="26"/>
      <c r="LSN970" s="26"/>
      <c r="LSO970" s="26"/>
      <c r="LSP970" s="26"/>
      <c r="LSQ970" s="26"/>
      <c r="LSR970" s="26"/>
      <c r="LSS970" s="26"/>
      <c r="LST970" s="26"/>
      <c r="LSU970" s="26"/>
      <c r="LSV970" s="26"/>
      <c r="LSW970" s="26"/>
      <c r="LSX970" s="26"/>
      <c r="LSY970" s="26"/>
      <c r="LSZ970" s="26"/>
      <c r="LTA970" s="26"/>
      <c r="LTB970" s="26"/>
      <c r="LTC970" s="26"/>
      <c r="LTD970" s="26"/>
      <c r="LTE970" s="26"/>
      <c r="LTF970" s="26"/>
      <c r="LTG970" s="26"/>
      <c r="LTH970" s="26"/>
      <c r="LTI970" s="26"/>
      <c r="LTJ970" s="26"/>
      <c r="LTK970" s="26"/>
      <c r="LTL970" s="26"/>
      <c r="LTM970" s="26"/>
      <c r="LTN970" s="26"/>
      <c r="LTO970" s="26"/>
      <c r="LTP970" s="26"/>
      <c r="LTQ970" s="26"/>
      <c r="LTR970" s="26"/>
      <c r="LTS970" s="26"/>
      <c r="LTT970" s="26"/>
      <c r="LTU970" s="26"/>
      <c r="LTV970" s="26"/>
      <c r="LTW970" s="26"/>
      <c r="LTX970" s="26"/>
      <c r="LTY970" s="26"/>
      <c r="LTZ970" s="26"/>
      <c r="LUA970" s="26"/>
      <c r="LUB970" s="26"/>
      <c r="LUC970" s="26"/>
      <c r="LUD970" s="26"/>
      <c r="LUE970" s="26"/>
      <c r="LUF970" s="26"/>
      <c r="LUG970" s="26"/>
      <c r="LUH970" s="26"/>
      <c r="LUI970" s="26"/>
      <c r="LUJ970" s="26"/>
      <c r="LUK970" s="26"/>
      <c r="LUL970" s="26"/>
      <c r="LUM970" s="26"/>
      <c r="LUN970" s="26"/>
      <c r="LUO970" s="26"/>
      <c r="LUP970" s="26"/>
      <c r="LUQ970" s="26"/>
      <c r="LUR970" s="26"/>
      <c r="LUS970" s="26"/>
      <c r="LUT970" s="26"/>
      <c r="LUU970" s="26"/>
      <c r="LUV970" s="26"/>
      <c r="LUW970" s="26"/>
      <c r="LUX970" s="26"/>
      <c r="LUY970" s="26"/>
      <c r="LUZ970" s="26"/>
      <c r="LVA970" s="26"/>
      <c r="LVB970" s="26"/>
      <c r="LVC970" s="26"/>
      <c r="LVD970" s="26"/>
      <c r="LVE970" s="26"/>
      <c r="LVF970" s="26"/>
      <c r="LVG970" s="26"/>
      <c r="LVH970" s="26"/>
      <c r="LVI970" s="26"/>
      <c r="LVJ970" s="26"/>
      <c r="LVK970" s="26"/>
      <c r="LVL970" s="26"/>
      <c r="LVM970" s="26"/>
      <c r="LVN970" s="26"/>
      <c r="LVO970" s="26"/>
      <c r="LVP970" s="26"/>
      <c r="LVQ970" s="26"/>
      <c r="LVR970" s="26"/>
      <c r="LVS970" s="26"/>
      <c r="LVT970" s="26"/>
      <c r="LVU970" s="26"/>
      <c r="LVV970" s="26"/>
      <c r="LVW970" s="26"/>
      <c r="LVX970" s="26"/>
      <c r="LVY970" s="26"/>
      <c r="LVZ970" s="26"/>
      <c r="LWA970" s="26"/>
      <c r="LWB970" s="26"/>
      <c r="LWC970" s="26"/>
      <c r="LWD970" s="26"/>
      <c r="LWE970" s="26"/>
      <c r="LWF970" s="26"/>
      <c r="LWG970" s="26"/>
      <c r="LWH970" s="26"/>
      <c r="LWI970" s="26"/>
      <c r="LWJ970" s="26"/>
      <c r="LWK970" s="26"/>
      <c r="LWL970" s="26"/>
      <c r="LWM970" s="26"/>
      <c r="LWN970" s="26"/>
      <c r="LWO970" s="26"/>
      <c r="LWP970" s="26"/>
      <c r="LWQ970" s="26"/>
      <c r="LWR970" s="26"/>
      <c r="LWS970" s="26"/>
      <c r="LWT970" s="26"/>
      <c r="LWU970" s="26"/>
      <c r="LWV970" s="26"/>
      <c r="LWW970" s="26"/>
      <c r="LWX970" s="26"/>
      <c r="LWY970" s="26"/>
      <c r="LWZ970" s="26"/>
      <c r="LXA970" s="26"/>
      <c r="LXB970" s="26"/>
      <c r="LXC970" s="26"/>
      <c r="LXD970" s="26"/>
      <c r="LXE970" s="26"/>
      <c r="LXF970" s="26"/>
      <c r="LXG970" s="26"/>
      <c r="LXH970" s="26"/>
      <c r="LXI970" s="26"/>
      <c r="LXJ970" s="26"/>
      <c r="LXK970" s="26"/>
      <c r="LXL970" s="26"/>
      <c r="LXM970" s="26"/>
      <c r="LXN970" s="26"/>
      <c r="LXO970" s="26"/>
      <c r="LXP970" s="26"/>
      <c r="LXQ970" s="26"/>
      <c r="LXR970" s="26"/>
      <c r="LXS970" s="26"/>
      <c r="LXT970" s="26"/>
      <c r="LXU970" s="26"/>
      <c r="LXV970" s="26"/>
      <c r="LXW970" s="26"/>
      <c r="LXX970" s="26"/>
      <c r="LXY970" s="26"/>
      <c r="LXZ970" s="26"/>
      <c r="LYA970" s="26"/>
      <c r="LYB970" s="26"/>
      <c r="LYC970" s="26"/>
      <c r="LYD970" s="26"/>
      <c r="LYE970" s="26"/>
      <c r="LYF970" s="26"/>
      <c r="LYG970" s="26"/>
      <c r="LYH970" s="26"/>
      <c r="LYI970" s="26"/>
      <c r="LYJ970" s="26"/>
      <c r="LYK970" s="26"/>
      <c r="LYL970" s="26"/>
      <c r="LYM970" s="26"/>
      <c r="LYN970" s="26"/>
      <c r="LYO970" s="26"/>
      <c r="LYP970" s="26"/>
      <c r="LYQ970" s="26"/>
      <c r="LYR970" s="26"/>
      <c r="LYS970" s="26"/>
      <c r="LYT970" s="26"/>
      <c r="LYU970" s="26"/>
      <c r="LYV970" s="26"/>
      <c r="LYW970" s="26"/>
      <c r="LYX970" s="26"/>
      <c r="LYY970" s="26"/>
      <c r="LYZ970" s="26"/>
      <c r="LZA970" s="26"/>
      <c r="LZB970" s="26"/>
      <c r="LZC970" s="26"/>
      <c r="LZD970" s="26"/>
      <c r="LZE970" s="26"/>
      <c r="LZF970" s="26"/>
      <c r="LZG970" s="26"/>
      <c r="LZH970" s="26"/>
      <c r="LZI970" s="26"/>
      <c r="LZJ970" s="26"/>
      <c r="LZK970" s="26"/>
      <c r="LZL970" s="26"/>
      <c r="LZM970" s="26"/>
      <c r="LZN970" s="26"/>
      <c r="LZO970" s="26"/>
      <c r="LZP970" s="26"/>
      <c r="LZQ970" s="26"/>
      <c r="LZR970" s="26"/>
      <c r="LZS970" s="26"/>
      <c r="LZT970" s="26"/>
      <c r="LZU970" s="26"/>
      <c r="LZV970" s="26"/>
      <c r="LZW970" s="26"/>
      <c r="LZX970" s="26"/>
      <c r="LZY970" s="26"/>
      <c r="LZZ970" s="26"/>
      <c r="MAA970" s="26"/>
      <c r="MAB970" s="26"/>
      <c r="MAC970" s="26"/>
      <c r="MAD970" s="26"/>
      <c r="MAE970" s="26"/>
      <c r="MAF970" s="26"/>
      <c r="MAG970" s="26"/>
      <c r="MAH970" s="26"/>
      <c r="MAI970" s="26"/>
      <c r="MAJ970" s="26"/>
      <c r="MAK970" s="26"/>
      <c r="MAL970" s="26"/>
      <c r="MAM970" s="26"/>
      <c r="MAN970" s="26"/>
      <c r="MAO970" s="26"/>
      <c r="MAP970" s="26"/>
      <c r="MAQ970" s="26"/>
      <c r="MAR970" s="26"/>
      <c r="MAS970" s="26"/>
      <c r="MAT970" s="26"/>
      <c r="MAU970" s="26"/>
      <c r="MAV970" s="26"/>
      <c r="MAW970" s="26"/>
      <c r="MAX970" s="26"/>
      <c r="MAY970" s="26"/>
      <c r="MAZ970" s="26"/>
      <c r="MBA970" s="26"/>
      <c r="MBB970" s="26"/>
      <c r="MBC970" s="26"/>
      <c r="MBD970" s="26"/>
      <c r="MBE970" s="26"/>
      <c r="MBF970" s="26"/>
      <c r="MBG970" s="26"/>
      <c r="MBH970" s="26"/>
      <c r="MBI970" s="26"/>
      <c r="MBJ970" s="26"/>
      <c r="MBK970" s="26"/>
      <c r="MBL970" s="26"/>
      <c r="MBM970" s="26"/>
      <c r="MBN970" s="26"/>
      <c r="MBO970" s="26"/>
      <c r="MBP970" s="26"/>
      <c r="MBQ970" s="26"/>
      <c r="MBR970" s="26"/>
      <c r="MBS970" s="26"/>
      <c r="MBT970" s="26"/>
      <c r="MBU970" s="26"/>
      <c r="MBV970" s="26"/>
      <c r="MBW970" s="26"/>
      <c r="MBX970" s="26"/>
      <c r="MBY970" s="26"/>
      <c r="MBZ970" s="26"/>
      <c r="MCA970" s="26"/>
      <c r="MCB970" s="26"/>
      <c r="MCC970" s="26"/>
      <c r="MCD970" s="26"/>
      <c r="MCE970" s="26"/>
      <c r="MCF970" s="26"/>
      <c r="MCG970" s="26"/>
      <c r="MCH970" s="26"/>
      <c r="MCI970" s="26"/>
      <c r="MCJ970" s="26"/>
      <c r="MCK970" s="26"/>
      <c r="MCL970" s="26"/>
      <c r="MCM970" s="26"/>
      <c r="MCN970" s="26"/>
      <c r="MCO970" s="26"/>
      <c r="MCP970" s="26"/>
      <c r="MCQ970" s="26"/>
      <c r="MCR970" s="26"/>
      <c r="MCS970" s="26"/>
      <c r="MCT970" s="26"/>
      <c r="MCU970" s="26"/>
      <c r="MCV970" s="26"/>
      <c r="MCW970" s="26"/>
      <c r="MCX970" s="26"/>
      <c r="MCY970" s="26"/>
      <c r="MCZ970" s="26"/>
      <c r="MDA970" s="26"/>
      <c r="MDB970" s="26"/>
      <c r="MDC970" s="26"/>
      <c r="MDD970" s="26"/>
      <c r="MDE970" s="26"/>
      <c r="MDF970" s="26"/>
      <c r="MDG970" s="26"/>
      <c r="MDH970" s="26"/>
      <c r="MDI970" s="26"/>
      <c r="MDJ970" s="26"/>
      <c r="MDK970" s="26"/>
      <c r="MDL970" s="26"/>
      <c r="MDM970" s="26"/>
      <c r="MDN970" s="26"/>
      <c r="MDO970" s="26"/>
      <c r="MDP970" s="26"/>
      <c r="MDQ970" s="26"/>
      <c r="MDR970" s="26"/>
      <c r="MDS970" s="26"/>
      <c r="MDT970" s="26"/>
      <c r="MDU970" s="26"/>
      <c r="MDV970" s="26"/>
      <c r="MDW970" s="26"/>
      <c r="MDX970" s="26"/>
      <c r="MDY970" s="26"/>
      <c r="MDZ970" s="26"/>
      <c r="MEA970" s="26"/>
      <c r="MEB970" s="26"/>
      <c r="MEC970" s="26"/>
      <c r="MED970" s="26"/>
      <c r="MEE970" s="26"/>
      <c r="MEF970" s="26"/>
      <c r="MEG970" s="26"/>
      <c r="MEH970" s="26"/>
      <c r="MEI970" s="26"/>
      <c r="MEJ970" s="26"/>
      <c r="MEK970" s="26"/>
      <c r="MEL970" s="26"/>
      <c r="MEM970" s="26"/>
      <c r="MEN970" s="26"/>
      <c r="MEO970" s="26"/>
      <c r="MEP970" s="26"/>
      <c r="MEQ970" s="26"/>
      <c r="MER970" s="26"/>
      <c r="MES970" s="26"/>
      <c r="MET970" s="26"/>
      <c r="MEU970" s="26"/>
      <c r="MEV970" s="26"/>
      <c r="MEW970" s="26"/>
      <c r="MEX970" s="26"/>
      <c r="MEY970" s="26"/>
      <c r="MEZ970" s="26"/>
      <c r="MFA970" s="26"/>
      <c r="MFB970" s="26"/>
      <c r="MFC970" s="26"/>
      <c r="MFD970" s="26"/>
      <c r="MFE970" s="26"/>
      <c r="MFF970" s="26"/>
      <c r="MFG970" s="26"/>
      <c r="MFH970" s="26"/>
      <c r="MFI970" s="26"/>
      <c r="MFJ970" s="26"/>
      <c r="MFK970" s="26"/>
      <c r="MFL970" s="26"/>
      <c r="MFM970" s="26"/>
      <c r="MFN970" s="26"/>
      <c r="MFO970" s="26"/>
      <c r="MFP970" s="26"/>
      <c r="MFQ970" s="26"/>
      <c r="MFR970" s="26"/>
      <c r="MFS970" s="26"/>
      <c r="MFT970" s="26"/>
      <c r="MFU970" s="26"/>
      <c r="MFV970" s="26"/>
      <c r="MFW970" s="26"/>
      <c r="MFX970" s="26"/>
      <c r="MFY970" s="26"/>
      <c r="MFZ970" s="26"/>
      <c r="MGA970" s="26"/>
      <c r="MGB970" s="26"/>
      <c r="MGC970" s="26"/>
      <c r="MGD970" s="26"/>
      <c r="MGE970" s="26"/>
      <c r="MGF970" s="26"/>
      <c r="MGG970" s="26"/>
      <c r="MGH970" s="26"/>
      <c r="MGI970" s="26"/>
      <c r="MGJ970" s="26"/>
      <c r="MGK970" s="26"/>
      <c r="MGL970" s="26"/>
      <c r="MGM970" s="26"/>
      <c r="MGN970" s="26"/>
      <c r="MGO970" s="26"/>
      <c r="MGP970" s="26"/>
      <c r="MGQ970" s="26"/>
      <c r="MGR970" s="26"/>
      <c r="MGS970" s="26"/>
      <c r="MGT970" s="26"/>
      <c r="MGU970" s="26"/>
      <c r="MGV970" s="26"/>
      <c r="MGW970" s="26"/>
      <c r="MGX970" s="26"/>
      <c r="MGY970" s="26"/>
      <c r="MGZ970" s="26"/>
      <c r="MHA970" s="26"/>
      <c r="MHB970" s="26"/>
      <c r="MHC970" s="26"/>
      <c r="MHD970" s="26"/>
      <c r="MHE970" s="26"/>
      <c r="MHF970" s="26"/>
      <c r="MHG970" s="26"/>
      <c r="MHH970" s="26"/>
      <c r="MHI970" s="26"/>
      <c r="MHJ970" s="26"/>
      <c r="MHK970" s="26"/>
      <c r="MHL970" s="26"/>
      <c r="MHM970" s="26"/>
      <c r="MHN970" s="26"/>
      <c r="MHO970" s="26"/>
      <c r="MHP970" s="26"/>
      <c r="MHQ970" s="26"/>
      <c r="MHR970" s="26"/>
      <c r="MHS970" s="26"/>
      <c r="MHT970" s="26"/>
      <c r="MHU970" s="26"/>
      <c r="MHV970" s="26"/>
      <c r="MHW970" s="26"/>
      <c r="MHX970" s="26"/>
      <c r="MHY970" s="26"/>
      <c r="MHZ970" s="26"/>
      <c r="MIA970" s="26"/>
      <c r="MIB970" s="26"/>
      <c r="MIC970" s="26"/>
      <c r="MID970" s="26"/>
      <c r="MIE970" s="26"/>
      <c r="MIF970" s="26"/>
      <c r="MIG970" s="26"/>
      <c r="MIH970" s="26"/>
      <c r="MII970" s="26"/>
      <c r="MIJ970" s="26"/>
      <c r="MIK970" s="26"/>
      <c r="MIL970" s="26"/>
      <c r="MIM970" s="26"/>
      <c r="MIN970" s="26"/>
      <c r="MIO970" s="26"/>
      <c r="MIP970" s="26"/>
      <c r="MIQ970" s="26"/>
      <c r="MIR970" s="26"/>
      <c r="MIS970" s="26"/>
      <c r="MIT970" s="26"/>
      <c r="MIU970" s="26"/>
      <c r="MIV970" s="26"/>
      <c r="MIW970" s="26"/>
      <c r="MIX970" s="26"/>
      <c r="MIY970" s="26"/>
      <c r="MIZ970" s="26"/>
      <c r="MJA970" s="26"/>
      <c r="MJB970" s="26"/>
      <c r="MJC970" s="26"/>
      <c r="MJD970" s="26"/>
      <c r="MJE970" s="26"/>
      <c r="MJF970" s="26"/>
      <c r="MJG970" s="26"/>
      <c r="MJH970" s="26"/>
      <c r="MJI970" s="26"/>
      <c r="MJJ970" s="26"/>
      <c r="MJK970" s="26"/>
      <c r="MJL970" s="26"/>
      <c r="MJM970" s="26"/>
      <c r="MJN970" s="26"/>
      <c r="MJO970" s="26"/>
      <c r="MJP970" s="26"/>
      <c r="MJQ970" s="26"/>
      <c r="MJR970" s="26"/>
      <c r="MJS970" s="26"/>
      <c r="MJT970" s="26"/>
      <c r="MJU970" s="26"/>
      <c r="MJV970" s="26"/>
      <c r="MJW970" s="26"/>
      <c r="MJX970" s="26"/>
      <c r="MJY970" s="26"/>
      <c r="MJZ970" s="26"/>
      <c r="MKA970" s="26"/>
      <c r="MKB970" s="26"/>
      <c r="MKC970" s="26"/>
      <c r="MKD970" s="26"/>
      <c r="MKE970" s="26"/>
      <c r="MKF970" s="26"/>
      <c r="MKG970" s="26"/>
      <c r="MKH970" s="26"/>
      <c r="MKI970" s="26"/>
      <c r="MKJ970" s="26"/>
      <c r="MKK970" s="26"/>
      <c r="MKL970" s="26"/>
      <c r="MKM970" s="26"/>
      <c r="MKN970" s="26"/>
      <c r="MKO970" s="26"/>
      <c r="MKP970" s="26"/>
      <c r="MKQ970" s="26"/>
      <c r="MKR970" s="26"/>
      <c r="MKS970" s="26"/>
      <c r="MKT970" s="26"/>
      <c r="MKU970" s="26"/>
      <c r="MKV970" s="26"/>
      <c r="MKW970" s="26"/>
      <c r="MKX970" s="26"/>
      <c r="MKY970" s="26"/>
      <c r="MKZ970" s="26"/>
      <c r="MLA970" s="26"/>
      <c r="MLB970" s="26"/>
      <c r="MLC970" s="26"/>
      <c r="MLD970" s="26"/>
      <c r="MLE970" s="26"/>
      <c r="MLF970" s="26"/>
      <c r="MLG970" s="26"/>
      <c r="MLH970" s="26"/>
      <c r="MLI970" s="26"/>
      <c r="MLJ970" s="26"/>
      <c r="MLK970" s="26"/>
      <c r="MLL970" s="26"/>
      <c r="MLM970" s="26"/>
      <c r="MLN970" s="26"/>
      <c r="MLO970" s="26"/>
      <c r="MLP970" s="26"/>
      <c r="MLQ970" s="26"/>
      <c r="MLR970" s="26"/>
      <c r="MLS970" s="26"/>
      <c r="MLT970" s="26"/>
      <c r="MLU970" s="26"/>
      <c r="MLV970" s="26"/>
      <c r="MLW970" s="26"/>
      <c r="MLX970" s="26"/>
      <c r="MLY970" s="26"/>
      <c r="MLZ970" s="26"/>
      <c r="MMA970" s="26"/>
      <c r="MMB970" s="26"/>
      <c r="MMC970" s="26"/>
      <c r="MMD970" s="26"/>
      <c r="MME970" s="26"/>
      <c r="MMF970" s="26"/>
      <c r="MMG970" s="26"/>
      <c r="MMH970" s="26"/>
      <c r="MMI970" s="26"/>
      <c r="MMJ970" s="26"/>
      <c r="MMK970" s="26"/>
      <c r="MML970" s="26"/>
      <c r="MMM970" s="26"/>
      <c r="MMN970" s="26"/>
      <c r="MMO970" s="26"/>
      <c r="MMP970" s="26"/>
      <c r="MMQ970" s="26"/>
      <c r="MMR970" s="26"/>
      <c r="MMS970" s="26"/>
      <c r="MMT970" s="26"/>
      <c r="MMU970" s="26"/>
      <c r="MMV970" s="26"/>
      <c r="MMW970" s="26"/>
      <c r="MMX970" s="26"/>
      <c r="MMY970" s="26"/>
      <c r="MMZ970" s="26"/>
      <c r="MNA970" s="26"/>
      <c r="MNB970" s="26"/>
      <c r="MNC970" s="26"/>
      <c r="MND970" s="26"/>
      <c r="MNE970" s="26"/>
      <c r="MNF970" s="26"/>
      <c r="MNG970" s="26"/>
      <c r="MNH970" s="26"/>
      <c r="MNI970" s="26"/>
      <c r="MNJ970" s="26"/>
      <c r="MNK970" s="26"/>
      <c r="MNL970" s="26"/>
      <c r="MNM970" s="26"/>
      <c r="MNN970" s="26"/>
      <c r="MNO970" s="26"/>
      <c r="MNP970" s="26"/>
      <c r="MNQ970" s="26"/>
      <c r="MNR970" s="26"/>
      <c r="MNS970" s="26"/>
      <c r="MNT970" s="26"/>
      <c r="MNU970" s="26"/>
      <c r="MNV970" s="26"/>
      <c r="MNW970" s="26"/>
      <c r="MNX970" s="26"/>
      <c r="MNY970" s="26"/>
      <c r="MNZ970" s="26"/>
      <c r="MOA970" s="26"/>
      <c r="MOB970" s="26"/>
      <c r="MOC970" s="26"/>
      <c r="MOD970" s="26"/>
      <c r="MOE970" s="26"/>
      <c r="MOF970" s="26"/>
      <c r="MOG970" s="26"/>
      <c r="MOH970" s="26"/>
      <c r="MOI970" s="26"/>
      <c r="MOJ970" s="26"/>
      <c r="MOK970" s="26"/>
      <c r="MOL970" s="26"/>
      <c r="MOM970" s="26"/>
      <c r="MON970" s="26"/>
      <c r="MOO970" s="26"/>
      <c r="MOP970" s="26"/>
      <c r="MOQ970" s="26"/>
      <c r="MOR970" s="26"/>
      <c r="MOS970" s="26"/>
      <c r="MOT970" s="26"/>
      <c r="MOU970" s="26"/>
      <c r="MOV970" s="26"/>
      <c r="MOW970" s="26"/>
      <c r="MOX970" s="26"/>
      <c r="MOY970" s="26"/>
      <c r="MOZ970" s="26"/>
      <c r="MPA970" s="26"/>
      <c r="MPB970" s="26"/>
      <c r="MPC970" s="26"/>
      <c r="MPD970" s="26"/>
      <c r="MPE970" s="26"/>
      <c r="MPF970" s="26"/>
      <c r="MPG970" s="26"/>
      <c r="MPH970" s="26"/>
      <c r="MPI970" s="26"/>
      <c r="MPJ970" s="26"/>
      <c r="MPK970" s="26"/>
      <c r="MPL970" s="26"/>
      <c r="MPM970" s="26"/>
      <c r="MPN970" s="26"/>
      <c r="MPO970" s="26"/>
      <c r="MPP970" s="26"/>
      <c r="MPQ970" s="26"/>
      <c r="MPR970" s="26"/>
      <c r="MPS970" s="26"/>
      <c r="MPT970" s="26"/>
      <c r="MPU970" s="26"/>
      <c r="MPV970" s="26"/>
      <c r="MPW970" s="26"/>
      <c r="MPX970" s="26"/>
      <c r="MPY970" s="26"/>
      <c r="MPZ970" s="26"/>
      <c r="MQA970" s="26"/>
      <c r="MQB970" s="26"/>
      <c r="MQC970" s="26"/>
      <c r="MQD970" s="26"/>
      <c r="MQE970" s="26"/>
      <c r="MQF970" s="26"/>
      <c r="MQG970" s="26"/>
      <c r="MQH970" s="26"/>
      <c r="MQI970" s="26"/>
      <c r="MQJ970" s="26"/>
      <c r="MQK970" s="26"/>
      <c r="MQL970" s="26"/>
      <c r="MQM970" s="26"/>
      <c r="MQN970" s="26"/>
      <c r="MQO970" s="26"/>
      <c r="MQP970" s="26"/>
      <c r="MQQ970" s="26"/>
      <c r="MQR970" s="26"/>
      <c r="MQS970" s="26"/>
      <c r="MQT970" s="26"/>
      <c r="MQU970" s="26"/>
      <c r="MQV970" s="26"/>
      <c r="MQW970" s="26"/>
      <c r="MQX970" s="26"/>
      <c r="MQY970" s="26"/>
      <c r="MQZ970" s="26"/>
      <c r="MRA970" s="26"/>
      <c r="MRB970" s="26"/>
      <c r="MRC970" s="26"/>
      <c r="MRD970" s="26"/>
      <c r="MRE970" s="26"/>
      <c r="MRF970" s="26"/>
      <c r="MRG970" s="26"/>
      <c r="MRH970" s="26"/>
      <c r="MRI970" s="26"/>
      <c r="MRJ970" s="26"/>
      <c r="MRK970" s="26"/>
      <c r="MRL970" s="26"/>
      <c r="MRM970" s="26"/>
      <c r="MRN970" s="26"/>
      <c r="MRO970" s="26"/>
      <c r="MRP970" s="26"/>
      <c r="MRQ970" s="26"/>
      <c r="MRR970" s="26"/>
      <c r="MRS970" s="26"/>
      <c r="MRT970" s="26"/>
      <c r="MRU970" s="26"/>
      <c r="MRV970" s="26"/>
      <c r="MRW970" s="26"/>
      <c r="MRX970" s="26"/>
      <c r="MRY970" s="26"/>
      <c r="MRZ970" s="26"/>
      <c r="MSA970" s="26"/>
      <c r="MSB970" s="26"/>
      <c r="MSC970" s="26"/>
      <c r="MSD970" s="26"/>
      <c r="MSE970" s="26"/>
      <c r="MSF970" s="26"/>
      <c r="MSG970" s="26"/>
      <c r="MSH970" s="26"/>
      <c r="MSI970" s="26"/>
      <c r="MSJ970" s="26"/>
      <c r="MSK970" s="26"/>
      <c r="MSL970" s="26"/>
      <c r="MSM970" s="26"/>
      <c r="MSN970" s="26"/>
      <c r="MSO970" s="26"/>
      <c r="MSP970" s="26"/>
      <c r="MSQ970" s="26"/>
      <c r="MSR970" s="26"/>
      <c r="MSS970" s="26"/>
      <c r="MST970" s="26"/>
      <c r="MSU970" s="26"/>
      <c r="MSV970" s="26"/>
      <c r="MSW970" s="26"/>
      <c r="MSX970" s="26"/>
      <c r="MSY970" s="26"/>
      <c r="MSZ970" s="26"/>
      <c r="MTA970" s="26"/>
      <c r="MTB970" s="26"/>
      <c r="MTC970" s="26"/>
      <c r="MTD970" s="26"/>
      <c r="MTE970" s="26"/>
      <c r="MTF970" s="26"/>
      <c r="MTG970" s="26"/>
      <c r="MTH970" s="26"/>
      <c r="MTI970" s="26"/>
      <c r="MTJ970" s="26"/>
      <c r="MTK970" s="26"/>
      <c r="MTL970" s="26"/>
      <c r="MTM970" s="26"/>
      <c r="MTN970" s="26"/>
      <c r="MTO970" s="26"/>
      <c r="MTP970" s="26"/>
      <c r="MTQ970" s="26"/>
      <c r="MTR970" s="26"/>
      <c r="MTS970" s="26"/>
      <c r="MTT970" s="26"/>
      <c r="MTU970" s="26"/>
      <c r="MTV970" s="26"/>
      <c r="MTW970" s="26"/>
      <c r="MTX970" s="26"/>
      <c r="MTY970" s="26"/>
      <c r="MTZ970" s="26"/>
      <c r="MUA970" s="26"/>
      <c r="MUB970" s="26"/>
      <c r="MUC970" s="26"/>
      <c r="MUD970" s="26"/>
      <c r="MUE970" s="26"/>
      <c r="MUF970" s="26"/>
      <c r="MUG970" s="26"/>
      <c r="MUH970" s="26"/>
      <c r="MUI970" s="26"/>
      <c r="MUJ970" s="26"/>
      <c r="MUK970" s="26"/>
      <c r="MUL970" s="26"/>
      <c r="MUM970" s="26"/>
      <c r="MUN970" s="26"/>
      <c r="MUO970" s="26"/>
      <c r="MUP970" s="26"/>
      <c r="MUQ970" s="26"/>
      <c r="MUR970" s="26"/>
      <c r="MUS970" s="26"/>
      <c r="MUT970" s="26"/>
      <c r="MUU970" s="26"/>
      <c r="MUV970" s="26"/>
      <c r="MUW970" s="26"/>
      <c r="MUX970" s="26"/>
      <c r="MUY970" s="26"/>
      <c r="MUZ970" s="26"/>
      <c r="MVA970" s="26"/>
      <c r="MVB970" s="26"/>
      <c r="MVC970" s="26"/>
      <c r="MVD970" s="26"/>
      <c r="MVE970" s="26"/>
      <c r="MVF970" s="26"/>
      <c r="MVG970" s="26"/>
      <c r="MVH970" s="26"/>
      <c r="MVI970" s="26"/>
      <c r="MVJ970" s="26"/>
      <c r="MVK970" s="26"/>
      <c r="MVL970" s="26"/>
      <c r="MVM970" s="26"/>
      <c r="MVN970" s="26"/>
      <c r="MVO970" s="26"/>
      <c r="MVP970" s="26"/>
      <c r="MVQ970" s="26"/>
      <c r="MVR970" s="26"/>
      <c r="MVS970" s="26"/>
      <c r="MVT970" s="26"/>
      <c r="MVU970" s="26"/>
      <c r="MVV970" s="26"/>
      <c r="MVW970" s="26"/>
      <c r="MVX970" s="26"/>
      <c r="MVY970" s="26"/>
      <c r="MVZ970" s="26"/>
      <c r="MWA970" s="26"/>
      <c r="MWB970" s="26"/>
      <c r="MWC970" s="26"/>
      <c r="MWD970" s="26"/>
      <c r="MWE970" s="26"/>
      <c r="MWF970" s="26"/>
      <c r="MWG970" s="26"/>
      <c r="MWH970" s="26"/>
      <c r="MWI970" s="26"/>
      <c r="MWJ970" s="26"/>
      <c r="MWK970" s="26"/>
      <c r="MWL970" s="26"/>
      <c r="MWM970" s="26"/>
      <c r="MWN970" s="26"/>
      <c r="MWO970" s="26"/>
      <c r="MWP970" s="26"/>
      <c r="MWQ970" s="26"/>
      <c r="MWR970" s="26"/>
      <c r="MWS970" s="26"/>
      <c r="MWT970" s="26"/>
      <c r="MWU970" s="26"/>
      <c r="MWV970" s="26"/>
      <c r="MWW970" s="26"/>
      <c r="MWX970" s="26"/>
      <c r="MWY970" s="26"/>
      <c r="MWZ970" s="26"/>
      <c r="MXA970" s="26"/>
      <c r="MXB970" s="26"/>
      <c r="MXC970" s="26"/>
      <c r="MXD970" s="26"/>
      <c r="MXE970" s="26"/>
      <c r="MXF970" s="26"/>
      <c r="MXG970" s="26"/>
      <c r="MXH970" s="26"/>
      <c r="MXI970" s="26"/>
      <c r="MXJ970" s="26"/>
      <c r="MXK970" s="26"/>
      <c r="MXL970" s="26"/>
      <c r="MXM970" s="26"/>
      <c r="MXN970" s="26"/>
      <c r="MXO970" s="26"/>
      <c r="MXP970" s="26"/>
      <c r="MXQ970" s="26"/>
      <c r="MXR970" s="26"/>
      <c r="MXS970" s="26"/>
      <c r="MXT970" s="26"/>
      <c r="MXU970" s="26"/>
      <c r="MXV970" s="26"/>
      <c r="MXW970" s="26"/>
      <c r="MXX970" s="26"/>
      <c r="MXY970" s="26"/>
      <c r="MXZ970" s="26"/>
      <c r="MYA970" s="26"/>
      <c r="MYB970" s="26"/>
      <c r="MYC970" s="26"/>
      <c r="MYD970" s="26"/>
      <c r="MYE970" s="26"/>
      <c r="MYF970" s="26"/>
      <c r="MYG970" s="26"/>
      <c r="MYH970" s="26"/>
      <c r="MYI970" s="26"/>
      <c r="MYJ970" s="26"/>
      <c r="MYK970" s="26"/>
      <c r="MYL970" s="26"/>
      <c r="MYM970" s="26"/>
      <c r="MYN970" s="26"/>
      <c r="MYO970" s="26"/>
      <c r="MYP970" s="26"/>
      <c r="MYQ970" s="26"/>
      <c r="MYR970" s="26"/>
      <c r="MYS970" s="26"/>
      <c r="MYT970" s="26"/>
      <c r="MYU970" s="26"/>
      <c r="MYV970" s="26"/>
      <c r="MYW970" s="26"/>
      <c r="MYX970" s="26"/>
      <c r="MYY970" s="26"/>
      <c r="MYZ970" s="26"/>
      <c r="MZA970" s="26"/>
      <c r="MZB970" s="26"/>
      <c r="MZC970" s="26"/>
      <c r="MZD970" s="26"/>
      <c r="MZE970" s="26"/>
      <c r="MZF970" s="26"/>
      <c r="MZG970" s="26"/>
      <c r="MZH970" s="26"/>
      <c r="MZI970" s="26"/>
      <c r="MZJ970" s="26"/>
      <c r="MZK970" s="26"/>
      <c r="MZL970" s="26"/>
      <c r="MZM970" s="26"/>
      <c r="MZN970" s="26"/>
      <c r="MZO970" s="26"/>
      <c r="MZP970" s="26"/>
      <c r="MZQ970" s="26"/>
      <c r="MZR970" s="26"/>
      <c r="MZS970" s="26"/>
      <c r="MZT970" s="26"/>
      <c r="MZU970" s="26"/>
      <c r="MZV970" s="26"/>
      <c r="MZW970" s="26"/>
      <c r="MZX970" s="26"/>
      <c r="MZY970" s="26"/>
      <c r="MZZ970" s="26"/>
      <c r="NAA970" s="26"/>
      <c r="NAB970" s="26"/>
      <c r="NAC970" s="26"/>
      <c r="NAD970" s="26"/>
      <c r="NAE970" s="26"/>
      <c r="NAF970" s="26"/>
      <c r="NAG970" s="26"/>
      <c r="NAH970" s="26"/>
      <c r="NAI970" s="26"/>
      <c r="NAJ970" s="26"/>
      <c r="NAK970" s="26"/>
      <c r="NAL970" s="26"/>
      <c r="NAM970" s="26"/>
      <c r="NAN970" s="26"/>
      <c r="NAO970" s="26"/>
      <c r="NAP970" s="26"/>
      <c r="NAQ970" s="26"/>
      <c r="NAR970" s="26"/>
      <c r="NAS970" s="26"/>
      <c r="NAT970" s="26"/>
      <c r="NAU970" s="26"/>
      <c r="NAV970" s="26"/>
      <c r="NAW970" s="26"/>
      <c r="NAX970" s="26"/>
      <c r="NAY970" s="26"/>
      <c r="NAZ970" s="26"/>
      <c r="NBA970" s="26"/>
      <c r="NBB970" s="26"/>
      <c r="NBC970" s="26"/>
      <c r="NBD970" s="26"/>
      <c r="NBE970" s="26"/>
      <c r="NBF970" s="26"/>
      <c r="NBG970" s="26"/>
      <c r="NBH970" s="26"/>
      <c r="NBI970" s="26"/>
      <c r="NBJ970" s="26"/>
      <c r="NBK970" s="26"/>
      <c r="NBL970" s="26"/>
      <c r="NBM970" s="26"/>
      <c r="NBN970" s="26"/>
      <c r="NBO970" s="26"/>
      <c r="NBP970" s="26"/>
      <c r="NBQ970" s="26"/>
      <c r="NBR970" s="26"/>
      <c r="NBS970" s="26"/>
      <c r="NBT970" s="26"/>
      <c r="NBU970" s="26"/>
      <c r="NBV970" s="26"/>
      <c r="NBW970" s="26"/>
      <c r="NBX970" s="26"/>
      <c r="NBY970" s="26"/>
      <c r="NBZ970" s="26"/>
      <c r="NCA970" s="26"/>
      <c r="NCB970" s="26"/>
      <c r="NCC970" s="26"/>
      <c r="NCD970" s="26"/>
      <c r="NCE970" s="26"/>
      <c r="NCF970" s="26"/>
      <c r="NCG970" s="26"/>
      <c r="NCH970" s="26"/>
      <c r="NCI970" s="26"/>
      <c r="NCJ970" s="26"/>
      <c r="NCK970" s="26"/>
      <c r="NCL970" s="26"/>
      <c r="NCM970" s="26"/>
      <c r="NCN970" s="26"/>
      <c r="NCO970" s="26"/>
      <c r="NCP970" s="26"/>
      <c r="NCQ970" s="26"/>
      <c r="NCR970" s="26"/>
      <c r="NCS970" s="26"/>
      <c r="NCT970" s="26"/>
      <c r="NCU970" s="26"/>
      <c r="NCV970" s="26"/>
      <c r="NCW970" s="26"/>
      <c r="NCX970" s="26"/>
      <c r="NCY970" s="26"/>
      <c r="NCZ970" s="26"/>
      <c r="NDA970" s="26"/>
      <c r="NDB970" s="26"/>
      <c r="NDC970" s="26"/>
      <c r="NDD970" s="26"/>
      <c r="NDE970" s="26"/>
      <c r="NDF970" s="26"/>
      <c r="NDG970" s="26"/>
      <c r="NDH970" s="26"/>
      <c r="NDI970" s="26"/>
      <c r="NDJ970" s="26"/>
      <c r="NDK970" s="26"/>
      <c r="NDL970" s="26"/>
      <c r="NDM970" s="26"/>
      <c r="NDN970" s="26"/>
      <c r="NDO970" s="26"/>
      <c r="NDP970" s="26"/>
      <c r="NDQ970" s="26"/>
      <c r="NDR970" s="26"/>
      <c r="NDS970" s="26"/>
      <c r="NDT970" s="26"/>
      <c r="NDU970" s="26"/>
      <c r="NDV970" s="26"/>
      <c r="NDW970" s="26"/>
      <c r="NDX970" s="26"/>
      <c r="NDY970" s="26"/>
      <c r="NDZ970" s="26"/>
      <c r="NEA970" s="26"/>
      <c r="NEB970" s="26"/>
      <c r="NEC970" s="26"/>
      <c r="NED970" s="26"/>
      <c r="NEE970" s="26"/>
      <c r="NEF970" s="26"/>
      <c r="NEG970" s="26"/>
      <c r="NEH970" s="26"/>
      <c r="NEI970" s="26"/>
      <c r="NEJ970" s="26"/>
      <c r="NEK970" s="26"/>
      <c r="NEL970" s="26"/>
      <c r="NEM970" s="26"/>
      <c r="NEN970" s="26"/>
      <c r="NEO970" s="26"/>
      <c r="NEP970" s="26"/>
      <c r="NEQ970" s="26"/>
      <c r="NER970" s="26"/>
      <c r="NES970" s="26"/>
      <c r="NET970" s="26"/>
      <c r="NEU970" s="26"/>
      <c r="NEV970" s="26"/>
      <c r="NEW970" s="26"/>
      <c r="NEX970" s="26"/>
      <c r="NEY970" s="26"/>
      <c r="NEZ970" s="26"/>
      <c r="NFA970" s="26"/>
      <c r="NFB970" s="26"/>
      <c r="NFC970" s="26"/>
      <c r="NFD970" s="26"/>
      <c r="NFE970" s="26"/>
      <c r="NFF970" s="26"/>
      <c r="NFG970" s="26"/>
      <c r="NFH970" s="26"/>
      <c r="NFI970" s="26"/>
      <c r="NFJ970" s="26"/>
      <c r="NFK970" s="26"/>
      <c r="NFL970" s="26"/>
      <c r="NFM970" s="26"/>
      <c r="NFN970" s="26"/>
      <c r="NFO970" s="26"/>
      <c r="NFP970" s="26"/>
      <c r="NFQ970" s="26"/>
      <c r="NFR970" s="26"/>
      <c r="NFS970" s="26"/>
      <c r="NFT970" s="26"/>
      <c r="NFU970" s="26"/>
      <c r="NFV970" s="26"/>
      <c r="NFW970" s="26"/>
      <c r="NFX970" s="26"/>
      <c r="NFY970" s="26"/>
      <c r="NFZ970" s="26"/>
      <c r="NGA970" s="26"/>
      <c r="NGB970" s="26"/>
      <c r="NGC970" s="26"/>
      <c r="NGD970" s="26"/>
      <c r="NGE970" s="26"/>
      <c r="NGF970" s="26"/>
      <c r="NGG970" s="26"/>
      <c r="NGH970" s="26"/>
      <c r="NGI970" s="26"/>
      <c r="NGJ970" s="26"/>
      <c r="NGK970" s="26"/>
      <c r="NGL970" s="26"/>
      <c r="NGM970" s="26"/>
      <c r="NGN970" s="26"/>
      <c r="NGO970" s="26"/>
      <c r="NGP970" s="26"/>
      <c r="NGQ970" s="26"/>
      <c r="NGR970" s="26"/>
      <c r="NGS970" s="26"/>
      <c r="NGT970" s="26"/>
      <c r="NGU970" s="26"/>
      <c r="NGV970" s="26"/>
      <c r="NGW970" s="26"/>
      <c r="NGX970" s="26"/>
      <c r="NGY970" s="26"/>
      <c r="NGZ970" s="26"/>
      <c r="NHA970" s="26"/>
      <c r="NHB970" s="26"/>
      <c r="NHC970" s="26"/>
      <c r="NHD970" s="26"/>
      <c r="NHE970" s="26"/>
      <c r="NHF970" s="26"/>
      <c r="NHG970" s="26"/>
      <c r="NHH970" s="26"/>
      <c r="NHI970" s="26"/>
      <c r="NHJ970" s="26"/>
      <c r="NHK970" s="26"/>
      <c r="NHL970" s="26"/>
      <c r="NHM970" s="26"/>
      <c r="NHN970" s="26"/>
      <c r="NHO970" s="26"/>
      <c r="NHP970" s="26"/>
      <c r="NHQ970" s="26"/>
      <c r="NHR970" s="26"/>
      <c r="NHS970" s="26"/>
      <c r="NHT970" s="26"/>
      <c r="NHU970" s="26"/>
      <c r="NHV970" s="26"/>
      <c r="NHW970" s="26"/>
      <c r="NHX970" s="26"/>
      <c r="NHY970" s="26"/>
      <c r="NHZ970" s="26"/>
      <c r="NIA970" s="26"/>
      <c r="NIB970" s="26"/>
      <c r="NIC970" s="26"/>
      <c r="NID970" s="26"/>
      <c r="NIE970" s="26"/>
      <c r="NIF970" s="26"/>
      <c r="NIG970" s="26"/>
      <c r="NIH970" s="26"/>
      <c r="NII970" s="26"/>
      <c r="NIJ970" s="26"/>
      <c r="NIK970" s="26"/>
      <c r="NIL970" s="26"/>
      <c r="NIM970" s="26"/>
      <c r="NIN970" s="26"/>
      <c r="NIO970" s="26"/>
      <c r="NIP970" s="26"/>
      <c r="NIQ970" s="26"/>
      <c r="NIR970" s="26"/>
      <c r="NIS970" s="26"/>
      <c r="NIT970" s="26"/>
      <c r="NIU970" s="26"/>
      <c r="NIV970" s="26"/>
      <c r="NIW970" s="26"/>
      <c r="NIX970" s="26"/>
      <c r="NIY970" s="26"/>
      <c r="NIZ970" s="26"/>
      <c r="NJA970" s="26"/>
      <c r="NJB970" s="26"/>
      <c r="NJC970" s="26"/>
      <c r="NJD970" s="26"/>
      <c r="NJE970" s="26"/>
      <c r="NJF970" s="26"/>
      <c r="NJG970" s="26"/>
      <c r="NJH970" s="26"/>
      <c r="NJI970" s="26"/>
      <c r="NJJ970" s="26"/>
      <c r="NJK970" s="26"/>
      <c r="NJL970" s="26"/>
      <c r="NJM970" s="26"/>
      <c r="NJN970" s="26"/>
      <c r="NJO970" s="26"/>
      <c r="NJP970" s="26"/>
      <c r="NJQ970" s="26"/>
      <c r="NJR970" s="26"/>
      <c r="NJS970" s="26"/>
      <c r="NJT970" s="26"/>
      <c r="NJU970" s="26"/>
      <c r="NJV970" s="26"/>
      <c r="NJW970" s="26"/>
      <c r="NJX970" s="26"/>
      <c r="NJY970" s="26"/>
      <c r="NJZ970" s="26"/>
      <c r="NKA970" s="26"/>
      <c r="NKB970" s="26"/>
      <c r="NKC970" s="26"/>
      <c r="NKD970" s="26"/>
      <c r="NKE970" s="26"/>
      <c r="NKF970" s="26"/>
      <c r="NKG970" s="26"/>
      <c r="NKH970" s="26"/>
      <c r="NKI970" s="26"/>
      <c r="NKJ970" s="26"/>
      <c r="NKK970" s="26"/>
      <c r="NKL970" s="26"/>
      <c r="NKM970" s="26"/>
      <c r="NKN970" s="26"/>
      <c r="NKO970" s="26"/>
      <c r="NKP970" s="26"/>
      <c r="NKQ970" s="26"/>
      <c r="NKR970" s="26"/>
      <c r="NKS970" s="26"/>
      <c r="NKT970" s="26"/>
      <c r="NKU970" s="26"/>
      <c r="NKV970" s="26"/>
      <c r="NKW970" s="26"/>
      <c r="NKX970" s="26"/>
      <c r="NKY970" s="26"/>
      <c r="NKZ970" s="26"/>
      <c r="NLA970" s="26"/>
      <c r="NLB970" s="26"/>
      <c r="NLC970" s="26"/>
      <c r="NLD970" s="26"/>
      <c r="NLE970" s="26"/>
      <c r="NLF970" s="26"/>
      <c r="NLG970" s="26"/>
      <c r="NLH970" s="26"/>
      <c r="NLI970" s="26"/>
      <c r="NLJ970" s="26"/>
      <c r="NLK970" s="26"/>
      <c r="NLL970" s="26"/>
      <c r="NLM970" s="26"/>
      <c r="NLN970" s="26"/>
      <c r="NLO970" s="26"/>
      <c r="NLP970" s="26"/>
      <c r="NLQ970" s="26"/>
      <c r="NLR970" s="26"/>
      <c r="NLS970" s="26"/>
      <c r="NLT970" s="26"/>
      <c r="NLU970" s="26"/>
      <c r="NLV970" s="26"/>
      <c r="NLW970" s="26"/>
      <c r="NLX970" s="26"/>
      <c r="NLY970" s="26"/>
      <c r="NLZ970" s="26"/>
      <c r="NMA970" s="26"/>
      <c r="NMB970" s="26"/>
      <c r="NMC970" s="26"/>
      <c r="NMD970" s="26"/>
      <c r="NME970" s="26"/>
      <c r="NMF970" s="26"/>
      <c r="NMG970" s="26"/>
      <c r="NMH970" s="26"/>
      <c r="NMI970" s="26"/>
      <c r="NMJ970" s="26"/>
      <c r="NMK970" s="26"/>
      <c r="NML970" s="26"/>
      <c r="NMM970" s="26"/>
      <c r="NMN970" s="26"/>
      <c r="NMO970" s="26"/>
      <c r="NMP970" s="26"/>
      <c r="NMQ970" s="26"/>
      <c r="NMR970" s="26"/>
      <c r="NMS970" s="26"/>
      <c r="NMT970" s="26"/>
      <c r="NMU970" s="26"/>
      <c r="NMV970" s="26"/>
      <c r="NMW970" s="26"/>
      <c r="NMX970" s="26"/>
      <c r="NMY970" s="26"/>
      <c r="NMZ970" s="26"/>
      <c r="NNA970" s="26"/>
      <c r="NNB970" s="26"/>
      <c r="NNC970" s="26"/>
      <c r="NND970" s="26"/>
      <c r="NNE970" s="26"/>
      <c r="NNF970" s="26"/>
      <c r="NNG970" s="26"/>
      <c r="NNH970" s="26"/>
      <c r="NNI970" s="26"/>
      <c r="NNJ970" s="26"/>
      <c r="NNK970" s="26"/>
      <c r="NNL970" s="26"/>
      <c r="NNM970" s="26"/>
      <c r="NNN970" s="26"/>
      <c r="NNO970" s="26"/>
      <c r="NNP970" s="26"/>
      <c r="NNQ970" s="26"/>
      <c r="NNR970" s="26"/>
      <c r="NNS970" s="26"/>
      <c r="NNT970" s="26"/>
      <c r="NNU970" s="26"/>
      <c r="NNV970" s="26"/>
      <c r="NNW970" s="26"/>
      <c r="NNX970" s="26"/>
      <c r="NNY970" s="26"/>
      <c r="NNZ970" s="26"/>
      <c r="NOA970" s="26"/>
      <c r="NOB970" s="26"/>
      <c r="NOC970" s="26"/>
      <c r="NOD970" s="26"/>
      <c r="NOE970" s="26"/>
      <c r="NOF970" s="26"/>
      <c r="NOG970" s="26"/>
      <c r="NOH970" s="26"/>
      <c r="NOI970" s="26"/>
      <c r="NOJ970" s="26"/>
      <c r="NOK970" s="26"/>
      <c r="NOL970" s="26"/>
      <c r="NOM970" s="26"/>
      <c r="NON970" s="26"/>
      <c r="NOO970" s="26"/>
      <c r="NOP970" s="26"/>
      <c r="NOQ970" s="26"/>
      <c r="NOR970" s="26"/>
      <c r="NOS970" s="26"/>
      <c r="NOT970" s="26"/>
      <c r="NOU970" s="26"/>
      <c r="NOV970" s="26"/>
      <c r="NOW970" s="26"/>
      <c r="NOX970" s="26"/>
      <c r="NOY970" s="26"/>
      <c r="NOZ970" s="26"/>
      <c r="NPA970" s="26"/>
      <c r="NPB970" s="26"/>
      <c r="NPC970" s="26"/>
      <c r="NPD970" s="26"/>
      <c r="NPE970" s="26"/>
      <c r="NPF970" s="26"/>
      <c r="NPG970" s="26"/>
      <c r="NPH970" s="26"/>
      <c r="NPI970" s="26"/>
      <c r="NPJ970" s="26"/>
      <c r="NPK970" s="26"/>
      <c r="NPL970" s="26"/>
      <c r="NPM970" s="26"/>
      <c r="NPN970" s="26"/>
      <c r="NPO970" s="26"/>
      <c r="NPP970" s="26"/>
      <c r="NPQ970" s="26"/>
      <c r="NPR970" s="26"/>
      <c r="NPS970" s="26"/>
      <c r="NPT970" s="26"/>
      <c r="NPU970" s="26"/>
      <c r="NPV970" s="26"/>
      <c r="NPW970" s="26"/>
      <c r="NPX970" s="26"/>
      <c r="NPY970" s="26"/>
      <c r="NPZ970" s="26"/>
      <c r="NQA970" s="26"/>
      <c r="NQB970" s="26"/>
      <c r="NQC970" s="26"/>
      <c r="NQD970" s="26"/>
      <c r="NQE970" s="26"/>
      <c r="NQF970" s="26"/>
      <c r="NQG970" s="26"/>
      <c r="NQH970" s="26"/>
      <c r="NQI970" s="26"/>
      <c r="NQJ970" s="26"/>
      <c r="NQK970" s="26"/>
      <c r="NQL970" s="26"/>
      <c r="NQM970" s="26"/>
      <c r="NQN970" s="26"/>
      <c r="NQO970" s="26"/>
      <c r="NQP970" s="26"/>
      <c r="NQQ970" s="26"/>
      <c r="NQR970" s="26"/>
      <c r="NQS970" s="26"/>
      <c r="NQT970" s="26"/>
      <c r="NQU970" s="26"/>
      <c r="NQV970" s="26"/>
      <c r="NQW970" s="26"/>
      <c r="NQX970" s="26"/>
      <c r="NQY970" s="26"/>
      <c r="NQZ970" s="26"/>
      <c r="NRA970" s="26"/>
      <c r="NRB970" s="26"/>
      <c r="NRC970" s="26"/>
      <c r="NRD970" s="26"/>
      <c r="NRE970" s="26"/>
      <c r="NRF970" s="26"/>
      <c r="NRG970" s="26"/>
      <c r="NRH970" s="26"/>
      <c r="NRI970" s="26"/>
      <c r="NRJ970" s="26"/>
      <c r="NRK970" s="26"/>
      <c r="NRL970" s="26"/>
      <c r="NRM970" s="26"/>
      <c r="NRN970" s="26"/>
      <c r="NRO970" s="26"/>
      <c r="NRP970" s="26"/>
      <c r="NRQ970" s="26"/>
      <c r="NRR970" s="26"/>
      <c r="NRS970" s="26"/>
      <c r="NRT970" s="26"/>
      <c r="NRU970" s="26"/>
      <c r="NRV970" s="26"/>
      <c r="NRW970" s="26"/>
      <c r="NRX970" s="26"/>
      <c r="NRY970" s="26"/>
      <c r="NRZ970" s="26"/>
      <c r="NSA970" s="26"/>
      <c r="NSB970" s="26"/>
      <c r="NSC970" s="26"/>
      <c r="NSD970" s="26"/>
      <c r="NSE970" s="26"/>
      <c r="NSF970" s="26"/>
      <c r="NSG970" s="26"/>
      <c r="NSH970" s="26"/>
      <c r="NSI970" s="26"/>
      <c r="NSJ970" s="26"/>
      <c r="NSK970" s="26"/>
      <c r="NSL970" s="26"/>
      <c r="NSM970" s="26"/>
      <c r="NSN970" s="26"/>
      <c r="NSO970" s="26"/>
      <c r="NSP970" s="26"/>
      <c r="NSQ970" s="26"/>
      <c r="NSR970" s="26"/>
      <c r="NSS970" s="26"/>
      <c r="NST970" s="26"/>
      <c r="NSU970" s="26"/>
      <c r="NSV970" s="26"/>
      <c r="NSW970" s="26"/>
      <c r="NSX970" s="26"/>
      <c r="NSY970" s="26"/>
      <c r="NSZ970" s="26"/>
      <c r="NTA970" s="26"/>
      <c r="NTB970" s="26"/>
      <c r="NTC970" s="26"/>
      <c r="NTD970" s="26"/>
      <c r="NTE970" s="26"/>
      <c r="NTF970" s="26"/>
      <c r="NTG970" s="26"/>
      <c r="NTH970" s="26"/>
      <c r="NTI970" s="26"/>
      <c r="NTJ970" s="26"/>
      <c r="NTK970" s="26"/>
      <c r="NTL970" s="26"/>
      <c r="NTM970" s="26"/>
      <c r="NTN970" s="26"/>
      <c r="NTO970" s="26"/>
      <c r="NTP970" s="26"/>
      <c r="NTQ970" s="26"/>
      <c r="NTR970" s="26"/>
      <c r="NTS970" s="26"/>
      <c r="NTT970" s="26"/>
      <c r="NTU970" s="26"/>
      <c r="NTV970" s="26"/>
      <c r="NTW970" s="26"/>
      <c r="NTX970" s="26"/>
      <c r="NTY970" s="26"/>
      <c r="NTZ970" s="26"/>
      <c r="NUA970" s="26"/>
      <c r="NUB970" s="26"/>
      <c r="NUC970" s="26"/>
      <c r="NUD970" s="26"/>
      <c r="NUE970" s="26"/>
      <c r="NUF970" s="26"/>
      <c r="NUG970" s="26"/>
      <c r="NUH970" s="26"/>
      <c r="NUI970" s="26"/>
      <c r="NUJ970" s="26"/>
      <c r="NUK970" s="26"/>
      <c r="NUL970" s="26"/>
      <c r="NUM970" s="26"/>
      <c r="NUN970" s="26"/>
      <c r="NUO970" s="26"/>
      <c r="NUP970" s="26"/>
      <c r="NUQ970" s="26"/>
      <c r="NUR970" s="26"/>
      <c r="NUS970" s="26"/>
      <c r="NUT970" s="26"/>
      <c r="NUU970" s="26"/>
      <c r="NUV970" s="26"/>
      <c r="NUW970" s="26"/>
      <c r="NUX970" s="26"/>
      <c r="NUY970" s="26"/>
      <c r="NUZ970" s="26"/>
      <c r="NVA970" s="26"/>
      <c r="NVB970" s="26"/>
      <c r="NVC970" s="26"/>
      <c r="NVD970" s="26"/>
      <c r="NVE970" s="26"/>
      <c r="NVF970" s="26"/>
      <c r="NVG970" s="26"/>
      <c r="NVH970" s="26"/>
      <c r="NVI970" s="26"/>
      <c r="NVJ970" s="26"/>
      <c r="NVK970" s="26"/>
      <c r="NVL970" s="26"/>
      <c r="NVM970" s="26"/>
      <c r="NVN970" s="26"/>
      <c r="NVO970" s="26"/>
      <c r="NVP970" s="26"/>
      <c r="NVQ970" s="26"/>
      <c r="NVR970" s="26"/>
      <c r="NVS970" s="26"/>
      <c r="NVT970" s="26"/>
      <c r="NVU970" s="26"/>
      <c r="NVV970" s="26"/>
      <c r="NVW970" s="26"/>
      <c r="NVX970" s="26"/>
      <c r="NVY970" s="26"/>
      <c r="NVZ970" s="26"/>
      <c r="NWA970" s="26"/>
      <c r="NWB970" s="26"/>
      <c r="NWC970" s="26"/>
      <c r="NWD970" s="26"/>
      <c r="NWE970" s="26"/>
      <c r="NWF970" s="26"/>
      <c r="NWG970" s="26"/>
      <c r="NWH970" s="26"/>
      <c r="NWI970" s="26"/>
      <c r="NWJ970" s="26"/>
      <c r="NWK970" s="26"/>
      <c r="NWL970" s="26"/>
      <c r="NWM970" s="26"/>
      <c r="NWN970" s="26"/>
      <c r="NWO970" s="26"/>
      <c r="NWP970" s="26"/>
      <c r="NWQ970" s="26"/>
      <c r="NWR970" s="26"/>
      <c r="NWS970" s="26"/>
      <c r="NWT970" s="26"/>
      <c r="NWU970" s="26"/>
      <c r="NWV970" s="26"/>
      <c r="NWW970" s="26"/>
      <c r="NWX970" s="26"/>
      <c r="NWY970" s="26"/>
      <c r="NWZ970" s="26"/>
      <c r="NXA970" s="26"/>
      <c r="NXB970" s="26"/>
      <c r="NXC970" s="26"/>
      <c r="NXD970" s="26"/>
      <c r="NXE970" s="26"/>
      <c r="NXF970" s="26"/>
      <c r="NXG970" s="26"/>
      <c r="NXH970" s="26"/>
      <c r="NXI970" s="26"/>
      <c r="NXJ970" s="26"/>
      <c r="NXK970" s="26"/>
      <c r="NXL970" s="26"/>
      <c r="NXM970" s="26"/>
      <c r="NXN970" s="26"/>
      <c r="NXO970" s="26"/>
      <c r="NXP970" s="26"/>
      <c r="NXQ970" s="26"/>
      <c r="NXR970" s="26"/>
      <c r="NXS970" s="26"/>
      <c r="NXT970" s="26"/>
      <c r="NXU970" s="26"/>
      <c r="NXV970" s="26"/>
      <c r="NXW970" s="26"/>
      <c r="NXX970" s="26"/>
      <c r="NXY970" s="26"/>
      <c r="NXZ970" s="26"/>
      <c r="NYA970" s="26"/>
      <c r="NYB970" s="26"/>
      <c r="NYC970" s="26"/>
      <c r="NYD970" s="26"/>
      <c r="NYE970" s="26"/>
      <c r="NYF970" s="26"/>
      <c r="NYG970" s="26"/>
      <c r="NYH970" s="26"/>
      <c r="NYI970" s="26"/>
      <c r="NYJ970" s="26"/>
      <c r="NYK970" s="26"/>
      <c r="NYL970" s="26"/>
      <c r="NYM970" s="26"/>
      <c r="NYN970" s="26"/>
      <c r="NYO970" s="26"/>
      <c r="NYP970" s="26"/>
      <c r="NYQ970" s="26"/>
      <c r="NYR970" s="26"/>
      <c r="NYS970" s="26"/>
      <c r="NYT970" s="26"/>
      <c r="NYU970" s="26"/>
      <c r="NYV970" s="26"/>
      <c r="NYW970" s="26"/>
      <c r="NYX970" s="26"/>
      <c r="NYY970" s="26"/>
      <c r="NYZ970" s="26"/>
      <c r="NZA970" s="26"/>
      <c r="NZB970" s="26"/>
      <c r="NZC970" s="26"/>
      <c r="NZD970" s="26"/>
      <c r="NZE970" s="26"/>
      <c r="NZF970" s="26"/>
      <c r="NZG970" s="26"/>
      <c r="NZH970" s="26"/>
      <c r="NZI970" s="26"/>
      <c r="NZJ970" s="26"/>
      <c r="NZK970" s="26"/>
      <c r="NZL970" s="26"/>
      <c r="NZM970" s="26"/>
      <c r="NZN970" s="26"/>
      <c r="NZO970" s="26"/>
      <c r="NZP970" s="26"/>
      <c r="NZQ970" s="26"/>
      <c r="NZR970" s="26"/>
      <c r="NZS970" s="26"/>
      <c r="NZT970" s="26"/>
      <c r="NZU970" s="26"/>
      <c r="NZV970" s="26"/>
      <c r="NZW970" s="26"/>
      <c r="NZX970" s="26"/>
      <c r="NZY970" s="26"/>
      <c r="NZZ970" s="26"/>
      <c r="OAA970" s="26"/>
      <c r="OAB970" s="26"/>
      <c r="OAC970" s="26"/>
      <c r="OAD970" s="26"/>
      <c r="OAE970" s="26"/>
      <c r="OAF970" s="26"/>
      <c r="OAG970" s="26"/>
      <c r="OAH970" s="26"/>
      <c r="OAI970" s="26"/>
      <c r="OAJ970" s="26"/>
      <c r="OAK970" s="26"/>
      <c r="OAL970" s="26"/>
      <c r="OAM970" s="26"/>
      <c r="OAN970" s="26"/>
      <c r="OAO970" s="26"/>
      <c r="OAP970" s="26"/>
      <c r="OAQ970" s="26"/>
      <c r="OAR970" s="26"/>
      <c r="OAS970" s="26"/>
      <c r="OAT970" s="26"/>
      <c r="OAU970" s="26"/>
      <c r="OAV970" s="26"/>
      <c r="OAW970" s="26"/>
      <c r="OAX970" s="26"/>
      <c r="OAY970" s="26"/>
      <c r="OAZ970" s="26"/>
      <c r="OBA970" s="26"/>
      <c r="OBB970" s="26"/>
      <c r="OBC970" s="26"/>
      <c r="OBD970" s="26"/>
      <c r="OBE970" s="26"/>
      <c r="OBF970" s="26"/>
      <c r="OBG970" s="26"/>
      <c r="OBH970" s="26"/>
      <c r="OBI970" s="26"/>
      <c r="OBJ970" s="26"/>
      <c r="OBK970" s="26"/>
      <c r="OBL970" s="26"/>
      <c r="OBM970" s="26"/>
      <c r="OBN970" s="26"/>
      <c r="OBO970" s="26"/>
      <c r="OBP970" s="26"/>
      <c r="OBQ970" s="26"/>
      <c r="OBR970" s="26"/>
      <c r="OBS970" s="26"/>
      <c r="OBT970" s="26"/>
      <c r="OBU970" s="26"/>
      <c r="OBV970" s="26"/>
      <c r="OBW970" s="26"/>
      <c r="OBX970" s="26"/>
      <c r="OBY970" s="26"/>
      <c r="OBZ970" s="26"/>
      <c r="OCA970" s="26"/>
      <c r="OCB970" s="26"/>
      <c r="OCC970" s="26"/>
      <c r="OCD970" s="26"/>
      <c r="OCE970" s="26"/>
      <c r="OCF970" s="26"/>
      <c r="OCG970" s="26"/>
      <c r="OCH970" s="26"/>
      <c r="OCI970" s="26"/>
      <c r="OCJ970" s="26"/>
      <c r="OCK970" s="26"/>
      <c r="OCL970" s="26"/>
      <c r="OCM970" s="26"/>
      <c r="OCN970" s="26"/>
      <c r="OCO970" s="26"/>
      <c r="OCP970" s="26"/>
      <c r="OCQ970" s="26"/>
      <c r="OCR970" s="26"/>
      <c r="OCS970" s="26"/>
      <c r="OCT970" s="26"/>
      <c r="OCU970" s="26"/>
      <c r="OCV970" s="26"/>
      <c r="OCW970" s="26"/>
      <c r="OCX970" s="26"/>
      <c r="OCY970" s="26"/>
      <c r="OCZ970" s="26"/>
      <c r="ODA970" s="26"/>
      <c r="ODB970" s="26"/>
      <c r="ODC970" s="26"/>
      <c r="ODD970" s="26"/>
      <c r="ODE970" s="26"/>
      <c r="ODF970" s="26"/>
      <c r="ODG970" s="26"/>
      <c r="ODH970" s="26"/>
      <c r="ODI970" s="26"/>
      <c r="ODJ970" s="26"/>
      <c r="ODK970" s="26"/>
      <c r="ODL970" s="26"/>
      <c r="ODM970" s="26"/>
      <c r="ODN970" s="26"/>
      <c r="ODO970" s="26"/>
      <c r="ODP970" s="26"/>
      <c r="ODQ970" s="26"/>
      <c r="ODR970" s="26"/>
      <c r="ODS970" s="26"/>
      <c r="ODT970" s="26"/>
      <c r="ODU970" s="26"/>
      <c r="ODV970" s="26"/>
      <c r="ODW970" s="26"/>
      <c r="ODX970" s="26"/>
      <c r="ODY970" s="26"/>
      <c r="ODZ970" s="26"/>
      <c r="OEA970" s="26"/>
      <c r="OEB970" s="26"/>
      <c r="OEC970" s="26"/>
      <c r="OED970" s="26"/>
      <c r="OEE970" s="26"/>
      <c r="OEF970" s="26"/>
      <c r="OEG970" s="26"/>
      <c r="OEH970" s="26"/>
      <c r="OEI970" s="26"/>
      <c r="OEJ970" s="26"/>
      <c r="OEK970" s="26"/>
      <c r="OEL970" s="26"/>
      <c r="OEM970" s="26"/>
      <c r="OEN970" s="26"/>
      <c r="OEO970" s="26"/>
      <c r="OEP970" s="26"/>
      <c r="OEQ970" s="26"/>
      <c r="OER970" s="26"/>
      <c r="OES970" s="26"/>
      <c r="OET970" s="26"/>
      <c r="OEU970" s="26"/>
      <c r="OEV970" s="26"/>
      <c r="OEW970" s="26"/>
      <c r="OEX970" s="26"/>
      <c r="OEY970" s="26"/>
      <c r="OEZ970" s="26"/>
      <c r="OFA970" s="26"/>
      <c r="OFB970" s="26"/>
      <c r="OFC970" s="26"/>
      <c r="OFD970" s="26"/>
      <c r="OFE970" s="26"/>
      <c r="OFF970" s="26"/>
      <c r="OFG970" s="26"/>
      <c r="OFH970" s="26"/>
      <c r="OFI970" s="26"/>
      <c r="OFJ970" s="26"/>
      <c r="OFK970" s="26"/>
      <c r="OFL970" s="26"/>
      <c r="OFM970" s="26"/>
      <c r="OFN970" s="26"/>
      <c r="OFO970" s="26"/>
      <c r="OFP970" s="26"/>
      <c r="OFQ970" s="26"/>
      <c r="OFR970" s="26"/>
      <c r="OFS970" s="26"/>
      <c r="OFT970" s="26"/>
      <c r="OFU970" s="26"/>
      <c r="OFV970" s="26"/>
      <c r="OFW970" s="26"/>
      <c r="OFX970" s="26"/>
      <c r="OFY970" s="26"/>
      <c r="OFZ970" s="26"/>
      <c r="OGA970" s="26"/>
      <c r="OGB970" s="26"/>
      <c r="OGC970" s="26"/>
      <c r="OGD970" s="26"/>
      <c r="OGE970" s="26"/>
      <c r="OGF970" s="26"/>
      <c r="OGG970" s="26"/>
      <c r="OGH970" s="26"/>
      <c r="OGI970" s="26"/>
      <c r="OGJ970" s="26"/>
      <c r="OGK970" s="26"/>
      <c r="OGL970" s="26"/>
      <c r="OGM970" s="26"/>
      <c r="OGN970" s="26"/>
      <c r="OGO970" s="26"/>
      <c r="OGP970" s="26"/>
      <c r="OGQ970" s="26"/>
      <c r="OGR970" s="26"/>
      <c r="OGS970" s="26"/>
      <c r="OGT970" s="26"/>
      <c r="OGU970" s="26"/>
      <c r="OGV970" s="26"/>
      <c r="OGW970" s="26"/>
      <c r="OGX970" s="26"/>
      <c r="OGY970" s="26"/>
      <c r="OGZ970" s="26"/>
      <c r="OHA970" s="26"/>
      <c r="OHB970" s="26"/>
      <c r="OHC970" s="26"/>
      <c r="OHD970" s="26"/>
      <c r="OHE970" s="26"/>
      <c r="OHF970" s="26"/>
      <c r="OHG970" s="26"/>
      <c r="OHH970" s="26"/>
      <c r="OHI970" s="26"/>
      <c r="OHJ970" s="26"/>
      <c r="OHK970" s="26"/>
      <c r="OHL970" s="26"/>
      <c r="OHM970" s="26"/>
      <c r="OHN970" s="26"/>
      <c r="OHO970" s="26"/>
      <c r="OHP970" s="26"/>
      <c r="OHQ970" s="26"/>
      <c r="OHR970" s="26"/>
      <c r="OHS970" s="26"/>
      <c r="OHT970" s="26"/>
      <c r="OHU970" s="26"/>
      <c r="OHV970" s="26"/>
      <c r="OHW970" s="26"/>
      <c r="OHX970" s="26"/>
      <c r="OHY970" s="26"/>
      <c r="OHZ970" s="26"/>
      <c r="OIA970" s="26"/>
      <c r="OIB970" s="26"/>
      <c r="OIC970" s="26"/>
      <c r="OID970" s="26"/>
      <c r="OIE970" s="26"/>
      <c r="OIF970" s="26"/>
      <c r="OIG970" s="26"/>
      <c r="OIH970" s="26"/>
      <c r="OII970" s="26"/>
      <c r="OIJ970" s="26"/>
      <c r="OIK970" s="26"/>
      <c r="OIL970" s="26"/>
      <c r="OIM970" s="26"/>
      <c r="OIN970" s="26"/>
      <c r="OIO970" s="26"/>
      <c r="OIP970" s="26"/>
      <c r="OIQ970" s="26"/>
      <c r="OIR970" s="26"/>
      <c r="OIS970" s="26"/>
      <c r="OIT970" s="26"/>
      <c r="OIU970" s="26"/>
      <c r="OIV970" s="26"/>
      <c r="OIW970" s="26"/>
      <c r="OIX970" s="26"/>
      <c r="OIY970" s="26"/>
      <c r="OIZ970" s="26"/>
      <c r="OJA970" s="26"/>
      <c r="OJB970" s="26"/>
      <c r="OJC970" s="26"/>
      <c r="OJD970" s="26"/>
      <c r="OJE970" s="26"/>
      <c r="OJF970" s="26"/>
      <c r="OJG970" s="26"/>
      <c r="OJH970" s="26"/>
      <c r="OJI970" s="26"/>
      <c r="OJJ970" s="26"/>
      <c r="OJK970" s="26"/>
      <c r="OJL970" s="26"/>
      <c r="OJM970" s="26"/>
      <c r="OJN970" s="26"/>
      <c r="OJO970" s="26"/>
      <c r="OJP970" s="26"/>
      <c r="OJQ970" s="26"/>
      <c r="OJR970" s="26"/>
      <c r="OJS970" s="26"/>
      <c r="OJT970" s="26"/>
      <c r="OJU970" s="26"/>
      <c r="OJV970" s="26"/>
      <c r="OJW970" s="26"/>
      <c r="OJX970" s="26"/>
      <c r="OJY970" s="26"/>
      <c r="OJZ970" s="26"/>
      <c r="OKA970" s="26"/>
      <c r="OKB970" s="26"/>
      <c r="OKC970" s="26"/>
      <c r="OKD970" s="26"/>
      <c r="OKE970" s="26"/>
      <c r="OKF970" s="26"/>
      <c r="OKG970" s="26"/>
      <c r="OKH970" s="26"/>
      <c r="OKI970" s="26"/>
      <c r="OKJ970" s="26"/>
      <c r="OKK970" s="26"/>
      <c r="OKL970" s="26"/>
      <c r="OKM970" s="26"/>
      <c r="OKN970" s="26"/>
      <c r="OKO970" s="26"/>
      <c r="OKP970" s="26"/>
      <c r="OKQ970" s="26"/>
      <c r="OKR970" s="26"/>
      <c r="OKS970" s="26"/>
      <c r="OKT970" s="26"/>
      <c r="OKU970" s="26"/>
      <c r="OKV970" s="26"/>
      <c r="OKW970" s="26"/>
      <c r="OKX970" s="26"/>
      <c r="OKY970" s="26"/>
      <c r="OKZ970" s="26"/>
      <c r="OLA970" s="26"/>
      <c r="OLB970" s="26"/>
      <c r="OLC970" s="26"/>
      <c r="OLD970" s="26"/>
      <c r="OLE970" s="26"/>
      <c r="OLF970" s="26"/>
      <c r="OLG970" s="26"/>
      <c r="OLH970" s="26"/>
      <c r="OLI970" s="26"/>
      <c r="OLJ970" s="26"/>
      <c r="OLK970" s="26"/>
      <c r="OLL970" s="26"/>
      <c r="OLM970" s="26"/>
      <c r="OLN970" s="26"/>
      <c r="OLO970" s="26"/>
      <c r="OLP970" s="26"/>
      <c r="OLQ970" s="26"/>
      <c r="OLR970" s="26"/>
      <c r="OLS970" s="26"/>
      <c r="OLT970" s="26"/>
      <c r="OLU970" s="26"/>
      <c r="OLV970" s="26"/>
      <c r="OLW970" s="26"/>
      <c r="OLX970" s="26"/>
      <c r="OLY970" s="26"/>
      <c r="OLZ970" s="26"/>
      <c r="OMA970" s="26"/>
      <c r="OMB970" s="26"/>
      <c r="OMC970" s="26"/>
      <c r="OMD970" s="26"/>
      <c r="OME970" s="26"/>
      <c r="OMF970" s="26"/>
      <c r="OMG970" s="26"/>
      <c r="OMH970" s="26"/>
      <c r="OMI970" s="26"/>
      <c r="OMJ970" s="26"/>
      <c r="OMK970" s="26"/>
      <c r="OML970" s="26"/>
      <c r="OMM970" s="26"/>
      <c r="OMN970" s="26"/>
      <c r="OMO970" s="26"/>
      <c r="OMP970" s="26"/>
      <c r="OMQ970" s="26"/>
      <c r="OMR970" s="26"/>
      <c r="OMS970" s="26"/>
      <c r="OMT970" s="26"/>
      <c r="OMU970" s="26"/>
      <c r="OMV970" s="26"/>
      <c r="OMW970" s="26"/>
      <c r="OMX970" s="26"/>
      <c r="OMY970" s="26"/>
      <c r="OMZ970" s="26"/>
      <c r="ONA970" s="26"/>
      <c r="ONB970" s="26"/>
      <c r="ONC970" s="26"/>
      <c r="OND970" s="26"/>
      <c r="ONE970" s="26"/>
      <c r="ONF970" s="26"/>
      <c r="ONG970" s="26"/>
      <c r="ONH970" s="26"/>
      <c r="ONI970" s="26"/>
      <c r="ONJ970" s="26"/>
      <c r="ONK970" s="26"/>
      <c r="ONL970" s="26"/>
      <c r="ONM970" s="26"/>
      <c r="ONN970" s="26"/>
      <c r="ONO970" s="26"/>
      <c r="ONP970" s="26"/>
      <c r="ONQ970" s="26"/>
      <c r="ONR970" s="26"/>
      <c r="ONS970" s="26"/>
      <c r="ONT970" s="26"/>
      <c r="ONU970" s="26"/>
      <c r="ONV970" s="26"/>
      <c r="ONW970" s="26"/>
      <c r="ONX970" s="26"/>
      <c r="ONY970" s="26"/>
      <c r="ONZ970" s="26"/>
      <c r="OOA970" s="26"/>
      <c r="OOB970" s="26"/>
      <c r="OOC970" s="26"/>
      <c r="OOD970" s="26"/>
      <c r="OOE970" s="26"/>
      <c r="OOF970" s="26"/>
      <c r="OOG970" s="26"/>
      <c r="OOH970" s="26"/>
      <c r="OOI970" s="26"/>
      <c r="OOJ970" s="26"/>
      <c r="OOK970" s="26"/>
      <c r="OOL970" s="26"/>
      <c r="OOM970" s="26"/>
      <c r="OON970" s="26"/>
      <c r="OOO970" s="26"/>
      <c r="OOP970" s="26"/>
      <c r="OOQ970" s="26"/>
      <c r="OOR970" s="26"/>
      <c r="OOS970" s="26"/>
      <c r="OOT970" s="26"/>
      <c r="OOU970" s="26"/>
      <c r="OOV970" s="26"/>
      <c r="OOW970" s="26"/>
      <c r="OOX970" s="26"/>
      <c r="OOY970" s="26"/>
      <c r="OOZ970" s="26"/>
      <c r="OPA970" s="26"/>
      <c r="OPB970" s="26"/>
      <c r="OPC970" s="26"/>
      <c r="OPD970" s="26"/>
      <c r="OPE970" s="26"/>
      <c r="OPF970" s="26"/>
      <c r="OPG970" s="26"/>
      <c r="OPH970" s="26"/>
      <c r="OPI970" s="26"/>
      <c r="OPJ970" s="26"/>
      <c r="OPK970" s="26"/>
      <c r="OPL970" s="26"/>
      <c r="OPM970" s="26"/>
      <c r="OPN970" s="26"/>
      <c r="OPO970" s="26"/>
      <c r="OPP970" s="26"/>
      <c r="OPQ970" s="26"/>
      <c r="OPR970" s="26"/>
      <c r="OPS970" s="26"/>
      <c r="OPT970" s="26"/>
      <c r="OPU970" s="26"/>
      <c r="OPV970" s="26"/>
      <c r="OPW970" s="26"/>
      <c r="OPX970" s="26"/>
      <c r="OPY970" s="26"/>
      <c r="OPZ970" s="26"/>
      <c r="OQA970" s="26"/>
      <c r="OQB970" s="26"/>
      <c r="OQC970" s="26"/>
      <c r="OQD970" s="26"/>
      <c r="OQE970" s="26"/>
      <c r="OQF970" s="26"/>
      <c r="OQG970" s="26"/>
      <c r="OQH970" s="26"/>
      <c r="OQI970" s="26"/>
      <c r="OQJ970" s="26"/>
      <c r="OQK970" s="26"/>
      <c r="OQL970" s="26"/>
      <c r="OQM970" s="26"/>
      <c r="OQN970" s="26"/>
      <c r="OQO970" s="26"/>
      <c r="OQP970" s="26"/>
      <c r="OQQ970" s="26"/>
      <c r="OQR970" s="26"/>
      <c r="OQS970" s="26"/>
      <c r="OQT970" s="26"/>
      <c r="OQU970" s="26"/>
      <c r="OQV970" s="26"/>
      <c r="OQW970" s="26"/>
      <c r="OQX970" s="26"/>
      <c r="OQY970" s="26"/>
      <c r="OQZ970" s="26"/>
      <c r="ORA970" s="26"/>
      <c r="ORB970" s="26"/>
      <c r="ORC970" s="26"/>
      <c r="ORD970" s="26"/>
      <c r="ORE970" s="26"/>
      <c r="ORF970" s="26"/>
      <c r="ORG970" s="26"/>
      <c r="ORH970" s="26"/>
      <c r="ORI970" s="26"/>
      <c r="ORJ970" s="26"/>
      <c r="ORK970" s="26"/>
      <c r="ORL970" s="26"/>
      <c r="ORM970" s="26"/>
      <c r="ORN970" s="26"/>
      <c r="ORO970" s="26"/>
      <c r="ORP970" s="26"/>
      <c r="ORQ970" s="26"/>
      <c r="ORR970" s="26"/>
      <c r="ORS970" s="26"/>
      <c r="ORT970" s="26"/>
      <c r="ORU970" s="26"/>
      <c r="ORV970" s="26"/>
      <c r="ORW970" s="26"/>
      <c r="ORX970" s="26"/>
      <c r="ORY970" s="26"/>
      <c r="ORZ970" s="26"/>
      <c r="OSA970" s="26"/>
      <c r="OSB970" s="26"/>
      <c r="OSC970" s="26"/>
      <c r="OSD970" s="26"/>
      <c r="OSE970" s="26"/>
      <c r="OSF970" s="26"/>
      <c r="OSG970" s="26"/>
      <c r="OSH970" s="26"/>
      <c r="OSI970" s="26"/>
      <c r="OSJ970" s="26"/>
      <c r="OSK970" s="26"/>
      <c r="OSL970" s="26"/>
      <c r="OSM970" s="26"/>
      <c r="OSN970" s="26"/>
      <c r="OSO970" s="26"/>
      <c r="OSP970" s="26"/>
      <c r="OSQ970" s="26"/>
      <c r="OSR970" s="26"/>
      <c r="OSS970" s="26"/>
      <c r="OST970" s="26"/>
      <c r="OSU970" s="26"/>
      <c r="OSV970" s="26"/>
      <c r="OSW970" s="26"/>
      <c r="OSX970" s="26"/>
      <c r="OSY970" s="26"/>
      <c r="OSZ970" s="26"/>
      <c r="OTA970" s="26"/>
      <c r="OTB970" s="26"/>
      <c r="OTC970" s="26"/>
      <c r="OTD970" s="26"/>
      <c r="OTE970" s="26"/>
      <c r="OTF970" s="26"/>
      <c r="OTG970" s="26"/>
      <c r="OTH970" s="26"/>
      <c r="OTI970" s="26"/>
      <c r="OTJ970" s="26"/>
      <c r="OTK970" s="26"/>
      <c r="OTL970" s="26"/>
      <c r="OTM970" s="26"/>
      <c r="OTN970" s="26"/>
      <c r="OTO970" s="26"/>
      <c r="OTP970" s="26"/>
      <c r="OTQ970" s="26"/>
      <c r="OTR970" s="26"/>
      <c r="OTS970" s="26"/>
      <c r="OTT970" s="26"/>
      <c r="OTU970" s="26"/>
      <c r="OTV970" s="26"/>
      <c r="OTW970" s="26"/>
      <c r="OTX970" s="26"/>
      <c r="OTY970" s="26"/>
      <c r="OTZ970" s="26"/>
      <c r="OUA970" s="26"/>
      <c r="OUB970" s="26"/>
      <c r="OUC970" s="26"/>
      <c r="OUD970" s="26"/>
      <c r="OUE970" s="26"/>
      <c r="OUF970" s="26"/>
      <c r="OUG970" s="26"/>
      <c r="OUH970" s="26"/>
      <c r="OUI970" s="26"/>
      <c r="OUJ970" s="26"/>
      <c r="OUK970" s="26"/>
      <c r="OUL970" s="26"/>
      <c r="OUM970" s="26"/>
      <c r="OUN970" s="26"/>
      <c r="OUO970" s="26"/>
      <c r="OUP970" s="26"/>
      <c r="OUQ970" s="26"/>
      <c r="OUR970" s="26"/>
      <c r="OUS970" s="26"/>
      <c r="OUT970" s="26"/>
      <c r="OUU970" s="26"/>
      <c r="OUV970" s="26"/>
      <c r="OUW970" s="26"/>
      <c r="OUX970" s="26"/>
      <c r="OUY970" s="26"/>
      <c r="OUZ970" s="26"/>
      <c r="OVA970" s="26"/>
      <c r="OVB970" s="26"/>
      <c r="OVC970" s="26"/>
      <c r="OVD970" s="26"/>
      <c r="OVE970" s="26"/>
      <c r="OVF970" s="26"/>
      <c r="OVG970" s="26"/>
      <c r="OVH970" s="26"/>
      <c r="OVI970" s="26"/>
      <c r="OVJ970" s="26"/>
      <c r="OVK970" s="26"/>
      <c r="OVL970" s="26"/>
      <c r="OVM970" s="26"/>
      <c r="OVN970" s="26"/>
      <c r="OVO970" s="26"/>
      <c r="OVP970" s="26"/>
      <c r="OVQ970" s="26"/>
      <c r="OVR970" s="26"/>
      <c r="OVS970" s="26"/>
      <c r="OVT970" s="26"/>
      <c r="OVU970" s="26"/>
      <c r="OVV970" s="26"/>
      <c r="OVW970" s="26"/>
      <c r="OVX970" s="26"/>
      <c r="OVY970" s="26"/>
      <c r="OVZ970" s="26"/>
      <c r="OWA970" s="26"/>
      <c r="OWB970" s="26"/>
      <c r="OWC970" s="26"/>
      <c r="OWD970" s="26"/>
      <c r="OWE970" s="26"/>
      <c r="OWF970" s="26"/>
      <c r="OWG970" s="26"/>
      <c r="OWH970" s="26"/>
      <c r="OWI970" s="26"/>
      <c r="OWJ970" s="26"/>
      <c r="OWK970" s="26"/>
      <c r="OWL970" s="26"/>
      <c r="OWM970" s="26"/>
      <c r="OWN970" s="26"/>
      <c r="OWO970" s="26"/>
      <c r="OWP970" s="26"/>
      <c r="OWQ970" s="26"/>
      <c r="OWR970" s="26"/>
      <c r="OWS970" s="26"/>
      <c r="OWT970" s="26"/>
      <c r="OWU970" s="26"/>
      <c r="OWV970" s="26"/>
      <c r="OWW970" s="26"/>
      <c r="OWX970" s="26"/>
      <c r="OWY970" s="26"/>
      <c r="OWZ970" s="26"/>
      <c r="OXA970" s="26"/>
      <c r="OXB970" s="26"/>
      <c r="OXC970" s="26"/>
      <c r="OXD970" s="26"/>
      <c r="OXE970" s="26"/>
      <c r="OXF970" s="26"/>
      <c r="OXG970" s="26"/>
      <c r="OXH970" s="26"/>
      <c r="OXI970" s="26"/>
      <c r="OXJ970" s="26"/>
      <c r="OXK970" s="26"/>
      <c r="OXL970" s="26"/>
      <c r="OXM970" s="26"/>
      <c r="OXN970" s="26"/>
      <c r="OXO970" s="26"/>
      <c r="OXP970" s="26"/>
      <c r="OXQ970" s="26"/>
      <c r="OXR970" s="26"/>
      <c r="OXS970" s="26"/>
      <c r="OXT970" s="26"/>
      <c r="OXU970" s="26"/>
      <c r="OXV970" s="26"/>
      <c r="OXW970" s="26"/>
      <c r="OXX970" s="26"/>
      <c r="OXY970" s="26"/>
      <c r="OXZ970" s="26"/>
      <c r="OYA970" s="26"/>
      <c r="OYB970" s="26"/>
      <c r="OYC970" s="26"/>
      <c r="OYD970" s="26"/>
      <c r="OYE970" s="26"/>
      <c r="OYF970" s="26"/>
      <c r="OYG970" s="26"/>
      <c r="OYH970" s="26"/>
      <c r="OYI970" s="26"/>
      <c r="OYJ970" s="26"/>
      <c r="OYK970" s="26"/>
      <c r="OYL970" s="26"/>
      <c r="OYM970" s="26"/>
      <c r="OYN970" s="26"/>
      <c r="OYO970" s="26"/>
      <c r="OYP970" s="26"/>
      <c r="OYQ970" s="26"/>
      <c r="OYR970" s="26"/>
      <c r="OYS970" s="26"/>
      <c r="OYT970" s="26"/>
      <c r="OYU970" s="26"/>
      <c r="OYV970" s="26"/>
      <c r="OYW970" s="26"/>
      <c r="OYX970" s="26"/>
      <c r="OYY970" s="26"/>
      <c r="OYZ970" s="26"/>
      <c r="OZA970" s="26"/>
      <c r="OZB970" s="26"/>
      <c r="OZC970" s="26"/>
      <c r="OZD970" s="26"/>
      <c r="OZE970" s="26"/>
      <c r="OZF970" s="26"/>
      <c r="OZG970" s="26"/>
      <c r="OZH970" s="26"/>
      <c r="OZI970" s="26"/>
      <c r="OZJ970" s="26"/>
      <c r="OZK970" s="26"/>
      <c r="OZL970" s="26"/>
      <c r="OZM970" s="26"/>
      <c r="OZN970" s="26"/>
      <c r="OZO970" s="26"/>
      <c r="OZP970" s="26"/>
      <c r="OZQ970" s="26"/>
      <c r="OZR970" s="26"/>
      <c r="OZS970" s="26"/>
      <c r="OZT970" s="26"/>
      <c r="OZU970" s="26"/>
      <c r="OZV970" s="26"/>
      <c r="OZW970" s="26"/>
      <c r="OZX970" s="26"/>
      <c r="OZY970" s="26"/>
      <c r="OZZ970" s="26"/>
      <c r="PAA970" s="26"/>
      <c r="PAB970" s="26"/>
      <c r="PAC970" s="26"/>
      <c r="PAD970" s="26"/>
      <c r="PAE970" s="26"/>
      <c r="PAF970" s="26"/>
      <c r="PAG970" s="26"/>
      <c r="PAH970" s="26"/>
      <c r="PAI970" s="26"/>
      <c r="PAJ970" s="26"/>
      <c r="PAK970" s="26"/>
      <c r="PAL970" s="26"/>
      <c r="PAM970" s="26"/>
      <c r="PAN970" s="26"/>
      <c r="PAO970" s="26"/>
      <c r="PAP970" s="26"/>
      <c r="PAQ970" s="26"/>
      <c r="PAR970" s="26"/>
      <c r="PAS970" s="26"/>
      <c r="PAT970" s="26"/>
      <c r="PAU970" s="26"/>
      <c r="PAV970" s="26"/>
      <c r="PAW970" s="26"/>
      <c r="PAX970" s="26"/>
      <c r="PAY970" s="26"/>
      <c r="PAZ970" s="26"/>
      <c r="PBA970" s="26"/>
      <c r="PBB970" s="26"/>
      <c r="PBC970" s="26"/>
      <c r="PBD970" s="26"/>
      <c r="PBE970" s="26"/>
      <c r="PBF970" s="26"/>
      <c r="PBG970" s="26"/>
      <c r="PBH970" s="26"/>
      <c r="PBI970" s="26"/>
      <c r="PBJ970" s="26"/>
      <c r="PBK970" s="26"/>
      <c r="PBL970" s="26"/>
      <c r="PBM970" s="26"/>
      <c r="PBN970" s="26"/>
      <c r="PBO970" s="26"/>
      <c r="PBP970" s="26"/>
      <c r="PBQ970" s="26"/>
      <c r="PBR970" s="26"/>
      <c r="PBS970" s="26"/>
      <c r="PBT970" s="26"/>
      <c r="PBU970" s="26"/>
      <c r="PBV970" s="26"/>
      <c r="PBW970" s="26"/>
      <c r="PBX970" s="26"/>
      <c r="PBY970" s="26"/>
      <c r="PBZ970" s="26"/>
      <c r="PCA970" s="26"/>
      <c r="PCB970" s="26"/>
      <c r="PCC970" s="26"/>
      <c r="PCD970" s="26"/>
      <c r="PCE970" s="26"/>
      <c r="PCF970" s="26"/>
      <c r="PCG970" s="26"/>
      <c r="PCH970" s="26"/>
      <c r="PCI970" s="26"/>
      <c r="PCJ970" s="26"/>
      <c r="PCK970" s="26"/>
      <c r="PCL970" s="26"/>
      <c r="PCM970" s="26"/>
      <c r="PCN970" s="26"/>
      <c r="PCO970" s="26"/>
      <c r="PCP970" s="26"/>
      <c r="PCQ970" s="26"/>
      <c r="PCR970" s="26"/>
      <c r="PCS970" s="26"/>
      <c r="PCT970" s="26"/>
      <c r="PCU970" s="26"/>
      <c r="PCV970" s="26"/>
      <c r="PCW970" s="26"/>
      <c r="PCX970" s="26"/>
      <c r="PCY970" s="26"/>
      <c r="PCZ970" s="26"/>
      <c r="PDA970" s="26"/>
      <c r="PDB970" s="26"/>
      <c r="PDC970" s="26"/>
      <c r="PDD970" s="26"/>
      <c r="PDE970" s="26"/>
      <c r="PDF970" s="26"/>
      <c r="PDG970" s="26"/>
      <c r="PDH970" s="26"/>
      <c r="PDI970" s="26"/>
      <c r="PDJ970" s="26"/>
      <c r="PDK970" s="26"/>
      <c r="PDL970" s="26"/>
      <c r="PDM970" s="26"/>
      <c r="PDN970" s="26"/>
      <c r="PDO970" s="26"/>
      <c r="PDP970" s="26"/>
      <c r="PDQ970" s="26"/>
      <c r="PDR970" s="26"/>
      <c r="PDS970" s="26"/>
      <c r="PDT970" s="26"/>
      <c r="PDU970" s="26"/>
      <c r="PDV970" s="26"/>
      <c r="PDW970" s="26"/>
      <c r="PDX970" s="26"/>
      <c r="PDY970" s="26"/>
      <c r="PDZ970" s="26"/>
      <c r="PEA970" s="26"/>
      <c r="PEB970" s="26"/>
      <c r="PEC970" s="26"/>
      <c r="PED970" s="26"/>
      <c r="PEE970" s="26"/>
      <c r="PEF970" s="26"/>
      <c r="PEG970" s="26"/>
      <c r="PEH970" s="26"/>
      <c r="PEI970" s="26"/>
      <c r="PEJ970" s="26"/>
      <c r="PEK970" s="26"/>
      <c r="PEL970" s="26"/>
      <c r="PEM970" s="26"/>
      <c r="PEN970" s="26"/>
      <c r="PEO970" s="26"/>
      <c r="PEP970" s="26"/>
      <c r="PEQ970" s="26"/>
      <c r="PER970" s="26"/>
      <c r="PES970" s="26"/>
      <c r="PET970" s="26"/>
      <c r="PEU970" s="26"/>
      <c r="PEV970" s="26"/>
      <c r="PEW970" s="26"/>
      <c r="PEX970" s="26"/>
      <c r="PEY970" s="26"/>
      <c r="PEZ970" s="26"/>
      <c r="PFA970" s="26"/>
      <c r="PFB970" s="26"/>
      <c r="PFC970" s="26"/>
      <c r="PFD970" s="26"/>
      <c r="PFE970" s="26"/>
      <c r="PFF970" s="26"/>
      <c r="PFG970" s="26"/>
      <c r="PFH970" s="26"/>
      <c r="PFI970" s="26"/>
      <c r="PFJ970" s="26"/>
      <c r="PFK970" s="26"/>
      <c r="PFL970" s="26"/>
      <c r="PFM970" s="26"/>
      <c r="PFN970" s="26"/>
      <c r="PFO970" s="26"/>
      <c r="PFP970" s="26"/>
      <c r="PFQ970" s="26"/>
      <c r="PFR970" s="26"/>
      <c r="PFS970" s="26"/>
      <c r="PFT970" s="26"/>
      <c r="PFU970" s="26"/>
      <c r="PFV970" s="26"/>
      <c r="PFW970" s="26"/>
      <c r="PFX970" s="26"/>
      <c r="PFY970" s="26"/>
      <c r="PFZ970" s="26"/>
      <c r="PGA970" s="26"/>
      <c r="PGB970" s="26"/>
      <c r="PGC970" s="26"/>
      <c r="PGD970" s="26"/>
      <c r="PGE970" s="26"/>
      <c r="PGF970" s="26"/>
      <c r="PGG970" s="26"/>
      <c r="PGH970" s="26"/>
      <c r="PGI970" s="26"/>
      <c r="PGJ970" s="26"/>
      <c r="PGK970" s="26"/>
      <c r="PGL970" s="26"/>
      <c r="PGM970" s="26"/>
      <c r="PGN970" s="26"/>
      <c r="PGO970" s="26"/>
      <c r="PGP970" s="26"/>
      <c r="PGQ970" s="26"/>
      <c r="PGR970" s="26"/>
      <c r="PGS970" s="26"/>
      <c r="PGT970" s="26"/>
      <c r="PGU970" s="26"/>
      <c r="PGV970" s="26"/>
      <c r="PGW970" s="26"/>
      <c r="PGX970" s="26"/>
      <c r="PGY970" s="26"/>
      <c r="PGZ970" s="26"/>
      <c r="PHA970" s="26"/>
      <c r="PHB970" s="26"/>
      <c r="PHC970" s="26"/>
      <c r="PHD970" s="26"/>
      <c r="PHE970" s="26"/>
      <c r="PHF970" s="26"/>
      <c r="PHG970" s="26"/>
      <c r="PHH970" s="26"/>
      <c r="PHI970" s="26"/>
      <c r="PHJ970" s="26"/>
      <c r="PHK970" s="26"/>
      <c r="PHL970" s="26"/>
      <c r="PHM970" s="26"/>
      <c r="PHN970" s="26"/>
      <c r="PHO970" s="26"/>
      <c r="PHP970" s="26"/>
      <c r="PHQ970" s="26"/>
      <c r="PHR970" s="26"/>
      <c r="PHS970" s="26"/>
      <c r="PHT970" s="26"/>
      <c r="PHU970" s="26"/>
      <c r="PHV970" s="26"/>
      <c r="PHW970" s="26"/>
      <c r="PHX970" s="26"/>
      <c r="PHY970" s="26"/>
      <c r="PHZ970" s="26"/>
      <c r="PIA970" s="26"/>
      <c r="PIB970" s="26"/>
      <c r="PIC970" s="26"/>
      <c r="PID970" s="26"/>
      <c r="PIE970" s="26"/>
      <c r="PIF970" s="26"/>
      <c r="PIG970" s="26"/>
      <c r="PIH970" s="26"/>
      <c r="PII970" s="26"/>
      <c r="PIJ970" s="26"/>
      <c r="PIK970" s="26"/>
      <c r="PIL970" s="26"/>
      <c r="PIM970" s="26"/>
      <c r="PIN970" s="26"/>
      <c r="PIO970" s="26"/>
      <c r="PIP970" s="26"/>
      <c r="PIQ970" s="26"/>
      <c r="PIR970" s="26"/>
      <c r="PIS970" s="26"/>
      <c r="PIT970" s="26"/>
      <c r="PIU970" s="26"/>
      <c r="PIV970" s="26"/>
      <c r="PIW970" s="26"/>
      <c r="PIX970" s="26"/>
      <c r="PIY970" s="26"/>
      <c r="PIZ970" s="26"/>
      <c r="PJA970" s="26"/>
      <c r="PJB970" s="26"/>
      <c r="PJC970" s="26"/>
      <c r="PJD970" s="26"/>
      <c r="PJE970" s="26"/>
      <c r="PJF970" s="26"/>
      <c r="PJG970" s="26"/>
      <c r="PJH970" s="26"/>
      <c r="PJI970" s="26"/>
      <c r="PJJ970" s="26"/>
      <c r="PJK970" s="26"/>
      <c r="PJL970" s="26"/>
      <c r="PJM970" s="26"/>
      <c r="PJN970" s="26"/>
      <c r="PJO970" s="26"/>
      <c r="PJP970" s="26"/>
      <c r="PJQ970" s="26"/>
      <c r="PJR970" s="26"/>
      <c r="PJS970" s="26"/>
      <c r="PJT970" s="26"/>
      <c r="PJU970" s="26"/>
      <c r="PJV970" s="26"/>
      <c r="PJW970" s="26"/>
      <c r="PJX970" s="26"/>
      <c r="PJY970" s="26"/>
      <c r="PJZ970" s="26"/>
      <c r="PKA970" s="26"/>
      <c r="PKB970" s="26"/>
      <c r="PKC970" s="26"/>
      <c r="PKD970" s="26"/>
      <c r="PKE970" s="26"/>
      <c r="PKF970" s="26"/>
      <c r="PKG970" s="26"/>
      <c r="PKH970" s="26"/>
      <c r="PKI970" s="26"/>
      <c r="PKJ970" s="26"/>
      <c r="PKK970" s="26"/>
      <c r="PKL970" s="26"/>
      <c r="PKM970" s="26"/>
      <c r="PKN970" s="26"/>
      <c r="PKO970" s="26"/>
      <c r="PKP970" s="26"/>
      <c r="PKQ970" s="26"/>
      <c r="PKR970" s="26"/>
      <c r="PKS970" s="26"/>
      <c r="PKT970" s="26"/>
      <c r="PKU970" s="26"/>
      <c r="PKV970" s="26"/>
      <c r="PKW970" s="26"/>
      <c r="PKX970" s="26"/>
      <c r="PKY970" s="26"/>
      <c r="PKZ970" s="26"/>
      <c r="PLA970" s="26"/>
      <c r="PLB970" s="26"/>
      <c r="PLC970" s="26"/>
      <c r="PLD970" s="26"/>
      <c r="PLE970" s="26"/>
      <c r="PLF970" s="26"/>
      <c r="PLG970" s="26"/>
      <c r="PLH970" s="26"/>
      <c r="PLI970" s="26"/>
      <c r="PLJ970" s="26"/>
      <c r="PLK970" s="26"/>
      <c r="PLL970" s="26"/>
      <c r="PLM970" s="26"/>
      <c r="PLN970" s="26"/>
      <c r="PLO970" s="26"/>
      <c r="PLP970" s="26"/>
      <c r="PLQ970" s="26"/>
      <c r="PLR970" s="26"/>
      <c r="PLS970" s="26"/>
      <c r="PLT970" s="26"/>
      <c r="PLU970" s="26"/>
      <c r="PLV970" s="26"/>
      <c r="PLW970" s="26"/>
      <c r="PLX970" s="26"/>
      <c r="PLY970" s="26"/>
      <c r="PLZ970" s="26"/>
      <c r="PMA970" s="26"/>
      <c r="PMB970" s="26"/>
      <c r="PMC970" s="26"/>
      <c r="PMD970" s="26"/>
      <c r="PME970" s="26"/>
      <c r="PMF970" s="26"/>
      <c r="PMG970" s="26"/>
      <c r="PMH970" s="26"/>
      <c r="PMI970" s="26"/>
      <c r="PMJ970" s="26"/>
      <c r="PMK970" s="26"/>
      <c r="PML970" s="26"/>
      <c r="PMM970" s="26"/>
      <c r="PMN970" s="26"/>
      <c r="PMO970" s="26"/>
      <c r="PMP970" s="26"/>
      <c r="PMQ970" s="26"/>
      <c r="PMR970" s="26"/>
      <c r="PMS970" s="26"/>
      <c r="PMT970" s="26"/>
      <c r="PMU970" s="26"/>
      <c r="PMV970" s="26"/>
      <c r="PMW970" s="26"/>
      <c r="PMX970" s="26"/>
      <c r="PMY970" s="26"/>
      <c r="PMZ970" s="26"/>
      <c r="PNA970" s="26"/>
      <c r="PNB970" s="26"/>
      <c r="PNC970" s="26"/>
      <c r="PND970" s="26"/>
      <c r="PNE970" s="26"/>
      <c r="PNF970" s="26"/>
      <c r="PNG970" s="26"/>
      <c r="PNH970" s="26"/>
      <c r="PNI970" s="26"/>
      <c r="PNJ970" s="26"/>
      <c r="PNK970" s="26"/>
      <c r="PNL970" s="26"/>
      <c r="PNM970" s="26"/>
      <c r="PNN970" s="26"/>
      <c r="PNO970" s="26"/>
      <c r="PNP970" s="26"/>
      <c r="PNQ970" s="26"/>
      <c r="PNR970" s="26"/>
      <c r="PNS970" s="26"/>
      <c r="PNT970" s="26"/>
      <c r="PNU970" s="26"/>
      <c r="PNV970" s="26"/>
      <c r="PNW970" s="26"/>
      <c r="PNX970" s="26"/>
      <c r="PNY970" s="26"/>
      <c r="PNZ970" s="26"/>
      <c r="POA970" s="26"/>
      <c r="POB970" s="26"/>
      <c r="POC970" s="26"/>
      <c r="POD970" s="26"/>
      <c r="POE970" s="26"/>
      <c r="POF970" s="26"/>
      <c r="POG970" s="26"/>
      <c r="POH970" s="26"/>
      <c r="POI970" s="26"/>
      <c r="POJ970" s="26"/>
      <c r="POK970" s="26"/>
      <c r="POL970" s="26"/>
      <c r="POM970" s="26"/>
      <c r="PON970" s="26"/>
      <c r="POO970" s="26"/>
      <c r="POP970" s="26"/>
      <c r="POQ970" s="26"/>
      <c r="POR970" s="26"/>
      <c r="POS970" s="26"/>
      <c r="POT970" s="26"/>
      <c r="POU970" s="26"/>
      <c r="POV970" s="26"/>
      <c r="POW970" s="26"/>
      <c r="POX970" s="26"/>
      <c r="POY970" s="26"/>
      <c r="POZ970" s="26"/>
      <c r="PPA970" s="26"/>
      <c r="PPB970" s="26"/>
      <c r="PPC970" s="26"/>
      <c r="PPD970" s="26"/>
      <c r="PPE970" s="26"/>
      <c r="PPF970" s="26"/>
      <c r="PPG970" s="26"/>
      <c r="PPH970" s="26"/>
      <c r="PPI970" s="26"/>
      <c r="PPJ970" s="26"/>
      <c r="PPK970" s="26"/>
      <c r="PPL970" s="26"/>
      <c r="PPM970" s="26"/>
      <c r="PPN970" s="26"/>
      <c r="PPO970" s="26"/>
      <c r="PPP970" s="26"/>
      <c r="PPQ970" s="26"/>
      <c r="PPR970" s="26"/>
      <c r="PPS970" s="26"/>
      <c r="PPT970" s="26"/>
      <c r="PPU970" s="26"/>
      <c r="PPV970" s="26"/>
      <c r="PPW970" s="26"/>
      <c r="PPX970" s="26"/>
      <c r="PPY970" s="26"/>
      <c r="PPZ970" s="26"/>
      <c r="PQA970" s="26"/>
      <c r="PQB970" s="26"/>
      <c r="PQC970" s="26"/>
      <c r="PQD970" s="26"/>
      <c r="PQE970" s="26"/>
      <c r="PQF970" s="26"/>
      <c r="PQG970" s="26"/>
      <c r="PQH970" s="26"/>
      <c r="PQI970" s="26"/>
      <c r="PQJ970" s="26"/>
      <c r="PQK970" s="26"/>
      <c r="PQL970" s="26"/>
      <c r="PQM970" s="26"/>
      <c r="PQN970" s="26"/>
      <c r="PQO970" s="26"/>
      <c r="PQP970" s="26"/>
      <c r="PQQ970" s="26"/>
      <c r="PQR970" s="26"/>
      <c r="PQS970" s="26"/>
      <c r="PQT970" s="26"/>
      <c r="PQU970" s="26"/>
      <c r="PQV970" s="26"/>
      <c r="PQW970" s="26"/>
      <c r="PQX970" s="26"/>
      <c r="PQY970" s="26"/>
      <c r="PQZ970" s="26"/>
      <c r="PRA970" s="26"/>
      <c r="PRB970" s="26"/>
      <c r="PRC970" s="26"/>
      <c r="PRD970" s="26"/>
      <c r="PRE970" s="26"/>
      <c r="PRF970" s="26"/>
      <c r="PRG970" s="26"/>
      <c r="PRH970" s="26"/>
      <c r="PRI970" s="26"/>
      <c r="PRJ970" s="26"/>
      <c r="PRK970" s="26"/>
      <c r="PRL970" s="26"/>
      <c r="PRM970" s="26"/>
      <c r="PRN970" s="26"/>
      <c r="PRO970" s="26"/>
      <c r="PRP970" s="26"/>
      <c r="PRQ970" s="26"/>
      <c r="PRR970" s="26"/>
      <c r="PRS970" s="26"/>
      <c r="PRT970" s="26"/>
      <c r="PRU970" s="26"/>
      <c r="PRV970" s="26"/>
      <c r="PRW970" s="26"/>
      <c r="PRX970" s="26"/>
      <c r="PRY970" s="26"/>
      <c r="PRZ970" s="26"/>
      <c r="PSA970" s="26"/>
      <c r="PSB970" s="26"/>
      <c r="PSC970" s="26"/>
      <c r="PSD970" s="26"/>
      <c r="PSE970" s="26"/>
      <c r="PSF970" s="26"/>
      <c r="PSG970" s="26"/>
      <c r="PSH970" s="26"/>
      <c r="PSI970" s="26"/>
      <c r="PSJ970" s="26"/>
      <c r="PSK970" s="26"/>
      <c r="PSL970" s="26"/>
      <c r="PSM970" s="26"/>
      <c r="PSN970" s="26"/>
      <c r="PSO970" s="26"/>
      <c r="PSP970" s="26"/>
      <c r="PSQ970" s="26"/>
      <c r="PSR970" s="26"/>
      <c r="PSS970" s="26"/>
      <c r="PST970" s="26"/>
      <c r="PSU970" s="26"/>
      <c r="PSV970" s="26"/>
      <c r="PSW970" s="26"/>
      <c r="PSX970" s="26"/>
      <c r="PSY970" s="26"/>
      <c r="PSZ970" s="26"/>
      <c r="PTA970" s="26"/>
      <c r="PTB970" s="26"/>
      <c r="PTC970" s="26"/>
      <c r="PTD970" s="26"/>
      <c r="PTE970" s="26"/>
      <c r="PTF970" s="26"/>
      <c r="PTG970" s="26"/>
      <c r="PTH970" s="26"/>
      <c r="PTI970" s="26"/>
      <c r="PTJ970" s="26"/>
      <c r="PTK970" s="26"/>
      <c r="PTL970" s="26"/>
      <c r="PTM970" s="26"/>
      <c r="PTN970" s="26"/>
      <c r="PTO970" s="26"/>
      <c r="PTP970" s="26"/>
      <c r="PTQ970" s="26"/>
      <c r="PTR970" s="26"/>
      <c r="PTS970" s="26"/>
      <c r="PTT970" s="26"/>
      <c r="PTU970" s="26"/>
      <c r="PTV970" s="26"/>
      <c r="PTW970" s="26"/>
      <c r="PTX970" s="26"/>
      <c r="PTY970" s="26"/>
      <c r="PTZ970" s="26"/>
      <c r="PUA970" s="26"/>
      <c r="PUB970" s="26"/>
      <c r="PUC970" s="26"/>
      <c r="PUD970" s="26"/>
      <c r="PUE970" s="26"/>
      <c r="PUF970" s="26"/>
      <c r="PUG970" s="26"/>
      <c r="PUH970" s="26"/>
      <c r="PUI970" s="26"/>
      <c r="PUJ970" s="26"/>
      <c r="PUK970" s="26"/>
      <c r="PUL970" s="26"/>
      <c r="PUM970" s="26"/>
      <c r="PUN970" s="26"/>
      <c r="PUO970" s="26"/>
      <c r="PUP970" s="26"/>
      <c r="PUQ970" s="26"/>
      <c r="PUR970" s="26"/>
      <c r="PUS970" s="26"/>
      <c r="PUT970" s="26"/>
      <c r="PUU970" s="26"/>
      <c r="PUV970" s="26"/>
      <c r="PUW970" s="26"/>
      <c r="PUX970" s="26"/>
      <c r="PUY970" s="26"/>
      <c r="PUZ970" s="26"/>
      <c r="PVA970" s="26"/>
      <c r="PVB970" s="26"/>
      <c r="PVC970" s="26"/>
      <c r="PVD970" s="26"/>
      <c r="PVE970" s="26"/>
      <c r="PVF970" s="26"/>
      <c r="PVG970" s="26"/>
      <c r="PVH970" s="26"/>
      <c r="PVI970" s="26"/>
      <c r="PVJ970" s="26"/>
      <c r="PVK970" s="26"/>
      <c r="PVL970" s="26"/>
      <c r="PVM970" s="26"/>
      <c r="PVN970" s="26"/>
      <c r="PVO970" s="26"/>
      <c r="PVP970" s="26"/>
      <c r="PVQ970" s="26"/>
      <c r="PVR970" s="26"/>
      <c r="PVS970" s="26"/>
      <c r="PVT970" s="26"/>
      <c r="PVU970" s="26"/>
      <c r="PVV970" s="26"/>
      <c r="PVW970" s="26"/>
      <c r="PVX970" s="26"/>
      <c r="PVY970" s="26"/>
      <c r="PVZ970" s="26"/>
      <c r="PWA970" s="26"/>
      <c r="PWB970" s="26"/>
      <c r="PWC970" s="26"/>
      <c r="PWD970" s="26"/>
      <c r="PWE970" s="26"/>
      <c r="PWF970" s="26"/>
      <c r="PWG970" s="26"/>
      <c r="PWH970" s="26"/>
      <c r="PWI970" s="26"/>
      <c r="PWJ970" s="26"/>
      <c r="PWK970" s="26"/>
      <c r="PWL970" s="26"/>
      <c r="PWM970" s="26"/>
      <c r="PWN970" s="26"/>
      <c r="PWO970" s="26"/>
      <c r="PWP970" s="26"/>
      <c r="PWQ970" s="26"/>
      <c r="PWR970" s="26"/>
      <c r="PWS970" s="26"/>
      <c r="PWT970" s="26"/>
      <c r="PWU970" s="26"/>
      <c r="PWV970" s="26"/>
      <c r="PWW970" s="26"/>
      <c r="PWX970" s="26"/>
      <c r="PWY970" s="26"/>
      <c r="PWZ970" s="26"/>
      <c r="PXA970" s="26"/>
      <c r="PXB970" s="26"/>
      <c r="PXC970" s="26"/>
      <c r="PXD970" s="26"/>
      <c r="PXE970" s="26"/>
      <c r="PXF970" s="26"/>
      <c r="PXG970" s="26"/>
      <c r="PXH970" s="26"/>
      <c r="PXI970" s="26"/>
      <c r="PXJ970" s="26"/>
      <c r="PXK970" s="26"/>
      <c r="PXL970" s="26"/>
      <c r="PXM970" s="26"/>
      <c r="PXN970" s="26"/>
      <c r="PXO970" s="26"/>
      <c r="PXP970" s="26"/>
      <c r="PXQ970" s="26"/>
      <c r="PXR970" s="26"/>
      <c r="PXS970" s="26"/>
      <c r="PXT970" s="26"/>
      <c r="PXU970" s="26"/>
      <c r="PXV970" s="26"/>
      <c r="PXW970" s="26"/>
      <c r="PXX970" s="26"/>
      <c r="PXY970" s="26"/>
      <c r="PXZ970" s="26"/>
      <c r="PYA970" s="26"/>
      <c r="PYB970" s="26"/>
      <c r="PYC970" s="26"/>
      <c r="PYD970" s="26"/>
      <c r="PYE970" s="26"/>
      <c r="PYF970" s="26"/>
      <c r="PYG970" s="26"/>
      <c r="PYH970" s="26"/>
      <c r="PYI970" s="26"/>
      <c r="PYJ970" s="26"/>
      <c r="PYK970" s="26"/>
      <c r="PYL970" s="26"/>
      <c r="PYM970" s="26"/>
      <c r="PYN970" s="26"/>
      <c r="PYO970" s="26"/>
      <c r="PYP970" s="26"/>
      <c r="PYQ970" s="26"/>
      <c r="PYR970" s="26"/>
      <c r="PYS970" s="26"/>
      <c r="PYT970" s="26"/>
      <c r="PYU970" s="26"/>
      <c r="PYV970" s="26"/>
      <c r="PYW970" s="26"/>
      <c r="PYX970" s="26"/>
      <c r="PYY970" s="26"/>
      <c r="PYZ970" s="26"/>
      <c r="PZA970" s="26"/>
      <c r="PZB970" s="26"/>
      <c r="PZC970" s="26"/>
      <c r="PZD970" s="26"/>
      <c r="PZE970" s="26"/>
      <c r="PZF970" s="26"/>
      <c r="PZG970" s="26"/>
      <c r="PZH970" s="26"/>
      <c r="PZI970" s="26"/>
      <c r="PZJ970" s="26"/>
      <c r="PZK970" s="26"/>
      <c r="PZL970" s="26"/>
      <c r="PZM970" s="26"/>
      <c r="PZN970" s="26"/>
      <c r="PZO970" s="26"/>
      <c r="PZP970" s="26"/>
      <c r="PZQ970" s="26"/>
      <c r="PZR970" s="26"/>
      <c r="PZS970" s="26"/>
      <c r="PZT970" s="26"/>
      <c r="PZU970" s="26"/>
      <c r="PZV970" s="26"/>
      <c r="PZW970" s="26"/>
      <c r="PZX970" s="26"/>
      <c r="PZY970" s="26"/>
      <c r="PZZ970" s="26"/>
      <c r="QAA970" s="26"/>
      <c r="QAB970" s="26"/>
      <c r="QAC970" s="26"/>
      <c r="QAD970" s="26"/>
      <c r="QAE970" s="26"/>
      <c r="QAF970" s="26"/>
      <c r="QAG970" s="26"/>
      <c r="QAH970" s="26"/>
      <c r="QAI970" s="26"/>
      <c r="QAJ970" s="26"/>
      <c r="QAK970" s="26"/>
      <c r="QAL970" s="26"/>
      <c r="QAM970" s="26"/>
      <c r="QAN970" s="26"/>
      <c r="QAO970" s="26"/>
      <c r="QAP970" s="26"/>
      <c r="QAQ970" s="26"/>
      <c r="QAR970" s="26"/>
      <c r="QAS970" s="26"/>
      <c r="QAT970" s="26"/>
      <c r="QAU970" s="26"/>
      <c r="QAV970" s="26"/>
      <c r="QAW970" s="26"/>
      <c r="QAX970" s="26"/>
      <c r="QAY970" s="26"/>
      <c r="QAZ970" s="26"/>
      <c r="QBA970" s="26"/>
      <c r="QBB970" s="26"/>
      <c r="QBC970" s="26"/>
      <c r="QBD970" s="26"/>
      <c r="QBE970" s="26"/>
      <c r="QBF970" s="26"/>
      <c r="QBG970" s="26"/>
      <c r="QBH970" s="26"/>
      <c r="QBI970" s="26"/>
      <c r="QBJ970" s="26"/>
      <c r="QBK970" s="26"/>
      <c r="QBL970" s="26"/>
      <c r="QBM970" s="26"/>
      <c r="QBN970" s="26"/>
      <c r="QBO970" s="26"/>
      <c r="QBP970" s="26"/>
      <c r="QBQ970" s="26"/>
      <c r="QBR970" s="26"/>
      <c r="QBS970" s="26"/>
      <c r="QBT970" s="26"/>
      <c r="QBU970" s="26"/>
      <c r="QBV970" s="26"/>
      <c r="QBW970" s="26"/>
      <c r="QBX970" s="26"/>
      <c r="QBY970" s="26"/>
      <c r="QBZ970" s="26"/>
      <c r="QCA970" s="26"/>
      <c r="QCB970" s="26"/>
      <c r="QCC970" s="26"/>
      <c r="QCD970" s="26"/>
      <c r="QCE970" s="26"/>
      <c r="QCF970" s="26"/>
      <c r="QCG970" s="26"/>
      <c r="QCH970" s="26"/>
      <c r="QCI970" s="26"/>
      <c r="QCJ970" s="26"/>
      <c r="QCK970" s="26"/>
      <c r="QCL970" s="26"/>
      <c r="QCM970" s="26"/>
      <c r="QCN970" s="26"/>
      <c r="QCO970" s="26"/>
      <c r="QCP970" s="26"/>
      <c r="QCQ970" s="26"/>
      <c r="QCR970" s="26"/>
      <c r="QCS970" s="26"/>
      <c r="QCT970" s="26"/>
      <c r="QCU970" s="26"/>
      <c r="QCV970" s="26"/>
      <c r="QCW970" s="26"/>
      <c r="QCX970" s="26"/>
      <c r="QCY970" s="26"/>
      <c r="QCZ970" s="26"/>
      <c r="QDA970" s="26"/>
      <c r="QDB970" s="26"/>
      <c r="QDC970" s="26"/>
      <c r="QDD970" s="26"/>
      <c r="QDE970" s="26"/>
      <c r="QDF970" s="26"/>
      <c r="QDG970" s="26"/>
      <c r="QDH970" s="26"/>
      <c r="QDI970" s="26"/>
      <c r="QDJ970" s="26"/>
      <c r="QDK970" s="26"/>
      <c r="QDL970" s="26"/>
      <c r="QDM970" s="26"/>
      <c r="QDN970" s="26"/>
      <c r="QDO970" s="26"/>
      <c r="QDP970" s="26"/>
      <c r="QDQ970" s="26"/>
      <c r="QDR970" s="26"/>
      <c r="QDS970" s="26"/>
      <c r="QDT970" s="26"/>
      <c r="QDU970" s="26"/>
      <c r="QDV970" s="26"/>
      <c r="QDW970" s="26"/>
      <c r="QDX970" s="26"/>
      <c r="QDY970" s="26"/>
      <c r="QDZ970" s="26"/>
      <c r="QEA970" s="26"/>
      <c r="QEB970" s="26"/>
      <c r="QEC970" s="26"/>
      <c r="QED970" s="26"/>
      <c r="QEE970" s="26"/>
      <c r="QEF970" s="26"/>
      <c r="QEG970" s="26"/>
      <c r="QEH970" s="26"/>
      <c r="QEI970" s="26"/>
      <c r="QEJ970" s="26"/>
      <c r="QEK970" s="26"/>
      <c r="QEL970" s="26"/>
      <c r="QEM970" s="26"/>
      <c r="QEN970" s="26"/>
      <c r="QEO970" s="26"/>
      <c r="QEP970" s="26"/>
      <c r="QEQ970" s="26"/>
      <c r="QER970" s="26"/>
      <c r="QES970" s="26"/>
      <c r="QET970" s="26"/>
      <c r="QEU970" s="26"/>
      <c r="QEV970" s="26"/>
      <c r="QEW970" s="26"/>
      <c r="QEX970" s="26"/>
      <c r="QEY970" s="26"/>
      <c r="QEZ970" s="26"/>
      <c r="QFA970" s="26"/>
      <c r="QFB970" s="26"/>
      <c r="QFC970" s="26"/>
      <c r="QFD970" s="26"/>
      <c r="QFE970" s="26"/>
      <c r="QFF970" s="26"/>
      <c r="QFG970" s="26"/>
      <c r="QFH970" s="26"/>
      <c r="QFI970" s="26"/>
      <c r="QFJ970" s="26"/>
      <c r="QFK970" s="26"/>
      <c r="QFL970" s="26"/>
      <c r="QFM970" s="26"/>
      <c r="QFN970" s="26"/>
      <c r="QFO970" s="26"/>
      <c r="QFP970" s="26"/>
      <c r="QFQ970" s="26"/>
      <c r="QFR970" s="26"/>
      <c r="QFS970" s="26"/>
      <c r="QFT970" s="26"/>
      <c r="QFU970" s="26"/>
      <c r="QFV970" s="26"/>
      <c r="QFW970" s="26"/>
      <c r="QFX970" s="26"/>
      <c r="QFY970" s="26"/>
      <c r="QFZ970" s="26"/>
      <c r="QGA970" s="26"/>
      <c r="QGB970" s="26"/>
      <c r="QGC970" s="26"/>
      <c r="QGD970" s="26"/>
      <c r="QGE970" s="26"/>
      <c r="QGF970" s="26"/>
      <c r="QGG970" s="26"/>
      <c r="QGH970" s="26"/>
      <c r="QGI970" s="26"/>
      <c r="QGJ970" s="26"/>
      <c r="QGK970" s="26"/>
      <c r="QGL970" s="26"/>
      <c r="QGM970" s="26"/>
      <c r="QGN970" s="26"/>
      <c r="QGO970" s="26"/>
      <c r="QGP970" s="26"/>
      <c r="QGQ970" s="26"/>
      <c r="QGR970" s="26"/>
      <c r="QGS970" s="26"/>
      <c r="QGT970" s="26"/>
      <c r="QGU970" s="26"/>
      <c r="QGV970" s="26"/>
      <c r="QGW970" s="26"/>
      <c r="QGX970" s="26"/>
      <c r="QGY970" s="26"/>
      <c r="QGZ970" s="26"/>
      <c r="QHA970" s="26"/>
      <c r="QHB970" s="26"/>
      <c r="QHC970" s="26"/>
      <c r="QHD970" s="26"/>
      <c r="QHE970" s="26"/>
      <c r="QHF970" s="26"/>
      <c r="QHG970" s="26"/>
      <c r="QHH970" s="26"/>
      <c r="QHI970" s="26"/>
      <c r="QHJ970" s="26"/>
      <c r="QHK970" s="26"/>
      <c r="QHL970" s="26"/>
      <c r="QHM970" s="26"/>
      <c r="QHN970" s="26"/>
      <c r="QHO970" s="26"/>
      <c r="QHP970" s="26"/>
      <c r="QHQ970" s="26"/>
      <c r="QHR970" s="26"/>
      <c r="QHS970" s="26"/>
      <c r="QHT970" s="26"/>
      <c r="QHU970" s="26"/>
      <c r="QHV970" s="26"/>
      <c r="QHW970" s="26"/>
      <c r="QHX970" s="26"/>
      <c r="QHY970" s="26"/>
      <c r="QHZ970" s="26"/>
      <c r="QIA970" s="26"/>
      <c r="QIB970" s="26"/>
      <c r="QIC970" s="26"/>
      <c r="QID970" s="26"/>
      <c r="QIE970" s="26"/>
      <c r="QIF970" s="26"/>
      <c r="QIG970" s="26"/>
      <c r="QIH970" s="26"/>
      <c r="QII970" s="26"/>
      <c r="QIJ970" s="26"/>
      <c r="QIK970" s="26"/>
      <c r="QIL970" s="26"/>
      <c r="QIM970" s="26"/>
      <c r="QIN970" s="26"/>
      <c r="QIO970" s="26"/>
      <c r="QIP970" s="26"/>
      <c r="QIQ970" s="26"/>
      <c r="QIR970" s="26"/>
      <c r="QIS970" s="26"/>
      <c r="QIT970" s="26"/>
      <c r="QIU970" s="26"/>
      <c r="QIV970" s="26"/>
      <c r="QIW970" s="26"/>
      <c r="QIX970" s="26"/>
      <c r="QIY970" s="26"/>
      <c r="QIZ970" s="26"/>
      <c r="QJA970" s="26"/>
      <c r="QJB970" s="26"/>
      <c r="QJC970" s="26"/>
      <c r="QJD970" s="26"/>
      <c r="QJE970" s="26"/>
      <c r="QJF970" s="26"/>
      <c r="QJG970" s="26"/>
      <c r="QJH970" s="26"/>
      <c r="QJI970" s="26"/>
      <c r="QJJ970" s="26"/>
      <c r="QJK970" s="26"/>
      <c r="QJL970" s="26"/>
      <c r="QJM970" s="26"/>
      <c r="QJN970" s="26"/>
      <c r="QJO970" s="26"/>
      <c r="QJP970" s="26"/>
      <c r="QJQ970" s="26"/>
      <c r="QJR970" s="26"/>
      <c r="QJS970" s="26"/>
      <c r="QJT970" s="26"/>
      <c r="QJU970" s="26"/>
      <c r="QJV970" s="26"/>
      <c r="QJW970" s="26"/>
      <c r="QJX970" s="26"/>
      <c r="QJY970" s="26"/>
      <c r="QJZ970" s="26"/>
      <c r="QKA970" s="26"/>
      <c r="QKB970" s="26"/>
      <c r="QKC970" s="26"/>
      <c r="QKD970" s="26"/>
      <c r="QKE970" s="26"/>
      <c r="QKF970" s="26"/>
      <c r="QKG970" s="26"/>
      <c r="QKH970" s="26"/>
      <c r="QKI970" s="26"/>
      <c r="QKJ970" s="26"/>
      <c r="QKK970" s="26"/>
      <c r="QKL970" s="26"/>
      <c r="QKM970" s="26"/>
      <c r="QKN970" s="26"/>
      <c r="QKO970" s="26"/>
      <c r="QKP970" s="26"/>
      <c r="QKQ970" s="26"/>
      <c r="QKR970" s="26"/>
      <c r="QKS970" s="26"/>
      <c r="QKT970" s="26"/>
      <c r="QKU970" s="26"/>
      <c r="QKV970" s="26"/>
      <c r="QKW970" s="26"/>
      <c r="QKX970" s="26"/>
      <c r="QKY970" s="26"/>
      <c r="QKZ970" s="26"/>
      <c r="QLA970" s="26"/>
      <c r="QLB970" s="26"/>
      <c r="QLC970" s="26"/>
      <c r="QLD970" s="26"/>
      <c r="QLE970" s="26"/>
      <c r="QLF970" s="26"/>
      <c r="QLG970" s="26"/>
      <c r="QLH970" s="26"/>
      <c r="QLI970" s="26"/>
      <c r="QLJ970" s="26"/>
      <c r="QLK970" s="26"/>
      <c r="QLL970" s="26"/>
      <c r="QLM970" s="26"/>
      <c r="QLN970" s="26"/>
      <c r="QLO970" s="26"/>
      <c r="QLP970" s="26"/>
      <c r="QLQ970" s="26"/>
      <c r="QLR970" s="26"/>
      <c r="QLS970" s="26"/>
      <c r="QLT970" s="26"/>
      <c r="QLU970" s="26"/>
      <c r="QLV970" s="26"/>
      <c r="QLW970" s="26"/>
      <c r="QLX970" s="26"/>
      <c r="QLY970" s="26"/>
      <c r="QLZ970" s="26"/>
      <c r="QMA970" s="26"/>
      <c r="QMB970" s="26"/>
      <c r="QMC970" s="26"/>
      <c r="QMD970" s="26"/>
      <c r="QME970" s="26"/>
      <c r="QMF970" s="26"/>
      <c r="QMG970" s="26"/>
      <c r="QMH970" s="26"/>
      <c r="QMI970" s="26"/>
      <c r="QMJ970" s="26"/>
      <c r="QMK970" s="26"/>
      <c r="QML970" s="26"/>
      <c r="QMM970" s="26"/>
      <c r="QMN970" s="26"/>
      <c r="QMO970" s="26"/>
      <c r="QMP970" s="26"/>
      <c r="QMQ970" s="26"/>
      <c r="QMR970" s="26"/>
      <c r="QMS970" s="26"/>
      <c r="QMT970" s="26"/>
      <c r="QMU970" s="26"/>
      <c r="QMV970" s="26"/>
      <c r="QMW970" s="26"/>
      <c r="QMX970" s="26"/>
      <c r="QMY970" s="26"/>
      <c r="QMZ970" s="26"/>
      <c r="QNA970" s="26"/>
      <c r="QNB970" s="26"/>
      <c r="QNC970" s="26"/>
      <c r="QND970" s="26"/>
      <c r="QNE970" s="26"/>
      <c r="QNF970" s="26"/>
      <c r="QNG970" s="26"/>
      <c r="QNH970" s="26"/>
      <c r="QNI970" s="26"/>
      <c r="QNJ970" s="26"/>
      <c r="QNK970" s="26"/>
      <c r="QNL970" s="26"/>
      <c r="QNM970" s="26"/>
      <c r="QNN970" s="26"/>
      <c r="QNO970" s="26"/>
      <c r="QNP970" s="26"/>
      <c r="QNQ970" s="26"/>
      <c r="QNR970" s="26"/>
      <c r="QNS970" s="26"/>
      <c r="QNT970" s="26"/>
      <c r="QNU970" s="26"/>
      <c r="QNV970" s="26"/>
      <c r="QNW970" s="26"/>
      <c r="QNX970" s="26"/>
      <c r="QNY970" s="26"/>
      <c r="QNZ970" s="26"/>
      <c r="QOA970" s="26"/>
      <c r="QOB970" s="26"/>
      <c r="QOC970" s="26"/>
      <c r="QOD970" s="26"/>
      <c r="QOE970" s="26"/>
      <c r="QOF970" s="26"/>
      <c r="QOG970" s="26"/>
      <c r="QOH970" s="26"/>
      <c r="QOI970" s="26"/>
      <c r="QOJ970" s="26"/>
      <c r="QOK970" s="26"/>
      <c r="QOL970" s="26"/>
      <c r="QOM970" s="26"/>
      <c r="QON970" s="26"/>
      <c r="QOO970" s="26"/>
      <c r="QOP970" s="26"/>
      <c r="QOQ970" s="26"/>
      <c r="QOR970" s="26"/>
      <c r="QOS970" s="26"/>
      <c r="QOT970" s="26"/>
      <c r="QOU970" s="26"/>
      <c r="QOV970" s="26"/>
      <c r="QOW970" s="26"/>
      <c r="QOX970" s="26"/>
      <c r="QOY970" s="26"/>
      <c r="QOZ970" s="26"/>
      <c r="QPA970" s="26"/>
      <c r="QPB970" s="26"/>
      <c r="QPC970" s="26"/>
      <c r="QPD970" s="26"/>
      <c r="QPE970" s="26"/>
      <c r="QPF970" s="26"/>
      <c r="QPG970" s="26"/>
      <c r="QPH970" s="26"/>
      <c r="QPI970" s="26"/>
      <c r="QPJ970" s="26"/>
      <c r="QPK970" s="26"/>
      <c r="QPL970" s="26"/>
      <c r="QPM970" s="26"/>
      <c r="QPN970" s="26"/>
      <c r="QPO970" s="26"/>
      <c r="QPP970" s="26"/>
      <c r="QPQ970" s="26"/>
      <c r="QPR970" s="26"/>
      <c r="QPS970" s="26"/>
      <c r="QPT970" s="26"/>
      <c r="QPU970" s="26"/>
      <c r="QPV970" s="26"/>
      <c r="QPW970" s="26"/>
      <c r="QPX970" s="26"/>
      <c r="QPY970" s="26"/>
      <c r="QPZ970" s="26"/>
      <c r="QQA970" s="26"/>
      <c r="QQB970" s="26"/>
      <c r="QQC970" s="26"/>
      <c r="QQD970" s="26"/>
      <c r="QQE970" s="26"/>
      <c r="QQF970" s="26"/>
      <c r="QQG970" s="26"/>
      <c r="QQH970" s="26"/>
      <c r="QQI970" s="26"/>
      <c r="QQJ970" s="26"/>
      <c r="QQK970" s="26"/>
      <c r="QQL970" s="26"/>
      <c r="QQM970" s="26"/>
      <c r="QQN970" s="26"/>
      <c r="QQO970" s="26"/>
      <c r="QQP970" s="26"/>
      <c r="QQQ970" s="26"/>
      <c r="QQR970" s="26"/>
      <c r="QQS970" s="26"/>
      <c r="QQT970" s="26"/>
      <c r="QQU970" s="26"/>
      <c r="QQV970" s="26"/>
      <c r="QQW970" s="26"/>
      <c r="QQX970" s="26"/>
      <c r="QQY970" s="26"/>
      <c r="QQZ970" s="26"/>
      <c r="QRA970" s="26"/>
      <c r="QRB970" s="26"/>
      <c r="QRC970" s="26"/>
      <c r="QRD970" s="26"/>
      <c r="QRE970" s="26"/>
      <c r="QRF970" s="26"/>
      <c r="QRG970" s="26"/>
      <c r="QRH970" s="26"/>
      <c r="QRI970" s="26"/>
      <c r="QRJ970" s="26"/>
      <c r="QRK970" s="26"/>
      <c r="QRL970" s="26"/>
      <c r="QRM970" s="26"/>
      <c r="QRN970" s="26"/>
      <c r="QRO970" s="26"/>
      <c r="QRP970" s="26"/>
      <c r="QRQ970" s="26"/>
      <c r="QRR970" s="26"/>
      <c r="QRS970" s="26"/>
      <c r="QRT970" s="26"/>
      <c r="QRU970" s="26"/>
      <c r="QRV970" s="26"/>
      <c r="QRW970" s="26"/>
      <c r="QRX970" s="26"/>
      <c r="QRY970" s="26"/>
      <c r="QRZ970" s="26"/>
      <c r="QSA970" s="26"/>
      <c r="QSB970" s="26"/>
      <c r="QSC970" s="26"/>
      <c r="QSD970" s="26"/>
      <c r="QSE970" s="26"/>
      <c r="QSF970" s="26"/>
      <c r="QSG970" s="26"/>
      <c r="QSH970" s="26"/>
      <c r="QSI970" s="26"/>
      <c r="QSJ970" s="26"/>
      <c r="QSK970" s="26"/>
      <c r="QSL970" s="26"/>
      <c r="QSM970" s="26"/>
      <c r="QSN970" s="26"/>
      <c r="QSO970" s="26"/>
      <c r="QSP970" s="26"/>
      <c r="QSQ970" s="26"/>
      <c r="QSR970" s="26"/>
      <c r="QSS970" s="26"/>
      <c r="QST970" s="26"/>
      <c r="QSU970" s="26"/>
      <c r="QSV970" s="26"/>
      <c r="QSW970" s="26"/>
      <c r="QSX970" s="26"/>
      <c r="QSY970" s="26"/>
      <c r="QSZ970" s="26"/>
      <c r="QTA970" s="26"/>
      <c r="QTB970" s="26"/>
      <c r="QTC970" s="26"/>
      <c r="QTD970" s="26"/>
      <c r="QTE970" s="26"/>
      <c r="QTF970" s="26"/>
      <c r="QTG970" s="26"/>
      <c r="QTH970" s="26"/>
      <c r="QTI970" s="26"/>
      <c r="QTJ970" s="26"/>
      <c r="QTK970" s="26"/>
      <c r="QTL970" s="26"/>
      <c r="QTM970" s="26"/>
      <c r="QTN970" s="26"/>
      <c r="QTO970" s="26"/>
      <c r="QTP970" s="26"/>
      <c r="QTQ970" s="26"/>
      <c r="QTR970" s="26"/>
      <c r="QTS970" s="26"/>
      <c r="QTT970" s="26"/>
      <c r="QTU970" s="26"/>
      <c r="QTV970" s="26"/>
      <c r="QTW970" s="26"/>
      <c r="QTX970" s="26"/>
      <c r="QTY970" s="26"/>
      <c r="QTZ970" s="26"/>
      <c r="QUA970" s="26"/>
      <c r="QUB970" s="26"/>
      <c r="QUC970" s="26"/>
      <c r="QUD970" s="26"/>
      <c r="QUE970" s="26"/>
      <c r="QUF970" s="26"/>
      <c r="QUG970" s="26"/>
      <c r="QUH970" s="26"/>
      <c r="QUI970" s="26"/>
      <c r="QUJ970" s="26"/>
      <c r="QUK970" s="26"/>
      <c r="QUL970" s="26"/>
      <c r="QUM970" s="26"/>
      <c r="QUN970" s="26"/>
      <c r="QUO970" s="26"/>
      <c r="QUP970" s="26"/>
      <c r="QUQ970" s="26"/>
      <c r="QUR970" s="26"/>
      <c r="QUS970" s="26"/>
      <c r="QUT970" s="26"/>
      <c r="QUU970" s="26"/>
      <c r="QUV970" s="26"/>
      <c r="QUW970" s="26"/>
      <c r="QUX970" s="26"/>
      <c r="QUY970" s="26"/>
      <c r="QUZ970" s="26"/>
      <c r="QVA970" s="26"/>
      <c r="QVB970" s="26"/>
      <c r="QVC970" s="26"/>
      <c r="QVD970" s="26"/>
      <c r="QVE970" s="26"/>
      <c r="QVF970" s="26"/>
      <c r="QVG970" s="26"/>
      <c r="QVH970" s="26"/>
      <c r="QVI970" s="26"/>
      <c r="QVJ970" s="26"/>
      <c r="QVK970" s="26"/>
      <c r="QVL970" s="26"/>
      <c r="QVM970" s="26"/>
      <c r="QVN970" s="26"/>
      <c r="QVO970" s="26"/>
      <c r="QVP970" s="26"/>
      <c r="QVQ970" s="26"/>
      <c r="QVR970" s="26"/>
      <c r="QVS970" s="26"/>
      <c r="QVT970" s="26"/>
      <c r="QVU970" s="26"/>
      <c r="QVV970" s="26"/>
      <c r="QVW970" s="26"/>
      <c r="QVX970" s="26"/>
      <c r="QVY970" s="26"/>
      <c r="QVZ970" s="26"/>
      <c r="QWA970" s="26"/>
      <c r="QWB970" s="26"/>
      <c r="QWC970" s="26"/>
      <c r="QWD970" s="26"/>
      <c r="QWE970" s="26"/>
      <c r="QWF970" s="26"/>
      <c r="QWG970" s="26"/>
      <c r="QWH970" s="26"/>
      <c r="QWI970" s="26"/>
      <c r="QWJ970" s="26"/>
      <c r="QWK970" s="26"/>
      <c r="QWL970" s="26"/>
      <c r="QWM970" s="26"/>
      <c r="QWN970" s="26"/>
      <c r="QWO970" s="26"/>
      <c r="QWP970" s="26"/>
      <c r="QWQ970" s="26"/>
      <c r="QWR970" s="26"/>
      <c r="QWS970" s="26"/>
      <c r="QWT970" s="26"/>
      <c r="QWU970" s="26"/>
      <c r="QWV970" s="26"/>
      <c r="QWW970" s="26"/>
      <c r="QWX970" s="26"/>
      <c r="QWY970" s="26"/>
      <c r="QWZ970" s="26"/>
      <c r="QXA970" s="26"/>
      <c r="QXB970" s="26"/>
      <c r="QXC970" s="26"/>
      <c r="QXD970" s="26"/>
      <c r="QXE970" s="26"/>
      <c r="QXF970" s="26"/>
      <c r="QXG970" s="26"/>
      <c r="QXH970" s="26"/>
      <c r="QXI970" s="26"/>
      <c r="QXJ970" s="26"/>
      <c r="QXK970" s="26"/>
      <c r="QXL970" s="26"/>
      <c r="QXM970" s="26"/>
      <c r="QXN970" s="26"/>
      <c r="QXO970" s="26"/>
      <c r="QXP970" s="26"/>
      <c r="QXQ970" s="26"/>
      <c r="QXR970" s="26"/>
      <c r="QXS970" s="26"/>
      <c r="QXT970" s="26"/>
      <c r="QXU970" s="26"/>
      <c r="QXV970" s="26"/>
      <c r="QXW970" s="26"/>
      <c r="QXX970" s="26"/>
      <c r="QXY970" s="26"/>
      <c r="QXZ970" s="26"/>
      <c r="QYA970" s="26"/>
      <c r="QYB970" s="26"/>
      <c r="QYC970" s="26"/>
      <c r="QYD970" s="26"/>
      <c r="QYE970" s="26"/>
      <c r="QYF970" s="26"/>
      <c r="QYG970" s="26"/>
      <c r="QYH970" s="26"/>
      <c r="QYI970" s="26"/>
      <c r="QYJ970" s="26"/>
      <c r="QYK970" s="26"/>
      <c r="QYL970" s="26"/>
      <c r="QYM970" s="26"/>
      <c r="QYN970" s="26"/>
      <c r="QYO970" s="26"/>
      <c r="QYP970" s="26"/>
      <c r="QYQ970" s="26"/>
      <c r="QYR970" s="26"/>
      <c r="QYS970" s="26"/>
      <c r="QYT970" s="26"/>
      <c r="QYU970" s="26"/>
      <c r="QYV970" s="26"/>
      <c r="QYW970" s="26"/>
      <c r="QYX970" s="26"/>
      <c r="QYY970" s="26"/>
      <c r="QYZ970" s="26"/>
      <c r="QZA970" s="26"/>
      <c r="QZB970" s="26"/>
      <c r="QZC970" s="26"/>
      <c r="QZD970" s="26"/>
      <c r="QZE970" s="26"/>
      <c r="QZF970" s="26"/>
      <c r="QZG970" s="26"/>
      <c r="QZH970" s="26"/>
      <c r="QZI970" s="26"/>
      <c r="QZJ970" s="26"/>
      <c r="QZK970" s="26"/>
      <c r="QZL970" s="26"/>
      <c r="QZM970" s="26"/>
      <c r="QZN970" s="26"/>
      <c r="QZO970" s="26"/>
      <c r="QZP970" s="26"/>
      <c r="QZQ970" s="26"/>
      <c r="QZR970" s="26"/>
      <c r="QZS970" s="26"/>
      <c r="QZT970" s="26"/>
      <c r="QZU970" s="26"/>
      <c r="QZV970" s="26"/>
      <c r="QZW970" s="26"/>
      <c r="QZX970" s="26"/>
      <c r="QZY970" s="26"/>
      <c r="QZZ970" s="26"/>
      <c r="RAA970" s="26"/>
      <c r="RAB970" s="26"/>
      <c r="RAC970" s="26"/>
      <c r="RAD970" s="26"/>
      <c r="RAE970" s="26"/>
      <c r="RAF970" s="26"/>
      <c r="RAG970" s="26"/>
      <c r="RAH970" s="26"/>
      <c r="RAI970" s="26"/>
      <c r="RAJ970" s="26"/>
      <c r="RAK970" s="26"/>
      <c r="RAL970" s="26"/>
      <c r="RAM970" s="26"/>
      <c r="RAN970" s="26"/>
      <c r="RAO970" s="26"/>
      <c r="RAP970" s="26"/>
      <c r="RAQ970" s="26"/>
      <c r="RAR970" s="26"/>
      <c r="RAS970" s="26"/>
      <c r="RAT970" s="26"/>
      <c r="RAU970" s="26"/>
      <c r="RAV970" s="26"/>
      <c r="RAW970" s="26"/>
      <c r="RAX970" s="26"/>
      <c r="RAY970" s="26"/>
      <c r="RAZ970" s="26"/>
      <c r="RBA970" s="26"/>
      <c r="RBB970" s="26"/>
      <c r="RBC970" s="26"/>
      <c r="RBD970" s="26"/>
      <c r="RBE970" s="26"/>
      <c r="RBF970" s="26"/>
      <c r="RBG970" s="26"/>
      <c r="RBH970" s="26"/>
      <c r="RBI970" s="26"/>
      <c r="RBJ970" s="26"/>
      <c r="RBK970" s="26"/>
      <c r="RBL970" s="26"/>
      <c r="RBM970" s="26"/>
      <c r="RBN970" s="26"/>
      <c r="RBO970" s="26"/>
      <c r="RBP970" s="26"/>
      <c r="RBQ970" s="26"/>
      <c r="RBR970" s="26"/>
      <c r="RBS970" s="26"/>
      <c r="RBT970" s="26"/>
      <c r="RBU970" s="26"/>
      <c r="RBV970" s="26"/>
      <c r="RBW970" s="26"/>
      <c r="RBX970" s="26"/>
      <c r="RBY970" s="26"/>
      <c r="RBZ970" s="26"/>
      <c r="RCA970" s="26"/>
      <c r="RCB970" s="26"/>
      <c r="RCC970" s="26"/>
      <c r="RCD970" s="26"/>
      <c r="RCE970" s="26"/>
      <c r="RCF970" s="26"/>
      <c r="RCG970" s="26"/>
      <c r="RCH970" s="26"/>
      <c r="RCI970" s="26"/>
      <c r="RCJ970" s="26"/>
      <c r="RCK970" s="26"/>
      <c r="RCL970" s="26"/>
      <c r="RCM970" s="26"/>
      <c r="RCN970" s="26"/>
      <c r="RCO970" s="26"/>
      <c r="RCP970" s="26"/>
      <c r="RCQ970" s="26"/>
      <c r="RCR970" s="26"/>
      <c r="RCS970" s="26"/>
      <c r="RCT970" s="26"/>
      <c r="RCU970" s="26"/>
      <c r="RCV970" s="26"/>
      <c r="RCW970" s="26"/>
      <c r="RCX970" s="26"/>
      <c r="RCY970" s="26"/>
      <c r="RCZ970" s="26"/>
      <c r="RDA970" s="26"/>
      <c r="RDB970" s="26"/>
      <c r="RDC970" s="26"/>
      <c r="RDD970" s="26"/>
      <c r="RDE970" s="26"/>
      <c r="RDF970" s="26"/>
      <c r="RDG970" s="26"/>
      <c r="RDH970" s="26"/>
      <c r="RDI970" s="26"/>
      <c r="RDJ970" s="26"/>
      <c r="RDK970" s="26"/>
      <c r="RDL970" s="26"/>
      <c r="RDM970" s="26"/>
      <c r="RDN970" s="26"/>
      <c r="RDO970" s="26"/>
      <c r="RDP970" s="26"/>
      <c r="RDQ970" s="26"/>
      <c r="RDR970" s="26"/>
      <c r="RDS970" s="26"/>
      <c r="RDT970" s="26"/>
      <c r="RDU970" s="26"/>
      <c r="RDV970" s="26"/>
      <c r="RDW970" s="26"/>
      <c r="RDX970" s="26"/>
      <c r="RDY970" s="26"/>
      <c r="RDZ970" s="26"/>
      <c r="REA970" s="26"/>
      <c r="REB970" s="26"/>
      <c r="REC970" s="26"/>
      <c r="RED970" s="26"/>
      <c r="REE970" s="26"/>
      <c r="REF970" s="26"/>
      <c r="REG970" s="26"/>
      <c r="REH970" s="26"/>
      <c r="REI970" s="26"/>
      <c r="REJ970" s="26"/>
      <c r="REK970" s="26"/>
      <c r="REL970" s="26"/>
      <c r="REM970" s="26"/>
      <c r="REN970" s="26"/>
      <c r="REO970" s="26"/>
      <c r="REP970" s="26"/>
      <c r="REQ970" s="26"/>
      <c r="RER970" s="26"/>
      <c r="RES970" s="26"/>
      <c r="RET970" s="26"/>
      <c r="REU970" s="26"/>
      <c r="REV970" s="26"/>
      <c r="REW970" s="26"/>
      <c r="REX970" s="26"/>
      <c r="REY970" s="26"/>
      <c r="REZ970" s="26"/>
      <c r="RFA970" s="26"/>
      <c r="RFB970" s="26"/>
      <c r="RFC970" s="26"/>
      <c r="RFD970" s="26"/>
      <c r="RFE970" s="26"/>
      <c r="RFF970" s="26"/>
      <c r="RFG970" s="26"/>
      <c r="RFH970" s="26"/>
      <c r="RFI970" s="26"/>
      <c r="RFJ970" s="26"/>
      <c r="RFK970" s="26"/>
      <c r="RFL970" s="26"/>
      <c r="RFM970" s="26"/>
      <c r="RFN970" s="26"/>
      <c r="RFO970" s="26"/>
      <c r="RFP970" s="26"/>
      <c r="RFQ970" s="26"/>
      <c r="RFR970" s="26"/>
      <c r="RFS970" s="26"/>
      <c r="RFT970" s="26"/>
      <c r="RFU970" s="26"/>
      <c r="RFV970" s="26"/>
      <c r="RFW970" s="26"/>
      <c r="RFX970" s="26"/>
      <c r="RFY970" s="26"/>
      <c r="RFZ970" s="26"/>
      <c r="RGA970" s="26"/>
      <c r="RGB970" s="26"/>
      <c r="RGC970" s="26"/>
      <c r="RGD970" s="26"/>
      <c r="RGE970" s="26"/>
      <c r="RGF970" s="26"/>
      <c r="RGG970" s="26"/>
      <c r="RGH970" s="26"/>
      <c r="RGI970" s="26"/>
      <c r="RGJ970" s="26"/>
      <c r="RGK970" s="26"/>
      <c r="RGL970" s="26"/>
      <c r="RGM970" s="26"/>
      <c r="RGN970" s="26"/>
      <c r="RGO970" s="26"/>
      <c r="RGP970" s="26"/>
      <c r="RGQ970" s="26"/>
      <c r="RGR970" s="26"/>
      <c r="RGS970" s="26"/>
      <c r="RGT970" s="26"/>
      <c r="RGU970" s="26"/>
      <c r="RGV970" s="26"/>
      <c r="RGW970" s="26"/>
      <c r="RGX970" s="26"/>
      <c r="RGY970" s="26"/>
      <c r="RGZ970" s="26"/>
      <c r="RHA970" s="26"/>
      <c r="RHB970" s="26"/>
      <c r="RHC970" s="26"/>
      <c r="RHD970" s="26"/>
      <c r="RHE970" s="26"/>
      <c r="RHF970" s="26"/>
      <c r="RHG970" s="26"/>
      <c r="RHH970" s="26"/>
      <c r="RHI970" s="26"/>
      <c r="RHJ970" s="26"/>
      <c r="RHK970" s="26"/>
      <c r="RHL970" s="26"/>
      <c r="RHM970" s="26"/>
      <c r="RHN970" s="26"/>
      <c r="RHO970" s="26"/>
      <c r="RHP970" s="26"/>
      <c r="RHQ970" s="26"/>
      <c r="RHR970" s="26"/>
      <c r="RHS970" s="26"/>
      <c r="RHT970" s="26"/>
      <c r="RHU970" s="26"/>
      <c r="RHV970" s="26"/>
      <c r="RHW970" s="26"/>
      <c r="RHX970" s="26"/>
      <c r="RHY970" s="26"/>
      <c r="RHZ970" s="26"/>
      <c r="RIA970" s="26"/>
      <c r="RIB970" s="26"/>
      <c r="RIC970" s="26"/>
      <c r="RID970" s="26"/>
      <c r="RIE970" s="26"/>
      <c r="RIF970" s="26"/>
      <c r="RIG970" s="26"/>
      <c r="RIH970" s="26"/>
      <c r="RII970" s="26"/>
      <c r="RIJ970" s="26"/>
      <c r="RIK970" s="26"/>
      <c r="RIL970" s="26"/>
      <c r="RIM970" s="26"/>
      <c r="RIN970" s="26"/>
      <c r="RIO970" s="26"/>
      <c r="RIP970" s="26"/>
      <c r="RIQ970" s="26"/>
      <c r="RIR970" s="26"/>
      <c r="RIS970" s="26"/>
      <c r="RIT970" s="26"/>
      <c r="RIU970" s="26"/>
      <c r="RIV970" s="26"/>
      <c r="RIW970" s="26"/>
      <c r="RIX970" s="26"/>
      <c r="RIY970" s="26"/>
      <c r="RIZ970" s="26"/>
      <c r="RJA970" s="26"/>
      <c r="RJB970" s="26"/>
      <c r="RJC970" s="26"/>
      <c r="RJD970" s="26"/>
      <c r="RJE970" s="26"/>
      <c r="RJF970" s="26"/>
      <c r="RJG970" s="26"/>
      <c r="RJH970" s="26"/>
      <c r="RJI970" s="26"/>
      <c r="RJJ970" s="26"/>
      <c r="RJK970" s="26"/>
      <c r="RJL970" s="26"/>
      <c r="RJM970" s="26"/>
      <c r="RJN970" s="26"/>
      <c r="RJO970" s="26"/>
      <c r="RJP970" s="26"/>
      <c r="RJQ970" s="26"/>
      <c r="RJR970" s="26"/>
      <c r="RJS970" s="26"/>
      <c r="RJT970" s="26"/>
      <c r="RJU970" s="26"/>
      <c r="RJV970" s="26"/>
      <c r="RJW970" s="26"/>
      <c r="RJX970" s="26"/>
      <c r="RJY970" s="26"/>
      <c r="RJZ970" s="26"/>
      <c r="RKA970" s="26"/>
      <c r="RKB970" s="26"/>
      <c r="RKC970" s="26"/>
      <c r="RKD970" s="26"/>
      <c r="RKE970" s="26"/>
      <c r="RKF970" s="26"/>
      <c r="RKG970" s="26"/>
      <c r="RKH970" s="26"/>
      <c r="RKI970" s="26"/>
      <c r="RKJ970" s="26"/>
      <c r="RKK970" s="26"/>
      <c r="RKL970" s="26"/>
      <c r="RKM970" s="26"/>
      <c r="RKN970" s="26"/>
      <c r="RKO970" s="26"/>
      <c r="RKP970" s="26"/>
      <c r="RKQ970" s="26"/>
      <c r="RKR970" s="26"/>
      <c r="RKS970" s="26"/>
      <c r="RKT970" s="26"/>
      <c r="RKU970" s="26"/>
      <c r="RKV970" s="26"/>
      <c r="RKW970" s="26"/>
      <c r="RKX970" s="26"/>
      <c r="RKY970" s="26"/>
      <c r="RKZ970" s="26"/>
      <c r="RLA970" s="26"/>
      <c r="RLB970" s="26"/>
      <c r="RLC970" s="26"/>
      <c r="RLD970" s="26"/>
      <c r="RLE970" s="26"/>
      <c r="RLF970" s="26"/>
      <c r="RLG970" s="26"/>
      <c r="RLH970" s="26"/>
      <c r="RLI970" s="26"/>
      <c r="RLJ970" s="26"/>
      <c r="RLK970" s="26"/>
      <c r="RLL970" s="26"/>
      <c r="RLM970" s="26"/>
      <c r="RLN970" s="26"/>
      <c r="RLO970" s="26"/>
      <c r="RLP970" s="26"/>
      <c r="RLQ970" s="26"/>
      <c r="RLR970" s="26"/>
      <c r="RLS970" s="26"/>
      <c r="RLT970" s="26"/>
      <c r="RLU970" s="26"/>
      <c r="RLV970" s="26"/>
      <c r="RLW970" s="26"/>
      <c r="RLX970" s="26"/>
      <c r="RLY970" s="26"/>
      <c r="RLZ970" s="26"/>
      <c r="RMA970" s="26"/>
      <c r="RMB970" s="26"/>
      <c r="RMC970" s="26"/>
      <c r="RMD970" s="26"/>
      <c r="RME970" s="26"/>
      <c r="RMF970" s="26"/>
      <c r="RMG970" s="26"/>
      <c r="RMH970" s="26"/>
      <c r="RMI970" s="26"/>
      <c r="RMJ970" s="26"/>
      <c r="RMK970" s="26"/>
      <c r="RML970" s="26"/>
      <c r="RMM970" s="26"/>
      <c r="RMN970" s="26"/>
      <c r="RMO970" s="26"/>
      <c r="RMP970" s="26"/>
      <c r="RMQ970" s="26"/>
      <c r="RMR970" s="26"/>
      <c r="RMS970" s="26"/>
      <c r="RMT970" s="26"/>
      <c r="RMU970" s="26"/>
      <c r="RMV970" s="26"/>
      <c r="RMW970" s="26"/>
      <c r="RMX970" s="26"/>
      <c r="RMY970" s="26"/>
      <c r="RMZ970" s="26"/>
      <c r="RNA970" s="26"/>
      <c r="RNB970" s="26"/>
      <c r="RNC970" s="26"/>
      <c r="RND970" s="26"/>
      <c r="RNE970" s="26"/>
      <c r="RNF970" s="26"/>
      <c r="RNG970" s="26"/>
      <c r="RNH970" s="26"/>
      <c r="RNI970" s="26"/>
      <c r="RNJ970" s="26"/>
      <c r="RNK970" s="26"/>
      <c r="RNL970" s="26"/>
      <c r="RNM970" s="26"/>
      <c r="RNN970" s="26"/>
      <c r="RNO970" s="26"/>
      <c r="RNP970" s="26"/>
      <c r="RNQ970" s="26"/>
      <c r="RNR970" s="26"/>
      <c r="RNS970" s="26"/>
      <c r="RNT970" s="26"/>
      <c r="RNU970" s="26"/>
      <c r="RNV970" s="26"/>
      <c r="RNW970" s="26"/>
      <c r="RNX970" s="26"/>
      <c r="RNY970" s="26"/>
      <c r="RNZ970" s="26"/>
      <c r="ROA970" s="26"/>
      <c r="ROB970" s="26"/>
      <c r="ROC970" s="26"/>
      <c r="ROD970" s="26"/>
      <c r="ROE970" s="26"/>
      <c r="ROF970" s="26"/>
      <c r="ROG970" s="26"/>
      <c r="ROH970" s="26"/>
      <c r="ROI970" s="26"/>
      <c r="ROJ970" s="26"/>
      <c r="ROK970" s="26"/>
      <c r="ROL970" s="26"/>
      <c r="ROM970" s="26"/>
      <c r="RON970" s="26"/>
      <c r="ROO970" s="26"/>
      <c r="ROP970" s="26"/>
      <c r="ROQ970" s="26"/>
      <c r="ROR970" s="26"/>
      <c r="ROS970" s="26"/>
      <c r="ROT970" s="26"/>
      <c r="ROU970" s="26"/>
      <c r="ROV970" s="26"/>
      <c r="ROW970" s="26"/>
      <c r="ROX970" s="26"/>
      <c r="ROY970" s="26"/>
      <c r="ROZ970" s="26"/>
      <c r="RPA970" s="26"/>
      <c r="RPB970" s="26"/>
      <c r="RPC970" s="26"/>
      <c r="RPD970" s="26"/>
      <c r="RPE970" s="26"/>
      <c r="RPF970" s="26"/>
      <c r="RPG970" s="26"/>
      <c r="RPH970" s="26"/>
      <c r="RPI970" s="26"/>
      <c r="RPJ970" s="26"/>
      <c r="RPK970" s="26"/>
      <c r="RPL970" s="26"/>
      <c r="RPM970" s="26"/>
      <c r="RPN970" s="26"/>
      <c r="RPO970" s="26"/>
      <c r="RPP970" s="26"/>
      <c r="RPQ970" s="26"/>
      <c r="RPR970" s="26"/>
      <c r="RPS970" s="26"/>
      <c r="RPT970" s="26"/>
      <c r="RPU970" s="26"/>
      <c r="RPV970" s="26"/>
      <c r="RPW970" s="26"/>
      <c r="RPX970" s="26"/>
      <c r="RPY970" s="26"/>
      <c r="RPZ970" s="26"/>
      <c r="RQA970" s="26"/>
      <c r="RQB970" s="26"/>
      <c r="RQC970" s="26"/>
      <c r="RQD970" s="26"/>
      <c r="RQE970" s="26"/>
      <c r="RQF970" s="26"/>
      <c r="RQG970" s="26"/>
      <c r="RQH970" s="26"/>
      <c r="RQI970" s="26"/>
      <c r="RQJ970" s="26"/>
      <c r="RQK970" s="26"/>
      <c r="RQL970" s="26"/>
      <c r="RQM970" s="26"/>
      <c r="RQN970" s="26"/>
      <c r="RQO970" s="26"/>
      <c r="RQP970" s="26"/>
      <c r="RQQ970" s="26"/>
      <c r="RQR970" s="26"/>
      <c r="RQS970" s="26"/>
      <c r="RQT970" s="26"/>
      <c r="RQU970" s="26"/>
      <c r="RQV970" s="26"/>
      <c r="RQW970" s="26"/>
      <c r="RQX970" s="26"/>
      <c r="RQY970" s="26"/>
      <c r="RQZ970" s="26"/>
      <c r="RRA970" s="26"/>
      <c r="RRB970" s="26"/>
      <c r="RRC970" s="26"/>
      <c r="RRD970" s="26"/>
      <c r="RRE970" s="26"/>
      <c r="RRF970" s="26"/>
      <c r="RRG970" s="26"/>
      <c r="RRH970" s="26"/>
      <c r="RRI970" s="26"/>
      <c r="RRJ970" s="26"/>
      <c r="RRK970" s="26"/>
      <c r="RRL970" s="26"/>
      <c r="RRM970" s="26"/>
      <c r="RRN970" s="26"/>
      <c r="RRO970" s="26"/>
      <c r="RRP970" s="26"/>
      <c r="RRQ970" s="26"/>
      <c r="RRR970" s="26"/>
      <c r="RRS970" s="26"/>
      <c r="RRT970" s="26"/>
      <c r="RRU970" s="26"/>
      <c r="RRV970" s="26"/>
      <c r="RRW970" s="26"/>
      <c r="RRX970" s="26"/>
      <c r="RRY970" s="26"/>
      <c r="RRZ970" s="26"/>
      <c r="RSA970" s="26"/>
      <c r="RSB970" s="26"/>
      <c r="RSC970" s="26"/>
      <c r="RSD970" s="26"/>
      <c r="RSE970" s="26"/>
      <c r="RSF970" s="26"/>
      <c r="RSG970" s="26"/>
      <c r="RSH970" s="26"/>
      <c r="RSI970" s="26"/>
      <c r="RSJ970" s="26"/>
      <c r="RSK970" s="26"/>
      <c r="RSL970" s="26"/>
      <c r="RSM970" s="26"/>
      <c r="RSN970" s="26"/>
      <c r="RSO970" s="26"/>
      <c r="RSP970" s="26"/>
      <c r="RSQ970" s="26"/>
      <c r="RSR970" s="26"/>
      <c r="RSS970" s="26"/>
      <c r="RST970" s="26"/>
      <c r="RSU970" s="26"/>
      <c r="RSV970" s="26"/>
      <c r="RSW970" s="26"/>
      <c r="RSX970" s="26"/>
      <c r="RSY970" s="26"/>
      <c r="RSZ970" s="26"/>
      <c r="RTA970" s="26"/>
      <c r="RTB970" s="26"/>
      <c r="RTC970" s="26"/>
      <c r="RTD970" s="26"/>
      <c r="RTE970" s="26"/>
      <c r="RTF970" s="26"/>
      <c r="RTG970" s="26"/>
      <c r="RTH970" s="26"/>
      <c r="RTI970" s="26"/>
      <c r="RTJ970" s="26"/>
      <c r="RTK970" s="26"/>
      <c r="RTL970" s="26"/>
      <c r="RTM970" s="26"/>
      <c r="RTN970" s="26"/>
      <c r="RTO970" s="26"/>
      <c r="RTP970" s="26"/>
      <c r="RTQ970" s="26"/>
      <c r="RTR970" s="26"/>
      <c r="RTS970" s="26"/>
      <c r="RTT970" s="26"/>
      <c r="RTU970" s="26"/>
      <c r="RTV970" s="26"/>
      <c r="RTW970" s="26"/>
      <c r="RTX970" s="26"/>
      <c r="RTY970" s="26"/>
      <c r="RTZ970" s="26"/>
      <c r="RUA970" s="26"/>
      <c r="RUB970" s="26"/>
      <c r="RUC970" s="26"/>
      <c r="RUD970" s="26"/>
      <c r="RUE970" s="26"/>
      <c r="RUF970" s="26"/>
      <c r="RUG970" s="26"/>
      <c r="RUH970" s="26"/>
      <c r="RUI970" s="26"/>
      <c r="RUJ970" s="26"/>
      <c r="RUK970" s="26"/>
      <c r="RUL970" s="26"/>
      <c r="RUM970" s="26"/>
      <c r="RUN970" s="26"/>
      <c r="RUO970" s="26"/>
      <c r="RUP970" s="26"/>
      <c r="RUQ970" s="26"/>
      <c r="RUR970" s="26"/>
      <c r="RUS970" s="26"/>
      <c r="RUT970" s="26"/>
      <c r="RUU970" s="26"/>
      <c r="RUV970" s="26"/>
      <c r="RUW970" s="26"/>
      <c r="RUX970" s="26"/>
      <c r="RUY970" s="26"/>
      <c r="RUZ970" s="26"/>
      <c r="RVA970" s="26"/>
      <c r="RVB970" s="26"/>
      <c r="RVC970" s="26"/>
      <c r="RVD970" s="26"/>
      <c r="RVE970" s="26"/>
      <c r="RVF970" s="26"/>
      <c r="RVG970" s="26"/>
      <c r="RVH970" s="26"/>
      <c r="RVI970" s="26"/>
      <c r="RVJ970" s="26"/>
      <c r="RVK970" s="26"/>
      <c r="RVL970" s="26"/>
      <c r="RVM970" s="26"/>
      <c r="RVN970" s="26"/>
      <c r="RVO970" s="26"/>
      <c r="RVP970" s="26"/>
      <c r="RVQ970" s="26"/>
      <c r="RVR970" s="26"/>
      <c r="RVS970" s="26"/>
      <c r="RVT970" s="26"/>
      <c r="RVU970" s="26"/>
      <c r="RVV970" s="26"/>
      <c r="RVW970" s="26"/>
      <c r="RVX970" s="26"/>
      <c r="RVY970" s="26"/>
      <c r="RVZ970" s="26"/>
      <c r="RWA970" s="26"/>
      <c r="RWB970" s="26"/>
      <c r="RWC970" s="26"/>
      <c r="RWD970" s="26"/>
      <c r="RWE970" s="26"/>
      <c r="RWF970" s="26"/>
      <c r="RWG970" s="26"/>
      <c r="RWH970" s="26"/>
      <c r="RWI970" s="26"/>
      <c r="RWJ970" s="26"/>
      <c r="RWK970" s="26"/>
      <c r="RWL970" s="26"/>
      <c r="RWM970" s="26"/>
      <c r="RWN970" s="26"/>
      <c r="RWO970" s="26"/>
      <c r="RWP970" s="26"/>
      <c r="RWQ970" s="26"/>
      <c r="RWR970" s="26"/>
      <c r="RWS970" s="26"/>
      <c r="RWT970" s="26"/>
      <c r="RWU970" s="26"/>
      <c r="RWV970" s="26"/>
      <c r="RWW970" s="26"/>
      <c r="RWX970" s="26"/>
      <c r="RWY970" s="26"/>
      <c r="RWZ970" s="26"/>
      <c r="RXA970" s="26"/>
      <c r="RXB970" s="26"/>
      <c r="RXC970" s="26"/>
      <c r="RXD970" s="26"/>
      <c r="RXE970" s="26"/>
      <c r="RXF970" s="26"/>
      <c r="RXG970" s="26"/>
      <c r="RXH970" s="26"/>
      <c r="RXI970" s="26"/>
      <c r="RXJ970" s="26"/>
      <c r="RXK970" s="26"/>
      <c r="RXL970" s="26"/>
      <c r="RXM970" s="26"/>
      <c r="RXN970" s="26"/>
      <c r="RXO970" s="26"/>
      <c r="RXP970" s="26"/>
      <c r="RXQ970" s="26"/>
      <c r="RXR970" s="26"/>
      <c r="RXS970" s="26"/>
      <c r="RXT970" s="26"/>
      <c r="RXU970" s="26"/>
      <c r="RXV970" s="26"/>
      <c r="RXW970" s="26"/>
      <c r="RXX970" s="26"/>
      <c r="RXY970" s="26"/>
      <c r="RXZ970" s="26"/>
      <c r="RYA970" s="26"/>
      <c r="RYB970" s="26"/>
      <c r="RYC970" s="26"/>
      <c r="RYD970" s="26"/>
      <c r="RYE970" s="26"/>
      <c r="RYF970" s="26"/>
      <c r="RYG970" s="26"/>
      <c r="RYH970" s="26"/>
      <c r="RYI970" s="26"/>
      <c r="RYJ970" s="26"/>
      <c r="RYK970" s="26"/>
      <c r="RYL970" s="26"/>
      <c r="RYM970" s="26"/>
      <c r="RYN970" s="26"/>
      <c r="RYO970" s="26"/>
      <c r="RYP970" s="26"/>
      <c r="RYQ970" s="26"/>
      <c r="RYR970" s="26"/>
      <c r="RYS970" s="26"/>
      <c r="RYT970" s="26"/>
      <c r="RYU970" s="26"/>
      <c r="RYV970" s="26"/>
      <c r="RYW970" s="26"/>
      <c r="RYX970" s="26"/>
      <c r="RYY970" s="26"/>
      <c r="RYZ970" s="26"/>
      <c r="RZA970" s="26"/>
      <c r="RZB970" s="26"/>
      <c r="RZC970" s="26"/>
      <c r="RZD970" s="26"/>
      <c r="RZE970" s="26"/>
      <c r="RZF970" s="26"/>
      <c r="RZG970" s="26"/>
      <c r="RZH970" s="26"/>
      <c r="RZI970" s="26"/>
      <c r="RZJ970" s="26"/>
      <c r="RZK970" s="26"/>
      <c r="RZL970" s="26"/>
      <c r="RZM970" s="26"/>
      <c r="RZN970" s="26"/>
      <c r="RZO970" s="26"/>
      <c r="RZP970" s="26"/>
      <c r="RZQ970" s="26"/>
      <c r="RZR970" s="26"/>
      <c r="RZS970" s="26"/>
      <c r="RZT970" s="26"/>
      <c r="RZU970" s="26"/>
      <c r="RZV970" s="26"/>
      <c r="RZW970" s="26"/>
      <c r="RZX970" s="26"/>
      <c r="RZY970" s="26"/>
      <c r="RZZ970" s="26"/>
      <c r="SAA970" s="26"/>
      <c r="SAB970" s="26"/>
      <c r="SAC970" s="26"/>
      <c r="SAD970" s="26"/>
      <c r="SAE970" s="26"/>
      <c r="SAF970" s="26"/>
      <c r="SAG970" s="26"/>
      <c r="SAH970" s="26"/>
      <c r="SAI970" s="26"/>
      <c r="SAJ970" s="26"/>
      <c r="SAK970" s="26"/>
      <c r="SAL970" s="26"/>
      <c r="SAM970" s="26"/>
      <c r="SAN970" s="26"/>
      <c r="SAO970" s="26"/>
      <c r="SAP970" s="26"/>
      <c r="SAQ970" s="26"/>
      <c r="SAR970" s="26"/>
      <c r="SAS970" s="26"/>
      <c r="SAT970" s="26"/>
      <c r="SAU970" s="26"/>
      <c r="SAV970" s="26"/>
      <c r="SAW970" s="26"/>
      <c r="SAX970" s="26"/>
      <c r="SAY970" s="26"/>
      <c r="SAZ970" s="26"/>
      <c r="SBA970" s="26"/>
      <c r="SBB970" s="26"/>
      <c r="SBC970" s="26"/>
      <c r="SBD970" s="26"/>
      <c r="SBE970" s="26"/>
      <c r="SBF970" s="26"/>
      <c r="SBG970" s="26"/>
      <c r="SBH970" s="26"/>
      <c r="SBI970" s="26"/>
      <c r="SBJ970" s="26"/>
      <c r="SBK970" s="26"/>
      <c r="SBL970" s="26"/>
      <c r="SBM970" s="26"/>
      <c r="SBN970" s="26"/>
      <c r="SBO970" s="26"/>
      <c r="SBP970" s="26"/>
      <c r="SBQ970" s="26"/>
      <c r="SBR970" s="26"/>
      <c r="SBS970" s="26"/>
      <c r="SBT970" s="26"/>
      <c r="SBU970" s="26"/>
      <c r="SBV970" s="26"/>
      <c r="SBW970" s="26"/>
      <c r="SBX970" s="26"/>
      <c r="SBY970" s="26"/>
      <c r="SBZ970" s="26"/>
      <c r="SCA970" s="26"/>
      <c r="SCB970" s="26"/>
      <c r="SCC970" s="26"/>
      <c r="SCD970" s="26"/>
      <c r="SCE970" s="26"/>
      <c r="SCF970" s="26"/>
      <c r="SCG970" s="26"/>
      <c r="SCH970" s="26"/>
      <c r="SCI970" s="26"/>
      <c r="SCJ970" s="26"/>
      <c r="SCK970" s="26"/>
      <c r="SCL970" s="26"/>
      <c r="SCM970" s="26"/>
      <c r="SCN970" s="26"/>
      <c r="SCO970" s="26"/>
      <c r="SCP970" s="26"/>
      <c r="SCQ970" s="26"/>
      <c r="SCR970" s="26"/>
      <c r="SCS970" s="26"/>
      <c r="SCT970" s="26"/>
      <c r="SCU970" s="26"/>
      <c r="SCV970" s="26"/>
      <c r="SCW970" s="26"/>
      <c r="SCX970" s="26"/>
      <c r="SCY970" s="26"/>
      <c r="SCZ970" s="26"/>
      <c r="SDA970" s="26"/>
      <c r="SDB970" s="26"/>
      <c r="SDC970" s="26"/>
      <c r="SDD970" s="26"/>
      <c r="SDE970" s="26"/>
      <c r="SDF970" s="26"/>
      <c r="SDG970" s="26"/>
      <c r="SDH970" s="26"/>
      <c r="SDI970" s="26"/>
      <c r="SDJ970" s="26"/>
      <c r="SDK970" s="26"/>
      <c r="SDL970" s="26"/>
      <c r="SDM970" s="26"/>
      <c r="SDN970" s="26"/>
      <c r="SDO970" s="26"/>
      <c r="SDP970" s="26"/>
      <c r="SDQ970" s="26"/>
      <c r="SDR970" s="26"/>
      <c r="SDS970" s="26"/>
      <c r="SDT970" s="26"/>
      <c r="SDU970" s="26"/>
      <c r="SDV970" s="26"/>
      <c r="SDW970" s="26"/>
      <c r="SDX970" s="26"/>
      <c r="SDY970" s="26"/>
      <c r="SDZ970" s="26"/>
      <c r="SEA970" s="26"/>
      <c r="SEB970" s="26"/>
      <c r="SEC970" s="26"/>
      <c r="SED970" s="26"/>
      <c r="SEE970" s="26"/>
      <c r="SEF970" s="26"/>
      <c r="SEG970" s="26"/>
      <c r="SEH970" s="26"/>
      <c r="SEI970" s="26"/>
      <c r="SEJ970" s="26"/>
      <c r="SEK970" s="26"/>
      <c r="SEL970" s="26"/>
      <c r="SEM970" s="26"/>
      <c r="SEN970" s="26"/>
      <c r="SEO970" s="26"/>
      <c r="SEP970" s="26"/>
      <c r="SEQ970" s="26"/>
      <c r="SER970" s="26"/>
      <c r="SES970" s="26"/>
      <c r="SET970" s="26"/>
      <c r="SEU970" s="26"/>
      <c r="SEV970" s="26"/>
      <c r="SEW970" s="26"/>
      <c r="SEX970" s="26"/>
      <c r="SEY970" s="26"/>
      <c r="SEZ970" s="26"/>
      <c r="SFA970" s="26"/>
      <c r="SFB970" s="26"/>
      <c r="SFC970" s="26"/>
      <c r="SFD970" s="26"/>
      <c r="SFE970" s="26"/>
      <c r="SFF970" s="26"/>
      <c r="SFG970" s="26"/>
      <c r="SFH970" s="26"/>
      <c r="SFI970" s="26"/>
      <c r="SFJ970" s="26"/>
      <c r="SFK970" s="26"/>
      <c r="SFL970" s="26"/>
      <c r="SFM970" s="26"/>
      <c r="SFN970" s="26"/>
      <c r="SFO970" s="26"/>
      <c r="SFP970" s="26"/>
      <c r="SFQ970" s="26"/>
      <c r="SFR970" s="26"/>
      <c r="SFS970" s="26"/>
      <c r="SFT970" s="26"/>
      <c r="SFU970" s="26"/>
      <c r="SFV970" s="26"/>
      <c r="SFW970" s="26"/>
      <c r="SFX970" s="26"/>
      <c r="SFY970" s="26"/>
      <c r="SFZ970" s="26"/>
      <c r="SGA970" s="26"/>
      <c r="SGB970" s="26"/>
      <c r="SGC970" s="26"/>
      <c r="SGD970" s="26"/>
      <c r="SGE970" s="26"/>
      <c r="SGF970" s="26"/>
      <c r="SGG970" s="26"/>
      <c r="SGH970" s="26"/>
      <c r="SGI970" s="26"/>
      <c r="SGJ970" s="26"/>
      <c r="SGK970" s="26"/>
      <c r="SGL970" s="26"/>
      <c r="SGM970" s="26"/>
      <c r="SGN970" s="26"/>
      <c r="SGO970" s="26"/>
      <c r="SGP970" s="26"/>
      <c r="SGQ970" s="26"/>
      <c r="SGR970" s="26"/>
      <c r="SGS970" s="26"/>
      <c r="SGT970" s="26"/>
      <c r="SGU970" s="26"/>
      <c r="SGV970" s="26"/>
      <c r="SGW970" s="26"/>
      <c r="SGX970" s="26"/>
      <c r="SGY970" s="26"/>
      <c r="SGZ970" s="26"/>
      <c r="SHA970" s="26"/>
      <c r="SHB970" s="26"/>
      <c r="SHC970" s="26"/>
      <c r="SHD970" s="26"/>
      <c r="SHE970" s="26"/>
      <c r="SHF970" s="26"/>
      <c r="SHG970" s="26"/>
      <c r="SHH970" s="26"/>
      <c r="SHI970" s="26"/>
      <c r="SHJ970" s="26"/>
      <c r="SHK970" s="26"/>
      <c r="SHL970" s="26"/>
      <c r="SHM970" s="26"/>
      <c r="SHN970" s="26"/>
      <c r="SHO970" s="26"/>
      <c r="SHP970" s="26"/>
      <c r="SHQ970" s="26"/>
      <c r="SHR970" s="26"/>
      <c r="SHS970" s="26"/>
      <c r="SHT970" s="26"/>
      <c r="SHU970" s="26"/>
      <c r="SHV970" s="26"/>
      <c r="SHW970" s="26"/>
      <c r="SHX970" s="26"/>
      <c r="SHY970" s="26"/>
      <c r="SHZ970" s="26"/>
      <c r="SIA970" s="26"/>
      <c r="SIB970" s="26"/>
      <c r="SIC970" s="26"/>
      <c r="SID970" s="26"/>
      <c r="SIE970" s="26"/>
      <c r="SIF970" s="26"/>
      <c r="SIG970" s="26"/>
      <c r="SIH970" s="26"/>
      <c r="SII970" s="26"/>
      <c r="SIJ970" s="26"/>
      <c r="SIK970" s="26"/>
      <c r="SIL970" s="26"/>
      <c r="SIM970" s="26"/>
      <c r="SIN970" s="26"/>
      <c r="SIO970" s="26"/>
      <c r="SIP970" s="26"/>
      <c r="SIQ970" s="26"/>
      <c r="SIR970" s="26"/>
      <c r="SIS970" s="26"/>
      <c r="SIT970" s="26"/>
      <c r="SIU970" s="26"/>
      <c r="SIV970" s="26"/>
      <c r="SIW970" s="26"/>
      <c r="SIX970" s="26"/>
      <c r="SIY970" s="26"/>
      <c r="SIZ970" s="26"/>
      <c r="SJA970" s="26"/>
      <c r="SJB970" s="26"/>
      <c r="SJC970" s="26"/>
      <c r="SJD970" s="26"/>
      <c r="SJE970" s="26"/>
      <c r="SJF970" s="26"/>
      <c r="SJG970" s="26"/>
      <c r="SJH970" s="26"/>
      <c r="SJI970" s="26"/>
      <c r="SJJ970" s="26"/>
      <c r="SJK970" s="26"/>
      <c r="SJL970" s="26"/>
      <c r="SJM970" s="26"/>
      <c r="SJN970" s="26"/>
      <c r="SJO970" s="26"/>
      <c r="SJP970" s="26"/>
      <c r="SJQ970" s="26"/>
      <c r="SJR970" s="26"/>
      <c r="SJS970" s="26"/>
      <c r="SJT970" s="26"/>
      <c r="SJU970" s="26"/>
      <c r="SJV970" s="26"/>
      <c r="SJW970" s="26"/>
      <c r="SJX970" s="26"/>
      <c r="SJY970" s="26"/>
      <c r="SJZ970" s="26"/>
      <c r="SKA970" s="26"/>
      <c r="SKB970" s="26"/>
      <c r="SKC970" s="26"/>
      <c r="SKD970" s="26"/>
      <c r="SKE970" s="26"/>
      <c r="SKF970" s="26"/>
      <c r="SKG970" s="26"/>
      <c r="SKH970" s="26"/>
      <c r="SKI970" s="26"/>
      <c r="SKJ970" s="26"/>
      <c r="SKK970" s="26"/>
      <c r="SKL970" s="26"/>
      <c r="SKM970" s="26"/>
      <c r="SKN970" s="26"/>
      <c r="SKO970" s="26"/>
      <c r="SKP970" s="26"/>
      <c r="SKQ970" s="26"/>
      <c r="SKR970" s="26"/>
      <c r="SKS970" s="26"/>
      <c r="SKT970" s="26"/>
      <c r="SKU970" s="26"/>
      <c r="SKV970" s="26"/>
      <c r="SKW970" s="26"/>
      <c r="SKX970" s="26"/>
      <c r="SKY970" s="26"/>
      <c r="SKZ970" s="26"/>
      <c r="SLA970" s="26"/>
      <c r="SLB970" s="26"/>
      <c r="SLC970" s="26"/>
      <c r="SLD970" s="26"/>
      <c r="SLE970" s="26"/>
      <c r="SLF970" s="26"/>
      <c r="SLG970" s="26"/>
      <c r="SLH970" s="26"/>
      <c r="SLI970" s="26"/>
      <c r="SLJ970" s="26"/>
      <c r="SLK970" s="26"/>
      <c r="SLL970" s="26"/>
      <c r="SLM970" s="26"/>
      <c r="SLN970" s="26"/>
      <c r="SLO970" s="26"/>
      <c r="SLP970" s="26"/>
      <c r="SLQ970" s="26"/>
      <c r="SLR970" s="26"/>
      <c r="SLS970" s="26"/>
      <c r="SLT970" s="26"/>
      <c r="SLU970" s="26"/>
      <c r="SLV970" s="26"/>
      <c r="SLW970" s="26"/>
      <c r="SLX970" s="26"/>
      <c r="SLY970" s="26"/>
      <c r="SLZ970" s="26"/>
      <c r="SMA970" s="26"/>
      <c r="SMB970" s="26"/>
      <c r="SMC970" s="26"/>
      <c r="SMD970" s="26"/>
      <c r="SME970" s="26"/>
      <c r="SMF970" s="26"/>
      <c r="SMG970" s="26"/>
      <c r="SMH970" s="26"/>
      <c r="SMI970" s="26"/>
      <c r="SMJ970" s="26"/>
      <c r="SMK970" s="26"/>
      <c r="SML970" s="26"/>
      <c r="SMM970" s="26"/>
      <c r="SMN970" s="26"/>
      <c r="SMO970" s="26"/>
      <c r="SMP970" s="26"/>
      <c r="SMQ970" s="26"/>
      <c r="SMR970" s="26"/>
      <c r="SMS970" s="26"/>
      <c r="SMT970" s="26"/>
      <c r="SMU970" s="26"/>
      <c r="SMV970" s="26"/>
      <c r="SMW970" s="26"/>
      <c r="SMX970" s="26"/>
      <c r="SMY970" s="26"/>
      <c r="SMZ970" s="26"/>
      <c r="SNA970" s="26"/>
      <c r="SNB970" s="26"/>
      <c r="SNC970" s="26"/>
      <c r="SND970" s="26"/>
      <c r="SNE970" s="26"/>
      <c r="SNF970" s="26"/>
      <c r="SNG970" s="26"/>
      <c r="SNH970" s="26"/>
      <c r="SNI970" s="26"/>
      <c r="SNJ970" s="26"/>
      <c r="SNK970" s="26"/>
      <c r="SNL970" s="26"/>
      <c r="SNM970" s="26"/>
      <c r="SNN970" s="26"/>
      <c r="SNO970" s="26"/>
      <c r="SNP970" s="26"/>
      <c r="SNQ970" s="26"/>
      <c r="SNR970" s="26"/>
      <c r="SNS970" s="26"/>
      <c r="SNT970" s="26"/>
      <c r="SNU970" s="26"/>
      <c r="SNV970" s="26"/>
      <c r="SNW970" s="26"/>
      <c r="SNX970" s="26"/>
      <c r="SNY970" s="26"/>
      <c r="SNZ970" s="26"/>
      <c r="SOA970" s="26"/>
      <c r="SOB970" s="26"/>
      <c r="SOC970" s="26"/>
      <c r="SOD970" s="26"/>
      <c r="SOE970" s="26"/>
      <c r="SOF970" s="26"/>
      <c r="SOG970" s="26"/>
      <c r="SOH970" s="26"/>
      <c r="SOI970" s="26"/>
      <c r="SOJ970" s="26"/>
      <c r="SOK970" s="26"/>
      <c r="SOL970" s="26"/>
      <c r="SOM970" s="26"/>
      <c r="SON970" s="26"/>
      <c r="SOO970" s="26"/>
      <c r="SOP970" s="26"/>
      <c r="SOQ970" s="26"/>
      <c r="SOR970" s="26"/>
      <c r="SOS970" s="26"/>
      <c r="SOT970" s="26"/>
      <c r="SOU970" s="26"/>
      <c r="SOV970" s="26"/>
      <c r="SOW970" s="26"/>
      <c r="SOX970" s="26"/>
      <c r="SOY970" s="26"/>
      <c r="SOZ970" s="26"/>
      <c r="SPA970" s="26"/>
      <c r="SPB970" s="26"/>
      <c r="SPC970" s="26"/>
      <c r="SPD970" s="26"/>
      <c r="SPE970" s="26"/>
      <c r="SPF970" s="26"/>
      <c r="SPG970" s="26"/>
      <c r="SPH970" s="26"/>
      <c r="SPI970" s="26"/>
      <c r="SPJ970" s="26"/>
      <c r="SPK970" s="26"/>
      <c r="SPL970" s="26"/>
      <c r="SPM970" s="26"/>
      <c r="SPN970" s="26"/>
      <c r="SPO970" s="26"/>
      <c r="SPP970" s="26"/>
      <c r="SPQ970" s="26"/>
      <c r="SPR970" s="26"/>
      <c r="SPS970" s="26"/>
      <c r="SPT970" s="26"/>
      <c r="SPU970" s="26"/>
      <c r="SPV970" s="26"/>
      <c r="SPW970" s="26"/>
      <c r="SPX970" s="26"/>
      <c r="SPY970" s="26"/>
      <c r="SPZ970" s="26"/>
      <c r="SQA970" s="26"/>
      <c r="SQB970" s="26"/>
      <c r="SQC970" s="26"/>
      <c r="SQD970" s="26"/>
      <c r="SQE970" s="26"/>
      <c r="SQF970" s="26"/>
      <c r="SQG970" s="26"/>
      <c r="SQH970" s="26"/>
      <c r="SQI970" s="26"/>
      <c r="SQJ970" s="26"/>
      <c r="SQK970" s="26"/>
      <c r="SQL970" s="26"/>
      <c r="SQM970" s="26"/>
      <c r="SQN970" s="26"/>
      <c r="SQO970" s="26"/>
      <c r="SQP970" s="26"/>
      <c r="SQQ970" s="26"/>
      <c r="SQR970" s="26"/>
      <c r="SQS970" s="26"/>
      <c r="SQT970" s="26"/>
      <c r="SQU970" s="26"/>
      <c r="SQV970" s="26"/>
      <c r="SQW970" s="26"/>
      <c r="SQX970" s="26"/>
      <c r="SQY970" s="26"/>
      <c r="SQZ970" s="26"/>
      <c r="SRA970" s="26"/>
      <c r="SRB970" s="26"/>
      <c r="SRC970" s="26"/>
      <c r="SRD970" s="26"/>
      <c r="SRE970" s="26"/>
      <c r="SRF970" s="26"/>
      <c r="SRG970" s="26"/>
      <c r="SRH970" s="26"/>
      <c r="SRI970" s="26"/>
      <c r="SRJ970" s="26"/>
      <c r="SRK970" s="26"/>
      <c r="SRL970" s="26"/>
      <c r="SRM970" s="26"/>
      <c r="SRN970" s="26"/>
      <c r="SRO970" s="26"/>
      <c r="SRP970" s="26"/>
      <c r="SRQ970" s="26"/>
      <c r="SRR970" s="26"/>
      <c r="SRS970" s="26"/>
      <c r="SRT970" s="26"/>
      <c r="SRU970" s="26"/>
      <c r="SRV970" s="26"/>
      <c r="SRW970" s="26"/>
      <c r="SRX970" s="26"/>
      <c r="SRY970" s="26"/>
      <c r="SRZ970" s="26"/>
      <c r="SSA970" s="26"/>
      <c r="SSB970" s="26"/>
      <c r="SSC970" s="26"/>
      <c r="SSD970" s="26"/>
      <c r="SSE970" s="26"/>
      <c r="SSF970" s="26"/>
      <c r="SSG970" s="26"/>
      <c r="SSH970" s="26"/>
      <c r="SSI970" s="26"/>
      <c r="SSJ970" s="26"/>
      <c r="SSK970" s="26"/>
      <c r="SSL970" s="26"/>
      <c r="SSM970" s="26"/>
      <c r="SSN970" s="26"/>
      <c r="SSO970" s="26"/>
      <c r="SSP970" s="26"/>
      <c r="SSQ970" s="26"/>
      <c r="SSR970" s="26"/>
      <c r="SSS970" s="26"/>
      <c r="SST970" s="26"/>
      <c r="SSU970" s="26"/>
      <c r="SSV970" s="26"/>
      <c r="SSW970" s="26"/>
      <c r="SSX970" s="26"/>
      <c r="SSY970" s="26"/>
      <c r="SSZ970" s="26"/>
      <c r="STA970" s="26"/>
      <c r="STB970" s="26"/>
      <c r="STC970" s="26"/>
      <c r="STD970" s="26"/>
      <c r="STE970" s="26"/>
      <c r="STF970" s="26"/>
      <c r="STG970" s="26"/>
      <c r="STH970" s="26"/>
      <c r="STI970" s="26"/>
      <c r="STJ970" s="26"/>
      <c r="STK970" s="26"/>
      <c r="STL970" s="26"/>
      <c r="STM970" s="26"/>
      <c r="STN970" s="26"/>
      <c r="STO970" s="26"/>
      <c r="STP970" s="26"/>
      <c r="STQ970" s="26"/>
      <c r="STR970" s="26"/>
      <c r="STS970" s="26"/>
      <c r="STT970" s="26"/>
      <c r="STU970" s="26"/>
      <c r="STV970" s="26"/>
      <c r="STW970" s="26"/>
      <c r="STX970" s="26"/>
      <c r="STY970" s="26"/>
      <c r="STZ970" s="26"/>
      <c r="SUA970" s="26"/>
      <c r="SUB970" s="26"/>
      <c r="SUC970" s="26"/>
      <c r="SUD970" s="26"/>
      <c r="SUE970" s="26"/>
      <c r="SUF970" s="26"/>
      <c r="SUG970" s="26"/>
      <c r="SUH970" s="26"/>
      <c r="SUI970" s="26"/>
      <c r="SUJ970" s="26"/>
      <c r="SUK970" s="26"/>
      <c r="SUL970" s="26"/>
      <c r="SUM970" s="26"/>
      <c r="SUN970" s="26"/>
      <c r="SUO970" s="26"/>
      <c r="SUP970" s="26"/>
      <c r="SUQ970" s="26"/>
      <c r="SUR970" s="26"/>
      <c r="SUS970" s="26"/>
      <c r="SUT970" s="26"/>
      <c r="SUU970" s="26"/>
      <c r="SUV970" s="26"/>
      <c r="SUW970" s="26"/>
      <c r="SUX970" s="26"/>
      <c r="SUY970" s="26"/>
      <c r="SUZ970" s="26"/>
      <c r="SVA970" s="26"/>
      <c r="SVB970" s="26"/>
      <c r="SVC970" s="26"/>
      <c r="SVD970" s="26"/>
      <c r="SVE970" s="26"/>
      <c r="SVF970" s="26"/>
      <c r="SVG970" s="26"/>
      <c r="SVH970" s="26"/>
      <c r="SVI970" s="26"/>
      <c r="SVJ970" s="26"/>
      <c r="SVK970" s="26"/>
      <c r="SVL970" s="26"/>
      <c r="SVM970" s="26"/>
      <c r="SVN970" s="26"/>
      <c r="SVO970" s="26"/>
      <c r="SVP970" s="26"/>
      <c r="SVQ970" s="26"/>
      <c r="SVR970" s="26"/>
      <c r="SVS970" s="26"/>
      <c r="SVT970" s="26"/>
      <c r="SVU970" s="26"/>
      <c r="SVV970" s="26"/>
      <c r="SVW970" s="26"/>
      <c r="SVX970" s="26"/>
      <c r="SVY970" s="26"/>
      <c r="SVZ970" s="26"/>
      <c r="SWA970" s="26"/>
      <c r="SWB970" s="26"/>
      <c r="SWC970" s="26"/>
      <c r="SWD970" s="26"/>
      <c r="SWE970" s="26"/>
      <c r="SWF970" s="26"/>
      <c r="SWG970" s="26"/>
      <c r="SWH970" s="26"/>
      <c r="SWI970" s="26"/>
      <c r="SWJ970" s="26"/>
      <c r="SWK970" s="26"/>
      <c r="SWL970" s="26"/>
      <c r="SWM970" s="26"/>
      <c r="SWN970" s="26"/>
      <c r="SWO970" s="26"/>
      <c r="SWP970" s="26"/>
      <c r="SWQ970" s="26"/>
      <c r="SWR970" s="26"/>
      <c r="SWS970" s="26"/>
      <c r="SWT970" s="26"/>
      <c r="SWU970" s="26"/>
      <c r="SWV970" s="26"/>
      <c r="SWW970" s="26"/>
      <c r="SWX970" s="26"/>
      <c r="SWY970" s="26"/>
      <c r="SWZ970" s="26"/>
      <c r="SXA970" s="26"/>
      <c r="SXB970" s="26"/>
      <c r="SXC970" s="26"/>
      <c r="SXD970" s="26"/>
      <c r="SXE970" s="26"/>
      <c r="SXF970" s="26"/>
      <c r="SXG970" s="26"/>
      <c r="SXH970" s="26"/>
      <c r="SXI970" s="26"/>
      <c r="SXJ970" s="26"/>
      <c r="SXK970" s="26"/>
      <c r="SXL970" s="26"/>
      <c r="SXM970" s="26"/>
      <c r="SXN970" s="26"/>
      <c r="SXO970" s="26"/>
      <c r="SXP970" s="26"/>
      <c r="SXQ970" s="26"/>
      <c r="SXR970" s="26"/>
      <c r="SXS970" s="26"/>
      <c r="SXT970" s="26"/>
      <c r="SXU970" s="26"/>
      <c r="SXV970" s="26"/>
      <c r="SXW970" s="26"/>
      <c r="SXX970" s="26"/>
      <c r="SXY970" s="26"/>
      <c r="SXZ970" s="26"/>
      <c r="SYA970" s="26"/>
      <c r="SYB970" s="26"/>
      <c r="SYC970" s="26"/>
      <c r="SYD970" s="26"/>
      <c r="SYE970" s="26"/>
      <c r="SYF970" s="26"/>
      <c r="SYG970" s="26"/>
      <c r="SYH970" s="26"/>
      <c r="SYI970" s="26"/>
      <c r="SYJ970" s="26"/>
      <c r="SYK970" s="26"/>
      <c r="SYL970" s="26"/>
      <c r="SYM970" s="26"/>
      <c r="SYN970" s="26"/>
      <c r="SYO970" s="26"/>
      <c r="SYP970" s="26"/>
      <c r="SYQ970" s="26"/>
      <c r="SYR970" s="26"/>
      <c r="SYS970" s="26"/>
      <c r="SYT970" s="26"/>
      <c r="SYU970" s="26"/>
      <c r="SYV970" s="26"/>
      <c r="SYW970" s="26"/>
      <c r="SYX970" s="26"/>
      <c r="SYY970" s="26"/>
      <c r="SYZ970" s="26"/>
      <c r="SZA970" s="26"/>
      <c r="SZB970" s="26"/>
      <c r="SZC970" s="26"/>
      <c r="SZD970" s="26"/>
      <c r="SZE970" s="26"/>
      <c r="SZF970" s="26"/>
      <c r="SZG970" s="26"/>
      <c r="SZH970" s="26"/>
      <c r="SZI970" s="26"/>
      <c r="SZJ970" s="26"/>
      <c r="SZK970" s="26"/>
      <c r="SZL970" s="26"/>
      <c r="SZM970" s="26"/>
      <c r="SZN970" s="26"/>
      <c r="SZO970" s="26"/>
      <c r="SZP970" s="26"/>
      <c r="SZQ970" s="26"/>
      <c r="SZR970" s="26"/>
      <c r="SZS970" s="26"/>
      <c r="SZT970" s="26"/>
      <c r="SZU970" s="26"/>
      <c r="SZV970" s="26"/>
      <c r="SZW970" s="26"/>
      <c r="SZX970" s="26"/>
      <c r="SZY970" s="26"/>
      <c r="SZZ970" s="26"/>
      <c r="TAA970" s="26"/>
      <c r="TAB970" s="26"/>
      <c r="TAC970" s="26"/>
      <c r="TAD970" s="26"/>
      <c r="TAE970" s="26"/>
      <c r="TAF970" s="26"/>
      <c r="TAG970" s="26"/>
      <c r="TAH970" s="26"/>
      <c r="TAI970" s="26"/>
      <c r="TAJ970" s="26"/>
      <c r="TAK970" s="26"/>
      <c r="TAL970" s="26"/>
      <c r="TAM970" s="26"/>
      <c r="TAN970" s="26"/>
      <c r="TAO970" s="26"/>
      <c r="TAP970" s="26"/>
      <c r="TAQ970" s="26"/>
      <c r="TAR970" s="26"/>
      <c r="TAS970" s="26"/>
      <c r="TAT970" s="26"/>
      <c r="TAU970" s="26"/>
      <c r="TAV970" s="26"/>
      <c r="TAW970" s="26"/>
      <c r="TAX970" s="26"/>
      <c r="TAY970" s="26"/>
      <c r="TAZ970" s="26"/>
      <c r="TBA970" s="26"/>
      <c r="TBB970" s="26"/>
      <c r="TBC970" s="26"/>
      <c r="TBD970" s="26"/>
      <c r="TBE970" s="26"/>
      <c r="TBF970" s="26"/>
      <c r="TBG970" s="26"/>
      <c r="TBH970" s="26"/>
      <c r="TBI970" s="26"/>
      <c r="TBJ970" s="26"/>
      <c r="TBK970" s="26"/>
      <c r="TBL970" s="26"/>
      <c r="TBM970" s="26"/>
      <c r="TBN970" s="26"/>
      <c r="TBO970" s="26"/>
      <c r="TBP970" s="26"/>
      <c r="TBQ970" s="26"/>
      <c r="TBR970" s="26"/>
      <c r="TBS970" s="26"/>
      <c r="TBT970" s="26"/>
      <c r="TBU970" s="26"/>
      <c r="TBV970" s="26"/>
      <c r="TBW970" s="26"/>
      <c r="TBX970" s="26"/>
      <c r="TBY970" s="26"/>
      <c r="TBZ970" s="26"/>
      <c r="TCA970" s="26"/>
      <c r="TCB970" s="26"/>
      <c r="TCC970" s="26"/>
      <c r="TCD970" s="26"/>
      <c r="TCE970" s="26"/>
      <c r="TCF970" s="26"/>
      <c r="TCG970" s="26"/>
      <c r="TCH970" s="26"/>
      <c r="TCI970" s="26"/>
      <c r="TCJ970" s="26"/>
      <c r="TCK970" s="26"/>
      <c r="TCL970" s="26"/>
      <c r="TCM970" s="26"/>
      <c r="TCN970" s="26"/>
      <c r="TCO970" s="26"/>
      <c r="TCP970" s="26"/>
      <c r="TCQ970" s="26"/>
      <c r="TCR970" s="26"/>
      <c r="TCS970" s="26"/>
      <c r="TCT970" s="26"/>
      <c r="TCU970" s="26"/>
      <c r="TCV970" s="26"/>
      <c r="TCW970" s="26"/>
      <c r="TCX970" s="26"/>
      <c r="TCY970" s="26"/>
      <c r="TCZ970" s="26"/>
      <c r="TDA970" s="26"/>
      <c r="TDB970" s="26"/>
      <c r="TDC970" s="26"/>
      <c r="TDD970" s="26"/>
      <c r="TDE970" s="26"/>
      <c r="TDF970" s="26"/>
      <c r="TDG970" s="26"/>
      <c r="TDH970" s="26"/>
      <c r="TDI970" s="26"/>
      <c r="TDJ970" s="26"/>
      <c r="TDK970" s="26"/>
      <c r="TDL970" s="26"/>
      <c r="TDM970" s="26"/>
      <c r="TDN970" s="26"/>
      <c r="TDO970" s="26"/>
      <c r="TDP970" s="26"/>
      <c r="TDQ970" s="26"/>
      <c r="TDR970" s="26"/>
      <c r="TDS970" s="26"/>
      <c r="TDT970" s="26"/>
      <c r="TDU970" s="26"/>
      <c r="TDV970" s="26"/>
      <c r="TDW970" s="26"/>
      <c r="TDX970" s="26"/>
      <c r="TDY970" s="26"/>
      <c r="TDZ970" s="26"/>
      <c r="TEA970" s="26"/>
      <c r="TEB970" s="26"/>
      <c r="TEC970" s="26"/>
      <c r="TED970" s="26"/>
      <c r="TEE970" s="26"/>
      <c r="TEF970" s="26"/>
      <c r="TEG970" s="26"/>
      <c r="TEH970" s="26"/>
      <c r="TEI970" s="26"/>
      <c r="TEJ970" s="26"/>
      <c r="TEK970" s="26"/>
      <c r="TEL970" s="26"/>
      <c r="TEM970" s="26"/>
      <c r="TEN970" s="26"/>
      <c r="TEO970" s="26"/>
      <c r="TEP970" s="26"/>
      <c r="TEQ970" s="26"/>
      <c r="TER970" s="26"/>
      <c r="TES970" s="26"/>
      <c r="TET970" s="26"/>
      <c r="TEU970" s="26"/>
      <c r="TEV970" s="26"/>
      <c r="TEW970" s="26"/>
      <c r="TEX970" s="26"/>
      <c r="TEY970" s="26"/>
      <c r="TEZ970" s="26"/>
      <c r="TFA970" s="26"/>
      <c r="TFB970" s="26"/>
      <c r="TFC970" s="26"/>
      <c r="TFD970" s="26"/>
      <c r="TFE970" s="26"/>
      <c r="TFF970" s="26"/>
      <c r="TFG970" s="26"/>
      <c r="TFH970" s="26"/>
      <c r="TFI970" s="26"/>
      <c r="TFJ970" s="26"/>
      <c r="TFK970" s="26"/>
      <c r="TFL970" s="26"/>
      <c r="TFM970" s="26"/>
      <c r="TFN970" s="26"/>
      <c r="TFO970" s="26"/>
      <c r="TFP970" s="26"/>
      <c r="TFQ970" s="26"/>
      <c r="TFR970" s="26"/>
      <c r="TFS970" s="26"/>
      <c r="TFT970" s="26"/>
      <c r="TFU970" s="26"/>
      <c r="TFV970" s="26"/>
      <c r="TFW970" s="26"/>
      <c r="TFX970" s="26"/>
      <c r="TFY970" s="26"/>
      <c r="TFZ970" s="26"/>
      <c r="TGA970" s="26"/>
      <c r="TGB970" s="26"/>
      <c r="TGC970" s="26"/>
      <c r="TGD970" s="26"/>
      <c r="TGE970" s="26"/>
      <c r="TGF970" s="26"/>
      <c r="TGG970" s="26"/>
      <c r="TGH970" s="26"/>
      <c r="TGI970" s="26"/>
      <c r="TGJ970" s="26"/>
      <c r="TGK970" s="26"/>
      <c r="TGL970" s="26"/>
      <c r="TGM970" s="26"/>
      <c r="TGN970" s="26"/>
      <c r="TGO970" s="26"/>
      <c r="TGP970" s="26"/>
      <c r="TGQ970" s="26"/>
      <c r="TGR970" s="26"/>
      <c r="TGS970" s="26"/>
      <c r="TGT970" s="26"/>
      <c r="TGU970" s="26"/>
      <c r="TGV970" s="26"/>
      <c r="TGW970" s="26"/>
      <c r="TGX970" s="26"/>
      <c r="TGY970" s="26"/>
      <c r="TGZ970" s="26"/>
      <c r="THA970" s="26"/>
      <c r="THB970" s="26"/>
      <c r="THC970" s="26"/>
      <c r="THD970" s="26"/>
      <c r="THE970" s="26"/>
      <c r="THF970" s="26"/>
      <c r="THG970" s="26"/>
      <c r="THH970" s="26"/>
      <c r="THI970" s="26"/>
      <c r="THJ970" s="26"/>
      <c r="THK970" s="26"/>
      <c r="THL970" s="26"/>
      <c r="THM970" s="26"/>
      <c r="THN970" s="26"/>
      <c r="THO970" s="26"/>
      <c r="THP970" s="26"/>
      <c r="THQ970" s="26"/>
      <c r="THR970" s="26"/>
      <c r="THS970" s="26"/>
      <c r="THT970" s="26"/>
      <c r="THU970" s="26"/>
      <c r="THV970" s="26"/>
      <c r="THW970" s="26"/>
      <c r="THX970" s="26"/>
      <c r="THY970" s="26"/>
      <c r="THZ970" s="26"/>
      <c r="TIA970" s="26"/>
      <c r="TIB970" s="26"/>
      <c r="TIC970" s="26"/>
      <c r="TID970" s="26"/>
      <c r="TIE970" s="26"/>
      <c r="TIF970" s="26"/>
      <c r="TIG970" s="26"/>
      <c r="TIH970" s="26"/>
      <c r="TII970" s="26"/>
      <c r="TIJ970" s="26"/>
      <c r="TIK970" s="26"/>
      <c r="TIL970" s="26"/>
      <c r="TIM970" s="26"/>
      <c r="TIN970" s="26"/>
      <c r="TIO970" s="26"/>
      <c r="TIP970" s="26"/>
      <c r="TIQ970" s="26"/>
      <c r="TIR970" s="26"/>
      <c r="TIS970" s="26"/>
      <c r="TIT970" s="26"/>
      <c r="TIU970" s="26"/>
      <c r="TIV970" s="26"/>
      <c r="TIW970" s="26"/>
      <c r="TIX970" s="26"/>
      <c r="TIY970" s="26"/>
      <c r="TIZ970" s="26"/>
      <c r="TJA970" s="26"/>
      <c r="TJB970" s="26"/>
      <c r="TJC970" s="26"/>
      <c r="TJD970" s="26"/>
      <c r="TJE970" s="26"/>
      <c r="TJF970" s="26"/>
      <c r="TJG970" s="26"/>
      <c r="TJH970" s="26"/>
      <c r="TJI970" s="26"/>
      <c r="TJJ970" s="26"/>
      <c r="TJK970" s="26"/>
      <c r="TJL970" s="26"/>
      <c r="TJM970" s="26"/>
      <c r="TJN970" s="26"/>
      <c r="TJO970" s="26"/>
      <c r="TJP970" s="26"/>
      <c r="TJQ970" s="26"/>
      <c r="TJR970" s="26"/>
      <c r="TJS970" s="26"/>
      <c r="TJT970" s="26"/>
      <c r="TJU970" s="26"/>
      <c r="TJV970" s="26"/>
      <c r="TJW970" s="26"/>
      <c r="TJX970" s="26"/>
      <c r="TJY970" s="26"/>
      <c r="TJZ970" s="26"/>
      <c r="TKA970" s="26"/>
      <c r="TKB970" s="26"/>
      <c r="TKC970" s="26"/>
      <c r="TKD970" s="26"/>
      <c r="TKE970" s="26"/>
      <c r="TKF970" s="26"/>
      <c r="TKG970" s="26"/>
      <c r="TKH970" s="26"/>
      <c r="TKI970" s="26"/>
      <c r="TKJ970" s="26"/>
      <c r="TKK970" s="26"/>
      <c r="TKL970" s="26"/>
      <c r="TKM970" s="26"/>
      <c r="TKN970" s="26"/>
      <c r="TKO970" s="26"/>
      <c r="TKP970" s="26"/>
      <c r="TKQ970" s="26"/>
      <c r="TKR970" s="26"/>
      <c r="TKS970" s="26"/>
      <c r="TKT970" s="26"/>
      <c r="TKU970" s="26"/>
      <c r="TKV970" s="26"/>
      <c r="TKW970" s="26"/>
      <c r="TKX970" s="26"/>
      <c r="TKY970" s="26"/>
      <c r="TKZ970" s="26"/>
      <c r="TLA970" s="26"/>
      <c r="TLB970" s="26"/>
      <c r="TLC970" s="26"/>
      <c r="TLD970" s="26"/>
      <c r="TLE970" s="26"/>
      <c r="TLF970" s="26"/>
      <c r="TLG970" s="26"/>
      <c r="TLH970" s="26"/>
      <c r="TLI970" s="26"/>
      <c r="TLJ970" s="26"/>
      <c r="TLK970" s="26"/>
      <c r="TLL970" s="26"/>
      <c r="TLM970" s="26"/>
      <c r="TLN970" s="26"/>
      <c r="TLO970" s="26"/>
      <c r="TLP970" s="26"/>
      <c r="TLQ970" s="26"/>
      <c r="TLR970" s="26"/>
      <c r="TLS970" s="26"/>
      <c r="TLT970" s="26"/>
      <c r="TLU970" s="26"/>
      <c r="TLV970" s="26"/>
      <c r="TLW970" s="26"/>
      <c r="TLX970" s="26"/>
      <c r="TLY970" s="26"/>
      <c r="TLZ970" s="26"/>
      <c r="TMA970" s="26"/>
      <c r="TMB970" s="26"/>
      <c r="TMC970" s="26"/>
      <c r="TMD970" s="26"/>
      <c r="TME970" s="26"/>
      <c r="TMF970" s="26"/>
      <c r="TMG970" s="26"/>
      <c r="TMH970" s="26"/>
      <c r="TMI970" s="26"/>
      <c r="TMJ970" s="26"/>
      <c r="TMK970" s="26"/>
      <c r="TML970" s="26"/>
      <c r="TMM970" s="26"/>
      <c r="TMN970" s="26"/>
      <c r="TMO970" s="26"/>
      <c r="TMP970" s="26"/>
      <c r="TMQ970" s="26"/>
      <c r="TMR970" s="26"/>
      <c r="TMS970" s="26"/>
      <c r="TMT970" s="26"/>
      <c r="TMU970" s="26"/>
      <c r="TMV970" s="26"/>
      <c r="TMW970" s="26"/>
      <c r="TMX970" s="26"/>
      <c r="TMY970" s="26"/>
      <c r="TMZ970" s="26"/>
      <c r="TNA970" s="26"/>
      <c r="TNB970" s="26"/>
      <c r="TNC970" s="26"/>
      <c r="TND970" s="26"/>
      <c r="TNE970" s="26"/>
      <c r="TNF970" s="26"/>
      <c r="TNG970" s="26"/>
      <c r="TNH970" s="26"/>
      <c r="TNI970" s="26"/>
      <c r="TNJ970" s="26"/>
      <c r="TNK970" s="26"/>
      <c r="TNL970" s="26"/>
      <c r="TNM970" s="26"/>
      <c r="TNN970" s="26"/>
      <c r="TNO970" s="26"/>
      <c r="TNP970" s="26"/>
      <c r="TNQ970" s="26"/>
      <c r="TNR970" s="26"/>
      <c r="TNS970" s="26"/>
      <c r="TNT970" s="26"/>
      <c r="TNU970" s="26"/>
      <c r="TNV970" s="26"/>
      <c r="TNW970" s="26"/>
      <c r="TNX970" s="26"/>
      <c r="TNY970" s="26"/>
      <c r="TNZ970" s="26"/>
      <c r="TOA970" s="26"/>
      <c r="TOB970" s="26"/>
      <c r="TOC970" s="26"/>
      <c r="TOD970" s="26"/>
      <c r="TOE970" s="26"/>
      <c r="TOF970" s="26"/>
      <c r="TOG970" s="26"/>
      <c r="TOH970" s="26"/>
      <c r="TOI970" s="26"/>
      <c r="TOJ970" s="26"/>
      <c r="TOK970" s="26"/>
      <c r="TOL970" s="26"/>
      <c r="TOM970" s="26"/>
      <c r="TON970" s="26"/>
      <c r="TOO970" s="26"/>
      <c r="TOP970" s="26"/>
      <c r="TOQ970" s="26"/>
      <c r="TOR970" s="26"/>
      <c r="TOS970" s="26"/>
      <c r="TOT970" s="26"/>
      <c r="TOU970" s="26"/>
      <c r="TOV970" s="26"/>
      <c r="TOW970" s="26"/>
      <c r="TOX970" s="26"/>
      <c r="TOY970" s="26"/>
      <c r="TOZ970" s="26"/>
      <c r="TPA970" s="26"/>
      <c r="TPB970" s="26"/>
      <c r="TPC970" s="26"/>
      <c r="TPD970" s="26"/>
      <c r="TPE970" s="26"/>
      <c r="TPF970" s="26"/>
      <c r="TPG970" s="26"/>
      <c r="TPH970" s="26"/>
      <c r="TPI970" s="26"/>
      <c r="TPJ970" s="26"/>
      <c r="TPK970" s="26"/>
      <c r="TPL970" s="26"/>
      <c r="TPM970" s="26"/>
      <c r="TPN970" s="26"/>
      <c r="TPO970" s="26"/>
      <c r="TPP970" s="26"/>
      <c r="TPQ970" s="26"/>
      <c r="TPR970" s="26"/>
      <c r="TPS970" s="26"/>
      <c r="TPT970" s="26"/>
      <c r="TPU970" s="26"/>
      <c r="TPV970" s="26"/>
      <c r="TPW970" s="26"/>
      <c r="TPX970" s="26"/>
      <c r="TPY970" s="26"/>
      <c r="TPZ970" s="26"/>
      <c r="TQA970" s="26"/>
      <c r="TQB970" s="26"/>
      <c r="TQC970" s="26"/>
      <c r="TQD970" s="26"/>
      <c r="TQE970" s="26"/>
      <c r="TQF970" s="26"/>
      <c r="TQG970" s="26"/>
      <c r="TQH970" s="26"/>
      <c r="TQI970" s="26"/>
      <c r="TQJ970" s="26"/>
      <c r="TQK970" s="26"/>
      <c r="TQL970" s="26"/>
      <c r="TQM970" s="26"/>
      <c r="TQN970" s="26"/>
      <c r="TQO970" s="26"/>
      <c r="TQP970" s="26"/>
      <c r="TQQ970" s="26"/>
      <c r="TQR970" s="26"/>
      <c r="TQS970" s="26"/>
      <c r="TQT970" s="26"/>
      <c r="TQU970" s="26"/>
      <c r="TQV970" s="26"/>
      <c r="TQW970" s="26"/>
      <c r="TQX970" s="26"/>
      <c r="TQY970" s="26"/>
      <c r="TQZ970" s="26"/>
      <c r="TRA970" s="26"/>
      <c r="TRB970" s="26"/>
      <c r="TRC970" s="26"/>
      <c r="TRD970" s="26"/>
      <c r="TRE970" s="26"/>
      <c r="TRF970" s="26"/>
      <c r="TRG970" s="26"/>
      <c r="TRH970" s="26"/>
      <c r="TRI970" s="26"/>
      <c r="TRJ970" s="26"/>
      <c r="TRK970" s="26"/>
      <c r="TRL970" s="26"/>
      <c r="TRM970" s="26"/>
      <c r="TRN970" s="26"/>
      <c r="TRO970" s="26"/>
      <c r="TRP970" s="26"/>
      <c r="TRQ970" s="26"/>
      <c r="TRR970" s="26"/>
      <c r="TRS970" s="26"/>
      <c r="TRT970" s="26"/>
      <c r="TRU970" s="26"/>
      <c r="TRV970" s="26"/>
      <c r="TRW970" s="26"/>
      <c r="TRX970" s="26"/>
      <c r="TRY970" s="26"/>
      <c r="TRZ970" s="26"/>
      <c r="TSA970" s="26"/>
      <c r="TSB970" s="26"/>
      <c r="TSC970" s="26"/>
      <c r="TSD970" s="26"/>
      <c r="TSE970" s="26"/>
      <c r="TSF970" s="26"/>
      <c r="TSG970" s="26"/>
      <c r="TSH970" s="26"/>
      <c r="TSI970" s="26"/>
      <c r="TSJ970" s="26"/>
      <c r="TSK970" s="26"/>
      <c r="TSL970" s="26"/>
      <c r="TSM970" s="26"/>
      <c r="TSN970" s="26"/>
      <c r="TSO970" s="26"/>
      <c r="TSP970" s="26"/>
      <c r="TSQ970" s="26"/>
      <c r="TSR970" s="26"/>
      <c r="TSS970" s="26"/>
      <c r="TST970" s="26"/>
      <c r="TSU970" s="26"/>
      <c r="TSV970" s="26"/>
      <c r="TSW970" s="26"/>
      <c r="TSX970" s="26"/>
      <c r="TSY970" s="26"/>
      <c r="TSZ970" s="26"/>
      <c r="TTA970" s="26"/>
      <c r="TTB970" s="26"/>
      <c r="TTC970" s="26"/>
      <c r="TTD970" s="26"/>
      <c r="TTE970" s="26"/>
      <c r="TTF970" s="26"/>
      <c r="TTG970" s="26"/>
      <c r="TTH970" s="26"/>
      <c r="TTI970" s="26"/>
      <c r="TTJ970" s="26"/>
      <c r="TTK970" s="26"/>
      <c r="TTL970" s="26"/>
      <c r="TTM970" s="26"/>
      <c r="TTN970" s="26"/>
      <c r="TTO970" s="26"/>
      <c r="TTP970" s="26"/>
      <c r="TTQ970" s="26"/>
      <c r="TTR970" s="26"/>
      <c r="TTS970" s="26"/>
      <c r="TTT970" s="26"/>
      <c r="TTU970" s="26"/>
      <c r="TTV970" s="26"/>
      <c r="TTW970" s="26"/>
      <c r="TTX970" s="26"/>
      <c r="TTY970" s="26"/>
      <c r="TTZ970" s="26"/>
      <c r="TUA970" s="26"/>
      <c r="TUB970" s="26"/>
      <c r="TUC970" s="26"/>
      <c r="TUD970" s="26"/>
      <c r="TUE970" s="26"/>
      <c r="TUF970" s="26"/>
      <c r="TUG970" s="26"/>
      <c r="TUH970" s="26"/>
      <c r="TUI970" s="26"/>
      <c r="TUJ970" s="26"/>
      <c r="TUK970" s="26"/>
      <c r="TUL970" s="26"/>
      <c r="TUM970" s="26"/>
      <c r="TUN970" s="26"/>
      <c r="TUO970" s="26"/>
      <c r="TUP970" s="26"/>
      <c r="TUQ970" s="26"/>
      <c r="TUR970" s="26"/>
      <c r="TUS970" s="26"/>
      <c r="TUT970" s="26"/>
      <c r="TUU970" s="26"/>
      <c r="TUV970" s="26"/>
      <c r="TUW970" s="26"/>
      <c r="TUX970" s="26"/>
      <c r="TUY970" s="26"/>
      <c r="TUZ970" s="26"/>
      <c r="TVA970" s="26"/>
      <c r="TVB970" s="26"/>
      <c r="TVC970" s="26"/>
      <c r="TVD970" s="26"/>
      <c r="TVE970" s="26"/>
      <c r="TVF970" s="26"/>
      <c r="TVG970" s="26"/>
      <c r="TVH970" s="26"/>
      <c r="TVI970" s="26"/>
      <c r="TVJ970" s="26"/>
      <c r="TVK970" s="26"/>
      <c r="TVL970" s="26"/>
      <c r="TVM970" s="26"/>
      <c r="TVN970" s="26"/>
      <c r="TVO970" s="26"/>
      <c r="TVP970" s="26"/>
      <c r="TVQ970" s="26"/>
      <c r="TVR970" s="26"/>
      <c r="TVS970" s="26"/>
      <c r="TVT970" s="26"/>
      <c r="TVU970" s="26"/>
      <c r="TVV970" s="26"/>
      <c r="TVW970" s="26"/>
      <c r="TVX970" s="26"/>
      <c r="TVY970" s="26"/>
      <c r="TVZ970" s="26"/>
      <c r="TWA970" s="26"/>
      <c r="TWB970" s="26"/>
      <c r="TWC970" s="26"/>
      <c r="TWD970" s="26"/>
      <c r="TWE970" s="26"/>
      <c r="TWF970" s="26"/>
      <c r="TWG970" s="26"/>
      <c r="TWH970" s="26"/>
      <c r="TWI970" s="26"/>
      <c r="TWJ970" s="26"/>
      <c r="TWK970" s="26"/>
      <c r="TWL970" s="26"/>
      <c r="TWM970" s="26"/>
      <c r="TWN970" s="26"/>
      <c r="TWO970" s="26"/>
      <c r="TWP970" s="26"/>
      <c r="TWQ970" s="26"/>
      <c r="TWR970" s="26"/>
      <c r="TWS970" s="26"/>
      <c r="TWT970" s="26"/>
      <c r="TWU970" s="26"/>
      <c r="TWV970" s="26"/>
      <c r="TWW970" s="26"/>
      <c r="TWX970" s="26"/>
      <c r="TWY970" s="26"/>
      <c r="TWZ970" s="26"/>
      <c r="TXA970" s="26"/>
      <c r="TXB970" s="26"/>
      <c r="TXC970" s="26"/>
      <c r="TXD970" s="26"/>
      <c r="TXE970" s="26"/>
      <c r="TXF970" s="26"/>
      <c r="TXG970" s="26"/>
      <c r="TXH970" s="26"/>
      <c r="TXI970" s="26"/>
      <c r="TXJ970" s="26"/>
      <c r="TXK970" s="26"/>
      <c r="TXL970" s="26"/>
      <c r="TXM970" s="26"/>
      <c r="TXN970" s="26"/>
      <c r="TXO970" s="26"/>
      <c r="TXP970" s="26"/>
      <c r="TXQ970" s="26"/>
      <c r="TXR970" s="26"/>
      <c r="TXS970" s="26"/>
      <c r="TXT970" s="26"/>
      <c r="TXU970" s="26"/>
      <c r="TXV970" s="26"/>
      <c r="TXW970" s="26"/>
      <c r="TXX970" s="26"/>
      <c r="TXY970" s="26"/>
      <c r="TXZ970" s="26"/>
      <c r="TYA970" s="26"/>
      <c r="TYB970" s="26"/>
      <c r="TYC970" s="26"/>
      <c r="TYD970" s="26"/>
      <c r="TYE970" s="26"/>
      <c r="TYF970" s="26"/>
      <c r="TYG970" s="26"/>
      <c r="TYH970" s="26"/>
      <c r="TYI970" s="26"/>
      <c r="TYJ970" s="26"/>
      <c r="TYK970" s="26"/>
      <c r="TYL970" s="26"/>
      <c r="TYM970" s="26"/>
      <c r="TYN970" s="26"/>
      <c r="TYO970" s="26"/>
      <c r="TYP970" s="26"/>
      <c r="TYQ970" s="26"/>
      <c r="TYR970" s="26"/>
      <c r="TYS970" s="26"/>
      <c r="TYT970" s="26"/>
      <c r="TYU970" s="26"/>
      <c r="TYV970" s="26"/>
      <c r="TYW970" s="26"/>
      <c r="TYX970" s="26"/>
      <c r="TYY970" s="26"/>
      <c r="TYZ970" s="26"/>
      <c r="TZA970" s="26"/>
      <c r="TZB970" s="26"/>
      <c r="TZC970" s="26"/>
      <c r="TZD970" s="26"/>
      <c r="TZE970" s="26"/>
      <c r="TZF970" s="26"/>
      <c r="TZG970" s="26"/>
      <c r="TZH970" s="26"/>
      <c r="TZI970" s="26"/>
      <c r="TZJ970" s="26"/>
      <c r="TZK970" s="26"/>
      <c r="TZL970" s="26"/>
      <c r="TZM970" s="26"/>
      <c r="TZN970" s="26"/>
      <c r="TZO970" s="26"/>
      <c r="TZP970" s="26"/>
      <c r="TZQ970" s="26"/>
      <c r="TZR970" s="26"/>
      <c r="TZS970" s="26"/>
      <c r="TZT970" s="26"/>
      <c r="TZU970" s="26"/>
      <c r="TZV970" s="26"/>
      <c r="TZW970" s="26"/>
      <c r="TZX970" s="26"/>
      <c r="TZY970" s="26"/>
      <c r="TZZ970" s="26"/>
      <c r="UAA970" s="26"/>
      <c r="UAB970" s="26"/>
      <c r="UAC970" s="26"/>
      <c r="UAD970" s="26"/>
      <c r="UAE970" s="26"/>
      <c r="UAF970" s="26"/>
      <c r="UAG970" s="26"/>
      <c r="UAH970" s="26"/>
      <c r="UAI970" s="26"/>
      <c r="UAJ970" s="26"/>
      <c r="UAK970" s="26"/>
      <c r="UAL970" s="26"/>
      <c r="UAM970" s="26"/>
      <c r="UAN970" s="26"/>
      <c r="UAO970" s="26"/>
      <c r="UAP970" s="26"/>
      <c r="UAQ970" s="26"/>
      <c r="UAR970" s="26"/>
      <c r="UAS970" s="26"/>
      <c r="UAT970" s="26"/>
      <c r="UAU970" s="26"/>
      <c r="UAV970" s="26"/>
      <c r="UAW970" s="26"/>
      <c r="UAX970" s="26"/>
      <c r="UAY970" s="26"/>
      <c r="UAZ970" s="26"/>
      <c r="UBA970" s="26"/>
      <c r="UBB970" s="26"/>
      <c r="UBC970" s="26"/>
      <c r="UBD970" s="26"/>
      <c r="UBE970" s="26"/>
      <c r="UBF970" s="26"/>
      <c r="UBG970" s="26"/>
      <c r="UBH970" s="26"/>
      <c r="UBI970" s="26"/>
      <c r="UBJ970" s="26"/>
      <c r="UBK970" s="26"/>
      <c r="UBL970" s="26"/>
      <c r="UBM970" s="26"/>
      <c r="UBN970" s="26"/>
      <c r="UBO970" s="26"/>
      <c r="UBP970" s="26"/>
      <c r="UBQ970" s="26"/>
      <c r="UBR970" s="26"/>
      <c r="UBS970" s="26"/>
      <c r="UBT970" s="26"/>
      <c r="UBU970" s="26"/>
      <c r="UBV970" s="26"/>
      <c r="UBW970" s="26"/>
      <c r="UBX970" s="26"/>
      <c r="UBY970" s="26"/>
      <c r="UBZ970" s="26"/>
      <c r="UCA970" s="26"/>
      <c r="UCB970" s="26"/>
      <c r="UCC970" s="26"/>
      <c r="UCD970" s="26"/>
      <c r="UCE970" s="26"/>
      <c r="UCF970" s="26"/>
      <c r="UCG970" s="26"/>
      <c r="UCH970" s="26"/>
      <c r="UCI970" s="26"/>
      <c r="UCJ970" s="26"/>
      <c r="UCK970" s="26"/>
      <c r="UCL970" s="26"/>
      <c r="UCM970" s="26"/>
      <c r="UCN970" s="26"/>
      <c r="UCO970" s="26"/>
      <c r="UCP970" s="26"/>
      <c r="UCQ970" s="26"/>
      <c r="UCR970" s="26"/>
      <c r="UCS970" s="26"/>
      <c r="UCT970" s="26"/>
      <c r="UCU970" s="26"/>
      <c r="UCV970" s="26"/>
      <c r="UCW970" s="26"/>
      <c r="UCX970" s="26"/>
      <c r="UCY970" s="26"/>
      <c r="UCZ970" s="26"/>
      <c r="UDA970" s="26"/>
      <c r="UDB970" s="26"/>
      <c r="UDC970" s="26"/>
      <c r="UDD970" s="26"/>
      <c r="UDE970" s="26"/>
      <c r="UDF970" s="26"/>
      <c r="UDG970" s="26"/>
      <c r="UDH970" s="26"/>
      <c r="UDI970" s="26"/>
      <c r="UDJ970" s="26"/>
      <c r="UDK970" s="26"/>
      <c r="UDL970" s="26"/>
      <c r="UDM970" s="26"/>
      <c r="UDN970" s="26"/>
      <c r="UDO970" s="26"/>
      <c r="UDP970" s="26"/>
      <c r="UDQ970" s="26"/>
      <c r="UDR970" s="26"/>
      <c r="UDS970" s="26"/>
      <c r="UDT970" s="26"/>
      <c r="UDU970" s="26"/>
      <c r="UDV970" s="26"/>
      <c r="UDW970" s="26"/>
      <c r="UDX970" s="26"/>
      <c r="UDY970" s="26"/>
      <c r="UDZ970" s="26"/>
      <c r="UEA970" s="26"/>
      <c r="UEB970" s="26"/>
      <c r="UEC970" s="26"/>
      <c r="UED970" s="26"/>
      <c r="UEE970" s="26"/>
      <c r="UEF970" s="26"/>
      <c r="UEG970" s="26"/>
      <c r="UEH970" s="26"/>
      <c r="UEI970" s="26"/>
      <c r="UEJ970" s="26"/>
      <c r="UEK970" s="26"/>
      <c r="UEL970" s="26"/>
      <c r="UEM970" s="26"/>
      <c r="UEN970" s="26"/>
      <c r="UEO970" s="26"/>
      <c r="UEP970" s="26"/>
      <c r="UEQ970" s="26"/>
      <c r="UER970" s="26"/>
      <c r="UES970" s="26"/>
      <c r="UET970" s="26"/>
      <c r="UEU970" s="26"/>
      <c r="UEV970" s="26"/>
      <c r="UEW970" s="26"/>
      <c r="UEX970" s="26"/>
      <c r="UEY970" s="26"/>
      <c r="UEZ970" s="26"/>
      <c r="UFA970" s="26"/>
      <c r="UFB970" s="26"/>
      <c r="UFC970" s="26"/>
      <c r="UFD970" s="26"/>
      <c r="UFE970" s="26"/>
      <c r="UFF970" s="26"/>
      <c r="UFG970" s="26"/>
      <c r="UFH970" s="26"/>
      <c r="UFI970" s="26"/>
      <c r="UFJ970" s="26"/>
      <c r="UFK970" s="26"/>
      <c r="UFL970" s="26"/>
      <c r="UFM970" s="26"/>
      <c r="UFN970" s="26"/>
      <c r="UFO970" s="26"/>
      <c r="UFP970" s="26"/>
      <c r="UFQ970" s="26"/>
      <c r="UFR970" s="26"/>
      <c r="UFS970" s="26"/>
      <c r="UFT970" s="26"/>
      <c r="UFU970" s="26"/>
      <c r="UFV970" s="26"/>
      <c r="UFW970" s="26"/>
      <c r="UFX970" s="26"/>
      <c r="UFY970" s="26"/>
      <c r="UFZ970" s="26"/>
      <c r="UGA970" s="26"/>
      <c r="UGB970" s="26"/>
      <c r="UGC970" s="26"/>
      <c r="UGD970" s="26"/>
      <c r="UGE970" s="26"/>
      <c r="UGF970" s="26"/>
      <c r="UGG970" s="26"/>
      <c r="UGH970" s="26"/>
      <c r="UGI970" s="26"/>
      <c r="UGJ970" s="26"/>
      <c r="UGK970" s="26"/>
      <c r="UGL970" s="26"/>
      <c r="UGM970" s="26"/>
      <c r="UGN970" s="26"/>
      <c r="UGO970" s="26"/>
      <c r="UGP970" s="26"/>
      <c r="UGQ970" s="26"/>
      <c r="UGR970" s="26"/>
      <c r="UGS970" s="26"/>
      <c r="UGT970" s="26"/>
      <c r="UGU970" s="26"/>
      <c r="UGV970" s="26"/>
      <c r="UGW970" s="26"/>
      <c r="UGX970" s="26"/>
      <c r="UGY970" s="26"/>
      <c r="UGZ970" s="26"/>
      <c r="UHA970" s="26"/>
      <c r="UHB970" s="26"/>
      <c r="UHC970" s="26"/>
      <c r="UHD970" s="26"/>
      <c r="UHE970" s="26"/>
      <c r="UHF970" s="26"/>
      <c r="UHG970" s="26"/>
      <c r="UHH970" s="26"/>
      <c r="UHI970" s="26"/>
      <c r="UHJ970" s="26"/>
      <c r="UHK970" s="26"/>
      <c r="UHL970" s="26"/>
      <c r="UHM970" s="26"/>
      <c r="UHN970" s="26"/>
      <c r="UHO970" s="26"/>
      <c r="UHP970" s="26"/>
      <c r="UHQ970" s="26"/>
      <c r="UHR970" s="26"/>
      <c r="UHS970" s="26"/>
      <c r="UHT970" s="26"/>
      <c r="UHU970" s="26"/>
      <c r="UHV970" s="26"/>
      <c r="UHW970" s="26"/>
      <c r="UHX970" s="26"/>
      <c r="UHY970" s="26"/>
      <c r="UHZ970" s="26"/>
      <c r="UIA970" s="26"/>
      <c r="UIB970" s="26"/>
      <c r="UIC970" s="26"/>
      <c r="UID970" s="26"/>
      <c r="UIE970" s="26"/>
      <c r="UIF970" s="26"/>
      <c r="UIG970" s="26"/>
      <c r="UIH970" s="26"/>
      <c r="UII970" s="26"/>
      <c r="UIJ970" s="26"/>
      <c r="UIK970" s="26"/>
      <c r="UIL970" s="26"/>
      <c r="UIM970" s="26"/>
      <c r="UIN970" s="26"/>
      <c r="UIO970" s="26"/>
      <c r="UIP970" s="26"/>
      <c r="UIQ970" s="26"/>
      <c r="UIR970" s="26"/>
      <c r="UIS970" s="26"/>
      <c r="UIT970" s="26"/>
      <c r="UIU970" s="26"/>
      <c r="UIV970" s="26"/>
      <c r="UIW970" s="26"/>
      <c r="UIX970" s="26"/>
      <c r="UIY970" s="26"/>
      <c r="UIZ970" s="26"/>
      <c r="UJA970" s="26"/>
      <c r="UJB970" s="26"/>
      <c r="UJC970" s="26"/>
      <c r="UJD970" s="26"/>
      <c r="UJE970" s="26"/>
      <c r="UJF970" s="26"/>
      <c r="UJG970" s="26"/>
      <c r="UJH970" s="26"/>
      <c r="UJI970" s="26"/>
      <c r="UJJ970" s="26"/>
      <c r="UJK970" s="26"/>
      <c r="UJL970" s="26"/>
      <c r="UJM970" s="26"/>
      <c r="UJN970" s="26"/>
      <c r="UJO970" s="26"/>
      <c r="UJP970" s="26"/>
      <c r="UJQ970" s="26"/>
      <c r="UJR970" s="26"/>
      <c r="UJS970" s="26"/>
      <c r="UJT970" s="26"/>
      <c r="UJU970" s="26"/>
      <c r="UJV970" s="26"/>
      <c r="UJW970" s="26"/>
      <c r="UJX970" s="26"/>
      <c r="UJY970" s="26"/>
      <c r="UJZ970" s="26"/>
      <c r="UKA970" s="26"/>
      <c r="UKB970" s="26"/>
      <c r="UKC970" s="26"/>
      <c r="UKD970" s="26"/>
      <c r="UKE970" s="26"/>
      <c r="UKF970" s="26"/>
      <c r="UKG970" s="26"/>
      <c r="UKH970" s="26"/>
      <c r="UKI970" s="26"/>
      <c r="UKJ970" s="26"/>
      <c r="UKK970" s="26"/>
      <c r="UKL970" s="26"/>
      <c r="UKM970" s="26"/>
      <c r="UKN970" s="26"/>
      <c r="UKO970" s="26"/>
      <c r="UKP970" s="26"/>
      <c r="UKQ970" s="26"/>
      <c r="UKR970" s="26"/>
      <c r="UKS970" s="26"/>
      <c r="UKT970" s="26"/>
      <c r="UKU970" s="26"/>
      <c r="UKV970" s="26"/>
      <c r="UKW970" s="26"/>
      <c r="UKX970" s="26"/>
      <c r="UKY970" s="26"/>
      <c r="UKZ970" s="26"/>
      <c r="ULA970" s="26"/>
      <c r="ULB970" s="26"/>
      <c r="ULC970" s="26"/>
      <c r="ULD970" s="26"/>
      <c r="ULE970" s="26"/>
      <c r="ULF970" s="26"/>
      <c r="ULG970" s="26"/>
      <c r="ULH970" s="26"/>
      <c r="ULI970" s="26"/>
      <c r="ULJ970" s="26"/>
      <c r="ULK970" s="26"/>
      <c r="ULL970" s="26"/>
      <c r="ULM970" s="26"/>
      <c r="ULN970" s="26"/>
      <c r="ULO970" s="26"/>
      <c r="ULP970" s="26"/>
      <c r="ULQ970" s="26"/>
      <c r="ULR970" s="26"/>
      <c r="ULS970" s="26"/>
      <c r="ULT970" s="26"/>
      <c r="ULU970" s="26"/>
      <c r="ULV970" s="26"/>
      <c r="ULW970" s="26"/>
      <c r="ULX970" s="26"/>
      <c r="ULY970" s="26"/>
      <c r="ULZ970" s="26"/>
      <c r="UMA970" s="26"/>
      <c r="UMB970" s="26"/>
      <c r="UMC970" s="26"/>
      <c r="UMD970" s="26"/>
      <c r="UME970" s="26"/>
      <c r="UMF970" s="26"/>
      <c r="UMG970" s="26"/>
      <c r="UMH970" s="26"/>
      <c r="UMI970" s="26"/>
      <c r="UMJ970" s="26"/>
      <c r="UMK970" s="26"/>
      <c r="UML970" s="26"/>
      <c r="UMM970" s="26"/>
      <c r="UMN970" s="26"/>
      <c r="UMO970" s="26"/>
      <c r="UMP970" s="26"/>
      <c r="UMQ970" s="26"/>
      <c r="UMR970" s="26"/>
      <c r="UMS970" s="26"/>
      <c r="UMT970" s="26"/>
      <c r="UMU970" s="26"/>
      <c r="UMV970" s="26"/>
      <c r="UMW970" s="26"/>
      <c r="UMX970" s="26"/>
      <c r="UMY970" s="26"/>
      <c r="UMZ970" s="26"/>
      <c r="UNA970" s="26"/>
      <c r="UNB970" s="26"/>
      <c r="UNC970" s="26"/>
      <c r="UND970" s="26"/>
      <c r="UNE970" s="26"/>
      <c r="UNF970" s="26"/>
      <c r="UNG970" s="26"/>
      <c r="UNH970" s="26"/>
      <c r="UNI970" s="26"/>
      <c r="UNJ970" s="26"/>
      <c r="UNK970" s="26"/>
      <c r="UNL970" s="26"/>
      <c r="UNM970" s="26"/>
      <c r="UNN970" s="26"/>
      <c r="UNO970" s="26"/>
      <c r="UNP970" s="26"/>
      <c r="UNQ970" s="26"/>
      <c r="UNR970" s="26"/>
      <c r="UNS970" s="26"/>
      <c r="UNT970" s="26"/>
      <c r="UNU970" s="26"/>
      <c r="UNV970" s="26"/>
      <c r="UNW970" s="26"/>
      <c r="UNX970" s="26"/>
      <c r="UNY970" s="26"/>
      <c r="UNZ970" s="26"/>
      <c r="UOA970" s="26"/>
      <c r="UOB970" s="26"/>
      <c r="UOC970" s="26"/>
      <c r="UOD970" s="26"/>
      <c r="UOE970" s="26"/>
      <c r="UOF970" s="26"/>
      <c r="UOG970" s="26"/>
      <c r="UOH970" s="26"/>
      <c r="UOI970" s="26"/>
      <c r="UOJ970" s="26"/>
      <c r="UOK970" s="26"/>
      <c r="UOL970" s="26"/>
      <c r="UOM970" s="26"/>
      <c r="UON970" s="26"/>
      <c r="UOO970" s="26"/>
      <c r="UOP970" s="26"/>
      <c r="UOQ970" s="26"/>
      <c r="UOR970" s="26"/>
      <c r="UOS970" s="26"/>
      <c r="UOT970" s="26"/>
      <c r="UOU970" s="26"/>
      <c r="UOV970" s="26"/>
      <c r="UOW970" s="26"/>
      <c r="UOX970" s="26"/>
      <c r="UOY970" s="26"/>
      <c r="UOZ970" s="26"/>
      <c r="UPA970" s="26"/>
      <c r="UPB970" s="26"/>
      <c r="UPC970" s="26"/>
      <c r="UPD970" s="26"/>
      <c r="UPE970" s="26"/>
      <c r="UPF970" s="26"/>
      <c r="UPG970" s="26"/>
      <c r="UPH970" s="26"/>
      <c r="UPI970" s="26"/>
      <c r="UPJ970" s="26"/>
      <c r="UPK970" s="26"/>
      <c r="UPL970" s="26"/>
      <c r="UPM970" s="26"/>
      <c r="UPN970" s="26"/>
      <c r="UPO970" s="26"/>
      <c r="UPP970" s="26"/>
      <c r="UPQ970" s="26"/>
      <c r="UPR970" s="26"/>
      <c r="UPS970" s="26"/>
      <c r="UPT970" s="26"/>
      <c r="UPU970" s="26"/>
      <c r="UPV970" s="26"/>
      <c r="UPW970" s="26"/>
      <c r="UPX970" s="26"/>
      <c r="UPY970" s="26"/>
      <c r="UPZ970" s="26"/>
      <c r="UQA970" s="26"/>
      <c r="UQB970" s="26"/>
      <c r="UQC970" s="26"/>
      <c r="UQD970" s="26"/>
      <c r="UQE970" s="26"/>
      <c r="UQF970" s="26"/>
      <c r="UQG970" s="26"/>
      <c r="UQH970" s="26"/>
      <c r="UQI970" s="26"/>
      <c r="UQJ970" s="26"/>
      <c r="UQK970" s="26"/>
      <c r="UQL970" s="26"/>
      <c r="UQM970" s="26"/>
      <c r="UQN970" s="26"/>
      <c r="UQO970" s="26"/>
      <c r="UQP970" s="26"/>
      <c r="UQQ970" s="26"/>
      <c r="UQR970" s="26"/>
      <c r="UQS970" s="26"/>
      <c r="UQT970" s="26"/>
      <c r="UQU970" s="26"/>
      <c r="UQV970" s="26"/>
      <c r="UQW970" s="26"/>
      <c r="UQX970" s="26"/>
      <c r="UQY970" s="26"/>
      <c r="UQZ970" s="26"/>
      <c r="URA970" s="26"/>
      <c r="URB970" s="26"/>
      <c r="URC970" s="26"/>
      <c r="URD970" s="26"/>
      <c r="URE970" s="26"/>
      <c r="URF970" s="26"/>
      <c r="URG970" s="26"/>
      <c r="URH970" s="26"/>
      <c r="URI970" s="26"/>
      <c r="URJ970" s="26"/>
      <c r="URK970" s="26"/>
      <c r="URL970" s="26"/>
      <c r="URM970" s="26"/>
      <c r="URN970" s="26"/>
      <c r="URO970" s="26"/>
      <c r="URP970" s="26"/>
      <c r="URQ970" s="26"/>
      <c r="URR970" s="26"/>
      <c r="URS970" s="26"/>
      <c r="URT970" s="26"/>
      <c r="URU970" s="26"/>
      <c r="URV970" s="26"/>
      <c r="URW970" s="26"/>
      <c r="URX970" s="26"/>
      <c r="URY970" s="26"/>
      <c r="URZ970" s="26"/>
      <c r="USA970" s="26"/>
      <c r="USB970" s="26"/>
      <c r="USC970" s="26"/>
      <c r="USD970" s="26"/>
      <c r="USE970" s="26"/>
      <c r="USF970" s="26"/>
      <c r="USG970" s="26"/>
      <c r="USH970" s="26"/>
      <c r="USI970" s="26"/>
      <c r="USJ970" s="26"/>
      <c r="USK970" s="26"/>
      <c r="USL970" s="26"/>
      <c r="USM970" s="26"/>
      <c r="USN970" s="26"/>
      <c r="USO970" s="26"/>
      <c r="USP970" s="26"/>
      <c r="USQ970" s="26"/>
      <c r="USR970" s="26"/>
      <c r="USS970" s="26"/>
      <c r="UST970" s="26"/>
      <c r="USU970" s="26"/>
      <c r="USV970" s="26"/>
      <c r="USW970" s="26"/>
      <c r="USX970" s="26"/>
      <c r="USY970" s="26"/>
      <c r="USZ970" s="26"/>
      <c r="UTA970" s="26"/>
      <c r="UTB970" s="26"/>
      <c r="UTC970" s="26"/>
      <c r="UTD970" s="26"/>
      <c r="UTE970" s="26"/>
      <c r="UTF970" s="26"/>
      <c r="UTG970" s="26"/>
      <c r="UTH970" s="26"/>
      <c r="UTI970" s="26"/>
      <c r="UTJ970" s="26"/>
      <c r="UTK970" s="26"/>
      <c r="UTL970" s="26"/>
      <c r="UTM970" s="26"/>
      <c r="UTN970" s="26"/>
      <c r="UTO970" s="26"/>
      <c r="UTP970" s="26"/>
      <c r="UTQ970" s="26"/>
      <c r="UTR970" s="26"/>
      <c r="UTS970" s="26"/>
      <c r="UTT970" s="26"/>
      <c r="UTU970" s="26"/>
      <c r="UTV970" s="26"/>
      <c r="UTW970" s="26"/>
      <c r="UTX970" s="26"/>
      <c r="UTY970" s="26"/>
      <c r="UTZ970" s="26"/>
      <c r="UUA970" s="26"/>
      <c r="UUB970" s="26"/>
      <c r="UUC970" s="26"/>
      <c r="UUD970" s="26"/>
      <c r="UUE970" s="26"/>
      <c r="UUF970" s="26"/>
      <c r="UUG970" s="26"/>
      <c r="UUH970" s="26"/>
      <c r="UUI970" s="26"/>
      <c r="UUJ970" s="26"/>
      <c r="UUK970" s="26"/>
      <c r="UUL970" s="26"/>
      <c r="UUM970" s="26"/>
      <c r="UUN970" s="26"/>
      <c r="UUO970" s="26"/>
      <c r="UUP970" s="26"/>
      <c r="UUQ970" s="26"/>
      <c r="UUR970" s="26"/>
      <c r="UUS970" s="26"/>
      <c r="UUT970" s="26"/>
      <c r="UUU970" s="26"/>
      <c r="UUV970" s="26"/>
      <c r="UUW970" s="26"/>
      <c r="UUX970" s="26"/>
      <c r="UUY970" s="26"/>
      <c r="UUZ970" s="26"/>
      <c r="UVA970" s="26"/>
      <c r="UVB970" s="26"/>
      <c r="UVC970" s="26"/>
      <c r="UVD970" s="26"/>
      <c r="UVE970" s="26"/>
      <c r="UVF970" s="26"/>
      <c r="UVG970" s="26"/>
      <c r="UVH970" s="26"/>
      <c r="UVI970" s="26"/>
      <c r="UVJ970" s="26"/>
      <c r="UVK970" s="26"/>
      <c r="UVL970" s="26"/>
      <c r="UVM970" s="26"/>
      <c r="UVN970" s="26"/>
      <c r="UVO970" s="26"/>
      <c r="UVP970" s="26"/>
      <c r="UVQ970" s="26"/>
      <c r="UVR970" s="26"/>
      <c r="UVS970" s="26"/>
      <c r="UVT970" s="26"/>
      <c r="UVU970" s="26"/>
      <c r="UVV970" s="26"/>
      <c r="UVW970" s="26"/>
      <c r="UVX970" s="26"/>
      <c r="UVY970" s="26"/>
      <c r="UVZ970" s="26"/>
      <c r="UWA970" s="26"/>
      <c r="UWB970" s="26"/>
      <c r="UWC970" s="26"/>
      <c r="UWD970" s="26"/>
      <c r="UWE970" s="26"/>
      <c r="UWF970" s="26"/>
      <c r="UWG970" s="26"/>
      <c r="UWH970" s="26"/>
      <c r="UWI970" s="26"/>
      <c r="UWJ970" s="26"/>
      <c r="UWK970" s="26"/>
      <c r="UWL970" s="26"/>
      <c r="UWM970" s="26"/>
      <c r="UWN970" s="26"/>
      <c r="UWO970" s="26"/>
      <c r="UWP970" s="26"/>
      <c r="UWQ970" s="26"/>
      <c r="UWR970" s="26"/>
      <c r="UWS970" s="26"/>
      <c r="UWT970" s="26"/>
      <c r="UWU970" s="26"/>
      <c r="UWV970" s="26"/>
      <c r="UWW970" s="26"/>
      <c r="UWX970" s="26"/>
      <c r="UWY970" s="26"/>
      <c r="UWZ970" s="26"/>
      <c r="UXA970" s="26"/>
      <c r="UXB970" s="26"/>
      <c r="UXC970" s="26"/>
      <c r="UXD970" s="26"/>
      <c r="UXE970" s="26"/>
      <c r="UXF970" s="26"/>
      <c r="UXG970" s="26"/>
      <c r="UXH970" s="26"/>
      <c r="UXI970" s="26"/>
      <c r="UXJ970" s="26"/>
      <c r="UXK970" s="26"/>
      <c r="UXL970" s="26"/>
      <c r="UXM970" s="26"/>
      <c r="UXN970" s="26"/>
      <c r="UXO970" s="26"/>
      <c r="UXP970" s="26"/>
      <c r="UXQ970" s="26"/>
      <c r="UXR970" s="26"/>
      <c r="UXS970" s="26"/>
      <c r="UXT970" s="26"/>
      <c r="UXU970" s="26"/>
      <c r="UXV970" s="26"/>
      <c r="UXW970" s="26"/>
      <c r="UXX970" s="26"/>
      <c r="UXY970" s="26"/>
      <c r="UXZ970" s="26"/>
      <c r="UYA970" s="26"/>
      <c r="UYB970" s="26"/>
      <c r="UYC970" s="26"/>
      <c r="UYD970" s="26"/>
      <c r="UYE970" s="26"/>
      <c r="UYF970" s="26"/>
      <c r="UYG970" s="26"/>
      <c r="UYH970" s="26"/>
      <c r="UYI970" s="26"/>
      <c r="UYJ970" s="26"/>
      <c r="UYK970" s="26"/>
      <c r="UYL970" s="26"/>
      <c r="UYM970" s="26"/>
      <c r="UYN970" s="26"/>
      <c r="UYO970" s="26"/>
      <c r="UYP970" s="26"/>
      <c r="UYQ970" s="26"/>
      <c r="UYR970" s="26"/>
      <c r="UYS970" s="26"/>
      <c r="UYT970" s="26"/>
      <c r="UYU970" s="26"/>
      <c r="UYV970" s="26"/>
      <c r="UYW970" s="26"/>
      <c r="UYX970" s="26"/>
      <c r="UYY970" s="26"/>
      <c r="UYZ970" s="26"/>
      <c r="UZA970" s="26"/>
      <c r="UZB970" s="26"/>
      <c r="UZC970" s="26"/>
      <c r="UZD970" s="26"/>
      <c r="UZE970" s="26"/>
      <c r="UZF970" s="26"/>
      <c r="UZG970" s="26"/>
      <c r="UZH970" s="26"/>
      <c r="UZI970" s="26"/>
      <c r="UZJ970" s="26"/>
      <c r="UZK970" s="26"/>
      <c r="UZL970" s="26"/>
      <c r="UZM970" s="26"/>
      <c r="UZN970" s="26"/>
      <c r="UZO970" s="26"/>
      <c r="UZP970" s="26"/>
      <c r="UZQ970" s="26"/>
      <c r="UZR970" s="26"/>
      <c r="UZS970" s="26"/>
      <c r="UZT970" s="26"/>
      <c r="UZU970" s="26"/>
      <c r="UZV970" s="26"/>
      <c r="UZW970" s="26"/>
      <c r="UZX970" s="26"/>
      <c r="UZY970" s="26"/>
      <c r="UZZ970" s="26"/>
      <c r="VAA970" s="26"/>
      <c r="VAB970" s="26"/>
      <c r="VAC970" s="26"/>
      <c r="VAD970" s="26"/>
      <c r="VAE970" s="26"/>
      <c r="VAF970" s="26"/>
      <c r="VAG970" s="26"/>
      <c r="VAH970" s="26"/>
      <c r="VAI970" s="26"/>
      <c r="VAJ970" s="26"/>
      <c r="VAK970" s="26"/>
      <c r="VAL970" s="26"/>
      <c r="VAM970" s="26"/>
      <c r="VAN970" s="26"/>
      <c r="VAO970" s="26"/>
      <c r="VAP970" s="26"/>
      <c r="VAQ970" s="26"/>
      <c r="VAR970" s="26"/>
      <c r="VAS970" s="26"/>
      <c r="VAT970" s="26"/>
      <c r="VAU970" s="26"/>
      <c r="VAV970" s="26"/>
      <c r="VAW970" s="26"/>
      <c r="VAX970" s="26"/>
      <c r="VAY970" s="26"/>
      <c r="VAZ970" s="26"/>
      <c r="VBA970" s="26"/>
      <c r="VBB970" s="26"/>
      <c r="VBC970" s="26"/>
      <c r="VBD970" s="26"/>
      <c r="VBE970" s="26"/>
      <c r="VBF970" s="26"/>
      <c r="VBG970" s="26"/>
      <c r="VBH970" s="26"/>
      <c r="VBI970" s="26"/>
      <c r="VBJ970" s="26"/>
      <c r="VBK970" s="26"/>
      <c r="VBL970" s="26"/>
      <c r="VBM970" s="26"/>
      <c r="VBN970" s="26"/>
      <c r="VBO970" s="26"/>
      <c r="VBP970" s="26"/>
      <c r="VBQ970" s="26"/>
      <c r="VBR970" s="26"/>
      <c r="VBS970" s="26"/>
      <c r="VBT970" s="26"/>
      <c r="VBU970" s="26"/>
      <c r="VBV970" s="26"/>
      <c r="VBW970" s="26"/>
      <c r="VBX970" s="26"/>
      <c r="VBY970" s="26"/>
      <c r="VBZ970" s="26"/>
      <c r="VCA970" s="26"/>
      <c r="VCB970" s="26"/>
      <c r="VCC970" s="26"/>
      <c r="VCD970" s="26"/>
      <c r="VCE970" s="26"/>
      <c r="VCF970" s="26"/>
      <c r="VCG970" s="26"/>
      <c r="VCH970" s="26"/>
      <c r="VCI970" s="26"/>
      <c r="VCJ970" s="26"/>
      <c r="VCK970" s="26"/>
      <c r="VCL970" s="26"/>
      <c r="VCM970" s="26"/>
      <c r="VCN970" s="26"/>
      <c r="VCO970" s="26"/>
      <c r="VCP970" s="26"/>
      <c r="VCQ970" s="26"/>
      <c r="VCR970" s="26"/>
      <c r="VCS970" s="26"/>
      <c r="VCT970" s="26"/>
      <c r="VCU970" s="26"/>
      <c r="VCV970" s="26"/>
      <c r="VCW970" s="26"/>
      <c r="VCX970" s="26"/>
      <c r="VCY970" s="26"/>
      <c r="VCZ970" s="26"/>
      <c r="VDA970" s="26"/>
      <c r="VDB970" s="26"/>
      <c r="VDC970" s="26"/>
      <c r="VDD970" s="26"/>
      <c r="VDE970" s="26"/>
      <c r="VDF970" s="26"/>
      <c r="VDG970" s="26"/>
      <c r="VDH970" s="26"/>
      <c r="VDI970" s="26"/>
      <c r="VDJ970" s="26"/>
      <c r="VDK970" s="26"/>
      <c r="VDL970" s="26"/>
      <c r="VDM970" s="26"/>
      <c r="VDN970" s="26"/>
      <c r="VDO970" s="26"/>
      <c r="VDP970" s="26"/>
      <c r="VDQ970" s="26"/>
      <c r="VDR970" s="26"/>
      <c r="VDS970" s="26"/>
      <c r="VDT970" s="26"/>
      <c r="VDU970" s="26"/>
      <c r="VDV970" s="26"/>
      <c r="VDW970" s="26"/>
      <c r="VDX970" s="26"/>
      <c r="VDY970" s="26"/>
      <c r="VDZ970" s="26"/>
      <c r="VEA970" s="26"/>
      <c r="VEB970" s="26"/>
      <c r="VEC970" s="26"/>
      <c r="VED970" s="26"/>
      <c r="VEE970" s="26"/>
      <c r="VEF970" s="26"/>
      <c r="VEG970" s="26"/>
      <c r="VEH970" s="26"/>
      <c r="VEI970" s="26"/>
      <c r="VEJ970" s="26"/>
      <c r="VEK970" s="26"/>
      <c r="VEL970" s="26"/>
      <c r="VEM970" s="26"/>
      <c r="VEN970" s="26"/>
      <c r="VEO970" s="26"/>
      <c r="VEP970" s="26"/>
      <c r="VEQ970" s="26"/>
      <c r="VER970" s="26"/>
      <c r="VES970" s="26"/>
      <c r="VET970" s="26"/>
      <c r="VEU970" s="26"/>
      <c r="VEV970" s="26"/>
      <c r="VEW970" s="26"/>
      <c r="VEX970" s="26"/>
      <c r="VEY970" s="26"/>
      <c r="VEZ970" s="26"/>
      <c r="VFA970" s="26"/>
      <c r="VFB970" s="26"/>
      <c r="VFC970" s="26"/>
      <c r="VFD970" s="26"/>
      <c r="VFE970" s="26"/>
      <c r="VFF970" s="26"/>
      <c r="VFG970" s="26"/>
      <c r="VFH970" s="26"/>
      <c r="VFI970" s="26"/>
      <c r="VFJ970" s="26"/>
      <c r="VFK970" s="26"/>
      <c r="VFL970" s="26"/>
      <c r="VFM970" s="26"/>
      <c r="VFN970" s="26"/>
      <c r="VFO970" s="26"/>
      <c r="VFP970" s="26"/>
      <c r="VFQ970" s="26"/>
      <c r="VFR970" s="26"/>
      <c r="VFS970" s="26"/>
      <c r="VFT970" s="26"/>
      <c r="VFU970" s="26"/>
      <c r="VFV970" s="26"/>
      <c r="VFW970" s="26"/>
      <c r="VFX970" s="26"/>
      <c r="VFY970" s="26"/>
      <c r="VFZ970" s="26"/>
      <c r="VGA970" s="26"/>
      <c r="VGB970" s="26"/>
      <c r="VGC970" s="26"/>
      <c r="VGD970" s="26"/>
      <c r="VGE970" s="26"/>
      <c r="VGF970" s="26"/>
      <c r="VGG970" s="26"/>
      <c r="VGH970" s="26"/>
      <c r="VGI970" s="26"/>
      <c r="VGJ970" s="26"/>
      <c r="VGK970" s="26"/>
      <c r="VGL970" s="26"/>
      <c r="VGM970" s="26"/>
      <c r="VGN970" s="26"/>
      <c r="VGO970" s="26"/>
      <c r="VGP970" s="26"/>
      <c r="VGQ970" s="26"/>
      <c r="VGR970" s="26"/>
      <c r="VGS970" s="26"/>
      <c r="VGT970" s="26"/>
      <c r="VGU970" s="26"/>
      <c r="VGV970" s="26"/>
      <c r="VGW970" s="26"/>
      <c r="VGX970" s="26"/>
      <c r="VGY970" s="26"/>
      <c r="VGZ970" s="26"/>
      <c r="VHA970" s="26"/>
      <c r="VHB970" s="26"/>
      <c r="VHC970" s="26"/>
      <c r="VHD970" s="26"/>
      <c r="VHE970" s="26"/>
      <c r="VHF970" s="26"/>
      <c r="VHG970" s="26"/>
      <c r="VHH970" s="26"/>
      <c r="VHI970" s="26"/>
      <c r="VHJ970" s="26"/>
      <c r="VHK970" s="26"/>
      <c r="VHL970" s="26"/>
      <c r="VHM970" s="26"/>
      <c r="VHN970" s="26"/>
      <c r="VHO970" s="26"/>
      <c r="VHP970" s="26"/>
      <c r="VHQ970" s="26"/>
      <c r="VHR970" s="26"/>
      <c r="VHS970" s="26"/>
      <c r="VHT970" s="26"/>
      <c r="VHU970" s="26"/>
      <c r="VHV970" s="26"/>
      <c r="VHW970" s="26"/>
      <c r="VHX970" s="26"/>
      <c r="VHY970" s="26"/>
      <c r="VHZ970" s="26"/>
      <c r="VIA970" s="26"/>
      <c r="VIB970" s="26"/>
      <c r="VIC970" s="26"/>
      <c r="VID970" s="26"/>
      <c r="VIE970" s="26"/>
      <c r="VIF970" s="26"/>
      <c r="VIG970" s="26"/>
      <c r="VIH970" s="26"/>
      <c r="VII970" s="26"/>
      <c r="VIJ970" s="26"/>
      <c r="VIK970" s="26"/>
      <c r="VIL970" s="26"/>
      <c r="VIM970" s="26"/>
      <c r="VIN970" s="26"/>
      <c r="VIO970" s="26"/>
      <c r="VIP970" s="26"/>
      <c r="VIQ970" s="26"/>
      <c r="VIR970" s="26"/>
      <c r="VIS970" s="26"/>
      <c r="VIT970" s="26"/>
      <c r="VIU970" s="26"/>
      <c r="VIV970" s="26"/>
      <c r="VIW970" s="26"/>
      <c r="VIX970" s="26"/>
      <c r="VIY970" s="26"/>
      <c r="VIZ970" s="26"/>
      <c r="VJA970" s="26"/>
      <c r="VJB970" s="26"/>
      <c r="VJC970" s="26"/>
      <c r="VJD970" s="26"/>
      <c r="VJE970" s="26"/>
      <c r="VJF970" s="26"/>
      <c r="VJG970" s="26"/>
      <c r="VJH970" s="26"/>
      <c r="VJI970" s="26"/>
      <c r="VJJ970" s="26"/>
      <c r="VJK970" s="26"/>
      <c r="VJL970" s="26"/>
      <c r="VJM970" s="26"/>
      <c r="VJN970" s="26"/>
      <c r="VJO970" s="26"/>
      <c r="VJP970" s="26"/>
      <c r="VJQ970" s="26"/>
      <c r="VJR970" s="26"/>
      <c r="VJS970" s="26"/>
      <c r="VJT970" s="26"/>
      <c r="VJU970" s="26"/>
      <c r="VJV970" s="26"/>
      <c r="VJW970" s="26"/>
      <c r="VJX970" s="26"/>
      <c r="VJY970" s="26"/>
      <c r="VJZ970" s="26"/>
      <c r="VKA970" s="26"/>
      <c r="VKB970" s="26"/>
      <c r="VKC970" s="26"/>
      <c r="VKD970" s="26"/>
      <c r="VKE970" s="26"/>
      <c r="VKF970" s="26"/>
      <c r="VKG970" s="26"/>
      <c r="VKH970" s="26"/>
      <c r="VKI970" s="26"/>
      <c r="VKJ970" s="26"/>
      <c r="VKK970" s="26"/>
      <c r="VKL970" s="26"/>
      <c r="VKM970" s="26"/>
      <c r="VKN970" s="26"/>
      <c r="VKO970" s="26"/>
      <c r="VKP970" s="26"/>
      <c r="VKQ970" s="26"/>
      <c r="VKR970" s="26"/>
      <c r="VKS970" s="26"/>
      <c r="VKT970" s="26"/>
      <c r="VKU970" s="26"/>
      <c r="VKV970" s="26"/>
      <c r="VKW970" s="26"/>
      <c r="VKX970" s="26"/>
      <c r="VKY970" s="26"/>
      <c r="VKZ970" s="26"/>
      <c r="VLA970" s="26"/>
      <c r="VLB970" s="26"/>
      <c r="VLC970" s="26"/>
      <c r="VLD970" s="26"/>
      <c r="VLE970" s="26"/>
      <c r="VLF970" s="26"/>
      <c r="VLG970" s="26"/>
      <c r="VLH970" s="26"/>
      <c r="VLI970" s="26"/>
      <c r="VLJ970" s="26"/>
      <c r="VLK970" s="26"/>
      <c r="VLL970" s="26"/>
      <c r="VLM970" s="26"/>
      <c r="VLN970" s="26"/>
      <c r="VLO970" s="26"/>
      <c r="VLP970" s="26"/>
      <c r="VLQ970" s="26"/>
      <c r="VLR970" s="26"/>
      <c r="VLS970" s="26"/>
      <c r="VLT970" s="26"/>
      <c r="VLU970" s="26"/>
      <c r="VLV970" s="26"/>
      <c r="VLW970" s="26"/>
      <c r="VLX970" s="26"/>
      <c r="VLY970" s="26"/>
      <c r="VLZ970" s="26"/>
      <c r="VMA970" s="26"/>
      <c r="VMB970" s="26"/>
      <c r="VMC970" s="26"/>
      <c r="VMD970" s="26"/>
      <c r="VME970" s="26"/>
      <c r="VMF970" s="26"/>
      <c r="VMG970" s="26"/>
      <c r="VMH970" s="26"/>
      <c r="VMI970" s="26"/>
      <c r="VMJ970" s="26"/>
      <c r="VMK970" s="26"/>
      <c r="VML970" s="26"/>
      <c r="VMM970" s="26"/>
      <c r="VMN970" s="26"/>
      <c r="VMO970" s="26"/>
      <c r="VMP970" s="26"/>
      <c r="VMQ970" s="26"/>
      <c r="VMR970" s="26"/>
      <c r="VMS970" s="26"/>
      <c r="VMT970" s="26"/>
      <c r="VMU970" s="26"/>
      <c r="VMV970" s="26"/>
      <c r="VMW970" s="26"/>
      <c r="VMX970" s="26"/>
      <c r="VMY970" s="26"/>
      <c r="VMZ970" s="26"/>
      <c r="VNA970" s="26"/>
      <c r="VNB970" s="26"/>
      <c r="VNC970" s="26"/>
      <c r="VND970" s="26"/>
      <c r="VNE970" s="26"/>
      <c r="VNF970" s="26"/>
      <c r="VNG970" s="26"/>
      <c r="VNH970" s="26"/>
      <c r="VNI970" s="26"/>
      <c r="VNJ970" s="26"/>
      <c r="VNK970" s="26"/>
      <c r="VNL970" s="26"/>
      <c r="VNM970" s="26"/>
      <c r="VNN970" s="26"/>
      <c r="VNO970" s="26"/>
      <c r="VNP970" s="26"/>
      <c r="VNQ970" s="26"/>
      <c r="VNR970" s="26"/>
      <c r="VNS970" s="26"/>
      <c r="VNT970" s="26"/>
      <c r="VNU970" s="26"/>
      <c r="VNV970" s="26"/>
      <c r="VNW970" s="26"/>
      <c r="VNX970" s="26"/>
      <c r="VNY970" s="26"/>
      <c r="VNZ970" s="26"/>
      <c r="VOA970" s="26"/>
      <c r="VOB970" s="26"/>
      <c r="VOC970" s="26"/>
      <c r="VOD970" s="26"/>
      <c r="VOE970" s="26"/>
      <c r="VOF970" s="26"/>
      <c r="VOG970" s="26"/>
      <c r="VOH970" s="26"/>
      <c r="VOI970" s="26"/>
      <c r="VOJ970" s="26"/>
      <c r="VOK970" s="26"/>
      <c r="VOL970" s="26"/>
      <c r="VOM970" s="26"/>
      <c r="VON970" s="26"/>
      <c r="VOO970" s="26"/>
      <c r="VOP970" s="26"/>
      <c r="VOQ970" s="26"/>
      <c r="VOR970" s="26"/>
      <c r="VOS970" s="26"/>
      <c r="VOT970" s="26"/>
      <c r="VOU970" s="26"/>
      <c r="VOV970" s="26"/>
      <c r="VOW970" s="26"/>
      <c r="VOX970" s="26"/>
      <c r="VOY970" s="26"/>
      <c r="VOZ970" s="26"/>
      <c r="VPA970" s="26"/>
      <c r="VPB970" s="26"/>
      <c r="VPC970" s="26"/>
      <c r="VPD970" s="26"/>
      <c r="VPE970" s="26"/>
      <c r="VPF970" s="26"/>
      <c r="VPG970" s="26"/>
      <c r="VPH970" s="26"/>
      <c r="VPI970" s="26"/>
      <c r="VPJ970" s="26"/>
      <c r="VPK970" s="26"/>
      <c r="VPL970" s="26"/>
      <c r="VPM970" s="26"/>
      <c r="VPN970" s="26"/>
      <c r="VPO970" s="26"/>
      <c r="VPP970" s="26"/>
      <c r="VPQ970" s="26"/>
      <c r="VPR970" s="26"/>
      <c r="VPS970" s="26"/>
      <c r="VPT970" s="26"/>
      <c r="VPU970" s="26"/>
      <c r="VPV970" s="26"/>
      <c r="VPW970" s="26"/>
      <c r="VPX970" s="26"/>
      <c r="VPY970" s="26"/>
      <c r="VPZ970" s="26"/>
      <c r="VQA970" s="26"/>
      <c r="VQB970" s="26"/>
      <c r="VQC970" s="26"/>
      <c r="VQD970" s="26"/>
      <c r="VQE970" s="26"/>
      <c r="VQF970" s="26"/>
      <c r="VQG970" s="26"/>
      <c r="VQH970" s="26"/>
      <c r="VQI970" s="26"/>
      <c r="VQJ970" s="26"/>
      <c r="VQK970" s="26"/>
      <c r="VQL970" s="26"/>
      <c r="VQM970" s="26"/>
      <c r="VQN970" s="26"/>
      <c r="VQO970" s="26"/>
      <c r="VQP970" s="26"/>
      <c r="VQQ970" s="26"/>
      <c r="VQR970" s="26"/>
      <c r="VQS970" s="26"/>
      <c r="VQT970" s="26"/>
      <c r="VQU970" s="26"/>
      <c r="VQV970" s="26"/>
      <c r="VQW970" s="26"/>
      <c r="VQX970" s="26"/>
      <c r="VQY970" s="26"/>
      <c r="VQZ970" s="26"/>
      <c r="VRA970" s="26"/>
      <c r="VRB970" s="26"/>
      <c r="VRC970" s="26"/>
      <c r="VRD970" s="26"/>
      <c r="VRE970" s="26"/>
      <c r="VRF970" s="26"/>
      <c r="VRG970" s="26"/>
      <c r="VRH970" s="26"/>
      <c r="VRI970" s="26"/>
      <c r="VRJ970" s="26"/>
      <c r="VRK970" s="26"/>
      <c r="VRL970" s="26"/>
      <c r="VRM970" s="26"/>
      <c r="VRN970" s="26"/>
      <c r="VRO970" s="26"/>
      <c r="VRP970" s="26"/>
      <c r="VRQ970" s="26"/>
      <c r="VRR970" s="26"/>
      <c r="VRS970" s="26"/>
      <c r="VRT970" s="26"/>
      <c r="VRU970" s="26"/>
      <c r="VRV970" s="26"/>
      <c r="VRW970" s="26"/>
      <c r="VRX970" s="26"/>
      <c r="VRY970" s="26"/>
      <c r="VRZ970" s="26"/>
      <c r="VSA970" s="26"/>
      <c r="VSB970" s="26"/>
      <c r="VSC970" s="26"/>
      <c r="VSD970" s="26"/>
      <c r="VSE970" s="26"/>
      <c r="VSF970" s="26"/>
      <c r="VSG970" s="26"/>
      <c r="VSH970" s="26"/>
      <c r="VSI970" s="26"/>
      <c r="VSJ970" s="26"/>
      <c r="VSK970" s="26"/>
      <c r="VSL970" s="26"/>
      <c r="VSM970" s="26"/>
      <c r="VSN970" s="26"/>
      <c r="VSO970" s="26"/>
      <c r="VSP970" s="26"/>
      <c r="VSQ970" s="26"/>
      <c r="VSR970" s="26"/>
      <c r="VSS970" s="26"/>
      <c r="VST970" s="26"/>
      <c r="VSU970" s="26"/>
      <c r="VSV970" s="26"/>
      <c r="VSW970" s="26"/>
      <c r="VSX970" s="26"/>
      <c r="VSY970" s="26"/>
      <c r="VSZ970" s="26"/>
      <c r="VTA970" s="26"/>
      <c r="VTB970" s="26"/>
      <c r="VTC970" s="26"/>
      <c r="VTD970" s="26"/>
      <c r="VTE970" s="26"/>
      <c r="VTF970" s="26"/>
      <c r="VTG970" s="26"/>
      <c r="VTH970" s="26"/>
      <c r="VTI970" s="26"/>
      <c r="VTJ970" s="26"/>
      <c r="VTK970" s="26"/>
      <c r="VTL970" s="26"/>
      <c r="VTM970" s="26"/>
      <c r="VTN970" s="26"/>
      <c r="VTO970" s="26"/>
      <c r="VTP970" s="26"/>
      <c r="VTQ970" s="26"/>
      <c r="VTR970" s="26"/>
      <c r="VTS970" s="26"/>
      <c r="VTT970" s="26"/>
      <c r="VTU970" s="26"/>
      <c r="VTV970" s="26"/>
      <c r="VTW970" s="26"/>
      <c r="VTX970" s="26"/>
      <c r="VTY970" s="26"/>
      <c r="VTZ970" s="26"/>
      <c r="VUA970" s="26"/>
      <c r="VUB970" s="26"/>
      <c r="VUC970" s="26"/>
      <c r="VUD970" s="26"/>
      <c r="VUE970" s="26"/>
      <c r="VUF970" s="26"/>
      <c r="VUG970" s="26"/>
      <c r="VUH970" s="26"/>
      <c r="VUI970" s="26"/>
      <c r="VUJ970" s="26"/>
      <c r="VUK970" s="26"/>
      <c r="VUL970" s="26"/>
      <c r="VUM970" s="26"/>
      <c r="VUN970" s="26"/>
      <c r="VUO970" s="26"/>
      <c r="VUP970" s="26"/>
      <c r="VUQ970" s="26"/>
      <c r="VUR970" s="26"/>
      <c r="VUS970" s="26"/>
      <c r="VUT970" s="26"/>
      <c r="VUU970" s="26"/>
      <c r="VUV970" s="26"/>
      <c r="VUW970" s="26"/>
      <c r="VUX970" s="26"/>
      <c r="VUY970" s="26"/>
      <c r="VUZ970" s="26"/>
      <c r="VVA970" s="26"/>
      <c r="VVB970" s="26"/>
      <c r="VVC970" s="26"/>
      <c r="VVD970" s="26"/>
      <c r="VVE970" s="26"/>
      <c r="VVF970" s="26"/>
      <c r="VVG970" s="26"/>
      <c r="VVH970" s="26"/>
      <c r="VVI970" s="26"/>
      <c r="VVJ970" s="26"/>
      <c r="VVK970" s="26"/>
      <c r="VVL970" s="26"/>
      <c r="VVM970" s="26"/>
      <c r="VVN970" s="26"/>
      <c r="VVO970" s="26"/>
      <c r="VVP970" s="26"/>
      <c r="VVQ970" s="26"/>
      <c r="VVR970" s="26"/>
      <c r="VVS970" s="26"/>
      <c r="VVT970" s="26"/>
      <c r="VVU970" s="26"/>
      <c r="VVV970" s="26"/>
      <c r="VVW970" s="26"/>
      <c r="VVX970" s="26"/>
      <c r="VVY970" s="26"/>
      <c r="VVZ970" s="26"/>
      <c r="VWA970" s="26"/>
      <c r="VWB970" s="26"/>
      <c r="VWC970" s="26"/>
      <c r="VWD970" s="26"/>
      <c r="VWE970" s="26"/>
      <c r="VWF970" s="26"/>
      <c r="VWG970" s="26"/>
      <c r="VWH970" s="26"/>
      <c r="VWI970" s="26"/>
      <c r="VWJ970" s="26"/>
      <c r="VWK970" s="26"/>
      <c r="VWL970" s="26"/>
      <c r="VWM970" s="26"/>
      <c r="VWN970" s="26"/>
      <c r="VWO970" s="26"/>
      <c r="VWP970" s="26"/>
      <c r="VWQ970" s="26"/>
      <c r="VWR970" s="26"/>
      <c r="VWS970" s="26"/>
      <c r="VWT970" s="26"/>
      <c r="VWU970" s="26"/>
      <c r="VWV970" s="26"/>
      <c r="VWW970" s="26"/>
      <c r="VWX970" s="26"/>
      <c r="VWY970" s="26"/>
      <c r="VWZ970" s="26"/>
      <c r="VXA970" s="26"/>
      <c r="VXB970" s="26"/>
      <c r="VXC970" s="26"/>
      <c r="VXD970" s="26"/>
      <c r="VXE970" s="26"/>
      <c r="VXF970" s="26"/>
      <c r="VXG970" s="26"/>
      <c r="VXH970" s="26"/>
      <c r="VXI970" s="26"/>
      <c r="VXJ970" s="26"/>
      <c r="VXK970" s="26"/>
      <c r="VXL970" s="26"/>
      <c r="VXM970" s="26"/>
      <c r="VXN970" s="26"/>
      <c r="VXO970" s="26"/>
      <c r="VXP970" s="26"/>
      <c r="VXQ970" s="26"/>
      <c r="VXR970" s="26"/>
      <c r="VXS970" s="26"/>
      <c r="VXT970" s="26"/>
      <c r="VXU970" s="26"/>
      <c r="VXV970" s="26"/>
      <c r="VXW970" s="26"/>
      <c r="VXX970" s="26"/>
      <c r="VXY970" s="26"/>
      <c r="VXZ970" s="26"/>
      <c r="VYA970" s="26"/>
      <c r="VYB970" s="26"/>
      <c r="VYC970" s="26"/>
      <c r="VYD970" s="26"/>
      <c r="VYE970" s="26"/>
      <c r="VYF970" s="26"/>
      <c r="VYG970" s="26"/>
      <c r="VYH970" s="26"/>
      <c r="VYI970" s="26"/>
      <c r="VYJ970" s="26"/>
      <c r="VYK970" s="26"/>
      <c r="VYL970" s="26"/>
      <c r="VYM970" s="26"/>
      <c r="VYN970" s="26"/>
      <c r="VYO970" s="26"/>
      <c r="VYP970" s="26"/>
      <c r="VYQ970" s="26"/>
      <c r="VYR970" s="26"/>
      <c r="VYS970" s="26"/>
      <c r="VYT970" s="26"/>
      <c r="VYU970" s="26"/>
      <c r="VYV970" s="26"/>
      <c r="VYW970" s="26"/>
      <c r="VYX970" s="26"/>
      <c r="VYY970" s="26"/>
      <c r="VYZ970" s="26"/>
      <c r="VZA970" s="26"/>
      <c r="VZB970" s="26"/>
      <c r="VZC970" s="26"/>
      <c r="VZD970" s="26"/>
      <c r="VZE970" s="26"/>
      <c r="VZF970" s="26"/>
      <c r="VZG970" s="26"/>
      <c r="VZH970" s="26"/>
      <c r="VZI970" s="26"/>
      <c r="VZJ970" s="26"/>
      <c r="VZK970" s="26"/>
      <c r="VZL970" s="26"/>
      <c r="VZM970" s="26"/>
      <c r="VZN970" s="26"/>
      <c r="VZO970" s="26"/>
      <c r="VZP970" s="26"/>
      <c r="VZQ970" s="26"/>
      <c r="VZR970" s="26"/>
      <c r="VZS970" s="26"/>
      <c r="VZT970" s="26"/>
      <c r="VZU970" s="26"/>
      <c r="VZV970" s="26"/>
      <c r="VZW970" s="26"/>
      <c r="VZX970" s="26"/>
      <c r="VZY970" s="26"/>
      <c r="VZZ970" s="26"/>
      <c r="WAA970" s="26"/>
      <c r="WAB970" s="26"/>
      <c r="WAC970" s="26"/>
      <c r="WAD970" s="26"/>
      <c r="WAE970" s="26"/>
      <c r="WAF970" s="26"/>
      <c r="WAG970" s="26"/>
      <c r="WAH970" s="26"/>
      <c r="WAI970" s="26"/>
      <c r="WAJ970" s="26"/>
      <c r="WAK970" s="26"/>
      <c r="WAL970" s="26"/>
      <c r="WAM970" s="26"/>
      <c r="WAN970" s="26"/>
      <c r="WAO970" s="26"/>
      <c r="WAP970" s="26"/>
      <c r="WAQ970" s="26"/>
      <c r="WAR970" s="26"/>
      <c r="WAS970" s="26"/>
      <c r="WAT970" s="26"/>
      <c r="WAU970" s="26"/>
      <c r="WAV970" s="26"/>
      <c r="WAW970" s="26"/>
      <c r="WAX970" s="26"/>
      <c r="WAY970" s="26"/>
      <c r="WAZ970" s="26"/>
      <c r="WBA970" s="26"/>
      <c r="WBB970" s="26"/>
      <c r="WBC970" s="26"/>
      <c r="WBD970" s="26"/>
      <c r="WBE970" s="26"/>
      <c r="WBF970" s="26"/>
      <c r="WBG970" s="26"/>
      <c r="WBH970" s="26"/>
      <c r="WBI970" s="26"/>
      <c r="WBJ970" s="26"/>
      <c r="WBK970" s="26"/>
      <c r="WBL970" s="26"/>
      <c r="WBM970" s="26"/>
      <c r="WBN970" s="26"/>
      <c r="WBO970" s="26"/>
      <c r="WBP970" s="26"/>
      <c r="WBQ970" s="26"/>
      <c r="WBR970" s="26"/>
      <c r="WBS970" s="26"/>
      <c r="WBT970" s="26"/>
      <c r="WBU970" s="26"/>
      <c r="WBV970" s="26"/>
      <c r="WBW970" s="26"/>
      <c r="WBX970" s="26"/>
      <c r="WBY970" s="26"/>
      <c r="WBZ970" s="26"/>
      <c r="WCA970" s="26"/>
      <c r="WCB970" s="26"/>
      <c r="WCC970" s="26"/>
      <c r="WCD970" s="26"/>
      <c r="WCE970" s="26"/>
      <c r="WCF970" s="26"/>
      <c r="WCG970" s="26"/>
      <c r="WCH970" s="26"/>
      <c r="WCI970" s="26"/>
      <c r="WCJ970" s="26"/>
      <c r="WCK970" s="26"/>
      <c r="WCL970" s="26"/>
      <c r="WCM970" s="26"/>
      <c r="WCN970" s="26"/>
      <c r="WCO970" s="26"/>
      <c r="WCP970" s="26"/>
      <c r="WCQ970" s="26"/>
      <c r="WCR970" s="26"/>
      <c r="WCS970" s="26"/>
      <c r="WCT970" s="26"/>
      <c r="WCU970" s="26"/>
      <c r="WCV970" s="26"/>
      <c r="WCW970" s="26"/>
      <c r="WCX970" s="26"/>
      <c r="WCY970" s="26"/>
      <c r="WCZ970" s="26"/>
      <c r="WDA970" s="26"/>
      <c r="WDB970" s="26"/>
      <c r="WDC970" s="26"/>
      <c r="WDD970" s="26"/>
      <c r="WDE970" s="26"/>
      <c r="WDF970" s="26"/>
      <c r="WDG970" s="26"/>
      <c r="WDH970" s="26"/>
      <c r="WDI970" s="26"/>
      <c r="WDJ970" s="26"/>
      <c r="WDK970" s="26"/>
      <c r="WDL970" s="26"/>
      <c r="WDM970" s="26"/>
      <c r="WDN970" s="26"/>
      <c r="WDO970" s="26"/>
      <c r="WDP970" s="26"/>
      <c r="WDQ970" s="26"/>
      <c r="WDR970" s="26"/>
      <c r="WDS970" s="26"/>
      <c r="WDT970" s="26"/>
      <c r="WDU970" s="26"/>
      <c r="WDV970" s="26"/>
      <c r="WDW970" s="26"/>
      <c r="WDX970" s="26"/>
      <c r="WDY970" s="26"/>
      <c r="WDZ970" s="26"/>
      <c r="WEA970" s="26"/>
      <c r="WEB970" s="26"/>
      <c r="WEC970" s="26"/>
      <c r="WED970" s="26"/>
      <c r="WEE970" s="26"/>
      <c r="WEF970" s="26"/>
      <c r="WEG970" s="26"/>
      <c r="WEH970" s="26"/>
      <c r="WEI970" s="26"/>
      <c r="WEJ970" s="26"/>
      <c r="WEK970" s="26"/>
      <c r="WEL970" s="26"/>
      <c r="WEM970" s="26"/>
      <c r="WEN970" s="26"/>
      <c r="WEO970" s="26"/>
      <c r="WEP970" s="26"/>
      <c r="WEQ970" s="26"/>
      <c r="WER970" s="26"/>
      <c r="WES970" s="26"/>
      <c r="WET970" s="26"/>
      <c r="WEU970" s="26"/>
      <c r="WEV970" s="26"/>
      <c r="WEW970" s="26"/>
      <c r="WEX970" s="26"/>
      <c r="WEY970" s="26"/>
      <c r="WEZ970" s="26"/>
      <c r="WFA970" s="26"/>
      <c r="WFB970" s="26"/>
      <c r="WFC970" s="26"/>
      <c r="WFD970" s="26"/>
      <c r="WFE970" s="26"/>
      <c r="WFF970" s="26"/>
      <c r="WFG970" s="26"/>
      <c r="WFH970" s="26"/>
      <c r="WFI970" s="26"/>
      <c r="WFJ970" s="26"/>
      <c r="WFK970" s="26"/>
      <c r="WFL970" s="26"/>
      <c r="WFM970" s="26"/>
      <c r="WFN970" s="26"/>
      <c r="WFO970" s="26"/>
      <c r="WFP970" s="26"/>
      <c r="WFQ970" s="26"/>
      <c r="WFR970" s="26"/>
      <c r="WFS970" s="26"/>
      <c r="WFT970" s="26"/>
      <c r="WFU970" s="26"/>
      <c r="WFV970" s="26"/>
      <c r="WFW970" s="26"/>
      <c r="WFX970" s="26"/>
      <c r="WFY970" s="26"/>
      <c r="WFZ970" s="26"/>
      <c r="WGA970" s="26"/>
      <c r="WGB970" s="26"/>
      <c r="WGC970" s="26"/>
      <c r="WGD970" s="26"/>
      <c r="WGE970" s="26"/>
      <c r="WGF970" s="26"/>
      <c r="WGG970" s="26"/>
      <c r="WGH970" s="26"/>
      <c r="WGI970" s="26"/>
      <c r="WGJ970" s="26"/>
      <c r="WGK970" s="26"/>
      <c r="WGL970" s="26"/>
      <c r="WGM970" s="26"/>
      <c r="WGN970" s="26"/>
      <c r="WGO970" s="26"/>
      <c r="WGP970" s="26"/>
      <c r="WGQ970" s="26"/>
      <c r="WGR970" s="26"/>
      <c r="WGS970" s="26"/>
      <c r="WGT970" s="26"/>
      <c r="WGU970" s="26"/>
      <c r="WGV970" s="26"/>
      <c r="WGW970" s="26"/>
      <c r="WGX970" s="26"/>
      <c r="WGY970" s="26"/>
      <c r="WGZ970" s="26"/>
      <c r="WHA970" s="26"/>
      <c r="WHB970" s="26"/>
      <c r="WHC970" s="26"/>
      <c r="WHD970" s="26"/>
      <c r="WHE970" s="26"/>
      <c r="WHF970" s="26"/>
      <c r="WHG970" s="26"/>
      <c r="WHH970" s="26"/>
      <c r="WHI970" s="26"/>
      <c r="WHJ970" s="26"/>
      <c r="WHK970" s="26"/>
      <c r="WHL970" s="26"/>
      <c r="WHM970" s="26"/>
      <c r="WHN970" s="26"/>
      <c r="WHO970" s="26"/>
      <c r="WHP970" s="26"/>
      <c r="WHQ970" s="26"/>
      <c r="WHR970" s="26"/>
      <c r="WHS970" s="26"/>
      <c r="WHT970" s="26"/>
      <c r="WHU970" s="26"/>
      <c r="WHV970" s="26"/>
      <c r="WHW970" s="26"/>
      <c r="WHX970" s="26"/>
      <c r="WHY970" s="26"/>
      <c r="WHZ970" s="26"/>
      <c r="WIA970" s="26"/>
      <c r="WIB970" s="26"/>
      <c r="WIC970" s="26"/>
      <c r="WID970" s="26"/>
      <c r="WIE970" s="26"/>
      <c r="WIF970" s="26"/>
      <c r="WIG970" s="26"/>
      <c r="WIH970" s="26"/>
      <c r="WII970" s="26"/>
      <c r="WIJ970" s="26"/>
      <c r="WIK970" s="26"/>
      <c r="WIL970" s="26"/>
      <c r="WIM970" s="26"/>
      <c r="WIN970" s="26"/>
      <c r="WIO970" s="26"/>
      <c r="WIP970" s="26"/>
      <c r="WIQ970" s="26"/>
      <c r="WIR970" s="26"/>
      <c r="WIS970" s="26"/>
      <c r="WIT970" s="26"/>
      <c r="WIU970" s="26"/>
      <c r="WIV970" s="26"/>
      <c r="WIW970" s="26"/>
      <c r="WIX970" s="26"/>
      <c r="WIY970" s="26"/>
      <c r="WIZ970" s="26"/>
      <c r="WJA970" s="26"/>
      <c r="WJB970" s="26"/>
      <c r="WJC970" s="26"/>
      <c r="WJD970" s="26"/>
      <c r="WJE970" s="26"/>
      <c r="WJF970" s="26"/>
      <c r="WJG970" s="26"/>
      <c r="WJH970" s="26"/>
      <c r="WJI970" s="26"/>
      <c r="WJJ970" s="26"/>
      <c r="WJK970" s="26"/>
      <c r="WJL970" s="26"/>
      <c r="WJM970" s="26"/>
      <c r="WJN970" s="26"/>
      <c r="WJO970" s="26"/>
      <c r="WJP970" s="26"/>
      <c r="WJQ970" s="26"/>
      <c r="WJR970" s="26"/>
      <c r="WJS970" s="26"/>
      <c r="WJT970" s="26"/>
      <c r="WJU970" s="26"/>
      <c r="WJV970" s="26"/>
      <c r="WJW970" s="26"/>
      <c r="WJX970" s="26"/>
      <c r="WJY970" s="26"/>
      <c r="WJZ970" s="26"/>
      <c r="WKA970" s="26"/>
      <c r="WKB970" s="26"/>
      <c r="WKC970" s="26"/>
      <c r="WKD970" s="26"/>
      <c r="WKE970" s="26"/>
      <c r="WKF970" s="26"/>
      <c r="WKG970" s="26"/>
      <c r="WKH970" s="26"/>
      <c r="WKI970" s="26"/>
      <c r="WKJ970" s="26"/>
      <c r="WKK970" s="26"/>
      <c r="WKL970" s="26"/>
      <c r="WKM970" s="26"/>
      <c r="WKN970" s="26"/>
      <c r="WKO970" s="26"/>
      <c r="WKP970" s="26"/>
      <c r="WKQ970" s="26"/>
      <c r="WKR970" s="26"/>
      <c r="WKS970" s="26"/>
      <c r="WKT970" s="26"/>
      <c r="WKU970" s="26"/>
      <c r="WKV970" s="26"/>
      <c r="WKW970" s="26"/>
      <c r="WKX970" s="26"/>
      <c r="WKY970" s="26"/>
      <c r="WKZ970" s="26"/>
      <c r="WLA970" s="26"/>
      <c r="WLB970" s="26"/>
      <c r="WLC970" s="26"/>
      <c r="WLD970" s="26"/>
      <c r="WLE970" s="26"/>
      <c r="WLF970" s="26"/>
      <c r="WLG970" s="26"/>
      <c r="WLH970" s="26"/>
      <c r="WLI970" s="26"/>
      <c r="WLJ970" s="26"/>
      <c r="WLK970" s="26"/>
      <c r="WLL970" s="26"/>
      <c r="WLM970" s="26"/>
      <c r="WLN970" s="26"/>
      <c r="WLO970" s="26"/>
      <c r="WLP970" s="26"/>
      <c r="WLQ970" s="26"/>
      <c r="WLR970" s="26"/>
      <c r="WLS970" s="26"/>
      <c r="WLT970" s="26"/>
      <c r="WLU970" s="26"/>
      <c r="WLV970" s="26"/>
      <c r="WLW970" s="26"/>
      <c r="WLX970" s="26"/>
      <c r="WLY970" s="26"/>
      <c r="WLZ970" s="26"/>
      <c r="WMA970" s="26"/>
      <c r="WMB970" s="26"/>
      <c r="WMC970" s="26"/>
      <c r="WMD970" s="26"/>
      <c r="WME970" s="26"/>
      <c r="WMF970" s="26"/>
      <c r="WMG970" s="26"/>
      <c r="WMH970" s="26"/>
      <c r="WMI970" s="26"/>
      <c r="WMJ970" s="26"/>
      <c r="WMK970" s="26"/>
      <c r="WML970" s="26"/>
      <c r="WMM970" s="26"/>
      <c r="WMN970" s="26"/>
      <c r="WMO970" s="26"/>
      <c r="WMP970" s="26"/>
      <c r="WMQ970" s="26"/>
      <c r="WMR970" s="26"/>
      <c r="WMS970" s="26"/>
      <c r="WMT970" s="26"/>
      <c r="WMU970" s="26"/>
      <c r="WMV970" s="26"/>
      <c r="WMW970" s="26"/>
      <c r="WMX970" s="26"/>
      <c r="WMY970" s="26"/>
      <c r="WMZ970" s="26"/>
      <c r="WNA970" s="26"/>
      <c r="WNB970" s="26"/>
      <c r="WNC970" s="26"/>
      <c r="WND970" s="26"/>
      <c r="WNE970" s="26"/>
      <c r="WNF970" s="26"/>
      <c r="WNG970" s="26"/>
      <c r="WNH970" s="26"/>
      <c r="WNI970" s="26"/>
      <c r="WNJ970" s="26"/>
      <c r="WNK970" s="26"/>
      <c r="WNL970" s="26"/>
      <c r="WNM970" s="26"/>
      <c r="WNN970" s="26"/>
      <c r="WNO970" s="26"/>
      <c r="WNP970" s="26"/>
      <c r="WNQ970" s="26"/>
      <c r="WNR970" s="26"/>
      <c r="WNS970" s="26"/>
      <c r="WNT970" s="26"/>
      <c r="WNU970" s="26"/>
      <c r="WNV970" s="26"/>
      <c r="WNW970" s="26"/>
      <c r="WNX970" s="26"/>
      <c r="WNY970" s="26"/>
      <c r="WNZ970" s="26"/>
      <c r="WOA970" s="26"/>
      <c r="WOB970" s="26"/>
      <c r="WOC970" s="26"/>
      <c r="WOD970" s="26"/>
      <c r="WOE970" s="26"/>
      <c r="WOF970" s="26"/>
      <c r="WOG970" s="26"/>
      <c r="WOH970" s="26"/>
      <c r="WOI970" s="26"/>
      <c r="WOJ970" s="26"/>
      <c r="WOK970" s="26"/>
      <c r="WOL970" s="26"/>
      <c r="WOM970" s="26"/>
      <c r="WON970" s="26"/>
      <c r="WOO970" s="26"/>
      <c r="WOP970" s="26"/>
      <c r="WOQ970" s="26"/>
      <c r="WOR970" s="26"/>
      <c r="WOS970" s="26"/>
      <c r="WOT970" s="26"/>
      <c r="WOU970" s="26"/>
      <c r="WOV970" s="26"/>
      <c r="WOW970" s="26"/>
      <c r="WOX970" s="26"/>
      <c r="WOY970" s="26"/>
      <c r="WOZ970" s="26"/>
      <c r="WPA970" s="26"/>
      <c r="WPB970" s="26"/>
      <c r="WPC970" s="26"/>
      <c r="WPD970" s="26"/>
      <c r="WPE970" s="26"/>
      <c r="WPF970" s="26"/>
      <c r="WPG970" s="26"/>
      <c r="WPH970" s="26"/>
      <c r="WPI970" s="26"/>
      <c r="WPJ970" s="26"/>
      <c r="WPK970" s="26"/>
      <c r="WPL970" s="26"/>
      <c r="WPM970" s="26"/>
      <c r="WPN970" s="26"/>
      <c r="WPO970" s="26"/>
      <c r="WPP970" s="26"/>
      <c r="WPQ970" s="26"/>
      <c r="WPR970" s="26"/>
      <c r="WPS970" s="26"/>
      <c r="WPT970" s="26"/>
      <c r="WPU970" s="26"/>
      <c r="WPV970" s="26"/>
      <c r="WPW970" s="26"/>
      <c r="WPX970" s="26"/>
      <c r="WPY970" s="26"/>
      <c r="WPZ970" s="26"/>
      <c r="WQA970" s="26"/>
      <c r="WQB970" s="26"/>
      <c r="WQC970" s="26"/>
      <c r="WQD970" s="26"/>
      <c r="WQE970" s="26"/>
      <c r="WQF970" s="26"/>
      <c r="WQG970" s="26"/>
      <c r="WQH970" s="26"/>
      <c r="WQI970" s="26"/>
      <c r="WQJ970" s="26"/>
      <c r="WQK970" s="26"/>
      <c r="WQL970" s="26"/>
      <c r="WQM970" s="26"/>
      <c r="WQN970" s="26"/>
      <c r="WQO970" s="26"/>
      <c r="WQP970" s="26"/>
      <c r="WQQ970" s="26"/>
      <c r="WQR970" s="26"/>
      <c r="WQS970" s="26"/>
      <c r="WQT970" s="26"/>
      <c r="WQU970" s="26"/>
      <c r="WQV970" s="26"/>
      <c r="WQW970" s="26"/>
      <c r="WQX970" s="26"/>
      <c r="WQY970" s="26"/>
      <c r="WQZ970" s="26"/>
      <c r="WRA970" s="26"/>
      <c r="WRB970" s="26"/>
      <c r="WRC970" s="26"/>
      <c r="WRD970" s="26"/>
      <c r="WRE970" s="26"/>
      <c r="WRF970" s="26"/>
      <c r="WRG970" s="26"/>
      <c r="WRH970" s="26"/>
      <c r="WRI970" s="26"/>
      <c r="WRJ970" s="26"/>
      <c r="WRK970" s="26"/>
      <c r="WRL970" s="26"/>
      <c r="WRM970" s="26"/>
      <c r="WRN970" s="26"/>
      <c r="WRO970" s="26"/>
      <c r="WRP970" s="26"/>
      <c r="WRQ970" s="26"/>
      <c r="WRR970" s="26"/>
      <c r="WRS970" s="26"/>
      <c r="WRT970" s="26"/>
      <c r="WRU970" s="26"/>
      <c r="WRV970" s="26"/>
      <c r="WRW970" s="26"/>
      <c r="WRX970" s="26"/>
      <c r="WRY970" s="26"/>
      <c r="WRZ970" s="26"/>
      <c r="WSA970" s="26"/>
      <c r="WSB970" s="26"/>
      <c r="WSC970" s="26"/>
      <c r="WSD970" s="26"/>
      <c r="WSE970" s="26"/>
      <c r="WSF970" s="26"/>
      <c r="WSG970" s="26"/>
      <c r="WSH970" s="26"/>
      <c r="WSI970" s="26"/>
      <c r="WSJ970" s="26"/>
      <c r="WSK970" s="26"/>
      <c r="WSL970" s="26"/>
      <c r="WSM970" s="26"/>
      <c r="WSN970" s="26"/>
      <c r="WSO970" s="26"/>
      <c r="WSP970" s="26"/>
      <c r="WSQ970" s="26"/>
      <c r="WSR970" s="26"/>
      <c r="WSS970" s="26"/>
      <c r="WST970" s="26"/>
      <c r="WSU970" s="26"/>
      <c r="WSV970" s="26"/>
      <c r="WSW970" s="26"/>
      <c r="WSX970" s="26"/>
      <c r="WSY970" s="26"/>
      <c r="WSZ970" s="26"/>
      <c r="WTA970" s="26"/>
      <c r="WTB970" s="26"/>
      <c r="WTC970" s="26"/>
      <c r="WTD970" s="26"/>
      <c r="WTE970" s="26"/>
      <c r="WTF970" s="26"/>
      <c r="WTG970" s="26"/>
      <c r="WTH970" s="26"/>
      <c r="WTI970" s="26"/>
      <c r="WTJ970" s="26"/>
      <c r="WTK970" s="26"/>
      <c r="WTL970" s="26"/>
      <c r="WTM970" s="26"/>
      <c r="WTN970" s="26"/>
      <c r="WTO970" s="26"/>
      <c r="WTP970" s="26"/>
      <c r="WTQ970" s="26"/>
      <c r="WTR970" s="26"/>
      <c r="WTS970" s="26"/>
      <c r="WTT970" s="26"/>
      <c r="WTU970" s="26"/>
      <c r="WTV970" s="26"/>
      <c r="WTW970" s="26"/>
      <c r="WTX970" s="26"/>
      <c r="WTY970" s="26"/>
      <c r="WTZ970" s="26"/>
      <c r="WUA970" s="26"/>
      <c r="WUB970" s="26"/>
      <c r="WUC970" s="26"/>
      <c r="WUD970" s="26"/>
      <c r="WUE970" s="26"/>
      <c r="WUF970" s="26"/>
      <c r="WUG970" s="26"/>
      <c r="WUH970" s="26"/>
      <c r="WUI970" s="26"/>
      <c r="WUJ970" s="26"/>
      <c r="WUK970" s="26"/>
      <c r="WUL970" s="26"/>
      <c r="WUM970" s="26"/>
      <c r="WUN970" s="26"/>
      <c r="WUO970" s="26"/>
      <c r="WUP970" s="26"/>
      <c r="WUQ970" s="26"/>
      <c r="WUR970" s="26"/>
      <c r="WUS970" s="26"/>
      <c r="WUT970" s="26"/>
      <c r="WUU970" s="26"/>
      <c r="WUV970" s="26"/>
      <c r="WUW970" s="26"/>
      <c r="WUX970" s="26"/>
      <c r="WUY970" s="26"/>
      <c r="WUZ970" s="26"/>
      <c r="WVA970" s="26"/>
      <c r="WVB970" s="26"/>
      <c r="WVC970" s="26"/>
      <c r="WVD970" s="26"/>
      <c r="WVE970" s="26"/>
      <c r="WVF970" s="26"/>
      <c r="WVG970" s="26"/>
      <c r="WVH970" s="26"/>
      <c r="WVI970" s="26"/>
      <c r="WVJ970" s="26"/>
      <c r="WVK970" s="26"/>
      <c r="WVL970" s="26"/>
      <c r="WVM970" s="26"/>
      <c r="WVN970" s="26"/>
      <c r="WVO970" s="26"/>
      <c r="WVP970" s="26"/>
      <c r="WVQ970" s="26"/>
      <c r="WVR970" s="26"/>
      <c r="WVS970" s="26"/>
      <c r="WVT970" s="26"/>
      <c r="WVU970" s="26"/>
      <c r="WVV970" s="26"/>
      <c r="WVW970" s="26"/>
      <c r="WVX970" s="26"/>
      <c r="WVY970" s="26"/>
      <c r="WVZ970" s="26"/>
      <c r="WWA970" s="26"/>
      <c r="WWB970" s="26"/>
      <c r="WWC970" s="26"/>
      <c r="WWD970" s="26"/>
      <c r="WWE970" s="26"/>
      <c r="WWF970" s="26"/>
      <c r="WWG970" s="26"/>
      <c r="WWH970" s="26"/>
      <c r="WWI970" s="26"/>
      <c r="WWJ970" s="26"/>
      <c r="WWK970" s="26"/>
      <c r="WWL970" s="26"/>
      <c r="WWM970" s="26"/>
      <c r="WWN970" s="26"/>
      <c r="WWO970" s="26"/>
      <c r="WWP970" s="26"/>
      <c r="WWQ970" s="26"/>
      <c r="WWR970" s="26"/>
      <c r="WWS970" s="26"/>
      <c r="WWT970" s="26"/>
      <c r="WWU970" s="26"/>
      <c r="WWV970" s="26"/>
      <c r="WWW970" s="26"/>
      <c r="WWX970" s="26"/>
      <c r="WWY970" s="26"/>
      <c r="WWZ970" s="26"/>
      <c r="WXA970" s="26"/>
      <c r="WXB970" s="26"/>
      <c r="WXC970" s="26"/>
      <c r="WXD970" s="26"/>
      <c r="WXE970" s="26"/>
      <c r="WXF970" s="26"/>
      <c r="WXG970" s="26"/>
      <c r="WXH970" s="26"/>
      <c r="WXI970" s="26"/>
      <c r="WXJ970" s="26"/>
      <c r="WXK970" s="26"/>
      <c r="WXL970" s="26"/>
      <c r="WXM970" s="26"/>
      <c r="WXN970" s="26"/>
      <c r="WXO970" s="26"/>
      <c r="WXP970" s="26"/>
      <c r="WXQ970" s="26"/>
      <c r="WXR970" s="26"/>
    </row>
    <row r="971" spans="1:16190" s="11" customFormat="1" x14ac:dyDescent="0.3">
      <c r="A971" s="27"/>
      <c r="B971" s="19"/>
      <c r="C971" s="20"/>
      <c r="D971" s="23"/>
      <c r="E971" s="22"/>
      <c r="F971" s="23"/>
      <c r="G971" s="46"/>
      <c r="H971" s="46"/>
      <c r="I971" s="23"/>
      <c r="J971" s="23"/>
      <c r="K971" s="28"/>
      <c r="L971" s="23"/>
      <c r="M971" s="24"/>
      <c r="N971" s="22"/>
      <c r="O971" s="22"/>
      <c r="P971" s="22"/>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c r="IU971" s="26"/>
      <c r="IV971" s="26"/>
      <c r="IW971" s="26"/>
      <c r="IX971" s="26"/>
      <c r="IY971" s="26"/>
      <c r="IZ971" s="26"/>
      <c r="JA971" s="26"/>
      <c r="JB971" s="26"/>
      <c r="JC971" s="26"/>
      <c r="JD971" s="26"/>
      <c r="JE971" s="26"/>
      <c r="JF971" s="26"/>
      <c r="JG971" s="26"/>
      <c r="JH971" s="26"/>
      <c r="JI971" s="26"/>
      <c r="JJ971" s="26"/>
      <c r="JK971" s="26"/>
      <c r="JL971" s="26"/>
      <c r="JM971" s="26"/>
      <c r="JN971" s="26"/>
      <c r="JO971" s="26"/>
      <c r="JP971" s="26"/>
      <c r="JQ971" s="26"/>
      <c r="JR971" s="26"/>
      <c r="JS971" s="26"/>
      <c r="JT971" s="26"/>
      <c r="JU971" s="26"/>
      <c r="JV971" s="26"/>
      <c r="JW971" s="26"/>
      <c r="JX971" s="26"/>
      <c r="JY971" s="26"/>
      <c r="JZ971" s="26"/>
      <c r="KA971" s="26"/>
      <c r="KB971" s="26"/>
      <c r="KC971" s="26"/>
      <c r="KD971" s="26"/>
      <c r="KE971" s="26"/>
      <c r="KF971" s="26"/>
      <c r="KG971" s="26"/>
      <c r="KH971" s="26"/>
      <c r="KI971" s="26"/>
      <c r="KJ971" s="26"/>
      <c r="KK971" s="26"/>
      <c r="KL971" s="26"/>
      <c r="KM971" s="26"/>
      <c r="KN971" s="26"/>
      <c r="KO971" s="26"/>
      <c r="KP971" s="26"/>
      <c r="KQ971" s="26"/>
      <c r="KR971" s="26"/>
      <c r="KS971" s="26"/>
      <c r="KT971" s="26"/>
      <c r="KU971" s="26"/>
      <c r="KV971" s="26"/>
      <c r="KW971" s="26"/>
      <c r="KX971" s="26"/>
      <c r="KY971" s="26"/>
      <c r="KZ971" s="26"/>
      <c r="LA971" s="26"/>
      <c r="LB971" s="26"/>
      <c r="LC971" s="26"/>
      <c r="LD971" s="26"/>
      <c r="LE971" s="26"/>
      <c r="LF971" s="26"/>
      <c r="LG971" s="26"/>
      <c r="LH971" s="26"/>
      <c r="LI971" s="26"/>
      <c r="LJ971" s="26"/>
      <c r="LK971" s="26"/>
      <c r="LL971" s="26"/>
      <c r="LM971" s="26"/>
      <c r="LN971" s="26"/>
      <c r="LO971" s="26"/>
      <c r="LP971" s="26"/>
      <c r="LQ971" s="26"/>
      <c r="LR971" s="26"/>
      <c r="LS971" s="26"/>
      <c r="LT971" s="26"/>
      <c r="LU971" s="26"/>
      <c r="LV971" s="26"/>
      <c r="LW971" s="26"/>
      <c r="LX971" s="26"/>
      <c r="LY971" s="26"/>
      <c r="LZ971" s="26"/>
      <c r="MA971" s="26"/>
      <c r="MB971" s="26"/>
      <c r="MC971" s="26"/>
      <c r="MD971" s="26"/>
      <c r="ME971" s="26"/>
      <c r="MF971" s="26"/>
      <c r="MG971" s="26"/>
      <c r="MH971" s="26"/>
      <c r="MI971" s="26"/>
      <c r="MJ971" s="26"/>
      <c r="MK971" s="26"/>
      <c r="ML971" s="26"/>
      <c r="MM971" s="26"/>
      <c r="MN971" s="26"/>
      <c r="MO971" s="26"/>
      <c r="MP971" s="26"/>
      <c r="MQ971" s="26"/>
      <c r="MR971" s="26"/>
      <c r="MS971" s="26"/>
      <c r="MT971" s="26"/>
      <c r="MU971" s="26"/>
      <c r="MV971" s="26"/>
      <c r="MW971" s="26"/>
      <c r="MX971" s="26"/>
      <c r="MY971" s="26"/>
      <c r="MZ971" s="26"/>
      <c r="NA971" s="26"/>
      <c r="NB971" s="26"/>
      <c r="NC971" s="26"/>
      <c r="ND971" s="26"/>
      <c r="NE971" s="26"/>
      <c r="NF971" s="26"/>
      <c r="NG971" s="26"/>
      <c r="NH971" s="26"/>
      <c r="NI971" s="26"/>
      <c r="NJ971" s="26"/>
      <c r="NK971" s="26"/>
      <c r="NL971" s="26"/>
      <c r="NM971" s="26"/>
      <c r="NN971" s="26"/>
      <c r="NO971" s="26"/>
      <c r="NP971" s="26"/>
      <c r="NQ971" s="26"/>
      <c r="NR971" s="26"/>
      <c r="NS971" s="26"/>
      <c r="NT971" s="26"/>
      <c r="NU971" s="26"/>
      <c r="NV971" s="26"/>
      <c r="NW971" s="26"/>
      <c r="NX971" s="26"/>
      <c r="NY971" s="26"/>
      <c r="NZ971" s="26"/>
      <c r="OA971" s="26"/>
      <c r="OB971" s="26"/>
      <c r="OC971" s="26"/>
      <c r="OD971" s="26"/>
      <c r="OE971" s="26"/>
      <c r="OF971" s="26"/>
      <c r="OG971" s="26"/>
      <c r="OH971" s="26"/>
      <c r="OI971" s="26"/>
      <c r="OJ971" s="26"/>
      <c r="OK971" s="26"/>
      <c r="OL971" s="26"/>
      <c r="OM971" s="26"/>
      <c r="ON971" s="26"/>
      <c r="OO971" s="26"/>
      <c r="OP971" s="26"/>
      <c r="OQ971" s="26"/>
      <c r="OR971" s="26"/>
      <c r="OS971" s="26"/>
      <c r="OT971" s="26"/>
      <c r="OU971" s="26"/>
      <c r="OV971" s="26"/>
      <c r="OW971" s="26"/>
      <c r="OX971" s="26"/>
      <c r="OY971" s="26"/>
      <c r="OZ971" s="26"/>
      <c r="PA971" s="26"/>
      <c r="PB971" s="26"/>
      <c r="PC971" s="26"/>
      <c r="PD971" s="26"/>
      <c r="PE971" s="26"/>
      <c r="PF971" s="26"/>
      <c r="PG971" s="26"/>
      <c r="PH971" s="26"/>
      <c r="PI971" s="26"/>
      <c r="PJ971" s="26"/>
      <c r="PK971" s="26"/>
      <c r="PL971" s="26"/>
      <c r="PM971" s="26"/>
      <c r="PN971" s="26"/>
      <c r="PO971" s="26"/>
      <c r="PP971" s="26"/>
      <c r="PQ971" s="26"/>
      <c r="PR971" s="26"/>
      <c r="PS971" s="26"/>
      <c r="PT971" s="26"/>
      <c r="PU971" s="26"/>
      <c r="PV971" s="26"/>
      <c r="PW971" s="26"/>
      <c r="PX971" s="26"/>
      <c r="PY971" s="26"/>
      <c r="PZ971" s="26"/>
      <c r="QA971" s="26"/>
      <c r="QB971" s="26"/>
      <c r="QC971" s="26"/>
      <c r="QD971" s="26"/>
      <c r="QE971" s="26"/>
      <c r="QF971" s="26"/>
      <c r="QG971" s="26"/>
      <c r="QH971" s="26"/>
      <c r="QI971" s="26"/>
      <c r="QJ971" s="26"/>
      <c r="QK971" s="26"/>
      <c r="QL971" s="26"/>
      <c r="QM971" s="26"/>
      <c r="QN971" s="26"/>
      <c r="QO971" s="26"/>
      <c r="QP971" s="26"/>
      <c r="QQ971" s="26"/>
      <c r="QR971" s="26"/>
      <c r="QS971" s="26"/>
      <c r="QT971" s="26"/>
      <c r="QU971" s="26"/>
      <c r="QV971" s="26"/>
      <c r="QW971" s="26"/>
      <c r="QX971" s="26"/>
      <c r="QY971" s="26"/>
      <c r="QZ971" s="26"/>
      <c r="RA971" s="26"/>
      <c r="RB971" s="26"/>
      <c r="RC971" s="26"/>
      <c r="RD971" s="26"/>
      <c r="RE971" s="26"/>
      <c r="RF971" s="26"/>
      <c r="RG971" s="26"/>
      <c r="RH971" s="26"/>
      <c r="RI971" s="26"/>
      <c r="RJ971" s="26"/>
      <c r="RK971" s="26"/>
      <c r="RL971" s="26"/>
      <c r="RM971" s="26"/>
      <c r="RN971" s="26"/>
      <c r="RO971" s="26"/>
      <c r="RP971" s="26"/>
      <c r="RQ971" s="26"/>
      <c r="RR971" s="26"/>
      <c r="RS971" s="26"/>
      <c r="RT971" s="26"/>
      <c r="RU971" s="26"/>
      <c r="RV971" s="26"/>
      <c r="RW971" s="26"/>
      <c r="RX971" s="26"/>
      <c r="RY971" s="26"/>
      <c r="RZ971" s="26"/>
      <c r="SA971" s="26"/>
      <c r="SB971" s="26"/>
      <c r="SC971" s="26"/>
      <c r="SD971" s="26"/>
      <c r="SE971" s="26"/>
      <c r="SF971" s="26"/>
      <c r="SG971" s="26"/>
      <c r="SH971" s="26"/>
      <c r="SI971" s="26"/>
      <c r="SJ971" s="26"/>
      <c r="SK971" s="26"/>
      <c r="SL971" s="26"/>
      <c r="SM971" s="26"/>
      <c r="SN971" s="26"/>
      <c r="SO971" s="26"/>
      <c r="SP971" s="26"/>
      <c r="SQ971" s="26"/>
      <c r="SR971" s="26"/>
      <c r="SS971" s="26"/>
      <c r="ST971" s="26"/>
      <c r="SU971" s="26"/>
      <c r="SV971" s="26"/>
      <c r="SW971" s="26"/>
      <c r="SX971" s="26"/>
      <c r="SY971" s="26"/>
      <c r="SZ971" s="26"/>
      <c r="TA971" s="26"/>
      <c r="TB971" s="26"/>
      <c r="TC971" s="26"/>
      <c r="TD971" s="26"/>
      <c r="TE971" s="26"/>
      <c r="TF971" s="26"/>
      <c r="TG971" s="26"/>
      <c r="TH971" s="26"/>
      <c r="TI971" s="26"/>
      <c r="TJ971" s="26"/>
      <c r="TK971" s="26"/>
      <c r="TL971" s="26"/>
      <c r="TM971" s="26"/>
      <c r="TN971" s="26"/>
      <c r="TO971" s="26"/>
      <c r="TP971" s="26"/>
      <c r="TQ971" s="26"/>
      <c r="TR971" s="26"/>
      <c r="TS971" s="26"/>
      <c r="TT971" s="26"/>
      <c r="TU971" s="26"/>
      <c r="TV971" s="26"/>
      <c r="TW971" s="26"/>
      <c r="TX971" s="26"/>
      <c r="TY971" s="26"/>
      <c r="TZ971" s="26"/>
      <c r="UA971" s="26"/>
      <c r="UB971" s="26"/>
      <c r="UC971" s="26"/>
      <c r="UD971" s="26"/>
      <c r="UE971" s="26"/>
      <c r="UF971" s="26"/>
      <c r="UG971" s="26"/>
      <c r="UH971" s="26"/>
      <c r="UI971" s="26"/>
      <c r="UJ971" s="26"/>
      <c r="UK971" s="26"/>
      <c r="UL971" s="26"/>
      <c r="UM971" s="26"/>
      <c r="UN971" s="26"/>
      <c r="UO971" s="26"/>
      <c r="UP971" s="26"/>
      <c r="UQ971" s="26"/>
      <c r="UR971" s="26"/>
      <c r="US971" s="26"/>
      <c r="UT971" s="26"/>
      <c r="UU971" s="26"/>
      <c r="UV971" s="26"/>
      <c r="UW971" s="26"/>
      <c r="UX971" s="26"/>
      <c r="UY971" s="26"/>
      <c r="UZ971" s="26"/>
      <c r="VA971" s="26"/>
      <c r="VB971" s="26"/>
      <c r="VC971" s="26"/>
      <c r="VD971" s="26"/>
      <c r="VE971" s="26"/>
      <c r="VF971" s="26"/>
      <c r="VG971" s="26"/>
      <c r="VH971" s="26"/>
      <c r="VI971" s="26"/>
      <c r="VJ971" s="26"/>
      <c r="VK971" s="26"/>
      <c r="VL971" s="26"/>
      <c r="VM971" s="26"/>
      <c r="VN971" s="26"/>
      <c r="VO971" s="26"/>
      <c r="VP971" s="26"/>
      <c r="VQ971" s="26"/>
      <c r="VR971" s="26"/>
      <c r="VS971" s="26"/>
      <c r="VT971" s="26"/>
      <c r="VU971" s="26"/>
      <c r="VV971" s="26"/>
      <c r="VW971" s="26"/>
      <c r="VX971" s="26"/>
      <c r="VY971" s="26"/>
      <c r="VZ971" s="26"/>
      <c r="WA971" s="26"/>
      <c r="WB971" s="26"/>
      <c r="WC971" s="26"/>
      <c r="WD971" s="26"/>
      <c r="WE971" s="26"/>
      <c r="WF971" s="26"/>
      <c r="WG971" s="26"/>
      <c r="WH971" s="26"/>
      <c r="WI971" s="26"/>
      <c r="WJ971" s="26"/>
      <c r="WK971" s="26"/>
      <c r="WL971" s="26"/>
      <c r="WM971" s="26"/>
      <c r="WN971" s="26"/>
      <c r="WO971" s="26"/>
      <c r="WP971" s="26"/>
      <c r="WQ971" s="26"/>
      <c r="WR971" s="26"/>
      <c r="WS971" s="26"/>
      <c r="WT971" s="26"/>
      <c r="WU971" s="26"/>
      <c r="WV971" s="26"/>
      <c r="WW971" s="26"/>
      <c r="WX971" s="26"/>
      <c r="WY971" s="26"/>
      <c r="WZ971" s="26"/>
      <c r="XA971" s="26"/>
      <c r="XB971" s="26"/>
      <c r="XC971" s="26"/>
      <c r="XD971" s="26"/>
      <c r="XE971" s="26"/>
      <c r="XF971" s="26"/>
      <c r="XG971" s="26"/>
      <c r="XH971" s="26"/>
      <c r="XI971" s="26"/>
      <c r="XJ971" s="26"/>
      <c r="XK971" s="26"/>
      <c r="XL971" s="26"/>
      <c r="XM971" s="26"/>
      <c r="XN971" s="26"/>
      <c r="XO971" s="26"/>
      <c r="XP971" s="26"/>
      <c r="XQ971" s="26"/>
      <c r="XR971" s="26"/>
      <c r="XS971" s="26"/>
      <c r="XT971" s="26"/>
      <c r="XU971" s="26"/>
      <c r="XV971" s="26"/>
      <c r="XW971" s="26"/>
      <c r="XX971" s="26"/>
      <c r="XY971" s="26"/>
      <c r="XZ971" s="26"/>
      <c r="YA971" s="26"/>
      <c r="YB971" s="26"/>
      <c r="YC971" s="26"/>
      <c r="YD971" s="26"/>
      <c r="YE971" s="26"/>
      <c r="YF971" s="26"/>
      <c r="YG971" s="26"/>
      <c r="YH971" s="26"/>
      <c r="YI971" s="26"/>
      <c r="YJ971" s="26"/>
      <c r="YK971" s="26"/>
      <c r="YL971" s="26"/>
      <c r="YM971" s="26"/>
      <c r="YN971" s="26"/>
      <c r="YO971" s="26"/>
      <c r="YP971" s="26"/>
      <c r="YQ971" s="26"/>
      <c r="YR971" s="26"/>
      <c r="YS971" s="26"/>
      <c r="YT971" s="26"/>
      <c r="YU971" s="26"/>
      <c r="YV971" s="26"/>
      <c r="YW971" s="26"/>
      <c r="YX971" s="26"/>
      <c r="YY971" s="26"/>
      <c r="YZ971" s="26"/>
      <c r="ZA971" s="26"/>
      <c r="ZB971" s="26"/>
      <c r="ZC971" s="26"/>
      <c r="ZD971" s="26"/>
      <c r="ZE971" s="26"/>
      <c r="ZF971" s="26"/>
      <c r="ZG971" s="26"/>
      <c r="ZH971" s="26"/>
      <c r="ZI971" s="26"/>
      <c r="ZJ971" s="26"/>
      <c r="ZK971" s="26"/>
      <c r="ZL971" s="26"/>
      <c r="ZM971" s="26"/>
      <c r="ZN971" s="26"/>
      <c r="ZO971" s="26"/>
      <c r="ZP971" s="26"/>
      <c r="ZQ971" s="26"/>
      <c r="ZR971" s="26"/>
      <c r="ZS971" s="26"/>
      <c r="ZT971" s="26"/>
      <c r="ZU971" s="26"/>
      <c r="ZV971" s="26"/>
      <c r="ZW971" s="26"/>
      <c r="ZX971" s="26"/>
      <c r="ZY971" s="26"/>
      <c r="ZZ971" s="26"/>
      <c r="AAA971" s="26"/>
      <c r="AAB971" s="26"/>
      <c r="AAC971" s="26"/>
      <c r="AAD971" s="26"/>
      <c r="AAE971" s="26"/>
      <c r="AAF971" s="26"/>
      <c r="AAG971" s="26"/>
      <c r="AAH971" s="26"/>
      <c r="AAI971" s="26"/>
      <c r="AAJ971" s="26"/>
      <c r="AAK971" s="26"/>
      <c r="AAL971" s="26"/>
      <c r="AAM971" s="26"/>
      <c r="AAN971" s="26"/>
      <c r="AAO971" s="26"/>
      <c r="AAP971" s="26"/>
      <c r="AAQ971" s="26"/>
      <c r="AAR971" s="26"/>
      <c r="AAS971" s="26"/>
      <c r="AAT971" s="26"/>
      <c r="AAU971" s="26"/>
      <c r="AAV971" s="26"/>
      <c r="AAW971" s="26"/>
      <c r="AAX971" s="26"/>
      <c r="AAY971" s="26"/>
      <c r="AAZ971" s="26"/>
      <c r="ABA971" s="26"/>
      <c r="ABB971" s="26"/>
      <c r="ABC971" s="26"/>
      <c r="ABD971" s="26"/>
      <c r="ABE971" s="26"/>
      <c r="ABF971" s="26"/>
      <c r="ABG971" s="26"/>
      <c r="ABH971" s="26"/>
      <c r="ABI971" s="26"/>
      <c r="ABJ971" s="26"/>
      <c r="ABK971" s="26"/>
      <c r="ABL971" s="26"/>
      <c r="ABM971" s="26"/>
      <c r="ABN971" s="26"/>
      <c r="ABO971" s="26"/>
      <c r="ABP971" s="26"/>
      <c r="ABQ971" s="26"/>
      <c r="ABR971" s="26"/>
      <c r="ABS971" s="26"/>
      <c r="ABT971" s="26"/>
      <c r="ABU971" s="26"/>
      <c r="ABV971" s="26"/>
      <c r="ABW971" s="26"/>
      <c r="ABX971" s="26"/>
      <c r="ABY971" s="26"/>
      <c r="ABZ971" s="26"/>
      <c r="ACA971" s="26"/>
      <c r="ACB971" s="26"/>
      <c r="ACC971" s="26"/>
      <c r="ACD971" s="26"/>
      <c r="ACE971" s="26"/>
      <c r="ACF971" s="26"/>
      <c r="ACG971" s="26"/>
      <c r="ACH971" s="26"/>
      <c r="ACI971" s="26"/>
      <c r="ACJ971" s="26"/>
      <c r="ACK971" s="26"/>
      <c r="ACL971" s="26"/>
      <c r="ACM971" s="26"/>
      <c r="ACN971" s="26"/>
      <c r="ACO971" s="26"/>
      <c r="ACP971" s="26"/>
      <c r="ACQ971" s="26"/>
      <c r="ACR971" s="26"/>
      <c r="ACS971" s="26"/>
      <c r="ACT971" s="26"/>
      <c r="ACU971" s="26"/>
      <c r="ACV971" s="26"/>
      <c r="ACW971" s="26"/>
      <c r="ACX971" s="26"/>
      <c r="ACY971" s="26"/>
      <c r="ACZ971" s="26"/>
      <c r="ADA971" s="26"/>
      <c r="ADB971" s="26"/>
      <c r="ADC971" s="26"/>
      <c r="ADD971" s="26"/>
      <c r="ADE971" s="26"/>
      <c r="ADF971" s="26"/>
      <c r="ADG971" s="26"/>
      <c r="ADH971" s="26"/>
      <c r="ADI971" s="26"/>
      <c r="ADJ971" s="26"/>
      <c r="ADK971" s="26"/>
      <c r="ADL971" s="26"/>
      <c r="ADM971" s="26"/>
      <c r="ADN971" s="26"/>
      <c r="ADO971" s="26"/>
      <c r="ADP971" s="26"/>
      <c r="ADQ971" s="26"/>
      <c r="ADR971" s="26"/>
      <c r="ADS971" s="26"/>
      <c r="ADT971" s="26"/>
      <c r="ADU971" s="26"/>
      <c r="ADV971" s="26"/>
      <c r="ADW971" s="26"/>
      <c r="ADX971" s="26"/>
      <c r="ADY971" s="26"/>
      <c r="ADZ971" s="26"/>
      <c r="AEA971" s="26"/>
      <c r="AEB971" s="26"/>
      <c r="AEC971" s="26"/>
      <c r="AED971" s="26"/>
      <c r="AEE971" s="26"/>
      <c r="AEF971" s="26"/>
      <c r="AEG971" s="26"/>
      <c r="AEH971" s="26"/>
      <c r="AEI971" s="26"/>
      <c r="AEJ971" s="26"/>
      <c r="AEK971" s="26"/>
      <c r="AEL971" s="26"/>
      <c r="AEM971" s="26"/>
      <c r="AEN971" s="26"/>
      <c r="AEO971" s="26"/>
      <c r="AEP971" s="26"/>
      <c r="AEQ971" s="26"/>
      <c r="AER971" s="26"/>
      <c r="AES971" s="26"/>
      <c r="AET971" s="26"/>
      <c r="AEU971" s="26"/>
      <c r="AEV971" s="26"/>
      <c r="AEW971" s="26"/>
      <c r="AEX971" s="26"/>
      <c r="AEY971" s="26"/>
      <c r="AEZ971" s="26"/>
      <c r="AFA971" s="26"/>
      <c r="AFB971" s="26"/>
      <c r="AFC971" s="26"/>
      <c r="AFD971" s="26"/>
      <c r="AFE971" s="26"/>
      <c r="AFF971" s="26"/>
      <c r="AFG971" s="26"/>
      <c r="AFH971" s="26"/>
      <c r="AFI971" s="26"/>
      <c r="AFJ971" s="26"/>
      <c r="AFK971" s="26"/>
      <c r="AFL971" s="26"/>
      <c r="AFM971" s="26"/>
      <c r="AFN971" s="26"/>
      <c r="AFO971" s="26"/>
      <c r="AFP971" s="26"/>
      <c r="AFQ971" s="26"/>
      <c r="AFR971" s="26"/>
      <c r="AFS971" s="26"/>
      <c r="AFT971" s="26"/>
      <c r="AFU971" s="26"/>
      <c r="AFV971" s="26"/>
      <c r="AFW971" s="26"/>
      <c r="AFX971" s="26"/>
      <c r="AFY971" s="26"/>
      <c r="AFZ971" s="26"/>
      <c r="AGA971" s="26"/>
      <c r="AGB971" s="26"/>
      <c r="AGC971" s="26"/>
      <c r="AGD971" s="26"/>
      <c r="AGE971" s="26"/>
      <c r="AGF971" s="26"/>
      <c r="AGG971" s="26"/>
      <c r="AGH971" s="26"/>
      <c r="AGI971" s="26"/>
      <c r="AGJ971" s="26"/>
      <c r="AGK971" s="26"/>
      <c r="AGL971" s="26"/>
      <c r="AGM971" s="26"/>
      <c r="AGN971" s="26"/>
      <c r="AGO971" s="26"/>
      <c r="AGP971" s="26"/>
      <c r="AGQ971" s="26"/>
      <c r="AGR971" s="26"/>
      <c r="AGS971" s="26"/>
      <c r="AGT971" s="26"/>
      <c r="AGU971" s="26"/>
      <c r="AGV971" s="26"/>
      <c r="AGW971" s="26"/>
      <c r="AGX971" s="26"/>
      <c r="AGY971" s="26"/>
      <c r="AGZ971" s="26"/>
      <c r="AHA971" s="26"/>
      <c r="AHB971" s="26"/>
      <c r="AHC971" s="26"/>
      <c r="AHD971" s="26"/>
      <c r="AHE971" s="26"/>
      <c r="AHF971" s="26"/>
      <c r="AHG971" s="26"/>
      <c r="AHH971" s="26"/>
      <c r="AHI971" s="26"/>
      <c r="AHJ971" s="26"/>
      <c r="AHK971" s="26"/>
      <c r="AHL971" s="26"/>
      <c r="AHM971" s="26"/>
      <c r="AHN971" s="26"/>
      <c r="AHO971" s="26"/>
      <c r="AHP971" s="26"/>
      <c r="AHQ971" s="26"/>
      <c r="AHR971" s="26"/>
      <c r="AHS971" s="26"/>
      <c r="AHT971" s="26"/>
      <c r="AHU971" s="26"/>
      <c r="AHV971" s="26"/>
      <c r="AHW971" s="26"/>
      <c r="AHX971" s="26"/>
      <c r="AHY971" s="26"/>
      <c r="AHZ971" s="26"/>
      <c r="AIA971" s="26"/>
      <c r="AIB971" s="26"/>
      <c r="AIC971" s="26"/>
      <c r="AID971" s="26"/>
      <c r="AIE971" s="26"/>
      <c r="AIF971" s="26"/>
      <c r="AIG971" s="26"/>
      <c r="AIH971" s="26"/>
      <c r="AII971" s="26"/>
      <c r="AIJ971" s="26"/>
      <c r="AIK971" s="26"/>
      <c r="AIL971" s="26"/>
      <c r="AIM971" s="26"/>
      <c r="AIN971" s="26"/>
      <c r="AIO971" s="26"/>
      <c r="AIP971" s="26"/>
      <c r="AIQ971" s="26"/>
      <c r="AIR971" s="26"/>
      <c r="AIS971" s="26"/>
      <c r="AIT971" s="26"/>
      <c r="AIU971" s="26"/>
      <c r="AIV971" s="26"/>
      <c r="AIW971" s="26"/>
      <c r="AIX971" s="26"/>
      <c r="AIY971" s="26"/>
      <c r="AIZ971" s="26"/>
      <c r="AJA971" s="26"/>
      <c r="AJB971" s="26"/>
      <c r="AJC971" s="26"/>
      <c r="AJD971" s="26"/>
      <c r="AJE971" s="26"/>
      <c r="AJF971" s="26"/>
      <c r="AJG971" s="26"/>
      <c r="AJH971" s="26"/>
      <c r="AJI971" s="26"/>
      <c r="AJJ971" s="26"/>
      <c r="AJK971" s="26"/>
      <c r="AJL971" s="26"/>
      <c r="AJM971" s="26"/>
      <c r="AJN971" s="26"/>
      <c r="AJO971" s="26"/>
      <c r="AJP971" s="26"/>
      <c r="AJQ971" s="26"/>
      <c r="AJR971" s="26"/>
      <c r="AJS971" s="26"/>
      <c r="AJT971" s="26"/>
      <c r="AJU971" s="26"/>
      <c r="AJV971" s="26"/>
      <c r="AJW971" s="26"/>
      <c r="AJX971" s="26"/>
      <c r="AJY971" s="26"/>
      <c r="AJZ971" s="26"/>
      <c r="AKA971" s="26"/>
      <c r="AKB971" s="26"/>
      <c r="AKC971" s="26"/>
      <c r="AKD971" s="26"/>
      <c r="AKE971" s="26"/>
      <c r="AKF971" s="26"/>
      <c r="AKG971" s="26"/>
      <c r="AKH971" s="26"/>
      <c r="AKI971" s="26"/>
      <c r="AKJ971" s="26"/>
      <c r="AKK971" s="26"/>
      <c r="AKL971" s="26"/>
      <c r="AKM971" s="26"/>
      <c r="AKN971" s="26"/>
      <c r="AKO971" s="26"/>
      <c r="AKP971" s="26"/>
      <c r="AKQ971" s="26"/>
      <c r="AKR971" s="26"/>
      <c r="AKS971" s="26"/>
      <c r="AKT971" s="26"/>
      <c r="AKU971" s="26"/>
      <c r="AKV971" s="26"/>
      <c r="AKW971" s="26"/>
      <c r="AKX971" s="26"/>
      <c r="AKY971" s="26"/>
      <c r="AKZ971" s="26"/>
      <c r="ALA971" s="26"/>
      <c r="ALB971" s="26"/>
      <c r="ALC971" s="26"/>
      <c r="ALD971" s="26"/>
      <c r="ALE971" s="26"/>
      <c r="ALF971" s="26"/>
      <c r="ALG971" s="26"/>
      <c r="ALH971" s="26"/>
      <c r="ALI971" s="26"/>
      <c r="ALJ971" s="26"/>
      <c r="ALK971" s="26"/>
      <c r="ALL971" s="26"/>
      <c r="ALM971" s="26"/>
      <c r="ALN971" s="26"/>
      <c r="ALO971" s="26"/>
      <c r="ALP971" s="26"/>
      <c r="ALQ971" s="26"/>
      <c r="ALR971" s="26"/>
      <c r="ALS971" s="26"/>
      <c r="ALT971" s="26"/>
      <c r="ALU971" s="26"/>
      <c r="ALV971" s="26"/>
      <c r="ALW971" s="26"/>
      <c r="ALX971" s="26"/>
      <c r="ALY971" s="26"/>
      <c r="ALZ971" s="26"/>
      <c r="AMA971" s="26"/>
      <c r="AMB971" s="26"/>
      <c r="AMC971" s="26"/>
      <c r="AMD971" s="26"/>
      <c r="AME971" s="26"/>
      <c r="AMF971" s="26"/>
      <c r="AMG971" s="26"/>
      <c r="AMH971" s="26"/>
      <c r="AMI971" s="26"/>
      <c r="AMJ971" s="26"/>
      <c r="AMK971" s="26"/>
      <c r="AML971" s="26"/>
      <c r="AMM971" s="26"/>
      <c r="AMN971" s="26"/>
      <c r="AMO971" s="26"/>
      <c r="AMP971" s="26"/>
      <c r="AMQ971" s="26"/>
      <c r="AMR971" s="26"/>
      <c r="AMS971" s="26"/>
      <c r="AMT971" s="26"/>
      <c r="AMU971" s="26"/>
      <c r="AMV971" s="26"/>
      <c r="AMW971" s="26"/>
      <c r="AMX971" s="26"/>
      <c r="AMY971" s="26"/>
      <c r="AMZ971" s="26"/>
      <c r="ANA971" s="26"/>
      <c r="ANB971" s="26"/>
      <c r="ANC971" s="26"/>
      <c r="AND971" s="26"/>
      <c r="ANE971" s="26"/>
      <c r="ANF971" s="26"/>
      <c r="ANG971" s="26"/>
      <c r="ANH971" s="26"/>
      <c r="ANI971" s="26"/>
      <c r="ANJ971" s="26"/>
      <c r="ANK971" s="26"/>
      <c r="ANL971" s="26"/>
      <c r="ANM971" s="26"/>
      <c r="ANN971" s="26"/>
      <c r="ANO971" s="26"/>
      <c r="ANP971" s="26"/>
      <c r="ANQ971" s="26"/>
      <c r="ANR971" s="26"/>
      <c r="ANS971" s="26"/>
      <c r="ANT971" s="26"/>
      <c r="ANU971" s="26"/>
      <c r="ANV971" s="26"/>
      <c r="ANW971" s="26"/>
      <c r="ANX971" s="26"/>
      <c r="ANY971" s="26"/>
      <c r="ANZ971" s="26"/>
      <c r="AOA971" s="26"/>
      <c r="AOB971" s="26"/>
      <c r="AOC971" s="26"/>
      <c r="AOD971" s="26"/>
      <c r="AOE971" s="26"/>
      <c r="AOF971" s="26"/>
      <c r="AOG971" s="26"/>
      <c r="AOH971" s="26"/>
      <c r="AOI971" s="26"/>
      <c r="AOJ971" s="26"/>
      <c r="AOK971" s="26"/>
      <c r="AOL971" s="26"/>
      <c r="AOM971" s="26"/>
      <c r="AON971" s="26"/>
      <c r="AOO971" s="26"/>
      <c r="AOP971" s="26"/>
      <c r="AOQ971" s="26"/>
      <c r="AOR971" s="26"/>
      <c r="AOS971" s="26"/>
      <c r="AOT971" s="26"/>
      <c r="AOU971" s="26"/>
      <c r="AOV971" s="26"/>
      <c r="AOW971" s="26"/>
      <c r="AOX971" s="26"/>
      <c r="AOY971" s="26"/>
      <c r="AOZ971" s="26"/>
      <c r="APA971" s="26"/>
      <c r="APB971" s="26"/>
      <c r="APC971" s="26"/>
      <c r="APD971" s="26"/>
      <c r="APE971" s="26"/>
      <c r="APF971" s="26"/>
      <c r="APG971" s="26"/>
      <c r="APH971" s="26"/>
      <c r="API971" s="26"/>
      <c r="APJ971" s="26"/>
      <c r="APK971" s="26"/>
      <c r="APL971" s="26"/>
      <c r="APM971" s="26"/>
      <c r="APN971" s="26"/>
      <c r="APO971" s="26"/>
      <c r="APP971" s="26"/>
      <c r="APQ971" s="26"/>
      <c r="APR971" s="26"/>
      <c r="APS971" s="26"/>
      <c r="APT971" s="26"/>
      <c r="APU971" s="26"/>
      <c r="APV971" s="26"/>
      <c r="APW971" s="26"/>
      <c r="APX971" s="26"/>
      <c r="APY971" s="26"/>
      <c r="APZ971" s="26"/>
      <c r="AQA971" s="26"/>
      <c r="AQB971" s="26"/>
      <c r="AQC971" s="26"/>
      <c r="AQD971" s="26"/>
      <c r="AQE971" s="26"/>
      <c r="AQF971" s="26"/>
      <c r="AQG971" s="26"/>
      <c r="AQH971" s="26"/>
      <c r="AQI971" s="26"/>
      <c r="AQJ971" s="26"/>
      <c r="AQK971" s="26"/>
      <c r="AQL971" s="26"/>
      <c r="AQM971" s="26"/>
      <c r="AQN971" s="26"/>
      <c r="AQO971" s="26"/>
      <c r="AQP971" s="26"/>
      <c r="AQQ971" s="26"/>
      <c r="AQR971" s="26"/>
      <c r="AQS971" s="26"/>
      <c r="AQT971" s="26"/>
      <c r="AQU971" s="26"/>
      <c r="AQV971" s="26"/>
      <c r="AQW971" s="26"/>
      <c r="AQX971" s="26"/>
      <c r="AQY971" s="26"/>
      <c r="AQZ971" s="26"/>
      <c r="ARA971" s="26"/>
      <c r="ARB971" s="26"/>
      <c r="ARC971" s="26"/>
      <c r="ARD971" s="26"/>
      <c r="ARE971" s="26"/>
      <c r="ARF971" s="26"/>
      <c r="ARG971" s="26"/>
      <c r="ARH971" s="26"/>
      <c r="ARI971" s="26"/>
      <c r="ARJ971" s="26"/>
      <c r="ARK971" s="26"/>
      <c r="ARL971" s="26"/>
      <c r="ARM971" s="26"/>
      <c r="ARN971" s="26"/>
      <c r="ARO971" s="26"/>
      <c r="ARP971" s="26"/>
      <c r="ARQ971" s="26"/>
      <c r="ARR971" s="26"/>
      <c r="ARS971" s="26"/>
      <c r="ART971" s="26"/>
      <c r="ARU971" s="26"/>
      <c r="ARV971" s="26"/>
      <c r="ARW971" s="26"/>
      <c r="ARX971" s="26"/>
      <c r="ARY971" s="26"/>
      <c r="ARZ971" s="26"/>
      <c r="ASA971" s="26"/>
      <c r="ASB971" s="26"/>
      <c r="ASC971" s="26"/>
      <c r="ASD971" s="26"/>
      <c r="ASE971" s="26"/>
      <c r="ASF971" s="26"/>
      <c r="ASG971" s="26"/>
      <c r="ASH971" s="26"/>
      <c r="ASI971" s="26"/>
      <c r="ASJ971" s="26"/>
      <c r="ASK971" s="26"/>
      <c r="ASL971" s="26"/>
      <c r="ASM971" s="26"/>
      <c r="ASN971" s="26"/>
      <c r="ASO971" s="26"/>
      <c r="ASP971" s="26"/>
      <c r="ASQ971" s="26"/>
      <c r="ASR971" s="26"/>
      <c r="ASS971" s="26"/>
      <c r="AST971" s="26"/>
      <c r="ASU971" s="26"/>
      <c r="ASV971" s="26"/>
      <c r="ASW971" s="26"/>
      <c r="ASX971" s="26"/>
      <c r="ASY971" s="26"/>
      <c r="ASZ971" s="26"/>
      <c r="ATA971" s="26"/>
      <c r="ATB971" s="26"/>
      <c r="ATC971" s="26"/>
      <c r="ATD971" s="26"/>
      <c r="ATE971" s="26"/>
      <c r="ATF971" s="26"/>
      <c r="ATG971" s="26"/>
      <c r="ATH971" s="26"/>
      <c r="ATI971" s="26"/>
      <c r="ATJ971" s="26"/>
      <c r="ATK971" s="26"/>
      <c r="ATL971" s="26"/>
      <c r="ATM971" s="26"/>
      <c r="ATN971" s="26"/>
      <c r="ATO971" s="26"/>
      <c r="ATP971" s="26"/>
      <c r="ATQ971" s="26"/>
      <c r="ATR971" s="26"/>
      <c r="ATS971" s="26"/>
      <c r="ATT971" s="26"/>
      <c r="ATU971" s="26"/>
      <c r="ATV971" s="26"/>
      <c r="ATW971" s="26"/>
      <c r="ATX971" s="26"/>
      <c r="ATY971" s="26"/>
      <c r="ATZ971" s="26"/>
      <c r="AUA971" s="26"/>
      <c r="AUB971" s="26"/>
      <c r="AUC971" s="26"/>
      <c r="AUD971" s="26"/>
      <c r="AUE971" s="26"/>
      <c r="AUF971" s="26"/>
      <c r="AUG971" s="26"/>
      <c r="AUH971" s="26"/>
      <c r="AUI971" s="26"/>
      <c r="AUJ971" s="26"/>
      <c r="AUK971" s="26"/>
      <c r="AUL971" s="26"/>
      <c r="AUM971" s="26"/>
      <c r="AUN971" s="26"/>
      <c r="AUO971" s="26"/>
      <c r="AUP971" s="26"/>
      <c r="AUQ971" s="26"/>
      <c r="AUR971" s="26"/>
      <c r="AUS971" s="26"/>
      <c r="AUT971" s="26"/>
      <c r="AUU971" s="26"/>
      <c r="AUV971" s="26"/>
      <c r="AUW971" s="26"/>
      <c r="AUX971" s="26"/>
      <c r="AUY971" s="26"/>
      <c r="AUZ971" s="26"/>
      <c r="AVA971" s="26"/>
      <c r="AVB971" s="26"/>
      <c r="AVC971" s="26"/>
      <c r="AVD971" s="26"/>
      <c r="AVE971" s="26"/>
      <c r="AVF971" s="26"/>
      <c r="AVG971" s="26"/>
      <c r="AVH971" s="26"/>
      <c r="AVI971" s="26"/>
      <c r="AVJ971" s="26"/>
      <c r="AVK971" s="26"/>
      <c r="AVL971" s="26"/>
      <c r="AVM971" s="26"/>
      <c r="AVN971" s="26"/>
      <c r="AVO971" s="26"/>
      <c r="AVP971" s="26"/>
      <c r="AVQ971" s="26"/>
      <c r="AVR971" s="26"/>
      <c r="AVS971" s="26"/>
      <c r="AVT971" s="26"/>
      <c r="AVU971" s="26"/>
      <c r="AVV971" s="26"/>
      <c r="AVW971" s="26"/>
      <c r="AVX971" s="26"/>
      <c r="AVY971" s="26"/>
      <c r="AVZ971" s="26"/>
      <c r="AWA971" s="26"/>
      <c r="AWB971" s="26"/>
      <c r="AWC971" s="26"/>
      <c r="AWD971" s="26"/>
      <c r="AWE971" s="26"/>
      <c r="AWF971" s="26"/>
      <c r="AWG971" s="26"/>
      <c r="AWH971" s="26"/>
      <c r="AWI971" s="26"/>
      <c r="AWJ971" s="26"/>
      <c r="AWK971" s="26"/>
      <c r="AWL971" s="26"/>
      <c r="AWM971" s="26"/>
      <c r="AWN971" s="26"/>
      <c r="AWO971" s="26"/>
      <c r="AWP971" s="26"/>
      <c r="AWQ971" s="26"/>
      <c r="AWR971" s="26"/>
      <c r="AWS971" s="26"/>
      <c r="AWT971" s="26"/>
      <c r="AWU971" s="26"/>
      <c r="AWV971" s="26"/>
      <c r="AWW971" s="26"/>
      <c r="AWX971" s="26"/>
      <c r="AWY971" s="26"/>
      <c r="AWZ971" s="26"/>
      <c r="AXA971" s="26"/>
      <c r="AXB971" s="26"/>
      <c r="AXC971" s="26"/>
      <c r="AXD971" s="26"/>
      <c r="AXE971" s="26"/>
      <c r="AXF971" s="26"/>
      <c r="AXG971" s="26"/>
      <c r="AXH971" s="26"/>
      <c r="AXI971" s="26"/>
      <c r="AXJ971" s="26"/>
      <c r="AXK971" s="26"/>
      <c r="AXL971" s="26"/>
      <c r="AXM971" s="26"/>
      <c r="AXN971" s="26"/>
      <c r="AXO971" s="26"/>
      <c r="AXP971" s="26"/>
      <c r="AXQ971" s="26"/>
      <c r="AXR971" s="26"/>
      <c r="AXS971" s="26"/>
      <c r="AXT971" s="26"/>
      <c r="AXU971" s="26"/>
      <c r="AXV971" s="26"/>
      <c r="AXW971" s="26"/>
      <c r="AXX971" s="26"/>
      <c r="AXY971" s="26"/>
      <c r="AXZ971" s="26"/>
      <c r="AYA971" s="26"/>
      <c r="AYB971" s="26"/>
      <c r="AYC971" s="26"/>
      <c r="AYD971" s="26"/>
      <c r="AYE971" s="26"/>
      <c r="AYF971" s="26"/>
      <c r="AYG971" s="26"/>
      <c r="AYH971" s="26"/>
      <c r="AYI971" s="26"/>
      <c r="AYJ971" s="26"/>
      <c r="AYK971" s="26"/>
      <c r="AYL971" s="26"/>
      <c r="AYM971" s="26"/>
      <c r="AYN971" s="26"/>
      <c r="AYO971" s="26"/>
      <c r="AYP971" s="26"/>
      <c r="AYQ971" s="26"/>
      <c r="AYR971" s="26"/>
      <c r="AYS971" s="26"/>
      <c r="AYT971" s="26"/>
      <c r="AYU971" s="26"/>
      <c r="AYV971" s="26"/>
      <c r="AYW971" s="26"/>
      <c r="AYX971" s="26"/>
      <c r="AYY971" s="26"/>
      <c r="AYZ971" s="26"/>
      <c r="AZA971" s="26"/>
      <c r="AZB971" s="26"/>
      <c r="AZC971" s="26"/>
      <c r="AZD971" s="26"/>
      <c r="AZE971" s="26"/>
      <c r="AZF971" s="26"/>
      <c r="AZG971" s="26"/>
      <c r="AZH971" s="26"/>
      <c r="AZI971" s="26"/>
      <c r="AZJ971" s="26"/>
      <c r="AZK971" s="26"/>
      <c r="AZL971" s="26"/>
      <c r="AZM971" s="26"/>
      <c r="AZN971" s="26"/>
      <c r="AZO971" s="26"/>
      <c r="AZP971" s="26"/>
      <c r="AZQ971" s="26"/>
      <c r="AZR971" s="26"/>
      <c r="AZS971" s="26"/>
      <c r="AZT971" s="26"/>
      <c r="AZU971" s="26"/>
      <c r="AZV971" s="26"/>
      <c r="AZW971" s="26"/>
      <c r="AZX971" s="26"/>
      <c r="AZY971" s="26"/>
      <c r="AZZ971" s="26"/>
      <c r="BAA971" s="26"/>
      <c r="BAB971" s="26"/>
      <c r="BAC971" s="26"/>
      <c r="BAD971" s="26"/>
      <c r="BAE971" s="26"/>
      <c r="BAF971" s="26"/>
      <c r="BAG971" s="26"/>
      <c r="BAH971" s="26"/>
      <c r="BAI971" s="26"/>
      <c r="BAJ971" s="26"/>
      <c r="BAK971" s="26"/>
      <c r="BAL971" s="26"/>
      <c r="BAM971" s="26"/>
      <c r="BAN971" s="26"/>
      <c r="BAO971" s="26"/>
      <c r="BAP971" s="26"/>
      <c r="BAQ971" s="26"/>
      <c r="BAR971" s="26"/>
      <c r="BAS971" s="26"/>
      <c r="BAT971" s="26"/>
      <c r="BAU971" s="26"/>
      <c r="BAV971" s="26"/>
      <c r="BAW971" s="26"/>
      <c r="BAX971" s="26"/>
      <c r="BAY971" s="26"/>
      <c r="BAZ971" s="26"/>
      <c r="BBA971" s="26"/>
      <c r="BBB971" s="26"/>
      <c r="BBC971" s="26"/>
      <c r="BBD971" s="26"/>
      <c r="BBE971" s="26"/>
      <c r="BBF971" s="26"/>
      <c r="BBG971" s="26"/>
      <c r="BBH971" s="26"/>
      <c r="BBI971" s="26"/>
      <c r="BBJ971" s="26"/>
      <c r="BBK971" s="26"/>
      <c r="BBL971" s="26"/>
      <c r="BBM971" s="26"/>
      <c r="BBN971" s="26"/>
      <c r="BBO971" s="26"/>
      <c r="BBP971" s="26"/>
      <c r="BBQ971" s="26"/>
      <c r="BBR971" s="26"/>
      <c r="BBS971" s="26"/>
      <c r="BBT971" s="26"/>
      <c r="BBU971" s="26"/>
      <c r="BBV971" s="26"/>
      <c r="BBW971" s="26"/>
      <c r="BBX971" s="26"/>
      <c r="BBY971" s="26"/>
      <c r="BBZ971" s="26"/>
      <c r="BCA971" s="26"/>
      <c r="BCB971" s="26"/>
      <c r="BCC971" s="26"/>
      <c r="BCD971" s="26"/>
      <c r="BCE971" s="26"/>
      <c r="BCF971" s="26"/>
      <c r="BCG971" s="26"/>
      <c r="BCH971" s="26"/>
      <c r="BCI971" s="26"/>
      <c r="BCJ971" s="26"/>
      <c r="BCK971" s="26"/>
      <c r="BCL971" s="26"/>
      <c r="BCM971" s="26"/>
      <c r="BCN971" s="26"/>
      <c r="BCO971" s="26"/>
      <c r="BCP971" s="26"/>
      <c r="BCQ971" s="26"/>
      <c r="BCR971" s="26"/>
      <c r="BCS971" s="26"/>
      <c r="BCT971" s="26"/>
      <c r="BCU971" s="26"/>
      <c r="BCV971" s="26"/>
      <c r="BCW971" s="26"/>
      <c r="BCX971" s="26"/>
      <c r="BCY971" s="26"/>
      <c r="BCZ971" s="26"/>
      <c r="BDA971" s="26"/>
      <c r="BDB971" s="26"/>
      <c r="BDC971" s="26"/>
      <c r="BDD971" s="26"/>
      <c r="BDE971" s="26"/>
      <c r="BDF971" s="26"/>
      <c r="BDG971" s="26"/>
      <c r="BDH971" s="26"/>
      <c r="BDI971" s="26"/>
      <c r="BDJ971" s="26"/>
      <c r="BDK971" s="26"/>
      <c r="BDL971" s="26"/>
      <c r="BDM971" s="26"/>
      <c r="BDN971" s="26"/>
      <c r="BDO971" s="26"/>
      <c r="BDP971" s="26"/>
      <c r="BDQ971" s="26"/>
      <c r="BDR971" s="26"/>
      <c r="BDS971" s="26"/>
      <c r="BDT971" s="26"/>
      <c r="BDU971" s="26"/>
      <c r="BDV971" s="26"/>
      <c r="BDW971" s="26"/>
      <c r="BDX971" s="26"/>
      <c r="BDY971" s="26"/>
      <c r="BDZ971" s="26"/>
      <c r="BEA971" s="26"/>
      <c r="BEB971" s="26"/>
      <c r="BEC971" s="26"/>
      <c r="BED971" s="26"/>
      <c r="BEE971" s="26"/>
      <c r="BEF971" s="26"/>
      <c r="BEG971" s="26"/>
      <c r="BEH971" s="26"/>
      <c r="BEI971" s="26"/>
      <c r="BEJ971" s="26"/>
      <c r="BEK971" s="26"/>
      <c r="BEL971" s="26"/>
      <c r="BEM971" s="26"/>
      <c r="BEN971" s="26"/>
      <c r="BEO971" s="26"/>
      <c r="BEP971" s="26"/>
      <c r="BEQ971" s="26"/>
      <c r="BER971" s="26"/>
      <c r="BES971" s="26"/>
      <c r="BET971" s="26"/>
      <c r="BEU971" s="26"/>
      <c r="BEV971" s="26"/>
      <c r="BEW971" s="26"/>
      <c r="BEX971" s="26"/>
      <c r="BEY971" s="26"/>
      <c r="BEZ971" s="26"/>
      <c r="BFA971" s="26"/>
      <c r="BFB971" s="26"/>
      <c r="BFC971" s="26"/>
      <c r="BFD971" s="26"/>
      <c r="BFE971" s="26"/>
      <c r="BFF971" s="26"/>
      <c r="BFG971" s="26"/>
      <c r="BFH971" s="26"/>
      <c r="BFI971" s="26"/>
      <c r="BFJ971" s="26"/>
      <c r="BFK971" s="26"/>
      <c r="BFL971" s="26"/>
      <c r="BFM971" s="26"/>
      <c r="BFN971" s="26"/>
      <c r="BFO971" s="26"/>
      <c r="BFP971" s="26"/>
      <c r="BFQ971" s="26"/>
      <c r="BFR971" s="26"/>
      <c r="BFS971" s="26"/>
      <c r="BFT971" s="26"/>
      <c r="BFU971" s="26"/>
      <c r="BFV971" s="26"/>
      <c r="BFW971" s="26"/>
      <c r="BFX971" s="26"/>
      <c r="BFY971" s="26"/>
      <c r="BFZ971" s="26"/>
      <c r="BGA971" s="26"/>
      <c r="BGB971" s="26"/>
      <c r="BGC971" s="26"/>
      <c r="BGD971" s="26"/>
      <c r="BGE971" s="26"/>
      <c r="BGF971" s="26"/>
      <c r="BGG971" s="26"/>
      <c r="BGH971" s="26"/>
      <c r="BGI971" s="26"/>
      <c r="BGJ971" s="26"/>
      <c r="BGK971" s="26"/>
      <c r="BGL971" s="26"/>
      <c r="BGM971" s="26"/>
      <c r="BGN971" s="26"/>
      <c r="BGO971" s="26"/>
      <c r="BGP971" s="26"/>
      <c r="BGQ971" s="26"/>
      <c r="BGR971" s="26"/>
      <c r="BGS971" s="26"/>
      <c r="BGT971" s="26"/>
      <c r="BGU971" s="26"/>
      <c r="BGV971" s="26"/>
      <c r="BGW971" s="26"/>
      <c r="BGX971" s="26"/>
      <c r="BGY971" s="26"/>
      <c r="BGZ971" s="26"/>
      <c r="BHA971" s="26"/>
      <c r="BHB971" s="26"/>
      <c r="BHC971" s="26"/>
      <c r="BHD971" s="26"/>
      <c r="BHE971" s="26"/>
      <c r="BHF971" s="26"/>
      <c r="BHG971" s="26"/>
      <c r="BHH971" s="26"/>
      <c r="BHI971" s="26"/>
      <c r="BHJ971" s="26"/>
      <c r="BHK971" s="26"/>
      <c r="BHL971" s="26"/>
      <c r="BHM971" s="26"/>
      <c r="BHN971" s="26"/>
      <c r="BHO971" s="26"/>
      <c r="BHP971" s="26"/>
      <c r="BHQ971" s="26"/>
      <c r="BHR971" s="26"/>
      <c r="BHS971" s="26"/>
      <c r="BHT971" s="26"/>
      <c r="BHU971" s="26"/>
      <c r="BHV971" s="26"/>
      <c r="BHW971" s="26"/>
      <c r="BHX971" s="26"/>
      <c r="BHY971" s="26"/>
      <c r="BHZ971" s="26"/>
      <c r="BIA971" s="26"/>
      <c r="BIB971" s="26"/>
      <c r="BIC971" s="26"/>
      <c r="BID971" s="26"/>
      <c r="BIE971" s="26"/>
      <c r="BIF971" s="26"/>
      <c r="BIG971" s="26"/>
      <c r="BIH971" s="26"/>
      <c r="BII971" s="26"/>
      <c r="BIJ971" s="26"/>
      <c r="BIK971" s="26"/>
      <c r="BIL971" s="26"/>
      <c r="BIM971" s="26"/>
      <c r="BIN971" s="26"/>
      <c r="BIO971" s="26"/>
      <c r="BIP971" s="26"/>
      <c r="BIQ971" s="26"/>
      <c r="BIR971" s="26"/>
      <c r="BIS971" s="26"/>
      <c r="BIT971" s="26"/>
      <c r="BIU971" s="26"/>
      <c r="BIV971" s="26"/>
      <c r="BIW971" s="26"/>
      <c r="BIX971" s="26"/>
      <c r="BIY971" s="26"/>
      <c r="BIZ971" s="26"/>
      <c r="BJA971" s="26"/>
      <c r="BJB971" s="26"/>
      <c r="BJC971" s="26"/>
      <c r="BJD971" s="26"/>
      <c r="BJE971" s="26"/>
      <c r="BJF971" s="26"/>
      <c r="BJG971" s="26"/>
      <c r="BJH971" s="26"/>
      <c r="BJI971" s="26"/>
      <c r="BJJ971" s="26"/>
      <c r="BJK971" s="26"/>
      <c r="BJL971" s="26"/>
      <c r="BJM971" s="26"/>
      <c r="BJN971" s="26"/>
      <c r="BJO971" s="26"/>
      <c r="BJP971" s="26"/>
      <c r="BJQ971" s="26"/>
      <c r="BJR971" s="26"/>
      <c r="BJS971" s="26"/>
      <c r="BJT971" s="26"/>
      <c r="BJU971" s="26"/>
      <c r="BJV971" s="26"/>
      <c r="BJW971" s="26"/>
      <c r="BJX971" s="26"/>
      <c r="BJY971" s="26"/>
      <c r="BJZ971" s="26"/>
      <c r="BKA971" s="26"/>
      <c r="BKB971" s="26"/>
      <c r="BKC971" s="26"/>
      <c r="BKD971" s="26"/>
      <c r="BKE971" s="26"/>
      <c r="BKF971" s="26"/>
      <c r="BKG971" s="26"/>
      <c r="BKH971" s="26"/>
      <c r="BKI971" s="26"/>
      <c r="BKJ971" s="26"/>
      <c r="BKK971" s="26"/>
      <c r="BKL971" s="26"/>
      <c r="BKM971" s="26"/>
      <c r="BKN971" s="26"/>
      <c r="BKO971" s="26"/>
      <c r="BKP971" s="26"/>
      <c r="BKQ971" s="26"/>
      <c r="BKR971" s="26"/>
      <c r="BKS971" s="26"/>
      <c r="BKT971" s="26"/>
      <c r="BKU971" s="26"/>
      <c r="BKV971" s="26"/>
      <c r="BKW971" s="26"/>
      <c r="BKX971" s="26"/>
      <c r="BKY971" s="26"/>
      <c r="BKZ971" s="26"/>
      <c r="BLA971" s="26"/>
      <c r="BLB971" s="26"/>
      <c r="BLC971" s="26"/>
      <c r="BLD971" s="26"/>
      <c r="BLE971" s="26"/>
      <c r="BLF971" s="26"/>
      <c r="BLG971" s="26"/>
      <c r="BLH971" s="26"/>
      <c r="BLI971" s="26"/>
      <c r="BLJ971" s="26"/>
      <c r="BLK971" s="26"/>
      <c r="BLL971" s="26"/>
      <c r="BLM971" s="26"/>
      <c r="BLN971" s="26"/>
      <c r="BLO971" s="26"/>
      <c r="BLP971" s="26"/>
      <c r="BLQ971" s="26"/>
      <c r="BLR971" s="26"/>
      <c r="BLS971" s="26"/>
      <c r="BLT971" s="26"/>
      <c r="BLU971" s="26"/>
      <c r="BLV971" s="26"/>
      <c r="BLW971" s="26"/>
      <c r="BLX971" s="26"/>
      <c r="BLY971" s="26"/>
      <c r="BLZ971" s="26"/>
      <c r="BMA971" s="26"/>
      <c r="BMB971" s="26"/>
      <c r="BMC971" s="26"/>
      <c r="BMD971" s="26"/>
      <c r="BME971" s="26"/>
      <c r="BMF971" s="26"/>
      <c r="BMG971" s="26"/>
      <c r="BMH971" s="26"/>
      <c r="BMI971" s="26"/>
      <c r="BMJ971" s="26"/>
      <c r="BMK971" s="26"/>
      <c r="BML971" s="26"/>
      <c r="BMM971" s="26"/>
      <c r="BMN971" s="26"/>
      <c r="BMO971" s="26"/>
      <c r="BMP971" s="26"/>
      <c r="BMQ971" s="26"/>
      <c r="BMR971" s="26"/>
      <c r="BMS971" s="26"/>
      <c r="BMT971" s="26"/>
      <c r="BMU971" s="26"/>
      <c r="BMV971" s="26"/>
      <c r="BMW971" s="26"/>
      <c r="BMX971" s="26"/>
      <c r="BMY971" s="26"/>
      <c r="BMZ971" s="26"/>
      <c r="BNA971" s="26"/>
      <c r="BNB971" s="26"/>
      <c r="BNC971" s="26"/>
      <c r="BND971" s="26"/>
      <c r="BNE971" s="26"/>
      <c r="BNF971" s="26"/>
      <c r="BNG971" s="26"/>
      <c r="BNH971" s="26"/>
      <c r="BNI971" s="26"/>
      <c r="BNJ971" s="26"/>
      <c r="BNK971" s="26"/>
      <c r="BNL971" s="26"/>
      <c r="BNM971" s="26"/>
      <c r="BNN971" s="26"/>
      <c r="BNO971" s="26"/>
      <c r="BNP971" s="26"/>
      <c r="BNQ971" s="26"/>
      <c r="BNR971" s="26"/>
      <c r="BNS971" s="26"/>
      <c r="BNT971" s="26"/>
      <c r="BNU971" s="26"/>
      <c r="BNV971" s="26"/>
      <c r="BNW971" s="26"/>
      <c r="BNX971" s="26"/>
      <c r="BNY971" s="26"/>
      <c r="BNZ971" s="26"/>
      <c r="BOA971" s="26"/>
      <c r="BOB971" s="26"/>
      <c r="BOC971" s="26"/>
      <c r="BOD971" s="26"/>
      <c r="BOE971" s="26"/>
      <c r="BOF971" s="26"/>
      <c r="BOG971" s="26"/>
      <c r="BOH971" s="26"/>
      <c r="BOI971" s="26"/>
      <c r="BOJ971" s="26"/>
      <c r="BOK971" s="26"/>
      <c r="BOL971" s="26"/>
      <c r="BOM971" s="26"/>
      <c r="BON971" s="26"/>
      <c r="BOO971" s="26"/>
      <c r="BOP971" s="26"/>
      <c r="BOQ971" s="26"/>
      <c r="BOR971" s="26"/>
      <c r="BOS971" s="26"/>
      <c r="BOT971" s="26"/>
      <c r="BOU971" s="26"/>
      <c r="BOV971" s="26"/>
      <c r="BOW971" s="26"/>
      <c r="BOX971" s="26"/>
      <c r="BOY971" s="26"/>
      <c r="BOZ971" s="26"/>
      <c r="BPA971" s="26"/>
      <c r="BPB971" s="26"/>
      <c r="BPC971" s="26"/>
      <c r="BPD971" s="26"/>
      <c r="BPE971" s="26"/>
      <c r="BPF971" s="26"/>
      <c r="BPG971" s="26"/>
      <c r="BPH971" s="26"/>
      <c r="BPI971" s="26"/>
      <c r="BPJ971" s="26"/>
      <c r="BPK971" s="26"/>
      <c r="BPL971" s="26"/>
      <c r="BPM971" s="26"/>
      <c r="BPN971" s="26"/>
      <c r="BPO971" s="26"/>
      <c r="BPP971" s="26"/>
      <c r="BPQ971" s="26"/>
      <c r="BPR971" s="26"/>
      <c r="BPS971" s="26"/>
      <c r="BPT971" s="26"/>
      <c r="BPU971" s="26"/>
      <c r="BPV971" s="26"/>
      <c r="BPW971" s="26"/>
      <c r="BPX971" s="26"/>
      <c r="BPY971" s="26"/>
      <c r="BPZ971" s="26"/>
      <c r="BQA971" s="26"/>
      <c r="BQB971" s="26"/>
      <c r="BQC971" s="26"/>
      <c r="BQD971" s="26"/>
      <c r="BQE971" s="26"/>
      <c r="BQF971" s="26"/>
      <c r="BQG971" s="26"/>
      <c r="BQH971" s="26"/>
      <c r="BQI971" s="26"/>
      <c r="BQJ971" s="26"/>
      <c r="BQK971" s="26"/>
      <c r="BQL971" s="26"/>
      <c r="BQM971" s="26"/>
      <c r="BQN971" s="26"/>
      <c r="BQO971" s="26"/>
      <c r="BQP971" s="26"/>
      <c r="BQQ971" s="26"/>
      <c r="BQR971" s="26"/>
      <c r="BQS971" s="26"/>
      <c r="BQT971" s="26"/>
      <c r="BQU971" s="26"/>
      <c r="BQV971" s="26"/>
      <c r="BQW971" s="26"/>
      <c r="BQX971" s="26"/>
      <c r="BQY971" s="26"/>
      <c r="BQZ971" s="26"/>
      <c r="BRA971" s="26"/>
      <c r="BRB971" s="26"/>
      <c r="BRC971" s="26"/>
      <c r="BRD971" s="26"/>
      <c r="BRE971" s="26"/>
      <c r="BRF971" s="26"/>
      <c r="BRG971" s="26"/>
      <c r="BRH971" s="26"/>
      <c r="BRI971" s="26"/>
      <c r="BRJ971" s="26"/>
      <c r="BRK971" s="26"/>
      <c r="BRL971" s="26"/>
      <c r="BRM971" s="26"/>
      <c r="BRN971" s="26"/>
      <c r="BRO971" s="26"/>
      <c r="BRP971" s="26"/>
      <c r="BRQ971" s="26"/>
      <c r="BRR971" s="26"/>
      <c r="BRS971" s="26"/>
      <c r="BRT971" s="26"/>
      <c r="BRU971" s="26"/>
      <c r="BRV971" s="26"/>
      <c r="BRW971" s="26"/>
      <c r="BRX971" s="26"/>
      <c r="BRY971" s="26"/>
      <c r="BRZ971" s="26"/>
      <c r="BSA971" s="26"/>
      <c r="BSB971" s="26"/>
      <c r="BSC971" s="26"/>
      <c r="BSD971" s="26"/>
      <c r="BSE971" s="26"/>
      <c r="BSF971" s="26"/>
      <c r="BSG971" s="26"/>
      <c r="BSH971" s="26"/>
      <c r="BSI971" s="26"/>
      <c r="BSJ971" s="26"/>
      <c r="BSK971" s="26"/>
      <c r="BSL971" s="26"/>
      <c r="BSM971" s="26"/>
      <c r="BSN971" s="26"/>
      <c r="BSO971" s="26"/>
      <c r="BSP971" s="26"/>
      <c r="BSQ971" s="26"/>
      <c r="BSR971" s="26"/>
      <c r="BSS971" s="26"/>
      <c r="BST971" s="26"/>
      <c r="BSU971" s="26"/>
      <c r="BSV971" s="26"/>
      <c r="BSW971" s="26"/>
      <c r="BSX971" s="26"/>
      <c r="BSY971" s="26"/>
      <c r="BSZ971" s="26"/>
      <c r="BTA971" s="26"/>
      <c r="BTB971" s="26"/>
      <c r="BTC971" s="26"/>
      <c r="BTD971" s="26"/>
      <c r="BTE971" s="26"/>
      <c r="BTF971" s="26"/>
      <c r="BTG971" s="26"/>
      <c r="BTH971" s="26"/>
      <c r="BTI971" s="26"/>
      <c r="BTJ971" s="26"/>
      <c r="BTK971" s="26"/>
      <c r="BTL971" s="26"/>
      <c r="BTM971" s="26"/>
      <c r="BTN971" s="26"/>
      <c r="BTO971" s="26"/>
      <c r="BTP971" s="26"/>
      <c r="BTQ971" s="26"/>
      <c r="BTR971" s="26"/>
      <c r="BTS971" s="26"/>
      <c r="BTT971" s="26"/>
      <c r="BTU971" s="26"/>
      <c r="BTV971" s="26"/>
      <c r="BTW971" s="26"/>
      <c r="BTX971" s="26"/>
      <c r="BTY971" s="26"/>
      <c r="BTZ971" s="26"/>
      <c r="BUA971" s="26"/>
      <c r="BUB971" s="26"/>
      <c r="BUC971" s="26"/>
      <c r="BUD971" s="26"/>
      <c r="BUE971" s="26"/>
      <c r="BUF971" s="26"/>
      <c r="BUG971" s="26"/>
      <c r="BUH971" s="26"/>
      <c r="BUI971" s="26"/>
      <c r="BUJ971" s="26"/>
      <c r="BUK971" s="26"/>
      <c r="BUL971" s="26"/>
      <c r="BUM971" s="26"/>
      <c r="BUN971" s="26"/>
      <c r="BUO971" s="26"/>
      <c r="BUP971" s="26"/>
      <c r="BUQ971" s="26"/>
      <c r="BUR971" s="26"/>
      <c r="BUS971" s="26"/>
      <c r="BUT971" s="26"/>
      <c r="BUU971" s="26"/>
      <c r="BUV971" s="26"/>
      <c r="BUW971" s="26"/>
      <c r="BUX971" s="26"/>
      <c r="BUY971" s="26"/>
      <c r="BUZ971" s="26"/>
      <c r="BVA971" s="26"/>
      <c r="BVB971" s="26"/>
      <c r="BVC971" s="26"/>
      <c r="BVD971" s="26"/>
      <c r="BVE971" s="26"/>
      <c r="BVF971" s="26"/>
      <c r="BVG971" s="26"/>
      <c r="BVH971" s="26"/>
      <c r="BVI971" s="26"/>
      <c r="BVJ971" s="26"/>
      <c r="BVK971" s="26"/>
      <c r="BVL971" s="26"/>
      <c r="BVM971" s="26"/>
      <c r="BVN971" s="26"/>
      <c r="BVO971" s="26"/>
      <c r="BVP971" s="26"/>
      <c r="BVQ971" s="26"/>
      <c r="BVR971" s="26"/>
      <c r="BVS971" s="26"/>
      <c r="BVT971" s="26"/>
      <c r="BVU971" s="26"/>
      <c r="BVV971" s="26"/>
      <c r="BVW971" s="26"/>
      <c r="BVX971" s="26"/>
      <c r="BVY971" s="26"/>
      <c r="BVZ971" s="26"/>
      <c r="BWA971" s="26"/>
      <c r="BWB971" s="26"/>
      <c r="BWC971" s="26"/>
      <c r="BWD971" s="26"/>
      <c r="BWE971" s="26"/>
      <c r="BWF971" s="26"/>
      <c r="BWG971" s="26"/>
      <c r="BWH971" s="26"/>
      <c r="BWI971" s="26"/>
      <c r="BWJ971" s="26"/>
      <c r="BWK971" s="26"/>
      <c r="BWL971" s="26"/>
      <c r="BWM971" s="26"/>
      <c r="BWN971" s="26"/>
      <c r="BWO971" s="26"/>
      <c r="BWP971" s="26"/>
      <c r="BWQ971" s="26"/>
      <c r="BWR971" s="26"/>
      <c r="BWS971" s="26"/>
      <c r="BWT971" s="26"/>
      <c r="BWU971" s="26"/>
      <c r="BWV971" s="26"/>
      <c r="BWW971" s="26"/>
      <c r="BWX971" s="26"/>
      <c r="BWY971" s="26"/>
      <c r="BWZ971" s="26"/>
      <c r="BXA971" s="26"/>
      <c r="BXB971" s="26"/>
      <c r="BXC971" s="26"/>
      <c r="BXD971" s="26"/>
      <c r="BXE971" s="26"/>
      <c r="BXF971" s="26"/>
      <c r="BXG971" s="26"/>
      <c r="BXH971" s="26"/>
      <c r="BXI971" s="26"/>
      <c r="BXJ971" s="26"/>
      <c r="BXK971" s="26"/>
      <c r="BXL971" s="26"/>
      <c r="BXM971" s="26"/>
      <c r="BXN971" s="26"/>
      <c r="BXO971" s="26"/>
      <c r="BXP971" s="26"/>
      <c r="BXQ971" s="26"/>
      <c r="BXR971" s="26"/>
      <c r="BXS971" s="26"/>
      <c r="BXT971" s="26"/>
      <c r="BXU971" s="26"/>
      <c r="BXV971" s="26"/>
      <c r="BXW971" s="26"/>
      <c r="BXX971" s="26"/>
      <c r="BXY971" s="26"/>
      <c r="BXZ971" s="26"/>
      <c r="BYA971" s="26"/>
      <c r="BYB971" s="26"/>
      <c r="BYC971" s="26"/>
      <c r="BYD971" s="26"/>
      <c r="BYE971" s="26"/>
      <c r="BYF971" s="26"/>
      <c r="BYG971" s="26"/>
      <c r="BYH971" s="26"/>
      <c r="BYI971" s="26"/>
      <c r="BYJ971" s="26"/>
      <c r="BYK971" s="26"/>
      <c r="BYL971" s="26"/>
      <c r="BYM971" s="26"/>
      <c r="BYN971" s="26"/>
      <c r="BYO971" s="26"/>
      <c r="BYP971" s="26"/>
      <c r="BYQ971" s="26"/>
      <c r="BYR971" s="26"/>
      <c r="BYS971" s="26"/>
      <c r="BYT971" s="26"/>
      <c r="BYU971" s="26"/>
      <c r="BYV971" s="26"/>
      <c r="BYW971" s="26"/>
      <c r="BYX971" s="26"/>
      <c r="BYY971" s="26"/>
      <c r="BYZ971" s="26"/>
      <c r="BZA971" s="26"/>
      <c r="BZB971" s="26"/>
      <c r="BZC971" s="26"/>
      <c r="BZD971" s="26"/>
      <c r="BZE971" s="26"/>
      <c r="BZF971" s="26"/>
      <c r="BZG971" s="26"/>
      <c r="BZH971" s="26"/>
      <c r="BZI971" s="26"/>
      <c r="BZJ971" s="26"/>
      <c r="BZK971" s="26"/>
      <c r="BZL971" s="26"/>
      <c r="BZM971" s="26"/>
      <c r="BZN971" s="26"/>
      <c r="BZO971" s="26"/>
      <c r="BZP971" s="26"/>
      <c r="BZQ971" s="26"/>
      <c r="BZR971" s="26"/>
      <c r="BZS971" s="26"/>
      <c r="BZT971" s="26"/>
      <c r="BZU971" s="26"/>
      <c r="BZV971" s="26"/>
      <c r="BZW971" s="26"/>
      <c r="BZX971" s="26"/>
      <c r="BZY971" s="26"/>
      <c r="BZZ971" s="26"/>
      <c r="CAA971" s="26"/>
      <c r="CAB971" s="26"/>
      <c r="CAC971" s="26"/>
      <c r="CAD971" s="26"/>
      <c r="CAE971" s="26"/>
      <c r="CAF971" s="26"/>
      <c r="CAG971" s="26"/>
      <c r="CAH971" s="26"/>
      <c r="CAI971" s="26"/>
      <c r="CAJ971" s="26"/>
      <c r="CAK971" s="26"/>
      <c r="CAL971" s="26"/>
      <c r="CAM971" s="26"/>
      <c r="CAN971" s="26"/>
      <c r="CAO971" s="26"/>
      <c r="CAP971" s="26"/>
      <c r="CAQ971" s="26"/>
      <c r="CAR971" s="26"/>
      <c r="CAS971" s="26"/>
      <c r="CAT971" s="26"/>
      <c r="CAU971" s="26"/>
      <c r="CAV971" s="26"/>
      <c r="CAW971" s="26"/>
      <c r="CAX971" s="26"/>
      <c r="CAY971" s="26"/>
      <c r="CAZ971" s="26"/>
      <c r="CBA971" s="26"/>
      <c r="CBB971" s="26"/>
      <c r="CBC971" s="26"/>
      <c r="CBD971" s="26"/>
      <c r="CBE971" s="26"/>
      <c r="CBF971" s="26"/>
      <c r="CBG971" s="26"/>
      <c r="CBH971" s="26"/>
      <c r="CBI971" s="26"/>
      <c r="CBJ971" s="26"/>
      <c r="CBK971" s="26"/>
      <c r="CBL971" s="26"/>
      <c r="CBM971" s="26"/>
      <c r="CBN971" s="26"/>
      <c r="CBO971" s="26"/>
      <c r="CBP971" s="26"/>
      <c r="CBQ971" s="26"/>
      <c r="CBR971" s="26"/>
      <c r="CBS971" s="26"/>
      <c r="CBT971" s="26"/>
      <c r="CBU971" s="26"/>
      <c r="CBV971" s="26"/>
      <c r="CBW971" s="26"/>
      <c r="CBX971" s="26"/>
      <c r="CBY971" s="26"/>
      <c r="CBZ971" s="26"/>
      <c r="CCA971" s="26"/>
      <c r="CCB971" s="26"/>
      <c r="CCC971" s="26"/>
      <c r="CCD971" s="26"/>
      <c r="CCE971" s="26"/>
      <c r="CCF971" s="26"/>
      <c r="CCG971" s="26"/>
      <c r="CCH971" s="26"/>
      <c r="CCI971" s="26"/>
      <c r="CCJ971" s="26"/>
      <c r="CCK971" s="26"/>
      <c r="CCL971" s="26"/>
      <c r="CCM971" s="26"/>
      <c r="CCN971" s="26"/>
      <c r="CCO971" s="26"/>
      <c r="CCP971" s="26"/>
      <c r="CCQ971" s="26"/>
      <c r="CCR971" s="26"/>
      <c r="CCS971" s="26"/>
      <c r="CCT971" s="26"/>
      <c r="CCU971" s="26"/>
      <c r="CCV971" s="26"/>
      <c r="CCW971" s="26"/>
      <c r="CCX971" s="26"/>
      <c r="CCY971" s="26"/>
      <c r="CCZ971" s="26"/>
      <c r="CDA971" s="26"/>
      <c r="CDB971" s="26"/>
      <c r="CDC971" s="26"/>
      <c r="CDD971" s="26"/>
      <c r="CDE971" s="26"/>
      <c r="CDF971" s="26"/>
      <c r="CDG971" s="26"/>
      <c r="CDH971" s="26"/>
      <c r="CDI971" s="26"/>
      <c r="CDJ971" s="26"/>
      <c r="CDK971" s="26"/>
      <c r="CDL971" s="26"/>
      <c r="CDM971" s="26"/>
      <c r="CDN971" s="26"/>
      <c r="CDO971" s="26"/>
      <c r="CDP971" s="26"/>
      <c r="CDQ971" s="26"/>
      <c r="CDR971" s="26"/>
      <c r="CDS971" s="26"/>
      <c r="CDT971" s="26"/>
      <c r="CDU971" s="26"/>
      <c r="CDV971" s="26"/>
      <c r="CDW971" s="26"/>
      <c r="CDX971" s="26"/>
      <c r="CDY971" s="26"/>
      <c r="CDZ971" s="26"/>
      <c r="CEA971" s="26"/>
      <c r="CEB971" s="26"/>
      <c r="CEC971" s="26"/>
      <c r="CED971" s="26"/>
      <c r="CEE971" s="26"/>
      <c r="CEF971" s="26"/>
      <c r="CEG971" s="26"/>
      <c r="CEH971" s="26"/>
      <c r="CEI971" s="26"/>
      <c r="CEJ971" s="26"/>
      <c r="CEK971" s="26"/>
      <c r="CEL971" s="26"/>
      <c r="CEM971" s="26"/>
      <c r="CEN971" s="26"/>
      <c r="CEO971" s="26"/>
      <c r="CEP971" s="26"/>
      <c r="CEQ971" s="26"/>
      <c r="CER971" s="26"/>
      <c r="CES971" s="26"/>
      <c r="CET971" s="26"/>
      <c r="CEU971" s="26"/>
      <c r="CEV971" s="26"/>
      <c r="CEW971" s="26"/>
      <c r="CEX971" s="26"/>
      <c r="CEY971" s="26"/>
      <c r="CEZ971" s="26"/>
      <c r="CFA971" s="26"/>
      <c r="CFB971" s="26"/>
      <c r="CFC971" s="26"/>
      <c r="CFD971" s="26"/>
      <c r="CFE971" s="26"/>
      <c r="CFF971" s="26"/>
      <c r="CFG971" s="26"/>
      <c r="CFH971" s="26"/>
      <c r="CFI971" s="26"/>
      <c r="CFJ971" s="26"/>
      <c r="CFK971" s="26"/>
      <c r="CFL971" s="26"/>
      <c r="CFM971" s="26"/>
      <c r="CFN971" s="26"/>
      <c r="CFO971" s="26"/>
      <c r="CFP971" s="26"/>
      <c r="CFQ971" s="26"/>
      <c r="CFR971" s="26"/>
      <c r="CFS971" s="26"/>
      <c r="CFT971" s="26"/>
      <c r="CFU971" s="26"/>
      <c r="CFV971" s="26"/>
      <c r="CFW971" s="26"/>
      <c r="CFX971" s="26"/>
      <c r="CFY971" s="26"/>
      <c r="CFZ971" s="26"/>
      <c r="CGA971" s="26"/>
      <c r="CGB971" s="26"/>
      <c r="CGC971" s="26"/>
      <c r="CGD971" s="26"/>
      <c r="CGE971" s="26"/>
      <c r="CGF971" s="26"/>
      <c r="CGG971" s="26"/>
      <c r="CGH971" s="26"/>
      <c r="CGI971" s="26"/>
      <c r="CGJ971" s="26"/>
      <c r="CGK971" s="26"/>
      <c r="CGL971" s="26"/>
      <c r="CGM971" s="26"/>
      <c r="CGN971" s="26"/>
      <c r="CGO971" s="26"/>
      <c r="CGP971" s="26"/>
      <c r="CGQ971" s="26"/>
      <c r="CGR971" s="26"/>
      <c r="CGS971" s="26"/>
      <c r="CGT971" s="26"/>
      <c r="CGU971" s="26"/>
      <c r="CGV971" s="26"/>
      <c r="CGW971" s="26"/>
      <c r="CGX971" s="26"/>
      <c r="CGY971" s="26"/>
      <c r="CGZ971" s="26"/>
      <c r="CHA971" s="26"/>
      <c r="CHB971" s="26"/>
      <c r="CHC971" s="26"/>
      <c r="CHD971" s="26"/>
      <c r="CHE971" s="26"/>
      <c r="CHF971" s="26"/>
      <c r="CHG971" s="26"/>
      <c r="CHH971" s="26"/>
      <c r="CHI971" s="26"/>
      <c r="CHJ971" s="26"/>
      <c r="CHK971" s="26"/>
      <c r="CHL971" s="26"/>
      <c r="CHM971" s="26"/>
      <c r="CHN971" s="26"/>
      <c r="CHO971" s="26"/>
      <c r="CHP971" s="26"/>
      <c r="CHQ971" s="26"/>
      <c r="CHR971" s="26"/>
      <c r="CHS971" s="26"/>
      <c r="CHT971" s="26"/>
      <c r="CHU971" s="26"/>
      <c r="CHV971" s="26"/>
      <c r="CHW971" s="26"/>
      <c r="CHX971" s="26"/>
      <c r="CHY971" s="26"/>
      <c r="CHZ971" s="26"/>
      <c r="CIA971" s="26"/>
      <c r="CIB971" s="26"/>
      <c r="CIC971" s="26"/>
      <c r="CID971" s="26"/>
      <c r="CIE971" s="26"/>
      <c r="CIF971" s="26"/>
      <c r="CIG971" s="26"/>
      <c r="CIH971" s="26"/>
      <c r="CII971" s="26"/>
      <c r="CIJ971" s="26"/>
      <c r="CIK971" s="26"/>
      <c r="CIL971" s="26"/>
      <c r="CIM971" s="26"/>
      <c r="CIN971" s="26"/>
      <c r="CIO971" s="26"/>
      <c r="CIP971" s="26"/>
      <c r="CIQ971" s="26"/>
      <c r="CIR971" s="26"/>
      <c r="CIS971" s="26"/>
      <c r="CIT971" s="26"/>
      <c r="CIU971" s="26"/>
      <c r="CIV971" s="26"/>
      <c r="CIW971" s="26"/>
      <c r="CIX971" s="26"/>
      <c r="CIY971" s="26"/>
      <c r="CIZ971" s="26"/>
      <c r="CJA971" s="26"/>
      <c r="CJB971" s="26"/>
      <c r="CJC971" s="26"/>
      <c r="CJD971" s="26"/>
      <c r="CJE971" s="26"/>
      <c r="CJF971" s="26"/>
      <c r="CJG971" s="26"/>
      <c r="CJH971" s="26"/>
      <c r="CJI971" s="26"/>
      <c r="CJJ971" s="26"/>
      <c r="CJK971" s="26"/>
      <c r="CJL971" s="26"/>
      <c r="CJM971" s="26"/>
      <c r="CJN971" s="26"/>
      <c r="CJO971" s="26"/>
      <c r="CJP971" s="26"/>
      <c r="CJQ971" s="26"/>
      <c r="CJR971" s="26"/>
      <c r="CJS971" s="26"/>
      <c r="CJT971" s="26"/>
      <c r="CJU971" s="26"/>
      <c r="CJV971" s="26"/>
      <c r="CJW971" s="26"/>
      <c r="CJX971" s="26"/>
      <c r="CJY971" s="26"/>
      <c r="CJZ971" s="26"/>
      <c r="CKA971" s="26"/>
      <c r="CKB971" s="26"/>
      <c r="CKC971" s="26"/>
      <c r="CKD971" s="26"/>
      <c r="CKE971" s="26"/>
      <c r="CKF971" s="26"/>
      <c r="CKG971" s="26"/>
      <c r="CKH971" s="26"/>
      <c r="CKI971" s="26"/>
      <c r="CKJ971" s="26"/>
      <c r="CKK971" s="26"/>
      <c r="CKL971" s="26"/>
      <c r="CKM971" s="26"/>
      <c r="CKN971" s="26"/>
      <c r="CKO971" s="26"/>
      <c r="CKP971" s="26"/>
      <c r="CKQ971" s="26"/>
      <c r="CKR971" s="26"/>
      <c r="CKS971" s="26"/>
      <c r="CKT971" s="26"/>
      <c r="CKU971" s="26"/>
      <c r="CKV971" s="26"/>
      <c r="CKW971" s="26"/>
      <c r="CKX971" s="26"/>
      <c r="CKY971" s="26"/>
      <c r="CKZ971" s="26"/>
      <c r="CLA971" s="26"/>
      <c r="CLB971" s="26"/>
      <c r="CLC971" s="26"/>
      <c r="CLD971" s="26"/>
      <c r="CLE971" s="26"/>
      <c r="CLF971" s="26"/>
      <c r="CLG971" s="26"/>
      <c r="CLH971" s="26"/>
      <c r="CLI971" s="26"/>
      <c r="CLJ971" s="26"/>
      <c r="CLK971" s="26"/>
      <c r="CLL971" s="26"/>
      <c r="CLM971" s="26"/>
      <c r="CLN971" s="26"/>
      <c r="CLO971" s="26"/>
      <c r="CLP971" s="26"/>
      <c r="CLQ971" s="26"/>
      <c r="CLR971" s="26"/>
      <c r="CLS971" s="26"/>
      <c r="CLT971" s="26"/>
      <c r="CLU971" s="26"/>
      <c r="CLV971" s="26"/>
      <c r="CLW971" s="26"/>
      <c r="CLX971" s="26"/>
      <c r="CLY971" s="26"/>
      <c r="CLZ971" s="26"/>
      <c r="CMA971" s="26"/>
      <c r="CMB971" s="26"/>
      <c r="CMC971" s="26"/>
      <c r="CMD971" s="26"/>
      <c r="CME971" s="26"/>
      <c r="CMF971" s="26"/>
      <c r="CMG971" s="26"/>
      <c r="CMH971" s="26"/>
      <c r="CMI971" s="26"/>
      <c r="CMJ971" s="26"/>
      <c r="CMK971" s="26"/>
      <c r="CML971" s="26"/>
      <c r="CMM971" s="26"/>
      <c r="CMN971" s="26"/>
      <c r="CMO971" s="26"/>
      <c r="CMP971" s="26"/>
      <c r="CMQ971" s="26"/>
      <c r="CMR971" s="26"/>
      <c r="CMS971" s="26"/>
      <c r="CMT971" s="26"/>
      <c r="CMU971" s="26"/>
      <c r="CMV971" s="26"/>
      <c r="CMW971" s="26"/>
      <c r="CMX971" s="26"/>
      <c r="CMY971" s="26"/>
      <c r="CMZ971" s="26"/>
      <c r="CNA971" s="26"/>
      <c r="CNB971" s="26"/>
      <c r="CNC971" s="26"/>
      <c r="CND971" s="26"/>
      <c r="CNE971" s="26"/>
      <c r="CNF971" s="26"/>
      <c r="CNG971" s="26"/>
      <c r="CNH971" s="26"/>
      <c r="CNI971" s="26"/>
      <c r="CNJ971" s="26"/>
      <c r="CNK971" s="26"/>
      <c r="CNL971" s="26"/>
      <c r="CNM971" s="26"/>
      <c r="CNN971" s="26"/>
      <c r="CNO971" s="26"/>
      <c r="CNP971" s="26"/>
      <c r="CNQ971" s="26"/>
      <c r="CNR971" s="26"/>
      <c r="CNS971" s="26"/>
      <c r="CNT971" s="26"/>
      <c r="CNU971" s="26"/>
      <c r="CNV971" s="26"/>
      <c r="CNW971" s="26"/>
      <c r="CNX971" s="26"/>
      <c r="CNY971" s="26"/>
      <c r="CNZ971" s="26"/>
      <c r="COA971" s="26"/>
      <c r="COB971" s="26"/>
      <c r="COC971" s="26"/>
      <c r="COD971" s="26"/>
      <c r="COE971" s="26"/>
      <c r="COF971" s="26"/>
      <c r="COG971" s="26"/>
      <c r="COH971" s="26"/>
      <c r="COI971" s="26"/>
      <c r="COJ971" s="26"/>
      <c r="COK971" s="26"/>
      <c r="COL971" s="26"/>
      <c r="COM971" s="26"/>
      <c r="CON971" s="26"/>
      <c r="COO971" s="26"/>
      <c r="COP971" s="26"/>
      <c r="COQ971" s="26"/>
      <c r="COR971" s="26"/>
      <c r="COS971" s="26"/>
      <c r="COT971" s="26"/>
      <c r="COU971" s="26"/>
      <c r="COV971" s="26"/>
      <c r="COW971" s="26"/>
      <c r="COX971" s="26"/>
      <c r="COY971" s="26"/>
      <c r="COZ971" s="26"/>
      <c r="CPA971" s="26"/>
      <c r="CPB971" s="26"/>
      <c r="CPC971" s="26"/>
      <c r="CPD971" s="26"/>
      <c r="CPE971" s="26"/>
      <c r="CPF971" s="26"/>
      <c r="CPG971" s="26"/>
      <c r="CPH971" s="26"/>
      <c r="CPI971" s="26"/>
      <c r="CPJ971" s="26"/>
      <c r="CPK971" s="26"/>
      <c r="CPL971" s="26"/>
      <c r="CPM971" s="26"/>
      <c r="CPN971" s="26"/>
      <c r="CPO971" s="26"/>
      <c r="CPP971" s="26"/>
      <c r="CPQ971" s="26"/>
      <c r="CPR971" s="26"/>
      <c r="CPS971" s="26"/>
      <c r="CPT971" s="26"/>
      <c r="CPU971" s="26"/>
      <c r="CPV971" s="26"/>
      <c r="CPW971" s="26"/>
      <c r="CPX971" s="26"/>
      <c r="CPY971" s="26"/>
      <c r="CPZ971" s="26"/>
      <c r="CQA971" s="26"/>
      <c r="CQB971" s="26"/>
      <c r="CQC971" s="26"/>
      <c r="CQD971" s="26"/>
      <c r="CQE971" s="26"/>
      <c r="CQF971" s="26"/>
      <c r="CQG971" s="26"/>
      <c r="CQH971" s="26"/>
      <c r="CQI971" s="26"/>
      <c r="CQJ971" s="26"/>
      <c r="CQK971" s="26"/>
      <c r="CQL971" s="26"/>
      <c r="CQM971" s="26"/>
      <c r="CQN971" s="26"/>
      <c r="CQO971" s="26"/>
      <c r="CQP971" s="26"/>
      <c r="CQQ971" s="26"/>
      <c r="CQR971" s="26"/>
      <c r="CQS971" s="26"/>
      <c r="CQT971" s="26"/>
      <c r="CQU971" s="26"/>
      <c r="CQV971" s="26"/>
      <c r="CQW971" s="26"/>
      <c r="CQX971" s="26"/>
      <c r="CQY971" s="26"/>
      <c r="CQZ971" s="26"/>
      <c r="CRA971" s="26"/>
      <c r="CRB971" s="26"/>
      <c r="CRC971" s="26"/>
      <c r="CRD971" s="26"/>
      <c r="CRE971" s="26"/>
      <c r="CRF971" s="26"/>
      <c r="CRG971" s="26"/>
      <c r="CRH971" s="26"/>
      <c r="CRI971" s="26"/>
      <c r="CRJ971" s="26"/>
      <c r="CRK971" s="26"/>
      <c r="CRL971" s="26"/>
      <c r="CRM971" s="26"/>
      <c r="CRN971" s="26"/>
      <c r="CRO971" s="26"/>
      <c r="CRP971" s="26"/>
      <c r="CRQ971" s="26"/>
      <c r="CRR971" s="26"/>
      <c r="CRS971" s="26"/>
      <c r="CRT971" s="26"/>
      <c r="CRU971" s="26"/>
      <c r="CRV971" s="26"/>
      <c r="CRW971" s="26"/>
      <c r="CRX971" s="26"/>
      <c r="CRY971" s="26"/>
      <c r="CRZ971" s="26"/>
      <c r="CSA971" s="26"/>
      <c r="CSB971" s="26"/>
      <c r="CSC971" s="26"/>
      <c r="CSD971" s="26"/>
      <c r="CSE971" s="26"/>
      <c r="CSF971" s="26"/>
      <c r="CSG971" s="26"/>
      <c r="CSH971" s="26"/>
      <c r="CSI971" s="26"/>
      <c r="CSJ971" s="26"/>
      <c r="CSK971" s="26"/>
      <c r="CSL971" s="26"/>
      <c r="CSM971" s="26"/>
      <c r="CSN971" s="26"/>
      <c r="CSO971" s="26"/>
      <c r="CSP971" s="26"/>
      <c r="CSQ971" s="26"/>
      <c r="CSR971" s="26"/>
      <c r="CSS971" s="26"/>
      <c r="CST971" s="26"/>
      <c r="CSU971" s="26"/>
      <c r="CSV971" s="26"/>
      <c r="CSW971" s="26"/>
      <c r="CSX971" s="26"/>
      <c r="CSY971" s="26"/>
      <c r="CSZ971" s="26"/>
      <c r="CTA971" s="26"/>
      <c r="CTB971" s="26"/>
      <c r="CTC971" s="26"/>
      <c r="CTD971" s="26"/>
      <c r="CTE971" s="26"/>
      <c r="CTF971" s="26"/>
      <c r="CTG971" s="26"/>
      <c r="CTH971" s="26"/>
      <c r="CTI971" s="26"/>
      <c r="CTJ971" s="26"/>
      <c r="CTK971" s="26"/>
      <c r="CTL971" s="26"/>
      <c r="CTM971" s="26"/>
      <c r="CTN971" s="26"/>
      <c r="CTO971" s="26"/>
      <c r="CTP971" s="26"/>
      <c r="CTQ971" s="26"/>
      <c r="CTR971" s="26"/>
      <c r="CTS971" s="26"/>
      <c r="CTT971" s="26"/>
      <c r="CTU971" s="26"/>
      <c r="CTV971" s="26"/>
      <c r="CTW971" s="26"/>
      <c r="CTX971" s="26"/>
      <c r="CTY971" s="26"/>
      <c r="CTZ971" s="26"/>
      <c r="CUA971" s="26"/>
      <c r="CUB971" s="26"/>
      <c r="CUC971" s="26"/>
      <c r="CUD971" s="26"/>
      <c r="CUE971" s="26"/>
      <c r="CUF971" s="26"/>
      <c r="CUG971" s="26"/>
      <c r="CUH971" s="26"/>
      <c r="CUI971" s="26"/>
      <c r="CUJ971" s="26"/>
      <c r="CUK971" s="26"/>
      <c r="CUL971" s="26"/>
      <c r="CUM971" s="26"/>
      <c r="CUN971" s="26"/>
      <c r="CUO971" s="26"/>
      <c r="CUP971" s="26"/>
      <c r="CUQ971" s="26"/>
      <c r="CUR971" s="26"/>
      <c r="CUS971" s="26"/>
      <c r="CUT971" s="26"/>
      <c r="CUU971" s="26"/>
      <c r="CUV971" s="26"/>
      <c r="CUW971" s="26"/>
      <c r="CUX971" s="26"/>
      <c r="CUY971" s="26"/>
      <c r="CUZ971" s="26"/>
      <c r="CVA971" s="26"/>
      <c r="CVB971" s="26"/>
      <c r="CVC971" s="26"/>
      <c r="CVD971" s="26"/>
      <c r="CVE971" s="26"/>
      <c r="CVF971" s="26"/>
      <c r="CVG971" s="26"/>
      <c r="CVH971" s="26"/>
      <c r="CVI971" s="26"/>
      <c r="CVJ971" s="26"/>
      <c r="CVK971" s="26"/>
      <c r="CVL971" s="26"/>
      <c r="CVM971" s="26"/>
      <c r="CVN971" s="26"/>
      <c r="CVO971" s="26"/>
      <c r="CVP971" s="26"/>
      <c r="CVQ971" s="26"/>
      <c r="CVR971" s="26"/>
      <c r="CVS971" s="26"/>
      <c r="CVT971" s="26"/>
      <c r="CVU971" s="26"/>
      <c r="CVV971" s="26"/>
      <c r="CVW971" s="26"/>
      <c r="CVX971" s="26"/>
      <c r="CVY971" s="26"/>
      <c r="CVZ971" s="26"/>
      <c r="CWA971" s="26"/>
      <c r="CWB971" s="26"/>
      <c r="CWC971" s="26"/>
      <c r="CWD971" s="26"/>
      <c r="CWE971" s="26"/>
      <c r="CWF971" s="26"/>
      <c r="CWG971" s="26"/>
      <c r="CWH971" s="26"/>
      <c r="CWI971" s="26"/>
      <c r="CWJ971" s="26"/>
      <c r="CWK971" s="26"/>
      <c r="CWL971" s="26"/>
      <c r="CWM971" s="26"/>
      <c r="CWN971" s="26"/>
      <c r="CWO971" s="26"/>
      <c r="CWP971" s="26"/>
      <c r="CWQ971" s="26"/>
      <c r="CWR971" s="26"/>
      <c r="CWS971" s="26"/>
      <c r="CWT971" s="26"/>
      <c r="CWU971" s="26"/>
      <c r="CWV971" s="26"/>
      <c r="CWW971" s="26"/>
      <c r="CWX971" s="26"/>
      <c r="CWY971" s="26"/>
      <c r="CWZ971" s="26"/>
      <c r="CXA971" s="26"/>
      <c r="CXB971" s="26"/>
      <c r="CXC971" s="26"/>
      <c r="CXD971" s="26"/>
      <c r="CXE971" s="26"/>
      <c r="CXF971" s="26"/>
      <c r="CXG971" s="26"/>
      <c r="CXH971" s="26"/>
      <c r="CXI971" s="26"/>
      <c r="CXJ971" s="26"/>
      <c r="CXK971" s="26"/>
      <c r="CXL971" s="26"/>
      <c r="CXM971" s="26"/>
      <c r="CXN971" s="26"/>
      <c r="CXO971" s="26"/>
      <c r="CXP971" s="26"/>
      <c r="CXQ971" s="26"/>
      <c r="CXR971" s="26"/>
      <c r="CXS971" s="26"/>
      <c r="CXT971" s="26"/>
      <c r="CXU971" s="26"/>
      <c r="CXV971" s="26"/>
      <c r="CXW971" s="26"/>
      <c r="CXX971" s="26"/>
      <c r="CXY971" s="26"/>
      <c r="CXZ971" s="26"/>
      <c r="CYA971" s="26"/>
      <c r="CYB971" s="26"/>
      <c r="CYC971" s="26"/>
      <c r="CYD971" s="26"/>
      <c r="CYE971" s="26"/>
      <c r="CYF971" s="26"/>
      <c r="CYG971" s="26"/>
      <c r="CYH971" s="26"/>
      <c r="CYI971" s="26"/>
      <c r="CYJ971" s="26"/>
      <c r="CYK971" s="26"/>
      <c r="CYL971" s="26"/>
      <c r="CYM971" s="26"/>
      <c r="CYN971" s="26"/>
      <c r="CYO971" s="26"/>
      <c r="CYP971" s="26"/>
      <c r="CYQ971" s="26"/>
      <c r="CYR971" s="26"/>
      <c r="CYS971" s="26"/>
      <c r="CYT971" s="26"/>
      <c r="CYU971" s="26"/>
      <c r="CYV971" s="26"/>
      <c r="CYW971" s="26"/>
      <c r="CYX971" s="26"/>
      <c r="CYY971" s="26"/>
      <c r="CYZ971" s="26"/>
      <c r="CZA971" s="26"/>
      <c r="CZB971" s="26"/>
      <c r="CZC971" s="26"/>
      <c r="CZD971" s="26"/>
      <c r="CZE971" s="26"/>
      <c r="CZF971" s="26"/>
      <c r="CZG971" s="26"/>
      <c r="CZH971" s="26"/>
      <c r="CZI971" s="26"/>
      <c r="CZJ971" s="26"/>
      <c r="CZK971" s="26"/>
      <c r="CZL971" s="26"/>
      <c r="CZM971" s="26"/>
      <c r="CZN971" s="26"/>
      <c r="CZO971" s="26"/>
      <c r="CZP971" s="26"/>
      <c r="CZQ971" s="26"/>
      <c r="CZR971" s="26"/>
      <c r="CZS971" s="26"/>
      <c r="CZT971" s="26"/>
      <c r="CZU971" s="26"/>
      <c r="CZV971" s="26"/>
      <c r="CZW971" s="26"/>
      <c r="CZX971" s="26"/>
      <c r="CZY971" s="26"/>
      <c r="CZZ971" s="26"/>
      <c r="DAA971" s="26"/>
      <c r="DAB971" s="26"/>
      <c r="DAC971" s="26"/>
      <c r="DAD971" s="26"/>
      <c r="DAE971" s="26"/>
      <c r="DAF971" s="26"/>
      <c r="DAG971" s="26"/>
      <c r="DAH971" s="26"/>
      <c r="DAI971" s="26"/>
      <c r="DAJ971" s="26"/>
      <c r="DAK971" s="26"/>
      <c r="DAL971" s="26"/>
      <c r="DAM971" s="26"/>
      <c r="DAN971" s="26"/>
      <c r="DAO971" s="26"/>
      <c r="DAP971" s="26"/>
      <c r="DAQ971" s="26"/>
      <c r="DAR971" s="26"/>
      <c r="DAS971" s="26"/>
      <c r="DAT971" s="26"/>
      <c r="DAU971" s="26"/>
      <c r="DAV971" s="26"/>
      <c r="DAW971" s="26"/>
      <c r="DAX971" s="26"/>
      <c r="DAY971" s="26"/>
      <c r="DAZ971" s="26"/>
      <c r="DBA971" s="26"/>
      <c r="DBB971" s="26"/>
      <c r="DBC971" s="26"/>
      <c r="DBD971" s="26"/>
      <c r="DBE971" s="26"/>
      <c r="DBF971" s="26"/>
      <c r="DBG971" s="26"/>
      <c r="DBH971" s="26"/>
      <c r="DBI971" s="26"/>
      <c r="DBJ971" s="26"/>
      <c r="DBK971" s="26"/>
      <c r="DBL971" s="26"/>
      <c r="DBM971" s="26"/>
      <c r="DBN971" s="26"/>
      <c r="DBO971" s="26"/>
      <c r="DBP971" s="26"/>
      <c r="DBQ971" s="26"/>
      <c r="DBR971" s="26"/>
      <c r="DBS971" s="26"/>
      <c r="DBT971" s="26"/>
      <c r="DBU971" s="26"/>
      <c r="DBV971" s="26"/>
      <c r="DBW971" s="26"/>
      <c r="DBX971" s="26"/>
      <c r="DBY971" s="26"/>
      <c r="DBZ971" s="26"/>
      <c r="DCA971" s="26"/>
      <c r="DCB971" s="26"/>
      <c r="DCC971" s="26"/>
      <c r="DCD971" s="26"/>
      <c r="DCE971" s="26"/>
      <c r="DCF971" s="26"/>
      <c r="DCG971" s="26"/>
      <c r="DCH971" s="26"/>
      <c r="DCI971" s="26"/>
      <c r="DCJ971" s="26"/>
      <c r="DCK971" s="26"/>
      <c r="DCL971" s="26"/>
      <c r="DCM971" s="26"/>
      <c r="DCN971" s="26"/>
      <c r="DCO971" s="26"/>
      <c r="DCP971" s="26"/>
      <c r="DCQ971" s="26"/>
      <c r="DCR971" s="26"/>
      <c r="DCS971" s="26"/>
      <c r="DCT971" s="26"/>
      <c r="DCU971" s="26"/>
      <c r="DCV971" s="26"/>
      <c r="DCW971" s="26"/>
      <c r="DCX971" s="26"/>
      <c r="DCY971" s="26"/>
      <c r="DCZ971" s="26"/>
      <c r="DDA971" s="26"/>
      <c r="DDB971" s="26"/>
      <c r="DDC971" s="26"/>
      <c r="DDD971" s="26"/>
      <c r="DDE971" s="26"/>
      <c r="DDF971" s="26"/>
      <c r="DDG971" s="26"/>
      <c r="DDH971" s="26"/>
      <c r="DDI971" s="26"/>
      <c r="DDJ971" s="26"/>
      <c r="DDK971" s="26"/>
      <c r="DDL971" s="26"/>
      <c r="DDM971" s="26"/>
      <c r="DDN971" s="26"/>
      <c r="DDO971" s="26"/>
      <c r="DDP971" s="26"/>
      <c r="DDQ971" s="26"/>
      <c r="DDR971" s="26"/>
      <c r="DDS971" s="26"/>
      <c r="DDT971" s="26"/>
      <c r="DDU971" s="26"/>
      <c r="DDV971" s="26"/>
      <c r="DDW971" s="26"/>
      <c r="DDX971" s="26"/>
      <c r="DDY971" s="26"/>
      <c r="DDZ971" s="26"/>
      <c r="DEA971" s="26"/>
      <c r="DEB971" s="26"/>
      <c r="DEC971" s="26"/>
      <c r="DED971" s="26"/>
      <c r="DEE971" s="26"/>
      <c r="DEF971" s="26"/>
      <c r="DEG971" s="26"/>
      <c r="DEH971" s="26"/>
      <c r="DEI971" s="26"/>
      <c r="DEJ971" s="26"/>
      <c r="DEK971" s="26"/>
      <c r="DEL971" s="26"/>
      <c r="DEM971" s="26"/>
      <c r="DEN971" s="26"/>
      <c r="DEO971" s="26"/>
      <c r="DEP971" s="26"/>
      <c r="DEQ971" s="26"/>
      <c r="DER971" s="26"/>
      <c r="DES971" s="26"/>
      <c r="DET971" s="26"/>
      <c r="DEU971" s="26"/>
      <c r="DEV971" s="26"/>
      <c r="DEW971" s="26"/>
      <c r="DEX971" s="26"/>
      <c r="DEY971" s="26"/>
      <c r="DEZ971" s="26"/>
      <c r="DFA971" s="26"/>
      <c r="DFB971" s="26"/>
      <c r="DFC971" s="26"/>
      <c r="DFD971" s="26"/>
      <c r="DFE971" s="26"/>
      <c r="DFF971" s="26"/>
      <c r="DFG971" s="26"/>
      <c r="DFH971" s="26"/>
      <c r="DFI971" s="26"/>
      <c r="DFJ971" s="26"/>
      <c r="DFK971" s="26"/>
      <c r="DFL971" s="26"/>
      <c r="DFM971" s="26"/>
      <c r="DFN971" s="26"/>
      <c r="DFO971" s="26"/>
      <c r="DFP971" s="26"/>
      <c r="DFQ971" s="26"/>
      <c r="DFR971" s="26"/>
      <c r="DFS971" s="26"/>
      <c r="DFT971" s="26"/>
      <c r="DFU971" s="26"/>
      <c r="DFV971" s="26"/>
      <c r="DFW971" s="26"/>
      <c r="DFX971" s="26"/>
      <c r="DFY971" s="26"/>
      <c r="DFZ971" s="26"/>
      <c r="DGA971" s="26"/>
      <c r="DGB971" s="26"/>
      <c r="DGC971" s="26"/>
      <c r="DGD971" s="26"/>
      <c r="DGE971" s="26"/>
      <c r="DGF971" s="26"/>
      <c r="DGG971" s="26"/>
      <c r="DGH971" s="26"/>
      <c r="DGI971" s="26"/>
      <c r="DGJ971" s="26"/>
      <c r="DGK971" s="26"/>
      <c r="DGL971" s="26"/>
      <c r="DGM971" s="26"/>
      <c r="DGN971" s="26"/>
      <c r="DGO971" s="26"/>
      <c r="DGP971" s="26"/>
      <c r="DGQ971" s="26"/>
      <c r="DGR971" s="26"/>
      <c r="DGS971" s="26"/>
      <c r="DGT971" s="26"/>
      <c r="DGU971" s="26"/>
      <c r="DGV971" s="26"/>
      <c r="DGW971" s="26"/>
      <c r="DGX971" s="26"/>
      <c r="DGY971" s="26"/>
      <c r="DGZ971" s="26"/>
      <c r="DHA971" s="26"/>
      <c r="DHB971" s="26"/>
      <c r="DHC971" s="26"/>
      <c r="DHD971" s="26"/>
      <c r="DHE971" s="26"/>
      <c r="DHF971" s="26"/>
      <c r="DHG971" s="26"/>
      <c r="DHH971" s="26"/>
      <c r="DHI971" s="26"/>
      <c r="DHJ971" s="26"/>
      <c r="DHK971" s="26"/>
      <c r="DHL971" s="26"/>
      <c r="DHM971" s="26"/>
      <c r="DHN971" s="26"/>
      <c r="DHO971" s="26"/>
      <c r="DHP971" s="26"/>
      <c r="DHQ971" s="26"/>
      <c r="DHR971" s="26"/>
      <c r="DHS971" s="26"/>
      <c r="DHT971" s="26"/>
      <c r="DHU971" s="26"/>
      <c r="DHV971" s="26"/>
      <c r="DHW971" s="26"/>
      <c r="DHX971" s="26"/>
      <c r="DHY971" s="26"/>
      <c r="DHZ971" s="26"/>
      <c r="DIA971" s="26"/>
      <c r="DIB971" s="26"/>
      <c r="DIC971" s="26"/>
      <c r="DID971" s="26"/>
      <c r="DIE971" s="26"/>
      <c r="DIF971" s="26"/>
      <c r="DIG971" s="26"/>
      <c r="DIH971" s="26"/>
      <c r="DII971" s="26"/>
      <c r="DIJ971" s="26"/>
      <c r="DIK971" s="26"/>
      <c r="DIL971" s="26"/>
      <c r="DIM971" s="26"/>
      <c r="DIN971" s="26"/>
      <c r="DIO971" s="26"/>
      <c r="DIP971" s="26"/>
      <c r="DIQ971" s="26"/>
      <c r="DIR971" s="26"/>
      <c r="DIS971" s="26"/>
      <c r="DIT971" s="26"/>
      <c r="DIU971" s="26"/>
      <c r="DIV971" s="26"/>
      <c r="DIW971" s="26"/>
      <c r="DIX971" s="26"/>
      <c r="DIY971" s="26"/>
      <c r="DIZ971" s="26"/>
      <c r="DJA971" s="26"/>
      <c r="DJB971" s="26"/>
      <c r="DJC971" s="26"/>
      <c r="DJD971" s="26"/>
      <c r="DJE971" s="26"/>
      <c r="DJF971" s="26"/>
      <c r="DJG971" s="26"/>
      <c r="DJH971" s="26"/>
      <c r="DJI971" s="26"/>
      <c r="DJJ971" s="26"/>
      <c r="DJK971" s="26"/>
      <c r="DJL971" s="26"/>
      <c r="DJM971" s="26"/>
      <c r="DJN971" s="26"/>
      <c r="DJO971" s="26"/>
      <c r="DJP971" s="26"/>
      <c r="DJQ971" s="26"/>
      <c r="DJR971" s="26"/>
      <c r="DJS971" s="26"/>
      <c r="DJT971" s="26"/>
      <c r="DJU971" s="26"/>
      <c r="DJV971" s="26"/>
      <c r="DJW971" s="26"/>
      <c r="DJX971" s="26"/>
      <c r="DJY971" s="26"/>
      <c r="DJZ971" s="26"/>
      <c r="DKA971" s="26"/>
      <c r="DKB971" s="26"/>
      <c r="DKC971" s="26"/>
      <c r="DKD971" s="26"/>
      <c r="DKE971" s="26"/>
      <c r="DKF971" s="26"/>
      <c r="DKG971" s="26"/>
      <c r="DKH971" s="26"/>
      <c r="DKI971" s="26"/>
      <c r="DKJ971" s="26"/>
      <c r="DKK971" s="26"/>
      <c r="DKL971" s="26"/>
      <c r="DKM971" s="26"/>
      <c r="DKN971" s="26"/>
      <c r="DKO971" s="26"/>
      <c r="DKP971" s="26"/>
      <c r="DKQ971" s="26"/>
      <c r="DKR971" s="26"/>
      <c r="DKS971" s="26"/>
      <c r="DKT971" s="26"/>
      <c r="DKU971" s="26"/>
      <c r="DKV971" s="26"/>
      <c r="DKW971" s="26"/>
      <c r="DKX971" s="26"/>
      <c r="DKY971" s="26"/>
      <c r="DKZ971" s="26"/>
      <c r="DLA971" s="26"/>
      <c r="DLB971" s="26"/>
      <c r="DLC971" s="26"/>
      <c r="DLD971" s="26"/>
      <c r="DLE971" s="26"/>
      <c r="DLF971" s="26"/>
      <c r="DLG971" s="26"/>
      <c r="DLH971" s="26"/>
      <c r="DLI971" s="26"/>
      <c r="DLJ971" s="26"/>
      <c r="DLK971" s="26"/>
      <c r="DLL971" s="26"/>
      <c r="DLM971" s="26"/>
      <c r="DLN971" s="26"/>
      <c r="DLO971" s="26"/>
      <c r="DLP971" s="26"/>
      <c r="DLQ971" s="26"/>
      <c r="DLR971" s="26"/>
      <c r="DLS971" s="26"/>
      <c r="DLT971" s="26"/>
      <c r="DLU971" s="26"/>
      <c r="DLV971" s="26"/>
      <c r="DLW971" s="26"/>
      <c r="DLX971" s="26"/>
      <c r="DLY971" s="26"/>
      <c r="DLZ971" s="26"/>
      <c r="DMA971" s="26"/>
      <c r="DMB971" s="26"/>
      <c r="DMC971" s="26"/>
      <c r="DMD971" s="26"/>
      <c r="DME971" s="26"/>
      <c r="DMF971" s="26"/>
      <c r="DMG971" s="26"/>
      <c r="DMH971" s="26"/>
      <c r="DMI971" s="26"/>
      <c r="DMJ971" s="26"/>
      <c r="DMK971" s="26"/>
      <c r="DML971" s="26"/>
      <c r="DMM971" s="26"/>
      <c r="DMN971" s="26"/>
      <c r="DMO971" s="26"/>
      <c r="DMP971" s="26"/>
      <c r="DMQ971" s="26"/>
      <c r="DMR971" s="26"/>
      <c r="DMS971" s="26"/>
      <c r="DMT971" s="26"/>
      <c r="DMU971" s="26"/>
      <c r="DMV971" s="26"/>
      <c r="DMW971" s="26"/>
      <c r="DMX971" s="26"/>
      <c r="DMY971" s="26"/>
      <c r="DMZ971" s="26"/>
      <c r="DNA971" s="26"/>
      <c r="DNB971" s="26"/>
      <c r="DNC971" s="26"/>
      <c r="DND971" s="26"/>
      <c r="DNE971" s="26"/>
      <c r="DNF971" s="26"/>
      <c r="DNG971" s="26"/>
      <c r="DNH971" s="26"/>
      <c r="DNI971" s="26"/>
      <c r="DNJ971" s="26"/>
      <c r="DNK971" s="26"/>
      <c r="DNL971" s="26"/>
      <c r="DNM971" s="26"/>
      <c r="DNN971" s="26"/>
      <c r="DNO971" s="26"/>
      <c r="DNP971" s="26"/>
      <c r="DNQ971" s="26"/>
      <c r="DNR971" s="26"/>
      <c r="DNS971" s="26"/>
      <c r="DNT971" s="26"/>
      <c r="DNU971" s="26"/>
      <c r="DNV971" s="26"/>
      <c r="DNW971" s="26"/>
      <c r="DNX971" s="26"/>
      <c r="DNY971" s="26"/>
      <c r="DNZ971" s="26"/>
      <c r="DOA971" s="26"/>
      <c r="DOB971" s="26"/>
      <c r="DOC971" s="26"/>
      <c r="DOD971" s="26"/>
      <c r="DOE971" s="26"/>
      <c r="DOF971" s="26"/>
      <c r="DOG971" s="26"/>
      <c r="DOH971" s="26"/>
      <c r="DOI971" s="26"/>
      <c r="DOJ971" s="26"/>
      <c r="DOK971" s="26"/>
      <c r="DOL971" s="26"/>
      <c r="DOM971" s="26"/>
      <c r="DON971" s="26"/>
      <c r="DOO971" s="26"/>
      <c r="DOP971" s="26"/>
      <c r="DOQ971" s="26"/>
      <c r="DOR971" s="26"/>
      <c r="DOS971" s="26"/>
      <c r="DOT971" s="26"/>
      <c r="DOU971" s="26"/>
      <c r="DOV971" s="26"/>
      <c r="DOW971" s="26"/>
      <c r="DOX971" s="26"/>
      <c r="DOY971" s="26"/>
      <c r="DOZ971" s="26"/>
      <c r="DPA971" s="26"/>
      <c r="DPB971" s="26"/>
      <c r="DPC971" s="26"/>
      <c r="DPD971" s="26"/>
      <c r="DPE971" s="26"/>
      <c r="DPF971" s="26"/>
      <c r="DPG971" s="26"/>
      <c r="DPH971" s="26"/>
      <c r="DPI971" s="26"/>
      <c r="DPJ971" s="26"/>
      <c r="DPK971" s="26"/>
      <c r="DPL971" s="26"/>
      <c r="DPM971" s="26"/>
      <c r="DPN971" s="26"/>
      <c r="DPO971" s="26"/>
      <c r="DPP971" s="26"/>
      <c r="DPQ971" s="26"/>
      <c r="DPR971" s="26"/>
      <c r="DPS971" s="26"/>
      <c r="DPT971" s="26"/>
      <c r="DPU971" s="26"/>
      <c r="DPV971" s="26"/>
      <c r="DPW971" s="26"/>
      <c r="DPX971" s="26"/>
      <c r="DPY971" s="26"/>
      <c r="DPZ971" s="26"/>
      <c r="DQA971" s="26"/>
      <c r="DQB971" s="26"/>
      <c r="DQC971" s="26"/>
      <c r="DQD971" s="26"/>
      <c r="DQE971" s="26"/>
      <c r="DQF971" s="26"/>
      <c r="DQG971" s="26"/>
      <c r="DQH971" s="26"/>
      <c r="DQI971" s="26"/>
      <c r="DQJ971" s="26"/>
      <c r="DQK971" s="26"/>
      <c r="DQL971" s="26"/>
      <c r="DQM971" s="26"/>
      <c r="DQN971" s="26"/>
      <c r="DQO971" s="26"/>
      <c r="DQP971" s="26"/>
      <c r="DQQ971" s="26"/>
      <c r="DQR971" s="26"/>
      <c r="DQS971" s="26"/>
      <c r="DQT971" s="26"/>
      <c r="DQU971" s="26"/>
      <c r="DQV971" s="26"/>
      <c r="DQW971" s="26"/>
      <c r="DQX971" s="26"/>
      <c r="DQY971" s="26"/>
      <c r="DQZ971" s="26"/>
      <c r="DRA971" s="26"/>
      <c r="DRB971" s="26"/>
      <c r="DRC971" s="26"/>
      <c r="DRD971" s="26"/>
      <c r="DRE971" s="26"/>
      <c r="DRF971" s="26"/>
      <c r="DRG971" s="26"/>
      <c r="DRH971" s="26"/>
      <c r="DRI971" s="26"/>
      <c r="DRJ971" s="26"/>
      <c r="DRK971" s="26"/>
      <c r="DRL971" s="26"/>
      <c r="DRM971" s="26"/>
      <c r="DRN971" s="26"/>
      <c r="DRO971" s="26"/>
      <c r="DRP971" s="26"/>
      <c r="DRQ971" s="26"/>
      <c r="DRR971" s="26"/>
      <c r="DRS971" s="26"/>
      <c r="DRT971" s="26"/>
      <c r="DRU971" s="26"/>
      <c r="DRV971" s="26"/>
      <c r="DRW971" s="26"/>
      <c r="DRX971" s="26"/>
      <c r="DRY971" s="26"/>
      <c r="DRZ971" s="26"/>
      <c r="DSA971" s="26"/>
      <c r="DSB971" s="26"/>
      <c r="DSC971" s="26"/>
      <c r="DSD971" s="26"/>
      <c r="DSE971" s="26"/>
      <c r="DSF971" s="26"/>
      <c r="DSG971" s="26"/>
      <c r="DSH971" s="26"/>
      <c r="DSI971" s="26"/>
      <c r="DSJ971" s="26"/>
      <c r="DSK971" s="26"/>
      <c r="DSL971" s="26"/>
      <c r="DSM971" s="26"/>
      <c r="DSN971" s="26"/>
      <c r="DSO971" s="26"/>
      <c r="DSP971" s="26"/>
      <c r="DSQ971" s="26"/>
      <c r="DSR971" s="26"/>
      <c r="DSS971" s="26"/>
      <c r="DST971" s="26"/>
      <c r="DSU971" s="26"/>
      <c r="DSV971" s="26"/>
      <c r="DSW971" s="26"/>
      <c r="DSX971" s="26"/>
      <c r="DSY971" s="26"/>
      <c r="DSZ971" s="26"/>
      <c r="DTA971" s="26"/>
      <c r="DTB971" s="26"/>
      <c r="DTC971" s="26"/>
      <c r="DTD971" s="26"/>
      <c r="DTE971" s="26"/>
      <c r="DTF971" s="26"/>
      <c r="DTG971" s="26"/>
      <c r="DTH971" s="26"/>
      <c r="DTI971" s="26"/>
      <c r="DTJ971" s="26"/>
      <c r="DTK971" s="26"/>
      <c r="DTL971" s="26"/>
      <c r="DTM971" s="26"/>
      <c r="DTN971" s="26"/>
      <c r="DTO971" s="26"/>
      <c r="DTP971" s="26"/>
      <c r="DTQ971" s="26"/>
      <c r="DTR971" s="26"/>
      <c r="DTS971" s="26"/>
      <c r="DTT971" s="26"/>
      <c r="DTU971" s="26"/>
      <c r="DTV971" s="26"/>
      <c r="DTW971" s="26"/>
      <c r="DTX971" s="26"/>
      <c r="DTY971" s="26"/>
      <c r="DTZ971" s="26"/>
      <c r="DUA971" s="26"/>
      <c r="DUB971" s="26"/>
      <c r="DUC971" s="26"/>
      <c r="DUD971" s="26"/>
      <c r="DUE971" s="26"/>
      <c r="DUF971" s="26"/>
      <c r="DUG971" s="26"/>
      <c r="DUH971" s="26"/>
      <c r="DUI971" s="26"/>
      <c r="DUJ971" s="26"/>
      <c r="DUK971" s="26"/>
      <c r="DUL971" s="26"/>
      <c r="DUM971" s="26"/>
      <c r="DUN971" s="26"/>
      <c r="DUO971" s="26"/>
      <c r="DUP971" s="26"/>
      <c r="DUQ971" s="26"/>
      <c r="DUR971" s="26"/>
      <c r="DUS971" s="26"/>
      <c r="DUT971" s="26"/>
      <c r="DUU971" s="26"/>
      <c r="DUV971" s="26"/>
      <c r="DUW971" s="26"/>
      <c r="DUX971" s="26"/>
      <c r="DUY971" s="26"/>
      <c r="DUZ971" s="26"/>
      <c r="DVA971" s="26"/>
      <c r="DVB971" s="26"/>
      <c r="DVC971" s="26"/>
      <c r="DVD971" s="26"/>
      <c r="DVE971" s="26"/>
      <c r="DVF971" s="26"/>
      <c r="DVG971" s="26"/>
      <c r="DVH971" s="26"/>
      <c r="DVI971" s="26"/>
      <c r="DVJ971" s="26"/>
      <c r="DVK971" s="26"/>
      <c r="DVL971" s="26"/>
      <c r="DVM971" s="26"/>
      <c r="DVN971" s="26"/>
      <c r="DVO971" s="26"/>
      <c r="DVP971" s="26"/>
      <c r="DVQ971" s="26"/>
      <c r="DVR971" s="26"/>
      <c r="DVS971" s="26"/>
      <c r="DVT971" s="26"/>
      <c r="DVU971" s="26"/>
      <c r="DVV971" s="26"/>
      <c r="DVW971" s="26"/>
      <c r="DVX971" s="26"/>
      <c r="DVY971" s="26"/>
      <c r="DVZ971" s="26"/>
      <c r="DWA971" s="26"/>
      <c r="DWB971" s="26"/>
      <c r="DWC971" s="26"/>
      <c r="DWD971" s="26"/>
      <c r="DWE971" s="26"/>
      <c r="DWF971" s="26"/>
      <c r="DWG971" s="26"/>
      <c r="DWH971" s="26"/>
      <c r="DWI971" s="26"/>
      <c r="DWJ971" s="26"/>
      <c r="DWK971" s="26"/>
      <c r="DWL971" s="26"/>
      <c r="DWM971" s="26"/>
      <c r="DWN971" s="26"/>
      <c r="DWO971" s="26"/>
      <c r="DWP971" s="26"/>
      <c r="DWQ971" s="26"/>
      <c r="DWR971" s="26"/>
      <c r="DWS971" s="26"/>
      <c r="DWT971" s="26"/>
      <c r="DWU971" s="26"/>
      <c r="DWV971" s="26"/>
      <c r="DWW971" s="26"/>
      <c r="DWX971" s="26"/>
      <c r="DWY971" s="26"/>
      <c r="DWZ971" s="26"/>
      <c r="DXA971" s="26"/>
      <c r="DXB971" s="26"/>
      <c r="DXC971" s="26"/>
      <c r="DXD971" s="26"/>
      <c r="DXE971" s="26"/>
      <c r="DXF971" s="26"/>
      <c r="DXG971" s="26"/>
      <c r="DXH971" s="26"/>
      <c r="DXI971" s="26"/>
      <c r="DXJ971" s="26"/>
      <c r="DXK971" s="26"/>
      <c r="DXL971" s="26"/>
      <c r="DXM971" s="26"/>
      <c r="DXN971" s="26"/>
      <c r="DXO971" s="26"/>
      <c r="DXP971" s="26"/>
      <c r="DXQ971" s="26"/>
      <c r="DXR971" s="26"/>
      <c r="DXS971" s="26"/>
      <c r="DXT971" s="26"/>
      <c r="DXU971" s="26"/>
      <c r="DXV971" s="26"/>
      <c r="DXW971" s="26"/>
      <c r="DXX971" s="26"/>
      <c r="DXY971" s="26"/>
      <c r="DXZ971" s="26"/>
      <c r="DYA971" s="26"/>
      <c r="DYB971" s="26"/>
      <c r="DYC971" s="26"/>
      <c r="DYD971" s="26"/>
      <c r="DYE971" s="26"/>
      <c r="DYF971" s="26"/>
      <c r="DYG971" s="26"/>
      <c r="DYH971" s="26"/>
      <c r="DYI971" s="26"/>
      <c r="DYJ971" s="26"/>
      <c r="DYK971" s="26"/>
      <c r="DYL971" s="26"/>
      <c r="DYM971" s="26"/>
      <c r="DYN971" s="26"/>
      <c r="DYO971" s="26"/>
      <c r="DYP971" s="26"/>
      <c r="DYQ971" s="26"/>
      <c r="DYR971" s="26"/>
      <c r="DYS971" s="26"/>
      <c r="DYT971" s="26"/>
      <c r="DYU971" s="26"/>
      <c r="DYV971" s="26"/>
      <c r="DYW971" s="26"/>
      <c r="DYX971" s="26"/>
      <c r="DYY971" s="26"/>
      <c r="DYZ971" s="26"/>
      <c r="DZA971" s="26"/>
      <c r="DZB971" s="26"/>
      <c r="DZC971" s="26"/>
      <c r="DZD971" s="26"/>
      <c r="DZE971" s="26"/>
      <c r="DZF971" s="26"/>
      <c r="DZG971" s="26"/>
      <c r="DZH971" s="26"/>
      <c r="DZI971" s="26"/>
      <c r="DZJ971" s="26"/>
      <c r="DZK971" s="26"/>
      <c r="DZL971" s="26"/>
      <c r="DZM971" s="26"/>
      <c r="DZN971" s="26"/>
      <c r="DZO971" s="26"/>
      <c r="DZP971" s="26"/>
      <c r="DZQ971" s="26"/>
      <c r="DZR971" s="26"/>
      <c r="DZS971" s="26"/>
      <c r="DZT971" s="26"/>
      <c r="DZU971" s="26"/>
      <c r="DZV971" s="26"/>
      <c r="DZW971" s="26"/>
      <c r="DZX971" s="26"/>
      <c r="DZY971" s="26"/>
      <c r="DZZ971" s="26"/>
      <c r="EAA971" s="26"/>
      <c r="EAB971" s="26"/>
      <c r="EAC971" s="26"/>
      <c r="EAD971" s="26"/>
      <c r="EAE971" s="26"/>
      <c r="EAF971" s="26"/>
      <c r="EAG971" s="26"/>
      <c r="EAH971" s="26"/>
      <c r="EAI971" s="26"/>
      <c r="EAJ971" s="26"/>
      <c r="EAK971" s="26"/>
      <c r="EAL971" s="26"/>
      <c r="EAM971" s="26"/>
      <c r="EAN971" s="26"/>
      <c r="EAO971" s="26"/>
      <c r="EAP971" s="26"/>
      <c r="EAQ971" s="26"/>
      <c r="EAR971" s="26"/>
      <c r="EAS971" s="26"/>
      <c r="EAT971" s="26"/>
      <c r="EAU971" s="26"/>
      <c r="EAV971" s="26"/>
      <c r="EAW971" s="26"/>
      <c r="EAX971" s="26"/>
      <c r="EAY971" s="26"/>
      <c r="EAZ971" s="26"/>
      <c r="EBA971" s="26"/>
      <c r="EBB971" s="26"/>
      <c r="EBC971" s="26"/>
      <c r="EBD971" s="26"/>
      <c r="EBE971" s="26"/>
      <c r="EBF971" s="26"/>
      <c r="EBG971" s="26"/>
      <c r="EBH971" s="26"/>
      <c r="EBI971" s="26"/>
      <c r="EBJ971" s="26"/>
      <c r="EBK971" s="26"/>
      <c r="EBL971" s="26"/>
      <c r="EBM971" s="26"/>
      <c r="EBN971" s="26"/>
      <c r="EBO971" s="26"/>
      <c r="EBP971" s="26"/>
      <c r="EBQ971" s="26"/>
      <c r="EBR971" s="26"/>
      <c r="EBS971" s="26"/>
      <c r="EBT971" s="26"/>
      <c r="EBU971" s="26"/>
      <c r="EBV971" s="26"/>
      <c r="EBW971" s="26"/>
      <c r="EBX971" s="26"/>
      <c r="EBY971" s="26"/>
      <c r="EBZ971" s="26"/>
      <c r="ECA971" s="26"/>
      <c r="ECB971" s="26"/>
      <c r="ECC971" s="26"/>
      <c r="ECD971" s="26"/>
      <c r="ECE971" s="26"/>
      <c r="ECF971" s="26"/>
      <c r="ECG971" s="26"/>
      <c r="ECH971" s="26"/>
      <c r="ECI971" s="26"/>
      <c r="ECJ971" s="26"/>
      <c r="ECK971" s="26"/>
      <c r="ECL971" s="26"/>
      <c r="ECM971" s="26"/>
      <c r="ECN971" s="26"/>
      <c r="ECO971" s="26"/>
      <c r="ECP971" s="26"/>
      <c r="ECQ971" s="26"/>
      <c r="ECR971" s="26"/>
      <c r="ECS971" s="26"/>
      <c r="ECT971" s="26"/>
      <c r="ECU971" s="26"/>
      <c r="ECV971" s="26"/>
      <c r="ECW971" s="26"/>
      <c r="ECX971" s="26"/>
      <c r="ECY971" s="26"/>
      <c r="ECZ971" s="26"/>
      <c r="EDA971" s="26"/>
      <c r="EDB971" s="26"/>
      <c r="EDC971" s="26"/>
      <c r="EDD971" s="26"/>
      <c r="EDE971" s="26"/>
      <c r="EDF971" s="26"/>
      <c r="EDG971" s="26"/>
      <c r="EDH971" s="26"/>
      <c r="EDI971" s="26"/>
      <c r="EDJ971" s="26"/>
      <c r="EDK971" s="26"/>
      <c r="EDL971" s="26"/>
      <c r="EDM971" s="26"/>
      <c r="EDN971" s="26"/>
      <c r="EDO971" s="26"/>
      <c r="EDP971" s="26"/>
      <c r="EDQ971" s="26"/>
      <c r="EDR971" s="26"/>
      <c r="EDS971" s="26"/>
      <c r="EDT971" s="26"/>
      <c r="EDU971" s="26"/>
      <c r="EDV971" s="26"/>
      <c r="EDW971" s="26"/>
      <c r="EDX971" s="26"/>
      <c r="EDY971" s="26"/>
      <c r="EDZ971" s="26"/>
      <c r="EEA971" s="26"/>
      <c r="EEB971" s="26"/>
      <c r="EEC971" s="26"/>
      <c r="EED971" s="26"/>
      <c r="EEE971" s="26"/>
      <c r="EEF971" s="26"/>
      <c r="EEG971" s="26"/>
      <c r="EEH971" s="26"/>
      <c r="EEI971" s="26"/>
      <c r="EEJ971" s="26"/>
      <c r="EEK971" s="26"/>
      <c r="EEL971" s="26"/>
      <c r="EEM971" s="26"/>
      <c r="EEN971" s="26"/>
      <c r="EEO971" s="26"/>
      <c r="EEP971" s="26"/>
      <c r="EEQ971" s="26"/>
      <c r="EER971" s="26"/>
      <c r="EES971" s="26"/>
      <c r="EET971" s="26"/>
      <c r="EEU971" s="26"/>
      <c r="EEV971" s="26"/>
      <c r="EEW971" s="26"/>
      <c r="EEX971" s="26"/>
      <c r="EEY971" s="26"/>
      <c r="EEZ971" s="26"/>
      <c r="EFA971" s="26"/>
      <c r="EFB971" s="26"/>
      <c r="EFC971" s="26"/>
      <c r="EFD971" s="26"/>
      <c r="EFE971" s="26"/>
      <c r="EFF971" s="26"/>
      <c r="EFG971" s="26"/>
      <c r="EFH971" s="26"/>
      <c r="EFI971" s="26"/>
      <c r="EFJ971" s="26"/>
      <c r="EFK971" s="26"/>
      <c r="EFL971" s="26"/>
      <c r="EFM971" s="26"/>
      <c r="EFN971" s="26"/>
      <c r="EFO971" s="26"/>
      <c r="EFP971" s="26"/>
      <c r="EFQ971" s="26"/>
      <c r="EFR971" s="26"/>
      <c r="EFS971" s="26"/>
      <c r="EFT971" s="26"/>
      <c r="EFU971" s="26"/>
      <c r="EFV971" s="26"/>
      <c r="EFW971" s="26"/>
      <c r="EFX971" s="26"/>
      <c r="EFY971" s="26"/>
      <c r="EFZ971" s="26"/>
      <c r="EGA971" s="26"/>
      <c r="EGB971" s="26"/>
      <c r="EGC971" s="26"/>
      <c r="EGD971" s="26"/>
      <c r="EGE971" s="26"/>
      <c r="EGF971" s="26"/>
      <c r="EGG971" s="26"/>
      <c r="EGH971" s="26"/>
      <c r="EGI971" s="26"/>
      <c r="EGJ971" s="26"/>
      <c r="EGK971" s="26"/>
      <c r="EGL971" s="26"/>
      <c r="EGM971" s="26"/>
      <c r="EGN971" s="26"/>
      <c r="EGO971" s="26"/>
      <c r="EGP971" s="26"/>
      <c r="EGQ971" s="26"/>
      <c r="EGR971" s="26"/>
      <c r="EGS971" s="26"/>
      <c r="EGT971" s="26"/>
      <c r="EGU971" s="26"/>
      <c r="EGV971" s="26"/>
      <c r="EGW971" s="26"/>
      <c r="EGX971" s="26"/>
      <c r="EGY971" s="26"/>
      <c r="EGZ971" s="26"/>
      <c r="EHA971" s="26"/>
      <c r="EHB971" s="26"/>
      <c r="EHC971" s="26"/>
      <c r="EHD971" s="26"/>
      <c r="EHE971" s="26"/>
      <c r="EHF971" s="26"/>
      <c r="EHG971" s="26"/>
      <c r="EHH971" s="26"/>
      <c r="EHI971" s="26"/>
      <c r="EHJ971" s="26"/>
      <c r="EHK971" s="26"/>
      <c r="EHL971" s="26"/>
      <c r="EHM971" s="26"/>
      <c r="EHN971" s="26"/>
      <c r="EHO971" s="26"/>
      <c r="EHP971" s="26"/>
      <c r="EHQ971" s="26"/>
      <c r="EHR971" s="26"/>
      <c r="EHS971" s="26"/>
      <c r="EHT971" s="26"/>
      <c r="EHU971" s="26"/>
      <c r="EHV971" s="26"/>
      <c r="EHW971" s="26"/>
      <c r="EHX971" s="26"/>
      <c r="EHY971" s="26"/>
      <c r="EHZ971" s="26"/>
      <c r="EIA971" s="26"/>
      <c r="EIB971" s="26"/>
      <c r="EIC971" s="26"/>
      <c r="EID971" s="26"/>
      <c r="EIE971" s="26"/>
      <c r="EIF971" s="26"/>
      <c r="EIG971" s="26"/>
      <c r="EIH971" s="26"/>
      <c r="EII971" s="26"/>
      <c r="EIJ971" s="26"/>
      <c r="EIK971" s="26"/>
      <c r="EIL971" s="26"/>
      <c r="EIM971" s="26"/>
      <c r="EIN971" s="26"/>
      <c r="EIO971" s="26"/>
      <c r="EIP971" s="26"/>
      <c r="EIQ971" s="26"/>
      <c r="EIR971" s="26"/>
      <c r="EIS971" s="26"/>
      <c r="EIT971" s="26"/>
      <c r="EIU971" s="26"/>
      <c r="EIV971" s="26"/>
      <c r="EIW971" s="26"/>
      <c r="EIX971" s="26"/>
      <c r="EIY971" s="26"/>
      <c r="EIZ971" s="26"/>
      <c r="EJA971" s="26"/>
      <c r="EJB971" s="26"/>
      <c r="EJC971" s="26"/>
      <c r="EJD971" s="26"/>
      <c r="EJE971" s="26"/>
      <c r="EJF971" s="26"/>
      <c r="EJG971" s="26"/>
      <c r="EJH971" s="26"/>
      <c r="EJI971" s="26"/>
      <c r="EJJ971" s="26"/>
      <c r="EJK971" s="26"/>
      <c r="EJL971" s="26"/>
      <c r="EJM971" s="26"/>
      <c r="EJN971" s="26"/>
      <c r="EJO971" s="26"/>
      <c r="EJP971" s="26"/>
      <c r="EJQ971" s="26"/>
      <c r="EJR971" s="26"/>
      <c r="EJS971" s="26"/>
      <c r="EJT971" s="26"/>
      <c r="EJU971" s="26"/>
      <c r="EJV971" s="26"/>
      <c r="EJW971" s="26"/>
      <c r="EJX971" s="26"/>
      <c r="EJY971" s="26"/>
      <c r="EJZ971" s="26"/>
      <c r="EKA971" s="26"/>
      <c r="EKB971" s="26"/>
      <c r="EKC971" s="26"/>
      <c r="EKD971" s="26"/>
      <c r="EKE971" s="26"/>
      <c r="EKF971" s="26"/>
      <c r="EKG971" s="26"/>
      <c r="EKH971" s="26"/>
      <c r="EKI971" s="26"/>
      <c r="EKJ971" s="26"/>
      <c r="EKK971" s="26"/>
      <c r="EKL971" s="26"/>
      <c r="EKM971" s="26"/>
      <c r="EKN971" s="26"/>
      <c r="EKO971" s="26"/>
      <c r="EKP971" s="26"/>
      <c r="EKQ971" s="26"/>
      <c r="EKR971" s="26"/>
      <c r="EKS971" s="26"/>
      <c r="EKT971" s="26"/>
      <c r="EKU971" s="26"/>
      <c r="EKV971" s="26"/>
      <c r="EKW971" s="26"/>
      <c r="EKX971" s="26"/>
      <c r="EKY971" s="26"/>
      <c r="EKZ971" s="26"/>
      <c r="ELA971" s="26"/>
      <c r="ELB971" s="26"/>
      <c r="ELC971" s="26"/>
      <c r="ELD971" s="26"/>
      <c r="ELE971" s="26"/>
      <c r="ELF971" s="26"/>
      <c r="ELG971" s="26"/>
      <c r="ELH971" s="26"/>
      <c r="ELI971" s="26"/>
      <c r="ELJ971" s="26"/>
      <c r="ELK971" s="26"/>
      <c r="ELL971" s="26"/>
      <c r="ELM971" s="26"/>
      <c r="ELN971" s="26"/>
      <c r="ELO971" s="26"/>
      <c r="ELP971" s="26"/>
      <c r="ELQ971" s="26"/>
      <c r="ELR971" s="26"/>
      <c r="ELS971" s="26"/>
      <c r="ELT971" s="26"/>
      <c r="ELU971" s="26"/>
      <c r="ELV971" s="26"/>
      <c r="ELW971" s="26"/>
      <c r="ELX971" s="26"/>
      <c r="ELY971" s="26"/>
      <c r="ELZ971" s="26"/>
      <c r="EMA971" s="26"/>
      <c r="EMB971" s="26"/>
      <c r="EMC971" s="26"/>
      <c r="EMD971" s="26"/>
      <c r="EME971" s="26"/>
      <c r="EMF971" s="26"/>
      <c r="EMG971" s="26"/>
      <c r="EMH971" s="26"/>
      <c r="EMI971" s="26"/>
      <c r="EMJ971" s="26"/>
      <c r="EMK971" s="26"/>
      <c r="EML971" s="26"/>
      <c r="EMM971" s="26"/>
      <c r="EMN971" s="26"/>
      <c r="EMO971" s="26"/>
      <c r="EMP971" s="26"/>
      <c r="EMQ971" s="26"/>
      <c r="EMR971" s="26"/>
      <c r="EMS971" s="26"/>
      <c r="EMT971" s="26"/>
      <c r="EMU971" s="26"/>
      <c r="EMV971" s="26"/>
      <c r="EMW971" s="26"/>
      <c r="EMX971" s="26"/>
      <c r="EMY971" s="26"/>
      <c r="EMZ971" s="26"/>
      <c r="ENA971" s="26"/>
      <c r="ENB971" s="26"/>
      <c r="ENC971" s="26"/>
      <c r="END971" s="26"/>
      <c r="ENE971" s="26"/>
      <c r="ENF971" s="26"/>
      <c r="ENG971" s="26"/>
      <c r="ENH971" s="26"/>
      <c r="ENI971" s="26"/>
      <c r="ENJ971" s="26"/>
      <c r="ENK971" s="26"/>
      <c r="ENL971" s="26"/>
      <c r="ENM971" s="26"/>
      <c r="ENN971" s="26"/>
      <c r="ENO971" s="26"/>
      <c r="ENP971" s="26"/>
      <c r="ENQ971" s="26"/>
      <c r="ENR971" s="26"/>
      <c r="ENS971" s="26"/>
      <c r="ENT971" s="26"/>
      <c r="ENU971" s="26"/>
      <c r="ENV971" s="26"/>
      <c r="ENW971" s="26"/>
      <c r="ENX971" s="26"/>
      <c r="ENY971" s="26"/>
      <c r="ENZ971" s="26"/>
      <c r="EOA971" s="26"/>
      <c r="EOB971" s="26"/>
      <c r="EOC971" s="26"/>
      <c r="EOD971" s="26"/>
      <c r="EOE971" s="26"/>
      <c r="EOF971" s="26"/>
      <c r="EOG971" s="26"/>
      <c r="EOH971" s="26"/>
      <c r="EOI971" s="26"/>
      <c r="EOJ971" s="26"/>
      <c r="EOK971" s="26"/>
      <c r="EOL971" s="26"/>
      <c r="EOM971" s="26"/>
      <c r="EON971" s="26"/>
      <c r="EOO971" s="26"/>
      <c r="EOP971" s="26"/>
      <c r="EOQ971" s="26"/>
      <c r="EOR971" s="26"/>
      <c r="EOS971" s="26"/>
      <c r="EOT971" s="26"/>
      <c r="EOU971" s="26"/>
      <c r="EOV971" s="26"/>
      <c r="EOW971" s="26"/>
      <c r="EOX971" s="26"/>
      <c r="EOY971" s="26"/>
      <c r="EOZ971" s="26"/>
      <c r="EPA971" s="26"/>
      <c r="EPB971" s="26"/>
      <c r="EPC971" s="26"/>
      <c r="EPD971" s="26"/>
      <c r="EPE971" s="26"/>
      <c r="EPF971" s="26"/>
      <c r="EPG971" s="26"/>
      <c r="EPH971" s="26"/>
      <c r="EPI971" s="26"/>
      <c r="EPJ971" s="26"/>
      <c r="EPK971" s="26"/>
      <c r="EPL971" s="26"/>
      <c r="EPM971" s="26"/>
      <c r="EPN971" s="26"/>
      <c r="EPO971" s="26"/>
      <c r="EPP971" s="26"/>
      <c r="EPQ971" s="26"/>
      <c r="EPR971" s="26"/>
      <c r="EPS971" s="26"/>
      <c r="EPT971" s="26"/>
      <c r="EPU971" s="26"/>
      <c r="EPV971" s="26"/>
      <c r="EPW971" s="26"/>
      <c r="EPX971" s="26"/>
      <c r="EPY971" s="26"/>
      <c r="EPZ971" s="26"/>
      <c r="EQA971" s="26"/>
      <c r="EQB971" s="26"/>
      <c r="EQC971" s="26"/>
      <c r="EQD971" s="26"/>
      <c r="EQE971" s="26"/>
      <c r="EQF971" s="26"/>
      <c r="EQG971" s="26"/>
      <c r="EQH971" s="26"/>
      <c r="EQI971" s="26"/>
      <c r="EQJ971" s="26"/>
      <c r="EQK971" s="26"/>
      <c r="EQL971" s="26"/>
      <c r="EQM971" s="26"/>
      <c r="EQN971" s="26"/>
      <c r="EQO971" s="26"/>
      <c r="EQP971" s="26"/>
      <c r="EQQ971" s="26"/>
      <c r="EQR971" s="26"/>
      <c r="EQS971" s="26"/>
      <c r="EQT971" s="26"/>
      <c r="EQU971" s="26"/>
      <c r="EQV971" s="26"/>
      <c r="EQW971" s="26"/>
      <c r="EQX971" s="26"/>
      <c r="EQY971" s="26"/>
      <c r="EQZ971" s="26"/>
      <c r="ERA971" s="26"/>
      <c r="ERB971" s="26"/>
      <c r="ERC971" s="26"/>
      <c r="ERD971" s="26"/>
      <c r="ERE971" s="26"/>
      <c r="ERF971" s="26"/>
      <c r="ERG971" s="26"/>
      <c r="ERH971" s="26"/>
      <c r="ERI971" s="26"/>
      <c r="ERJ971" s="26"/>
      <c r="ERK971" s="26"/>
      <c r="ERL971" s="26"/>
      <c r="ERM971" s="26"/>
      <c r="ERN971" s="26"/>
      <c r="ERO971" s="26"/>
      <c r="ERP971" s="26"/>
      <c r="ERQ971" s="26"/>
      <c r="ERR971" s="26"/>
      <c r="ERS971" s="26"/>
      <c r="ERT971" s="26"/>
      <c r="ERU971" s="26"/>
      <c r="ERV971" s="26"/>
      <c r="ERW971" s="26"/>
      <c r="ERX971" s="26"/>
      <c r="ERY971" s="26"/>
      <c r="ERZ971" s="26"/>
      <c r="ESA971" s="26"/>
      <c r="ESB971" s="26"/>
      <c r="ESC971" s="26"/>
      <c r="ESD971" s="26"/>
      <c r="ESE971" s="26"/>
      <c r="ESF971" s="26"/>
      <c r="ESG971" s="26"/>
      <c r="ESH971" s="26"/>
      <c r="ESI971" s="26"/>
      <c r="ESJ971" s="26"/>
      <c r="ESK971" s="26"/>
      <c r="ESL971" s="26"/>
      <c r="ESM971" s="26"/>
      <c r="ESN971" s="26"/>
      <c r="ESO971" s="26"/>
      <c r="ESP971" s="26"/>
      <c r="ESQ971" s="26"/>
      <c r="ESR971" s="26"/>
      <c r="ESS971" s="26"/>
      <c r="EST971" s="26"/>
      <c r="ESU971" s="26"/>
      <c r="ESV971" s="26"/>
      <c r="ESW971" s="26"/>
      <c r="ESX971" s="26"/>
      <c r="ESY971" s="26"/>
      <c r="ESZ971" s="26"/>
      <c r="ETA971" s="26"/>
      <c r="ETB971" s="26"/>
      <c r="ETC971" s="26"/>
      <c r="ETD971" s="26"/>
      <c r="ETE971" s="26"/>
      <c r="ETF971" s="26"/>
      <c r="ETG971" s="26"/>
      <c r="ETH971" s="26"/>
      <c r="ETI971" s="26"/>
      <c r="ETJ971" s="26"/>
      <c r="ETK971" s="26"/>
      <c r="ETL971" s="26"/>
      <c r="ETM971" s="26"/>
      <c r="ETN971" s="26"/>
      <c r="ETO971" s="26"/>
      <c r="ETP971" s="26"/>
      <c r="ETQ971" s="26"/>
      <c r="ETR971" s="26"/>
      <c r="ETS971" s="26"/>
      <c r="ETT971" s="26"/>
      <c r="ETU971" s="26"/>
      <c r="ETV971" s="26"/>
      <c r="ETW971" s="26"/>
      <c r="ETX971" s="26"/>
      <c r="ETY971" s="26"/>
      <c r="ETZ971" s="26"/>
      <c r="EUA971" s="26"/>
      <c r="EUB971" s="26"/>
      <c r="EUC971" s="26"/>
      <c r="EUD971" s="26"/>
      <c r="EUE971" s="26"/>
      <c r="EUF971" s="26"/>
      <c r="EUG971" s="26"/>
      <c r="EUH971" s="26"/>
      <c r="EUI971" s="26"/>
      <c r="EUJ971" s="26"/>
      <c r="EUK971" s="26"/>
      <c r="EUL971" s="26"/>
      <c r="EUM971" s="26"/>
      <c r="EUN971" s="26"/>
      <c r="EUO971" s="26"/>
      <c r="EUP971" s="26"/>
      <c r="EUQ971" s="26"/>
      <c r="EUR971" s="26"/>
      <c r="EUS971" s="26"/>
      <c r="EUT971" s="26"/>
      <c r="EUU971" s="26"/>
      <c r="EUV971" s="26"/>
      <c r="EUW971" s="26"/>
      <c r="EUX971" s="26"/>
      <c r="EUY971" s="26"/>
      <c r="EUZ971" s="26"/>
      <c r="EVA971" s="26"/>
      <c r="EVB971" s="26"/>
      <c r="EVC971" s="26"/>
      <c r="EVD971" s="26"/>
      <c r="EVE971" s="26"/>
      <c r="EVF971" s="26"/>
      <c r="EVG971" s="26"/>
      <c r="EVH971" s="26"/>
      <c r="EVI971" s="26"/>
      <c r="EVJ971" s="26"/>
      <c r="EVK971" s="26"/>
      <c r="EVL971" s="26"/>
      <c r="EVM971" s="26"/>
      <c r="EVN971" s="26"/>
      <c r="EVO971" s="26"/>
      <c r="EVP971" s="26"/>
      <c r="EVQ971" s="26"/>
      <c r="EVR971" s="26"/>
      <c r="EVS971" s="26"/>
      <c r="EVT971" s="26"/>
      <c r="EVU971" s="26"/>
      <c r="EVV971" s="26"/>
      <c r="EVW971" s="26"/>
      <c r="EVX971" s="26"/>
      <c r="EVY971" s="26"/>
      <c r="EVZ971" s="26"/>
      <c r="EWA971" s="26"/>
      <c r="EWB971" s="26"/>
      <c r="EWC971" s="26"/>
      <c r="EWD971" s="26"/>
      <c r="EWE971" s="26"/>
      <c r="EWF971" s="26"/>
      <c r="EWG971" s="26"/>
      <c r="EWH971" s="26"/>
      <c r="EWI971" s="26"/>
      <c r="EWJ971" s="26"/>
      <c r="EWK971" s="26"/>
      <c r="EWL971" s="26"/>
      <c r="EWM971" s="26"/>
      <c r="EWN971" s="26"/>
      <c r="EWO971" s="26"/>
      <c r="EWP971" s="26"/>
      <c r="EWQ971" s="26"/>
      <c r="EWR971" s="26"/>
      <c r="EWS971" s="26"/>
      <c r="EWT971" s="26"/>
      <c r="EWU971" s="26"/>
      <c r="EWV971" s="26"/>
      <c r="EWW971" s="26"/>
      <c r="EWX971" s="26"/>
      <c r="EWY971" s="26"/>
      <c r="EWZ971" s="26"/>
      <c r="EXA971" s="26"/>
      <c r="EXB971" s="26"/>
      <c r="EXC971" s="26"/>
      <c r="EXD971" s="26"/>
      <c r="EXE971" s="26"/>
      <c r="EXF971" s="26"/>
      <c r="EXG971" s="26"/>
      <c r="EXH971" s="26"/>
      <c r="EXI971" s="26"/>
      <c r="EXJ971" s="26"/>
      <c r="EXK971" s="26"/>
      <c r="EXL971" s="26"/>
      <c r="EXM971" s="26"/>
      <c r="EXN971" s="26"/>
      <c r="EXO971" s="26"/>
      <c r="EXP971" s="26"/>
      <c r="EXQ971" s="26"/>
      <c r="EXR971" s="26"/>
      <c r="EXS971" s="26"/>
      <c r="EXT971" s="26"/>
      <c r="EXU971" s="26"/>
      <c r="EXV971" s="26"/>
      <c r="EXW971" s="26"/>
      <c r="EXX971" s="26"/>
      <c r="EXY971" s="26"/>
      <c r="EXZ971" s="26"/>
      <c r="EYA971" s="26"/>
      <c r="EYB971" s="26"/>
      <c r="EYC971" s="26"/>
      <c r="EYD971" s="26"/>
      <c r="EYE971" s="26"/>
      <c r="EYF971" s="26"/>
      <c r="EYG971" s="26"/>
      <c r="EYH971" s="26"/>
      <c r="EYI971" s="26"/>
      <c r="EYJ971" s="26"/>
      <c r="EYK971" s="26"/>
      <c r="EYL971" s="26"/>
      <c r="EYM971" s="26"/>
      <c r="EYN971" s="26"/>
      <c r="EYO971" s="26"/>
      <c r="EYP971" s="26"/>
      <c r="EYQ971" s="26"/>
      <c r="EYR971" s="26"/>
      <c r="EYS971" s="26"/>
      <c r="EYT971" s="26"/>
      <c r="EYU971" s="26"/>
      <c r="EYV971" s="26"/>
      <c r="EYW971" s="26"/>
      <c r="EYX971" s="26"/>
      <c r="EYY971" s="26"/>
      <c r="EYZ971" s="26"/>
      <c r="EZA971" s="26"/>
      <c r="EZB971" s="26"/>
      <c r="EZC971" s="26"/>
      <c r="EZD971" s="26"/>
      <c r="EZE971" s="26"/>
      <c r="EZF971" s="26"/>
      <c r="EZG971" s="26"/>
      <c r="EZH971" s="26"/>
      <c r="EZI971" s="26"/>
      <c r="EZJ971" s="26"/>
      <c r="EZK971" s="26"/>
      <c r="EZL971" s="26"/>
      <c r="EZM971" s="26"/>
      <c r="EZN971" s="26"/>
      <c r="EZO971" s="26"/>
      <c r="EZP971" s="26"/>
      <c r="EZQ971" s="26"/>
      <c r="EZR971" s="26"/>
      <c r="EZS971" s="26"/>
      <c r="EZT971" s="26"/>
      <c r="EZU971" s="26"/>
      <c r="EZV971" s="26"/>
      <c r="EZW971" s="26"/>
      <c r="EZX971" s="26"/>
      <c r="EZY971" s="26"/>
      <c r="EZZ971" s="26"/>
      <c r="FAA971" s="26"/>
      <c r="FAB971" s="26"/>
      <c r="FAC971" s="26"/>
      <c r="FAD971" s="26"/>
      <c r="FAE971" s="26"/>
      <c r="FAF971" s="26"/>
      <c r="FAG971" s="26"/>
      <c r="FAH971" s="26"/>
      <c r="FAI971" s="26"/>
      <c r="FAJ971" s="26"/>
      <c r="FAK971" s="26"/>
      <c r="FAL971" s="26"/>
      <c r="FAM971" s="26"/>
      <c r="FAN971" s="26"/>
      <c r="FAO971" s="26"/>
      <c r="FAP971" s="26"/>
      <c r="FAQ971" s="26"/>
      <c r="FAR971" s="26"/>
      <c r="FAS971" s="26"/>
      <c r="FAT971" s="26"/>
      <c r="FAU971" s="26"/>
      <c r="FAV971" s="26"/>
      <c r="FAW971" s="26"/>
      <c r="FAX971" s="26"/>
      <c r="FAY971" s="26"/>
      <c r="FAZ971" s="26"/>
      <c r="FBA971" s="26"/>
      <c r="FBB971" s="26"/>
      <c r="FBC971" s="26"/>
      <c r="FBD971" s="26"/>
      <c r="FBE971" s="26"/>
      <c r="FBF971" s="26"/>
      <c r="FBG971" s="26"/>
      <c r="FBH971" s="26"/>
      <c r="FBI971" s="26"/>
      <c r="FBJ971" s="26"/>
      <c r="FBK971" s="26"/>
      <c r="FBL971" s="26"/>
      <c r="FBM971" s="26"/>
      <c r="FBN971" s="26"/>
      <c r="FBO971" s="26"/>
      <c r="FBP971" s="26"/>
      <c r="FBQ971" s="26"/>
      <c r="FBR971" s="26"/>
      <c r="FBS971" s="26"/>
      <c r="FBT971" s="26"/>
      <c r="FBU971" s="26"/>
      <c r="FBV971" s="26"/>
      <c r="FBW971" s="26"/>
      <c r="FBX971" s="26"/>
      <c r="FBY971" s="26"/>
      <c r="FBZ971" s="26"/>
      <c r="FCA971" s="26"/>
      <c r="FCB971" s="26"/>
      <c r="FCC971" s="26"/>
      <c r="FCD971" s="26"/>
      <c r="FCE971" s="26"/>
      <c r="FCF971" s="26"/>
      <c r="FCG971" s="26"/>
      <c r="FCH971" s="26"/>
      <c r="FCI971" s="26"/>
      <c r="FCJ971" s="26"/>
      <c r="FCK971" s="26"/>
      <c r="FCL971" s="26"/>
      <c r="FCM971" s="26"/>
      <c r="FCN971" s="26"/>
      <c r="FCO971" s="26"/>
      <c r="FCP971" s="26"/>
      <c r="FCQ971" s="26"/>
      <c r="FCR971" s="26"/>
      <c r="FCS971" s="26"/>
      <c r="FCT971" s="26"/>
      <c r="FCU971" s="26"/>
      <c r="FCV971" s="26"/>
      <c r="FCW971" s="26"/>
      <c r="FCX971" s="26"/>
      <c r="FCY971" s="26"/>
      <c r="FCZ971" s="26"/>
      <c r="FDA971" s="26"/>
      <c r="FDB971" s="26"/>
      <c r="FDC971" s="26"/>
      <c r="FDD971" s="26"/>
      <c r="FDE971" s="26"/>
      <c r="FDF971" s="26"/>
      <c r="FDG971" s="26"/>
      <c r="FDH971" s="26"/>
      <c r="FDI971" s="26"/>
      <c r="FDJ971" s="26"/>
      <c r="FDK971" s="26"/>
      <c r="FDL971" s="26"/>
      <c r="FDM971" s="26"/>
      <c r="FDN971" s="26"/>
      <c r="FDO971" s="26"/>
      <c r="FDP971" s="26"/>
      <c r="FDQ971" s="26"/>
      <c r="FDR971" s="26"/>
      <c r="FDS971" s="26"/>
      <c r="FDT971" s="26"/>
      <c r="FDU971" s="26"/>
      <c r="FDV971" s="26"/>
      <c r="FDW971" s="26"/>
      <c r="FDX971" s="26"/>
      <c r="FDY971" s="26"/>
      <c r="FDZ971" s="26"/>
      <c r="FEA971" s="26"/>
      <c r="FEB971" s="26"/>
      <c r="FEC971" s="26"/>
      <c r="FED971" s="26"/>
      <c r="FEE971" s="26"/>
      <c r="FEF971" s="26"/>
      <c r="FEG971" s="26"/>
      <c r="FEH971" s="26"/>
      <c r="FEI971" s="26"/>
      <c r="FEJ971" s="26"/>
      <c r="FEK971" s="26"/>
      <c r="FEL971" s="26"/>
      <c r="FEM971" s="26"/>
      <c r="FEN971" s="26"/>
      <c r="FEO971" s="26"/>
      <c r="FEP971" s="26"/>
      <c r="FEQ971" s="26"/>
      <c r="FER971" s="26"/>
      <c r="FES971" s="26"/>
      <c r="FET971" s="26"/>
      <c r="FEU971" s="26"/>
      <c r="FEV971" s="26"/>
      <c r="FEW971" s="26"/>
      <c r="FEX971" s="26"/>
      <c r="FEY971" s="26"/>
      <c r="FEZ971" s="26"/>
      <c r="FFA971" s="26"/>
      <c r="FFB971" s="26"/>
      <c r="FFC971" s="26"/>
      <c r="FFD971" s="26"/>
      <c r="FFE971" s="26"/>
      <c r="FFF971" s="26"/>
      <c r="FFG971" s="26"/>
      <c r="FFH971" s="26"/>
      <c r="FFI971" s="26"/>
      <c r="FFJ971" s="26"/>
      <c r="FFK971" s="26"/>
      <c r="FFL971" s="26"/>
      <c r="FFM971" s="26"/>
      <c r="FFN971" s="26"/>
      <c r="FFO971" s="26"/>
      <c r="FFP971" s="26"/>
      <c r="FFQ971" s="26"/>
      <c r="FFR971" s="26"/>
      <c r="FFS971" s="26"/>
      <c r="FFT971" s="26"/>
      <c r="FFU971" s="26"/>
      <c r="FFV971" s="26"/>
      <c r="FFW971" s="26"/>
      <c r="FFX971" s="26"/>
      <c r="FFY971" s="26"/>
      <c r="FFZ971" s="26"/>
      <c r="FGA971" s="26"/>
      <c r="FGB971" s="26"/>
      <c r="FGC971" s="26"/>
      <c r="FGD971" s="26"/>
      <c r="FGE971" s="26"/>
      <c r="FGF971" s="26"/>
      <c r="FGG971" s="26"/>
      <c r="FGH971" s="26"/>
      <c r="FGI971" s="26"/>
      <c r="FGJ971" s="26"/>
      <c r="FGK971" s="26"/>
      <c r="FGL971" s="26"/>
      <c r="FGM971" s="26"/>
      <c r="FGN971" s="26"/>
      <c r="FGO971" s="26"/>
      <c r="FGP971" s="26"/>
      <c r="FGQ971" s="26"/>
      <c r="FGR971" s="26"/>
      <c r="FGS971" s="26"/>
      <c r="FGT971" s="26"/>
      <c r="FGU971" s="26"/>
      <c r="FGV971" s="26"/>
      <c r="FGW971" s="26"/>
      <c r="FGX971" s="26"/>
      <c r="FGY971" s="26"/>
      <c r="FGZ971" s="26"/>
      <c r="FHA971" s="26"/>
      <c r="FHB971" s="26"/>
      <c r="FHC971" s="26"/>
      <c r="FHD971" s="26"/>
      <c r="FHE971" s="26"/>
      <c r="FHF971" s="26"/>
      <c r="FHG971" s="26"/>
      <c r="FHH971" s="26"/>
      <c r="FHI971" s="26"/>
      <c r="FHJ971" s="26"/>
      <c r="FHK971" s="26"/>
      <c r="FHL971" s="26"/>
      <c r="FHM971" s="26"/>
      <c r="FHN971" s="26"/>
      <c r="FHO971" s="26"/>
      <c r="FHP971" s="26"/>
      <c r="FHQ971" s="26"/>
      <c r="FHR971" s="26"/>
      <c r="FHS971" s="26"/>
      <c r="FHT971" s="26"/>
      <c r="FHU971" s="26"/>
      <c r="FHV971" s="26"/>
      <c r="FHW971" s="26"/>
      <c r="FHX971" s="26"/>
      <c r="FHY971" s="26"/>
      <c r="FHZ971" s="26"/>
      <c r="FIA971" s="26"/>
      <c r="FIB971" s="26"/>
      <c r="FIC971" s="26"/>
      <c r="FID971" s="26"/>
      <c r="FIE971" s="26"/>
      <c r="FIF971" s="26"/>
      <c r="FIG971" s="26"/>
      <c r="FIH971" s="26"/>
      <c r="FII971" s="26"/>
      <c r="FIJ971" s="26"/>
      <c r="FIK971" s="26"/>
      <c r="FIL971" s="26"/>
      <c r="FIM971" s="26"/>
      <c r="FIN971" s="26"/>
      <c r="FIO971" s="26"/>
      <c r="FIP971" s="26"/>
      <c r="FIQ971" s="26"/>
      <c r="FIR971" s="26"/>
      <c r="FIS971" s="26"/>
      <c r="FIT971" s="26"/>
      <c r="FIU971" s="26"/>
      <c r="FIV971" s="26"/>
      <c r="FIW971" s="26"/>
      <c r="FIX971" s="26"/>
      <c r="FIY971" s="26"/>
      <c r="FIZ971" s="26"/>
      <c r="FJA971" s="26"/>
      <c r="FJB971" s="26"/>
      <c r="FJC971" s="26"/>
      <c r="FJD971" s="26"/>
      <c r="FJE971" s="26"/>
      <c r="FJF971" s="26"/>
      <c r="FJG971" s="26"/>
      <c r="FJH971" s="26"/>
      <c r="FJI971" s="26"/>
      <c r="FJJ971" s="26"/>
      <c r="FJK971" s="26"/>
      <c r="FJL971" s="26"/>
      <c r="FJM971" s="26"/>
      <c r="FJN971" s="26"/>
      <c r="FJO971" s="26"/>
      <c r="FJP971" s="26"/>
      <c r="FJQ971" s="26"/>
      <c r="FJR971" s="26"/>
      <c r="FJS971" s="26"/>
      <c r="FJT971" s="26"/>
      <c r="FJU971" s="26"/>
      <c r="FJV971" s="26"/>
      <c r="FJW971" s="26"/>
      <c r="FJX971" s="26"/>
      <c r="FJY971" s="26"/>
      <c r="FJZ971" s="26"/>
      <c r="FKA971" s="26"/>
      <c r="FKB971" s="26"/>
      <c r="FKC971" s="26"/>
      <c r="FKD971" s="26"/>
      <c r="FKE971" s="26"/>
      <c r="FKF971" s="26"/>
      <c r="FKG971" s="26"/>
      <c r="FKH971" s="26"/>
      <c r="FKI971" s="26"/>
      <c r="FKJ971" s="26"/>
      <c r="FKK971" s="26"/>
      <c r="FKL971" s="26"/>
      <c r="FKM971" s="26"/>
      <c r="FKN971" s="26"/>
      <c r="FKO971" s="26"/>
      <c r="FKP971" s="26"/>
      <c r="FKQ971" s="26"/>
      <c r="FKR971" s="26"/>
      <c r="FKS971" s="26"/>
      <c r="FKT971" s="26"/>
      <c r="FKU971" s="26"/>
      <c r="FKV971" s="26"/>
      <c r="FKW971" s="26"/>
      <c r="FKX971" s="26"/>
      <c r="FKY971" s="26"/>
      <c r="FKZ971" s="26"/>
      <c r="FLA971" s="26"/>
      <c r="FLB971" s="26"/>
      <c r="FLC971" s="26"/>
      <c r="FLD971" s="26"/>
      <c r="FLE971" s="26"/>
      <c r="FLF971" s="26"/>
      <c r="FLG971" s="26"/>
      <c r="FLH971" s="26"/>
      <c r="FLI971" s="26"/>
      <c r="FLJ971" s="26"/>
      <c r="FLK971" s="26"/>
      <c r="FLL971" s="26"/>
      <c r="FLM971" s="26"/>
      <c r="FLN971" s="26"/>
      <c r="FLO971" s="26"/>
      <c r="FLP971" s="26"/>
      <c r="FLQ971" s="26"/>
      <c r="FLR971" s="26"/>
      <c r="FLS971" s="26"/>
      <c r="FLT971" s="26"/>
      <c r="FLU971" s="26"/>
      <c r="FLV971" s="26"/>
      <c r="FLW971" s="26"/>
      <c r="FLX971" s="26"/>
      <c r="FLY971" s="26"/>
      <c r="FLZ971" s="26"/>
      <c r="FMA971" s="26"/>
      <c r="FMB971" s="26"/>
      <c r="FMC971" s="26"/>
      <c r="FMD971" s="26"/>
      <c r="FME971" s="26"/>
      <c r="FMF971" s="26"/>
      <c r="FMG971" s="26"/>
      <c r="FMH971" s="26"/>
      <c r="FMI971" s="26"/>
      <c r="FMJ971" s="26"/>
      <c r="FMK971" s="26"/>
      <c r="FML971" s="26"/>
      <c r="FMM971" s="26"/>
      <c r="FMN971" s="26"/>
      <c r="FMO971" s="26"/>
      <c r="FMP971" s="26"/>
      <c r="FMQ971" s="26"/>
      <c r="FMR971" s="26"/>
      <c r="FMS971" s="26"/>
      <c r="FMT971" s="26"/>
      <c r="FMU971" s="26"/>
      <c r="FMV971" s="26"/>
      <c r="FMW971" s="26"/>
      <c r="FMX971" s="26"/>
      <c r="FMY971" s="26"/>
      <c r="FMZ971" s="26"/>
      <c r="FNA971" s="26"/>
      <c r="FNB971" s="26"/>
      <c r="FNC971" s="26"/>
      <c r="FND971" s="26"/>
      <c r="FNE971" s="26"/>
      <c r="FNF971" s="26"/>
      <c r="FNG971" s="26"/>
      <c r="FNH971" s="26"/>
      <c r="FNI971" s="26"/>
      <c r="FNJ971" s="26"/>
      <c r="FNK971" s="26"/>
      <c r="FNL971" s="26"/>
      <c r="FNM971" s="26"/>
      <c r="FNN971" s="26"/>
      <c r="FNO971" s="26"/>
      <c r="FNP971" s="26"/>
      <c r="FNQ971" s="26"/>
      <c r="FNR971" s="26"/>
      <c r="FNS971" s="26"/>
      <c r="FNT971" s="26"/>
      <c r="FNU971" s="26"/>
      <c r="FNV971" s="26"/>
      <c r="FNW971" s="26"/>
      <c r="FNX971" s="26"/>
      <c r="FNY971" s="26"/>
      <c r="FNZ971" s="26"/>
      <c r="FOA971" s="26"/>
      <c r="FOB971" s="26"/>
      <c r="FOC971" s="26"/>
      <c r="FOD971" s="26"/>
      <c r="FOE971" s="26"/>
      <c r="FOF971" s="26"/>
      <c r="FOG971" s="26"/>
      <c r="FOH971" s="26"/>
      <c r="FOI971" s="26"/>
      <c r="FOJ971" s="26"/>
      <c r="FOK971" s="26"/>
      <c r="FOL971" s="26"/>
      <c r="FOM971" s="26"/>
      <c r="FON971" s="26"/>
      <c r="FOO971" s="26"/>
      <c r="FOP971" s="26"/>
      <c r="FOQ971" s="26"/>
      <c r="FOR971" s="26"/>
      <c r="FOS971" s="26"/>
      <c r="FOT971" s="26"/>
      <c r="FOU971" s="26"/>
      <c r="FOV971" s="26"/>
      <c r="FOW971" s="26"/>
      <c r="FOX971" s="26"/>
      <c r="FOY971" s="26"/>
      <c r="FOZ971" s="26"/>
      <c r="FPA971" s="26"/>
      <c r="FPB971" s="26"/>
      <c r="FPC971" s="26"/>
      <c r="FPD971" s="26"/>
      <c r="FPE971" s="26"/>
      <c r="FPF971" s="26"/>
      <c r="FPG971" s="26"/>
      <c r="FPH971" s="26"/>
      <c r="FPI971" s="26"/>
      <c r="FPJ971" s="26"/>
      <c r="FPK971" s="26"/>
      <c r="FPL971" s="26"/>
      <c r="FPM971" s="26"/>
      <c r="FPN971" s="26"/>
      <c r="FPO971" s="26"/>
      <c r="FPP971" s="26"/>
      <c r="FPQ971" s="26"/>
      <c r="FPR971" s="26"/>
      <c r="FPS971" s="26"/>
      <c r="FPT971" s="26"/>
      <c r="FPU971" s="26"/>
      <c r="FPV971" s="26"/>
      <c r="FPW971" s="26"/>
      <c r="FPX971" s="26"/>
      <c r="FPY971" s="26"/>
      <c r="FPZ971" s="26"/>
      <c r="FQA971" s="26"/>
      <c r="FQB971" s="26"/>
      <c r="FQC971" s="26"/>
      <c r="FQD971" s="26"/>
      <c r="FQE971" s="26"/>
      <c r="FQF971" s="26"/>
      <c r="FQG971" s="26"/>
      <c r="FQH971" s="26"/>
      <c r="FQI971" s="26"/>
      <c r="FQJ971" s="26"/>
      <c r="FQK971" s="26"/>
      <c r="FQL971" s="26"/>
      <c r="FQM971" s="26"/>
      <c r="FQN971" s="26"/>
      <c r="FQO971" s="26"/>
      <c r="FQP971" s="26"/>
      <c r="FQQ971" s="26"/>
      <c r="FQR971" s="26"/>
      <c r="FQS971" s="26"/>
      <c r="FQT971" s="26"/>
      <c r="FQU971" s="26"/>
      <c r="FQV971" s="26"/>
      <c r="FQW971" s="26"/>
      <c r="FQX971" s="26"/>
      <c r="FQY971" s="26"/>
      <c r="FQZ971" s="26"/>
      <c r="FRA971" s="26"/>
      <c r="FRB971" s="26"/>
      <c r="FRC971" s="26"/>
      <c r="FRD971" s="26"/>
      <c r="FRE971" s="26"/>
      <c r="FRF971" s="26"/>
      <c r="FRG971" s="26"/>
      <c r="FRH971" s="26"/>
      <c r="FRI971" s="26"/>
      <c r="FRJ971" s="26"/>
      <c r="FRK971" s="26"/>
      <c r="FRL971" s="26"/>
      <c r="FRM971" s="26"/>
      <c r="FRN971" s="26"/>
      <c r="FRO971" s="26"/>
      <c r="FRP971" s="26"/>
      <c r="FRQ971" s="26"/>
      <c r="FRR971" s="26"/>
      <c r="FRS971" s="26"/>
      <c r="FRT971" s="26"/>
      <c r="FRU971" s="26"/>
      <c r="FRV971" s="26"/>
      <c r="FRW971" s="26"/>
      <c r="FRX971" s="26"/>
      <c r="FRY971" s="26"/>
      <c r="FRZ971" s="26"/>
      <c r="FSA971" s="26"/>
      <c r="FSB971" s="26"/>
      <c r="FSC971" s="26"/>
      <c r="FSD971" s="26"/>
      <c r="FSE971" s="26"/>
      <c r="FSF971" s="26"/>
      <c r="FSG971" s="26"/>
      <c r="FSH971" s="26"/>
      <c r="FSI971" s="26"/>
      <c r="FSJ971" s="26"/>
      <c r="FSK971" s="26"/>
      <c r="FSL971" s="26"/>
      <c r="FSM971" s="26"/>
      <c r="FSN971" s="26"/>
      <c r="FSO971" s="26"/>
      <c r="FSP971" s="26"/>
      <c r="FSQ971" s="26"/>
      <c r="FSR971" s="26"/>
      <c r="FSS971" s="26"/>
      <c r="FST971" s="26"/>
      <c r="FSU971" s="26"/>
      <c r="FSV971" s="26"/>
      <c r="FSW971" s="26"/>
      <c r="FSX971" s="26"/>
      <c r="FSY971" s="26"/>
      <c r="FSZ971" s="26"/>
      <c r="FTA971" s="26"/>
      <c r="FTB971" s="26"/>
      <c r="FTC971" s="26"/>
      <c r="FTD971" s="26"/>
      <c r="FTE971" s="26"/>
      <c r="FTF971" s="26"/>
      <c r="FTG971" s="26"/>
      <c r="FTH971" s="26"/>
      <c r="FTI971" s="26"/>
      <c r="FTJ971" s="26"/>
      <c r="FTK971" s="26"/>
      <c r="FTL971" s="26"/>
      <c r="FTM971" s="26"/>
      <c r="FTN971" s="26"/>
      <c r="FTO971" s="26"/>
      <c r="FTP971" s="26"/>
      <c r="FTQ971" s="26"/>
      <c r="FTR971" s="26"/>
      <c r="FTS971" s="26"/>
      <c r="FTT971" s="26"/>
      <c r="FTU971" s="26"/>
      <c r="FTV971" s="26"/>
      <c r="FTW971" s="26"/>
      <c r="FTX971" s="26"/>
      <c r="FTY971" s="26"/>
      <c r="FTZ971" s="26"/>
      <c r="FUA971" s="26"/>
      <c r="FUB971" s="26"/>
      <c r="FUC971" s="26"/>
      <c r="FUD971" s="26"/>
      <c r="FUE971" s="26"/>
      <c r="FUF971" s="26"/>
      <c r="FUG971" s="26"/>
      <c r="FUH971" s="26"/>
      <c r="FUI971" s="26"/>
      <c r="FUJ971" s="26"/>
      <c r="FUK971" s="26"/>
      <c r="FUL971" s="26"/>
      <c r="FUM971" s="26"/>
      <c r="FUN971" s="26"/>
      <c r="FUO971" s="26"/>
      <c r="FUP971" s="26"/>
      <c r="FUQ971" s="26"/>
      <c r="FUR971" s="26"/>
      <c r="FUS971" s="26"/>
      <c r="FUT971" s="26"/>
      <c r="FUU971" s="26"/>
      <c r="FUV971" s="26"/>
      <c r="FUW971" s="26"/>
      <c r="FUX971" s="26"/>
      <c r="FUY971" s="26"/>
      <c r="FUZ971" s="26"/>
      <c r="FVA971" s="26"/>
      <c r="FVB971" s="26"/>
      <c r="FVC971" s="26"/>
      <c r="FVD971" s="26"/>
      <c r="FVE971" s="26"/>
      <c r="FVF971" s="26"/>
      <c r="FVG971" s="26"/>
      <c r="FVH971" s="26"/>
      <c r="FVI971" s="26"/>
      <c r="FVJ971" s="26"/>
      <c r="FVK971" s="26"/>
      <c r="FVL971" s="26"/>
      <c r="FVM971" s="26"/>
      <c r="FVN971" s="26"/>
      <c r="FVO971" s="26"/>
      <c r="FVP971" s="26"/>
      <c r="FVQ971" s="26"/>
      <c r="FVR971" s="26"/>
      <c r="FVS971" s="26"/>
      <c r="FVT971" s="26"/>
      <c r="FVU971" s="26"/>
      <c r="FVV971" s="26"/>
      <c r="FVW971" s="26"/>
      <c r="FVX971" s="26"/>
      <c r="FVY971" s="26"/>
      <c r="FVZ971" s="26"/>
      <c r="FWA971" s="26"/>
      <c r="FWB971" s="26"/>
      <c r="FWC971" s="26"/>
      <c r="FWD971" s="26"/>
      <c r="FWE971" s="26"/>
      <c r="FWF971" s="26"/>
      <c r="FWG971" s="26"/>
      <c r="FWH971" s="26"/>
      <c r="FWI971" s="26"/>
      <c r="FWJ971" s="26"/>
      <c r="FWK971" s="26"/>
      <c r="FWL971" s="26"/>
      <c r="FWM971" s="26"/>
      <c r="FWN971" s="26"/>
      <c r="FWO971" s="26"/>
      <c r="FWP971" s="26"/>
      <c r="FWQ971" s="26"/>
      <c r="FWR971" s="26"/>
      <c r="FWS971" s="26"/>
      <c r="FWT971" s="26"/>
      <c r="FWU971" s="26"/>
      <c r="FWV971" s="26"/>
      <c r="FWW971" s="26"/>
      <c r="FWX971" s="26"/>
      <c r="FWY971" s="26"/>
      <c r="FWZ971" s="26"/>
      <c r="FXA971" s="26"/>
      <c r="FXB971" s="26"/>
      <c r="FXC971" s="26"/>
      <c r="FXD971" s="26"/>
      <c r="FXE971" s="26"/>
      <c r="FXF971" s="26"/>
      <c r="FXG971" s="26"/>
      <c r="FXH971" s="26"/>
      <c r="FXI971" s="26"/>
      <c r="FXJ971" s="26"/>
      <c r="FXK971" s="26"/>
      <c r="FXL971" s="26"/>
      <c r="FXM971" s="26"/>
      <c r="FXN971" s="26"/>
      <c r="FXO971" s="26"/>
      <c r="FXP971" s="26"/>
      <c r="FXQ971" s="26"/>
      <c r="FXR971" s="26"/>
      <c r="FXS971" s="26"/>
      <c r="FXT971" s="26"/>
      <c r="FXU971" s="26"/>
      <c r="FXV971" s="26"/>
      <c r="FXW971" s="26"/>
      <c r="FXX971" s="26"/>
      <c r="FXY971" s="26"/>
      <c r="FXZ971" s="26"/>
      <c r="FYA971" s="26"/>
      <c r="FYB971" s="26"/>
      <c r="FYC971" s="26"/>
      <c r="FYD971" s="26"/>
      <c r="FYE971" s="26"/>
      <c r="FYF971" s="26"/>
      <c r="FYG971" s="26"/>
      <c r="FYH971" s="26"/>
      <c r="FYI971" s="26"/>
      <c r="FYJ971" s="26"/>
      <c r="FYK971" s="26"/>
      <c r="FYL971" s="26"/>
      <c r="FYM971" s="26"/>
      <c r="FYN971" s="26"/>
      <c r="FYO971" s="26"/>
      <c r="FYP971" s="26"/>
      <c r="FYQ971" s="26"/>
      <c r="FYR971" s="26"/>
      <c r="FYS971" s="26"/>
      <c r="FYT971" s="26"/>
      <c r="FYU971" s="26"/>
      <c r="FYV971" s="26"/>
      <c r="FYW971" s="26"/>
      <c r="FYX971" s="26"/>
      <c r="FYY971" s="26"/>
      <c r="FYZ971" s="26"/>
      <c r="FZA971" s="26"/>
      <c r="FZB971" s="26"/>
      <c r="FZC971" s="26"/>
      <c r="FZD971" s="26"/>
      <c r="FZE971" s="26"/>
      <c r="FZF971" s="26"/>
      <c r="FZG971" s="26"/>
      <c r="FZH971" s="26"/>
      <c r="FZI971" s="26"/>
      <c r="FZJ971" s="26"/>
      <c r="FZK971" s="26"/>
      <c r="FZL971" s="26"/>
      <c r="FZM971" s="26"/>
      <c r="FZN971" s="26"/>
      <c r="FZO971" s="26"/>
      <c r="FZP971" s="26"/>
      <c r="FZQ971" s="26"/>
      <c r="FZR971" s="26"/>
      <c r="FZS971" s="26"/>
      <c r="FZT971" s="26"/>
      <c r="FZU971" s="26"/>
      <c r="FZV971" s="26"/>
      <c r="FZW971" s="26"/>
      <c r="FZX971" s="26"/>
      <c r="FZY971" s="26"/>
      <c r="FZZ971" s="26"/>
      <c r="GAA971" s="26"/>
      <c r="GAB971" s="26"/>
      <c r="GAC971" s="26"/>
      <c r="GAD971" s="26"/>
      <c r="GAE971" s="26"/>
      <c r="GAF971" s="26"/>
      <c r="GAG971" s="26"/>
      <c r="GAH971" s="26"/>
      <c r="GAI971" s="26"/>
      <c r="GAJ971" s="26"/>
      <c r="GAK971" s="26"/>
      <c r="GAL971" s="26"/>
      <c r="GAM971" s="26"/>
      <c r="GAN971" s="26"/>
      <c r="GAO971" s="26"/>
      <c r="GAP971" s="26"/>
      <c r="GAQ971" s="26"/>
      <c r="GAR971" s="26"/>
      <c r="GAS971" s="26"/>
      <c r="GAT971" s="26"/>
      <c r="GAU971" s="26"/>
      <c r="GAV971" s="26"/>
      <c r="GAW971" s="26"/>
      <c r="GAX971" s="26"/>
      <c r="GAY971" s="26"/>
      <c r="GAZ971" s="26"/>
      <c r="GBA971" s="26"/>
      <c r="GBB971" s="26"/>
      <c r="GBC971" s="26"/>
      <c r="GBD971" s="26"/>
      <c r="GBE971" s="26"/>
      <c r="GBF971" s="26"/>
      <c r="GBG971" s="26"/>
      <c r="GBH971" s="26"/>
      <c r="GBI971" s="26"/>
      <c r="GBJ971" s="26"/>
      <c r="GBK971" s="26"/>
      <c r="GBL971" s="26"/>
      <c r="GBM971" s="26"/>
      <c r="GBN971" s="26"/>
      <c r="GBO971" s="26"/>
      <c r="GBP971" s="26"/>
      <c r="GBQ971" s="26"/>
      <c r="GBR971" s="26"/>
      <c r="GBS971" s="26"/>
      <c r="GBT971" s="26"/>
      <c r="GBU971" s="26"/>
      <c r="GBV971" s="26"/>
      <c r="GBW971" s="26"/>
      <c r="GBX971" s="26"/>
      <c r="GBY971" s="26"/>
      <c r="GBZ971" s="26"/>
      <c r="GCA971" s="26"/>
      <c r="GCB971" s="26"/>
      <c r="GCC971" s="26"/>
      <c r="GCD971" s="26"/>
      <c r="GCE971" s="26"/>
      <c r="GCF971" s="26"/>
      <c r="GCG971" s="26"/>
      <c r="GCH971" s="26"/>
      <c r="GCI971" s="26"/>
      <c r="GCJ971" s="26"/>
      <c r="GCK971" s="26"/>
      <c r="GCL971" s="26"/>
      <c r="GCM971" s="26"/>
      <c r="GCN971" s="26"/>
      <c r="GCO971" s="26"/>
      <c r="GCP971" s="26"/>
      <c r="GCQ971" s="26"/>
      <c r="GCR971" s="26"/>
      <c r="GCS971" s="26"/>
      <c r="GCT971" s="26"/>
      <c r="GCU971" s="26"/>
      <c r="GCV971" s="26"/>
      <c r="GCW971" s="26"/>
      <c r="GCX971" s="26"/>
      <c r="GCY971" s="26"/>
      <c r="GCZ971" s="26"/>
      <c r="GDA971" s="26"/>
      <c r="GDB971" s="26"/>
      <c r="GDC971" s="26"/>
      <c r="GDD971" s="26"/>
      <c r="GDE971" s="26"/>
      <c r="GDF971" s="26"/>
      <c r="GDG971" s="26"/>
      <c r="GDH971" s="26"/>
      <c r="GDI971" s="26"/>
      <c r="GDJ971" s="26"/>
      <c r="GDK971" s="26"/>
      <c r="GDL971" s="26"/>
      <c r="GDM971" s="26"/>
      <c r="GDN971" s="26"/>
      <c r="GDO971" s="26"/>
      <c r="GDP971" s="26"/>
      <c r="GDQ971" s="26"/>
      <c r="GDR971" s="26"/>
      <c r="GDS971" s="26"/>
      <c r="GDT971" s="26"/>
      <c r="GDU971" s="26"/>
      <c r="GDV971" s="26"/>
      <c r="GDW971" s="26"/>
      <c r="GDX971" s="26"/>
      <c r="GDY971" s="26"/>
      <c r="GDZ971" s="26"/>
      <c r="GEA971" s="26"/>
      <c r="GEB971" s="26"/>
      <c r="GEC971" s="26"/>
      <c r="GED971" s="26"/>
      <c r="GEE971" s="26"/>
      <c r="GEF971" s="26"/>
      <c r="GEG971" s="26"/>
      <c r="GEH971" s="26"/>
      <c r="GEI971" s="26"/>
      <c r="GEJ971" s="26"/>
      <c r="GEK971" s="26"/>
      <c r="GEL971" s="26"/>
      <c r="GEM971" s="26"/>
      <c r="GEN971" s="26"/>
      <c r="GEO971" s="26"/>
      <c r="GEP971" s="26"/>
      <c r="GEQ971" s="26"/>
      <c r="GER971" s="26"/>
      <c r="GES971" s="26"/>
      <c r="GET971" s="26"/>
      <c r="GEU971" s="26"/>
      <c r="GEV971" s="26"/>
      <c r="GEW971" s="26"/>
      <c r="GEX971" s="26"/>
      <c r="GEY971" s="26"/>
      <c r="GEZ971" s="26"/>
      <c r="GFA971" s="26"/>
      <c r="GFB971" s="26"/>
      <c r="GFC971" s="26"/>
      <c r="GFD971" s="26"/>
      <c r="GFE971" s="26"/>
      <c r="GFF971" s="26"/>
      <c r="GFG971" s="26"/>
      <c r="GFH971" s="26"/>
      <c r="GFI971" s="26"/>
      <c r="GFJ971" s="26"/>
      <c r="GFK971" s="26"/>
      <c r="GFL971" s="26"/>
      <c r="GFM971" s="26"/>
      <c r="GFN971" s="26"/>
      <c r="GFO971" s="26"/>
      <c r="GFP971" s="26"/>
      <c r="GFQ971" s="26"/>
      <c r="GFR971" s="26"/>
      <c r="GFS971" s="26"/>
      <c r="GFT971" s="26"/>
      <c r="GFU971" s="26"/>
      <c r="GFV971" s="26"/>
      <c r="GFW971" s="26"/>
      <c r="GFX971" s="26"/>
      <c r="GFY971" s="26"/>
      <c r="GFZ971" s="26"/>
      <c r="GGA971" s="26"/>
      <c r="GGB971" s="26"/>
      <c r="GGC971" s="26"/>
      <c r="GGD971" s="26"/>
      <c r="GGE971" s="26"/>
      <c r="GGF971" s="26"/>
      <c r="GGG971" s="26"/>
      <c r="GGH971" s="26"/>
      <c r="GGI971" s="26"/>
      <c r="GGJ971" s="26"/>
      <c r="GGK971" s="26"/>
      <c r="GGL971" s="26"/>
      <c r="GGM971" s="26"/>
      <c r="GGN971" s="26"/>
      <c r="GGO971" s="26"/>
      <c r="GGP971" s="26"/>
      <c r="GGQ971" s="26"/>
      <c r="GGR971" s="26"/>
      <c r="GGS971" s="26"/>
      <c r="GGT971" s="26"/>
      <c r="GGU971" s="26"/>
      <c r="GGV971" s="26"/>
      <c r="GGW971" s="26"/>
      <c r="GGX971" s="26"/>
      <c r="GGY971" s="26"/>
      <c r="GGZ971" s="26"/>
      <c r="GHA971" s="26"/>
      <c r="GHB971" s="26"/>
      <c r="GHC971" s="26"/>
      <c r="GHD971" s="26"/>
      <c r="GHE971" s="26"/>
      <c r="GHF971" s="26"/>
      <c r="GHG971" s="26"/>
      <c r="GHH971" s="26"/>
      <c r="GHI971" s="26"/>
      <c r="GHJ971" s="26"/>
      <c r="GHK971" s="26"/>
      <c r="GHL971" s="26"/>
      <c r="GHM971" s="26"/>
      <c r="GHN971" s="26"/>
      <c r="GHO971" s="26"/>
      <c r="GHP971" s="26"/>
      <c r="GHQ971" s="26"/>
      <c r="GHR971" s="26"/>
      <c r="GHS971" s="26"/>
      <c r="GHT971" s="26"/>
      <c r="GHU971" s="26"/>
      <c r="GHV971" s="26"/>
      <c r="GHW971" s="26"/>
      <c r="GHX971" s="26"/>
      <c r="GHY971" s="26"/>
      <c r="GHZ971" s="26"/>
      <c r="GIA971" s="26"/>
      <c r="GIB971" s="26"/>
      <c r="GIC971" s="26"/>
      <c r="GID971" s="26"/>
      <c r="GIE971" s="26"/>
      <c r="GIF971" s="26"/>
      <c r="GIG971" s="26"/>
      <c r="GIH971" s="26"/>
      <c r="GII971" s="26"/>
      <c r="GIJ971" s="26"/>
      <c r="GIK971" s="26"/>
      <c r="GIL971" s="26"/>
      <c r="GIM971" s="26"/>
      <c r="GIN971" s="26"/>
      <c r="GIO971" s="26"/>
      <c r="GIP971" s="26"/>
      <c r="GIQ971" s="26"/>
      <c r="GIR971" s="26"/>
      <c r="GIS971" s="26"/>
      <c r="GIT971" s="26"/>
      <c r="GIU971" s="26"/>
      <c r="GIV971" s="26"/>
      <c r="GIW971" s="26"/>
      <c r="GIX971" s="26"/>
      <c r="GIY971" s="26"/>
      <c r="GIZ971" s="26"/>
      <c r="GJA971" s="26"/>
      <c r="GJB971" s="26"/>
      <c r="GJC971" s="26"/>
      <c r="GJD971" s="26"/>
      <c r="GJE971" s="26"/>
      <c r="GJF971" s="26"/>
      <c r="GJG971" s="26"/>
      <c r="GJH971" s="26"/>
      <c r="GJI971" s="26"/>
      <c r="GJJ971" s="26"/>
      <c r="GJK971" s="26"/>
      <c r="GJL971" s="26"/>
      <c r="GJM971" s="26"/>
      <c r="GJN971" s="26"/>
      <c r="GJO971" s="26"/>
      <c r="GJP971" s="26"/>
      <c r="GJQ971" s="26"/>
      <c r="GJR971" s="26"/>
      <c r="GJS971" s="26"/>
      <c r="GJT971" s="26"/>
      <c r="GJU971" s="26"/>
      <c r="GJV971" s="26"/>
      <c r="GJW971" s="26"/>
      <c r="GJX971" s="26"/>
      <c r="GJY971" s="26"/>
      <c r="GJZ971" s="26"/>
      <c r="GKA971" s="26"/>
      <c r="GKB971" s="26"/>
      <c r="GKC971" s="26"/>
      <c r="GKD971" s="26"/>
      <c r="GKE971" s="26"/>
      <c r="GKF971" s="26"/>
      <c r="GKG971" s="26"/>
      <c r="GKH971" s="26"/>
      <c r="GKI971" s="26"/>
      <c r="GKJ971" s="26"/>
      <c r="GKK971" s="26"/>
      <c r="GKL971" s="26"/>
      <c r="GKM971" s="26"/>
      <c r="GKN971" s="26"/>
      <c r="GKO971" s="26"/>
      <c r="GKP971" s="26"/>
      <c r="GKQ971" s="26"/>
      <c r="GKR971" s="26"/>
      <c r="GKS971" s="26"/>
      <c r="GKT971" s="26"/>
      <c r="GKU971" s="26"/>
      <c r="GKV971" s="26"/>
      <c r="GKW971" s="26"/>
      <c r="GKX971" s="26"/>
      <c r="GKY971" s="26"/>
      <c r="GKZ971" s="26"/>
      <c r="GLA971" s="26"/>
      <c r="GLB971" s="26"/>
      <c r="GLC971" s="26"/>
      <c r="GLD971" s="26"/>
      <c r="GLE971" s="26"/>
      <c r="GLF971" s="26"/>
      <c r="GLG971" s="26"/>
      <c r="GLH971" s="26"/>
      <c r="GLI971" s="26"/>
      <c r="GLJ971" s="26"/>
      <c r="GLK971" s="26"/>
      <c r="GLL971" s="26"/>
      <c r="GLM971" s="26"/>
      <c r="GLN971" s="26"/>
      <c r="GLO971" s="26"/>
      <c r="GLP971" s="26"/>
      <c r="GLQ971" s="26"/>
      <c r="GLR971" s="26"/>
      <c r="GLS971" s="26"/>
      <c r="GLT971" s="26"/>
      <c r="GLU971" s="26"/>
      <c r="GLV971" s="26"/>
      <c r="GLW971" s="26"/>
      <c r="GLX971" s="26"/>
      <c r="GLY971" s="26"/>
      <c r="GLZ971" s="26"/>
      <c r="GMA971" s="26"/>
      <c r="GMB971" s="26"/>
      <c r="GMC971" s="26"/>
      <c r="GMD971" s="26"/>
      <c r="GME971" s="26"/>
      <c r="GMF971" s="26"/>
      <c r="GMG971" s="26"/>
      <c r="GMH971" s="26"/>
      <c r="GMI971" s="26"/>
      <c r="GMJ971" s="26"/>
      <c r="GMK971" s="26"/>
      <c r="GML971" s="26"/>
      <c r="GMM971" s="26"/>
      <c r="GMN971" s="26"/>
      <c r="GMO971" s="26"/>
      <c r="GMP971" s="26"/>
      <c r="GMQ971" s="26"/>
      <c r="GMR971" s="26"/>
      <c r="GMS971" s="26"/>
      <c r="GMT971" s="26"/>
      <c r="GMU971" s="26"/>
      <c r="GMV971" s="26"/>
      <c r="GMW971" s="26"/>
      <c r="GMX971" s="26"/>
      <c r="GMY971" s="26"/>
      <c r="GMZ971" s="26"/>
      <c r="GNA971" s="26"/>
      <c r="GNB971" s="26"/>
      <c r="GNC971" s="26"/>
      <c r="GND971" s="26"/>
      <c r="GNE971" s="26"/>
      <c r="GNF971" s="26"/>
      <c r="GNG971" s="26"/>
      <c r="GNH971" s="26"/>
      <c r="GNI971" s="26"/>
      <c r="GNJ971" s="26"/>
      <c r="GNK971" s="26"/>
      <c r="GNL971" s="26"/>
      <c r="GNM971" s="26"/>
      <c r="GNN971" s="26"/>
      <c r="GNO971" s="26"/>
      <c r="GNP971" s="26"/>
      <c r="GNQ971" s="26"/>
      <c r="GNR971" s="26"/>
      <c r="GNS971" s="26"/>
      <c r="GNT971" s="26"/>
      <c r="GNU971" s="26"/>
      <c r="GNV971" s="26"/>
      <c r="GNW971" s="26"/>
      <c r="GNX971" s="26"/>
      <c r="GNY971" s="26"/>
      <c r="GNZ971" s="26"/>
      <c r="GOA971" s="26"/>
      <c r="GOB971" s="26"/>
      <c r="GOC971" s="26"/>
      <c r="GOD971" s="26"/>
      <c r="GOE971" s="26"/>
      <c r="GOF971" s="26"/>
      <c r="GOG971" s="26"/>
      <c r="GOH971" s="26"/>
      <c r="GOI971" s="26"/>
      <c r="GOJ971" s="26"/>
      <c r="GOK971" s="26"/>
      <c r="GOL971" s="26"/>
      <c r="GOM971" s="26"/>
      <c r="GON971" s="26"/>
      <c r="GOO971" s="26"/>
      <c r="GOP971" s="26"/>
      <c r="GOQ971" s="26"/>
      <c r="GOR971" s="26"/>
      <c r="GOS971" s="26"/>
      <c r="GOT971" s="26"/>
      <c r="GOU971" s="26"/>
      <c r="GOV971" s="26"/>
      <c r="GOW971" s="26"/>
      <c r="GOX971" s="26"/>
      <c r="GOY971" s="26"/>
      <c r="GOZ971" s="26"/>
      <c r="GPA971" s="26"/>
      <c r="GPB971" s="26"/>
      <c r="GPC971" s="26"/>
      <c r="GPD971" s="26"/>
      <c r="GPE971" s="26"/>
      <c r="GPF971" s="26"/>
      <c r="GPG971" s="26"/>
      <c r="GPH971" s="26"/>
      <c r="GPI971" s="26"/>
      <c r="GPJ971" s="26"/>
      <c r="GPK971" s="26"/>
      <c r="GPL971" s="26"/>
      <c r="GPM971" s="26"/>
      <c r="GPN971" s="26"/>
      <c r="GPO971" s="26"/>
      <c r="GPP971" s="26"/>
      <c r="GPQ971" s="26"/>
      <c r="GPR971" s="26"/>
      <c r="GPS971" s="26"/>
      <c r="GPT971" s="26"/>
      <c r="GPU971" s="26"/>
      <c r="GPV971" s="26"/>
      <c r="GPW971" s="26"/>
      <c r="GPX971" s="26"/>
      <c r="GPY971" s="26"/>
      <c r="GPZ971" s="26"/>
      <c r="GQA971" s="26"/>
      <c r="GQB971" s="26"/>
      <c r="GQC971" s="26"/>
      <c r="GQD971" s="26"/>
      <c r="GQE971" s="26"/>
      <c r="GQF971" s="26"/>
      <c r="GQG971" s="26"/>
      <c r="GQH971" s="26"/>
      <c r="GQI971" s="26"/>
      <c r="GQJ971" s="26"/>
      <c r="GQK971" s="26"/>
      <c r="GQL971" s="26"/>
      <c r="GQM971" s="26"/>
      <c r="GQN971" s="26"/>
      <c r="GQO971" s="26"/>
      <c r="GQP971" s="26"/>
      <c r="GQQ971" s="26"/>
      <c r="GQR971" s="26"/>
      <c r="GQS971" s="26"/>
      <c r="GQT971" s="26"/>
      <c r="GQU971" s="26"/>
      <c r="GQV971" s="26"/>
      <c r="GQW971" s="26"/>
      <c r="GQX971" s="26"/>
      <c r="GQY971" s="26"/>
      <c r="GQZ971" s="26"/>
      <c r="GRA971" s="26"/>
      <c r="GRB971" s="26"/>
      <c r="GRC971" s="26"/>
      <c r="GRD971" s="26"/>
      <c r="GRE971" s="26"/>
      <c r="GRF971" s="26"/>
      <c r="GRG971" s="26"/>
      <c r="GRH971" s="26"/>
      <c r="GRI971" s="26"/>
      <c r="GRJ971" s="26"/>
      <c r="GRK971" s="26"/>
      <c r="GRL971" s="26"/>
      <c r="GRM971" s="26"/>
      <c r="GRN971" s="26"/>
      <c r="GRO971" s="26"/>
      <c r="GRP971" s="26"/>
      <c r="GRQ971" s="26"/>
      <c r="GRR971" s="26"/>
      <c r="GRS971" s="26"/>
      <c r="GRT971" s="26"/>
      <c r="GRU971" s="26"/>
      <c r="GRV971" s="26"/>
      <c r="GRW971" s="26"/>
      <c r="GRX971" s="26"/>
      <c r="GRY971" s="26"/>
      <c r="GRZ971" s="26"/>
      <c r="GSA971" s="26"/>
      <c r="GSB971" s="26"/>
      <c r="GSC971" s="26"/>
      <c r="GSD971" s="26"/>
      <c r="GSE971" s="26"/>
      <c r="GSF971" s="26"/>
      <c r="GSG971" s="26"/>
      <c r="GSH971" s="26"/>
      <c r="GSI971" s="26"/>
      <c r="GSJ971" s="26"/>
      <c r="GSK971" s="26"/>
      <c r="GSL971" s="26"/>
      <c r="GSM971" s="26"/>
      <c r="GSN971" s="26"/>
      <c r="GSO971" s="26"/>
      <c r="GSP971" s="26"/>
      <c r="GSQ971" s="26"/>
      <c r="GSR971" s="26"/>
      <c r="GSS971" s="26"/>
      <c r="GST971" s="26"/>
      <c r="GSU971" s="26"/>
      <c r="GSV971" s="26"/>
      <c r="GSW971" s="26"/>
      <c r="GSX971" s="26"/>
      <c r="GSY971" s="26"/>
      <c r="GSZ971" s="26"/>
      <c r="GTA971" s="26"/>
      <c r="GTB971" s="26"/>
      <c r="GTC971" s="26"/>
      <c r="GTD971" s="26"/>
      <c r="GTE971" s="26"/>
      <c r="GTF971" s="26"/>
      <c r="GTG971" s="26"/>
      <c r="GTH971" s="26"/>
      <c r="GTI971" s="26"/>
      <c r="GTJ971" s="26"/>
      <c r="GTK971" s="26"/>
      <c r="GTL971" s="26"/>
      <c r="GTM971" s="26"/>
      <c r="GTN971" s="26"/>
      <c r="GTO971" s="26"/>
      <c r="GTP971" s="26"/>
      <c r="GTQ971" s="26"/>
      <c r="GTR971" s="26"/>
      <c r="GTS971" s="26"/>
      <c r="GTT971" s="26"/>
      <c r="GTU971" s="26"/>
      <c r="GTV971" s="26"/>
      <c r="GTW971" s="26"/>
      <c r="GTX971" s="26"/>
      <c r="GTY971" s="26"/>
      <c r="GTZ971" s="26"/>
      <c r="GUA971" s="26"/>
      <c r="GUB971" s="26"/>
      <c r="GUC971" s="26"/>
      <c r="GUD971" s="26"/>
      <c r="GUE971" s="26"/>
      <c r="GUF971" s="26"/>
      <c r="GUG971" s="26"/>
      <c r="GUH971" s="26"/>
      <c r="GUI971" s="26"/>
      <c r="GUJ971" s="26"/>
      <c r="GUK971" s="26"/>
      <c r="GUL971" s="26"/>
      <c r="GUM971" s="26"/>
      <c r="GUN971" s="26"/>
      <c r="GUO971" s="26"/>
      <c r="GUP971" s="26"/>
      <c r="GUQ971" s="26"/>
      <c r="GUR971" s="26"/>
      <c r="GUS971" s="26"/>
      <c r="GUT971" s="26"/>
      <c r="GUU971" s="26"/>
      <c r="GUV971" s="26"/>
      <c r="GUW971" s="26"/>
      <c r="GUX971" s="26"/>
      <c r="GUY971" s="26"/>
      <c r="GUZ971" s="26"/>
      <c r="GVA971" s="26"/>
      <c r="GVB971" s="26"/>
      <c r="GVC971" s="26"/>
      <c r="GVD971" s="26"/>
      <c r="GVE971" s="26"/>
      <c r="GVF971" s="26"/>
      <c r="GVG971" s="26"/>
      <c r="GVH971" s="26"/>
      <c r="GVI971" s="26"/>
      <c r="GVJ971" s="26"/>
      <c r="GVK971" s="26"/>
      <c r="GVL971" s="26"/>
      <c r="GVM971" s="26"/>
      <c r="GVN971" s="26"/>
      <c r="GVO971" s="26"/>
      <c r="GVP971" s="26"/>
      <c r="GVQ971" s="26"/>
      <c r="GVR971" s="26"/>
      <c r="GVS971" s="26"/>
      <c r="GVT971" s="26"/>
      <c r="GVU971" s="26"/>
      <c r="GVV971" s="26"/>
      <c r="GVW971" s="26"/>
      <c r="GVX971" s="26"/>
      <c r="GVY971" s="26"/>
      <c r="GVZ971" s="26"/>
      <c r="GWA971" s="26"/>
      <c r="GWB971" s="26"/>
      <c r="GWC971" s="26"/>
      <c r="GWD971" s="26"/>
      <c r="GWE971" s="26"/>
      <c r="GWF971" s="26"/>
      <c r="GWG971" s="26"/>
      <c r="GWH971" s="26"/>
      <c r="GWI971" s="26"/>
      <c r="GWJ971" s="26"/>
      <c r="GWK971" s="26"/>
      <c r="GWL971" s="26"/>
      <c r="GWM971" s="26"/>
      <c r="GWN971" s="26"/>
      <c r="GWO971" s="26"/>
      <c r="GWP971" s="26"/>
      <c r="GWQ971" s="26"/>
      <c r="GWR971" s="26"/>
      <c r="GWS971" s="26"/>
      <c r="GWT971" s="26"/>
      <c r="GWU971" s="26"/>
      <c r="GWV971" s="26"/>
      <c r="GWW971" s="26"/>
      <c r="GWX971" s="26"/>
      <c r="GWY971" s="26"/>
      <c r="GWZ971" s="26"/>
      <c r="GXA971" s="26"/>
      <c r="GXB971" s="26"/>
      <c r="GXC971" s="26"/>
      <c r="GXD971" s="26"/>
      <c r="GXE971" s="26"/>
      <c r="GXF971" s="26"/>
      <c r="GXG971" s="26"/>
      <c r="GXH971" s="26"/>
      <c r="GXI971" s="26"/>
      <c r="GXJ971" s="26"/>
      <c r="GXK971" s="26"/>
      <c r="GXL971" s="26"/>
      <c r="GXM971" s="26"/>
      <c r="GXN971" s="26"/>
      <c r="GXO971" s="26"/>
      <c r="GXP971" s="26"/>
      <c r="GXQ971" s="26"/>
      <c r="GXR971" s="26"/>
      <c r="GXS971" s="26"/>
      <c r="GXT971" s="26"/>
      <c r="GXU971" s="26"/>
      <c r="GXV971" s="26"/>
      <c r="GXW971" s="26"/>
      <c r="GXX971" s="26"/>
      <c r="GXY971" s="26"/>
      <c r="GXZ971" s="26"/>
      <c r="GYA971" s="26"/>
      <c r="GYB971" s="26"/>
      <c r="GYC971" s="26"/>
      <c r="GYD971" s="26"/>
      <c r="GYE971" s="26"/>
      <c r="GYF971" s="26"/>
      <c r="GYG971" s="26"/>
      <c r="GYH971" s="26"/>
      <c r="GYI971" s="26"/>
      <c r="GYJ971" s="26"/>
      <c r="GYK971" s="26"/>
      <c r="GYL971" s="26"/>
      <c r="GYM971" s="26"/>
      <c r="GYN971" s="26"/>
      <c r="GYO971" s="26"/>
      <c r="GYP971" s="26"/>
      <c r="GYQ971" s="26"/>
      <c r="GYR971" s="26"/>
      <c r="GYS971" s="26"/>
      <c r="GYT971" s="26"/>
      <c r="GYU971" s="26"/>
      <c r="GYV971" s="26"/>
      <c r="GYW971" s="26"/>
      <c r="GYX971" s="26"/>
      <c r="GYY971" s="26"/>
      <c r="GYZ971" s="26"/>
      <c r="GZA971" s="26"/>
      <c r="GZB971" s="26"/>
      <c r="GZC971" s="26"/>
      <c r="GZD971" s="26"/>
      <c r="GZE971" s="26"/>
      <c r="GZF971" s="26"/>
      <c r="GZG971" s="26"/>
      <c r="GZH971" s="26"/>
      <c r="GZI971" s="26"/>
      <c r="GZJ971" s="26"/>
      <c r="GZK971" s="26"/>
      <c r="GZL971" s="26"/>
      <c r="GZM971" s="26"/>
      <c r="GZN971" s="26"/>
      <c r="GZO971" s="26"/>
      <c r="GZP971" s="26"/>
      <c r="GZQ971" s="26"/>
      <c r="GZR971" s="26"/>
      <c r="GZS971" s="26"/>
      <c r="GZT971" s="26"/>
      <c r="GZU971" s="26"/>
      <c r="GZV971" s="26"/>
      <c r="GZW971" s="26"/>
      <c r="GZX971" s="26"/>
      <c r="GZY971" s="26"/>
      <c r="GZZ971" s="26"/>
      <c r="HAA971" s="26"/>
      <c r="HAB971" s="26"/>
      <c r="HAC971" s="26"/>
      <c r="HAD971" s="26"/>
      <c r="HAE971" s="26"/>
      <c r="HAF971" s="26"/>
      <c r="HAG971" s="26"/>
      <c r="HAH971" s="26"/>
      <c r="HAI971" s="26"/>
      <c r="HAJ971" s="26"/>
      <c r="HAK971" s="26"/>
      <c r="HAL971" s="26"/>
      <c r="HAM971" s="26"/>
      <c r="HAN971" s="26"/>
      <c r="HAO971" s="26"/>
      <c r="HAP971" s="26"/>
      <c r="HAQ971" s="26"/>
      <c r="HAR971" s="26"/>
      <c r="HAS971" s="26"/>
      <c r="HAT971" s="26"/>
      <c r="HAU971" s="26"/>
      <c r="HAV971" s="26"/>
      <c r="HAW971" s="26"/>
      <c r="HAX971" s="26"/>
      <c r="HAY971" s="26"/>
      <c r="HAZ971" s="26"/>
      <c r="HBA971" s="26"/>
      <c r="HBB971" s="26"/>
      <c r="HBC971" s="26"/>
      <c r="HBD971" s="26"/>
      <c r="HBE971" s="26"/>
      <c r="HBF971" s="26"/>
      <c r="HBG971" s="26"/>
      <c r="HBH971" s="26"/>
      <c r="HBI971" s="26"/>
      <c r="HBJ971" s="26"/>
      <c r="HBK971" s="26"/>
      <c r="HBL971" s="26"/>
      <c r="HBM971" s="26"/>
      <c r="HBN971" s="26"/>
      <c r="HBO971" s="26"/>
      <c r="HBP971" s="26"/>
      <c r="HBQ971" s="26"/>
      <c r="HBR971" s="26"/>
      <c r="HBS971" s="26"/>
      <c r="HBT971" s="26"/>
      <c r="HBU971" s="26"/>
      <c r="HBV971" s="26"/>
      <c r="HBW971" s="26"/>
      <c r="HBX971" s="26"/>
      <c r="HBY971" s="26"/>
      <c r="HBZ971" s="26"/>
      <c r="HCA971" s="26"/>
      <c r="HCB971" s="26"/>
      <c r="HCC971" s="26"/>
      <c r="HCD971" s="26"/>
      <c r="HCE971" s="26"/>
      <c r="HCF971" s="26"/>
      <c r="HCG971" s="26"/>
      <c r="HCH971" s="26"/>
      <c r="HCI971" s="26"/>
      <c r="HCJ971" s="26"/>
      <c r="HCK971" s="26"/>
      <c r="HCL971" s="26"/>
      <c r="HCM971" s="26"/>
      <c r="HCN971" s="26"/>
      <c r="HCO971" s="26"/>
      <c r="HCP971" s="26"/>
      <c r="HCQ971" s="26"/>
      <c r="HCR971" s="26"/>
      <c r="HCS971" s="26"/>
      <c r="HCT971" s="26"/>
      <c r="HCU971" s="26"/>
      <c r="HCV971" s="26"/>
      <c r="HCW971" s="26"/>
      <c r="HCX971" s="26"/>
      <c r="HCY971" s="26"/>
      <c r="HCZ971" s="26"/>
      <c r="HDA971" s="26"/>
      <c r="HDB971" s="26"/>
      <c r="HDC971" s="26"/>
      <c r="HDD971" s="26"/>
      <c r="HDE971" s="26"/>
      <c r="HDF971" s="26"/>
      <c r="HDG971" s="26"/>
      <c r="HDH971" s="26"/>
      <c r="HDI971" s="26"/>
      <c r="HDJ971" s="26"/>
      <c r="HDK971" s="26"/>
      <c r="HDL971" s="26"/>
      <c r="HDM971" s="26"/>
      <c r="HDN971" s="26"/>
      <c r="HDO971" s="26"/>
      <c r="HDP971" s="26"/>
      <c r="HDQ971" s="26"/>
      <c r="HDR971" s="26"/>
      <c r="HDS971" s="26"/>
      <c r="HDT971" s="26"/>
      <c r="HDU971" s="26"/>
      <c r="HDV971" s="26"/>
      <c r="HDW971" s="26"/>
      <c r="HDX971" s="26"/>
      <c r="HDY971" s="26"/>
      <c r="HDZ971" s="26"/>
      <c r="HEA971" s="26"/>
      <c r="HEB971" s="26"/>
      <c r="HEC971" s="26"/>
      <c r="HED971" s="26"/>
      <c r="HEE971" s="26"/>
      <c r="HEF971" s="26"/>
      <c r="HEG971" s="26"/>
      <c r="HEH971" s="26"/>
      <c r="HEI971" s="26"/>
      <c r="HEJ971" s="26"/>
      <c r="HEK971" s="26"/>
      <c r="HEL971" s="26"/>
      <c r="HEM971" s="26"/>
      <c r="HEN971" s="26"/>
      <c r="HEO971" s="26"/>
      <c r="HEP971" s="26"/>
      <c r="HEQ971" s="26"/>
      <c r="HER971" s="26"/>
      <c r="HES971" s="26"/>
      <c r="HET971" s="26"/>
      <c r="HEU971" s="26"/>
      <c r="HEV971" s="26"/>
      <c r="HEW971" s="26"/>
      <c r="HEX971" s="26"/>
      <c r="HEY971" s="26"/>
      <c r="HEZ971" s="26"/>
      <c r="HFA971" s="26"/>
      <c r="HFB971" s="26"/>
      <c r="HFC971" s="26"/>
      <c r="HFD971" s="26"/>
      <c r="HFE971" s="26"/>
      <c r="HFF971" s="26"/>
      <c r="HFG971" s="26"/>
      <c r="HFH971" s="26"/>
      <c r="HFI971" s="26"/>
      <c r="HFJ971" s="26"/>
      <c r="HFK971" s="26"/>
      <c r="HFL971" s="26"/>
      <c r="HFM971" s="26"/>
      <c r="HFN971" s="26"/>
      <c r="HFO971" s="26"/>
      <c r="HFP971" s="26"/>
      <c r="HFQ971" s="26"/>
      <c r="HFR971" s="26"/>
      <c r="HFS971" s="26"/>
      <c r="HFT971" s="26"/>
      <c r="HFU971" s="26"/>
      <c r="HFV971" s="26"/>
      <c r="HFW971" s="26"/>
      <c r="HFX971" s="26"/>
      <c r="HFY971" s="26"/>
      <c r="HFZ971" s="26"/>
      <c r="HGA971" s="26"/>
      <c r="HGB971" s="26"/>
      <c r="HGC971" s="26"/>
      <c r="HGD971" s="26"/>
      <c r="HGE971" s="26"/>
      <c r="HGF971" s="26"/>
      <c r="HGG971" s="26"/>
      <c r="HGH971" s="26"/>
      <c r="HGI971" s="26"/>
      <c r="HGJ971" s="26"/>
      <c r="HGK971" s="26"/>
      <c r="HGL971" s="26"/>
      <c r="HGM971" s="26"/>
      <c r="HGN971" s="26"/>
      <c r="HGO971" s="26"/>
      <c r="HGP971" s="26"/>
      <c r="HGQ971" s="26"/>
      <c r="HGR971" s="26"/>
      <c r="HGS971" s="26"/>
      <c r="HGT971" s="26"/>
      <c r="HGU971" s="26"/>
      <c r="HGV971" s="26"/>
      <c r="HGW971" s="26"/>
      <c r="HGX971" s="26"/>
      <c r="HGY971" s="26"/>
      <c r="HGZ971" s="26"/>
      <c r="HHA971" s="26"/>
      <c r="HHB971" s="26"/>
      <c r="HHC971" s="26"/>
      <c r="HHD971" s="26"/>
      <c r="HHE971" s="26"/>
      <c r="HHF971" s="26"/>
      <c r="HHG971" s="26"/>
      <c r="HHH971" s="26"/>
      <c r="HHI971" s="26"/>
      <c r="HHJ971" s="26"/>
      <c r="HHK971" s="26"/>
      <c r="HHL971" s="26"/>
      <c r="HHM971" s="26"/>
      <c r="HHN971" s="26"/>
      <c r="HHO971" s="26"/>
      <c r="HHP971" s="26"/>
      <c r="HHQ971" s="26"/>
      <c r="HHR971" s="26"/>
      <c r="HHS971" s="26"/>
      <c r="HHT971" s="26"/>
      <c r="HHU971" s="26"/>
      <c r="HHV971" s="26"/>
      <c r="HHW971" s="26"/>
      <c r="HHX971" s="26"/>
      <c r="HHY971" s="26"/>
      <c r="HHZ971" s="26"/>
      <c r="HIA971" s="26"/>
      <c r="HIB971" s="26"/>
      <c r="HIC971" s="26"/>
      <c r="HID971" s="26"/>
      <c r="HIE971" s="26"/>
      <c r="HIF971" s="26"/>
      <c r="HIG971" s="26"/>
      <c r="HIH971" s="26"/>
      <c r="HII971" s="26"/>
      <c r="HIJ971" s="26"/>
      <c r="HIK971" s="26"/>
      <c r="HIL971" s="26"/>
      <c r="HIM971" s="26"/>
      <c r="HIN971" s="26"/>
      <c r="HIO971" s="26"/>
      <c r="HIP971" s="26"/>
      <c r="HIQ971" s="26"/>
      <c r="HIR971" s="26"/>
      <c r="HIS971" s="26"/>
      <c r="HIT971" s="26"/>
      <c r="HIU971" s="26"/>
      <c r="HIV971" s="26"/>
      <c r="HIW971" s="26"/>
      <c r="HIX971" s="26"/>
      <c r="HIY971" s="26"/>
      <c r="HIZ971" s="26"/>
      <c r="HJA971" s="26"/>
      <c r="HJB971" s="26"/>
      <c r="HJC971" s="26"/>
      <c r="HJD971" s="26"/>
      <c r="HJE971" s="26"/>
      <c r="HJF971" s="26"/>
      <c r="HJG971" s="26"/>
      <c r="HJH971" s="26"/>
      <c r="HJI971" s="26"/>
      <c r="HJJ971" s="26"/>
      <c r="HJK971" s="26"/>
      <c r="HJL971" s="26"/>
      <c r="HJM971" s="26"/>
      <c r="HJN971" s="26"/>
      <c r="HJO971" s="26"/>
      <c r="HJP971" s="26"/>
      <c r="HJQ971" s="26"/>
      <c r="HJR971" s="26"/>
      <c r="HJS971" s="26"/>
      <c r="HJT971" s="26"/>
      <c r="HJU971" s="26"/>
      <c r="HJV971" s="26"/>
      <c r="HJW971" s="26"/>
      <c r="HJX971" s="26"/>
      <c r="HJY971" s="26"/>
      <c r="HJZ971" s="26"/>
      <c r="HKA971" s="26"/>
      <c r="HKB971" s="26"/>
      <c r="HKC971" s="26"/>
      <c r="HKD971" s="26"/>
      <c r="HKE971" s="26"/>
      <c r="HKF971" s="26"/>
      <c r="HKG971" s="26"/>
      <c r="HKH971" s="26"/>
      <c r="HKI971" s="26"/>
      <c r="HKJ971" s="26"/>
      <c r="HKK971" s="26"/>
      <c r="HKL971" s="26"/>
      <c r="HKM971" s="26"/>
      <c r="HKN971" s="26"/>
      <c r="HKO971" s="26"/>
      <c r="HKP971" s="26"/>
      <c r="HKQ971" s="26"/>
      <c r="HKR971" s="26"/>
      <c r="HKS971" s="26"/>
      <c r="HKT971" s="26"/>
      <c r="HKU971" s="26"/>
      <c r="HKV971" s="26"/>
      <c r="HKW971" s="26"/>
      <c r="HKX971" s="26"/>
      <c r="HKY971" s="26"/>
      <c r="HKZ971" s="26"/>
      <c r="HLA971" s="26"/>
      <c r="HLB971" s="26"/>
      <c r="HLC971" s="26"/>
      <c r="HLD971" s="26"/>
      <c r="HLE971" s="26"/>
      <c r="HLF971" s="26"/>
      <c r="HLG971" s="26"/>
      <c r="HLH971" s="26"/>
      <c r="HLI971" s="26"/>
      <c r="HLJ971" s="26"/>
      <c r="HLK971" s="26"/>
      <c r="HLL971" s="26"/>
      <c r="HLM971" s="26"/>
      <c r="HLN971" s="26"/>
      <c r="HLO971" s="26"/>
      <c r="HLP971" s="26"/>
      <c r="HLQ971" s="26"/>
      <c r="HLR971" s="26"/>
      <c r="HLS971" s="26"/>
      <c r="HLT971" s="26"/>
      <c r="HLU971" s="26"/>
      <c r="HLV971" s="26"/>
      <c r="HLW971" s="26"/>
      <c r="HLX971" s="26"/>
      <c r="HLY971" s="26"/>
      <c r="HLZ971" s="26"/>
      <c r="HMA971" s="26"/>
      <c r="HMB971" s="26"/>
      <c r="HMC971" s="26"/>
      <c r="HMD971" s="26"/>
      <c r="HME971" s="26"/>
      <c r="HMF971" s="26"/>
      <c r="HMG971" s="26"/>
      <c r="HMH971" s="26"/>
      <c r="HMI971" s="26"/>
      <c r="HMJ971" s="26"/>
      <c r="HMK971" s="26"/>
      <c r="HML971" s="26"/>
      <c r="HMM971" s="26"/>
      <c r="HMN971" s="26"/>
      <c r="HMO971" s="26"/>
      <c r="HMP971" s="26"/>
      <c r="HMQ971" s="26"/>
      <c r="HMR971" s="26"/>
      <c r="HMS971" s="26"/>
      <c r="HMT971" s="26"/>
      <c r="HMU971" s="26"/>
      <c r="HMV971" s="26"/>
      <c r="HMW971" s="26"/>
      <c r="HMX971" s="26"/>
      <c r="HMY971" s="26"/>
      <c r="HMZ971" s="26"/>
      <c r="HNA971" s="26"/>
      <c r="HNB971" s="26"/>
      <c r="HNC971" s="26"/>
      <c r="HND971" s="26"/>
      <c r="HNE971" s="26"/>
      <c r="HNF971" s="26"/>
      <c r="HNG971" s="26"/>
      <c r="HNH971" s="26"/>
      <c r="HNI971" s="26"/>
      <c r="HNJ971" s="26"/>
      <c r="HNK971" s="26"/>
      <c r="HNL971" s="26"/>
      <c r="HNM971" s="26"/>
      <c r="HNN971" s="26"/>
      <c r="HNO971" s="26"/>
      <c r="HNP971" s="26"/>
      <c r="HNQ971" s="26"/>
      <c r="HNR971" s="26"/>
      <c r="HNS971" s="26"/>
      <c r="HNT971" s="26"/>
      <c r="HNU971" s="26"/>
      <c r="HNV971" s="26"/>
      <c r="HNW971" s="26"/>
      <c r="HNX971" s="26"/>
      <c r="HNY971" s="26"/>
      <c r="HNZ971" s="26"/>
      <c r="HOA971" s="26"/>
      <c r="HOB971" s="26"/>
      <c r="HOC971" s="26"/>
      <c r="HOD971" s="26"/>
      <c r="HOE971" s="26"/>
      <c r="HOF971" s="26"/>
      <c r="HOG971" s="26"/>
      <c r="HOH971" s="26"/>
      <c r="HOI971" s="26"/>
      <c r="HOJ971" s="26"/>
      <c r="HOK971" s="26"/>
      <c r="HOL971" s="26"/>
      <c r="HOM971" s="26"/>
      <c r="HON971" s="26"/>
      <c r="HOO971" s="26"/>
      <c r="HOP971" s="26"/>
      <c r="HOQ971" s="26"/>
      <c r="HOR971" s="26"/>
      <c r="HOS971" s="26"/>
      <c r="HOT971" s="26"/>
      <c r="HOU971" s="26"/>
      <c r="HOV971" s="26"/>
      <c r="HOW971" s="26"/>
      <c r="HOX971" s="26"/>
      <c r="HOY971" s="26"/>
      <c r="HOZ971" s="26"/>
      <c r="HPA971" s="26"/>
      <c r="HPB971" s="26"/>
      <c r="HPC971" s="26"/>
      <c r="HPD971" s="26"/>
      <c r="HPE971" s="26"/>
      <c r="HPF971" s="26"/>
      <c r="HPG971" s="26"/>
      <c r="HPH971" s="26"/>
      <c r="HPI971" s="26"/>
      <c r="HPJ971" s="26"/>
      <c r="HPK971" s="26"/>
      <c r="HPL971" s="26"/>
      <c r="HPM971" s="26"/>
      <c r="HPN971" s="26"/>
      <c r="HPO971" s="26"/>
      <c r="HPP971" s="26"/>
      <c r="HPQ971" s="26"/>
      <c r="HPR971" s="26"/>
      <c r="HPS971" s="26"/>
      <c r="HPT971" s="26"/>
      <c r="HPU971" s="26"/>
      <c r="HPV971" s="26"/>
      <c r="HPW971" s="26"/>
      <c r="HPX971" s="26"/>
      <c r="HPY971" s="26"/>
      <c r="HPZ971" s="26"/>
      <c r="HQA971" s="26"/>
      <c r="HQB971" s="26"/>
      <c r="HQC971" s="26"/>
      <c r="HQD971" s="26"/>
      <c r="HQE971" s="26"/>
      <c r="HQF971" s="26"/>
      <c r="HQG971" s="26"/>
      <c r="HQH971" s="26"/>
      <c r="HQI971" s="26"/>
      <c r="HQJ971" s="26"/>
      <c r="HQK971" s="26"/>
      <c r="HQL971" s="26"/>
      <c r="HQM971" s="26"/>
      <c r="HQN971" s="26"/>
      <c r="HQO971" s="26"/>
      <c r="HQP971" s="26"/>
      <c r="HQQ971" s="26"/>
      <c r="HQR971" s="26"/>
      <c r="HQS971" s="26"/>
      <c r="HQT971" s="26"/>
      <c r="HQU971" s="26"/>
      <c r="HQV971" s="26"/>
      <c r="HQW971" s="26"/>
      <c r="HQX971" s="26"/>
      <c r="HQY971" s="26"/>
      <c r="HQZ971" s="26"/>
      <c r="HRA971" s="26"/>
      <c r="HRB971" s="26"/>
      <c r="HRC971" s="26"/>
      <c r="HRD971" s="26"/>
      <c r="HRE971" s="26"/>
      <c r="HRF971" s="26"/>
      <c r="HRG971" s="26"/>
      <c r="HRH971" s="26"/>
      <c r="HRI971" s="26"/>
      <c r="HRJ971" s="26"/>
      <c r="HRK971" s="26"/>
      <c r="HRL971" s="26"/>
      <c r="HRM971" s="26"/>
      <c r="HRN971" s="26"/>
      <c r="HRO971" s="26"/>
      <c r="HRP971" s="26"/>
      <c r="HRQ971" s="26"/>
      <c r="HRR971" s="26"/>
      <c r="HRS971" s="26"/>
      <c r="HRT971" s="26"/>
      <c r="HRU971" s="26"/>
      <c r="HRV971" s="26"/>
      <c r="HRW971" s="26"/>
      <c r="HRX971" s="26"/>
      <c r="HRY971" s="26"/>
      <c r="HRZ971" s="26"/>
      <c r="HSA971" s="26"/>
      <c r="HSB971" s="26"/>
      <c r="HSC971" s="26"/>
      <c r="HSD971" s="26"/>
      <c r="HSE971" s="26"/>
      <c r="HSF971" s="26"/>
      <c r="HSG971" s="26"/>
      <c r="HSH971" s="26"/>
      <c r="HSI971" s="26"/>
      <c r="HSJ971" s="26"/>
      <c r="HSK971" s="26"/>
      <c r="HSL971" s="26"/>
      <c r="HSM971" s="26"/>
      <c r="HSN971" s="26"/>
      <c r="HSO971" s="26"/>
      <c r="HSP971" s="26"/>
      <c r="HSQ971" s="26"/>
      <c r="HSR971" s="26"/>
      <c r="HSS971" s="26"/>
      <c r="HST971" s="26"/>
      <c r="HSU971" s="26"/>
      <c r="HSV971" s="26"/>
      <c r="HSW971" s="26"/>
      <c r="HSX971" s="26"/>
      <c r="HSY971" s="26"/>
      <c r="HSZ971" s="26"/>
      <c r="HTA971" s="26"/>
      <c r="HTB971" s="26"/>
      <c r="HTC971" s="26"/>
      <c r="HTD971" s="26"/>
      <c r="HTE971" s="26"/>
      <c r="HTF971" s="26"/>
      <c r="HTG971" s="26"/>
      <c r="HTH971" s="26"/>
      <c r="HTI971" s="26"/>
      <c r="HTJ971" s="26"/>
      <c r="HTK971" s="26"/>
      <c r="HTL971" s="26"/>
      <c r="HTM971" s="26"/>
      <c r="HTN971" s="26"/>
      <c r="HTO971" s="26"/>
      <c r="HTP971" s="26"/>
      <c r="HTQ971" s="26"/>
      <c r="HTR971" s="26"/>
      <c r="HTS971" s="26"/>
      <c r="HTT971" s="26"/>
      <c r="HTU971" s="26"/>
      <c r="HTV971" s="26"/>
      <c r="HTW971" s="26"/>
      <c r="HTX971" s="26"/>
      <c r="HTY971" s="26"/>
      <c r="HTZ971" s="26"/>
      <c r="HUA971" s="26"/>
      <c r="HUB971" s="26"/>
      <c r="HUC971" s="26"/>
      <c r="HUD971" s="26"/>
      <c r="HUE971" s="26"/>
      <c r="HUF971" s="26"/>
      <c r="HUG971" s="26"/>
      <c r="HUH971" s="26"/>
      <c r="HUI971" s="26"/>
      <c r="HUJ971" s="26"/>
      <c r="HUK971" s="26"/>
      <c r="HUL971" s="26"/>
      <c r="HUM971" s="26"/>
      <c r="HUN971" s="26"/>
      <c r="HUO971" s="26"/>
      <c r="HUP971" s="26"/>
      <c r="HUQ971" s="26"/>
      <c r="HUR971" s="26"/>
      <c r="HUS971" s="26"/>
      <c r="HUT971" s="26"/>
      <c r="HUU971" s="26"/>
      <c r="HUV971" s="26"/>
      <c r="HUW971" s="26"/>
      <c r="HUX971" s="26"/>
      <c r="HUY971" s="26"/>
      <c r="HUZ971" s="26"/>
      <c r="HVA971" s="26"/>
      <c r="HVB971" s="26"/>
      <c r="HVC971" s="26"/>
      <c r="HVD971" s="26"/>
      <c r="HVE971" s="26"/>
      <c r="HVF971" s="26"/>
      <c r="HVG971" s="26"/>
      <c r="HVH971" s="26"/>
      <c r="HVI971" s="26"/>
      <c r="HVJ971" s="26"/>
      <c r="HVK971" s="26"/>
      <c r="HVL971" s="26"/>
      <c r="HVM971" s="26"/>
      <c r="HVN971" s="26"/>
      <c r="HVO971" s="26"/>
      <c r="HVP971" s="26"/>
      <c r="HVQ971" s="26"/>
      <c r="HVR971" s="26"/>
      <c r="HVS971" s="26"/>
      <c r="HVT971" s="26"/>
      <c r="HVU971" s="26"/>
      <c r="HVV971" s="26"/>
      <c r="HVW971" s="26"/>
      <c r="HVX971" s="26"/>
      <c r="HVY971" s="26"/>
      <c r="HVZ971" s="26"/>
      <c r="HWA971" s="26"/>
      <c r="HWB971" s="26"/>
      <c r="HWC971" s="26"/>
      <c r="HWD971" s="26"/>
      <c r="HWE971" s="26"/>
      <c r="HWF971" s="26"/>
      <c r="HWG971" s="26"/>
      <c r="HWH971" s="26"/>
      <c r="HWI971" s="26"/>
      <c r="HWJ971" s="26"/>
      <c r="HWK971" s="26"/>
      <c r="HWL971" s="26"/>
      <c r="HWM971" s="26"/>
      <c r="HWN971" s="26"/>
      <c r="HWO971" s="26"/>
      <c r="HWP971" s="26"/>
      <c r="HWQ971" s="26"/>
      <c r="HWR971" s="26"/>
      <c r="HWS971" s="26"/>
      <c r="HWT971" s="26"/>
      <c r="HWU971" s="26"/>
      <c r="HWV971" s="26"/>
      <c r="HWW971" s="26"/>
      <c r="HWX971" s="26"/>
      <c r="HWY971" s="26"/>
      <c r="HWZ971" s="26"/>
      <c r="HXA971" s="26"/>
      <c r="HXB971" s="26"/>
      <c r="HXC971" s="26"/>
      <c r="HXD971" s="26"/>
      <c r="HXE971" s="26"/>
      <c r="HXF971" s="26"/>
      <c r="HXG971" s="26"/>
      <c r="HXH971" s="26"/>
      <c r="HXI971" s="26"/>
      <c r="HXJ971" s="26"/>
      <c r="HXK971" s="26"/>
      <c r="HXL971" s="26"/>
      <c r="HXM971" s="26"/>
      <c r="HXN971" s="26"/>
      <c r="HXO971" s="26"/>
      <c r="HXP971" s="26"/>
      <c r="HXQ971" s="26"/>
      <c r="HXR971" s="26"/>
      <c r="HXS971" s="26"/>
      <c r="HXT971" s="26"/>
      <c r="HXU971" s="26"/>
      <c r="HXV971" s="26"/>
      <c r="HXW971" s="26"/>
      <c r="HXX971" s="26"/>
      <c r="HXY971" s="26"/>
      <c r="HXZ971" s="26"/>
      <c r="HYA971" s="26"/>
      <c r="HYB971" s="26"/>
      <c r="HYC971" s="26"/>
      <c r="HYD971" s="26"/>
      <c r="HYE971" s="26"/>
      <c r="HYF971" s="26"/>
      <c r="HYG971" s="26"/>
      <c r="HYH971" s="26"/>
      <c r="HYI971" s="26"/>
      <c r="HYJ971" s="26"/>
      <c r="HYK971" s="26"/>
      <c r="HYL971" s="26"/>
      <c r="HYM971" s="26"/>
      <c r="HYN971" s="26"/>
      <c r="HYO971" s="26"/>
      <c r="HYP971" s="26"/>
      <c r="HYQ971" s="26"/>
      <c r="HYR971" s="26"/>
      <c r="HYS971" s="26"/>
      <c r="HYT971" s="26"/>
      <c r="HYU971" s="26"/>
      <c r="HYV971" s="26"/>
      <c r="HYW971" s="26"/>
      <c r="HYX971" s="26"/>
      <c r="HYY971" s="26"/>
      <c r="HYZ971" s="26"/>
      <c r="HZA971" s="26"/>
      <c r="HZB971" s="26"/>
      <c r="HZC971" s="26"/>
      <c r="HZD971" s="26"/>
      <c r="HZE971" s="26"/>
      <c r="HZF971" s="26"/>
      <c r="HZG971" s="26"/>
      <c r="HZH971" s="26"/>
      <c r="HZI971" s="26"/>
      <c r="HZJ971" s="26"/>
      <c r="HZK971" s="26"/>
      <c r="HZL971" s="26"/>
      <c r="HZM971" s="26"/>
      <c r="HZN971" s="26"/>
      <c r="HZO971" s="26"/>
      <c r="HZP971" s="26"/>
      <c r="HZQ971" s="26"/>
      <c r="HZR971" s="26"/>
      <c r="HZS971" s="26"/>
      <c r="HZT971" s="26"/>
      <c r="HZU971" s="26"/>
      <c r="HZV971" s="26"/>
      <c r="HZW971" s="26"/>
      <c r="HZX971" s="26"/>
      <c r="HZY971" s="26"/>
      <c r="HZZ971" s="26"/>
      <c r="IAA971" s="26"/>
      <c r="IAB971" s="26"/>
      <c r="IAC971" s="26"/>
      <c r="IAD971" s="26"/>
      <c r="IAE971" s="26"/>
      <c r="IAF971" s="26"/>
      <c r="IAG971" s="26"/>
      <c r="IAH971" s="26"/>
      <c r="IAI971" s="26"/>
      <c r="IAJ971" s="26"/>
      <c r="IAK971" s="26"/>
      <c r="IAL971" s="26"/>
      <c r="IAM971" s="26"/>
      <c r="IAN971" s="26"/>
      <c r="IAO971" s="26"/>
      <c r="IAP971" s="26"/>
      <c r="IAQ971" s="26"/>
      <c r="IAR971" s="26"/>
      <c r="IAS971" s="26"/>
      <c r="IAT971" s="26"/>
      <c r="IAU971" s="26"/>
      <c r="IAV971" s="26"/>
      <c r="IAW971" s="26"/>
      <c r="IAX971" s="26"/>
      <c r="IAY971" s="26"/>
      <c r="IAZ971" s="26"/>
      <c r="IBA971" s="26"/>
      <c r="IBB971" s="26"/>
      <c r="IBC971" s="26"/>
      <c r="IBD971" s="26"/>
      <c r="IBE971" s="26"/>
      <c r="IBF971" s="26"/>
      <c r="IBG971" s="26"/>
      <c r="IBH971" s="26"/>
      <c r="IBI971" s="26"/>
      <c r="IBJ971" s="26"/>
      <c r="IBK971" s="26"/>
      <c r="IBL971" s="26"/>
      <c r="IBM971" s="26"/>
      <c r="IBN971" s="26"/>
      <c r="IBO971" s="26"/>
      <c r="IBP971" s="26"/>
      <c r="IBQ971" s="26"/>
      <c r="IBR971" s="26"/>
      <c r="IBS971" s="26"/>
      <c r="IBT971" s="26"/>
      <c r="IBU971" s="26"/>
      <c r="IBV971" s="26"/>
      <c r="IBW971" s="26"/>
      <c r="IBX971" s="26"/>
      <c r="IBY971" s="26"/>
      <c r="IBZ971" s="26"/>
      <c r="ICA971" s="26"/>
      <c r="ICB971" s="26"/>
      <c r="ICC971" s="26"/>
      <c r="ICD971" s="26"/>
      <c r="ICE971" s="26"/>
      <c r="ICF971" s="26"/>
      <c r="ICG971" s="26"/>
      <c r="ICH971" s="26"/>
      <c r="ICI971" s="26"/>
      <c r="ICJ971" s="26"/>
      <c r="ICK971" s="26"/>
      <c r="ICL971" s="26"/>
      <c r="ICM971" s="26"/>
      <c r="ICN971" s="26"/>
      <c r="ICO971" s="26"/>
      <c r="ICP971" s="26"/>
      <c r="ICQ971" s="26"/>
      <c r="ICR971" s="26"/>
      <c r="ICS971" s="26"/>
      <c r="ICT971" s="26"/>
      <c r="ICU971" s="26"/>
      <c r="ICV971" s="26"/>
      <c r="ICW971" s="26"/>
      <c r="ICX971" s="26"/>
      <c r="ICY971" s="26"/>
      <c r="ICZ971" s="26"/>
      <c r="IDA971" s="26"/>
      <c r="IDB971" s="26"/>
      <c r="IDC971" s="26"/>
      <c r="IDD971" s="26"/>
      <c r="IDE971" s="26"/>
      <c r="IDF971" s="26"/>
      <c r="IDG971" s="26"/>
      <c r="IDH971" s="26"/>
      <c r="IDI971" s="26"/>
      <c r="IDJ971" s="26"/>
      <c r="IDK971" s="26"/>
      <c r="IDL971" s="26"/>
      <c r="IDM971" s="26"/>
      <c r="IDN971" s="26"/>
      <c r="IDO971" s="26"/>
      <c r="IDP971" s="26"/>
      <c r="IDQ971" s="26"/>
      <c r="IDR971" s="26"/>
      <c r="IDS971" s="26"/>
      <c r="IDT971" s="26"/>
      <c r="IDU971" s="26"/>
      <c r="IDV971" s="26"/>
      <c r="IDW971" s="26"/>
      <c r="IDX971" s="26"/>
      <c r="IDY971" s="26"/>
      <c r="IDZ971" s="26"/>
      <c r="IEA971" s="26"/>
      <c r="IEB971" s="26"/>
      <c r="IEC971" s="26"/>
      <c r="IED971" s="26"/>
      <c r="IEE971" s="26"/>
      <c r="IEF971" s="26"/>
      <c r="IEG971" s="26"/>
      <c r="IEH971" s="26"/>
      <c r="IEI971" s="26"/>
      <c r="IEJ971" s="26"/>
      <c r="IEK971" s="26"/>
      <c r="IEL971" s="26"/>
      <c r="IEM971" s="26"/>
      <c r="IEN971" s="26"/>
      <c r="IEO971" s="26"/>
      <c r="IEP971" s="26"/>
      <c r="IEQ971" s="26"/>
      <c r="IER971" s="26"/>
      <c r="IES971" s="26"/>
      <c r="IET971" s="26"/>
      <c r="IEU971" s="26"/>
      <c r="IEV971" s="26"/>
      <c r="IEW971" s="26"/>
      <c r="IEX971" s="26"/>
      <c r="IEY971" s="26"/>
      <c r="IEZ971" s="26"/>
      <c r="IFA971" s="26"/>
      <c r="IFB971" s="26"/>
      <c r="IFC971" s="26"/>
      <c r="IFD971" s="26"/>
      <c r="IFE971" s="26"/>
      <c r="IFF971" s="26"/>
      <c r="IFG971" s="26"/>
      <c r="IFH971" s="26"/>
      <c r="IFI971" s="26"/>
      <c r="IFJ971" s="26"/>
      <c r="IFK971" s="26"/>
      <c r="IFL971" s="26"/>
      <c r="IFM971" s="26"/>
      <c r="IFN971" s="26"/>
      <c r="IFO971" s="26"/>
      <c r="IFP971" s="26"/>
      <c r="IFQ971" s="26"/>
      <c r="IFR971" s="26"/>
      <c r="IFS971" s="26"/>
      <c r="IFT971" s="26"/>
      <c r="IFU971" s="26"/>
      <c r="IFV971" s="26"/>
      <c r="IFW971" s="26"/>
      <c r="IFX971" s="26"/>
      <c r="IFY971" s="26"/>
      <c r="IFZ971" s="26"/>
      <c r="IGA971" s="26"/>
      <c r="IGB971" s="26"/>
      <c r="IGC971" s="26"/>
      <c r="IGD971" s="26"/>
      <c r="IGE971" s="26"/>
      <c r="IGF971" s="26"/>
      <c r="IGG971" s="26"/>
      <c r="IGH971" s="26"/>
      <c r="IGI971" s="26"/>
      <c r="IGJ971" s="26"/>
      <c r="IGK971" s="26"/>
      <c r="IGL971" s="26"/>
      <c r="IGM971" s="26"/>
      <c r="IGN971" s="26"/>
      <c r="IGO971" s="26"/>
      <c r="IGP971" s="26"/>
      <c r="IGQ971" s="26"/>
      <c r="IGR971" s="26"/>
      <c r="IGS971" s="26"/>
      <c r="IGT971" s="26"/>
      <c r="IGU971" s="26"/>
      <c r="IGV971" s="26"/>
      <c r="IGW971" s="26"/>
      <c r="IGX971" s="26"/>
      <c r="IGY971" s="26"/>
      <c r="IGZ971" s="26"/>
      <c r="IHA971" s="26"/>
      <c r="IHB971" s="26"/>
      <c r="IHC971" s="26"/>
      <c r="IHD971" s="26"/>
      <c r="IHE971" s="26"/>
      <c r="IHF971" s="26"/>
      <c r="IHG971" s="26"/>
      <c r="IHH971" s="26"/>
      <c r="IHI971" s="26"/>
      <c r="IHJ971" s="26"/>
      <c r="IHK971" s="26"/>
      <c r="IHL971" s="26"/>
      <c r="IHM971" s="26"/>
      <c r="IHN971" s="26"/>
      <c r="IHO971" s="26"/>
      <c r="IHP971" s="26"/>
      <c r="IHQ971" s="26"/>
      <c r="IHR971" s="26"/>
      <c r="IHS971" s="26"/>
      <c r="IHT971" s="26"/>
      <c r="IHU971" s="26"/>
      <c r="IHV971" s="26"/>
      <c r="IHW971" s="26"/>
      <c r="IHX971" s="26"/>
      <c r="IHY971" s="26"/>
      <c r="IHZ971" s="26"/>
      <c r="IIA971" s="26"/>
      <c r="IIB971" s="26"/>
      <c r="IIC971" s="26"/>
      <c r="IID971" s="26"/>
      <c r="IIE971" s="26"/>
      <c r="IIF971" s="26"/>
      <c r="IIG971" s="26"/>
      <c r="IIH971" s="26"/>
      <c r="III971" s="26"/>
      <c r="IIJ971" s="26"/>
      <c r="IIK971" s="26"/>
      <c r="IIL971" s="26"/>
      <c r="IIM971" s="26"/>
      <c r="IIN971" s="26"/>
      <c r="IIO971" s="26"/>
      <c r="IIP971" s="26"/>
      <c r="IIQ971" s="26"/>
      <c r="IIR971" s="26"/>
      <c r="IIS971" s="26"/>
      <c r="IIT971" s="26"/>
      <c r="IIU971" s="26"/>
      <c r="IIV971" s="26"/>
      <c r="IIW971" s="26"/>
      <c r="IIX971" s="26"/>
      <c r="IIY971" s="26"/>
      <c r="IIZ971" s="26"/>
      <c r="IJA971" s="26"/>
      <c r="IJB971" s="26"/>
      <c r="IJC971" s="26"/>
      <c r="IJD971" s="26"/>
      <c r="IJE971" s="26"/>
      <c r="IJF971" s="26"/>
      <c r="IJG971" s="26"/>
      <c r="IJH971" s="26"/>
      <c r="IJI971" s="26"/>
      <c r="IJJ971" s="26"/>
      <c r="IJK971" s="26"/>
      <c r="IJL971" s="26"/>
      <c r="IJM971" s="26"/>
      <c r="IJN971" s="26"/>
      <c r="IJO971" s="26"/>
      <c r="IJP971" s="26"/>
      <c r="IJQ971" s="26"/>
      <c r="IJR971" s="26"/>
      <c r="IJS971" s="26"/>
      <c r="IJT971" s="26"/>
      <c r="IJU971" s="26"/>
      <c r="IJV971" s="26"/>
      <c r="IJW971" s="26"/>
      <c r="IJX971" s="26"/>
      <c r="IJY971" s="26"/>
      <c r="IJZ971" s="26"/>
      <c r="IKA971" s="26"/>
      <c r="IKB971" s="26"/>
      <c r="IKC971" s="26"/>
      <c r="IKD971" s="26"/>
      <c r="IKE971" s="26"/>
      <c r="IKF971" s="26"/>
      <c r="IKG971" s="26"/>
      <c r="IKH971" s="26"/>
      <c r="IKI971" s="26"/>
      <c r="IKJ971" s="26"/>
      <c r="IKK971" s="26"/>
      <c r="IKL971" s="26"/>
      <c r="IKM971" s="26"/>
      <c r="IKN971" s="26"/>
      <c r="IKO971" s="26"/>
      <c r="IKP971" s="26"/>
      <c r="IKQ971" s="26"/>
      <c r="IKR971" s="26"/>
      <c r="IKS971" s="26"/>
      <c r="IKT971" s="26"/>
      <c r="IKU971" s="26"/>
      <c r="IKV971" s="26"/>
      <c r="IKW971" s="26"/>
      <c r="IKX971" s="26"/>
      <c r="IKY971" s="26"/>
      <c r="IKZ971" s="26"/>
      <c r="ILA971" s="26"/>
      <c r="ILB971" s="26"/>
      <c r="ILC971" s="26"/>
      <c r="ILD971" s="26"/>
      <c r="ILE971" s="26"/>
      <c r="ILF971" s="26"/>
      <c r="ILG971" s="26"/>
      <c r="ILH971" s="26"/>
      <c r="ILI971" s="26"/>
      <c r="ILJ971" s="26"/>
      <c r="ILK971" s="26"/>
      <c r="ILL971" s="26"/>
      <c r="ILM971" s="26"/>
      <c r="ILN971" s="26"/>
      <c r="ILO971" s="26"/>
      <c r="ILP971" s="26"/>
      <c r="ILQ971" s="26"/>
      <c r="ILR971" s="26"/>
      <c r="ILS971" s="26"/>
      <c r="ILT971" s="26"/>
      <c r="ILU971" s="26"/>
      <c r="ILV971" s="26"/>
      <c r="ILW971" s="26"/>
      <c r="ILX971" s="26"/>
      <c r="ILY971" s="26"/>
      <c r="ILZ971" s="26"/>
      <c r="IMA971" s="26"/>
      <c r="IMB971" s="26"/>
      <c r="IMC971" s="26"/>
      <c r="IMD971" s="26"/>
      <c r="IME971" s="26"/>
      <c r="IMF971" s="26"/>
      <c r="IMG971" s="26"/>
      <c r="IMH971" s="26"/>
      <c r="IMI971" s="26"/>
      <c r="IMJ971" s="26"/>
      <c r="IMK971" s="26"/>
      <c r="IML971" s="26"/>
      <c r="IMM971" s="26"/>
      <c r="IMN971" s="26"/>
      <c r="IMO971" s="26"/>
      <c r="IMP971" s="26"/>
      <c r="IMQ971" s="26"/>
      <c r="IMR971" s="26"/>
      <c r="IMS971" s="26"/>
      <c r="IMT971" s="26"/>
      <c r="IMU971" s="26"/>
      <c r="IMV971" s="26"/>
      <c r="IMW971" s="26"/>
      <c r="IMX971" s="26"/>
      <c r="IMY971" s="26"/>
      <c r="IMZ971" s="26"/>
      <c r="INA971" s="26"/>
      <c r="INB971" s="26"/>
      <c r="INC971" s="26"/>
      <c r="IND971" s="26"/>
      <c r="INE971" s="26"/>
      <c r="INF971" s="26"/>
      <c r="ING971" s="26"/>
      <c r="INH971" s="26"/>
      <c r="INI971" s="26"/>
      <c r="INJ971" s="26"/>
      <c r="INK971" s="26"/>
      <c r="INL971" s="26"/>
      <c r="INM971" s="26"/>
      <c r="INN971" s="26"/>
      <c r="INO971" s="26"/>
      <c r="INP971" s="26"/>
      <c r="INQ971" s="26"/>
      <c r="INR971" s="26"/>
      <c r="INS971" s="26"/>
      <c r="INT971" s="26"/>
      <c r="INU971" s="26"/>
      <c r="INV971" s="26"/>
      <c r="INW971" s="26"/>
      <c r="INX971" s="26"/>
      <c r="INY971" s="26"/>
      <c r="INZ971" s="26"/>
      <c r="IOA971" s="26"/>
      <c r="IOB971" s="26"/>
      <c r="IOC971" s="26"/>
      <c r="IOD971" s="26"/>
      <c r="IOE971" s="26"/>
      <c r="IOF971" s="26"/>
      <c r="IOG971" s="26"/>
      <c r="IOH971" s="26"/>
      <c r="IOI971" s="26"/>
      <c r="IOJ971" s="26"/>
      <c r="IOK971" s="26"/>
      <c r="IOL971" s="26"/>
      <c r="IOM971" s="26"/>
      <c r="ION971" s="26"/>
      <c r="IOO971" s="26"/>
      <c r="IOP971" s="26"/>
      <c r="IOQ971" s="26"/>
      <c r="IOR971" s="26"/>
      <c r="IOS971" s="26"/>
      <c r="IOT971" s="26"/>
      <c r="IOU971" s="26"/>
      <c r="IOV971" s="26"/>
      <c r="IOW971" s="26"/>
      <c r="IOX971" s="26"/>
      <c r="IOY971" s="26"/>
      <c r="IOZ971" s="26"/>
      <c r="IPA971" s="26"/>
      <c r="IPB971" s="26"/>
      <c r="IPC971" s="26"/>
      <c r="IPD971" s="26"/>
      <c r="IPE971" s="26"/>
      <c r="IPF971" s="26"/>
      <c r="IPG971" s="26"/>
      <c r="IPH971" s="26"/>
      <c r="IPI971" s="26"/>
      <c r="IPJ971" s="26"/>
      <c r="IPK971" s="26"/>
      <c r="IPL971" s="26"/>
      <c r="IPM971" s="26"/>
      <c r="IPN971" s="26"/>
      <c r="IPO971" s="26"/>
      <c r="IPP971" s="26"/>
      <c r="IPQ971" s="26"/>
      <c r="IPR971" s="26"/>
      <c r="IPS971" s="26"/>
      <c r="IPT971" s="26"/>
      <c r="IPU971" s="26"/>
      <c r="IPV971" s="26"/>
      <c r="IPW971" s="26"/>
      <c r="IPX971" s="26"/>
      <c r="IPY971" s="26"/>
      <c r="IPZ971" s="26"/>
      <c r="IQA971" s="26"/>
      <c r="IQB971" s="26"/>
      <c r="IQC971" s="26"/>
      <c r="IQD971" s="26"/>
      <c r="IQE971" s="26"/>
      <c r="IQF971" s="26"/>
      <c r="IQG971" s="26"/>
      <c r="IQH971" s="26"/>
      <c r="IQI971" s="26"/>
      <c r="IQJ971" s="26"/>
      <c r="IQK971" s="26"/>
      <c r="IQL971" s="26"/>
      <c r="IQM971" s="26"/>
      <c r="IQN971" s="26"/>
      <c r="IQO971" s="26"/>
      <c r="IQP971" s="26"/>
      <c r="IQQ971" s="26"/>
      <c r="IQR971" s="26"/>
      <c r="IQS971" s="26"/>
      <c r="IQT971" s="26"/>
      <c r="IQU971" s="26"/>
      <c r="IQV971" s="26"/>
      <c r="IQW971" s="26"/>
      <c r="IQX971" s="26"/>
      <c r="IQY971" s="26"/>
      <c r="IQZ971" s="26"/>
      <c r="IRA971" s="26"/>
      <c r="IRB971" s="26"/>
      <c r="IRC971" s="26"/>
      <c r="IRD971" s="26"/>
      <c r="IRE971" s="26"/>
      <c r="IRF971" s="26"/>
      <c r="IRG971" s="26"/>
      <c r="IRH971" s="26"/>
      <c r="IRI971" s="26"/>
      <c r="IRJ971" s="26"/>
      <c r="IRK971" s="26"/>
      <c r="IRL971" s="26"/>
      <c r="IRM971" s="26"/>
      <c r="IRN971" s="26"/>
      <c r="IRO971" s="26"/>
      <c r="IRP971" s="26"/>
      <c r="IRQ971" s="26"/>
      <c r="IRR971" s="26"/>
      <c r="IRS971" s="26"/>
      <c r="IRT971" s="26"/>
      <c r="IRU971" s="26"/>
      <c r="IRV971" s="26"/>
      <c r="IRW971" s="26"/>
      <c r="IRX971" s="26"/>
      <c r="IRY971" s="26"/>
      <c r="IRZ971" s="26"/>
      <c r="ISA971" s="26"/>
      <c r="ISB971" s="26"/>
      <c r="ISC971" s="26"/>
      <c r="ISD971" s="26"/>
      <c r="ISE971" s="26"/>
      <c r="ISF971" s="26"/>
      <c r="ISG971" s="26"/>
      <c r="ISH971" s="26"/>
      <c r="ISI971" s="26"/>
      <c r="ISJ971" s="26"/>
      <c r="ISK971" s="26"/>
      <c r="ISL971" s="26"/>
      <c r="ISM971" s="26"/>
      <c r="ISN971" s="26"/>
      <c r="ISO971" s="26"/>
      <c r="ISP971" s="26"/>
      <c r="ISQ971" s="26"/>
      <c r="ISR971" s="26"/>
      <c r="ISS971" s="26"/>
      <c r="IST971" s="26"/>
      <c r="ISU971" s="26"/>
      <c r="ISV971" s="26"/>
      <c r="ISW971" s="26"/>
      <c r="ISX971" s="26"/>
      <c r="ISY971" s="26"/>
      <c r="ISZ971" s="26"/>
      <c r="ITA971" s="26"/>
      <c r="ITB971" s="26"/>
      <c r="ITC971" s="26"/>
      <c r="ITD971" s="26"/>
      <c r="ITE971" s="26"/>
      <c r="ITF971" s="26"/>
      <c r="ITG971" s="26"/>
      <c r="ITH971" s="26"/>
      <c r="ITI971" s="26"/>
      <c r="ITJ971" s="26"/>
      <c r="ITK971" s="26"/>
      <c r="ITL971" s="26"/>
      <c r="ITM971" s="26"/>
      <c r="ITN971" s="26"/>
      <c r="ITO971" s="26"/>
      <c r="ITP971" s="26"/>
      <c r="ITQ971" s="26"/>
      <c r="ITR971" s="26"/>
      <c r="ITS971" s="26"/>
      <c r="ITT971" s="26"/>
      <c r="ITU971" s="26"/>
      <c r="ITV971" s="26"/>
      <c r="ITW971" s="26"/>
      <c r="ITX971" s="26"/>
      <c r="ITY971" s="26"/>
      <c r="ITZ971" s="26"/>
      <c r="IUA971" s="26"/>
      <c r="IUB971" s="26"/>
      <c r="IUC971" s="26"/>
      <c r="IUD971" s="26"/>
      <c r="IUE971" s="26"/>
      <c r="IUF971" s="26"/>
      <c r="IUG971" s="26"/>
      <c r="IUH971" s="26"/>
      <c r="IUI971" s="26"/>
      <c r="IUJ971" s="26"/>
      <c r="IUK971" s="26"/>
      <c r="IUL971" s="26"/>
      <c r="IUM971" s="26"/>
      <c r="IUN971" s="26"/>
      <c r="IUO971" s="26"/>
      <c r="IUP971" s="26"/>
      <c r="IUQ971" s="26"/>
      <c r="IUR971" s="26"/>
      <c r="IUS971" s="26"/>
      <c r="IUT971" s="26"/>
      <c r="IUU971" s="26"/>
      <c r="IUV971" s="26"/>
      <c r="IUW971" s="26"/>
      <c r="IUX971" s="26"/>
      <c r="IUY971" s="26"/>
      <c r="IUZ971" s="26"/>
      <c r="IVA971" s="26"/>
      <c r="IVB971" s="26"/>
      <c r="IVC971" s="26"/>
      <c r="IVD971" s="26"/>
      <c r="IVE971" s="26"/>
      <c r="IVF971" s="26"/>
      <c r="IVG971" s="26"/>
      <c r="IVH971" s="26"/>
      <c r="IVI971" s="26"/>
      <c r="IVJ971" s="26"/>
      <c r="IVK971" s="26"/>
      <c r="IVL971" s="26"/>
      <c r="IVM971" s="26"/>
      <c r="IVN971" s="26"/>
      <c r="IVO971" s="26"/>
      <c r="IVP971" s="26"/>
      <c r="IVQ971" s="26"/>
      <c r="IVR971" s="26"/>
      <c r="IVS971" s="26"/>
      <c r="IVT971" s="26"/>
      <c r="IVU971" s="26"/>
      <c r="IVV971" s="26"/>
      <c r="IVW971" s="26"/>
      <c r="IVX971" s="26"/>
      <c r="IVY971" s="26"/>
      <c r="IVZ971" s="26"/>
      <c r="IWA971" s="26"/>
      <c r="IWB971" s="26"/>
      <c r="IWC971" s="26"/>
      <c r="IWD971" s="26"/>
      <c r="IWE971" s="26"/>
      <c r="IWF971" s="26"/>
      <c r="IWG971" s="26"/>
      <c r="IWH971" s="26"/>
      <c r="IWI971" s="26"/>
      <c r="IWJ971" s="26"/>
      <c r="IWK971" s="26"/>
      <c r="IWL971" s="26"/>
      <c r="IWM971" s="26"/>
      <c r="IWN971" s="26"/>
      <c r="IWO971" s="26"/>
      <c r="IWP971" s="26"/>
      <c r="IWQ971" s="26"/>
      <c r="IWR971" s="26"/>
      <c r="IWS971" s="26"/>
      <c r="IWT971" s="26"/>
      <c r="IWU971" s="26"/>
      <c r="IWV971" s="26"/>
      <c r="IWW971" s="26"/>
      <c r="IWX971" s="26"/>
      <c r="IWY971" s="26"/>
      <c r="IWZ971" s="26"/>
      <c r="IXA971" s="26"/>
      <c r="IXB971" s="26"/>
      <c r="IXC971" s="26"/>
      <c r="IXD971" s="26"/>
      <c r="IXE971" s="26"/>
      <c r="IXF971" s="26"/>
      <c r="IXG971" s="26"/>
      <c r="IXH971" s="26"/>
      <c r="IXI971" s="26"/>
      <c r="IXJ971" s="26"/>
      <c r="IXK971" s="26"/>
      <c r="IXL971" s="26"/>
      <c r="IXM971" s="26"/>
      <c r="IXN971" s="26"/>
      <c r="IXO971" s="26"/>
      <c r="IXP971" s="26"/>
      <c r="IXQ971" s="26"/>
      <c r="IXR971" s="26"/>
      <c r="IXS971" s="26"/>
      <c r="IXT971" s="26"/>
      <c r="IXU971" s="26"/>
      <c r="IXV971" s="26"/>
      <c r="IXW971" s="26"/>
      <c r="IXX971" s="26"/>
      <c r="IXY971" s="26"/>
      <c r="IXZ971" s="26"/>
      <c r="IYA971" s="26"/>
      <c r="IYB971" s="26"/>
      <c r="IYC971" s="26"/>
      <c r="IYD971" s="26"/>
      <c r="IYE971" s="26"/>
      <c r="IYF971" s="26"/>
      <c r="IYG971" s="26"/>
      <c r="IYH971" s="26"/>
      <c r="IYI971" s="26"/>
      <c r="IYJ971" s="26"/>
      <c r="IYK971" s="26"/>
      <c r="IYL971" s="26"/>
      <c r="IYM971" s="26"/>
      <c r="IYN971" s="26"/>
      <c r="IYO971" s="26"/>
      <c r="IYP971" s="26"/>
      <c r="IYQ971" s="26"/>
      <c r="IYR971" s="26"/>
      <c r="IYS971" s="26"/>
      <c r="IYT971" s="26"/>
      <c r="IYU971" s="26"/>
      <c r="IYV971" s="26"/>
      <c r="IYW971" s="26"/>
      <c r="IYX971" s="26"/>
      <c r="IYY971" s="26"/>
      <c r="IYZ971" s="26"/>
      <c r="IZA971" s="26"/>
      <c r="IZB971" s="26"/>
      <c r="IZC971" s="26"/>
      <c r="IZD971" s="26"/>
      <c r="IZE971" s="26"/>
      <c r="IZF971" s="26"/>
      <c r="IZG971" s="26"/>
      <c r="IZH971" s="26"/>
      <c r="IZI971" s="26"/>
      <c r="IZJ971" s="26"/>
      <c r="IZK971" s="26"/>
      <c r="IZL971" s="26"/>
      <c r="IZM971" s="26"/>
      <c r="IZN971" s="26"/>
      <c r="IZO971" s="26"/>
      <c r="IZP971" s="26"/>
      <c r="IZQ971" s="26"/>
      <c r="IZR971" s="26"/>
      <c r="IZS971" s="26"/>
      <c r="IZT971" s="26"/>
      <c r="IZU971" s="26"/>
      <c r="IZV971" s="26"/>
      <c r="IZW971" s="26"/>
      <c r="IZX971" s="26"/>
      <c r="IZY971" s="26"/>
      <c r="IZZ971" s="26"/>
      <c r="JAA971" s="26"/>
      <c r="JAB971" s="26"/>
      <c r="JAC971" s="26"/>
      <c r="JAD971" s="26"/>
      <c r="JAE971" s="26"/>
      <c r="JAF971" s="26"/>
      <c r="JAG971" s="26"/>
      <c r="JAH971" s="26"/>
      <c r="JAI971" s="26"/>
      <c r="JAJ971" s="26"/>
      <c r="JAK971" s="26"/>
      <c r="JAL971" s="26"/>
      <c r="JAM971" s="26"/>
      <c r="JAN971" s="26"/>
      <c r="JAO971" s="26"/>
      <c r="JAP971" s="26"/>
      <c r="JAQ971" s="26"/>
      <c r="JAR971" s="26"/>
      <c r="JAS971" s="26"/>
      <c r="JAT971" s="26"/>
      <c r="JAU971" s="26"/>
      <c r="JAV971" s="26"/>
      <c r="JAW971" s="26"/>
      <c r="JAX971" s="26"/>
      <c r="JAY971" s="26"/>
      <c r="JAZ971" s="26"/>
      <c r="JBA971" s="26"/>
      <c r="JBB971" s="26"/>
      <c r="JBC971" s="26"/>
      <c r="JBD971" s="26"/>
      <c r="JBE971" s="26"/>
      <c r="JBF971" s="26"/>
      <c r="JBG971" s="26"/>
      <c r="JBH971" s="26"/>
      <c r="JBI971" s="26"/>
      <c r="JBJ971" s="26"/>
      <c r="JBK971" s="26"/>
      <c r="JBL971" s="26"/>
      <c r="JBM971" s="26"/>
      <c r="JBN971" s="26"/>
      <c r="JBO971" s="26"/>
      <c r="JBP971" s="26"/>
      <c r="JBQ971" s="26"/>
      <c r="JBR971" s="26"/>
      <c r="JBS971" s="26"/>
      <c r="JBT971" s="26"/>
      <c r="JBU971" s="26"/>
      <c r="JBV971" s="26"/>
      <c r="JBW971" s="26"/>
      <c r="JBX971" s="26"/>
      <c r="JBY971" s="26"/>
      <c r="JBZ971" s="26"/>
      <c r="JCA971" s="26"/>
      <c r="JCB971" s="26"/>
      <c r="JCC971" s="26"/>
      <c r="JCD971" s="26"/>
      <c r="JCE971" s="26"/>
      <c r="JCF971" s="26"/>
      <c r="JCG971" s="26"/>
      <c r="JCH971" s="26"/>
      <c r="JCI971" s="26"/>
      <c r="JCJ971" s="26"/>
      <c r="JCK971" s="26"/>
      <c r="JCL971" s="26"/>
      <c r="JCM971" s="26"/>
      <c r="JCN971" s="26"/>
      <c r="JCO971" s="26"/>
      <c r="JCP971" s="26"/>
      <c r="JCQ971" s="26"/>
      <c r="JCR971" s="26"/>
      <c r="JCS971" s="26"/>
      <c r="JCT971" s="26"/>
      <c r="JCU971" s="26"/>
      <c r="JCV971" s="26"/>
      <c r="JCW971" s="26"/>
      <c r="JCX971" s="26"/>
      <c r="JCY971" s="26"/>
      <c r="JCZ971" s="26"/>
      <c r="JDA971" s="26"/>
      <c r="JDB971" s="26"/>
      <c r="JDC971" s="26"/>
      <c r="JDD971" s="26"/>
      <c r="JDE971" s="26"/>
      <c r="JDF971" s="26"/>
      <c r="JDG971" s="26"/>
      <c r="JDH971" s="26"/>
      <c r="JDI971" s="26"/>
      <c r="JDJ971" s="26"/>
      <c r="JDK971" s="26"/>
      <c r="JDL971" s="26"/>
      <c r="JDM971" s="26"/>
      <c r="JDN971" s="26"/>
      <c r="JDO971" s="26"/>
      <c r="JDP971" s="26"/>
      <c r="JDQ971" s="26"/>
      <c r="JDR971" s="26"/>
      <c r="JDS971" s="26"/>
      <c r="JDT971" s="26"/>
      <c r="JDU971" s="26"/>
      <c r="JDV971" s="26"/>
      <c r="JDW971" s="26"/>
      <c r="JDX971" s="26"/>
      <c r="JDY971" s="26"/>
      <c r="JDZ971" s="26"/>
      <c r="JEA971" s="26"/>
      <c r="JEB971" s="26"/>
      <c r="JEC971" s="26"/>
      <c r="JED971" s="26"/>
      <c r="JEE971" s="26"/>
      <c r="JEF971" s="26"/>
      <c r="JEG971" s="26"/>
      <c r="JEH971" s="26"/>
      <c r="JEI971" s="26"/>
      <c r="JEJ971" s="26"/>
      <c r="JEK971" s="26"/>
      <c r="JEL971" s="26"/>
      <c r="JEM971" s="26"/>
      <c r="JEN971" s="26"/>
      <c r="JEO971" s="26"/>
      <c r="JEP971" s="26"/>
      <c r="JEQ971" s="26"/>
      <c r="JER971" s="26"/>
      <c r="JES971" s="26"/>
      <c r="JET971" s="26"/>
      <c r="JEU971" s="26"/>
      <c r="JEV971" s="26"/>
      <c r="JEW971" s="26"/>
      <c r="JEX971" s="26"/>
      <c r="JEY971" s="26"/>
      <c r="JEZ971" s="26"/>
      <c r="JFA971" s="26"/>
      <c r="JFB971" s="26"/>
      <c r="JFC971" s="26"/>
      <c r="JFD971" s="26"/>
      <c r="JFE971" s="26"/>
      <c r="JFF971" s="26"/>
      <c r="JFG971" s="26"/>
      <c r="JFH971" s="26"/>
      <c r="JFI971" s="26"/>
      <c r="JFJ971" s="26"/>
      <c r="JFK971" s="26"/>
      <c r="JFL971" s="26"/>
      <c r="JFM971" s="26"/>
      <c r="JFN971" s="26"/>
      <c r="JFO971" s="26"/>
      <c r="JFP971" s="26"/>
      <c r="JFQ971" s="26"/>
      <c r="JFR971" s="26"/>
      <c r="JFS971" s="26"/>
      <c r="JFT971" s="26"/>
      <c r="JFU971" s="26"/>
      <c r="JFV971" s="26"/>
      <c r="JFW971" s="26"/>
      <c r="JFX971" s="26"/>
      <c r="JFY971" s="26"/>
      <c r="JFZ971" s="26"/>
      <c r="JGA971" s="26"/>
      <c r="JGB971" s="26"/>
      <c r="JGC971" s="26"/>
      <c r="JGD971" s="26"/>
      <c r="JGE971" s="26"/>
      <c r="JGF971" s="26"/>
      <c r="JGG971" s="26"/>
      <c r="JGH971" s="26"/>
      <c r="JGI971" s="26"/>
      <c r="JGJ971" s="26"/>
      <c r="JGK971" s="26"/>
      <c r="JGL971" s="26"/>
      <c r="JGM971" s="26"/>
      <c r="JGN971" s="26"/>
      <c r="JGO971" s="26"/>
      <c r="JGP971" s="26"/>
      <c r="JGQ971" s="26"/>
      <c r="JGR971" s="26"/>
      <c r="JGS971" s="26"/>
      <c r="JGT971" s="26"/>
      <c r="JGU971" s="26"/>
      <c r="JGV971" s="26"/>
      <c r="JGW971" s="26"/>
      <c r="JGX971" s="26"/>
      <c r="JGY971" s="26"/>
      <c r="JGZ971" s="26"/>
      <c r="JHA971" s="26"/>
      <c r="JHB971" s="26"/>
      <c r="JHC971" s="26"/>
      <c r="JHD971" s="26"/>
      <c r="JHE971" s="26"/>
      <c r="JHF971" s="26"/>
      <c r="JHG971" s="26"/>
      <c r="JHH971" s="26"/>
      <c r="JHI971" s="26"/>
      <c r="JHJ971" s="26"/>
      <c r="JHK971" s="26"/>
      <c r="JHL971" s="26"/>
      <c r="JHM971" s="26"/>
      <c r="JHN971" s="26"/>
      <c r="JHO971" s="26"/>
      <c r="JHP971" s="26"/>
      <c r="JHQ971" s="26"/>
      <c r="JHR971" s="26"/>
      <c r="JHS971" s="26"/>
      <c r="JHT971" s="26"/>
      <c r="JHU971" s="26"/>
      <c r="JHV971" s="26"/>
      <c r="JHW971" s="26"/>
      <c r="JHX971" s="26"/>
      <c r="JHY971" s="26"/>
      <c r="JHZ971" s="26"/>
      <c r="JIA971" s="26"/>
      <c r="JIB971" s="26"/>
      <c r="JIC971" s="26"/>
      <c r="JID971" s="26"/>
      <c r="JIE971" s="26"/>
      <c r="JIF971" s="26"/>
      <c r="JIG971" s="26"/>
      <c r="JIH971" s="26"/>
      <c r="JII971" s="26"/>
      <c r="JIJ971" s="26"/>
      <c r="JIK971" s="26"/>
      <c r="JIL971" s="26"/>
      <c r="JIM971" s="26"/>
      <c r="JIN971" s="26"/>
      <c r="JIO971" s="26"/>
      <c r="JIP971" s="26"/>
      <c r="JIQ971" s="26"/>
      <c r="JIR971" s="26"/>
      <c r="JIS971" s="26"/>
      <c r="JIT971" s="26"/>
      <c r="JIU971" s="26"/>
      <c r="JIV971" s="26"/>
      <c r="JIW971" s="26"/>
      <c r="JIX971" s="26"/>
      <c r="JIY971" s="26"/>
      <c r="JIZ971" s="26"/>
      <c r="JJA971" s="26"/>
      <c r="JJB971" s="26"/>
      <c r="JJC971" s="26"/>
      <c r="JJD971" s="26"/>
      <c r="JJE971" s="26"/>
      <c r="JJF971" s="26"/>
      <c r="JJG971" s="26"/>
      <c r="JJH971" s="26"/>
      <c r="JJI971" s="26"/>
      <c r="JJJ971" s="26"/>
      <c r="JJK971" s="26"/>
      <c r="JJL971" s="26"/>
      <c r="JJM971" s="26"/>
      <c r="JJN971" s="26"/>
      <c r="JJO971" s="26"/>
      <c r="JJP971" s="26"/>
      <c r="JJQ971" s="26"/>
      <c r="JJR971" s="26"/>
      <c r="JJS971" s="26"/>
      <c r="JJT971" s="26"/>
      <c r="JJU971" s="26"/>
      <c r="JJV971" s="26"/>
      <c r="JJW971" s="26"/>
      <c r="JJX971" s="26"/>
      <c r="JJY971" s="26"/>
      <c r="JJZ971" s="26"/>
      <c r="JKA971" s="26"/>
      <c r="JKB971" s="26"/>
      <c r="JKC971" s="26"/>
      <c r="JKD971" s="26"/>
      <c r="JKE971" s="26"/>
      <c r="JKF971" s="26"/>
      <c r="JKG971" s="26"/>
      <c r="JKH971" s="26"/>
      <c r="JKI971" s="26"/>
      <c r="JKJ971" s="26"/>
      <c r="JKK971" s="26"/>
      <c r="JKL971" s="26"/>
      <c r="JKM971" s="26"/>
      <c r="JKN971" s="26"/>
      <c r="JKO971" s="26"/>
      <c r="JKP971" s="26"/>
      <c r="JKQ971" s="26"/>
      <c r="JKR971" s="26"/>
      <c r="JKS971" s="26"/>
      <c r="JKT971" s="26"/>
      <c r="JKU971" s="26"/>
      <c r="JKV971" s="26"/>
      <c r="JKW971" s="26"/>
      <c r="JKX971" s="26"/>
      <c r="JKY971" s="26"/>
      <c r="JKZ971" s="26"/>
      <c r="JLA971" s="26"/>
      <c r="JLB971" s="26"/>
      <c r="JLC971" s="26"/>
      <c r="JLD971" s="26"/>
      <c r="JLE971" s="26"/>
      <c r="JLF971" s="26"/>
      <c r="JLG971" s="26"/>
      <c r="JLH971" s="26"/>
      <c r="JLI971" s="26"/>
      <c r="JLJ971" s="26"/>
      <c r="JLK971" s="26"/>
      <c r="JLL971" s="26"/>
      <c r="JLM971" s="26"/>
      <c r="JLN971" s="26"/>
      <c r="JLO971" s="26"/>
      <c r="JLP971" s="26"/>
      <c r="JLQ971" s="26"/>
      <c r="JLR971" s="26"/>
      <c r="JLS971" s="26"/>
      <c r="JLT971" s="26"/>
      <c r="JLU971" s="26"/>
      <c r="JLV971" s="26"/>
      <c r="JLW971" s="26"/>
      <c r="JLX971" s="26"/>
      <c r="JLY971" s="26"/>
      <c r="JLZ971" s="26"/>
      <c r="JMA971" s="26"/>
      <c r="JMB971" s="26"/>
      <c r="JMC971" s="26"/>
      <c r="JMD971" s="26"/>
      <c r="JME971" s="26"/>
      <c r="JMF971" s="26"/>
      <c r="JMG971" s="26"/>
      <c r="JMH971" s="26"/>
      <c r="JMI971" s="26"/>
      <c r="JMJ971" s="26"/>
      <c r="JMK971" s="26"/>
      <c r="JML971" s="26"/>
      <c r="JMM971" s="26"/>
      <c r="JMN971" s="26"/>
      <c r="JMO971" s="26"/>
      <c r="JMP971" s="26"/>
      <c r="JMQ971" s="26"/>
      <c r="JMR971" s="26"/>
      <c r="JMS971" s="26"/>
      <c r="JMT971" s="26"/>
      <c r="JMU971" s="26"/>
      <c r="JMV971" s="26"/>
      <c r="JMW971" s="26"/>
      <c r="JMX971" s="26"/>
      <c r="JMY971" s="26"/>
      <c r="JMZ971" s="26"/>
      <c r="JNA971" s="26"/>
      <c r="JNB971" s="26"/>
      <c r="JNC971" s="26"/>
      <c r="JND971" s="26"/>
      <c r="JNE971" s="26"/>
      <c r="JNF971" s="26"/>
      <c r="JNG971" s="26"/>
      <c r="JNH971" s="26"/>
      <c r="JNI971" s="26"/>
      <c r="JNJ971" s="26"/>
      <c r="JNK971" s="26"/>
      <c r="JNL971" s="26"/>
      <c r="JNM971" s="26"/>
      <c r="JNN971" s="26"/>
      <c r="JNO971" s="26"/>
      <c r="JNP971" s="26"/>
      <c r="JNQ971" s="26"/>
      <c r="JNR971" s="26"/>
      <c r="JNS971" s="26"/>
      <c r="JNT971" s="26"/>
      <c r="JNU971" s="26"/>
      <c r="JNV971" s="26"/>
      <c r="JNW971" s="26"/>
      <c r="JNX971" s="26"/>
      <c r="JNY971" s="26"/>
      <c r="JNZ971" s="26"/>
      <c r="JOA971" s="26"/>
      <c r="JOB971" s="26"/>
      <c r="JOC971" s="26"/>
      <c r="JOD971" s="26"/>
      <c r="JOE971" s="26"/>
      <c r="JOF971" s="26"/>
      <c r="JOG971" s="26"/>
      <c r="JOH971" s="26"/>
      <c r="JOI971" s="26"/>
      <c r="JOJ971" s="26"/>
      <c r="JOK971" s="26"/>
      <c r="JOL971" s="26"/>
      <c r="JOM971" s="26"/>
      <c r="JON971" s="26"/>
      <c r="JOO971" s="26"/>
      <c r="JOP971" s="26"/>
      <c r="JOQ971" s="26"/>
      <c r="JOR971" s="26"/>
      <c r="JOS971" s="26"/>
      <c r="JOT971" s="26"/>
      <c r="JOU971" s="26"/>
      <c r="JOV971" s="26"/>
      <c r="JOW971" s="26"/>
      <c r="JOX971" s="26"/>
      <c r="JOY971" s="26"/>
      <c r="JOZ971" s="26"/>
      <c r="JPA971" s="26"/>
      <c r="JPB971" s="26"/>
      <c r="JPC971" s="26"/>
      <c r="JPD971" s="26"/>
      <c r="JPE971" s="26"/>
      <c r="JPF971" s="26"/>
      <c r="JPG971" s="26"/>
      <c r="JPH971" s="26"/>
      <c r="JPI971" s="26"/>
      <c r="JPJ971" s="26"/>
      <c r="JPK971" s="26"/>
      <c r="JPL971" s="26"/>
      <c r="JPM971" s="26"/>
      <c r="JPN971" s="26"/>
      <c r="JPO971" s="26"/>
      <c r="JPP971" s="26"/>
      <c r="JPQ971" s="26"/>
      <c r="JPR971" s="26"/>
      <c r="JPS971" s="26"/>
      <c r="JPT971" s="26"/>
      <c r="JPU971" s="26"/>
      <c r="JPV971" s="26"/>
      <c r="JPW971" s="26"/>
      <c r="JPX971" s="26"/>
      <c r="JPY971" s="26"/>
      <c r="JPZ971" s="26"/>
      <c r="JQA971" s="26"/>
      <c r="JQB971" s="26"/>
      <c r="JQC971" s="26"/>
      <c r="JQD971" s="26"/>
      <c r="JQE971" s="26"/>
      <c r="JQF971" s="26"/>
      <c r="JQG971" s="26"/>
      <c r="JQH971" s="26"/>
      <c r="JQI971" s="26"/>
      <c r="JQJ971" s="26"/>
      <c r="JQK971" s="26"/>
      <c r="JQL971" s="26"/>
      <c r="JQM971" s="26"/>
      <c r="JQN971" s="26"/>
      <c r="JQO971" s="26"/>
      <c r="JQP971" s="26"/>
      <c r="JQQ971" s="26"/>
      <c r="JQR971" s="26"/>
      <c r="JQS971" s="26"/>
      <c r="JQT971" s="26"/>
      <c r="JQU971" s="26"/>
      <c r="JQV971" s="26"/>
      <c r="JQW971" s="26"/>
      <c r="JQX971" s="26"/>
      <c r="JQY971" s="26"/>
      <c r="JQZ971" s="26"/>
      <c r="JRA971" s="26"/>
      <c r="JRB971" s="26"/>
      <c r="JRC971" s="26"/>
      <c r="JRD971" s="26"/>
      <c r="JRE971" s="26"/>
      <c r="JRF971" s="26"/>
      <c r="JRG971" s="26"/>
      <c r="JRH971" s="26"/>
      <c r="JRI971" s="26"/>
      <c r="JRJ971" s="26"/>
      <c r="JRK971" s="26"/>
      <c r="JRL971" s="26"/>
      <c r="JRM971" s="26"/>
      <c r="JRN971" s="26"/>
      <c r="JRO971" s="26"/>
      <c r="JRP971" s="26"/>
      <c r="JRQ971" s="26"/>
      <c r="JRR971" s="26"/>
      <c r="JRS971" s="26"/>
      <c r="JRT971" s="26"/>
      <c r="JRU971" s="26"/>
      <c r="JRV971" s="26"/>
      <c r="JRW971" s="26"/>
      <c r="JRX971" s="26"/>
      <c r="JRY971" s="26"/>
      <c r="JRZ971" s="26"/>
      <c r="JSA971" s="26"/>
      <c r="JSB971" s="26"/>
      <c r="JSC971" s="26"/>
      <c r="JSD971" s="26"/>
      <c r="JSE971" s="26"/>
      <c r="JSF971" s="26"/>
      <c r="JSG971" s="26"/>
      <c r="JSH971" s="26"/>
      <c r="JSI971" s="26"/>
      <c r="JSJ971" s="26"/>
      <c r="JSK971" s="26"/>
      <c r="JSL971" s="26"/>
      <c r="JSM971" s="26"/>
      <c r="JSN971" s="26"/>
      <c r="JSO971" s="26"/>
      <c r="JSP971" s="26"/>
      <c r="JSQ971" s="26"/>
      <c r="JSR971" s="26"/>
      <c r="JSS971" s="26"/>
      <c r="JST971" s="26"/>
      <c r="JSU971" s="26"/>
      <c r="JSV971" s="26"/>
      <c r="JSW971" s="26"/>
      <c r="JSX971" s="26"/>
      <c r="JSY971" s="26"/>
      <c r="JSZ971" s="26"/>
      <c r="JTA971" s="26"/>
      <c r="JTB971" s="26"/>
      <c r="JTC971" s="26"/>
      <c r="JTD971" s="26"/>
      <c r="JTE971" s="26"/>
      <c r="JTF971" s="26"/>
      <c r="JTG971" s="26"/>
      <c r="JTH971" s="26"/>
      <c r="JTI971" s="26"/>
      <c r="JTJ971" s="26"/>
      <c r="JTK971" s="26"/>
      <c r="JTL971" s="26"/>
      <c r="JTM971" s="26"/>
      <c r="JTN971" s="26"/>
      <c r="JTO971" s="26"/>
      <c r="JTP971" s="26"/>
      <c r="JTQ971" s="26"/>
      <c r="JTR971" s="26"/>
      <c r="JTS971" s="26"/>
      <c r="JTT971" s="26"/>
      <c r="JTU971" s="26"/>
      <c r="JTV971" s="26"/>
      <c r="JTW971" s="26"/>
      <c r="JTX971" s="26"/>
      <c r="JTY971" s="26"/>
      <c r="JTZ971" s="26"/>
      <c r="JUA971" s="26"/>
      <c r="JUB971" s="26"/>
      <c r="JUC971" s="26"/>
      <c r="JUD971" s="26"/>
      <c r="JUE971" s="26"/>
      <c r="JUF971" s="26"/>
      <c r="JUG971" s="26"/>
      <c r="JUH971" s="26"/>
      <c r="JUI971" s="26"/>
      <c r="JUJ971" s="26"/>
      <c r="JUK971" s="26"/>
      <c r="JUL971" s="26"/>
      <c r="JUM971" s="26"/>
      <c r="JUN971" s="26"/>
      <c r="JUO971" s="26"/>
      <c r="JUP971" s="26"/>
      <c r="JUQ971" s="26"/>
      <c r="JUR971" s="26"/>
      <c r="JUS971" s="26"/>
      <c r="JUT971" s="26"/>
      <c r="JUU971" s="26"/>
      <c r="JUV971" s="26"/>
      <c r="JUW971" s="26"/>
      <c r="JUX971" s="26"/>
      <c r="JUY971" s="26"/>
      <c r="JUZ971" s="26"/>
      <c r="JVA971" s="26"/>
      <c r="JVB971" s="26"/>
      <c r="JVC971" s="26"/>
      <c r="JVD971" s="26"/>
      <c r="JVE971" s="26"/>
      <c r="JVF971" s="26"/>
      <c r="JVG971" s="26"/>
      <c r="JVH971" s="26"/>
      <c r="JVI971" s="26"/>
      <c r="JVJ971" s="26"/>
      <c r="JVK971" s="26"/>
      <c r="JVL971" s="26"/>
      <c r="JVM971" s="26"/>
      <c r="JVN971" s="26"/>
      <c r="JVO971" s="26"/>
      <c r="JVP971" s="26"/>
      <c r="JVQ971" s="26"/>
      <c r="JVR971" s="26"/>
      <c r="JVS971" s="26"/>
      <c r="JVT971" s="26"/>
      <c r="JVU971" s="26"/>
      <c r="JVV971" s="26"/>
      <c r="JVW971" s="26"/>
      <c r="JVX971" s="26"/>
      <c r="JVY971" s="26"/>
      <c r="JVZ971" s="26"/>
      <c r="JWA971" s="26"/>
      <c r="JWB971" s="26"/>
      <c r="JWC971" s="26"/>
      <c r="JWD971" s="26"/>
      <c r="JWE971" s="26"/>
      <c r="JWF971" s="26"/>
      <c r="JWG971" s="26"/>
      <c r="JWH971" s="26"/>
      <c r="JWI971" s="26"/>
      <c r="JWJ971" s="26"/>
      <c r="JWK971" s="26"/>
      <c r="JWL971" s="26"/>
      <c r="JWM971" s="26"/>
      <c r="JWN971" s="26"/>
      <c r="JWO971" s="26"/>
      <c r="JWP971" s="26"/>
      <c r="JWQ971" s="26"/>
      <c r="JWR971" s="26"/>
      <c r="JWS971" s="26"/>
      <c r="JWT971" s="26"/>
      <c r="JWU971" s="26"/>
      <c r="JWV971" s="26"/>
      <c r="JWW971" s="26"/>
      <c r="JWX971" s="26"/>
      <c r="JWY971" s="26"/>
      <c r="JWZ971" s="26"/>
      <c r="JXA971" s="26"/>
      <c r="JXB971" s="26"/>
      <c r="JXC971" s="26"/>
      <c r="JXD971" s="26"/>
      <c r="JXE971" s="26"/>
      <c r="JXF971" s="26"/>
      <c r="JXG971" s="26"/>
      <c r="JXH971" s="26"/>
      <c r="JXI971" s="26"/>
      <c r="JXJ971" s="26"/>
      <c r="JXK971" s="26"/>
      <c r="JXL971" s="26"/>
      <c r="JXM971" s="26"/>
      <c r="JXN971" s="26"/>
      <c r="JXO971" s="26"/>
      <c r="JXP971" s="26"/>
      <c r="JXQ971" s="26"/>
      <c r="JXR971" s="26"/>
      <c r="JXS971" s="26"/>
      <c r="JXT971" s="26"/>
      <c r="JXU971" s="26"/>
      <c r="JXV971" s="26"/>
      <c r="JXW971" s="26"/>
      <c r="JXX971" s="26"/>
      <c r="JXY971" s="26"/>
      <c r="JXZ971" s="26"/>
      <c r="JYA971" s="26"/>
      <c r="JYB971" s="26"/>
      <c r="JYC971" s="26"/>
      <c r="JYD971" s="26"/>
      <c r="JYE971" s="26"/>
      <c r="JYF971" s="26"/>
      <c r="JYG971" s="26"/>
      <c r="JYH971" s="26"/>
      <c r="JYI971" s="26"/>
      <c r="JYJ971" s="26"/>
      <c r="JYK971" s="26"/>
      <c r="JYL971" s="26"/>
      <c r="JYM971" s="26"/>
      <c r="JYN971" s="26"/>
      <c r="JYO971" s="26"/>
      <c r="JYP971" s="26"/>
      <c r="JYQ971" s="26"/>
      <c r="JYR971" s="26"/>
      <c r="JYS971" s="26"/>
      <c r="JYT971" s="26"/>
      <c r="JYU971" s="26"/>
      <c r="JYV971" s="26"/>
      <c r="JYW971" s="26"/>
      <c r="JYX971" s="26"/>
      <c r="JYY971" s="26"/>
      <c r="JYZ971" s="26"/>
      <c r="JZA971" s="26"/>
      <c r="JZB971" s="26"/>
      <c r="JZC971" s="26"/>
      <c r="JZD971" s="26"/>
      <c r="JZE971" s="26"/>
      <c r="JZF971" s="26"/>
      <c r="JZG971" s="26"/>
      <c r="JZH971" s="26"/>
      <c r="JZI971" s="26"/>
      <c r="JZJ971" s="26"/>
      <c r="JZK971" s="26"/>
      <c r="JZL971" s="26"/>
      <c r="JZM971" s="26"/>
      <c r="JZN971" s="26"/>
      <c r="JZO971" s="26"/>
      <c r="JZP971" s="26"/>
      <c r="JZQ971" s="26"/>
      <c r="JZR971" s="26"/>
      <c r="JZS971" s="26"/>
      <c r="JZT971" s="26"/>
      <c r="JZU971" s="26"/>
      <c r="JZV971" s="26"/>
      <c r="JZW971" s="26"/>
      <c r="JZX971" s="26"/>
      <c r="JZY971" s="26"/>
      <c r="JZZ971" s="26"/>
      <c r="KAA971" s="26"/>
      <c r="KAB971" s="26"/>
      <c r="KAC971" s="26"/>
      <c r="KAD971" s="26"/>
      <c r="KAE971" s="26"/>
      <c r="KAF971" s="26"/>
      <c r="KAG971" s="26"/>
      <c r="KAH971" s="26"/>
      <c r="KAI971" s="26"/>
      <c r="KAJ971" s="26"/>
      <c r="KAK971" s="26"/>
      <c r="KAL971" s="26"/>
      <c r="KAM971" s="26"/>
      <c r="KAN971" s="26"/>
      <c r="KAO971" s="26"/>
      <c r="KAP971" s="26"/>
      <c r="KAQ971" s="26"/>
      <c r="KAR971" s="26"/>
      <c r="KAS971" s="26"/>
      <c r="KAT971" s="26"/>
      <c r="KAU971" s="26"/>
      <c r="KAV971" s="26"/>
      <c r="KAW971" s="26"/>
      <c r="KAX971" s="26"/>
      <c r="KAY971" s="26"/>
      <c r="KAZ971" s="26"/>
      <c r="KBA971" s="26"/>
      <c r="KBB971" s="26"/>
      <c r="KBC971" s="26"/>
      <c r="KBD971" s="26"/>
      <c r="KBE971" s="26"/>
      <c r="KBF971" s="26"/>
      <c r="KBG971" s="26"/>
      <c r="KBH971" s="26"/>
      <c r="KBI971" s="26"/>
      <c r="KBJ971" s="26"/>
      <c r="KBK971" s="26"/>
      <c r="KBL971" s="26"/>
      <c r="KBM971" s="26"/>
      <c r="KBN971" s="26"/>
      <c r="KBO971" s="26"/>
      <c r="KBP971" s="26"/>
      <c r="KBQ971" s="26"/>
      <c r="KBR971" s="26"/>
      <c r="KBS971" s="26"/>
      <c r="KBT971" s="26"/>
      <c r="KBU971" s="26"/>
      <c r="KBV971" s="26"/>
      <c r="KBW971" s="26"/>
      <c r="KBX971" s="26"/>
      <c r="KBY971" s="26"/>
      <c r="KBZ971" s="26"/>
      <c r="KCA971" s="26"/>
      <c r="KCB971" s="26"/>
      <c r="KCC971" s="26"/>
      <c r="KCD971" s="26"/>
      <c r="KCE971" s="26"/>
      <c r="KCF971" s="26"/>
      <c r="KCG971" s="26"/>
      <c r="KCH971" s="26"/>
      <c r="KCI971" s="26"/>
      <c r="KCJ971" s="26"/>
      <c r="KCK971" s="26"/>
      <c r="KCL971" s="26"/>
      <c r="KCM971" s="26"/>
      <c r="KCN971" s="26"/>
      <c r="KCO971" s="26"/>
      <c r="KCP971" s="26"/>
      <c r="KCQ971" s="26"/>
      <c r="KCR971" s="26"/>
      <c r="KCS971" s="26"/>
      <c r="KCT971" s="26"/>
      <c r="KCU971" s="26"/>
      <c r="KCV971" s="26"/>
      <c r="KCW971" s="26"/>
      <c r="KCX971" s="26"/>
      <c r="KCY971" s="26"/>
      <c r="KCZ971" s="26"/>
      <c r="KDA971" s="26"/>
      <c r="KDB971" s="26"/>
      <c r="KDC971" s="26"/>
      <c r="KDD971" s="26"/>
      <c r="KDE971" s="26"/>
      <c r="KDF971" s="26"/>
      <c r="KDG971" s="26"/>
      <c r="KDH971" s="26"/>
      <c r="KDI971" s="26"/>
      <c r="KDJ971" s="26"/>
      <c r="KDK971" s="26"/>
      <c r="KDL971" s="26"/>
      <c r="KDM971" s="26"/>
      <c r="KDN971" s="26"/>
      <c r="KDO971" s="26"/>
      <c r="KDP971" s="26"/>
      <c r="KDQ971" s="26"/>
      <c r="KDR971" s="26"/>
      <c r="KDS971" s="26"/>
      <c r="KDT971" s="26"/>
      <c r="KDU971" s="26"/>
      <c r="KDV971" s="26"/>
      <c r="KDW971" s="26"/>
      <c r="KDX971" s="26"/>
      <c r="KDY971" s="26"/>
      <c r="KDZ971" s="26"/>
      <c r="KEA971" s="26"/>
      <c r="KEB971" s="26"/>
      <c r="KEC971" s="26"/>
      <c r="KED971" s="26"/>
      <c r="KEE971" s="26"/>
      <c r="KEF971" s="26"/>
      <c r="KEG971" s="26"/>
      <c r="KEH971" s="26"/>
      <c r="KEI971" s="26"/>
      <c r="KEJ971" s="26"/>
      <c r="KEK971" s="26"/>
      <c r="KEL971" s="26"/>
      <c r="KEM971" s="26"/>
      <c r="KEN971" s="26"/>
      <c r="KEO971" s="26"/>
      <c r="KEP971" s="26"/>
      <c r="KEQ971" s="26"/>
      <c r="KER971" s="26"/>
      <c r="KES971" s="26"/>
      <c r="KET971" s="26"/>
      <c r="KEU971" s="26"/>
      <c r="KEV971" s="26"/>
      <c r="KEW971" s="26"/>
      <c r="KEX971" s="26"/>
      <c r="KEY971" s="26"/>
      <c r="KEZ971" s="26"/>
      <c r="KFA971" s="26"/>
      <c r="KFB971" s="26"/>
      <c r="KFC971" s="26"/>
      <c r="KFD971" s="26"/>
      <c r="KFE971" s="26"/>
      <c r="KFF971" s="26"/>
      <c r="KFG971" s="26"/>
      <c r="KFH971" s="26"/>
      <c r="KFI971" s="26"/>
      <c r="KFJ971" s="26"/>
      <c r="KFK971" s="26"/>
      <c r="KFL971" s="26"/>
      <c r="KFM971" s="26"/>
      <c r="KFN971" s="26"/>
      <c r="KFO971" s="26"/>
      <c r="KFP971" s="26"/>
      <c r="KFQ971" s="26"/>
      <c r="KFR971" s="26"/>
      <c r="KFS971" s="26"/>
      <c r="KFT971" s="26"/>
      <c r="KFU971" s="26"/>
      <c r="KFV971" s="26"/>
      <c r="KFW971" s="26"/>
      <c r="KFX971" s="26"/>
      <c r="KFY971" s="26"/>
      <c r="KFZ971" s="26"/>
      <c r="KGA971" s="26"/>
      <c r="KGB971" s="26"/>
      <c r="KGC971" s="26"/>
      <c r="KGD971" s="26"/>
      <c r="KGE971" s="26"/>
      <c r="KGF971" s="26"/>
      <c r="KGG971" s="26"/>
      <c r="KGH971" s="26"/>
      <c r="KGI971" s="26"/>
      <c r="KGJ971" s="26"/>
      <c r="KGK971" s="26"/>
      <c r="KGL971" s="26"/>
      <c r="KGM971" s="26"/>
      <c r="KGN971" s="26"/>
      <c r="KGO971" s="26"/>
      <c r="KGP971" s="26"/>
      <c r="KGQ971" s="26"/>
      <c r="KGR971" s="26"/>
      <c r="KGS971" s="26"/>
      <c r="KGT971" s="26"/>
      <c r="KGU971" s="26"/>
      <c r="KGV971" s="26"/>
      <c r="KGW971" s="26"/>
      <c r="KGX971" s="26"/>
      <c r="KGY971" s="26"/>
      <c r="KGZ971" s="26"/>
      <c r="KHA971" s="26"/>
      <c r="KHB971" s="26"/>
      <c r="KHC971" s="26"/>
      <c r="KHD971" s="26"/>
      <c r="KHE971" s="26"/>
      <c r="KHF971" s="26"/>
      <c r="KHG971" s="26"/>
      <c r="KHH971" s="26"/>
      <c r="KHI971" s="26"/>
      <c r="KHJ971" s="26"/>
      <c r="KHK971" s="26"/>
      <c r="KHL971" s="26"/>
      <c r="KHM971" s="26"/>
      <c r="KHN971" s="26"/>
      <c r="KHO971" s="26"/>
      <c r="KHP971" s="26"/>
      <c r="KHQ971" s="26"/>
      <c r="KHR971" s="26"/>
      <c r="KHS971" s="26"/>
      <c r="KHT971" s="26"/>
      <c r="KHU971" s="26"/>
      <c r="KHV971" s="26"/>
      <c r="KHW971" s="26"/>
      <c r="KHX971" s="26"/>
      <c r="KHY971" s="26"/>
      <c r="KHZ971" s="26"/>
      <c r="KIA971" s="26"/>
      <c r="KIB971" s="26"/>
      <c r="KIC971" s="26"/>
      <c r="KID971" s="26"/>
      <c r="KIE971" s="26"/>
      <c r="KIF971" s="26"/>
      <c r="KIG971" s="26"/>
      <c r="KIH971" s="26"/>
      <c r="KII971" s="26"/>
      <c r="KIJ971" s="26"/>
      <c r="KIK971" s="26"/>
      <c r="KIL971" s="26"/>
      <c r="KIM971" s="26"/>
      <c r="KIN971" s="26"/>
      <c r="KIO971" s="26"/>
      <c r="KIP971" s="26"/>
      <c r="KIQ971" s="26"/>
      <c r="KIR971" s="26"/>
      <c r="KIS971" s="26"/>
      <c r="KIT971" s="26"/>
      <c r="KIU971" s="26"/>
      <c r="KIV971" s="26"/>
      <c r="KIW971" s="26"/>
      <c r="KIX971" s="26"/>
      <c r="KIY971" s="26"/>
      <c r="KIZ971" s="26"/>
      <c r="KJA971" s="26"/>
      <c r="KJB971" s="26"/>
      <c r="KJC971" s="26"/>
      <c r="KJD971" s="26"/>
      <c r="KJE971" s="26"/>
      <c r="KJF971" s="26"/>
      <c r="KJG971" s="26"/>
      <c r="KJH971" s="26"/>
      <c r="KJI971" s="26"/>
      <c r="KJJ971" s="26"/>
      <c r="KJK971" s="26"/>
      <c r="KJL971" s="26"/>
      <c r="KJM971" s="26"/>
      <c r="KJN971" s="26"/>
      <c r="KJO971" s="26"/>
      <c r="KJP971" s="26"/>
      <c r="KJQ971" s="26"/>
      <c r="KJR971" s="26"/>
      <c r="KJS971" s="26"/>
      <c r="KJT971" s="26"/>
      <c r="KJU971" s="26"/>
      <c r="KJV971" s="26"/>
      <c r="KJW971" s="26"/>
      <c r="KJX971" s="26"/>
      <c r="KJY971" s="26"/>
      <c r="KJZ971" s="26"/>
      <c r="KKA971" s="26"/>
      <c r="KKB971" s="26"/>
      <c r="KKC971" s="26"/>
      <c r="KKD971" s="26"/>
      <c r="KKE971" s="26"/>
      <c r="KKF971" s="26"/>
      <c r="KKG971" s="26"/>
      <c r="KKH971" s="26"/>
      <c r="KKI971" s="26"/>
      <c r="KKJ971" s="26"/>
      <c r="KKK971" s="26"/>
      <c r="KKL971" s="26"/>
      <c r="KKM971" s="26"/>
      <c r="KKN971" s="26"/>
      <c r="KKO971" s="26"/>
      <c r="KKP971" s="26"/>
      <c r="KKQ971" s="26"/>
      <c r="KKR971" s="26"/>
      <c r="KKS971" s="26"/>
      <c r="KKT971" s="26"/>
      <c r="KKU971" s="26"/>
      <c r="KKV971" s="26"/>
      <c r="KKW971" s="26"/>
      <c r="KKX971" s="26"/>
      <c r="KKY971" s="26"/>
      <c r="KKZ971" s="26"/>
      <c r="KLA971" s="26"/>
      <c r="KLB971" s="26"/>
      <c r="KLC971" s="26"/>
      <c r="KLD971" s="26"/>
      <c r="KLE971" s="26"/>
      <c r="KLF971" s="26"/>
      <c r="KLG971" s="26"/>
      <c r="KLH971" s="26"/>
      <c r="KLI971" s="26"/>
      <c r="KLJ971" s="26"/>
      <c r="KLK971" s="26"/>
      <c r="KLL971" s="26"/>
      <c r="KLM971" s="26"/>
      <c r="KLN971" s="26"/>
      <c r="KLO971" s="26"/>
      <c r="KLP971" s="26"/>
      <c r="KLQ971" s="26"/>
      <c r="KLR971" s="26"/>
      <c r="KLS971" s="26"/>
      <c r="KLT971" s="26"/>
      <c r="KLU971" s="26"/>
      <c r="KLV971" s="26"/>
      <c r="KLW971" s="26"/>
      <c r="KLX971" s="26"/>
      <c r="KLY971" s="26"/>
      <c r="KLZ971" s="26"/>
      <c r="KMA971" s="26"/>
      <c r="KMB971" s="26"/>
      <c r="KMC971" s="26"/>
      <c r="KMD971" s="26"/>
      <c r="KME971" s="26"/>
      <c r="KMF971" s="26"/>
      <c r="KMG971" s="26"/>
      <c r="KMH971" s="26"/>
      <c r="KMI971" s="26"/>
      <c r="KMJ971" s="26"/>
      <c r="KMK971" s="26"/>
      <c r="KML971" s="26"/>
      <c r="KMM971" s="26"/>
      <c r="KMN971" s="26"/>
      <c r="KMO971" s="26"/>
      <c r="KMP971" s="26"/>
      <c r="KMQ971" s="26"/>
      <c r="KMR971" s="26"/>
      <c r="KMS971" s="26"/>
      <c r="KMT971" s="26"/>
      <c r="KMU971" s="26"/>
      <c r="KMV971" s="26"/>
      <c r="KMW971" s="26"/>
      <c r="KMX971" s="26"/>
      <c r="KMY971" s="26"/>
      <c r="KMZ971" s="26"/>
      <c r="KNA971" s="26"/>
      <c r="KNB971" s="26"/>
      <c r="KNC971" s="26"/>
      <c r="KND971" s="26"/>
      <c r="KNE971" s="26"/>
      <c r="KNF971" s="26"/>
      <c r="KNG971" s="26"/>
      <c r="KNH971" s="26"/>
      <c r="KNI971" s="26"/>
      <c r="KNJ971" s="26"/>
      <c r="KNK971" s="26"/>
      <c r="KNL971" s="26"/>
      <c r="KNM971" s="26"/>
      <c r="KNN971" s="26"/>
      <c r="KNO971" s="26"/>
      <c r="KNP971" s="26"/>
      <c r="KNQ971" s="26"/>
      <c r="KNR971" s="26"/>
      <c r="KNS971" s="26"/>
      <c r="KNT971" s="26"/>
      <c r="KNU971" s="26"/>
      <c r="KNV971" s="26"/>
      <c r="KNW971" s="26"/>
      <c r="KNX971" s="26"/>
      <c r="KNY971" s="26"/>
      <c r="KNZ971" s="26"/>
      <c r="KOA971" s="26"/>
      <c r="KOB971" s="26"/>
      <c r="KOC971" s="26"/>
      <c r="KOD971" s="26"/>
      <c r="KOE971" s="26"/>
      <c r="KOF971" s="26"/>
      <c r="KOG971" s="26"/>
      <c r="KOH971" s="26"/>
      <c r="KOI971" s="26"/>
      <c r="KOJ971" s="26"/>
      <c r="KOK971" s="26"/>
      <c r="KOL971" s="26"/>
      <c r="KOM971" s="26"/>
      <c r="KON971" s="26"/>
      <c r="KOO971" s="26"/>
      <c r="KOP971" s="26"/>
      <c r="KOQ971" s="26"/>
      <c r="KOR971" s="26"/>
      <c r="KOS971" s="26"/>
      <c r="KOT971" s="26"/>
      <c r="KOU971" s="26"/>
      <c r="KOV971" s="26"/>
      <c r="KOW971" s="26"/>
      <c r="KOX971" s="26"/>
      <c r="KOY971" s="26"/>
      <c r="KOZ971" s="26"/>
      <c r="KPA971" s="26"/>
      <c r="KPB971" s="26"/>
      <c r="KPC971" s="26"/>
      <c r="KPD971" s="26"/>
      <c r="KPE971" s="26"/>
      <c r="KPF971" s="26"/>
      <c r="KPG971" s="26"/>
      <c r="KPH971" s="26"/>
      <c r="KPI971" s="26"/>
      <c r="KPJ971" s="26"/>
      <c r="KPK971" s="26"/>
      <c r="KPL971" s="26"/>
      <c r="KPM971" s="26"/>
      <c r="KPN971" s="26"/>
      <c r="KPO971" s="26"/>
      <c r="KPP971" s="26"/>
      <c r="KPQ971" s="26"/>
      <c r="KPR971" s="26"/>
      <c r="KPS971" s="26"/>
      <c r="KPT971" s="26"/>
      <c r="KPU971" s="26"/>
      <c r="KPV971" s="26"/>
      <c r="KPW971" s="26"/>
      <c r="KPX971" s="26"/>
      <c r="KPY971" s="26"/>
      <c r="KPZ971" s="26"/>
      <c r="KQA971" s="26"/>
      <c r="KQB971" s="26"/>
      <c r="KQC971" s="26"/>
      <c r="KQD971" s="26"/>
      <c r="KQE971" s="26"/>
      <c r="KQF971" s="26"/>
      <c r="KQG971" s="26"/>
      <c r="KQH971" s="26"/>
      <c r="KQI971" s="26"/>
      <c r="KQJ971" s="26"/>
      <c r="KQK971" s="26"/>
      <c r="KQL971" s="26"/>
      <c r="KQM971" s="26"/>
      <c r="KQN971" s="26"/>
      <c r="KQO971" s="26"/>
      <c r="KQP971" s="26"/>
      <c r="KQQ971" s="26"/>
      <c r="KQR971" s="26"/>
      <c r="KQS971" s="26"/>
      <c r="KQT971" s="26"/>
      <c r="KQU971" s="26"/>
      <c r="KQV971" s="26"/>
      <c r="KQW971" s="26"/>
      <c r="KQX971" s="26"/>
      <c r="KQY971" s="26"/>
      <c r="KQZ971" s="26"/>
      <c r="KRA971" s="26"/>
      <c r="KRB971" s="26"/>
      <c r="KRC971" s="26"/>
      <c r="KRD971" s="26"/>
      <c r="KRE971" s="26"/>
      <c r="KRF971" s="26"/>
      <c r="KRG971" s="26"/>
      <c r="KRH971" s="26"/>
      <c r="KRI971" s="26"/>
      <c r="KRJ971" s="26"/>
      <c r="KRK971" s="26"/>
      <c r="KRL971" s="26"/>
      <c r="KRM971" s="26"/>
      <c r="KRN971" s="26"/>
      <c r="KRO971" s="26"/>
      <c r="KRP971" s="26"/>
      <c r="KRQ971" s="26"/>
      <c r="KRR971" s="26"/>
      <c r="KRS971" s="26"/>
      <c r="KRT971" s="26"/>
      <c r="KRU971" s="26"/>
      <c r="KRV971" s="26"/>
      <c r="KRW971" s="26"/>
      <c r="KRX971" s="26"/>
      <c r="KRY971" s="26"/>
      <c r="KRZ971" s="26"/>
      <c r="KSA971" s="26"/>
      <c r="KSB971" s="26"/>
      <c r="KSC971" s="26"/>
      <c r="KSD971" s="26"/>
      <c r="KSE971" s="26"/>
      <c r="KSF971" s="26"/>
      <c r="KSG971" s="26"/>
      <c r="KSH971" s="26"/>
      <c r="KSI971" s="26"/>
      <c r="KSJ971" s="26"/>
      <c r="KSK971" s="26"/>
      <c r="KSL971" s="26"/>
      <c r="KSM971" s="26"/>
      <c r="KSN971" s="26"/>
      <c r="KSO971" s="26"/>
      <c r="KSP971" s="26"/>
      <c r="KSQ971" s="26"/>
      <c r="KSR971" s="26"/>
      <c r="KSS971" s="26"/>
      <c r="KST971" s="26"/>
      <c r="KSU971" s="26"/>
      <c r="KSV971" s="26"/>
      <c r="KSW971" s="26"/>
      <c r="KSX971" s="26"/>
      <c r="KSY971" s="26"/>
      <c r="KSZ971" s="26"/>
      <c r="KTA971" s="26"/>
      <c r="KTB971" s="26"/>
      <c r="KTC971" s="26"/>
      <c r="KTD971" s="26"/>
      <c r="KTE971" s="26"/>
      <c r="KTF971" s="26"/>
      <c r="KTG971" s="26"/>
      <c r="KTH971" s="26"/>
      <c r="KTI971" s="26"/>
      <c r="KTJ971" s="26"/>
      <c r="KTK971" s="26"/>
      <c r="KTL971" s="26"/>
      <c r="KTM971" s="26"/>
      <c r="KTN971" s="26"/>
      <c r="KTO971" s="26"/>
      <c r="KTP971" s="26"/>
      <c r="KTQ971" s="26"/>
      <c r="KTR971" s="26"/>
      <c r="KTS971" s="26"/>
      <c r="KTT971" s="26"/>
      <c r="KTU971" s="26"/>
      <c r="KTV971" s="26"/>
      <c r="KTW971" s="26"/>
      <c r="KTX971" s="26"/>
      <c r="KTY971" s="26"/>
      <c r="KTZ971" s="26"/>
      <c r="KUA971" s="26"/>
      <c r="KUB971" s="26"/>
      <c r="KUC971" s="26"/>
      <c r="KUD971" s="26"/>
      <c r="KUE971" s="26"/>
      <c r="KUF971" s="26"/>
      <c r="KUG971" s="26"/>
      <c r="KUH971" s="26"/>
      <c r="KUI971" s="26"/>
      <c r="KUJ971" s="26"/>
      <c r="KUK971" s="26"/>
      <c r="KUL971" s="26"/>
      <c r="KUM971" s="26"/>
      <c r="KUN971" s="26"/>
      <c r="KUO971" s="26"/>
      <c r="KUP971" s="26"/>
      <c r="KUQ971" s="26"/>
      <c r="KUR971" s="26"/>
      <c r="KUS971" s="26"/>
      <c r="KUT971" s="26"/>
      <c r="KUU971" s="26"/>
      <c r="KUV971" s="26"/>
      <c r="KUW971" s="26"/>
      <c r="KUX971" s="26"/>
      <c r="KUY971" s="26"/>
      <c r="KUZ971" s="26"/>
      <c r="KVA971" s="26"/>
      <c r="KVB971" s="26"/>
      <c r="KVC971" s="26"/>
      <c r="KVD971" s="26"/>
      <c r="KVE971" s="26"/>
      <c r="KVF971" s="26"/>
      <c r="KVG971" s="26"/>
      <c r="KVH971" s="26"/>
      <c r="KVI971" s="26"/>
      <c r="KVJ971" s="26"/>
      <c r="KVK971" s="26"/>
      <c r="KVL971" s="26"/>
      <c r="KVM971" s="26"/>
      <c r="KVN971" s="26"/>
      <c r="KVO971" s="26"/>
      <c r="KVP971" s="26"/>
      <c r="KVQ971" s="26"/>
      <c r="KVR971" s="26"/>
      <c r="KVS971" s="26"/>
      <c r="KVT971" s="26"/>
      <c r="KVU971" s="26"/>
      <c r="KVV971" s="26"/>
      <c r="KVW971" s="26"/>
      <c r="KVX971" s="26"/>
      <c r="KVY971" s="26"/>
      <c r="KVZ971" s="26"/>
      <c r="KWA971" s="26"/>
      <c r="KWB971" s="26"/>
      <c r="KWC971" s="26"/>
      <c r="KWD971" s="26"/>
      <c r="KWE971" s="26"/>
      <c r="KWF971" s="26"/>
      <c r="KWG971" s="26"/>
      <c r="KWH971" s="26"/>
      <c r="KWI971" s="26"/>
      <c r="KWJ971" s="26"/>
      <c r="KWK971" s="26"/>
      <c r="KWL971" s="26"/>
      <c r="KWM971" s="26"/>
      <c r="KWN971" s="26"/>
      <c r="KWO971" s="26"/>
      <c r="KWP971" s="26"/>
      <c r="KWQ971" s="26"/>
      <c r="KWR971" s="26"/>
      <c r="KWS971" s="26"/>
      <c r="KWT971" s="26"/>
      <c r="KWU971" s="26"/>
      <c r="KWV971" s="26"/>
      <c r="KWW971" s="26"/>
      <c r="KWX971" s="26"/>
      <c r="KWY971" s="26"/>
      <c r="KWZ971" s="26"/>
      <c r="KXA971" s="26"/>
      <c r="KXB971" s="26"/>
      <c r="KXC971" s="26"/>
      <c r="KXD971" s="26"/>
      <c r="KXE971" s="26"/>
      <c r="KXF971" s="26"/>
      <c r="KXG971" s="26"/>
      <c r="KXH971" s="26"/>
      <c r="KXI971" s="26"/>
      <c r="KXJ971" s="26"/>
      <c r="KXK971" s="26"/>
      <c r="KXL971" s="26"/>
      <c r="KXM971" s="26"/>
      <c r="KXN971" s="26"/>
      <c r="KXO971" s="26"/>
      <c r="KXP971" s="26"/>
      <c r="KXQ971" s="26"/>
      <c r="KXR971" s="26"/>
      <c r="KXS971" s="26"/>
      <c r="KXT971" s="26"/>
      <c r="KXU971" s="26"/>
      <c r="KXV971" s="26"/>
      <c r="KXW971" s="26"/>
      <c r="KXX971" s="26"/>
      <c r="KXY971" s="26"/>
      <c r="KXZ971" s="26"/>
      <c r="KYA971" s="26"/>
      <c r="KYB971" s="26"/>
      <c r="KYC971" s="26"/>
      <c r="KYD971" s="26"/>
      <c r="KYE971" s="26"/>
      <c r="KYF971" s="26"/>
      <c r="KYG971" s="26"/>
      <c r="KYH971" s="26"/>
      <c r="KYI971" s="26"/>
      <c r="KYJ971" s="26"/>
      <c r="KYK971" s="26"/>
      <c r="KYL971" s="26"/>
      <c r="KYM971" s="26"/>
      <c r="KYN971" s="26"/>
      <c r="KYO971" s="26"/>
      <c r="KYP971" s="26"/>
      <c r="KYQ971" s="26"/>
      <c r="KYR971" s="26"/>
      <c r="KYS971" s="26"/>
      <c r="KYT971" s="26"/>
      <c r="KYU971" s="26"/>
      <c r="KYV971" s="26"/>
      <c r="KYW971" s="26"/>
      <c r="KYX971" s="26"/>
      <c r="KYY971" s="26"/>
      <c r="KYZ971" s="26"/>
      <c r="KZA971" s="26"/>
      <c r="KZB971" s="26"/>
      <c r="KZC971" s="26"/>
      <c r="KZD971" s="26"/>
      <c r="KZE971" s="26"/>
      <c r="KZF971" s="26"/>
      <c r="KZG971" s="26"/>
      <c r="KZH971" s="26"/>
      <c r="KZI971" s="26"/>
      <c r="KZJ971" s="26"/>
      <c r="KZK971" s="26"/>
      <c r="KZL971" s="26"/>
      <c r="KZM971" s="26"/>
      <c r="KZN971" s="26"/>
      <c r="KZO971" s="26"/>
      <c r="KZP971" s="26"/>
      <c r="KZQ971" s="26"/>
      <c r="KZR971" s="26"/>
      <c r="KZS971" s="26"/>
      <c r="KZT971" s="26"/>
      <c r="KZU971" s="26"/>
      <c r="KZV971" s="26"/>
      <c r="KZW971" s="26"/>
      <c r="KZX971" s="26"/>
      <c r="KZY971" s="26"/>
      <c r="KZZ971" s="26"/>
      <c r="LAA971" s="26"/>
      <c r="LAB971" s="26"/>
      <c r="LAC971" s="26"/>
      <c r="LAD971" s="26"/>
      <c r="LAE971" s="26"/>
      <c r="LAF971" s="26"/>
      <c r="LAG971" s="26"/>
      <c r="LAH971" s="26"/>
      <c r="LAI971" s="26"/>
      <c r="LAJ971" s="26"/>
      <c r="LAK971" s="26"/>
      <c r="LAL971" s="26"/>
      <c r="LAM971" s="26"/>
      <c r="LAN971" s="26"/>
      <c r="LAO971" s="26"/>
      <c r="LAP971" s="26"/>
      <c r="LAQ971" s="26"/>
      <c r="LAR971" s="26"/>
      <c r="LAS971" s="26"/>
      <c r="LAT971" s="26"/>
      <c r="LAU971" s="26"/>
      <c r="LAV971" s="26"/>
      <c r="LAW971" s="26"/>
      <c r="LAX971" s="26"/>
      <c r="LAY971" s="26"/>
      <c r="LAZ971" s="26"/>
      <c r="LBA971" s="26"/>
      <c r="LBB971" s="26"/>
      <c r="LBC971" s="26"/>
      <c r="LBD971" s="26"/>
      <c r="LBE971" s="26"/>
      <c r="LBF971" s="26"/>
      <c r="LBG971" s="26"/>
      <c r="LBH971" s="26"/>
      <c r="LBI971" s="26"/>
      <c r="LBJ971" s="26"/>
      <c r="LBK971" s="26"/>
      <c r="LBL971" s="26"/>
      <c r="LBM971" s="26"/>
      <c r="LBN971" s="26"/>
      <c r="LBO971" s="26"/>
      <c r="LBP971" s="26"/>
      <c r="LBQ971" s="26"/>
      <c r="LBR971" s="26"/>
      <c r="LBS971" s="26"/>
      <c r="LBT971" s="26"/>
      <c r="LBU971" s="26"/>
      <c r="LBV971" s="26"/>
      <c r="LBW971" s="26"/>
      <c r="LBX971" s="26"/>
      <c r="LBY971" s="26"/>
      <c r="LBZ971" s="26"/>
      <c r="LCA971" s="26"/>
      <c r="LCB971" s="26"/>
      <c r="LCC971" s="26"/>
      <c r="LCD971" s="26"/>
      <c r="LCE971" s="26"/>
      <c r="LCF971" s="26"/>
      <c r="LCG971" s="26"/>
      <c r="LCH971" s="26"/>
      <c r="LCI971" s="26"/>
      <c r="LCJ971" s="26"/>
      <c r="LCK971" s="26"/>
      <c r="LCL971" s="26"/>
      <c r="LCM971" s="26"/>
      <c r="LCN971" s="26"/>
      <c r="LCO971" s="26"/>
      <c r="LCP971" s="26"/>
      <c r="LCQ971" s="26"/>
      <c r="LCR971" s="26"/>
      <c r="LCS971" s="26"/>
      <c r="LCT971" s="26"/>
      <c r="LCU971" s="26"/>
      <c r="LCV971" s="26"/>
      <c r="LCW971" s="26"/>
      <c r="LCX971" s="26"/>
      <c r="LCY971" s="26"/>
      <c r="LCZ971" s="26"/>
      <c r="LDA971" s="26"/>
      <c r="LDB971" s="26"/>
      <c r="LDC971" s="26"/>
      <c r="LDD971" s="26"/>
      <c r="LDE971" s="26"/>
      <c r="LDF971" s="26"/>
      <c r="LDG971" s="26"/>
      <c r="LDH971" s="26"/>
      <c r="LDI971" s="26"/>
      <c r="LDJ971" s="26"/>
      <c r="LDK971" s="26"/>
      <c r="LDL971" s="26"/>
      <c r="LDM971" s="26"/>
      <c r="LDN971" s="26"/>
      <c r="LDO971" s="26"/>
      <c r="LDP971" s="26"/>
      <c r="LDQ971" s="26"/>
      <c r="LDR971" s="26"/>
      <c r="LDS971" s="26"/>
      <c r="LDT971" s="26"/>
      <c r="LDU971" s="26"/>
      <c r="LDV971" s="26"/>
      <c r="LDW971" s="26"/>
      <c r="LDX971" s="26"/>
      <c r="LDY971" s="26"/>
      <c r="LDZ971" s="26"/>
      <c r="LEA971" s="26"/>
      <c r="LEB971" s="26"/>
      <c r="LEC971" s="26"/>
      <c r="LED971" s="26"/>
      <c r="LEE971" s="26"/>
      <c r="LEF971" s="26"/>
      <c r="LEG971" s="26"/>
      <c r="LEH971" s="26"/>
      <c r="LEI971" s="26"/>
      <c r="LEJ971" s="26"/>
      <c r="LEK971" s="26"/>
      <c r="LEL971" s="26"/>
      <c r="LEM971" s="26"/>
      <c r="LEN971" s="26"/>
      <c r="LEO971" s="26"/>
      <c r="LEP971" s="26"/>
      <c r="LEQ971" s="26"/>
      <c r="LER971" s="26"/>
      <c r="LES971" s="26"/>
      <c r="LET971" s="26"/>
      <c r="LEU971" s="26"/>
      <c r="LEV971" s="26"/>
      <c r="LEW971" s="26"/>
      <c r="LEX971" s="26"/>
      <c r="LEY971" s="26"/>
      <c r="LEZ971" s="26"/>
      <c r="LFA971" s="26"/>
      <c r="LFB971" s="26"/>
      <c r="LFC971" s="26"/>
      <c r="LFD971" s="26"/>
      <c r="LFE971" s="26"/>
      <c r="LFF971" s="26"/>
      <c r="LFG971" s="26"/>
      <c r="LFH971" s="26"/>
      <c r="LFI971" s="26"/>
      <c r="LFJ971" s="26"/>
      <c r="LFK971" s="26"/>
      <c r="LFL971" s="26"/>
      <c r="LFM971" s="26"/>
      <c r="LFN971" s="26"/>
      <c r="LFO971" s="26"/>
      <c r="LFP971" s="26"/>
      <c r="LFQ971" s="26"/>
      <c r="LFR971" s="26"/>
      <c r="LFS971" s="26"/>
      <c r="LFT971" s="26"/>
      <c r="LFU971" s="26"/>
      <c r="LFV971" s="26"/>
      <c r="LFW971" s="26"/>
      <c r="LFX971" s="26"/>
      <c r="LFY971" s="26"/>
      <c r="LFZ971" s="26"/>
      <c r="LGA971" s="26"/>
      <c r="LGB971" s="26"/>
      <c r="LGC971" s="26"/>
      <c r="LGD971" s="26"/>
      <c r="LGE971" s="26"/>
      <c r="LGF971" s="26"/>
      <c r="LGG971" s="26"/>
      <c r="LGH971" s="26"/>
      <c r="LGI971" s="26"/>
      <c r="LGJ971" s="26"/>
      <c r="LGK971" s="26"/>
      <c r="LGL971" s="26"/>
      <c r="LGM971" s="26"/>
      <c r="LGN971" s="26"/>
      <c r="LGO971" s="26"/>
      <c r="LGP971" s="26"/>
      <c r="LGQ971" s="26"/>
      <c r="LGR971" s="26"/>
      <c r="LGS971" s="26"/>
      <c r="LGT971" s="26"/>
      <c r="LGU971" s="26"/>
      <c r="LGV971" s="26"/>
      <c r="LGW971" s="26"/>
      <c r="LGX971" s="26"/>
      <c r="LGY971" s="26"/>
      <c r="LGZ971" s="26"/>
      <c r="LHA971" s="26"/>
      <c r="LHB971" s="26"/>
      <c r="LHC971" s="26"/>
      <c r="LHD971" s="26"/>
      <c r="LHE971" s="26"/>
      <c r="LHF971" s="26"/>
      <c r="LHG971" s="26"/>
      <c r="LHH971" s="26"/>
      <c r="LHI971" s="26"/>
      <c r="LHJ971" s="26"/>
      <c r="LHK971" s="26"/>
      <c r="LHL971" s="26"/>
      <c r="LHM971" s="26"/>
      <c r="LHN971" s="26"/>
      <c r="LHO971" s="26"/>
      <c r="LHP971" s="26"/>
      <c r="LHQ971" s="26"/>
      <c r="LHR971" s="26"/>
      <c r="LHS971" s="26"/>
      <c r="LHT971" s="26"/>
      <c r="LHU971" s="26"/>
      <c r="LHV971" s="26"/>
      <c r="LHW971" s="26"/>
      <c r="LHX971" s="26"/>
      <c r="LHY971" s="26"/>
      <c r="LHZ971" s="26"/>
      <c r="LIA971" s="26"/>
      <c r="LIB971" s="26"/>
      <c r="LIC971" s="26"/>
      <c r="LID971" s="26"/>
      <c r="LIE971" s="26"/>
      <c r="LIF971" s="26"/>
      <c r="LIG971" s="26"/>
      <c r="LIH971" s="26"/>
      <c r="LII971" s="26"/>
      <c r="LIJ971" s="26"/>
      <c r="LIK971" s="26"/>
      <c r="LIL971" s="26"/>
      <c r="LIM971" s="26"/>
      <c r="LIN971" s="26"/>
      <c r="LIO971" s="26"/>
      <c r="LIP971" s="26"/>
      <c r="LIQ971" s="26"/>
      <c r="LIR971" s="26"/>
      <c r="LIS971" s="26"/>
      <c r="LIT971" s="26"/>
      <c r="LIU971" s="26"/>
      <c r="LIV971" s="26"/>
      <c r="LIW971" s="26"/>
      <c r="LIX971" s="26"/>
      <c r="LIY971" s="26"/>
      <c r="LIZ971" s="26"/>
      <c r="LJA971" s="26"/>
      <c r="LJB971" s="26"/>
      <c r="LJC971" s="26"/>
      <c r="LJD971" s="26"/>
      <c r="LJE971" s="26"/>
      <c r="LJF971" s="26"/>
      <c r="LJG971" s="26"/>
      <c r="LJH971" s="26"/>
      <c r="LJI971" s="26"/>
      <c r="LJJ971" s="26"/>
      <c r="LJK971" s="26"/>
      <c r="LJL971" s="26"/>
      <c r="LJM971" s="26"/>
      <c r="LJN971" s="26"/>
      <c r="LJO971" s="26"/>
      <c r="LJP971" s="26"/>
      <c r="LJQ971" s="26"/>
      <c r="LJR971" s="26"/>
      <c r="LJS971" s="26"/>
      <c r="LJT971" s="26"/>
      <c r="LJU971" s="26"/>
      <c r="LJV971" s="26"/>
      <c r="LJW971" s="26"/>
      <c r="LJX971" s="26"/>
      <c r="LJY971" s="26"/>
      <c r="LJZ971" s="26"/>
      <c r="LKA971" s="26"/>
      <c r="LKB971" s="26"/>
      <c r="LKC971" s="26"/>
      <c r="LKD971" s="26"/>
      <c r="LKE971" s="26"/>
      <c r="LKF971" s="26"/>
      <c r="LKG971" s="26"/>
      <c r="LKH971" s="26"/>
      <c r="LKI971" s="26"/>
      <c r="LKJ971" s="26"/>
      <c r="LKK971" s="26"/>
      <c r="LKL971" s="26"/>
      <c r="LKM971" s="26"/>
      <c r="LKN971" s="26"/>
      <c r="LKO971" s="26"/>
      <c r="LKP971" s="26"/>
      <c r="LKQ971" s="26"/>
      <c r="LKR971" s="26"/>
      <c r="LKS971" s="26"/>
      <c r="LKT971" s="26"/>
      <c r="LKU971" s="26"/>
      <c r="LKV971" s="26"/>
      <c r="LKW971" s="26"/>
      <c r="LKX971" s="26"/>
      <c r="LKY971" s="26"/>
      <c r="LKZ971" s="26"/>
      <c r="LLA971" s="26"/>
      <c r="LLB971" s="26"/>
      <c r="LLC971" s="26"/>
      <c r="LLD971" s="26"/>
      <c r="LLE971" s="26"/>
      <c r="LLF971" s="26"/>
      <c r="LLG971" s="26"/>
      <c r="LLH971" s="26"/>
      <c r="LLI971" s="26"/>
      <c r="LLJ971" s="26"/>
      <c r="LLK971" s="26"/>
      <c r="LLL971" s="26"/>
      <c r="LLM971" s="26"/>
      <c r="LLN971" s="26"/>
      <c r="LLO971" s="26"/>
      <c r="LLP971" s="26"/>
      <c r="LLQ971" s="26"/>
      <c r="LLR971" s="26"/>
      <c r="LLS971" s="26"/>
      <c r="LLT971" s="26"/>
      <c r="LLU971" s="26"/>
      <c r="LLV971" s="26"/>
      <c r="LLW971" s="26"/>
      <c r="LLX971" s="26"/>
      <c r="LLY971" s="26"/>
      <c r="LLZ971" s="26"/>
      <c r="LMA971" s="26"/>
      <c r="LMB971" s="26"/>
      <c r="LMC971" s="26"/>
      <c r="LMD971" s="26"/>
      <c r="LME971" s="26"/>
      <c r="LMF971" s="26"/>
      <c r="LMG971" s="26"/>
      <c r="LMH971" s="26"/>
      <c r="LMI971" s="26"/>
      <c r="LMJ971" s="26"/>
      <c r="LMK971" s="26"/>
      <c r="LML971" s="26"/>
      <c r="LMM971" s="26"/>
      <c r="LMN971" s="26"/>
      <c r="LMO971" s="26"/>
      <c r="LMP971" s="26"/>
      <c r="LMQ971" s="26"/>
      <c r="LMR971" s="26"/>
      <c r="LMS971" s="26"/>
      <c r="LMT971" s="26"/>
      <c r="LMU971" s="26"/>
      <c r="LMV971" s="26"/>
      <c r="LMW971" s="26"/>
      <c r="LMX971" s="26"/>
      <c r="LMY971" s="26"/>
      <c r="LMZ971" s="26"/>
      <c r="LNA971" s="26"/>
      <c r="LNB971" s="26"/>
      <c r="LNC971" s="26"/>
      <c r="LND971" s="26"/>
      <c r="LNE971" s="26"/>
      <c r="LNF971" s="26"/>
      <c r="LNG971" s="26"/>
      <c r="LNH971" s="26"/>
      <c r="LNI971" s="26"/>
      <c r="LNJ971" s="26"/>
      <c r="LNK971" s="26"/>
      <c r="LNL971" s="26"/>
      <c r="LNM971" s="26"/>
      <c r="LNN971" s="26"/>
      <c r="LNO971" s="26"/>
      <c r="LNP971" s="26"/>
      <c r="LNQ971" s="26"/>
      <c r="LNR971" s="26"/>
      <c r="LNS971" s="26"/>
      <c r="LNT971" s="26"/>
      <c r="LNU971" s="26"/>
      <c r="LNV971" s="26"/>
      <c r="LNW971" s="26"/>
      <c r="LNX971" s="26"/>
      <c r="LNY971" s="26"/>
      <c r="LNZ971" s="26"/>
      <c r="LOA971" s="26"/>
      <c r="LOB971" s="26"/>
      <c r="LOC971" s="26"/>
      <c r="LOD971" s="26"/>
      <c r="LOE971" s="26"/>
      <c r="LOF971" s="26"/>
      <c r="LOG971" s="26"/>
      <c r="LOH971" s="26"/>
      <c r="LOI971" s="26"/>
      <c r="LOJ971" s="26"/>
      <c r="LOK971" s="26"/>
      <c r="LOL971" s="26"/>
      <c r="LOM971" s="26"/>
      <c r="LON971" s="26"/>
      <c r="LOO971" s="26"/>
      <c r="LOP971" s="26"/>
      <c r="LOQ971" s="26"/>
      <c r="LOR971" s="26"/>
      <c r="LOS971" s="26"/>
      <c r="LOT971" s="26"/>
      <c r="LOU971" s="26"/>
      <c r="LOV971" s="26"/>
      <c r="LOW971" s="26"/>
      <c r="LOX971" s="26"/>
      <c r="LOY971" s="26"/>
      <c r="LOZ971" s="26"/>
      <c r="LPA971" s="26"/>
      <c r="LPB971" s="26"/>
      <c r="LPC971" s="26"/>
      <c r="LPD971" s="26"/>
      <c r="LPE971" s="26"/>
      <c r="LPF971" s="26"/>
      <c r="LPG971" s="26"/>
      <c r="LPH971" s="26"/>
      <c r="LPI971" s="26"/>
      <c r="LPJ971" s="26"/>
      <c r="LPK971" s="26"/>
      <c r="LPL971" s="26"/>
      <c r="LPM971" s="26"/>
      <c r="LPN971" s="26"/>
      <c r="LPO971" s="26"/>
      <c r="LPP971" s="26"/>
      <c r="LPQ971" s="26"/>
      <c r="LPR971" s="26"/>
      <c r="LPS971" s="26"/>
      <c r="LPT971" s="26"/>
      <c r="LPU971" s="26"/>
      <c r="LPV971" s="26"/>
      <c r="LPW971" s="26"/>
      <c r="LPX971" s="26"/>
      <c r="LPY971" s="26"/>
      <c r="LPZ971" s="26"/>
      <c r="LQA971" s="26"/>
      <c r="LQB971" s="26"/>
      <c r="LQC971" s="26"/>
      <c r="LQD971" s="26"/>
      <c r="LQE971" s="26"/>
      <c r="LQF971" s="26"/>
      <c r="LQG971" s="26"/>
      <c r="LQH971" s="26"/>
      <c r="LQI971" s="26"/>
      <c r="LQJ971" s="26"/>
      <c r="LQK971" s="26"/>
      <c r="LQL971" s="26"/>
      <c r="LQM971" s="26"/>
      <c r="LQN971" s="26"/>
      <c r="LQO971" s="26"/>
      <c r="LQP971" s="26"/>
      <c r="LQQ971" s="26"/>
      <c r="LQR971" s="26"/>
      <c r="LQS971" s="26"/>
      <c r="LQT971" s="26"/>
      <c r="LQU971" s="26"/>
      <c r="LQV971" s="26"/>
      <c r="LQW971" s="26"/>
      <c r="LQX971" s="26"/>
      <c r="LQY971" s="26"/>
      <c r="LQZ971" s="26"/>
      <c r="LRA971" s="26"/>
      <c r="LRB971" s="26"/>
      <c r="LRC971" s="26"/>
      <c r="LRD971" s="26"/>
      <c r="LRE971" s="26"/>
      <c r="LRF971" s="26"/>
      <c r="LRG971" s="26"/>
      <c r="LRH971" s="26"/>
      <c r="LRI971" s="26"/>
      <c r="LRJ971" s="26"/>
      <c r="LRK971" s="26"/>
      <c r="LRL971" s="26"/>
      <c r="LRM971" s="26"/>
      <c r="LRN971" s="26"/>
      <c r="LRO971" s="26"/>
      <c r="LRP971" s="26"/>
      <c r="LRQ971" s="26"/>
      <c r="LRR971" s="26"/>
      <c r="LRS971" s="26"/>
      <c r="LRT971" s="26"/>
      <c r="LRU971" s="26"/>
      <c r="LRV971" s="26"/>
      <c r="LRW971" s="26"/>
      <c r="LRX971" s="26"/>
      <c r="LRY971" s="26"/>
      <c r="LRZ971" s="26"/>
      <c r="LSA971" s="26"/>
      <c r="LSB971" s="26"/>
      <c r="LSC971" s="26"/>
      <c r="LSD971" s="26"/>
      <c r="LSE971" s="26"/>
      <c r="LSF971" s="26"/>
      <c r="LSG971" s="26"/>
      <c r="LSH971" s="26"/>
      <c r="LSI971" s="26"/>
      <c r="LSJ971" s="26"/>
      <c r="LSK971" s="26"/>
      <c r="LSL971" s="26"/>
      <c r="LSM971" s="26"/>
      <c r="LSN971" s="26"/>
      <c r="LSO971" s="26"/>
      <c r="LSP971" s="26"/>
      <c r="LSQ971" s="26"/>
      <c r="LSR971" s="26"/>
      <c r="LSS971" s="26"/>
      <c r="LST971" s="26"/>
      <c r="LSU971" s="26"/>
      <c r="LSV971" s="26"/>
      <c r="LSW971" s="26"/>
      <c r="LSX971" s="26"/>
      <c r="LSY971" s="26"/>
      <c r="LSZ971" s="26"/>
      <c r="LTA971" s="26"/>
      <c r="LTB971" s="26"/>
      <c r="LTC971" s="26"/>
      <c r="LTD971" s="26"/>
      <c r="LTE971" s="26"/>
      <c r="LTF971" s="26"/>
      <c r="LTG971" s="26"/>
      <c r="LTH971" s="26"/>
      <c r="LTI971" s="26"/>
      <c r="LTJ971" s="26"/>
      <c r="LTK971" s="26"/>
      <c r="LTL971" s="26"/>
      <c r="LTM971" s="26"/>
      <c r="LTN971" s="26"/>
      <c r="LTO971" s="26"/>
      <c r="LTP971" s="26"/>
      <c r="LTQ971" s="26"/>
      <c r="LTR971" s="26"/>
      <c r="LTS971" s="26"/>
      <c r="LTT971" s="26"/>
      <c r="LTU971" s="26"/>
      <c r="LTV971" s="26"/>
      <c r="LTW971" s="26"/>
      <c r="LTX971" s="26"/>
      <c r="LTY971" s="26"/>
      <c r="LTZ971" s="26"/>
      <c r="LUA971" s="26"/>
      <c r="LUB971" s="26"/>
      <c r="LUC971" s="26"/>
      <c r="LUD971" s="26"/>
      <c r="LUE971" s="26"/>
      <c r="LUF971" s="26"/>
      <c r="LUG971" s="26"/>
      <c r="LUH971" s="26"/>
      <c r="LUI971" s="26"/>
      <c r="LUJ971" s="26"/>
      <c r="LUK971" s="26"/>
      <c r="LUL971" s="26"/>
      <c r="LUM971" s="26"/>
      <c r="LUN971" s="26"/>
      <c r="LUO971" s="26"/>
      <c r="LUP971" s="26"/>
      <c r="LUQ971" s="26"/>
      <c r="LUR971" s="26"/>
      <c r="LUS971" s="26"/>
      <c r="LUT971" s="26"/>
      <c r="LUU971" s="26"/>
      <c r="LUV971" s="26"/>
      <c r="LUW971" s="26"/>
      <c r="LUX971" s="26"/>
      <c r="LUY971" s="26"/>
      <c r="LUZ971" s="26"/>
      <c r="LVA971" s="26"/>
      <c r="LVB971" s="26"/>
      <c r="LVC971" s="26"/>
      <c r="LVD971" s="26"/>
      <c r="LVE971" s="26"/>
      <c r="LVF971" s="26"/>
      <c r="LVG971" s="26"/>
      <c r="LVH971" s="26"/>
      <c r="LVI971" s="26"/>
      <c r="LVJ971" s="26"/>
      <c r="LVK971" s="26"/>
      <c r="LVL971" s="26"/>
      <c r="LVM971" s="26"/>
      <c r="LVN971" s="26"/>
      <c r="LVO971" s="26"/>
      <c r="LVP971" s="26"/>
      <c r="LVQ971" s="26"/>
      <c r="LVR971" s="26"/>
      <c r="LVS971" s="26"/>
      <c r="LVT971" s="26"/>
      <c r="LVU971" s="26"/>
      <c r="LVV971" s="26"/>
      <c r="LVW971" s="26"/>
      <c r="LVX971" s="26"/>
      <c r="LVY971" s="26"/>
      <c r="LVZ971" s="26"/>
      <c r="LWA971" s="26"/>
      <c r="LWB971" s="26"/>
      <c r="LWC971" s="26"/>
      <c r="LWD971" s="26"/>
      <c r="LWE971" s="26"/>
      <c r="LWF971" s="26"/>
      <c r="LWG971" s="26"/>
      <c r="LWH971" s="26"/>
      <c r="LWI971" s="26"/>
      <c r="LWJ971" s="26"/>
      <c r="LWK971" s="26"/>
      <c r="LWL971" s="26"/>
      <c r="LWM971" s="26"/>
      <c r="LWN971" s="26"/>
      <c r="LWO971" s="26"/>
      <c r="LWP971" s="26"/>
      <c r="LWQ971" s="26"/>
      <c r="LWR971" s="26"/>
      <c r="LWS971" s="26"/>
      <c r="LWT971" s="26"/>
      <c r="LWU971" s="26"/>
      <c r="LWV971" s="26"/>
      <c r="LWW971" s="26"/>
      <c r="LWX971" s="26"/>
      <c r="LWY971" s="26"/>
      <c r="LWZ971" s="26"/>
      <c r="LXA971" s="26"/>
      <c r="LXB971" s="26"/>
      <c r="LXC971" s="26"/>
      <c r="LXD971" s="26"/>
      <c r="LXE971" s="26"/>
      <c r="LXF971" s="26"/>
      <c r="LXG971" s="26"/>
      <c r="LXH971" s="26"/>
      <c r="LXI971" s="26"/>
      <c r="LXJ971" s="26"/>
      <c r="LXK971" s="26"/>
      <c r="LXL971" s="26"/>
      <c r="LXM971" s="26"/>
      <c r="LXN971" s="26"/>
      <c r="LXO971" s="26"/>
      <c r="LXP971" s="26"/>
      <c r="LXQ971" s="26"/>
      <c r="LXR971" s="26"/>
      <c r="LXS971" s="26"/>
      <c r="LXT971" s="26"/>
      <c r="LXU971" s="26"/>
      <c r="LXV971" s="26"/>
      <c r="LXW971" s="26"/>
      <c r="LXX971" s="26"/>
      <c r="LXY971" s="26"/>
      <c r="LXZ971" s="26"/>
      <c r="LYA971" s="26"/>
      <c r="LYB971" s="26"/>
      <c r="LYC971" s="26"/>
      <c r="LYD971" s="26"/>
      <c r="LYE971" s="26"/>
      <c r="LYF971" s="26"/>
      <c r="LYG971" s="26"/>
      <c r="LYH971" s="26"/>
      <c r="LYI971" s="26"/>
      <c r="LYJ971" s="26"/>
      <c r="LYK971" s="26"/>
      <c r="LYL971" s="26"/>
      <c r="LYM971" s="26"/>
      <c r="LYN971" s="26"/>
      <c r="LYO971" s="26"/>
      <c r="LYP971" s="26"/>
      <c r="LYQ971" s="26"/>
      <c r="LYR971" s="26"/>
      <c r="LYS971" s="26"/>
      <c r="LYT971" s="26"/>
      <c r="LYU971" s="26"/>
      <c r="LYV971" s="26"/>
      <c r="LYW971" s="26"/>
      <c r="LYX971" s="26"/>
      <c r="LYY971" s="26"/>
      <c r="LYZ971" s="26"/>
      <c r="LZA971" s="26"/>
      <c r="LZB971" s="26"/>
      <c r="LZC971" s="26"/>
      <c r="LZD971" s="26"/>
      <c r="LZE971" s="26"/>
      <c r="LZF971" s="26"/>
      <c r="LZG971" s="26"/>
      <c r="LZH971" s="26"/>
      <c r="LZI971" s="26"/>
      <c r="LZJ971" s="26"/>
      <c r="LZK971" s="26"/>
      <c r="LZL971" s="26"/>
      <c r="LZM971" s="26"/>
      <c r="LZN971" s="26"/>
      <c r="LZO971" s="26"/>
      <c r="LZP971" s="26"/>
      <c r="LZQ971" s="26"/>
      <c r="LZR971" s="26"/>
      <c r="LZS971" s="26"/>
      <c r="LZT971" s="26"/>
      <c r="LZU971" s="26"/>
      <c r="LZV971" s="26"/>
      <c r="LZW971" s="26"/>
      <c r="LZX971" s="26"/>
      <c r="LZY971" s="26"/>
      <c r="LZZ971" s="26"/>
      <c r="MAA971" s="26"/>
      <c r="MAB971" s="26"/>
      <c r="MAC971" s="26"/>
      <c r="MAD971" s="26"/>
      <c r="MAE971" s="26"/>
      <c r="MAF971" s="26"/>
      <c r="MAG971" s="26"/>
      <c r="MAH971" s="26"/>
      <c r="MAI971" s="26"/>
      <c r="MAJ971" s="26"/>
      <c r="MAK971" s="26"/>
      <c r="MAL971" s="26"/>
      <c r="MAM971" s="26"/>
      <c r="MAN971" s="26"/>
      <c r="MAO971" s="26"/>
      <c r="MAP971" s="26"/>
      <c r="MAQ971" s="26"/>
      <c r="MAR971" s="26"/>
      <c r="MAS971" s="26"/>
      <c r="MAT971" s="26"/>
      <c r="MAU971" s="26"/>
      <c r="MAV971" s="26"/>
      <c r="MAW971" s="26"/>
      <c r="MAX971" s="26"/>
      <c r="MAY971" s="26"/>
      <c r="MAZ971" s="26"/>
      <c r="MBA971" s="26"/>
      <c r="MBB971" s="26"/>
      <c r="MBC971" s="26"/>
      <c r="MBD971" s="26"/>
      <c r="MBE971" s="26"/>
      <c r="MBF971" s="26"/>
      <c r="MBG971" s="26"/>
      <c r="MBH971" s="26"/>
      <c r="MBI971" s="26"/>
      <c r="MBJ971" s="26"/>
      <c r="MBK971" s="26"/>
      <c r="MBL971" s="26"/>
      <c r="MBM971" s="26"/>
      <c r="MBN971" s="26"/>
      <c r="MBO971" s="26"/>
      <c r="MBP971" s="26"/>
      <c r="MBQ971" s="26"/>
      <c r="MBR971" s="26"/>
      <c r="MBS971" s="26"/>
      <c r="MBT971" s="26"/>
      <c r="MBU971" s="26"/>
      <c r="MBV971" s="26"/>
      <c r="MBW971" s="26"/>
      <c r="MBX971" s="26"/>
      <c r="MBY971" s="26"/>
      <c r="MBZ971" s="26"/>
      <c r="MCA971" s="26"/>
      <c r="MCB971" s="26"/>
      <c r="MCC971" s="26"/>
      <c r="MCD971" s="26"/>
      <c r="MCE971" s="26"/>
      <c r="MCF971" s="26"/>
      <c r="MCG971" s="26"/>
      <c r="MCH971" s="26"/>
      <c r="MCI971" s="26"/>
      <c r="MCJ971" s="26"/>
      <c r="MCK971" s="26"/>
      <c r="MCL971" s="26"/>
      <c r="MCM971" s="26"/>
      <c r="MCN971" s="26"/>
      <c r="MCO971" s="26"/>
      <c r="MCP971" s="26"/>
      <c r="MCQ971" s="26"/>
      <c r="MCR971" s="26"/>
      <c r="MCS971" s="26"/>
      <c r="MCT971" s="26"/>
      <c r="MCU971" s="26"/>
      <c r="MCV971" s="26"/>
      <c r="MCW971" s="26"/>
      <c r="MCX971" s="26"/>
      <c r="MCY971" s="26"/>
      <c r="MCZ971" s="26"/>
      <c r="MDA971" s="26"/>
      <c r="MDB971" s="26"/>
      <c r="MDC971" s="26"/>
      <c r="MDD971" s="26"/>
      <c r="MDE971" s="26"/>
      <c r="MDF971" s="26"/>
      <c r="MDG971" s="26"/>
      <c r="MDH971" s="26"/>
      <c r="MDI971" s="26"/>
      <c r="MDJ971" s="26"/>
      <c r="MDK971" s="26"/>
      <c r="MDL971" s="26"/>
      <c r="MDM971" s="26"/>
      <c r="MDN971" s="26"/>
      <c r="MDO971" s="26"/>
      <c r="MDP971" s="26"/>
      <c r="MDQ971" s="26"/>
      <c r="MDR971" s="26"/>
      <c r="MDS971" s="26"/>
      <c r="MDT971" s="26"/>
      <c r="MDU971" s="26"/>
      <c r="MDV971" s="26"/>
      <c r="MDW971" s="26"/>
      <c r="MDX971" s="26"/>
      <c r="MDY971" s="26"/>
      <c r="MDZ971" s="26"/>
      <c r="MEA971" s="26"/>
      <c r="MEB971" s="26"/>
      <c r="MEC971" s="26"/>
      <c r="MED971" s="26"/>
      <c r="MEE971" s="26"/>
      <c r="MEF971" s="26"/>
      <c r="MEG971" s="26"/>
      <c r="MEH971" s="26"/>
      <c r="MEI971" s="26"/>
      <c r="MEJ971" s="26"/>
      <c r="MEK971" s="26"/>
      <c r="MEL971" s="26"/>
      <c r="MEM971" s="26"/>
      <c r="MEN971" s="26"/>
      <c r="MEO971" s="26"/>
      <c r="MEP971" s="26"/>
      <c r="MEQ971" s="26"/>
      <c r="MER971" s="26"/>
      <c r="MES971" s="26"/>
      <c r="MET971" s="26"/>
      <c r="MEU971" s="26"/>
      <c r="MEV971" s="26"/>
      <c r="MEW971" s="26"/>
      <c r="MEX971" s="26"/>
      <c r="MEY971" s="26"/>
      <c r="MEZ971" s="26"/>
      <c r="MFA971" s="26"/>
      <c r="MFB971" s="26"/>
      <c r="MFC971" s="26"/>
      <c r="MFD971" s="26"/>
      <c r="MFE971" s="26"/>
      <c r="MFF971" s="26"/>
      <c r="MFG971" s="26"/>
      <c r="MFH971" s="26"/>
      <c r="MFI971" s="26"/>
      <c r="MFJ971" s="26"/>
      <c r="MFK971" s="26"/>
      <c r="MFL971" s="26"/>
      <c r="MFM971" s="26"/>
      <c r="MFN971" s="26"/>
      <c r="MFO971" s="26"/>
      <c r="MFP971" s="26"/>
      <c r="MFQ971" s="26"/>
      <c r="MFR971" s="26"/>
      <c r="MFS971" s="26"/>
      <c r="MFT971" s="26"/>
      <c r="MFU971" s="26"/>
      <c r="MFV971" s="26"/>
      <c r="MFW971" s="26"/>
      <c r="MFX971" s="26"/>
      <c r="MFY971" s="26"/>
      <c r="MFZ971" s="26"/>
      <c r="MGA971" s="26"/>
      <c r="MGB971" s="26"/>
      <c r="MGC971" s="26"/>
      <c r="MGD971" s="26"/>
      <c r="MGE971" s="26"/>
      <c r="MGF971" s="26"/>
      <c r="MGG971" s="26"/>
      <c r="MGH971" s="26"/>
      <c r="MGI971" s="26"/>
      <c r="MGJ971" s="26"/>
      <c r="MGK971" s="26"/>
      <c r="MGL971" s="26"/>
      <c r="MGM971" s="26"/>
      <c r="MGN971" s="26"/>
      <c r="MGO971" s="26"/>
      <c r="MGP971" s="26"/>
      <c r="MGQ971" s="26"/>
      <c r="MGR971" s="26"/>
      <c r="MGS971" s="26"/>
      <c r="MGT971" s="26"/>
      <c r="MGU971" s="26"/>
      <c r="MGV971" s="26"/>
      <c r="MGW971" s="26"/>
      <c r="MGX971" s="26"/>
      <c r="MGY971" s="26"/>
      <c r="MGZ971" s="26"/>
      <c r="MHA971" s="26"/>
      <c r="MHB971" s="26"/>
      <c r="MHC971" s="26"/>
      <c r="MHD971" s="26"/>
      <c r="MHE971" s="26"/>
      <c r="MHF971" s="26"/>
      <c r="MHG971" s="26"/>
      <c r="MHH971" s="26"/>
      <c r="MHI971" s="26"/>
      <c r="MHJ971" s="26"/>
      <c r="MHK971" s="26"/>
      <c r="MHL971" s="26"/>
      <c r="MHM971" s="26"/>
      <c r="MHN971" s="26"/>
      <c r="MHO971" s="26"/>
      <c r="MHP971" s="26"/>
      <c r="MHQ971" s="26"/>
      <c r="MHR971" s="26"/>
      <c r="MHS971" s="26"/>
      <c r="MHT971" s="26"/>
      <c r="MHU971" s="26"/>
      <c r="MHV971" s="26"/>
      <c r="MHW971" s="26"/>
      <c r="MHX971" s="26"/>
      <c r="MHY971" s="26"/>
      <c r="MHZ971" s="26"/>
      <c r="MIA971" s="26"/>
      <c r="MIB971" s="26"/>
      <c r="MIC971" s="26"/>
      <c r="MID971" s="26"/>
      <c r="MIE971" s="26"/>
      <c r="MIF971" s="26"/>
      <c r="MIG971" s="26"/>
      <c r="MIH971" s="26"/>
      <c r="MII971" s="26"/>
      <c r="MIJ971" s="26"/>
      <c r="MIK971" s="26"/>
      <c r="MIL971" s="26"/>
      <c r="MIM971" s="26"/>
      <c r="MIN971" s="26"/>
      <c r="MIO971" s="26"/>
      <c r="MIP971" s="26"/>
      <c r="MIQ971" s="26"/>
      <c r="MIR971" s="26"/>
      <c r="MIS971" s="26"/>
      <c r="MIT971" s="26"/>
      <c r="MIU971" s="26"/>
      <c r="MIV971" s="26"/>
      <c r="MIW971" s="26"/>
      <c r="MIX971" s="26"/>
      <c r="MIY971" s="26"/>
      <c r="MIZ971" s="26"/>
      <c r="MJA971" s="26"/>
      <c r="MJB971" s="26"/>
      <c r="MJC971" s="26"/>
      <c r="MJD971" s="26"/>
      <c r="MJE971" s="26"/>
      <c r="MJF971" s="26"/>
      <c r="MJG971" s="26"/>
      <c r="MJH971" s="26"/>
      <c r="MJI971" s="26"/>
      <c r="MJJ971" s="26"/>
      <c r="MJK971" s="26"/>
      <c r="MJL971" s="26"/>
      <c r="MJM971" s="26"/>
      <c r="MJN971" s="26"/>
      <c r="MJO971" s="26"/>
      <c r="MJP971" s="26"/>
      <c r="MJQ971" s="26"/>
      <c r="MJR971" s="26"/>
      <c r="MJS971" s="26"/>
      <c r="MJT971" s="26"/>
      <c r="MJU971" s="26"/>
      <c r="MJV971" s="26"/>
      <c r="MJW971" s="26"/>
      <c r="MJX971" s="26"/>
      <c r="MJY971" s="26"/>
      <c r="MJZ971" s="26"/>
      <c r="MKA971" s="26"/>
      <c r="MKB971" s="26"/>
      <c r="MKC971" s="26"/>
      <c r="MKD971" s="26"/>
      <c r="MKE971" s="26"/>
      <c r="MKF971" s="26"/>
      <c r="MKG971" s="26"/>
      <c r="MKH971" s="26"/>
      <c r="MKI971" s="26"/>
      <c r="MKJ971" s="26"/>
      <c r="MKK971" s="26"/>
      <c r="MKL971" s="26"/>
      <c r="MKM971" s="26"/>
      <c r="MKN971" s="26"/>
      <c r="MKO971" s="26"/>
      <c r="MKP971" s="26"/>
      <c r="MKQ971" s="26"/>
      <c r="MKR971" s="26"/>
      <c r="MKS971" s="26"/>
      <c r="MKT971" s="26"/>
      <c r="MKU971" s="26"/>
      <c r="MKV971" s="26"/>
      <c r="MKW971" s="26"/>
      <c r="MKX971" s="26"/>
      <c r="MKY971" s="26"/>
      <c r="MKZ971" s="26"/>
      <c r="MLA971" s="26"/>
      <c r="MLB971" s="26"/>
      <c r="MLC971" s="26"/>
      <c r="MLD971" s="26"/>
      <c r="MLE971" s="26"/>
      <c r="MLF971" s="26"/>
      <c r="MLG971" s="26"/>
      <c r="MLH971" s="26"/>
      <c r="MLI971" s="26"/>
      <c r="MLJ971" s="26"/>
      <c r="MLK971" s="26"/>
      <c r="MLL971" s="26"/>
      <c r="MLM971" s="26"/>
      <c r="MLN971" s="26"/>
      <c r="MLO971" s="26"/>
      <c r="MLP971" s="26"/>
      <c r="MLQ971" s="26"/>
      <c r="MLR971" s="26"/>
      <c r="MLS971" s="26"/>
      <c r="MLT971" s="26"/>
      <c r="MLU971" s="26"/>
      <c r="MLV971" s="26"/>
      <c r="MLW971" s="26"/>
      <c r="MLX971" s="26"/>
      <c r="MLY971" s="26"/>
      <c r="MLZ971" s="26"/>
      <c r="MMA971" s="26"/>
      <c r="MMB971" s="26"/>
      <c r="MMC971" s="26"/>
      <c r="MMD971" s="26"/>
      <c r="MME971" s="26"/>
      <c r="MMF971" s="26"/>
      <c r="MMG971" s="26"/>
      <c r="MMH971" s="26"/>
      <c r="MMI971" s="26"/>
      <c r="MMJ971" s="26"/>
      <c r="MMK971" s="26"/>
      <c r="MML971" s="26"/>
      <c r="MMM971" s="26"/>
      <c r="MMN971" s="26"/>
      <c r="MMO971" s="26"/>
      <c r="MMP971" s="26"/>
      <c r="MMQ971" s="26"/>
      <c r="MMR971" s="26"/>
      <c r="MMS971" s="26"/>
      <c r="MMT971" s="26"/>
      <c r="MMU971" s="26"/>
      <c r="MMV971" s="26"/>
      <c r="MMW971" s="26"/>
      <c r="MMX971" s="26"/>
      <c r="MMY971" s="26"/>
      <c r="MMZ971" s="26"/>
      <c r="MNA971" s="26"/>
      <c r="MNB971" s="26"/>
      <c r="MNC971" s="26"/>
      <c r="MND971" s="26"/>
      <c r="MNE971" s="26"/>
      <c r="MNF971" s="26"/>
      <c r="MNG971" s="26"/>
      <c r="MNH971" s="26"/>
      <c r="MNI971" s="26"/>
      <c r="MNJ971" s="26"/>
      <c r="MNK971" s="26"/>
      <c r="MNL971" s="26"/>
      <c r="MNM971" s="26"/>
      <c r="MNN971" s="26"/>
      <c r="MNO971" s="26"/>
      <c r="MNP971" s="26"/>
      <c r="MNQ971" s="26"/>
      <c r="MNR971" s="26"/>
      <c r="MNS971" s="26"/>
      <c r="MNT971" s="26"/>
      <c r="MNU971" s="26"/>
      <c r="MNV971" s="26"/>
      <c r="MNW971" s="26"/>
      <c r="MNX971" s="26"/>
      <c r="MNY971" s="26"/>
      <c r="MNZ971" s="26"/>
      <c r="MOA971" s="26"/>
      <c r="MOB971" s="26"/>
      <c r="MOC971" s="26"/>
      <c r="MOD971" s="26"/>
      <c r="MOE971" s="26"/>
      <c r="MOF971" s="26"/>
      <c r="MOG971" s="26"/>
      <c r="MOH971" s="26"/>
      <c r="MOI971" s="26"/>
      <c r="MOJ971" s="26"/>
      <c r="MOK971" s="26"/>
      <c r="MOL971" s="26"/>
      <c r="MOM971" s="26"/>
      <c r="MON971" s="26"/>
      <c r="MOO971" s="26"/>
      <c r="MOP971" s="26"/>
      <c r="MOQ971" s="26"/>
      <c r="MOR971" s="26"/>
      <c r="MOS971" s="26"/>
      <c r="MOT971" s="26"/>
      <c r="MOU971" s="26"/>
      <c r="MOV971" s="26"/>
      <c r="MOW971" s="26"/>
      <c r="MOX971" s="26"/>
      <c r="MOY971" s="26"/>
      <c r="MOZ971" s="26"/>
      <c r="MPA971" s="26"/>
      <c r="MPB971" s="26"/>
      <c r="MPC971" s="26"/>
      <c r="MPD971" s="26"/>
      <c r="MPE971" s="26"/>
      <c r="MPF971" s="26"/>
      <c r="MPG971" s="26"/>
      <c r="MPH971" s="26"/>
      <c r="MPI971" s="26"/>
      <c r="MPJ971" s="26"/>
      <c r="MPK971" s="26"/>
      <c r="MPL971" s="26"/>
      <c r="MPM971" s="26"/>
      <c r="MPN971" s="26"/>
      <c r="MPO971" s="26"/>
      <c r="MPP971" s="26"/>
      <c r="MPQ971" s="26"/>
      <c r="MPR971" s="26"/>
      <c r="MPS971" s="26"/>
      <c r="MPT971" s="26"/>
      <c r="MPU971" s="26"/>
      <c r="MPV971" s="26"/>
      <c r="MPW971" s="26"/>
      <c r="MPX971" s="26"/>
      <c r="MPY971" s="26"/>
      <c r="MPZ971" s="26"/>
      <c r="MQA971" s="26"/>
      <c r="MQB971" s="26"/>
      <c r="MQC971" s="26"/>
      <c r="MQD971" s="26"/>
      <c r="MQE971" s="26"/>
      <c r="MQF971" s="26"/>
      <c r="MQG971" s="26"/>
      <c r="MQH971" s="26"/>
      <c r="MQI971" s="26"/>
      <c r="MQJ971" s="26"/>
      <c r="MQK971" s="26"/>
      <c r="MQL971" s="26"/>
      <c r="MQM971" s="26"/>
      <c r="MQN971" s="26"/>
      <c r="MQO971" s="26"/>
      <c r="MQP971" s="26"/>
      <c r="MQQ971" s="26"/>
      <c r="MQR971" s="26"/>
      <c r="MQS971" s="26"/>
      <c r="MQT971" s="26"/>
      <c r="MQU971" s="26"/>
      <c r="MQV971" s="26"/>
      <c r="MQW971" s="26"/>
      <c r="MQX971" s="26"/>
      <c r="MQY971" s="26"/>
      <c r="MQZ971" s="26"/>
      <c r="MRA971" s="26"/>
      <c r="MRB971" s="26"/>
      <c r="MRC971" s="26"/>
      <c r="MRD971" s="26"/>
      <c r="MRE971" s="26"/>
      <c r="MRF971" s="26"/>
      <c r="MRG971" s="26"/>
      <c r="MRH971" s="26"/>
      <c r="MRI971" s="26"/>
      <c r="MRJ971" s="26"/>
      <c r="MRK971" s="26"/>
      <c r="MRL971" s="26"/>
      <c r="MRM971" s="26"/>
      <c r="MRN971" s="26"/>
      <c r="MRO971" s="26"/>
      <c r="MRP971" s="26"/>
      <c r="MRQ971" s="26"/>
      <c r="MRR971" s="26"/>
      <c r="MRS971" s="26"/>
      <c r="MRT971" s="26"/>
      <c r="MRU971" s="26"/>
      <c r="MRV971" s="26"/>
      <c r="MRW971" s="26"/>
      <c r="MRX971" s="26"/>
      <c r="MRY971" s="26"/>
      <c r="MRZ971" s="26"/>
      <c r="MSA971" s="26"/>
      <c r="MSB971" s="26"/>
      <c r="MSC971" s="26"/>
      <c r="MSD971" s="26"/>
      <c r="MSE971" s="26"/>
      <c r="MSF971" s="26"/>
      <c r="MSG971" s="26"/>
      <c r="MSH971" s="26"/>
      <c r="MSI971" s="26"/>
      <c r="MSJ971" s="26"/>
      <c r="MSK971" s="26"/>
      <c r="MSL971" s="26"/>
      <c r="MSM971" s="26"/>
      <c r="MSN971" s="26"/>
      <c r="MSO971" s="26"/>
      <c r="MSP971" s="26"/>
      <c r="MSQ971" s="26"/>
      <c r="MSR971" s="26"/>
      <c r="MSS971" s="26"/>
      <c r="MST971" s="26"/>
      <c r="MSU971" s="26"/>
      <c r="MSV971" s="26"/>
      <c r="MSW971" s="26"/>
      <c r="MSX971" s="26"/>
      <c r="MSY971" s="26"/>
      <c r="MSZ971" s="26"/>
      <c r="MTA971" s="26"/>
      <c r="MTB971" s="26"/>
      <c r="MTC971" s="26"/>
      <c r="MTD971" s="26"/>
      <c r="MTE971" s="26"/>
      <c r="MTF971" s="26"/>
      <c r="MTG971" s="26"/>
      <c r="MTH971" s="26"/>
      <c r="MTI971" s="26"/>
      <c r="MTJ971" s="26"/>
      <c r="MTK971" s="26"/>
      <c r="MTL971" s="26"/>
      <c r="MTM971" s="26"/>
      <c r="MTN971" s="26"/>
      <c r="MTO971" s="26"/>
      <c r="MTP971" s="26"/>
      <c r="MTQ971" s="26"/>
      <c r="MTR971" s="26"/>
      <c r="MTS971" s="26"/>
      <c r="MTT971" s="26"/>
      <c r="MTU971" s="26"/>
      <c r="MTV971" s="26"/>
      <c r="MTW971" s="26"/>
      <c r="MTX971" s="26"/>
      <c r="MTY971" s="26"/>
      <c r="MTZ971" s="26"/>
      <c r="MUA971" s="26"/>
      <c r="MUB971" s="26"/>
      <c r="MUC971" s="26"/>
      <c r="MUD971" s="26"/>
      <c r="MUE971" s="26"/>
      <c r="MUF971" s="26"/>
      <c r="MUG971" s="26"/>
      <c r="MUH971" s="26"/>
      <c r="MUI971" s="26"/>
      <c r="MUJ971" s="26"/>
      <c r="MUK971" s="26"/>
      <c r="MUL971" s="26"/>
      <c r="MUM971" s="26"/>
      <c r="MUN971" s="26"/>
      <c r="MUO971" s="26"/>
      <c r="MUP971" s="26"/>
      <c r="MUQ971" s="26"/>
      <c r="MUR971" s="26"/>
      <c r="MUS971" s="26"/>
      <c r="MUT971" s="26"/>
      <c r="MUU971" s="26"/>
      <c r="MUV971" s="26"/>
      <c r="MUW971" s="26"/>
      <c r="MUX971" s="26"/>
      <c r="MUY971" s="26"/>
      <c r="MUZ971" s="26"/>
      <c r="MVA971" s="26"/>
      <c r="MVB971" s="26"/>
      <c r="MVC971" s="26"/>
      <c r="MVD971" s="26"/>
      <c r="MVE971" s="26"/>
      <c r="MVF971" s="26"/>
      <c r="MVG971" s="26"/>
      <c r="MVH971" s="26"/>
      <c r="MVI971" s="26"/>
      <c r="MVJ971" s="26"/>
      <c r="MVK971" s="26"/>
      <c r="MVL971" s="26"/>
      <c r="MVM971" s="26"/>
      <c r="MVN971" s="26"/>
      <c r="MVO971" s="26"/>
      <c r="MVP971" s="26"/>
      <c r="MVQ971" s="26"/>
      <c r="MVR971" s="26"/>
      <c r="MVS971" s="26"/>
      <c r="MVT971" s="26"/>
      <c r="MVU971" s="26"/>
      <c r="MVV971" s="26"/>
      <c r="MVW971" s="26"/>
      <c r="MVX971" s="26"/>
      <c r="MVY971" s="26"/>
      <c r="MVZ971" s="26"/>
      <c r="MWA971" s="26"/>
      <c r="MWB971" s="26"/>
      <c r="MWC971" s="26"/>
      <c r="MWD971" s="26"/>
      <c r="MWE971" s="26"/>
      <c r="MWF971" s="26"/>
      <c r="MWG971" s="26"/>
      <c r="MWH971" s="26"/>
      <c r="MWI971" s="26"/>
      <c r="MWJ971" s="26"/>
      <c r="MWK971" s="26"/>
      <c r="MWL971" s="26"/>
      <c r="MWM971" s="26"/>
      <c r="MWN971" s="26"/>
      <c r="MWO971" s="26"/>
      <c r="MWP971" s="26"/>
      <c r="MWQ971" s="26"/>
      <c r="MWR971" s="26"/>
      <c r="MWS971" s="26"/>
      <c r="MWT971" s="26"/>
      <c r="MWU971" s="26"/>
      <c r="MWV971" s="26"/>
      <c r="MWW971" s="26"/>
      <c r="MWX971" s="26"/>
      <c r="MWY971" s="26"/>
      <c r="MWZ971" s="26"/>
      <c r="MXA971" s="26"/>
      <c r="MXB971" s="26"/>
      <c r="MXC971" s="26"/>
      <c r="MXD971" s="26"/>
      <c r="MXE971" s="26"/>
      <c r="MXF971" s="26"/>
      <c r="MXG971" s="26"/>
      <c r="MXH971" s="26"/>
      <c r="MXI971" s="26"/>
      <c r="MXJ971" s="26"/>
      <c r="MXK971" s="26"/>
      <c r="MXL971" s="26"/>
      <c r="MXM971" s="26"/>
      <c r="MXN971" s="26"/>
      <c r="MXO971" s="26"/>
      <c r="MXP971" s="26"/>
      <c r="MXQ971" s="26"/>
      <c r="MXR971" s="26"/>
      <c r="MXS971" s="26"/>
      <c r="MXT971" s="26"/>
      <c r="MXU971" s="26"/>
      <c r="MXV971" s="26"/>
      <c r="MXW971" s="26"/>
      <c r="MXX971" s="26"/>
      <c r="MXY971" s="26"/>
      <c r="MXZ971" s="26"/>
      <c r="MYA971" s="26"/>
      <c r="MYB971" s="26"/>
      <c r="MYC971" s="26"/>
      <c r="MYD971" s="26"/>
      <c r="MYE971" s="26"/>
      <c r="MYF971" s="26"/>
      <c r="MYG971" s="26"/>
      <c r="MYH971" s="26"/>
      <c r="MYI971" s="26"/>
      <c r="MYJ971" s="26"/>
      <c r="MYK971" s="26"/>
      <c r="MYL971" s="26"/>
      <c r="MYM971" s="26"/>
      <c r="MYN971" s="26"/>
      <c r="MYO971" s="26"/>
      <c r="MYP971" s="26"/>
      <c r="MYQ971" s="26"/>
      <c r="MYR971" s="26"/>
      <c r="MYS971" s="26"/>
      <c r="MYT971" s="26"/>
      <c r="MYU971" s="26"/>
      <c r="MYV971" s="26"/>
      <c r="MYW971" s="26"/>
      <c r="MYX971" s="26"/>
      <c r="MYY971" s="26"/>
      <c r="MYZ971" s="26"/>
      <c r="MZA971" s="26"/>
      <c r="MZB971" s="26"/>
      <c r="MZC971" s="26"/>
      <c r="MZD971" s="26"/>
      <c r="MZE971" s="26"/>
      <c r="MZF971" s="26"/>
      <c r="MZG971" s="26"/>
      <c r="MZH971" s="26"/>
      <c r="MZI971" s="26"/>
      <c r="MZJ971" s="26"/>
      <c r="MZK971" s="26"/>
      <c r="MZL971" s="26"/>
      <c r="MZM971" s="26"/>
      <c r="MZN971" s="26"/>
      <c r="MZO971" s="26"/>
      <c r="MZP971" s="26"/>
      <c r="MZQ971" s="26"/>
      <c r="MZR971" s="26"/>
      <c r="MZS971" s="26"/>
      <c r="MZT971" s="26"/>
      <c r="MZU971" s="26"/>
      <c r="MZV971" s="26"/>
      <c r="MZW971" s="26"/>
      <c r="MZX971" s="26"/>
      <c r="MZY971" s="26"/>
      <c r="MZZ971" s="26"/>
      <c r="NAA971" s="26"/>
      <c r="NAB971" s="26"/>
      <c r="NAC971" s="26"/>
      <c r="NAD971" s="26"/>
      <c r="NAE971" s="26"/>
      <c r="NAF971" s="26"/>
      <c r="NAG971" s="26"/>
      <c r="NAH971" s="26"/>
      <c r="NAI971" s="26"/>
      <c r="NAJ971" s="26"/>
      <c r="NAK971" s="26"/>
      <c r="NAL971" s="26"/>
      <c r="NAM971" s="26"/>
      <c r="NAN971" s="26"/>
      <c r="NAO971" s="26"/>
      <c r="NAP971" s="26"/>
      <c r="NAQ971" s="26"/>
      <c r="NAR971" s="26"/>
      <c r="NAS971" s="26"/>
      <c r="NAT971" s="26"/>
      <c r="NAU971" s="26"/>
      <c r="NAV971" s="26"/>
      <c r="NAW971" s="26"/>
      <c r="NAX971" s="26"/>
      <c r="NAY971" s="26"/>
      <c r="NAZ971" s="26"/>
      <c r="NBA971" s="26"/>
      <c r="NBB971" s="26"/>
      <c r="NBC971" s="26"/>
      <c r="NBD971" s="26"/>
      <c r="NBE971" s="26"/>
      <c r="NBF971" s="26"/>
      <c r="NBG971" s="26"/>
      <c r="NBH971" s="26"/>
      <c r="NBI971" s="26"/>
      <c r="NBJ971" s="26"/>
      <c r="NBK971" s="26"/>
      <c r="NBL971" s="26"/>
      <c r="NBM971" s="26"/>
      <c r="NBN971" s="26"/>
      <c r="NBO971" s="26"/>
      <c r="NBP971" s="26"/>
      <c r="NBQ971" s="26"/>
      <c r="NBR971" s="26"/>
      <c r="NBS971" s="26"/>
      <c r="NBT971" s="26"/>
      <c r="NBU971" s="26"/>
      <c r="NBV971" s="26"/>
      <c r="NBW971" s="26"/>
      <c r="NBX971" s="26"/>
      <c r="NBY971" s="26"/>
      <c r="NBZ971" s="26"/>
      <c r="NCA971" s="26"/>
      <c r="NCB971" s="26"/>
      <c r="NCC971" s="26"/>
      <c r="NCD971" s="26"/>
      <c r="NCE971" s="26"/>
      <c r="NCF971" s="26"/>
      <c r="NCG971" s="26"/>
      <c r="NCH971" s="26"/>
      <c r="NCI971" s="26"/>
      <c r="NCJ971" s="26"/>
      <c r="NCK971" s="26"/>
      <c r="NCL971" s="26"/>
      <c r="NCM971" s="26"/>
      <c r="NCN971" s="26"/>
      <c r="NCO971" s="26"/>
      <c r="NCP971" s="26"/>
      <c r="NCQ971" s="26"/>
      <c r="NCR971" s="26"/>
      <c r="NCS971" s="26"/>
      <c r="NCT971" s="26"/>
      <c r="NCU971" s="26"/>
      <c r="NCV971" s="26"/>
      <c r="NCW971" s="26"/>
      <c r="NCX971" s="26"/>
      <c r="NCY971" s="26"/>
      <c r="NCZ971" s="26"/>
      <c r="NDA971" s="26"/>
      <c r="NDB971" s="26"/>
      <c r="NDC971" s="26"/>
      <c r="NDD971" s="26"/>
      <c r="NDE971" s="26"/>
      <c r="NDF971" s="26"/>
      <c r="NDG971" s="26"/>
      <c r="NDH971" s="26"/>
      <c r="NDI971" s="26"/>
      <c r="NDJ971" s="26"/>
      <c r="NDK971" s="26"/>
      <c r="NDL971" s="26"/>
      <c r="NDM971" s="26"/>
      <c r="NDN971" s="26"/>
      <c r="NDO971" s="26"/>
      <c r="NDP971" s="26"/>
      <c r="NDQ971" s="26"/>
      <c r="NDR971" s="26"/>
      <c r="NDS971" s="26"/>
      <c r="NDT971" s="26"/>
      <c r="NDU971" s="26"/>
      <c r="NDV971" s="26"/>
      <c r="NDW971" s="26"/>
      <c r="NDX971" s="26"/>
      <c r="NDY971" s="26"/>
      <c r="NDZ971" s="26"/>
      <c r="NEA971" s="26"/>
      <c r="NEB971" s="26"/>
      <c r="NEC971" s="26"/>
      <c r="NED971" s="26"/>
      <c r="NEE971" s="26"/>
      <c r="NEF971" s="26"/>
      <c r="NEG971" s="26"/>
      <c r="NEH971" s="26"/>
      <c r="NEI971" s="26"/>
      <c r="NEJ971" s="26"/>
      <c r="NEK971" s="26"/>
      <c r="NEL971" s="26"/>
      <c r="NEM971" s="26"/>
      <c r="NEN971" s="26"/>
      <c r="NEO971" s="26"/>
      <c r="NEP971" s="26"/>
      <c r="NEQ971" s="26"/>
      <c r="NER971" s="26"/>
      <c r="NES971" s="26"/>
      <c r="NET971" s="26"/>
      <c r="NEU971" s="26"/>
      <c r="NEV971" s="26"/>
      <c r="NEW971" s="26"/>
      <c r="NEX971" s="26"/>
      <c r="NEY971" s="26"/>
      <c r="NEZ971" s="26"/>
      <c r="NFA971" s="26"/>
      <c r="NFB971" s="26"/>
      <c r="NFC971" s="26"/>
      <c r="NFD971" s="26"/>
      <c r="NFE971" s="26"/>
      <c r="NFF971" s="26"/>
      <c r="NFG971" s="26"/>
      <c r="NFH971" s="26"/>
      <c r="NFI971" s="26"/>
      <c r="NFJ971" s="26"/>
      <c r="NFK971" s="26"/>
      <c r="NFL971" s="26"/>
      <c r="NFM971" s="26"/>
      <c r="NFN971" s="26"/>
      <c r="NFO971" s="26"/>
      <c r="NFP971" s="26"/>
      <c r="NFQ971" s="26"/>
      <c r="NFR971" s="26"/>
      <c r="NFS971" s="26"/>
      <c r="NFT971" s="26"/>
      <c r="NFU971" s="26"/>
      <c r="NFV971" s="26"/>
      <c r="NFW971" s="26"/>
      <c r="NFX971" s="26"/>
      <c r="NFY971" s="26"/>
      <c r="NFZ971" s="26"/>
      <c r="NGA971" s="26"/>
      <c r="NGB971" s="26"/>
      <c r="NGC971" s="26"/>
      <c r="NGD971" s="26"/>
      <c r="NGE971" s="26"/>
      <c r="NGF971" s="26"/>
      <c r="NGG971" s="26"/>
      <c r="NGH971" s="26"/>
      <c r="NGI971" s="26"/>
      <c r="NGJ971" s="26"/>
      <c r="NGK971" s="26"/>
      <c r="NGL971" s="26"/>
      <c r="NGM971" s="26"/>
      <c r="NGN971" s="26"/>
      <c r="NGO971" s="26"/>
      <c r="NGP971" s="26"/>
      <c r="NGQ971" s="26"/>
      <c r="NGR971" s="26"/>
      <c r="NGS971" s="26"/>
      <c r="NGT971" s="26"/>
      <c r="NGU971" s="26"/>
      <c r="NGV971" s="26"/>
      <c r="NGW971" s="26"/>
      <c r="NGX971" s="26"/>
      <c r="NGY971" s="26"/>
      <c r="NGZ971" s="26"/>
      <c r="NHA971" s="26"/>
      <c r="NHB971" s="26"/>
      <c r="NHC971" s="26"/>
      <c r="NHD971" s="26"/>
      <c r="NHE971" s="26"/>
      <c r="NHF971" s="26"/>
      <c r="NHG971" s="26"/>
      <c r="NHH971" s="26"/>
      <c r="NHI971" s="26"/>
      <c r="NHJ971" s="26"/>
      <c r="NHK971" s="26"/>
      <c r="NHL971" s="26"/>
      <c r="NHM971" s="26"/>
      <c r="NHN971" s="26"/>
      <c r="NHO971" s="26"/>
      <c r="NHP971" s="26"/>
      <c r="NHQ971" s="26"/>
      <c r="NHR971" s="26"/>
      <c r="NHS971" s="26"/>
      <c r="NHT971" s="26"/>
      <c r="NHU971" s="26"/>
      <c r="NHV971" s="26"/>
      <c r="NHW971" s="26"/>
      <c r="NHX971" s="26"/>
      <c r="NHY971" s="26"/>
      <c r="NHZ971" s="26"/>
      <c r="NIA971" s="26"/>
      <c r="NIB971" s="26"/>
      <c r="NIC971" s="26"/>
      <c r="NID971" s="26"/>
      <c r="NIE971" s="26"/>
      <c r="NIF971" s="26"/>
      <c r="NIG971" s="26"/>
      <c r="NIH971" s="26"/>
      <c r="NII971" s="26"/>
      <c r="NIJ971" s="26"/>
      <c r="NIK971" s="26"/>
      <c r="NIL971" s="26"/>
      <c r="NIM971" s="26"/>
      <c r="NIN971" s="26"/>
      <c r="NIO971" s="26"/>
      <c r="NIP971" s="26"/>
      <c r="NIQ971" s="26"/>
      <c r="NIR971" s="26"/>
      <c r="NIS971" s="26"/>
      <c r="NIT971" s="26"/>
      <c r="NIU971" s="26"/>
      <c r="NIV971" s="26"/>
      <c r="NIW971" s="26"/>
      <c r="NIX971" s="26"/>
      <c r="NIY971" s="26"/>
      <c r="NIZ971" s="26"/>
      <c r="NJA971" s="26"/>
      <c r="NJB971" s="26"/>
      <c r="NJC971" s="26"/>
      <c r="NJD971" s="26"/>
      <c r="NJE971" s="26"/>
      <c r="NJF971" s="26"/>
      <c r="NJG971" s="26"/>
      <c r="NJH971" s="26"/>
      <c r="NJI971" s="26"/>
      <c r="NJJ971" s="26"/>
      <c r="NJK971" s="26"/>
      <c r="NJL971" s="26"/>
      <c r="NJM971" s="26"/>
      <c r="NJN971" s="26"/>
      <c r="NJO971" s="26"/>
      <c r="NJP971" s="26"/>
      <c r="NJQ971" s="26"/>
      <c r="NJR971" s="26"/>
      <c r="NJS971" s="26"/>
      <c r="NJT971" s="26"/>
      <c r="NJU971" s="26"/>
      <c r="NJV971" s="26"/>
      <c r="NJW971" s="26"/>
      <c r="NJX971" s="26"/>
      <c r="NJY971" s="26"/>
      <c r="NJZ971" s="26"/>
      <c r="NKA971" s="26"/>
      <c r="NKB971" s="26"/>
      <c r="NKC971" s="26"/>
      <c r="NKD971" s="26"/>
      <c r="NKE971" s="26"/>
      <c r="NKF971" s="26"/>
      <c r="NKG971" s="26"/>
      <c r="NKH971" s="26"/>
      <c r="NKI971" s="26"/>
      <c r="NKJ971" s="26"/>
      <c r="NKK971" s="26"/>
      <c r="NKL971" s="26"/>
      <c r="NKM971" s="26"/>
      <c r="NKN971" s="26"/>
      <c r="NKO971" s="26"/>
      <c r="NKP971" s="26"/>
      <c r="NKQ971" s="26"/>
      <c r="NKR971" s="26"/>
      <c r="NKS971" s="26"/>
      <c r="NKT971" s="26"/>
      <c r="NKU971" s="26"/>
      <c r="NKV971" s="26"/>
      <c r="NKW971" s="26"/>
      <c r="NKX971" s="26"/>
      <c r="NKY971" s="26"/>
      <c r="NKZ971" s="26"/>
      <c r="NLA971" s="26"/>
      <c r="NLB971" s="26"/>
      <c r="NLC971" s="26"/>
      <c r="NLD971" s="26"/>
      <c r="NLE971" s="26"/>
      <c r="NLF971" s="26"/>
      <c r="NLG971" s="26"/>
      <c r="NLH971" s="26"/>
      <c r="NLI971" s="26"/>
      <c r="NLJ971" s="26"/>
      <c r="NLK971" s="26"/>
      <c r="NLL971" s="26"/>
      <c r="NLM971" s="26"/>
      <c r="NLN971" s="26"/>
      <c r="NLO971" s="26"/>
      <c r="NLP971" s="26"/>
      <c r="NLQ971" s="26"/>
      <c r="NLR971" s="26"/>
      <c r="NLS971" s="26"/>
      <c r="NLT971" s="26"/>
      <c r="NLU971" s="26"/>
      <c r="NLV971" s="26"/>
      <c r="NLW971" s="26"/>
      <c r="NLX971" s="26"/>
      <c r="NLY971" s="26"/>
      <c r="NLZ971" s="26"/>
      <c r="NMA971" s="26"/>
      <c r="NMB971" s="26"/>
      <c r="NMC971" s="26"/>
      <c r="NMD971" s="26"/>
      <c r="NME971" s="26"/>
      <c r="NMF971" s="26"/>
      <c r="NMG971" s="26"/>
      <c r="NMH971" s="26"/>
      <c r="NMI971" s="26"/>
      <c r="NMJ971" s="26"/>
      <c r="NMK971" s="26"/>
      <c r="NML971" s="26"/>
      <c r="NMM971" s="26"/>
      <c r="NMN971" s="26"/>
      <c r="NMO971" s="26"/>
      <c r="NMP971" s="26"/>
      <c r="NMQ971" s="26"/>
      <c r="NMR971" s="26"/>
      <c r="NMS971" s="26"/>
      <c r="NMT971" s="26"/>
      <c r="NMU971" s="26"/>
      <c r="NMV971" s="26"/>
      <c r="NMW971" s="26"/>
      <c r="NMX971" s="26"/>
      <c r="NMY971" s="26"/>
      <c r="NMZ971" s="26"/>
      <c r="NNA971" s="26"/>
      <c r="NNB971" s="26"/>
      <c r="NNC971" s="26"/>
      <c r="NND971" s="26"/>
      <c r="NNE971" s="26"/>
      <c r="NNF971" s="26"/>
      <c r="NNG971" s="26"/>
      <c r="NNH971" s="26"/>
      <c r="NNI971" s="26"/>
      <c r="NNJ971" s="26"/>
      <c r="NNK971" s="26"/>
      <c r="NNL971" s="26"/>
      <c r="NNM971" s="26"/>
      <c r="NNN971" s="26"/>
      <c r="NNO971" s="26"/>
      <c r="NNP971" s="26"/>
      <c r="NNQ971" s="26"/>
      <c r="NNR971" s="26"/>
      <c r="NNS971" s="26"/>
      <c r="NNT971" s="26"/>
      <c r="NNU971" s="26"/>
      <c r="NNV971" s="26"/>
      <c r="NNW971" s="26"/>
      <c r="NNX971" s="26"/>
      <c r="NNY971" s="26"/>
      <c r="NNZ971" s="26"/>
      <c r="NOA971" s="26"/>
      <c r="NOB971" s="26"/>
      <c r="NOC971" s="26"/>
      <c r="NOD971" s="26"/>
      <c r="NOE971" s="26"/>
      <c r="NOF971" s="26"/>
      <c r="NOG971" s="26"/>
      <c r="NOH971" s="26"/>
      <c r="NOI971" s="26"/>
      <c r="NOJ971" s="26"/>
      <c r="NOK971" s="26"/>
      <c r="NOL971" s="26"/>
      <c r="NOM971" s="26"/>
      <c r="NON971" s="26"/>
      <c r="NOO971" s="26"/>
      <c r="NOP971" s="26"/>
      <c r="NOQ971" s="26"/>
      <c r="NOR971" s="26"/>
      <c r="NOS971" s="26"/>
      <c r="NOT971" s="26"/>
      <c r="NOU971" s="26"/>
      <c r="NOV971" s="26"/>
      <c r="NOW971" s="26"/>
      <c r="NOX971" s="26"/>
      <c r="NOY971" s="26"/>
      <c r="NOZ971" s="26"/>
      <c r="NPA971" s="26"/>
      <c r="NPB971" s="26"/>
      <c r="NPC971" s="26"/>
      <c r="NPD971" s="26"/>
      <c r="NPE971" s="26"/>
      <c r="NPF971" s="26"/>
      <c r="NPG971" s="26"/>
      <c r="NPH971" s="26"/>
      <c r="NPI971" s="26"/>
      <c r="NPJ971" s="26"/>
      <c r="NPK971" s="26"/>
      <c r="NPL971" s="26"/>
      <c r="NPM971" s="26"/>
      <c r="NPN971" s="26"/>
      <c r="NPO971" s="26"/>
      <c r="NPP971" s="26"/>
      <c r="NPQ971" s="26"/>
      <c r="NPR971" s="26"/>
      <c r="NPS971" s="26"/>
      <c r="NPT971" s="26"/>
      <c r="NPU971" s="26"/>
      <c r="NPV971" s="26"/>
      <c r="NPW971" s="26"/>
      <c r="NPX971" s="26"/>
      <c r="NPY971" s="26"/>
      <c r="NPZ971" s="26"/>
      <c r="NQA971" s="26"/>
      <c r="NQB971" s="26"/>
      <c r="NQC971" s="26"/>
      <c r="NQD971" s="26"/>
      <c r="NQE971" s="26"/>
      <c r="NQF971" s="26"/>
      <c r="NQG971" s="26"/>
      <c r="NQH971" s="26"/>
      <c r="NQI971" s="26"/>
      <c r="NQJ971" s="26"/>
      <c r="NQK971" s="26"/>
      <c r="NQL971" s="26"/>
      <c r="NQM971" s="26"/>
      <c r="NQN971" s="26"/>
      <c r="NQO971" s="26"/>
      <c r="NQP971" s="26"/>
      <c r="NQQ971" s="26"/>
      <c r="NQR971" s="26"/>
      <c r="NQS971" s="26"/>
      <c r="NQT971" s="26"/>
      <c r="NQU971" s="26"/>
      <c r="NQV971" s="26"/>
      <c r="NQW971" s="26"/>
      <c r="NQX971" s="26"/>
      <c r="NQY971" s="26"/>
      <c r="NQZ971" s="26"/>
      <c r="NRA971" s="26"/>
      <c r="NRB971" s="26"/>
      <c r="NRC971" s="26"/>
      <c r="NRD971" s="26"/>
      <c r="NRE971" s="26"/>
      <c r="NRF971" s="26"/>
      <c r="NRG971" s="26"/>
      <c r="NRH971" s="26"/>
      <c r="NRI971" s="26"/>
      <c r="NRJ971" s="26"/>
      <c r="NRK971" s="26"/>
      <c r="NRL971" s="26"/>
      <c r="NRM971" s="26"/>
      <c r="NRN971" s="26"/>
      <c r="NRO971" s="26"/>
      <c r="NRP971" s="26"/>
      <c r="NRQ971" s="26"/>
      <c r="NRR971" s="26"/>
      <c r="NRS971" s="26"/>
      <c r="NRT971" s="26"/>
      <c r="NRU971" s="26"/>
      <c r="NRV971" s="26"/>
      <c r="NRW971" s="26"/>
      <c r="NRX971" s="26"/>
      <c r="NRY971" s="26"/>
      <c r="NRZ971" s="26"/>
      <c r="NSA971" s="26"/>
      <c r="NSB971" s="26"/>
      <c r="NSC971" s="26"/>
      <c r="NSD971" s="26"/>
      <c r="NSE971" s="26"/>
      <c r="NSF971" s="26"/>
      <c r="NSG971" s="26"/>
      <c r="NSH971" s="26"/>
      <c r="NSI971" s="26"/>
      <c r="NSJ971" s="26"/>
      <c r="NSK971" s="26"/>
      <c r="NSL971" s="26"/>
      <c r="NSM971" s="26"/>
      <c r="NSN971" s="26"/>
      <c r="NSO971" s="26"/>
      <c r="NSP971" s="26"/>
      <c r="NSQ971" s="26"/>
      <c r="NSR971" s="26"/>
      <c r="NSS971" s="26"/>
      <c r="NST971" s="26"/>
      <c r="NSU971" s="26"/>
      <c r="NSV971" s="26"/>
      <c r="NSW971" s="26"/>
      <c r="NSX971" s="26"/>
      <c r="NSY971" s="26"/>
      <c r="NSZ971" s="26"/>
      <c r="NTA971" s="26"/>
      <c r="NTB971" s="26"/>
      <c r="NTC971" s="26"/>
      <c r="NTD971" s="26"/>
      <c r="NTE971" s="26"/>
      <c r="NTF971" s="26"/>
      <c r="NTG971" s="26"/>
      <c r="NTH971" s="26"/>
      <c r="NTI971" s="26"/>
      <c r="NTJ971" s="26"/>
      <c r="NTK971" s="26"/>
      <c r="NTL971" s="26"/>
      <c r="NTM971" s="26"/>
      <c r="NTN971" s="26"/>
      <c r="NTO971" s="26"/>
      <c r="NTP971" s="26"/>
      <c r="NTQ971" s="26"/>
      <c r="NTR971" s="26"/>
      <c r="NTS971" s="26"/>
      <c r="NTT971" s="26"/>
      <c r="NTU971" s="26"/>
      <c r="NTV971" s="26"/>
      <c r="NTW971" s="26"/>
      <c r="NTX971" s="26"/>
      <c r="NTY971" s="26"/>
      <c r="NTZ971" s="26"/>
      <c r="NUA971" s="26"/>
      <c r="NUB971" s="26"/>
      <c r="NUC971" s="26"/>
      <c r="NUD971" s="26"/>
      <c r="NUE971" s="26"/>
      <c r="NUF971" s="26"/>
      <c r="NUG971" s="26"/>
      <c r="NUH971" s="26"/>
      <c r="NUI971" s="26"/>
      <c r="NUJ971" s="26"/>
      <c r="NUK971" s="26"/>
      <c r="NUL971" s="26"/>
      <c r="NUM971" s="26"/>
      <c r="NUN971" s="26"/>
      <c r="NUO971" s="26"/>
      <c r="NUP971" s="26"/>
      <c r="NUQ971" s="26"/>
      <c r="NUR971" s="26"/>
      <c r="NUS971" s="26"/>
      <c r="NUT971" s="26"/>
      <c r="NUU971" s="26"/>
      <c r="NUV971" s="26"/>
      <c r="NUW971" s="26"/>
      <c r="NUX971" s="26"/>
      <c r="NUY971" s="26"/>
      <c r="NUZ971" s="26"/>
      <c r="NVA971" s="26"/>
      <c r="NVB971" s="26"/>
      <c r="NVC971" s="26"/>
      <c r="NVD971" s="26"/>
      <c r="NVE971" s="26"/>
      <c r="NVF971" s="26"/>
      <c r="NVG971" s="26"/>
      <c r="NVH971" s="26"/>
      <c r="NVI971" s="26"/>
      <c r="NVJ971" s="26"/>
      <c r="NVK971" s="26"/>
      <c r="NVL971" s="26"/>
      <c r="NVM971" s="26"/>
      <c r="NVN971" s="26"/>
      <c r="NVO971" s="26"/>
      <c r="NVP971" s="26"/>
      <c r="NVQ971" s="26"/>
      <c r="NVR971" s="26"/>
      <c r="NVS971" s="26"/>
      <c r="NVT971" s="26"/>
      <c r="NVU971" s="26"/>
      <c r="NVV971" s="26"/>
      <c r="NVW971" s="26"/>
      <c r="NVX971" s="26"/>
      <c r="NVY971" s="26"/>
      <c r="NVZ971" s="26"/>
      <c r="NWA971" s="26"/>
      <c r="NWB971" s="26"/>
      <c r="NWC971" s="26"/>
      <c r="NWD971" s="26"/>
      <c r="NWE971" s="26"/>
      <c r="NWF971" s="26"/>
      <c r="NWG971" s="26"/>
      <c r="NWH971" s="26"/>
      <c r="NWI971" s="26"/>
      <c r="NWJ971" s="26"/>
      <c r="NWK971" s="26"/>
      <c r="NWL971" s="26"/>
      <c r="NWM971" s="26"/>
      <c r="NWN971" s="26"/>
      <c r="NWO971" s="26"/>
      <c r="NWP971" s="26"/>
      <c r="NWQ971" s="26"/>
      <c r="NWR971" s="26"/>
      <c r="NWS971" s="26"/>
      <c r="NWT971" s="26"/>
      <c r="NWU971" s="26"/>
      <c r="NWV971" s="26"/>
      <c r="NWW971" s="26"/>
      <c r="NWX971" s="26"/>
      <c r="NWY971" s="26"/>
      <c r="NWZ971" s="26"/>
      <c r="NXA971" s="26"/>
      <c r="NXB971" s="26"/>
      <c r="NXC971" s="26"/>
      <c r="NXD971" s="26"/>
      <c r="NXE971" s="26"/>
      <c r="NXF971" s="26"/>
      <c r="NXG971" s="26"/>
      <c r="NXH971" s="26"/>
      <c r="NXI971" s="26"/>
      <c r="NXJ971" s="26"/>
      <c r="NXK971" s="26"/>
      <c r="NXL971" s="26"/>
      <c r="NXM971" s="26"/>
      <c r="NXN971" s="26"/>
      <c r="NXO971" s="26"/>
      <c r="NXP971" s="26"/>
      <c r="NXQ971" s="26"/>
      <c r="NXR971" s="26"/>
      <c r="NXS971" s="26"/>
      <c r="NXT971" s="26"/>
      <c r="NXU971" s="26"/>
      <c r="NXV971" s="26"/>
      <c r="NXW971" s="26"/>
      <c r="NXX971" s="26"/>
      <c r="NXY971" s="26"/>
      <c r="NXZ971" s="26"/>
      <c r="NYA971" s="26"/>
      <c r="NYB971" s="26"/>
      <c r="NYC971" s="26"/>
      <c r="NYD971" s="26"/>
      <c r="NYE971" s="26"/>
      <c r="NYF971" s="26"/>
      <c r="NYG971" s="26"/>
      <c r="NYH971" s="26"/>
      <c r="NYI971" s="26"/>
      <c r="NYJ971" s="26"/>
      <c r="NYK971" s="26"/>
      <c r="NYL971" s="26"/>
      <c r="NYM971" s="26"/>
      <c r="NYN971" s="26"/>
      <c r="NYO971" s="26"/>
      <c r="NYP971" s="26"/>
      <c r="NYQ971" s="26"/>
      <c r="NYR971" s="26"/>
      <c r="NYS971" s="26"/>
      <c r="NYT971" s="26"/>
      <c r="NYU971" s="26"/>
      <c r="NYV971" s="26"/>
      <c r="NYW971" s="26"/>
      <c r="NYX971" s="26"/>
      <c r="NYY971" s="26"/>
      <c r="NYZ971" s="26"/>
      <c r="NZA971" s="26"/>
      <c r="NZB971" s="26"/>
      <c r="NZC971" s="26"/>
      <c r="NZD971" s="26"/>
      <c r="NZE971" s="26"/>
      <c r="NZF971" s="26"/>
      <c r="NZG971" s="26"/>
      <c r="NZH971" s="26"/>
      <c r="NZI971" s="26"/>
      <c r="NZJ971" s="26"/>
      <c r="NZK971" s="26"/>
      <c r="NZL971" s="26"/>
      <c r="NZM971" s="26"/>
      <c r="NZN971" s="26"/>
      <c r="NZO971" s="26"/>
      <c r="NZP971" s="26"/>
      <c r="NZQ971" s="26"/>
      <c r="NZR971" s="26"/>
      <c r="NZS971" s="26"/>
      <c r="NZT971" s="26"/>
      <c r="NZU971" s="26"/>
      <c r="NZV971" s="26"/>
      <c r="NZW971" s="26"/>
      <c r="NZX971" s="26"/>
      <c r="NZY971" s="26"/>
      <c r="NZZ971" s="26"/>
      <c r="OAA971" s="26"/>
      <c r="OAB971" s="26"/>
      <c r="OAC971" s="26"/>
      <c r="OAD971" s="26"/>
      <c r="OAE971" s="26"/>
      <c r="OAF971" s="26"/>
      <c r="OAG971" s="26"/>
      <c r="OAH971" s="26"/>
      <c r="OAI971" s="26"/>
      <c r="OAJ971" s="26"/>
      <c r="OAK971" s="26"/>
      <c r="OAL971" s="26"/>
      <c r="OAM971" s="26"/>
      <c r="OAN971" s="26"/>
      <c r="OAO971" s="26"/>
      <c r="OAP971" s="26"/>
      <c r="OAQ971" s="26"/>
      <c r="OAR971" s="26"/>
      <c r="OAS971" s="26"/>
      <c r="OAT971" s="26"/>
      <c r="OAU971" s="26"/>
      <c r="OAV971" s="26"/>
      <c r="OAW971" s="26"/>
      <c r="OAX971" s="26"/>
      <c r="OAY971" s="26"/>
      <c r="OAZ971" s="26"/>
      <c r="OBA971" s="26"/>
      <c r="OBB971" s="26"/>
      <c r="OBC971" s="26"/>
      <c r="OBD971" s="26"/>
      <c r="OBE971" s="26"/>
      <c r="OBF971" s="26"/>
      <c r="OBG971" s="26"/>
      <c r="OBH971" s="26"/>
      <c r="OBI971" s="26"/>
      <c r="OBJ971" s="26"/>
      <c r="OBK971" s="26"/>
      <c r="OBL971" s="26"/>
      <c r="OBM971" s="26"/>
      <c r="OBN971" s="26"/>
      <c r="OBO971" s="26"/>
      <c r="OBP971" s="26"/>
      <c r="OBQ971" s="26"/>
      <c r="OBR971" s="26"/>
      <c r="OBS971" s="26"/>
      <c r="OBT971" s="26"/>
      <c r="OBU971" s="26"/>
      <c r="OBV971" s="26"/>
      <c r="OBW971" s="26"/>
      <c r="OBX971" s="26"/>
      <c r="OBY971" s="26"/>
      <c r="OBZ971" s="26"/>
      <c r="OCA971" s="26"/>
      <c r="OCB971" s="26"/>
      <c r="OCC971" s="26"/>
      <c r="OCD971" s="26"/>
      <c r="OCE971" s="26"/>
      <c r="OCF971" s="26"/>
      <c r="OCG971" s="26"/>
      <c r="OCH971" s="26"/>
      <c r="OCI971" s="26"/>
      <c r="OCJ971" s="26"/>
      <c r="OCK971" s="26"/>
      <c r="OCL971" s="26"/>
      <c r="OCM971" s="26"/>
      <c r="OCN971" s="26"/>
      <c r="OCO971" s="26"/>
      <c r="OCP971" s="26"/>
      <c r="OCQ971" s="26"/>
      <c r="OCR971" s="26"/>
      <c r="OCS971" s="26"/>
      <c r="OCT971" s="26"/>
      <c r="OCU971" s="26"/>
      <c r="OCV971" s="26"/>
      <c r="OCW971" s="26"/>
      <c r="OCX971" s="26"/>
      <c r="OCY971" s="26"/>
      <c r="OCZ971" s="26"/>
      <c r="ODA971" s="26"/>
      <c r="ODB971" s="26"/>
      <c r="ODC971" s="26"/>
      <c r="ODD971" s="26"/>
      <c r="ODE971" s="26"/>
      <c r="ODF971" s="26"/>
      <c r="ODG971" s="26"/>
      <c r="ODH971" s="26"/>
      <c r="ODI971" s="26"/>
      <c r="ODJ971" s="26"/>
      <c r="ODK971" s="26"/>
      <c r="ODL971" s="26"/>
      <c r="ODM971" s="26"/>
      <c r="ODN971" s="26"/>
      <c r="ODO971" s="26"/>
      <c r="ODP971" s="26"/>
      <c r="ODQ971" s="26"/>
      <c r="ODR971" s="26"/>
      <c r="ODS971" s="26"/>
      <c r="ODT971" s="26"/>
      <c r="ODU971" s="26"/>
      <c r="ODV971" s="26"/>
      <c r="ODW971" s="26"/>
      <c r="ODX971" s="26"/>
      <c r="ODY971" s="26"/>
      <c r="ODZ971" s="26"/>
      <c r="OEA971" s="26"/>
      <c r="OEB971" s="26"/>
      <c r="OEC971" s="26"/>
      <c r="OED971" s="26"/>
      <c r="OEE971" s="26"/>
      <c r="OEF971" s="26"/>
      <c r="OEG971" s="26"/>
      <c r="OEH971" s="26"/>
      <c r="OEI971" s="26"/>
      <c r="OEJ971" s="26"/>
      <c r="OEK971" s="26"/>
      <c r="OEL971" s="26"/>
      <c r="OEM971" s="26"/>
      <c r="OEN971" s="26"/>
      <c r="OEO971" s="26"/>
      <c r="OEP971" s="26"/>
      <c r="OEQ971" s="26"/>
      <c r="OER971" s="26"/>
      <c r="OES971" s="26"/>
      <c r="OET971" s="26"/>
      <c r="OEU971" s="26"/>
      <c r="OEV971" s="26"/>
      <c r="OEW971" s="26"/>
      <c r="OEX971" s="26"/>
      <c r="OEY971" s="26"/>
      <c r="OEZ971" s="26"/>
      <c r="OFA971" s="26"/>
      <c r="OFB971" s="26"/>
      <c r="OFC971" s="26"/>
      <c r="OFD971" s="26"/>
      <c r="OFE971" s="26"/>
      <c r="OFF971" s="26"/>
      <c r="OFG971" s="26"/>
      <c r="OFH971" s="26"/>
      <c r="OFI971" s="26"/>
      <c r="OFJ971" s="26"/>
      <c r="OFK971" s="26"/>
      <c r="OFL971" s="26"/>
      <c r="OFM971" s="26"/>
      <c r="OFN971" s="26"/>
      <c r="OFO971" s="26"/>
      <c r="OFP971" s="26"/>
      <c r="OFQ971" s="26"/>
      <c r="OFR971" s="26"/>
      <c r="OFS971" s="26"/>
      <c r="OFT971" s="26"/>
      <c r="OFU971" s="26"/>
      <c r="OFV971" s="26"/>
      <c r="OFW971" s="26"/>
      <c r="OFX971" s="26"/>
      <c r="OFY971" s="26"/>
      <c r="OFZ971" s="26"/>
      <c r="OGA971" s="26"/>
      <c r="OGB971" s="26"/>
      <c r="OGC971" s="26"/>
      <c r="OGD971" s="26"/>
      <c r="OGE971" s="26"/>
      <c r="OGF971" s="26"/>
      <c r="OGG971" s="26"/>
      <c r="OGH971" s="26"/>
      <c r="OGI971" s="26"/>
      <c r="OGJ971" s="26"/>
      <c r="OGK971" s="26"/>
      <c r="OGL971" s="26"/>
      <c r="OGM971" s="26"/>
      <c r="OGN971" s="26"/>
      <c r="OGO971" s="26"/>
      <c r="OGP971" s="26"/>
      <c r="OGQ971" s="26"/>
      <c r="OGR971" s="26"/>
      <c r="OGS971" s="26"/>
      <c r="OGT971" s="26"/>
      <c r="OGU971" s="26"/>
      <c r="OGV971" s="26"/>
      <c r="OGW971" s="26"/>
      <c r="OGX971" s="26"/>
      <c r="OGY971" s="26"/>
      <c r="OGZ971" s="26"/>
      <c r="OHA971" s="26"/>
      <c r="OHB971" s="26"/>
      <c r="OHC971" s="26"/>
      <c r="OHD971" s="26"/>
      <c r="OHE971" s="26"/>
      <c r="OHF971" s="26"/>
      <c r="OHG971" s="26"/>
      <c r="OHH971" s="26"/>
      <c r="OHI971" s="26"/>
      <c r="OHJ971" s="26"/>
      <c r="OHK971" s="26"/>
      <c r="OHL971" s="26"/>
      <c r="OHM971" s="26"/>
      <c r="OHN971" s="26"/>
      <c r="OHO971" s="26"/>
      <c r="OHP971" s="26"/>
      <c r="OHQ971" s="26"/>
      <c r="OHR971" s="26"/>
      <c r="OHS971" s="26"/>
      <c r="OHT971" s="26"/>
      <c r="OHU971" s="26"/>
      <c r="OHV971" s="26"/>
      <c r="OHW971" s="26"/>
      <c r="OHX971" s="26"/>
      <c r="OHY971" s="26"/>
      <c r="OHZ971" s="26"/>
      <c r="OIA971" s="26"/>
      <c r="OIB971" s="26"/>
      <c r="OIC971" s="26"/>
      <c r="OID971" s="26"/>
      <c r="OIE971" s="26"/>
      <c r="OIF971" s="26"/>
      <c r="OIG971" s="26"/>
      <c r="OIH971" s="26"/>
      <c r="OII971" s="26"/>
      <c r="OIJ971" s="26"/>
      <c r="OIK971" s="26"/>
      <c r="OIL971" s="26"/>
      <c r="OIM971" s="26"/>
      <c r="OIN971" s="26"/>
      <c r="OIO971" s="26"/>
      <c r="OIP971" s="26"/>
      <c r="OIQ971" s="26"/>
      <c r="OIR971" s="26"/>
      <c r="OIS971" s="26"/>
      <c r="OIT971" s="26"/>
      <c r="OIU971" s="26"/>
      <c r="OIV971" s="26"/>
      <c r="OIW971" s="26"/>
      <c r="OIX971" s="26"/>
      <c r="OIY971" s="26"/>
      <c r="OIZ971" s="26"/>
      <c r="OJA971" s="26"/>
      <c r="OJB971" s="26"/>
      <c r="OJC971" s="26"/>
      <c r="OJD971" s="26"/>
      <c r="OJE971" s="26"/>
      <c r="OJF971" s="26"/>
      <c r="OJG971" s="26"/>
      <c r="OJH971" s="26"/>
      <c r="OJI971" s="26"/>
      <c r="OJJ971" s="26"/>
      <c r="OJK971" s="26"/>
      <c r="OJL971" s="26"/>
      <c r="OJM971" s="26"/>
      <c r="OJN971" s="26"/>
      <c r="OJO971" s="26"/>
      <c r="OJP971" s="26"/>
      <c r="OJQ971" s="26"/>
      <c r="OJR971" s="26"/>
      <c r="OJS971" s="26"/>
      <c r="OJT971" s="26"/>
      <c r="OJU971" s="26"/>
      <c r="OJV971" s="26"/>
      <c r="OJW971" s="26"/>
      <c r="OJX971" s="26"/>
      <c r="OJY971" s="26"/>
      <c r="OJZ971" s="26"/>
      <c r="OKA971" s="26"/>
      <c r="OKB971" s="26"/>
      <c r="OKC971" s="26"/>
      <c r="OKD971" s="26"/>
      <c r="OKE971" s="26"/>
      <c r="OKF971" s="26"/>
      <c r="OKG971" s="26"/>
      <c r="OKH971" s="26"/>
      <c r="OKI971" s="26"/>
      <c r="OKJ971" s="26"/>
      <c r="OKK971" s="26"/>
      <c r="OKL971" s="26"/>
      <c r="OKM971" s="26"/>
      <c r="OKN971" s="26"/>
      <c r="OKO971" s="26"/>
      <c r="OKP971" s="26"/>
      <c r="OKQ971" s="26"/>
      <c r="OKR971" s="26"/>
      <c r="OKS971" s="26"/>
      <c r="OKT971" s="26"/>
      <c r="OKU971" s="26"/>
      <c r="OKV971" s="26"/>
      <c r="OKW971" s="26"/>
      <c r="OKX971" s="26"/>
      <c r="OKY971" s="26"/>
      <c r="OKZ971" s="26"/>
      <c r="OLA971" s="26"/>
      <c r="OLB971" s="26"/>
      <c r="OLC971" s="26"/>
      <c r="OLD971" s="26"/>
      <c r="OLE971" s="26"/>
      <c r="OLF971" s="26"/>
      <c r="OLG971" s="26"/>
      <c r="OLH971" s="26"/>
      <c r="OLI971" s="26"/>
      <c r="OLJ971" s="26"/>
      <c r="OLK971" s="26"/>
      <c r="OLL971" s="26"/>
      <c r="OLM971" s="26"/>
      <c r="OLN971" s="26"/>
      <c r="OLO971" s="26"/>
      <c r="OLP971" s="26"/>
      <c r="OLQ971" s="26"/>
      <c r="OLR971" s="26"/>
      <c r="OLS971" s="26"/>
      <c r="OLT971" s="26"/>
      <c r="OLU971" s="26"/>
      <c r="OLV971" s="26"/>
      <c r="OLW971" s="26"/>
      <c r="OLX971" s="26"/>
      <c r="OLY971" s="26"/>
      <c r="OLZ971" s="26"/>
      <c r="OMA971" s="26"/>
      <c r="OMB971" s="26"/>
      <c r="OMC971" s="26"/>
      <c r="OMD971" s="26"/>
      <c r="OME971" s="26"/>
      <c r="OMF971" s="26"/>
      <c r="OMG971" s="26"/>
      <c r="OMH971" s="26"/>
      <c r="OMI971" s="26"/>
      <c r="OMJ971" s="26"/>
      <c r="OMK971" s="26"/>
      <c r="OML971" s="26"/>
      <c r="OMM971" s="26"/>
      <c r="OMN971" s="26"/>
      <c r="OMO971" s="26"/>
      <c r="OMP971" s="26"/>
      <c r="OMQ971" s="26"/>
      <c r="OMR971" s="26"/>
      <c r="OMS971" s="26"/>
      <c r="OMT971" s="26"/>
      <c r="OMU971" s="26"/>
      <c r="OMV971" s="26"/>
      <c r="OMW971" s="26"/>
      <c r="OMX971" s="26"/>
      <c r="OMY971" s="26"/>
      <c r="OMZ971" s="26"/>
      <c r="ONA971" s="26"/>
      <c r="ONB971" s="26"/>
      <c r="ONC971" s="26"/>
      <c r="OND971" s="26"/>
      <c r="ONE971" s="26"/>
      <c r="ONF971" s="26"/>
      <c r="ONG971" s="26"/>
      <c r="ONH971" s="26"/>
      <c r="ONI971" s="26"/>
      <c r="ONJ971" s="26"/>
      <c r="ONK971" s="26"/>
      <c r="ONL971" s="26"/>
      <c r="ONM971" s="26"/>
      <c r="ONN971" s="26"/>
      <c r="ONO971" s="26"/>
      <c r="ONP971" s="26"/>
      <c r="ONQ971" s="26"/>
      <c r="ONR971" s="26"/>
      <c r="ONS971" s="26"/>
      <c r="ONT971" s="26"/>
      <c r="ONU971" s="26"/>
      <c r="ONV971" s="26"/>
      <c r="ONW971" s="26"/>
      <c r="ONX971" s="26"/>
      <c r="ONY971" s="26"/>
      <c r="ONZ971" s="26"/>
      <c r="OOA971" s="26"/>
      <c r="OOB971" s="26"/>
      <c r="OOC971" s="26"/>
      <c r="OOD971" s="26"/>
      <c r="OOE971" s="26"/>
      <c r="OOF971" s="26"/>
      <c r="OOG971" s="26"/>
      <c r="OOH971" s="26"/>
      <c r="OOI971" s="26"/>
      <c r="OOJ971" s="26"/>
      <c r="OOK971" s="26"/>
      <c r="OOL971" s="26"/>
      <c r="OOM971" s="26"/>
      <c r="OON971" s="26"/>
      <c r="OOO971" s="26"/>
      <c r="OOP971" s="26"/>
      <c r="OOQ971" s="26"/>
      <c r="OOR971" s="26"/>
      <c r="OOS971" s="26"/>
      <c r="OOT971" s="26"/>
      <c r="OOU971" s="26"/>
      <c r="OOV971" s="26"/>
      <c r="OOW971" s="26"/>
      <c r="OOX971" s="26"/>
      <c r="OOY971" s="26"/>
      <c r="OOZ971" s="26"/>
      <c r="OPA971" s="26"/>
      <c r="OPB971" s="26"/>
      <c r="OPC971" s="26"/>
      <c r="OPD971" s="26"/>
      <c r="OPE971" s="26"/>
      <c r="OPF971" s="26"/>
      <c r="OPG971" s="26"/>
      <c r="OPH971" s="26"/>
      <c r="OPI971" s="26"/>
      <c r="OPJ971" s="26"/>
      <c r="OPK971" s="26"/>
      <c r="OPL971" s="26"/>
      <c r="OPM971" s="26"/>
      <c r="OPN971" s="26"/>
      <c r="OPO971" s="26"/>
      <c r="OPP971" s="26"/>
      <c r="OPQ971" s="26"/>
      <c r="OPR971" s="26"/>
      <c r="OPS971" s="26"/>
      <c r="OPT971" s="26"/>
      <c r="OPU971" s="26"/>
      <c r="OPV971" s="26"/>
      <c r="OPW971" s="26"/>
      <c r="OPX971" s="26"/>
      <c r="OPY971" s="26"/>
      <c r="OPZ971" s="26"/>
      <c r="OQA971" s="26"/>
      <c r="OQB971" s="26"/>
      <c r="OQC971" s="26"/>
      <c r="OQD971" s="26"/>
      <c r="OQE971" s="26"/>
      <c r="OQF971" s="26"/>
      <c r="OQG971" s="26"/>
      <c r="OQH971" s="26"/>
      <c r="OQI971" s="26"/>
      <c r="OQJ971" s="26"/>
      <c r="OQK971" s="26"/>
      <c r="OQL971" s="26"/>
      <c r="OQM971" s="26"/>
      <c r="OQN971" s="26"/>
      <c r="OQO971" s="26"/>
      <c r="OQP971" s="26"/>
      <c r="OQQ971" s="26"/>
      <c r="OQR971" s="26"/>
      <c r="OQS971" s="26"/>
      <c r="OQT971" s="26"/>
      <c r="OQU971" s="26"/>
      <c r="OQV971" s="26"/>
      <c r="OQW971" s="26"/>
      <c r="OQX971" s="26"/>
      <c r="OQY971" s="26"/>
      <c r="OQZ971" s="26"/>
      <c r="ORA971" s="26"/>
      <c r="ORB971" s="26"/>
      <c r="ORC971" s="26"/>
      <c r="ORD971" s="26"/>
      <c r="ORE971" s="26"/>
      <c r="ORF971" s="26"/>
      <c r="ORG971" s="26"/>
      <c r="ORH971" s="26"/>
      <c r="ORI971" s="26"/>
      <c r="ORJ971" s="26"/>
      <c r="ORK971" s="26"/>
      <c r="ORL971" s="26"/>
      <c r="ORM971" s="26"/>
      <c r="ORN971" s="26"/>
      <c r="ORO971" s="26"/>
      <c r="ORP971" s="26"/>
      <c r="ORQ971" s="26"/>
      <c r="ORR971" s="26"/>
      <c r="ORS971" s="26"/>
      <c r="ORT971" s="26"/>
      <c r="ORU971" s="26"/>
      <c r="ORV971" s="26"/>
      <c r="ORW971" s="26"/>
      <c r="ORX971" s="26"/>
      <c r="ORY971" s="26"/>
      <c r="ORZ971" s="26"/>
      <c r="OSA971" s="26"/>
      <c r="OSB971" s="26"/>
      <c r="OSC971" s="26"/>
      <c r="OSD971" s="26"/>
      <c r="OSE971" s="26"/>
      <c r="OSF971" s="26"/>
      <c r="OSG971" s="26"/>
      <c r="OSH971" s="26"/>
      <c r="OSI971" s="26"/>
      <c r="OSJ971" s="26"/>
      <c r="OSK971" s="26"/>
      <c r="OSL971" s="26"/>
      <c r="OSM971" s="26"/>
      <c r="OSN971" s="26"/>
      <c r="OSO971" s="26"/>
      <c r="OSP971" s="26"/>
      <c r="OSQ971" s="26"/>
      <c r="OSR971" s="26"/>
      <c r="OSS971" s="26"/>
      <c r="OST971" s="26"/>
      <c r="OSU971" s="26"/>
      <c r="OSV971" s="26"/>
      <c r="OSW971" s="26"/>
      <c r="OSX971" s="26"/>
      <c r="OSY971" s="26"/>
      <c r="OSZ971" s="26"/>
      <c r="OTA971" s="26"/>
      <c r="OTB971" s="26"/>
      <c r="OTC971" s="26"/>
      <c r="OTD971" s="26"/>
      <c r="OTE971" s="26"/>
      <c r="OTF971" s="26"/>
      <c r="OTG971" s="26"/>
      <c r="OTH971" s="26"/>
      <c r="OTI971" s="26"/>
      <c r="OTJ971" s="26"/>
      <c r="OTK971" s="26"/>
      <c r="OTL971" s="26"/>
      <c r="OTM971" s="26"/>
      <c r="OTN971" s="26"/>
      <c r="OTO971" s="26"/>
      <c r="OTP971" s="26"/>
      <c r="OTQ971" s="26"/>
      <c r="OTR971" s="26"/>
      <c r="OTS971" s="26"/>
      <c r="OTT971" s="26"/>
      <c r="OTU971" s="26"/>
      <c r="OTV971" s="26"/>
      <c r="OTW971" s="26"/>
      <c r="OTX971" s="26"/>
      <c r="OTY971" s="26"/>
      <c r="OTZ971" s="26"/>
      <c r="OUA971" s="26"/>
      <c r="OUB971" s="26"/>
      <c r="OUC971" s="26"/>
      <c r="OUD971" s="26"/>
      <c r="OUE971" s="26"/>
      <c r="OUF971" s="26"/>
      <c r="OUG971" s="26"/>
      <c r="OUH971" s="26"/>
      <c r="OUI971" s="26"/>
      <c r="OUJ971" s="26"/>
      <c r="OUK971" s="26"/>
      <c r="OUL971" s="26"/>
      <c r="OUM971" s="26"/>
      <c r="OUN971" s="26"/>
      <c r="OUO971" s="26"/>
      <c r="OUP971" s="26"/>
      <c r="OUQ971" s="26"/>
      <c r="OUR971" s="26"/>
      <c r="OUS971" s="26"/>
      <c r="OUT971" s="26"/>
      <c r="OUU971" s="26"/>
      <c r="OUV971" s="26"/>
      <c r="OUW971" s="26"/>
      <c r="OUX971" s="26"/>
      <c r="OUY971" s="26"/>
      <c r="OUZ971" s="26"/>
      <c r="OVA971" s="26"/>
      <c r="OVB971" s="26"/>
      <c r="OVC971" s="26"/>
      <c r="OVD971" s="26"/>
      <c r="OVE971" s="26"/>
      <c r="OVF971" s="26"/>
      <c r="OVG971" s="26"/>
      <c r="OVH971" s="26"/>
      <c r="OVI971" s="26"/>
      <c r="OVJ971" s="26"/>
      <c r="OVK971" s="26"/>
      <c r="OVL971" s="26"/>
      <c r="OVM971" s="26"/>
      <c r="OVN971" s="26"/>
      <c r="OVO971" s="26"/>
      <c r="OVP971" s="26"/>
      <c r="OVQ971" s="26"/>
      <c r="OVR971" s="26"/>
      <c r="OVS971" s="26"/>
      <c r="OVT971" s="26"/>
      <c r="OVU971" s="26"/>
      <c r="OVV971" s="26"/>
      <c r="OVW971" s="26"/>
      <c r="OVX971" s="26"/>
      <c r="OVY971" s="26"/>
      <c r="OVZ971" s="26"/>
      <c r="OWA971" s="26"/>
      <c r="OWB971" s="26"/>
      <c r="OWC971" s="26"/>
      <c r="OWD971" s="26"/>
      <c r="OWE971" s="26"/>
      <c r="OWF971" s="26"/>
      <c r="OWG971" s="26"/>
      <c r="OWH971" s="26"/>
      <c r="OWI971" s="26"/>
      <c r="OWJ971" s="26"/>
      <c r="OWK971" s="26"/>
      <c r="OWL971" s="26"/>
      <c r="OWM971" s="26"/>
      <c r="OWN971" s="26"/>
      <c r="OWO971" s="26"/>
      <c r="OWP971" s="26"/>
      <c r="OWQ971" s="26"/>
      <c r="OWR971" s="26"/>
      <c r="OWS971" s="26"/>
      <c r="OWT971" s="26"/>
      <c r="OWU971" s="26"/>
      <c r="OWV971" s="26"/>
      <c r="OWW971" s="26"/>
      <c r="OWX971" s="26"/>
      <c r="OWY971" s="26"/>
      <c r="OWZ971" s="26"/>
      <c r="OXA971" s="26"/>
      <c r="OXB971" s="26"/>
      <c r="OXC971" s="26"/>
      <c r="OXD971" s="26"/>
      <c r="OXE971" s="26"/>
      <c r="OXF971" s="26"/>
      <c r="OXG971" s="26"/>
      <c r="OXH971" s="26"/>
      <c r="OXI971" s="26"/>
      <c r="OXJ971" s="26"/>
      <c r="OXK971" s="26"/>
      <c r="OXL971" s="26"/>
      <c r="OXM971" s="26"/>
      <c r="OXN971" s="26"/>
      <c r="OXO971" s="26"/>
      <c r="OXP971" s="26"/>
      <c r="OXQ971" s="26"/>
      <c r="OXR971" s="26"/>
      <c r="OXS971" s="26"/>
      <c r="OXT971" s="26"/>
      <c r="OXU971" s="26"/>
      <c r="OXV971" s="26"/>
      <c r="OXW971" s="26"/>
      <c r="OXX971" s="26"/>
      <c r="OXY971" s="26"/>
      <c r="OXZ971" s="26"/>
      <c r="OYA971" s="26"/>
      <c r="OYB971" s="26"/>
      <c r="OYC971" s="26"/>
      <c r="OYD971" s="26"/>
      <c r="OYE971" s="26"/>
      <c r="OYF971" s="26"/>
      <c r="OYG971" s="26"/>
      <c r="OYH971" s="26"/>
      <c r="OYI971" s="26"/>
      <c r="OYJ971" s="26"/>
      <c r="OYK971" s="26"/>
      <c r="OYL971" s="26"/>
      <c r="OYM971" s="26"/>
      <c r="OYN971" s="26"/>
      <c r="OYO971" s="26"/>
      <c r="OYP971" s="26"/>
      <c r="OYQ971" s="26"/>
      <c r="OYR971" s="26"/>
      <c r="OYS971" s="26"/>
      <c r="OYT971" s="26"/>
      <c r="OYU971" s="26"/>
      <c r="OYV971" s="26"/>
      <c r="OYW971" s="26"/>
      <c r="OYX971" s="26"/>
      <c r="OYY971" s="26"/>
      <c r="OYZ971" s="26"/>
      <c r="OZA971" s="26"/>
      <c r="OZB971" s="26"/>
      <c r="OZC971" s="26"/>
      <c r="OZD971" s="26"/>
      <c r="OZE971" s="26"/>
      <c r="OZF971" s="26"/>
      <c r="OZG971" s="26"/>
      <c r="OZH971" s="26"/>
      <c r="OZI971" s="26"/>
      <c r="OZJ971" s="26"/>
      <c r="OZK971" s="26"/>
      <c r="OZL971" s="26"/>
      <c r="OZM971" s="26"/>
      <c r="OZN971" s="26"/>
      <c r="OZO971" s="26"/>
      <c r="OZP971" s="26"/>
      <c r="OZQ971" s="26"/>
      <c r="OZR971" s="26"/>
      <c r="OZS971" s="26"/>
      <c r="OZT971" s="26"/>
      <c r="OZU971" s="26"/>
      <c r="OZV971" s="26"/>
      <c r="OZW971" s="26"/>
      <c r="OZX971" s="26"/>
      <c r="OZY971" s="26"/>
      <c r="OZZ971" s="26"/>
      <c r="PAA971" s="26"/>
      <c r="PAB971" s="26"/>
      <c r="PAC971" s="26"/>
      <c r="PAD971" s="26"/>
      <c r="PAE971" s="26"/>
      <c r="PAF971" s="26"/>
      <c r="PAG971" s="26"/>
      <c r="PAH971" s="26"/>
      <c r="PAI971" s="26"/>
      <c r="PAJ971" s="26"/>
      <c r="PAK971" s="26"/>
      <c r="PAL971" s="26"/>
      <c r="PAM971" s="26"/>
      <c r="PAN971" s="26"/>
      <c r="PAO971" s="26"/>
      <c r="PAP971" s="26"/>
      <c r="PAQ971" s="26"/>
      <c r="PAR971" s="26"/>
      <c r="PAS971" s="26"/>
      <c r="PAT971" s="26"/>
      <c r="PAU971" s="26"/>
      <c r="PAV971" s="26"/>
      <c r="PAW971" s="26"/>
      <c r="PAX971" s="26"/>
      <c r="PAY971" s="26"/>
      <c r="PAZ971" s="26"/>
      <c r="PBA971" s="26"/>
      <c r="PBB971" s="26"/>
      <c r="PBC971" s="26"/>
      <c r="PBD971" s="26"/>
      <c r="PBE971" s="26"/>
      <c r="PBF971" s="26"/>
      <c r="PBG971" s="26"/>
      <c r="PBH971" s="26"/>
      <c r="PBI971" s="26"/>
      <c r="PBJ971" s="26"/>
      <c r="PBK971" s="26"/>
      <c r="PBL971" s="26"/>
      <c r="PBM971" s="26"/>
      <c r="PBN971" s="26"/>
      <c r="PBO971" s="26"/>
      <c r="PBP971" s="26"/>
      <c r="PBQ971" s="26"/>
      <c r="PBR971" s="26"/>
      <c r="PBS971" s="26"/>
      <c r="PBT971" s="26"/>
      <c r="PBU971" s="26"/>
      <c r="PBV971" s="26"/>
      <c r="PBW971" s="26"/>
      <c r="PBX971" s="26"/>
      <c r="PBY971" s="26"/>
      <c r="PBZ971" s="26"/>
      <c r="PCA971" s="26"/>
      <c r="PCB971" s="26"/>
      <c r="PCC971" s="26"/>
      <c r="PCD971" s="26"/>
      <c r="PCE971" s="26"/>
      <c r="PCF971" s="26"/>
      <c r="PCG971" s="26"/>
      <c r="PCH971" s="26"/>
      <c r="PCI971" s="26"/>
      <c r="PCJ971" s="26"/>
      <c r="PCK971" s="26"/>
      <c r="PCL971" s="26"/>
      <c r="PCM971" s="26"/>
      <c r="PCN971" s="26"/>
      <c r="PCO971" s="26"/>
      <c r="PCP971" s="26"/>
      <c r="PCQ971" s="26"/>
      <c r="PCR971" s="26"/>
      <c r="PCS971" s="26"/>
      <c r="PCT971" s="26"/>
      <c r="PCU971" s="26"/>
      <c r="PCV971" s="26"/>
      <c r="PCW971" s="26"/>
      <c r="PCX971" s="26"/>
      <c r="PCY971" s="26"/>
      <c r="PCZ971" s="26"/>
      <c r="PDA971" s="26"/>
      <c r="PDB971" s="26"/>
      <c r="PDC971" s="26"/>
      <c r="PDD971" s="26"/>
      <c r="PDE971" s="26"/>
      <c r="PDF971" s="26"/>
      <c r="PDG971" s="26"/>
      <c r="PDH971" s="26"/>
      <c r="PDI971" s="26"/>
      <c r="PDJ971" s="26"/>
      <c r="PDK971" s="26"/>
      <c r="PDL971" s="26"/>
      <c r="PDM971" s="26"/>
      <c r="PDN971" s="26"/>
      <c r="PDO971" s="26"/>
      <c r="PDP971" s="26"/>
      <c r="PDQ971" s="26"/>
      <c r="PDR971" s="26"/>
      <c r="PDS971" s="26"/>
      <c r="PDT971" s="26"/>
      <c r="PDU971" s="26"/>
      <c r="PDV971" s="26"/>
      <c r="PDW971" s="26"/>
      <c r="PDX971" s="26"/>
      <c r="PDY971" s="26"/>
      <c r="PDZ971" s="26"/>
      <c r="PEA971" s="26"/>
      <c r="PEB971" s="26"/>
      <c r="PEC971" s="26"/>
      <c r="PED971" s="26"/>
      <c r="PEE971" s="26"/>
      <c r="PEF971" s="26"/>
      <c r="PEG971" s="26"/>
      <c r="PEH971" s="26"/>
      <c r="PEI971" s="26"/>
      <c r="PEJ971" s="26"/>
      <c r="PEK971" s="26"/>
      <c r="PEL971" s="26"/>
      <c r="PEM971" s="26"/>
      <c r="PEN971" s="26"/>
      <c r="PEO971" s="26"/>
      <c r="PEP971" s="26"/>
      <c r="PEQ971" s="26"/>
      <c r="PER971" s="26"/>
      <c r="PES971" s="26"/>
      <c r="PET971" s="26"/>
      <c r="PEU971" s="26"/>
      <c r="PEV971" s="26"/>
      <c r="PEW971" s="26"/>
      <c r="PEX971" s="26"/>
      <c r="PEY971" s="26"/>
      <c r="PEZ971" s="26"/>
      <c r="PFA971" s="26"/>
      <c r="PFB971" s="26"/>
      <c r="PFC971" s="26"/>
      <c r="PFD971" s="26"/>
      <c r="PFE971" s="26"/>
      <c r="PFF971" s="26"/>
      <c r="PFG971" s="26"/>
      <c r="PFH971" s="26"/>
      <c r="PFI971" s="26"/>
      <c r="PFJ971" s="26"/>
      <c r="PFK971" s="26"/>
      <c r="PFL971" s="26"/>
      <c r="PFM971" s="26"/>
      <c r="PFN971" s="26"/>
      <c r="PFO971" s="26"/>
      <c r="PFP971" s="26"/>
      <c r="PFQ971" s="26"/>
      <c r="PFR971" s="26"/>
      <c r="PFS971" s="26"/>
      <c r="PFT971" s="26"/>
      <c r="PFU971" s="26"/>
      <c r="PFV971" s="26"/>
      <c r="PFW971" s="26"/>
      <c r="PFX971" s="26"/>
      <c r="PFY971" s="26"/>
      <c r="PFZ971" s="26"/>
      <c r="PGA971" s="26"/>
      <c r="PGB971" s="26"/>
      <c r="PGC971" s="26"/>
      <c r="PGD971" s="26"/>
      <c r="PGE971" s="26"/>
      <c r="PGF971" s="26"/>
      <c r="PGG971" s="26"/>
      <c r="PGH971" s="26"/>
      <c r="PGI971" s="26"/>
      <c r="PGJ971" s="26"/>
      <c r="PGK971" s="26"/>
      <c r="PGL971" s="26"/>
      <c r="PGM971" s="26"/>
      <c r="PGN971" s="26"/>
      <c r="PGO971" s="26"/>
      <c r="PGP971" s="26"/>
      <c r="PGQ971" s="26"/>
      <c r="PGR971" s="26"/>
      <c r="PGS971" s="26"/>
      <c r="PGT971" s="26"/>
      <c r="PGU971" s="26"/>
      <c r="PGV971" s="26"/>
      <c r="PGW971" s="26"/>
      <c r="PGX971" s="26"/>
      <c r="PGY971" s="26"/>
      <c r="PGZ971" s="26"/>
      <c r="PHA971" s="26"/>
      <c r="PHB971" s="26"/>
      <c r="PHC971" s="26"/>
      <c r="PHD971" s="26"/>
      <c r="PHE971" s="26"/>
      <c r="PHF971" s="26"/>
      <c r="PHG971" s="26"/>
      <c r="PHH971" s="26"/>
      <c r="PHI971" s="26"/>
      <c r="PHJ971" s="26"/>
      <c r="PHK971" s="26"/>
      <c r="PHL971" s="26"/>
      <c r="PHM971" s="26"/>
      <c r="PHN971" s="26"/>
      <c r="PHO971" s="26"/>
      <c r="PHP971" s="26"/>
      <c r="PHQ971" s="26"/>
      <c r="PHR971" s="26"/>
      <c r="PHS971" s="26"/>
      <c r="PHT971" s="26"/>
      <c r="PHU971" s="26"/>
      <c r="PHV971" s="26"/>
      <c r="PHW971" s="26"/>
      <c r="PHX971" s="26"/>
      <c r="PHY971" s="26"/>
      <c r="PHZ971" s="26"/>
      <c r="PIA971" s="26"/>
      <c r="PIB971" s="26"/>
      <c r="PIC971" s="26"/>
      <c r="PID971" s="26"/>
      <c r="PIE971" s="26"/>
      <c r="PIF971" s="26"/>
      <c r="PIG971" s="26"/>
      <c r="PIH971" s="26"/>
      <c r="PII971" s="26"/>
      <c r="PIJ971" s="26"/>
      <c r="PIK971" s="26"/>
      <c r="PIL971" s="26"/>
      <c r="PIM971" s="26"/>
      <c r="PIN971" s="26"/>
      <c r="PIO971" s="26"/>
      <c r="PIP971" s="26"/>
      <c r="PIQ971" s="26"/>
      <c r="PIR971" s="26"/>
      <c r="PIS971" s="26"/>
      <c r="PIT971" s="26"/>
      <c r="PIU971" s="26"/>
      <c r="PIV971" s="26"/>
      <c r="PIW971" s="26"/>
      <c r="PIX971" s="26"/>
      <c r="PIY971" s="26"/>
      <c r="PIZ971" s="26"/>
      <c r="PJA971" s="26"/>
      <c r="PJB971" s="26"/>
      <c r="PJC971" s="26"/>
      <c r="PJD971" s="26"/>
      <c r="PJE971" s="26"/>
      <c r="PJF971" s="26"/>
      <c r="PJG971" s="26"/>
      <c r="PJH971" s="26"/>
      <c r="PJI971" s="26"/>
      <c r="PJJ971" s="26"/>
      <c r="PJK971" s="26"/>
      <c r="PJL971" s="26"/>
      <c r="PJM971" s="26"/>
      <c r="PJN971" s="26"/>
      <c r="PJO971" s="26"/>
      <c r="PJP971" s="26"/>
      <c r="PJQ971" s="26"/>
      <c r="PJR971" s="26"/>
      <c r="PJS971" s="26"/>
      <c r="PJT971" s="26"/>
      <c r="PJU971" s="26"/>
      <c r="PJV971" s="26"/>
      <c r="PJW971" s="26"/>
      <c r="PJX971" s="26"/>
      <c r="PJY971" s="26"/>
      <c r="PJZ971" s="26"/>
      <c r="PKA971" s="26"/>
      <c r="PKB971" s="26"/>
      <c r="PKC971" s="26"/>
      <c r="PKD971" s="26"/>
      <c r="PKE971" s="26"/>
      <c r="PKF971" s="26"/>
      <c r="PKG971" s="26"/>
      <c r="PKH971" s="26"/>
      <c r="PKI971" s="26"/>
      <c r="PKJ971" s="26"/>
      <c r="PKK971" s="26"/>
      <c r="PKL971" s="26"/>
      <c r="PKM971" s="26"/>
      <c r="PKN971" s="26"/>
      <c r="PKO971" s="26"/>
      <c r="PKP971" s="26"/>
      <c r="PKQ971" s="26"/>
      <c r="PKR971" s="26"/>
      <c r="PKS971" s="26"/>
      <c r="PKT971" s="26"/>
      <c r="PKU971" s="26"/>
      <c r="PKV971" s="26"/>
      <c r="PKW971" s="26"/>
      <c r="PKX971" s="26"/>
      <c r="PKY971" s="26"/>
      <c r="PKZ971" s="26"/>
      <c r="PLA971" s="26"/>
      <c r="PLB971" s="26"/>
      <c r="PLC971" s="26"/>
      <c r="PLD971" s="26"/>
      <c r="PLE971" s="26"/>
      <c r="PLF971" s="26"/>
      <c r="PLG971" s="26"/>
      <c r="PLH971" s="26"/>
      <c r="PLI971" s="26"/>
      <c r="PLJ971" s="26"/>
      <c r="PLK971" s="26"/>
      <c r="PLL971" s="26"/>
      <c r="PLM971" s="26"/>
      <c r="PLN971" s="26"/>
      <c r="PLO971" s="26"/>
      <c r="PLP971" s="26"/>
      <c r="PLQ971" s="26"/>
      <c r="PLR971" s="26"/>
      <c r="PLS971" s="26"/>
      <c r="PLT971" s="26"/>
      <c r="PLU971" s="26"/>
      <c r="PLV971" s="26"/>
      <c r="PLW971" s="26"/>
      <c r="PLX971" s="26"/>
      <c r="PLY971" s="26"/>
      <c r="PLZ971" s="26"/>
      <c r="PMA971" s="26"/>
      <c r="PMB971" s="26"/>
      <c r="PMC971" s="26"/>
      <c r="PMD971" s="26"/>
      <c r="PME971" s="26"/>
      <c r="PMF971" s="26"/>
      <c r="PMG971" s="26"/>
      <c r="PMH971" s="26"/>
      <c r="PMI971" s="26"/>
      <c r="PMJ971" s="26"/>
      <c r="PMK971" s="26"/>
      <c r="PML971" s="26"/>
      <c r="PMM971" s="26"/>
      <c r="PMN971" s="26"/>
      <c r="PMO971" s="26"/>
      <c r="PMP971" s="26"/>
      <c r="PMQ971" s="26"/>
      <c r="PMR971" s="26"/>
      <c r="PMS971" s="26"/>
      <c r="PMT971" s="26"/>
      <c r="PMU971" s="26"/>
      <c r="PMV971" s="26"/>
      <c r="PMW971" s="26"/>
      <c r="PMX971" s="26"/>
      <c r="PMY971" s="26"/>
      <c r="PMZ971" s="26"/>
      <c r="PNA971" s="26"/>
      <c r="PNB971" s="26"/>
      <c r="PNC971" s="26"/>
      <c r="PND971" s="26"/>
      <c r="PNE971" s="26"/>
      <c r="PNF971" s="26"/>
      <c r="PNG971" s="26"/>
      <c r="PNH971" s="26"/>
      <c r="PNI971" s="26"/>
      <c r="PNJ971" s="26"/>
      <c r="PNK971" s="26"/>
      <c r="PNL971" s="26"/>
      <c r="PNM971" s="26"/>
      <c r="PNN971" s="26"/>
      <c r="PNO971" s="26"/>
      <c r="PNP971" s="26"/>
      <c r="PNQ971" s="26"/>
      <c r="PNR971" s="26"/>
      <c r="PNS971" s="26"/>
      <c r="PNT971" s="26"/>
      <c r="PNU971" s="26"/>
      <c r="PNV971" s="26"/>
      <c r="PNW971" s="26"/>
      <c r="PNX971" s="26"/>
      <c r="PNY971" s="26"/>
      <c r="PNZ971" s="26"/>
      <c r="POA971" s="26"/>
      <c r="POB971" s="26"/>
      <c r="POC971" s="26"/>
      <c r="POD971" s="26"/>
      <c r="POE971" s="26"/>
      <c r="POF971" s="26"/>
      <c r="POG971" s="26"/>
      <c r="POH971" s="26"/>
      <c r="POI971" s="26"/>
      <c r="POJ971" s="26"/>
      <c r="POK971" s="26"/>
      <c r="POL971" s="26"/>
      <c r="POM971" s="26"/>
      <c r="PON971" s="26"/>
      <c r="POO971" s="26"/>
      <c r="POP971" s="26"/>
      <c r="POQ971" s="26"/>
      <c r="POR971" s="26"/>
      <c r="POS971" s="26"/>
      <c r="POT971" s="26"/>
      <c r="POU971" s="26"/>
      <c r="POV971" s="26"/>
      <c r="POW971" s="26"/>
      <c r="POX971" s="26"/>
      <c r="POY971" s="26"/>
      <c r="POZ971" s="26"/>
      <c r="PPA971" s="26"/>
      <c r="PPB971" s="26"/>
      <c r="PPC971" s="26"/>
      <c r="PPD971" s="26"/>
      <c r="PPE971" s="26"/>
      <c r="PPF971" s="26"/>
      <c r="PPG971" s="26"/>
      <c r="PPH971" s="26"/>
      <c r="PPI971" s="26"/>
      <c r="PPJ971" s="26"/>
      <c r="PPK971" s="26"/>
      <c r="PPL971" s="26"/>
      <c r="PPM971" s="26"/>
      <c r="PPN971" s="26"/>
      <c r="PPO971" s="26"/>
      <c r="PPP971" s="26"/>
      <c r="PPQ971" s="26"/>
      <c r="PPR971" s="26"/>
      <c r="PPS971" s="26"/>
      <c r="PPT971" s="26"/>
      <c r="PPU971" s="26"/>
      <c r="PPV971" s="26"/>
      <c r="PPW971" s="26"/>
      <c r="PPX971" s="26"/>
      <c r="PPY971" s="26"/>
      <c r="PPZ971" s="26"/>
      <c r="PQA971" s="26"/>
      <c r="PQB971" s="26"/>
      <c r="PQC971" s="26"/>
      <c r="PQD971" s="26"/>
      <c r="PQE971" s="26"/>
      <c r="PQF971" s="26"/>
      <c r="PQG971" s="26"/>
      <c r="PQH971" s="26"/>
      <c r="PQI971" s="26"/>
      <c r="PQJ971" s="26"/>
      <c r="PQK971" s="26"/>
      <c r="PQL971" s="26"/>
      <c r="PQM971" s="26"/>
      <c r="PQN971" s="26"/>
      <c r="PQO971" s="26"/>
      <c r="PQP971" s="26"/>
      <c r="PQQ971" s="26"/>
      <c r="PQR971" s="26"/>
      <c r="PQS971" s="26"/>
      <c r="PQT971" s="26"/>
      <c r="PQU971" s="26"/>
      <c r="PQV971" s="26"/>
      <c r="PQW971" s="26"/>
      <c r="PQX971" s="26"/>
      <c r="PQY971" s="26"/>
      <c r="PQZ971" s="26"/>
      <c r="PRA971" s="26"/>
      <c r="PRB971" s="26"/>
      <c r="PRC971" s="26"/>
      <c r="PRD971" s="26"/>
      <c r="PRE971" s="26"/>
      <c r="PRF971" s="26"/>
      <c r="PRG971" s="26"/>
      <c r="PRH971" s="26"/>
      <c r="PRI971" s="26"/>
      <c r="PRJ971" s="26"/>
      <c r="PRK971" s="26"/>
      <c r="PRL971" s="26"/>
      <c r="PRM971" s="26"/>
      <c r="PRN971" s="26"/>
      <c r="PRO971" s="26"/>
      <c r="PRP971" s="26"/>
      <c r="PRQ971" s="26"/>
      <c r="PRR971" s="26"/>
      <c r="PRS971" s="26"/>
      <c r="PRT971" s="26"/>
      <c r="PRU971" s="26"/>
      <c r="PRV971" s="26"/>
      <c r="PRW971" s="26"/>
      <c r="PRX971" s="26"/>
      <c r="PRY971" s="26"/>
      <c r="PRZ971" s="26"/>
      <c r="PSA971" s="26"/>
      <c r="PSB971" s="26"/>
      <c r="PSC971" s="26"/>
      <c r="PSD971" s="26"/>
      <c r="PSE971" s="26"/>
      <c r="PSF971" s="26"/>
      <c r="PSG971" s="26"/>
      <c r="PSH971" s="26"/>
      <c r="PSI971" s="26"/>
      <c r="PSJ971" s="26"/>
      <c r="PSK971" s="26"/>
      <c r="PSL971" s="26"/>
      <c r="PSM971" s="26"/>
      <c r="PSN971" s="26"/>
      <c r="PSO971" s="26"/>
      <c r="PSP971" s="26"/>
      <c r="PSQ971" s="26"/>
      <c r="PSR971" s="26"/>
      <c r="PSS971" s="26"/>
      <c r="PST971" s="26"/>
      <c r="PSU971" s="26"/>
      <c r="PSV971" s="26"/>
      <c r="PSW971" s="26"/>
      <c r="PSX971" s="26"/>
      <c r="PSY971" s="26"/>
      <c r="PSZ971" s="26"/>
      <c r="PTA971" s="26"/>
      <c r="PTB971" s="26"/>
      <c r="PTC971" s="26"/>
      <c r="PTD971" s="26"/>
      <c r="PTE971" s="26"/>
      <c r="PTF971" s="26"/>
      <c r="PTG971" s="26"/>
      <c r="PTH971" s="26"/>
      <c r="PTI971" s="26"/>
      <c r="PTJ971" s="26"/>
      <c r="PTK971" s="26"/>
      <c r="PTL971" s="26"/>
      <c r="PTM971" s="26"/>
      <c r="PTN971" s="26"/>
      <c r="PTO971" s="26"/>
      <c r="PTP971" s="26"/>
      <c r="PTQ971" s="26"/>
      <c r="PTR971" s="26"/>
      <c r="PTS971" s="26"/>
      <c r="PTT971" s="26"/>
      <c r="PTU971" s="26"/>
      <c r="PTV971" s="26"/>
      <c r="PTW971" s="26"/>
      <c r="PTX971" s="26"/>
      <c r="PTY971" s="26"/>
      <c r="PTZ971" s="26"/>
      <c r="PUA971" s="26"/>
      <c r="PUB971" s="26"/>
      <c r="PUC971" s="26"/>
      <c r="PUD971" s="26"/>
      <c r="PUE971" s="26"/>
      <c r="PUF971" s="26"/>
      <c r="PUG971" s="26"/>
      <c r="PUH971" s="26"/>
      <c r="PUI971" s="26"/>
      <c r="PUJ971" s="26"/>
      <c r="PUK971" s="26"/>
      <c r="PUL971" s="26"/>
      <c r="PUM971" s="26"/>
      <c r="PUN971" s="26"/>
      <c r="PUO971" s="26"/>
      <c r="PUP971" s="26"/>
      <c r="PUQ971" s="26"/>
      <c r="PUR971" s="26"/>
      <c r="PUS971" s="26"/>
      <c r="PUT971" s="26"/>
      <c r="PUU971" s="26"/>
      <c r="PUV971" s="26"/>
      <c r="PUW971" s="26"/>
      <c r="PUX971" s="26"/>
      <c r="PUY971" s="26"/>
      <c r="PUZ971" s="26"/>
      <c r="PVA971" s="26"/>
      <c r="PVB971" s="26"/>
      <c r="PVC971" s="26"/>
      <c r="PVD971" s="26"/>
      <c r="PVE971" s="26"/>
      <c r="PVF971" s="26"/>
      <c r="PVG971" s="26"/>
      <c r="PVH971" s="26"/>
      <c r="PVI971" s="26"/>
      <c r="PVJ971" s="26"/>
      <c r="PVK971" s="26"/>
      <c r="PVL971" s="26"/>
      <c r="PVM971" s="26"/>
      <c r="PVN971" s="26"/>
      <c r="PVO971" s="26"/>
      <c r="PVP971" s="26"/>
      <c r="PVQ971" s="26"/>
      <c r="PVR971" s="26"/>
      <c r="PVS971" s="26"/>
      <c r="PVT971" s="26"/>
      <c r="PVU971" s="26"/>
      <c r="PVV971" s="26"/>
      <c r="PVW971" s="26"/>
      <c r="PVX971" s="26"/>
      <c r="PVY971" s="26"/>
      <c r="PVZ971" s="26"/>
      <c r="PWA971" s="26"/>
      <c r="PWB971" s="26"/>
      <c r="PWC971" s="26"/>
      <c r="PWD971" s="26"/>
      <c r="PWE971" s="26"/>
      <c r="PWF971" s="26"/>
      <c r="PWG971" s="26"/>
      <c r="PWH971" s="26"/>
      <c r="PWI971" s="26"/>
      <c r="PWJ971" s="26"/>
      <c r="PWK971" s="26"/>
      <c r="PWL971" s="26"/>
      <c r="PWM971" s="26"/>
      <c r="PWN971" s="26"/>
      <c r="PWO971" s="26"/>
      <c r="PWP971" s="26"/>
      <c r="PWQ971" s="26"/>
      <c r="PWR971" s="26"/>
      <c r="PWS971" s="26"/>
      <c r="PWT971" s="26"/>
      <c r="PWU971" s="26"/>
      <c r="PWV971" s="26"/>
      <c r="PWW971" s="26"/>
      <c r="PWX971" s="26"/>
      <c r="PWY971" s="26"/>
      <c r="PWZ971" s="26"/>
      <c r="PXA971" s="26"/>
      <c r="PXB971" s="26"/>
      <c r="PXC971" s="26"/>
      <c r="PXD971" s="26"/>
      <c r="PXE971" s="26"/>
      <c r="PXF971" s="26"/>
      <c r="PXG971" s="26"/>
      <c r="PXH971" s="26"/>
      <c r="PXI971" s="26"/>
      <c r="PXJ971" s="26"/>
      <c r="PXK971" s="26"/>
      <c r="PXL971" s="26"/>
      <c r="PXM971" s="26"/>
      <c r="PXN971" s="26"/>
      <c r="PXO971" s="26"/>
      <c r="PXP971" s="26"/>
      <c r="PXQ971" s="26"/>
      <c r="PXR971" s="26"/>
      <c r="PXS971" s="26"/>
      <c r="PXT971" s="26"/>
      <c r="PXU971" s="26"/>
      <c r="PXV971" s="26"/>
      <c r="PXW971" s="26"/>
      <c r="PXX971" s="26"/>
      <c r="PXY971" s="26"/>
      <c r="PXZ971" s="26"/>
      <c r="PYA971" s="26"/>
      <c r="PYB971" s="26"/>
      <c r="PYC971" s="26"/>
      <c r="PYD971" s="26"/>
      <c r="PYE971" s="26"/>
      <c r="PYF971" s="26"/>
      <c r="PYG971" s="26"/>
      <c r="PYH971" s="26"/>
      <c r="PYI971" s="26"/>
      <c r="PYJ971" s="26"/>
      <c r="PYK971" s="26"/>
      <c r="PYL971" s="26"/>
      <c r="PYM971" s="26"/>
      <c r="PYN971" s="26"/>
      <c r="PYO971" s="26"/>
      <c r="PYP971" s="26"/>
      <c r="PYQ971" s="26"/>
      <c r="PYR971" s="26"/>
      <c r="PYS971" s="26"/>
      <c r="PYT971" s="26"/>
      <c r="PYU971" s="26"/>
      <c r="PYV971" s="26"/>
      <c r="PYW971" s="26"/>
      <c r="PYX971" s="26"/>
      <c r="PYY971" s="26"/>
      <c r="PYZ971" s="26"/>
      <c r="PZA971" s="26"/>
      <c r="PZB971" s="26"/>
      <c r="PZC971" s="26"/>
      <c r="PZD971" s="26"/>
      <c r="PZE971" s="26"/>
      <c r="PZF971" s="26"/>
      <c r="PZG971" s="26"/>
      <c r="PZH971" s="26"/>
      <c r="PZI971" s="26"/>
      <c r="PZJ971" s="26"/>
      <c r="PZK971" s="26"/>
      <c r="PZL971" s="26"/>
      <c r="PZM971" s="26"/>
      <c r="PZN971" s="26"/>
      <c r="PZO971" s="26"/>
      <c r="PZP971" s="26"/>
      <c r="PZQ971" s="26"/>
      <c r="PZR971" s="26"/>
      <c r="PZS971" s="26"/>
      <c r="PZT971" s="26"/>
      <c r="PZU971" s="26"/>
      <c r="PZV971" s="26"/>
      <c r="PZW971" s="26"/>
      <c r="PZX971" s="26"/>
      <c r="PZY971" s="26"/>
      <c r="PZZ971" s="26"/>
      <c r="QAA971" s="26"/>
      <c r="QAB971" s="26"/>
      <c r="QAC971" s="26"/>
      <c r="QAD971" s="26"/>
      <c r="QAE971" s="26"/>
      <c r="QAF971" s="26"/>
      <c r="QAG971" s="26"/>
      <c r="QAH971" s="26"/>
      <c r="QAI971" s="26"/>
      <c r="QAJ971" s="26"/>
      <c r="QAK971" s="26"/>
      <c r="QAL971" s="26"/>
      <c r="QAM971" s="26"/>
      <c r="QAN971" s="26"/>
      <c r="QAO971" s="26"/>
      <c r="QAP971" s="26"/>
      <c r="QAQ971" s="26"/>
      <c r="QAR971" s="26"/>
      <c r="QAS971" s="26"/>
      <c r="QAT971" s="26"/>
      <c r="QAU971" s="26"/>
      <c r="QAV971" s="26"/>
      <c r="QAW971" s="26"/>
      <c r="QAX971" s="26"/>
      <c r="QAY971" s="26"/>
      <c r="QAZ971" s="26"/>
      <c r="QBA971" s="26"/>
      <c r="QBB971" s="26"/>
      <c r="QBC971" s="26"/>
      <c r="QBD971" s="26"/>
      <c r="QBE971" s="26"/>
      <c r="QBF971" s="26"/>
      <c r="QBG971" s="26"/>
      <c r="QBH971" s="26"/>
      <c r="QBI971" s="26"/>
      <c r="QBJ971" s="26"/>
      <c r="QBK971" s="26"/>
      <c r="QBL971" s="26"/>
      <c r="QBM971" s="26"/>
      <c r="QBN971" s="26"/>
      <c r="QBO971" s="26"/>
      <c r="QBP971" s="26"/>
      <c r="QBQ971" s="26"/>
      <c r="QBR971" s="26"/>
      <c r="QBS971" s="26"/>
      <c r="QBT971" s="26"/>
      <c r="QBU971" s="26"/>
      <c r="QBV971" s="26"/>
      <c r="QBW971" s="26"/>
      <c r="QBX971" s="26"/>
      <c r="QBY971" s="26"/>
      <c r="QBZ971" s="26"/>
      <c r="QCA971" s="26"/>
      <c r="QCB971" s="26"/>
      <c r="QCC971" s="26"/>
      <c r="QCD971" s="26"/>
      <c r="QCE971" s="26"/>
      <c r="QCF971" s="26"/>
      <c r="QCG971" s="26"/>
      <c r="QCH971" s="26"/>
      <c r="QCI971" s="26"/>
      <c r="QCJ971" s="26"/>
      <c r="QCK971" s="26"/>
      <c r="QCL971" s="26"/>
      <c r="QCM971" s="26"/>
      <c r="QCN971" s="26"/>
      <c r="QCO971" s="26"/>
      <c r="QCP971" s="26"/>
      <c r="QCQ971" s="26"/>
      <c r="QCR971" s="26"/>
      <c r="QCS971" s="26"/>
      <c r="QCT971" s="26"/>
      <c r="QCU971" s="26"/>
      <c r="QCV971" s="26"/>
      <c r="QCW971" s="26"/>
      <c r="QCX971" s="26"/>
      <c r="QCY971" s="26"/>
      <c r="QCZ971" s="26"/>
      <c r="QDA971" s="26"/>
      <c r="QDB971" s="26"/>
      <c r="QDC971" s="26"/>
      <c r="QDD971" s="26"/>
      <c r="QDE971" s="26"/>
      <c r="QDF971" s="26"/>
      <c r="QDG971" s="26"/>
      <c r="QDH971" s="26"/>
      <c r="QDI971" s="26"/>
      <c r="QDJ971" s="26"/>
      <c r="QDK971" s="26"/>
      <c r="QDL971" s="26"/>
      <c r="QDM971" s="26"/>
      <c r="QDN971" s="26"/>
      <c r="QDO971" s="26"/>
      <c r="QDP971" s="26"/>
      <c r="QDQ971" s="26"/>
      <c r="QDR971" s="26"/>
      <c r="QDS971" s="26"/>
      <c r="QDT971" s="26"/>
      <c r="QDU971" s="26"/>
      <c r="QDV971" s="26"/>
      <c r="QDW971" s="26"/>
      <c r="QDX971" s="26"/>
      <c r="QDY971" s="26"/>
      <c r="QDZ971" s="26"/>
      <c r="QEA971" s="26"/>
      <c r="QEB971" s="26"/>
      <c r="QEC971" s="26"/>
      <c r="QED971" s="26"/>
      <c r="QEE971" s="26"/>
      <c r="QEF971" s="26"/>
      <c r="QEG971" s="26"/>
      <c r="QEH971" s="26"/>
      <c r="QEI971" s="26"/>
      <c r="QEJ971" s="26"/>
      <c r="QEK971" s="26"/>
      <c r="QEL971" s="26"/>
      <c r="QEM971" s="26"/>
      <c r="QEN971" s="26"/>
      <c r="QEO971" s="26"/>
      <c r="QEP971" s="26"/>
      <c r="QEQ971" s="26"/>
      <c r="QER971" s="26"/>
      <c r="QES971" s="26"/>
      <c r="QET971" s="26"/>
      <c r="QEU971" s="26"/>
      <c r="QEV971" s="26"/>
      <c r="QEW971" s="26"/>
      <c r="QEX971" s="26"/>
      <c r="QEY971" s="26"/>
      <c r="QEZ971" s="26"/>
      <c r="QFA971" s="26"/>
      <c r="QFB971" s="26"/>
      <c r="QFC971" s="26"/>
      <c r="QFD971" s="26"/>
      <c r="QFE971" s="26"/>
      <c r="QFF971" s="26"/>
      <c r="QFG971" s="26"/>
      <c r="QFH971" s="26"/>
      <c r="QFI971" s="26"/>
      <c r="QFJ971" s="26"/>
      <c r="QFK971" s="26"/>
      <c r="QFL971" s="26"/>
      <c r="QFM971" s="26"/>
      <c r="QFN971" s="26"/>
      <c r="QFO971" s="26"/>
      <c r="QFP971" s="26"/>
      <c r="QFQ971" s="26"/>
      <c r="QFR971" s="26"/>
      <c r="QFS971" s="26"/>
      <c r="QFT971" s="26"/>
      <c r="QFU971" s="26"/>
      <c r="QFV971" s="26"/>
      <c r="QFW971" s="26"/>
      <c r="QFX971" s="26"/>
      <c r="QFY971" s="26"/>
      <c r="QFZ971" s="26"/>
      <c r="QGA971" s="26"/>
      <c r="QGB971" s="26"/>
      <c r="QGC971" s="26"/>
      <c r="QGD971" s="26"/>
      <c r="QGE971" s="26"/>
      <c r="QGF971" s="26"/>
      <c r="QGG971" s="26"/>
      <c r="QGH971" s="26"/>
      <c r="QGI971" s="26"/>
      <c r="QGJ971" s="26"/>
      <c r="QGK971" s="26"/>
      <c r="QGL971" s="26"/>
      <c r="QGM971" s="26"/>
      <c r="QGN971" s="26"/>
      <c r="QGO971" s="26"/>
      <c r="QGP971" s="26"/>
      <c r="QGQ971" s="26"/>
      <c r="QGR971" s="26"/>
      <c r="QGS971" s="26"/>
      <c r="QGT971" s="26"/>
      <c r="QGU971" s="26"/>
      <c r="QGV971" s="26"/>
      <c r="QGW971" s="26"/>
      <c r="QGX971" s="26"/>
      <c r="QGY971" s="26"/>
      <c r="QGZ971" s="26"/>
      <c r="QHA971" s="26"/>
      <c r="QHB971" s="26"/>
      <c r="QHC971" s="26"/>
      <c r="QHD971" s="26"/>
      <c r="QHE971" s="26"/>
      <c r="QHF971" s="26"/>
      <c r="QHG971" s="26"/>
      <c r="QHH971" s="26"/>
      <c r="QHI971" s="26"/>
      <c r="QHJ971" s="26"/>
      <c r="QHK971" s="26"/>
      <c r="QHL971" s="26"/>
      <c r="QHM971" s="26"/>
      <c r="QHN971" s="26"/>
      <c r="QHO971" s="26"/>
      <c r="QHP971" s="26"/>
      <c r="QHQ971" s="26"/>
      <c r="QHR971" s="26"/>
      <c r="QHS971" s="26"/>
      <c r="QHT971" s="26"/>
      <c r="QHU971" s="26"/>
      <c r="QHV971" s="26"/>
      <c r="QHW971" s="26"/>
      <c r="QHX971" s="26"/>
      <c r="QHY971" s="26"/>
      <c r="QHZ971" s="26"/>
      <c r="QIA971" s="26"/>
      <c r="QIB971" s="26"/>
      <c r="QIC971" s="26"/>
      <c r="QID971" s="26"/>
      <c r="QIE971" s="26"/>
      <c r="QIF971" s="26"/>
      <c r="QIG971" s="26"/>
      <c r="QIH971" s="26"/>
      <c r="QII971" s="26"/>
      <c r="QIJ971" s="26"/>
      <c r="QIK971" s="26"/>
      <c r="QIL971" s="26"/>
      <c r="QIM971" s="26"/>
      <c r="QIN971" s="26"/>
      <c r="QIO971" s="26"/>
      <c r="QIP971" s="26"/>
      <c r="QIQ971" s="26"/>
      <c r="QIR971" s="26"/>
      <c r="QIS971" s="26"/>
      <c r="QIT971" s="26"/>
      <c r="QIU971" s="26"/>
      <c r="QIV971" s="26"/>
      <c r="QIW971" s="26"/>
      <c r="QIX971" s="26"/>
      <c r="QIY971" s="26"/>
      <c r="QIZ971" s="26"/>
      <c r="QJA971" s="26"/>
      <c r="QJB971" s="26"/>
      <c r="QJC971" s="26"/>
      <c r="QJD971" s="26"/>
      <c r="QJE971" s="26"/>
      <c r="QJF971" s="26"/>
      <c r="QJG971" s="26"/>
      <c r="QJH971" s="26"/>
      <c r="QJI971" s="26"/>
      <c r="QJJ971" s="26"/>
      <c r="QJK971" s="26"/>
      <c r="QJL971" s="26"/>
      <c r="QJM971" s="26"/>
      <c r="QJN971" s="26"/>
      <c r="QJO971" s="26"/>
      <c r="QJP971" s="26"/>
      <c r="QJQ971" s="26"/>
      <c r="QJR971" s="26"/>
      <c r="QJS971" s="26"/>
      <c r="QJT971" s="26"/>
      <c r="QJU971" s="26"/>
      <c r="QJV971" s="26"/>
      <c r="QJW971" s="26"/>
      <c r="QJX971" s="26"/>
      <c r="QJY971" s="26"/>
      <c r="QJZ971" s="26"/>
      <c r="QKA971" s="26"/>
      <c r="QKB971" s="26"/>
      <c r="QKC971" s="26"/>
      <c r="QKD971" s="26"/>
      <c r="QKE971" s="26"/>
      <c r="QKF971" s="26"/>
      <c r="QKG971" s="26"/>
      <c r="QKH971" s="26"/>
      <c r="QKI971" s="26"/>
      <c r="QKJ971" s="26"/>
      <c r="QKK971" s="26"/>
      <c r="QKL971" s="26"/>
      <c r="QKM971" s="26"/>
      <c r="QKN971" s="26"/>
      <c r="QKO971" s="26"/>
      <c r="QKP971" s="26"/>
      <c r="QKQ971" s="26"/>
      <c r="QKR971" s="26"/>
      <c r="QKS971" s="26"/>
      <c r="QKT971" s="26"/>
      <c r="QKU971" s="26"/>
      <c r="QKV971" s="26"/>
      <c r="QKW971" s="26"/>
      <c r="QKX971" s="26"/>
      <c r="QKY971" s="26"/>
      <c r="QKZ971" s="26"/>
      <c r="QLA971" s="26"/>
      <c r="QLB971" s="26"/>
      <c r="QLC971" s="26"/>
      <c r="QLD971" s="26"/>
      <c r="QLE971" s="26"/>
      <c r="QLF971" s="26"/>
      <c r="QLG971" s="26"/>
      <c r="QLH971" s="26"/>
      <c r="QLI971" s="26"/>
      <c r="QLJ971" s="26"/>
      <c r="QLK971" s="26"/>
      <c r="QLL971" s="26"/>
      <c r="QLM971" s="26"/>
      <c r="QLN971" s="26"/>
      <c r="QLO971" s="26"/>
      <c r="QLP971" s="26"/>
      <c r="QLQ971" s="26"/>
      <c r="QLR971" s="26"/>
      <c r="QLS971" s="26"/>
      <c r="QLT971" s="26"/>
      <c r="QLU971" s="26"/>
      <c r="QLV971" s="26"/>
      <c r="QLW971" s="26"/>
      <c r="QLX971" s="26"/>
      <c r="QLY971" s="26"/>
      <c r="QLZ971" s="26"/>
      <c r="QMA971" s="26"/>
      <c r="QMB971" s="26"/>
      <c r="QMC971" s="26"/>
      <c r="QMD971" s="26"/>
      <c r="QME971" s="26"/>
      <c r="QMF971" s="26"/>
      <c r="QMG971" s="26"/>
      <c r="QMH971" s="26"/>
      <c r="QMI971" s="26"/>
      <c r="QMJ971" s="26"/>
      <c r="QMK971" s="26"/>
      <c r="QML971" s="26"/>
      <c r="QMM971" s="26"/>
      <c r="QMN971" s="26"/>
      <c r="QMO971" s="26"/>
      <c r="QMP971" s="26"/>
      <c r="QMQ971" s="26"/>
      <c r="QMR971" s="26"/>
      <c r="QMS971" s="26"/>
      <c r="QMT971" s="26"/>
      <c r="QMU971" s="26"/>
      <c r="QMV971" s="26"/>
      <c r="QMW971" s="26"/>
      <c r="QMX971" s="26"/>
      <c r="QMY971" s="26"/>
      <c r="QMZ971" s="26"/>
      <c r="QNA971" s="26"/>
      <c r="QNB971" s="26"/>
      <c r="QNC971" s="26"/>
      <c r="QND971" s="26"/>
      <c r="QNE971" s="26"/>
      <c r="QNF971" s="26"/>
      <c r="QNG971" s="26"/>
      <c r="QNH971" s="26"/>
      <c r="QNI971" s="26"/>
      <c r="QNJ971" s="26"/>
      <c r="QNK971" s="26"/>
      <c r="QNL971" s="26"/>
      <c r="QNM971" s="26"/>
      <c r="QNN971" s="26"/>
      <c r="QNO971" s="26"/>
      <c r="QNP971" s="26"/>
      <c r="QNQ971" s="26"/>
      <c r="QNR971" s="26"/>
      <c r="QNS971" s="26"/>
      <c r="QNT971" s="26"/>
      <c r="QNU971" s="26"/>
      <c r="QNV971" s="26"/>
      <c r="QNW971" s="26"/>
      <c r="QNX971" s="26"/>
      <c r="QNY971" s="26"/>
      <c r="QNZ971" s="26"/>
      <c r="QOA971" s="26"/>
      <c r="QOB971" s="26"/>
      <c r="QOC971" s="26"/>
      <c r="QOD971" s="26"/>
      <c r="QOE971" s="26"/>
      <c r="QOF971" s="26"/>
      <c r="QOG971" s="26"/>
      <c r="QOH971" s="26"/>
      <c r="QOI971" s="26"/>
      <c r="QOJ971" s="26"/>
      <c r="QOK971" s="26"/>
      <c r="QOL971" s="26"/>
      <c r="QOM971" s="26"/>
      <c r="QON971" s="26"/>
      <c r="QOO971" s="26"/>
      <c r="QOP971" s="26"/>
      <c r="QOQ971" s="26"/>
      <c r="QOR971" s="26"/>
      <c r="QOS971" s="26"/>
      <c r="QOT971" s="26"/>
      <c r="QOU971" s="26"/>
      <c r="QOV971" s="26"/>
      <c r="QOW971" s="26"/>
      <c r="QOX971" s="26"/>
      <c r="QOY971" s="26"/>
      <c r="QOZ971" s="26"/>
      <c r="QPA971" s="26"/>
      <c r="QPB971" s="26"/>
      <c r="QPC971" s="26"/>
      <c r="QPD971" s="26"/>
      <c r="QPE971" s="26"/>
      <c r="QPF971" s="26"/>
      <c r="QPG971" s="26"/>
      <c r="QPH971" s="26"/>
      <c r="QPI971" s="26"/>
      <c r="QPJ971" s="26"/>
      <c r="QPK971" s="26"/>
      <c r="QPL971" s="26"/>
      <c r="QPM971" s="26"/>
      <c r="QPN971" s="26"/>
      <c r="QPO971" s="26"/>
      <c r="QPP971" s="26"/>
      <c r="QPQ971" s="26"/>
      <c r="QPR971" s="26"/>
      <c r="QPS971" s="26"/>
      <c r="QPT971" s="26"/>
      <c r="QPU971" s="26"/>
      <c r="QPV971" s="26"/>
      <c r="QPW971" s="26"/>
      <c r="QPX971" s="26"/>
      <c r="QPY971" s="26"/>
      <c r="QPZ971" s="26"/>
      <c r="QQA971" s="26"/>
      <c r="QQB971" s="26"/>
      <c r="QQC971" s="26"/>
      <c r="QQD971" s="26"/>
      <c r="QQE971" s="26"/>
      <c r="QQF971" s="26"/>
      <c r="QQG971" s="26"/>
      <c r="QQH971" s="26"/>
      <c r="QQI971" s="26"/>
      <c r="QQJ971" s="26"/>
      <c r="QQK971" s="26"/>
      <c r="QQL971" s="26"/>
      <c r="QQM971" s="26"/>
      <c r="QQN971" s="26"/>
      <c r="QQO971" s="26"/>
      <c r="QQP971" s="26"/>
      <c r="QQQ971" s="26"/>
      <c r="QQR971" s="26"/>
      <c r="QQS971" s="26"/>
      <c r="QQT971" s="26"/>
      <c r="QQU971" s="26"/>
      <c r="QQV971" s="26"/>
      <c r="QQW971" s="26"/>
      <c r="QQX971" s="26"/>
      <c r="QQY971" s="26"/>
      <c r="QQZ971" s="26"/>
      <c r="QRA971" s="26"/>
      <c r="QRB971" s="26"/>
      <c r="QRC971" s="26"/>
      <c r="QRD971" s="26"/>
      <c r="QRE971" s="26"/>
      <c r="QRF971" s="26"/>
      <c r="QRG971" s="26"/>
      <c r="QRH971" s="26"/>
      <c r="QRI971" s="26"/>
      <c r="QRJ971" s="26"/>
      <c r="QRK971" s="26"/>
      <c r="QRL971" s="26"/>
      <c r="QRM971" s="26"/>
      <c r="QRN971" s="26"/>
      <c r="QRO971" s="26"/>
      <c r="QRP971" s="26"/>
      <c r="QRQ971" s="26"/>
      <c r="QRR971" s="26"/>
      <c r="QRS971" s="26"/>
      <c r="QRT971" s="26"/>
      <c r="QRU971" s="26"/>
      <c r="QRV971" s="26"/>
      <c r="QRW971" s="26"/>
      <c r="QRX971" s="26"/>
      <c r="QRY971" s="26"/>
      <c r="QRZ971" s="26"/>
      <c r="QSA971" s="26"/>
      <c r="QSB971" s="26"/>
      <c r="QSC971" s="26"/>
      <c r="QSD971" s="26"/>
      <c r="QSE971" s="26"/>
      <c r="QSF971" s="26"/>
      <c r="QSG971" s="26"/>
      <c r="QSH971" s="26"/>
      <c r="QSI971" s="26"/>
      <c r="QSJ971" s="26"/>
      <c r="QSK971" s="26"/>
      <c r="QSL971" s="26"/>
      <c r="QSM971" s="26"/>
      <c r="QSN971" s="26"/>
      <c r="QSO971" s="26"/>
      <c r="QSP971" s="26"/>
      <c r="QSQ971" s="26"/>
      <c r="QSR971" s="26"/>
      <c r="QSS971" s="26"/>
      <c r="QST971" s="26"/>
      <c r="QSU971" s="26"/>
      <c r="QSV971" s="26"/>
      <c r="QSW971" s="26"/>
      <c r="QSX971" s="26"/>
      <c r="QSY971" s="26"/>
      <c r="QSZ971" s="26"/>
      <c r="QTA971" s="26"/>
      <c r="QTB971" s="26"/>
      <c r="QTC971" s="26"/>
      <c r="QTD971" s="26"/>
      <c r="QTE971" s="26"/>
      <c r="QTF971" s="26"/>
      <c r="QTG971" s="26"/>
      <c r="QTH971" s="26"/>
      <c r="QTI971" s="26"/>
      <c r="QTJ971" s="26"/>
      <c r="QTK971" s="26"/>
      <c r="QTL971" s="26"/>
      <c r="QTM971" s="26"/>
      <c r="QTN971" s="26"/>
      <c r="QTO971" s="26"/>
      <c r="QTP971" s="26"/>
      <c r="QTQ971" s="26"/>
      <c r="QTR971" s="26"/>
      <c r="QTS971" s="26"/>
      <c r="QTT971" s="26"/>
      <c r="QTU971" s="26"/>
      <c r="QTV971" s="26"/>
      <c r="QTW971" s="26"/>
      <c r="QTX971" s="26"/>
      <c r="QTY971" s="26"/>
      <c r="QTZ971" s="26"/>
      <c r="QUA971" s="26"/>
      <c r="QUB971" s="26"/>
      <c r="QUC971" s="26"/>
      <c r="QUD971" s="26"/>
      <c r="QUE971" s="26"/>
      <c r="QUF971" s="26"/>
      <c r="QUG971" s="26"/>
      <c r="QUH971" s="26"/>
      <c r="QUI971" s="26"/>
      <c r="QUJ971" s="26"/>
      <c r="QUK971" s="26"/>
      <c r="QUL971" s="26"/>
      <c r="QUM971" s="26"/>
      <c r="QUN971" s="26"/>
      <c r="QUO971" s="26"/>
      <c r="QUP971" s="26"/>
      <c r="QUQ971" s="26"/>
      <c r="QUR971" s="26"/>
      <c r="QUS971" s="26"/>
      <c r="QUT971" s="26"/>
      <c r="QUU971" s="26"/>
      <c r="QUV971" s="26"/>
      <c r="QUW971" s="26"/>
      <c r="QUX971" s="26"/>
      <c r="QUY971" s="26"/>
      <c r="QUZ971" s="26"/>
      <c r="QVA971" s="26"/>
      <c r="QVB971" s="26"/>
      <c r="QVC971" s="26"/>
      <c r="QVD971" s="26"/>
      <c r="QVE971" s="26"/>
      <c r="QVF971" s="26"/>
      <c r="QVG971" s="26"/>
      <c r="QVH971" s="26"/>
      <c r="QVI971" s="26"/>
      <c r="QVJ971" s="26"/>
      <c r="QVK971" s="26"/>
      <c r="QVL971" s="26"/>
      <c r="QVM971" s="26"/>
      <c r="QVN971" s="26"/>
      <c r="QVO971" s="26"/>
      <c r="QVP971" s="26"/>
      <c r="QVQ971" s="26"/>
      <c r="QVR971" s="26"/>
      <c r="QVS971" s="26"/>
      <c r="QVT971" s="26"/>
      <c r="QVU971" s="26"/>
      <c r="QVV971" s="26"/>
      <c r="QVW971" s="26"/>
      <c r="QVX971" s="26"/>
      <c r="QVY971" s="26"/>
      <c r="QVZ971" s="26"/>
      <c r="QWA971" s="26"/>
      <c r="QWB971" s="26"/>
      <c r="QWC971" s="26"/>
      <c r="QWD971" s="26"/>
      <c r="QWE971" s="26"/>
      <c r="QWF971" s="26"/>
      <c r="QWG971" s="26"/>
      <c r="QWH971" s="26"/>
      <c r="QWI971" s="26"/>
      <c r="QWJ971" s="26"/>
      <c r="QWK971" s="26"/>
      <c r="QWL971" s="26"/>
      <c r="QWM971" s="26"/>
      <c r="QWN971" s="26"/>
      <c r="QWO971" s="26"/>
      <c r="QWP971" s="26"/>
      <c r="QWQ971" s="26"/>
      <c r="QWR971" s="26"/>
      <c r="QWS971" s="26"/>
      <c r="QWT971" s="26"/>
      <c r="QWU971" s="26"/>
      <c r="QWV971" s="26"/>
      <c r="QWW971" s="26"/>
      <c r="QWX971" s="26"/>
      <c r="QWY971" s="26"/>
      <c r="QWZ971" s="26"/>
      <c r="QXA971" s="26"/>
      <c r="QXB971" s="26"/>
      <c r="QXC971" s="26"/>
      <c r="QXD971" s="26"/>
      <c r="QXE971" s="26"/>
      <c r="QXF971" s="26"/>
      <c r="QXG971" s="26"/>
      <c r="QXH971" s="26"/>
      <c r="QXI971" s="26"/>
      <c r="QXJ971" s="26"/>
      <c r="QXK971" s="26"/>
      <c r="QXL971" s="26"/>
      <c r="QXM971" s="26"/>
      <c r="QXN971" s="26"/>
      <c r="QXO971" s="26"/>
      <c r="QXP971" s="26"/>
      <c r="QXQ971" s="26"/>
      <c r="QXR971" s="26"/>
      <c r="QXS971" s="26"/>
      <c r="QXT971" s="26"/>
      <c r="QXU971" s="26"/>
      <c r="QXV971" s="26"/>
      <c r="QXW971" s="26"/>
      <c r="QXX971" s="26"/>
      <c r="QXY971" s="26"/>
      <c r="QXZ971" s="26"/>
      <c r="QYA971" s="26"/>
      <c r="QYB971" s="26"/>
      <c r="QYC971" s="26"/>
      <c r="QYD971" s="26"/>
      <c r="QYE971" s="26"/>
      <c r="QYF971" s="26"/>
      <c r="QYG971" s="26"/>
      <c r="QYH971" s="26"/>
      <c r="QYI971" s="26"/>
      <c r="QYJ971" s="26"/>
      <c r="QYK971" s="26"/>
      <c r="QYL971" s="26"/>
      <c r="QYM971" s="26"/>
      <c r="QYN971" s="26"/>
      <c r="QYO971" s="26"/>
      <c r="QYP971" s="26"/>
      <c r="QYQ971" s="26"/>
      <c r="QYR971" s="26"/>
      <c r="QYS971" s="26"/>
      <c r="QYT971" s="26"/>
      <c r="QYU971" s="26"/>
      <c r="QYV971" s="26"/>
      <c r="QYW971" s="26"/>
      <c r="QYX971" s="26"/>
      <c r="QYY971" s="26"/>
      <c r="QYZ971" s="26"/>
      <c r="QZA971" s="26"/>
      <c r="QZB971" s="26"/>
      <c r="QZC971" s="26"/>
      <c r="QZD971" s="26"/>
      <c r="QZE971" s="26"/>
      <c r="QZF971" s="26"/>
      <c r="QZG971" s="26"/>
      <c r="QZH971" s="26"/>
      <c r="QZI971" s="26"/>
      <c r="QZJ971" s="26"/>
      <c r="QZK971" s="26"/>
      <c r="QZL971" s="26"/>
      <c r="QZM971" s="26"/>
      <c r="QZN971" s="26"/>
      <c r="QZO971" s="26"/>
      <c r="QZP971" s="26"/>
      <c r="QZQ971" s="26"/>
      <c r="QZR971" s="26"/>
      <c r="QZS971" s="26"/>
      <c r="QZT971" s="26"/>
      <c r="QZU971" s="26"/>
      <c r="QZV971" s="26"/>
      <c r="QZW971" s="26"/>
      <c r="QZX971" s="26"/>
      <c r="QZY971" s="26"/>
      <c r="QZZ971" s="26"/>
      <c r="RAA971" s="26"/>
      <c r="RAB971" s="26"/>
      <c r="RAC971" s="26"/>
      <c r="RAD971" s="26"/>
      <c r="RAE971" s="26"/>
      <c r="RAF971" s="26"/>
      <c r="RAG971" s="26"/>
      <c r="RAH971" s="26"/>
      <c r="RAI971" s="26"/>
      <c r="RAJ971" s="26"/>
      <c r="RAK971" s="26"/>
      <c r="RAL971" s="26"/>
      <c r="RAM971" s="26"/>
      <c r="RAN971" s="26"/>
      <c r="RAO971" s="26"/>
      <c r="RAP971" s="26"/>
      <c r="RAQ971" s="26"/>
      <c r="RAR971" s="26"/>
      <c r="RAS971" s="26"/>
      <c r="RAT971" s="26"/>
      <c r="RAU971" s="26"/>
      <c r="RAV971" s="26"/>
      <c r="RAW971" s="26"/>
      <c r="RAX971" s="26"/>
      <c r="RAY971" s="26"/>
      <c r="RAZ971" s="26"/>
      <c r="RBA971" s="26"/>
      <c r="RBB971" s="26"/>
      <c r="RBC971" s="26"/>
      <c r="RBD971" s="26"/>
      <c r="RBE971" s="26"/>
      <c r="RBF971" s="26"/>
      <c r="RBG971" s="26"/>
      <c r="RBH971" s="26"/>
      <c r="RBI971" s="26"/>
      <c r="RBJ971" s="26"/>
      <c r="RBK971" s="26"/>
      <c r="RBL971" s="26"/>
      <c r="RBM971" s="26"/>
      <c r="RBN971" s="26"/>
      <c r="RBO971" s="26"/>
      <c r="RBP971" s="26"/>
      <c r="RBQ971" s="26"/>
      <c r="RBR971" s="26"/>
      <c r="RBS971" s="26"/>
      <c r="RBT971" s="26"/>
      <c r="RBU971" s="26"/>
      <c r="RBV971" s="26"/>
      <c r="RBW971" s="26"/>
      <c r="RBX971" s="26"/>
      <c r="RBY971" s="26"/>
      <c r="RBZ971" s="26"/>
      <c r="RCA971" s="26"/>
      <c r="RCB971" s="26"/>
      <c r="RCC971" s="26"/>
      <c r="RCD971" s="26"/>
      <c r="RCE971" s="26"/>
      <c r="RCF971" s="26"/>
      <c r="RCG971" s="26"/>
      <c r="RCH971" s="26"/>
      <c r="RCI971" s="26"/>
      <c r="RCJ971" s="26"/>
      <c r="RCK971" s="26"/>
      <c r="RCL971" s="26"/>
      <c r="RCM971" s="26"/>
      <c r="RCN971" s="26"/>
      <c r="RCO971" s="26"/>
      <c r="RCP971" s="26"/>
      <c r="RCQ971" s="26"/>
      <c r="RCR971" s="26"/>
      <c r="RCS971" s="26"/>
      <c r="RCT971" s="26"/>
      <c r="RCU971" s="26"/>
      <c r="RCV971" s="26"/>
      <c r="RCW971" s="26"/>
      <c r="RCX971" s="26"/>
      <c r="RCY971" s="26"/>
      <c r="RCZ971" s="26"/>
      <c r="RDA971" s="26"/>
      <c r="RDB971" s="26"/>
      <c r="RDC971" s="26"/>
      <c r="RDD971" s="26"/>
      <c r="RDE971" s="26"/>
      <c r="RDF971" s="26"/>
      <c r="RDG971" s="26"/>
      <c r="RDH971" s="26"/>
      <c r="RDI971" s="26"/>
      <c r="RDJ971" s="26"/>
      <c r="RDK971" s="26"/>
      <c r="RDL971" s="26"/>
      <c r="RDM971" s="26"/>
      <c r="RDN971" s="26"/>
      <c r="RDO971" s="26"/>
      <c r="RDP971" s="26"/>
      <c r="RDQ971" s="26"/>
      <c r="RDR971" s="26"/>
      <c r="RDS971" s="26"/>
      <c r="RDT971" s="26"/>
      <c r="RDU971" s="26"/>
      <c r="RDV971" s="26"/>
      <c r="RDW971" s="26"/>
      <c r="RDX971" s="26"/>
      <c r="RDY971" s="26"/>
      <c r="RDZ971" s="26"/>
      <c r="REA971" s="26"/>
      <c r="REB971" s="26"/>
      <c r="REC971" s="26"/>
      <c r="RED971" s="26"/>
      <c r="REE971" s="26"/>
      <c r="REF971" s="26"/>
      <c r="REG971" s="26"/>
      <c r="REH971" s="26"/>
      <c r="REI971" s="26"/>
      <c r="REJ971" s="26"/>
      <c r="REK971" s="26"/>
      <c r="REL971" s="26"/>
      <c r="REM971" s="26"/>
      <c r="REN971" s="26"/>
      <c r="REO971" s="26"/>
      <c r="REP971" s="26"/>
      <c r="REQ971" s="26"/>
      <c r="RER971" s="26"/>
      <c r="RES971" s="26"/>
      <c r="RET971" s="26"/>
      <c r="REU971" s="26"/>
      <c r="REV971" s="26"/>
      <c r="REW971" s="26"/>
      <c r="REX971" s="26"/>
      <c r="REY971" s="26"/>
      <c r="REZ971" s="26"/>
      <c r="RFA971" s="26"/>
      <c r="RFB971" s="26"/>
      <c r="RFC971" s="26"/>
      <c r="RFD971" s="26"/>
      <c r="RFE971" s="26"/>
      <c r="RFF971" s="26"/>
      <c r="RFG971" s="26"/>
      <c r="RFH971" s="26"/>
      <c r="RFI971" s="26"/>
      <c r="RFJ971" s="26"/>
      <c r="RFK971" s="26"/>
      <c r="RFL971" s="26"/>
      <c r="RFM971" s="26"/>
      <c r="RFN971" s="26"/>
      <c r="RFO971" s="26"/>
      <c r="RFP971" s="26"/>
      <c r="RFQ971" s="26"/>
      <c r="RFR971" s="26"/>
      <c r="RFS971" s="26"/>
      <c r="RFT971" s="26"/>
      <c r="RFU971" s="26"/>
      <c r="RFV971" s="26"/>
      <c r="RFW971" s="26"/>
      <c r="RFX971" s="26"/>
      <c r="RFY971" s="26"/>
      <c r="RFZ971" s="26"/>
      <c r="RGA971" s="26"/>
      <c r="RGB971" s="26"/>
      <c r="RGC971" s="26"/>
      <c r="RGD971" s="26"/>
      <c r="RGE971" s="26"/>
      <c r="RGF971" s="26"/>
      <c r="RGG971" s="26"/>
      <c r="RGH971" s="26"/>
      <c r="RGI971" s="26"/>
      <c r="RGJ971" s="26"/>
      <c r="RGK971" s="26"/>
      <c r="RGL971" s="26"/>
      <c r="RGM971" s="26"/>
      <c r="RGN971" s="26"/>
      <c r="RGO971" s="26"/>
      <c r="RGP971" s="26"/>
      <c r="RGQ971" s="26"/>
      <c r="RGR971" s="26"/>
      <c r="RGS971" s="26"/>
      <c r="RGT971" s="26"/>
      <c r="RGU971" s="26"/>
      <c r="RGV971" s="26"/>
      <c r="RGW971" s="26"/>
      <c r="RGX971" s="26"/>
      <c r="RGY971" s="26"/>
      <c r="RGZ971" s="26"/>
      <c r="RHA971" s="26"/>
      <c r="RHB971" s="26"/>
      <c r="RHC971" s="26"/>
      <c r="RHD971" s="26"/>
      <c r="RHE971" s="26"/>
      <c r="RHF971" s="26"/>
      <c r="RHG971" s="26"/>
      <c r="RHH971" s="26"/>
      <c r="RHI971" s="26"/>
      <c r="RHJ971" s="26"/>
      <c r="RHK971" s="26"/>
      <c r="RHL971" s="26"/>
      <c r="RHM971" s="26"/>
      <c r="RHN971" s="26"/>
      <c r="RHO971" s="26"/>
      <c r="RHP971" s="26"/>
      <c r="RHQ971" s="26"/>
      <c r="RHR971" s="26"/>
      <c r="RHS971" s="26"/>
      <c r="RHT971" s="26"/>
      <c r="RHU971" s="26"/>
      <c r="RHV971" s="26"/>
      <c r="RHW971" s="26"/>
      <c r="RHX971" s="26"/>
      <c r="RHY971" s="26"/>
      <c r="RHZ971" s="26"/>
      <c r="RIA971" s="26"/>
      <c r="RIB971" s="26"/>
      <c r="RIC971" s="26"/>
      <c r="RID971" s="26"/>
      <c r="RIE971" s="26"/>
      <c r="RIF971" s="26"/>
      <c r="RIG971" s="26"/>
      <c r="RIH971" s="26"/>
      <c r="RII971" s="26"/>
      <c r="RIJ971" s="26"/>
      <c r="RIK971" s="26"/>
      <c r="RIL971" s="26"/>
      <c r="RIM971" s="26"/>
      <c r="RIN971" s="26"/>
      <c r="RIO971" s="26"/>
      <c r="RIP971" s="26"/>
      <c r="RIQ971" s="26"/>
      <c r="RIR971" s="26"/>
      <c r="RIS971" s="26"/>
      <c r="RIT971" s="26"/>
      <c r="RIU971" s="26"/>
      <c r="RIV971" s="26"/>
      <c r="RIW971" s="26"/>
      <c r="RIX971" s="26"/>
      <c r="RIY971" s="26"/>
      <c r="RIZ971" s="26"/>
      <c r="RJA971" s="26"/>
      <c r="RJB971" s="26"/>
      <c r="RJC971" s="26"/>
      <c r="RJD971" s="26"/>
      <c r="RJE971" s="26"/>
      <c r="RJF971" s="26"/>
      <c r="RJG971" s="26"/>
      <c r="RJH971" s="26"/>
      <c r="RJI971" s="26"/>
      <c r="RJJ971" s="26"/>
      <c r="RJK971" s="26"/>
      <c r="RJL971" s="26"/>
      <c r="RJM971" s="26"/>
      <c r="RJN971" s="26"/>
      <c r="RJO971" s="26"/>
      <c r="RJP971" s="26"/>
      <c r="RJQ971" s="26"/>
      <c r="RJR971" s="26"/>
      <c r="RJS971" s="26"/>
      <c r="RJT971" s="26"/>
      <c r="RJU971" s="26"/>
      <c r="RJV971" s="26"/>
      <c r="RJW971" s="26"/>
      <c r="RJX971" s="26"/>
      <c r="RJY971" s="26"/>
      <c r="RJZ971" s="26"/>
      <c r="RKA971" s="26"/>
      <c r="RKB971" s="26"/>
      <c r="RKC971" s="26"/>
      <c r="RKD971" s="26"/>
      <c r="RKE971" s="26"/>
      <c r="RKF971" s="26"/>
      <c r="RKG971" s="26"/>
      <c r="RKH971" s="26"/>
      <c r="RKI971" s="26"/>
      <c r="RKJ971" s="26"/>
      <c r="RKK971" s="26"/>
      <c r="RKL971" s="26"/>
      <c r="RKM971" s="26"/>
      <c r="RKN971" s="26"/>
      <c r="RKO971" s="26"/>
      <c r="RKP971" s="26"/>
      <c r="RKQ971" s="26"/>
      <c r="RKR971" s="26"/>
      <c r="RKS971" s="26"/>
      <c r="RKT971" s="26"/>
      <c r="RKU971" s="26"/>
      <c r="RKV971" s="26"/>
      <c r="RKW971" s="26"/>
      <c r="RKX971" s="26"/>
      <c r="RKY971" s="26"/>
      <c r="RKZ971" s="26"/>
      <c r="RLA971" s="26"/>
      <c r="RLB971" s="26"/>
      <c r="RLC971" s="26"/>
      <c r="RLD971" s="26"/>
      <c r="RLE971" s="26"/>
      <c r="RLF971" s="26"/>
      <c r="RLG971" s="26"/>
      <c r="RLH971" s="26"/>
      <c r="RLI971" s="26"/>
      <c r="RLJ971" s="26"/>
      <c r="RLK971" s="26"/>
      <c r="RLL971" s="26"/>
      <c r="RLM971" s="26"/>
      <c r="RLN971" s="26"/>
      <c r="RLO971" s="26"/>
      <c r="RLP971" s="26"/>
      <c r="RLQ971" s="26"/>
      <c r="RLR971" s="26"/>
      <c r="RLS971" s="26"/>
      <c r="RLT971" s="26"/>
      <c r="RLU971" s="26"/>
      <c r="RLV971" s="26"/>
      <c r="RLW971" s="26"/>
      <c r="RLX971" s="26"/>
      <c r="RLY971" s="26"/>
      <c r="RLZ971" s="26"/>
      <c r="RMA971" s="26"/>
      <c r="RMB971" s="26"/>
      <c r="RMC971" s="26"/>
      <c r="RMD971" s="26"/>
      <c r="RME971" s="26"/>
      <c r="RMF971" s="26"/>
      <c r="RMG971" s="26"/>
      <c r="RMH971" s="26"/>
      <c r="RMI971" s="26"/>
      <c r="RMJ971" s="26"/>
      <c r="RMK971" s="26"/>
      <c r="RML971" s="26"/>
      <c r="RMM971" s="26"/>
      <c r="RMN971" s="26"/>
      <c r="RMO971" s="26"/>
      <c r="RMP971" s="26"/>
      <c r="RMQ971" s="26"/>
      <c r="RMR971" s="26"/>
      <c r="RMS971" s="26"/>
      <c r="RMT971" s="26"/>
      <c r="RMU971" s="26"/>
      <c r="RMV971" s="26"/>
      <c r="RMW971" s="26"/>
      <c r="RMX971" s="26"/>
      <c r="RMY971" s="26"/>
      <c r="RMZ971" s="26"/>
      <c r="RNA971" s="26"/>
      <c r="RNB971" s="26"/>
      <c r="RNC971" s="26"/>
      <c r="RND971" s="26"/>
      <c r="RNE971" s="26"/>
      <c r="RNF971" s="26"/>
      <c r="RNG971" s="26"/>
      <c r="RNH971" s="26"/>
      <c r="RNI971" s="26"/>
      <c r="RNJ971" s="26"/>
      <c r="RNK971" s="26"/>
      <c r="RNL971" s="26"/>
      <c r="RNM971" s="26"/>
      <c r="RNN971" s="26"/>
      <c r="RNO971" s="26"/>
      <c r="RNP971" s="26"/>
      <c r="RNQ971" s="26"/>
      <c r="RNR971" s="26"/>
      <c r="RNS971" s="26"/>
      <c r="RNT971" s="26"/>
      <c r="RNU971" s="26"/>
      <c r="RNV971" s="26"/>
      <c r="RNW971" s="26"/>
      <c r="RNX971" s="26"/>
      <c r="RNY971" s="26"/>
      <c r="RNZ971" s="26"/>
      <c r="ROA971" s="26"/>
      <c r="ROB971" s="26"/>
      <c r="ROC971" s="26"/>
      <c r="ROD971" s="26"/>
      <c r="ROE971" s="26"/>
      <c r="ROF971" s="26"/>
      <c r="ROG971" s="26"/>
      <c r="ROH971" s="26"/>
      <c r="ROI971" s="26"/>
      <c r="ROJ971" s="26"/>
      <c r="ROK971" s="26"/>
      <c r="ROL971" s="26"/>
      <c r="ROM971" s="26"/>
      <c r="RON971" s="26"/>
      <c r="ROO971" s="26"/>
      <c r="ROP971" s="26"/>
      <c r="ROQ971" s="26"/>
      <c r="ROR971" s="26"/>
      <c r="ROS971" s="26"/>
      <c r="ROT971" s="26"/>
      <c r="ROU971" s="26"/>
      <c r="ROV971" s="26"/>
      <c r="ROW971" s="26"/>
      <c r="ROX971" s="26"/>
      <c r="ROY971" s="26"/>
      <c r="ROZ971" s="26"/>
      <c r="RPA971" s="26"/>
      <c r="RPB971" s="26"/>
      <c r="RPC971" s="26"/>
      <c r="RPD971" s="26"/>
      <c r="RPE971" s="26"/>
      <c r="RPF971" s="26"/>
      <c r="RPG971" s="26"/>
      <c r="RPH971" s="26"/>
      <c r="RPI971" s="26"/>
      <c r="RPJ971" s="26"/>
      <c r="RPK971" s="26"/>
      <c r="RPL971" s="26"/>
      <c r="RPM971" s="26"/>
      <c r="RPN971" s="26"/>
      <c r="RPO971" s="26"/>
      <c r="RPP971" s="26"/>
      <c r="RPQ971" s="26"/>
      <c r="RPR971" s="26"/>
      <c r="RPS971" s="26"/>
      <c r="RPT971" s="26"/>
      <c r="RPU971" s="26"/>
      <c r="RPV971" s="26"/>
      <c r="RPW971" s="26"/>
      <c r="RPX971" s="26"/>
      <c r="RPY971" s="26"/>
      <c r="RPZ971" s="26"/>
      <c r="RQA971" s="26"/>
      <c r="RQB971" s="26"/>
      <c r="RQC971" s="26"/>
      <c r="RQD971" s="26"/>
      <c r="RQE971" s="26"/>
      <c r="RQF971" s="26"/>
      <c r="RQG971" s="26"/>
      <c r="RQH971" s="26"/>
      <c r="RQI971" s="26"/>
      <c r="RQJ971" s="26"/>
      <c r="RQK971" s="26"/>
      <c r="RQL971" s="26"/>
      <c r="RQM971" s="26"/>
      <c r="RQN971" s="26"/>
      <c r="RQO971" s="26"/>
      <c r="RQP971" s="26"/>
      <c r="RQQ971" s="26"/>
      <c r="RQR971" s="26"/>
      <c r="RQS971" s="26"/>
      <c r="RQT971" s="26"/>
      <c r="RQU971" s="26"/>
      <c r="RQV971" s="26"/>
      <c r="RQW971" s="26"/>
      <c r="RQX971" s="26"/>
      <c r="RQY971" s="26"/>
      <c r="RQZ971" s="26"/>
      <c r="RRA971" s="26"/>
      <c r="RRB971" s="26"/>
      <c r="RRC971" s="26"/>
      <c r="RRD971" s="26"/>
      <c r="RRE971" s="26"/>
      <c r="RRF971" s="26"/>
      <c r="RRG971" s="26"/>
      <c r="RRH971" s="26"/>
      <c r="RRI971" s="26"/>
      <c r="RRJ971" s="26"/>
      <c r="RRK971" s="26"/>
      <c r="RRL971" s="26"/>
      <c r="RRM971" s="26"/>
      <c r="RRN971" s="26"/>
      <c r="RRO971" s="26"/>
      <c r="RRP971" s="26"/>
      <c r="RRQ971" s="26"/>
      <c r="RRR971" s="26"/>
      <c r="RRS971" s="26"/>
      <c r="RRT971" s="26"/>
      <c r="RRU971" s="26"/>
      <c r="RRV971" s="26"/>
      <c r="RRW971" s="26"/>
      <c r="RRX971" s="26"/>
      <c r="RRY971" s="26"/>
      <c r="RRZ971" s="26"/>
      <c r="RSA971" s="26"/>
      <c r="RSB971" s="26"/>
      <c r="RSC971" s="26"/>
      <c r="RSD971" s="26"/>
      <c r="RSE971" s="26"/>
      <c r="RSF971" s="26"/>
      <c r="RSG971" s="26"/>
      <c r="RSH971" s="26"/>
      <c r="RSI971" s="26"/>
      <c r="RSJ971" s="26"/>
      <c r="RSK971" s="26"/>
      <c r="RSL971" s="26"/>
      <c r="RSM971" s="26"/>
      <c r="RSN971" s="26"/>
      <c r="RSO971" s="26"/>
      <c r="RSP971" s="26"/>
      <c r="RSQ971" s="26"/>
      <c r="RSR971" s="26"/>
      <c r="RSS971" s="26"/>
      <c r="RST971" s="26"/>
      <c r="RSU971" s="26"/>
      <c r="RSV971" s="26"/>
      <c r="RSW971" s="26"/>
      <c r="RSX971" s="26"/>
      <c r="RSY971" s="26"/>
      <c r="RSZ971" s="26"/>
      <c r="RTA971" s="26"/>
      <c r="RTB971" s="26"/>
      <c r="RTC971" s="26"/>
      <c r="RTD971" s="26"/>
      <c r="RTE971" s="26"/>
      <c r="RTF971" s="26"/>
      <c r="RTG971" s="26"/>
      <c r="RTH971" s="26"/>
      <c r="RTI971" s="26"/>
      <c r="RTJ971" s="26"/>
      <c r="RTK971" s="26"/>
      <c r="RTL971" s="26"/>
      <c r="RTM971" s="26"/>
      <c r="RTN971" s="26"/>
      <c r="RTO971" s="26"/>
      <c r="RTP971" s="26"/>
      <c r="RTQ971" s="26"/>
      <c r="RTR971" s="26"/>
      <c r="RTS971" s="26"/>
      <c r="RTT971" s="26"/>
      <c r="RTU971" s="26"/>
      <c r="RTV971" s="26"/>
      <c r="RTW971" s="26"/>
      <c r="RTX971" s="26"/>
      <c r="RTY971" s="26"/>
      <c r="RTZ971" s="26"/>
      <c r="RUA971" s="26"/>
      <c r="RUB971" s="26"/>
      <c r="RUC971" s="26"/>
      <c r="RUD971" s="26"/>
      <c r="RUE971" s="26"/>
      <c r="RUF971" s="26"/>
      <c r="RUG971" s="26"/>
      <c r="RUH971" s="26"/>
      <c r="RUI971" s="26"/>
      <c r="RUJ971" s="26"/>
      <c r="RUK971" s="26"/>
      <c r="RUL971" s="26"/>
      <c r="RUM971" s="26"/>
      <c r="RUN971" s="26"/>
      <c r="RUO971" s="26"/>
      <c r="RUP971" s="26"/>
      <c r="RUQ971" s="26"/>
      <c r="RUR971" s="26"/>
      <c r="RUS971" s="26"/>
      <c r="RUT971" s="26"/>
      <c r="RUU971" s="26"/>
      <c r="RUV971" s="26"/>
      <c r="RUW971" s="26"/>
      <c r="RUX971" s="26"/>
      <c r="RUY971" s="26"/>
      <c r="RUZ971" s="26"/>
      <c r="RVA971" s="26"/>
      <c r="RVB971" s="26"/>
      <c r="RVC971" s="26"/>
      <c r="RVD971" s="26"/>
      <c r="RVE971" s="26"/>
      <c r="RVF971" s="26"/>
      <c r="RVG971" s="26"/>
      <c r="RVH971" s="26"/>
      <c r="RVI971" s="26"/>
      <c r="RVJ971" s="26"/>
      <c r="RVK971" s="26"/>
      <c r="RVL971" s="26"/>
      <c r="RVM971" s="26"/>
      <c r="RVN971" s="26"/>
      <c r="RVO971" s="26"/>
      <c r="RVP971" s="26"/>
      <c r="RVQ971" s="26"/>
      <c r="RVR971" s="26"/>
      <c r="RVS971" s="26"/>
      <c r="RVT971" s="26"/>
      <c r="RVU971" s="26"/>
      <c r="RVV971" s="26"/>
      <c r="RVW971" s="26"/>
      <c r="RVX971" s="26"/>
      <c r="RVY971" s="26"/>
      <c r="RVZ971" s="26"/>
      <c r="RWA971" s="26"/>
      <c r="RWB971" s="26"/>
      <c r="RWC971" s="26"/>
      <c r="RWD971" s="26"/>
      <c r="RWE971" s="26"/>
      <c r="RWF971" s="26"/>
      <c r="RWG971" s="26"/>
      <c r="RWH971" s="26"/>
      <c r="RWI971" s="26"/>
      <c r="RWJ971" s="26"/>
      <c r="RWK971" s="26"/>
      <c r="RWL971" s="26"/>
      <c r="RWM971" s="26"/>
      <c r="RWN971" s="26"/>
      <c r="RWO971" s="26"/>
      <c r="RWP971" s="26"/>
      <c r="RWQ971" s="26"/>
      <c r="RWR971" s="26"/>
      <c r="RWS971" s="26"/>
      <c r="RWT971" s="26"/>
      <c r="RWU971" s="26"/>
      <c r="RWV971" s="26"/>
      <c r="RWW971" s="26"/>
      <c r="RWX971" s="26"/>
      <c r="RWY971" s="26"/>
      <c r="RWZ971" s="26"/>
      <c r="RXA971" s="26"/>
      <c r="RXB971" s="26"/>
      <c r="RXC971" s="26"/>
      <c r="RXD971" s="26"/>
      <c r="RXE971" s="26"/>
      <c r="RXF971" s="26"/>
      <c r="RXG971" s="26"/>
      <c r="RXH971" s="26"/>
      <c r="RXI971" s="26"/>
      <c r="RXJ971" s="26"/>
      <c r="RXK971" s="26"/>
      <c r="RXL971" s="26"/>
      <c r="RXM971" s="26"/>
      <c r="RXN971" s="26"/>
      <c r="RXO971" s="26"/>
      <c r="RXP971" s="26"/>
      <c r="RXQ971" s="26"/>
      <c r="RXR971" s="26"/>
      <c r="RXS971" s="26"/>
      <c r="RXT971" s="26"/>
      <c r="RXU971" s="26"/>
      <c r="RXV971" s="26"/>
      <c r="RXW971" s="26"/>
      <c r="RXX971" s="26"/>
      <c r="RXY971" s="26"/>
      <c r="RXZ971" s="26"/>
      <c r="RYA971" s="26"/>
      <c r="RYB971" s="26"/>
      <c r="RYC971" s="26"/>
      <c r="RYD971" s="26"/>
      <c r="RYE971" s="26"/>
      <c r="RYF971" s="26"/>
      <c r="RYG971" s="26"/>
      <c r="RYH971" s="26"/>
      <c r="RYI971" s="26"/>
      <c r="RYJ971" s="26"/>
      <c r="RYK971" s="26"/>
      <c r="RYL971" s="26"/>
      <c r="RYM971" s="26"/>
      <c r="RYN971" s="26"/>
      <c r="RYO971" s="26"/>
      <c r="RYP971" s="26"/>
      <c r="RYQ971" s="26"/>
      <c r="RYR971" s="26"/>
      <c r="RYS971" s="26"/>
      <c r="RYT971" s="26"/>
      <c r="RYU971" s="26"/>
      <c r="RYV971" s="26"/>
      <c r="RYW971" s="26"/>
      <c r="RYX971" s="26"/>
      <c r="RYY971" s="26"/>
      <c r="RYZ971" s="26"/>
      <c r="RZA971" s="26"/>
      <c r="RZB971" s="26"/>
      <c r="RZC971" s="26"/>
      <c r="RZD971" s="26"/>
      <c r="RZE971" s="26"/>
      <c r="RZF971" s="26"/>
      <c r="RZG971" s="26"/>
      <c r="RZH971" s="26"/>
      <c r="RZI971" s="26"/>
      <c r="RZJ971" s="26"/>
      <c r="RZK971" s="26"/>
      <c r="RZL971" s="26"/>
      <c r="RZM971" s="26"/>
      <c r="RZN971" s="26"/>
      <c r="RZO971" s="26"/>
      <c r="RZP971" s="26"/>
      <c r="RZQ971" s="26"/>
      <c r="RZR971" s="26"/>
      <c r="RZS971" s="26"/>
      <c r="RZT971" s="26"/>
      <c r="RZU971" s="26"/>
      <c r="RZV971" s="26"/>
      <c r="RZW971" s="26"/>
      <c r="RZX971" s="26"/>
      <c r="RZY971" s="26"/>
      <c r="RZZ971" s="26"/>
      <c r="SAA971" s="26"/>
      <c r="SAB971" s="26"/>
      <c r="SAC971" s="26"/>
      <c r="SAD971" s="26"/>
      <c r="SAE971" s="26"/>
      <c r="SAF971" s="26"/>
      <c r="SAG971" s="26"/>
      <c r="SAH971" s="26"/>
      <c r="SAI971" s="26"/>
      <c r="SAJ971" s="26"/>
      <c r="SAK971" s="26"/>
      <c r="SAL971" s="26"/>
      <c r="SAM971" s="26"/>
      <c r="SAN971" s="26"/>
      <c r="SAO971" s="26"/>
      <c r="SAP971" s="26"/>
      <c r="SAQ971" s="26"/>
      <c r="SAR971" s="26"/>
      <c r="SAS971" s="26"/>
      <c r="SAT971" s="26"/>
      <c r="SAU971" s="26"/>
      <c r="SAV971" s="26"/>
      <c r="SAW971" s="26"/>
      <c r="SAX971" s="26"/>
      <c r="SAY971" s="26"/>
      <c r="SAZ971" s="26"/>
      <c r="SBA971" s="26"/>
      <c r="SBB971" s="26"/>
      <c r="SBC971" s="26"/>
      <c r="SBD971" s="26"/>
      <c r="SBE971" s="26"/>
      <c r="SBF971" s="26"/>
      <c r="SBG971" s="26"/>
      <c r="SBH971" s="26"/>
      <c r="SBI971" s="26"/>
      <c r="SBJ971" s="26"/>
      <c r="SBK971" s="26"/>
      <c r="SBL971" s="26"/>
      <c r="SBM971" s="26"/>
      <c r="SBN971" s="26"/>
      <c r="SBO971" s="26"/>
      <c r="SBP971" s="26"/>
      <c r="SBQ971" s="26"/>
      <c r="SBR971" s="26"/>
      <c r="SBS971" s="26"/>
      <c r="SBT971" s="26"/>
      <c r="SBU971" s="26"/>
      <c r="SBV971" s="26"/>
      <c r="SBW971" s="26"/>
      <c r="SBX971" s="26"/>
      <c r="SBY971" s="26"/>
      <c r="SBZ971" s="26"/>
      <c r="SCA971" s="26"/>
      <c r="SCB971" s="26"/>
      <c r="SCC971" s="26"/>
      <c r="SCD971" s="26"/>
      <c r="SCE971" s="26"/>
      <c r="SCF971" s="26"/>
      <c r="SCG971" s="26"/>
      <c r="SCH971" s="26"/>
      <c r="SCI971" s="26"/>
      <c r="SCJ971" s="26"/>
      <c r="SCK971" s="26"/>
      <c r="SCL971" s="26"/>
      <c r="SCM971" s="26"/>
      <c r="SCN971" s="26"/>
      <c r="SCO971" s="26"/>
      <c r="SCP971" s="26"/>
      <c r="SCQ971" s="26"/>
      <c r="SCR971" s="26"/>
      <c r="SCS971" s="26"/>
      <c r="SCT971" s="26"/>
      <c r="SCU971" s="26"/>
      <c r="SCV971" s="26"/>
      <c r="SCW971" s="26"/>
      <c r="SCX971" s="26"/>
      <c r="SCY971" s="26"/>
      <c r="SCZ971" s="26"/>
      <c r="SDA971" s="26"/>
      <c r="SDB971" s="26"/>
      <c r="SDC971" s="26"/>
      <c r="SDD971" s="26"/>
      <c r="SDE971" s="26"/>
      <c r="SDF971" s="26"/>
      <c r="SDG971" s="26"/>
      <c r="SDH971" s="26"/>
      <c r="SDI971" s="26"/>
      <c r="SDJ971" s="26"/>
      <c r="SDK971" s="26"/>
      <c r="SDL971" s="26"/>
      <c r="SDM971" s="26"/>
      <c r="SDN971" s="26"/>
      <c r="SDO971" s="26"/>
      <c r="SDP971" s="26"/>
      <c r="SDQ971" s="26"/>
      <c r="SDR971" s="26"/>
      <c r="SDS971" s="26"/>
      <c r="SDT971" s="26"/>
      <c r="SDU971" s="26"/>
      <c r="SDV971" s="26"/>
      <c r="SDW971" s="26"/>
      <c r="SDX971" s="26"/>
      <c r="SDY971" s="26"/>
      <c r="SDZ971" s="26"/>
      <c r="SEA971" s="26"/>
      <c r="SEB971" s="26"/>
      <c r="SEC971" s="26"/>
      <c r="SED971" s="26"/>
      <c r="SEE971" s="26"/>
      <c r="SEF971" s="26"/>
      <c r="SEG971" s="26"/>
      <c r="SEH971" s="26"/>
      <c r="SEI971" s="26"/>
      <c r="SEJ971" s="26"/>
      <c r="SEK971" s="26"/>
      <c r="SEL971" s="26"/>
      <c r="SEM971" s="26"/>
      <c r="SEN971" s="26"/>
      <c r="SEO971" s="26"/>
      <c r="SEP971" s="26"/>
      <c r="SEQ971" s="26"/>
      <c r="SER971" s="26"/>
      <c r="SES971" s="26"/>
      <c r="SET971" s="26"/>
      <c r="SEU971" s="26"/>
      <c r="SEV971" s="26"/>
      <c r="SEW971" s="26"/>
      <c r="SEX971" s="26"/>
      <c r="SEY971" s="26"/>
      <c r="SEZ971" s="26"/>
      <c r="SFA971" s="26"/>
      <c r="SFB971" s="26"/>
      <c r="SFC971" s="26"/>
      <c r="SFD971" s="26"/>
      <c r="SFE971" s="26"/>
      <c r="SFF971" s="26"/>
      <c r="SFG971" s="26"/>
      <c r="SFH971" s="26"/>
      <c r="SFI971" s="26"/>
      <c r="SFJ971" s="26"/>
      <c r="SFK971" s="26"/>
      <c r="SFL971" s="26"/>
      <c r="SFM971" s="26"/>
      <c r="SFN971" s="26"/>
      <c r="SFO971" s="26"/>
      <c r="SFP971" s="26"/>
      <c r="SFQ971" s="26"/>
      <c r="SFR971" s="26"/>
      <c r="SFS971" s="26"/>
      <c r="SFT971" s="26"/>
      <c r="SFU971" s="26"/>
      <c r="SFV971" s="26"/>
      <c r="SFW971" s="26"/>
      <c r="SFX971" s="26"/>
      <c r="SFY971" s="26"/>
      <c r="SFZ971" s="26"/>
      <c r="SGA971" s="26"/>
      <c r="SGB971" s="26"/>
      <c r="SGC971" s="26"/>
      <c r="SGD971" s="26"/>
      <c r="SGE971" s="26"/>
      <c r="SGF971" s="26"/>
      <c r="SGG971" s="26"/>
      <c r="SGH971" s="26"/>
      <c r="SGI971" s="26"/>
      <c r="SGJ971" s="26"/>
      <c r="SGK971" s="26"/>
      <c r="SGL971" s="26"/>
      <c r="SGM971" s="26"/>
      <c r="SGN971" s="26"/>
      <c r="SGO971" s="26"/>
      <c r="SGP971" s="26"/>
      <c r="SGQ971" s="26"/>
      <c r="SGR971" s="26"/>
      <c r="SGS971" s="26"/>
      <c r="SGT971" s="26"/>
      <c r="SGU971" s="26"/>
      <c r="SGV971" s="26"/>
      <c r="SGW971" s="26"/>
      <c r="SGX971" s="26"/>
      <c r="SGY971" s="26"/>
      <c r="SGZ971" s="26"/>
      <c r="SHA971" s="26"/>
      <c r="SHB971" s="26"/>
      <c r="SHC971" s="26"/>
      <c r="SHD971" s="26"/>
      <c r="SHE971" s="26"/>
      <c r="SHF971" s="26"/>
      <c r="SHG971" s="26"/>
      <c r="SHH971" s="26"/>
      <c r="SHI971" s="26"/>
      <c r="SHJ971" s="26"/>
      <c r="SHK971" s="26"/>
      <c r="SHL971" s="26"/>
      <c r="SHM971" s="26"/>
      <c r="SHN971" s="26"/>
      <c r="SHO971" s="26"/>
      <c r="SHP971" s="26"/>
      <c r="SHQ971" s="26"/>
      <c r="SHR971" s="26"/>
      <c r="SHS971" s="26"/>
      <c r="SHT971" s="26"/>
      <c r="SHU971" s="26"/>
      <c r="SHV971" s="26"/>
      <c r="SHW971" s="26"/>
      <c r="SHX971" s="26"/>
      <c r="SHY971" s="26"/>
      <c r="SHZ971" s="26"/>
      <c r="SIA971" s="26"/>
      <c r="SIB971" s="26"/>
      <c r="SIC971" s="26"/>
      <c r="SID971" s="26"/>
      <c r="SIE971" s="26"/>
      <c r="SIF971" s="26"/>
      <c r="SIG971" s="26"/>
      <c r="SIH971" s="26"/>
      <c r="SII971" s="26"/>
      <c r="SIJ971" s="26"/>
      <c r="SIK971" s="26"/>
      <c r="SIL971" s="26"/>
      <c r="SIM971" s="26"/>
      <c r="SIN971" s="26"/>
      <c r="SIO971" s="26"/>
      <c r="SIP971" s="26"/>
      <c r="SIQ971" s="26"/>
      <c r="SIR971" s="26"/>
      <c r="SIS971" s="26"/>
      <c r="SIT971" s="26"/>
      <c r="SIU971" s="26"/>
      <c r="SIV971" s="26"/>
      <c r="SIW971" s="26"/>
      <c r="SIX971" s="26"/>
      <c r="SIY971" s="26"/>
      <c r="SIZ971" s="26"/>
      <c r="SJA971" s="26"/>
      <c r="SJB971" s="26"/>
      <c r="SJC971" s="26"/>
      <c r="SJD971" s="26"/>
      <c r="SJE971" s="26"/>
      <c r="SJF971" s="26"/>
      <c r="SJG971" s="26"/>
      <c r="SJH971" s="26"/>
      <c r="SJI971" s="26"/>
      <c r="SJJ971" s="26"/>
      <c r="SJK971" s="26"/>
      <c r="SJL971" s="26"/>
      <c r="SJM971" s="26"/>
      <c r="SJN971" s="26"/>
      <c r="SJO971" s="26"/>
      <c r="SJP971" s="26"/>
      <c r="SJQ971" s="26"/>
      <c r="SJR971" s="26"/>
      <c r="SJS971" s="26"/>
      <c r="SJT971" s="26"/>
      <c r="SJU971" s="26"/>
      <c r="SJV971" s="26"/>
      <c r="SJW971" s="26"/>
      <c r="SJX971" s="26"/>
      <c r="SJY971" s="26"/>
      <c r="SJZ971" s="26"/>
      <c r="SKA971" s="26"/>
      <c r="SKB971" s="26"/>
      <c r="SKC971" s="26"/>
      <c r="SKD971" s="26"/>
      <c r="SKE971" s="26"/>
      <c r="SKF971" s="26"/>
      <c r="SKG971" s="26"/>
      <c r="SKH971" s="26"/>
      <c r="SKI971" s="26"/>
      <c r="SKJ971" s="26"/>
      <c r="SKK971" s="26"/>
      <c r="SKL971" s="26"/>
      <c r="SKM971" s="26"/>
      <c r="SKN971" s="26"/>
      <c r="SKO971" s="26"/>
      <c r="SKP971" s="26"/>
      <c r="SKQ971" s="26"/>
      <c r="SKR971" s="26"/>
      <c r="SKS971" s="26"/>
      <c r="SKT971" s="26"/>
      <c r="SKU971" s="26"/>
      <c r="SKV971" s="26"/>
      <c r="SKW971" s="26"/>
      <c r="SKX971" s="26"/>
      <c r="SKY971" s="26"/>
      <c r="SKZ971" s="26"/>
      <c r="SLA971" s="26"/>
      <c r="SLB971" s="26"/>
      <c r="SLC971" s="26"/>
      <c r="SLD971" s="26"/>
      <c r="SLE971" s="26"/>
      <c r="SLF971" s="26"/>
      <c r="SLG971" s="26"/>
      <c r="SLH971" s="26"/>
      <c r="SLI971" s="26"/>
      <c r="SLJ971" s="26"/>
      <c r="SLK971" s="26"/>
      <c r="SLL971" s="26"/>
      <c r="SLM971" s="26"/>
      <c r="SLN971" s="26"/>
      <c r="SLO971" s="26"/>
      <c r="SLP971" s="26"/>
      <c r="SLQ971" s="26"/>
      <c r="SLR971" s="26"/>
      <c r="SLS971" s="26"/>
      <c r="SLT971" s="26"/>
      <c r="SLU971" s="26"/>
      <c r="SLV971" s="26"/>
      <c r="SLW971" s="26"/>
      <c r="SLX971" s="26"/>
      <c r="SLY971" s="26"/>
      <c r="SLZ971" s="26"/>
      <c r="SMA971" s="26"/>
      <c r="SMB971" s="26"/>
      <c r="SMC971" s="26"/>
      <c r="SMD971" s="26"/>
      <c r="SME971" s="26"/>
      <c r="SMF971" s="26"/>
      <c r="SMG971" s="26"/>
      <c r="SMH971" s="26"/>
      <c r="SMI971" s="26"/>
      <c r="SMJ971" s="26"/>
      <c r="SMK971" s="26"/>
      <c r="SML971" s="26"/>
      <c r="SMM971" s="26"/>
      <c r="SMN971" s="26"/>
      <c r="SMO971" s="26"/>
      <c r="SMP971" s="26"/>
      <c r="SMQ971" s="26"/>
      <c r="SMR971" s="26"/>
      <c r="SMS971" s="26"/>
      <c r="SMT971" s="26"/>
      <c r="SMU971" s="26"/>
      <c r="SMV971" s="26"/>
      <c r="SMW971" s="26"/>
      <c r="SMX971" s="26"/>
      <c r="SMY971" s="26"/>
      <c r="SMZ971" s="26"/>
      <c r="SNA971" s="26"/>
      <c r="SNB971" s="26"/>
      <c r="SNC971" s="26"/>
      <c r="SND971" s="26"/>
      <c r="SNE971" s="26"/>
      <c r="SNF971" s="26"/>
      <c r="SNG971" s="26"/>
      <c r="SNH971" s="26"/>
      <c r="SNI971" s="26"/>
      <c r="SNJ971" s="26"/>
      <c r="SNK971" s="26"/>
      <c r="SNL971" s="26"/>
      <c r="SNM971" s="26"/>
      <c r="SNN971" s="26"/>
      <c r="SNO971" s="26"/>
      <c r="SNP971" s="26"/>
      <c r="SNQ971" s="26"/>
      <c r="SNR971" s="26"/>
      <c r="SNS971" s="26"/>
      <c r="SNT971" s="26"/>
      <c r="SNU971" s="26"/>
      <c r="SNV971" s="26"/>
      <c r="SNW971" s="26"/>
      <c r="SNX971" s="26"/>
      <c r="SNY971" s="26"/>
      <c r="SNZ971" s="26"/>
      <c r="SOA971" s="26"/>
      <c r="SOB971" s="26"/>
      <c r="SOC971" s="26"/>
      <c r="SOD971" s="26"/>
      <c r="SOE971" s="26"/>
      <c r="SOF971" s="26"/>
      <c r="SOG971" s="26"/>
      <c r="SOH971" s="26"/>
      <c r="SOI971" s="26"/>
      <c r="SOJ971" s="26"/>
      <c r="SOK971" s="26"/>
      <c r="SOL971" s="26"/>
      <c r="SOM971" s="26"/>
      <c r="SON971" s="26"/>
      <c r="SOO971" s="26"/>
      <c r="SOP971" s="26"/>
      <c r="SOQ971" s="26"/>
      <c r="SOR971" s="26"/>
      <c r="SOS971" s="26"/>
      <c r="SOT971" s="26"/>
      <c r="SOU971" s="26"/>
      <c r="SOV971" s="26"/>
      <c r="SOW971" s="26"/>
      <c r="SOX971" s="26"/>
      <c r="SOY971" s="26"/>
      <c r="SOZ971" s="26"/>
      <c r="SPA971" s="26"/>
      <c r="SPB971" s="26"/>
      <c r="SPC971" s="26"/>
      <c r="SPD971" s="26"/>
      <c r="SPE971" s="26"/>
      <c r="SPF971" s="26"/>
      <c r="SPG971" s="26"/>
      <c r="SPH971" s="26"/>
      <c r="SPI971" s="26"/>
      <c r="SPJ971" s="26"/>
      <c r="SPK971" s="26"/>
      <c r="SPL971" s="26"/>
      <c r="SPM971" s="26"/>
      <c r="SPN971" s="26"/>
      <c r="SPO971" s="26"/>
      <c r="SPP971" s="26"/>
      <c r="SPQ971" s="26"/>
      <c r="SPR971" s="26"/>
      <c r="SPS971" s="26"/>
      <c r="SPT971" s="26"/>
      <c r="SPU971" s="26"/>
      <c r="SPV971" s="26"/>
      <c r="SPW971" s="26"/>
      <c r="SPX971" s="26"/>
      <c r="SPY971" s="26"/>
      <c r="SPZ971" s="26"/>
      <c r="SQA971" s="26"/>
      <c r="SQB971" s="26"/>
      <c r="SQC971" s="26"/>
      <c r="SQD971" s="26"/>
      <c r="SQE971" s="26"/>
      <c r="SQF971" s="26"/>
      <c r="SQG971" s="26"/>
      <c r="SQH971" s="26"/>
      <c r="SQI971" s="26"/>
      <c r="SQJ971" s="26"/>
      <c r="SQK971" s="26"/>
      <c r="SQL971" s="26"/>
      <c r="SQM971" s="26"/>
      <c r="SQN971" s="26"/>
      <c r="SQO971" s="26"/>
      <c r="SQP971" s="26"/>
      <c r="SQQ971" s="26"/>
      <c r="SQR971" s="26"/>
      <c r="SQS971" s="26"/>
      <c r="SQT971" s="26"/>
      <c r="SQU971" s="26"/>
      <c r="SQV971" s="26"/>
      <c r="SQW971" s="26"/>
      <c r="SQX971" s="26"/>
      <c r="SQY971" s="26"/>
      <c r="SQZ971" s="26"/>
      <c r="SRA971" s="26"/>
      <c r="SRB971" s="26"/>
      <c r="SRC971" s="26"/>
      <c r="SRD971" s="26"/>
      <c r="SRE971" s="26"/>
      <c r="SRF971" s="26"/>
      <c r="SRG971" s="26"/>
      <c r="SRH971" s="26"/>
      <c r="SRI971" s="26"/>
      <c r="SRJ971" s="26"/>
      <c r="SRK971" s="26"/>
      <c r="SRL971" s="26"/>
      <c r="SRM971" s="26"/>
      <c r="SRN971" s="26"/>
      <c r="SRO971" s="26"/>
      <c r="SRP971" s="26"/>
      <c r="SRQ971" s="26"/>
      <c r="SRR971" s="26"/>
      <c r="SRS971" s="26"/>
      <c r="SRT971" s="26"/>
      <c r="SRU971" s="26"/>
      <c r="SRV971" s="26"/>
      <c r="SRW971" s="26"/>
      <c r="SRX971" s="26"/>
      <c r="SRY971" s="26"/>
      <c r="SRZ971" s="26"/>
      <c r="SSA971" s="26"/>
      <c r="SSB971" s="26"/>
      <c r="SSC971" s="26"/>
      <c r="SSD971" s="26"/>
      <c r="SSE971" s="26"/>
      <c r="SSF971" s="26"/>
      <c r="SSG971" s="26"/>
      <c r="SSH971" s="26"/>
      <c r="SSI971" s="26"/>
      <c r="SSJ971" s="26"/>
      <c r="SSK971" s="26"/>
      <c r="SSL971" s="26"/>
      <c r="SSM971" s="26"/>
      <c r="SSN971" s="26"/>
      <c r="SSO971" s="26"/>
      <c r="SSP971" s="26"/>
      <c r="SSQ971" s="26"/>
      <c r="SSR971" s="26"/>
      <c r="SSS971" s="26"/>
      <c r="SST971" s="26"/>
      <c r="SSU971" s="26"/>
      <c r="SSV971" s="26"/>
      <c r="SSW971" s="26"/>
      <c r="SSX971" s="26"/>
      <c r="SSY971" s="26"/>
      <c r="SSZ971" s="26"/>
      <c r="STA971" s="26"/>
      <c r="STB971" s="26"/>
      <c r="STC971" s="26"/>
      <c r="STD971" s="26"/>
      <c r="STE971" s="26"/>
      <c r="STF971" s="26"/>
      <c r="STG971" s="26"/>
      <c r="STH971" s="26"/>
      <c r="STI971" s="26"/>
      <c r="STJ971" s="26"/>
      <c r="STK971" s="26"/>
      <c r="STL971" s="26"/>
      <c r="STM971" s="26"/>
      <c r="STN971" s="26"/>
      <c r="STO971" s="26"/>
      <c r="STP971" s="26"/>
      <c r="STQ971" s="26"/>
      <c r="STR971" s="26"/>
      <c r="STS971" s="26"/>
      <c r="STT971" s="26"/>
      <c r="STU971" s="26"/>
      <c r="STV971" s="26"/>
      <c r="STW971" s="26"/>
      <c r="STX971" s="26"/>
      <c r="STY971" s="26"/>
      <c r="STZ971" s="26"/>
      <c r="SUA971" s="26"/>
      <c r="SUB971" s="26"/>
      <c r="SUC971" s="26"/>
      <c r="SUD971" s="26"/>
      <c r="SUE971" s="26"/>
      <c r="SUF971" s="26"/>
      <c r="SUG971" s="26"/>
      <c r="SUH971" s="26"/>
      <c r="SUI971" s="26"/>
      <c r="SUJ971" s="26"/>
      <c r="SUK971" s="26"/>
      <c r="SUL971" s="26"/>
      <c r="SUM971" s="26"/>
      <c r="SUN971" s="26"/>
      <c r="SUO971" s="26"/>
      <c r="SUP971" s="26"/>
      <c r="SUQ971" s="26"/>
      <c r="SUR971" s="26"/>
      <c r="SUS971" s="26"/>
      <c r="SUT971" s="26"/>
      <c r="SUU971" s="26"/>
      <c r="SUV971" s="26"/>
      <c r="SUW971" s="26"/>
      <c r="SUX971" s="26"/>
      <c r="SUY971" s="26"/>
      <c r="SUZ971" s="26"/>
      <c r="SVA971" s="26"/>
      <c r="SVB971" s="26"/>
      <c r="SVC971" s="26"/>
      <c r="SVD971" s="26"/>
      <c r="SVE971" s="26"/>
      <c r="SVF971" s="26"/>
      <c r="SVG971" s="26"/>
      <c r="SVH971" s="26"/>
      <c r="SVI971" s="26"/>
      <c r="SVJ971" s="26"/>
      <c r="SVK971" s="26"/>
      <c r="SVL971" s="26"/>
      <c r="SVM971" s="26"/>
      <c r="SVN971" s="26"/>
      <c r="SVO971" s="26"/>
      <c r="SVP971" s="26"/>
      <c r="SVQ971" s="26"/>
      <c r="SVR971" s="26"/>
      <c r="SVS971" s="26"/>
      <c r="SVT971" s="26"/>
      <c r="SVU971" s="26"/>
      <c r="SVV971" s="26"/>
      <c r="SVW971" s="26"/>
      <c r="SVX971" s="26"/>
      <c r="SVY971" s="26"/>
      <c r="SVZ971" s="26"/>
      <c r="SWA971" s="26"/>
      <c r="SWB971" s="26"/>
      <c r="SWC971" s="26"/>
      <c r="SWD971" s="26"/>
      <c r="SWE971" s="26"/>
      <c r="SWF971" s="26"/>
      <c r="SWG971" s="26"/>
      <c r="SWH971" s="26"/>
      <c r="SWI971" s="26"/>
      <c r="SWJ971" s="26"/>
      <c r="SWK971" s="26"/>
      <c r="SWL971" s="26"/>
      <c r="SWM971" s="26"/>
      <c r="SWN971" s="26"/>
      <c r="SWO971" s="26"/>
      <c r="SWP971" s="26"/>
      <c r="SWQ971" s="26"/>
      <c r="SWR971" s="26"/>
      <c r="SWS971" s="26"/>
      <c r="SWT971" s="26"/>
      <c r="SWU971" s="26"/>
      <c r="SWV971" s="26"/>
      <c r="SWW971" s="26"/>
      <c r="SWX971" s="26"/>
      <c r="SWY971" s="26"/>
      <c r="SWZ971" s="26"/>
      <c r="SXA971" s="26"/>
      <c r="SXB971" s="26"/>
      <c r="SXC971" s="26"/>
      <c r="SXD971" s="26"/>
      <c r="SXE971" s="26"/>
      <c r="SXF971" s="26"/>
      <c r="SXG971" s="26"/>
      <c r="SXH971" s="26"/>
      <c r="SXI971" s="26"/>
      <c r="SXJ971" s="26"/>
      <c r="SXK971" s="26"/>
      <c r="SXL971" s="26"/>
      <c r="SXM971" s="26"/>
      <c r="SXN971" s="26"/>
      <c r="SXO971" s="26"/>
      <c r="SXP971" s="26"/>
      <c r="SXQ971" s="26"/>
      <c r="SXR971" s="26"/>
      <c r="SXS971" s="26"/>
      <c r="SXT971" s="26"/>
      <c r="SXU971" s="26"/>
      <c r="SXV971" s="26"/>
      <c r="SXW971" s="26"/>
      <c r="SXX971" s="26"/>
      <c r="SXY971" s="26"/>
      <c r="SXZ971" s="26"/>
      <c r="SYA971" s="26"/>
      <c r="SYB971" s="26"/>
      <c r="SYC971" s="26"/>
      <c r="SYD971" s="26"/>
      <c r="SYE971" s="26"/>
      <c r="SYF971" s="26"/>
      <c r="SYG971" s="26"/>
      <c r="SYH971" s="26"/>
      <c r="SYI971" s="26"/>
      <c r="SYJ971" s="26"/>
      <c r="SYK971" s="26"/>
      <c r="SYL971" s="26"/>
      <c r="SYM971" s="26"/>
      <c r="SYN971" s="26"/>
      <c r="SYO971" s="26"/>
      <c r="SYP971" s="26"/>
      <c r="SYQ971" s="26"/>
      <c r="SYR971" s="26"/>
      <c r="SYS971" s="26"/>
      <c r="SYT971" s="26"/>
      <c r="SYU971" s="26"/>
      <c r="SYV971" s="26"/>
      <c r="SYW971" s="26"/>
      <c r="SYX971" s="26"/>
      <c r="SYY971" s="26"/>
      <c r="SYZ971" s="26"/>
      <c r="SZA971" s="26"/>
      <c r="SZB971" s="26"/>
      <c r="SZC971" s="26"/>
      <c r="SZD971" s="26"/>
      <c r="SZE971" s="26"/>
      <c r="SZF971" s="26"/>
      <c r="SZG971" s="26"/>
      <c r="SZH971" s="26"/>
      <c r="SZI971" s="26"/>
      <c r="SZJ971" s="26"/>
      <c r="SZK971" s="26"/>
      <c r="SZL971" s="26"/>
      <c r="SZM971" s="26"/>
      <c r="SZN971" s="26"/>
      <c r="SZO971" s="26"/>
      <c r="SZP971" s="26"/>
      <c r="SZQ971" s="26"/>
      <c r="SZR971" s="26"/>
      <c r="SZS971" s="26"/>
      <c r="SZT971" s="26"/>
      <c r="SZU971" s="26"/>
      <c r="SZV971" s="26"/>
      <c r="SZW971" s="26"/>
      <c r="SZX971" s="26"/>
      <c r="SZY971" s="26"/>
      <c r="SZZ971" s="26"/>
      <c r="TAA971" s="26"/>
      <c r="TAB971" s="26"/>
      <c r="TAC971" s="26"/>
      <c r="TAD971" s="26"/>
      <c r="TAE971" s="26"/>
      <c r="TAF971" s="26"/>
      <c r="TAG971" s="26"/>
      <c r="TAH971" s="26"/>
      <c r="TAI971" s="26"/>
      <c r="TAJ971" s="26"/>
      <c r="TAK971" s="26"/>
      <c r="TAL971" s="26"/>
      <c r="TAM971" s="26"/>
      <c r="TAN971" s="26"/>
      <c r="TAO971" s="26"/>
      <c r="TAP971" s="26"/>
      <c r="TAQ971" s="26"/>
      <c r="TAR971" s="26"/>
      <c r="TAS971" s="26"/>
      <c r="TAT971" s="26"/>
      <c r="TAU971" s="26"/>
      <c r="TAV971" s="26"/>
      <c r="TAW971" s="26"/>
      <c r="TAX971" s="26"/>
      <c r="TAY971" s="26"/>
      <c r="TAZ971" s="26"/>
      <c r="TBA971" s="26"/>
      <c r="TBB971" s="26"/>
      <c r="TBC971" s="26"/>
      <c r="TBD971" s="26"/>
      <c r="TBE971" s="26"/>
      <c r="TBF971" s="26"/>
      <c r="TBG971" s="26"/>
      <c r="TBH971" s="26"/>
      <c r="TBI971" s="26"/>
      <c r="TBJ971" s="26"/>
      <c r="TBK971" s="26"/>
      <c r="TBL971" s="26"/>
      <c r="TBM971" s="26"/>
      <c r="TBN971" s="26"/>
      <c r="TBO971" s="26"/>
      <c r="TBP971" s="26"/>
      <c r="TBQ971" s="26"/>
      <c r="TBR971" s="26"/>
      <c r="TBS971" s="26"/>
      <c r="TBT971" s="26"/>
      <c r="TBU971" s="26"/>
      <c r="TBV971" s="26"/>
      <c r="TBW971" s="26"/>
      <c r="TBX971" s="26"/>
      <c r="TBY971" s="26"/>
      <c r="TBZ971" s="26"/>
      <c r="TCA971" s="26"/>
      <c r="TCB971" s="26"/>
      <c r="TCC971" s="26"/>
      <c r="TCD971" s="26"/>
      <c r="TCE971" s="26"/>
      <c r="TCF971" s="26"/>
      <c r="TCG971" s="26"/>
      <c r="TCH971" s="26"/>
      <c r="TCI971" s="26"/>
      <c r="TCJ971" s="26"/>
      <c r="TCK971" s="26"/>
      <c r="TCL971" s="26"/>
      <c r="TCM971" s="26"/>
      <c r="TCN971" s="26"/>
      <c r="TCO971" s="26"/>
      <c r="TCP971" s="26"/>
      <c r="TCQ971" s="26"/>
      <c r="TCR971" s="26"/>
      <c r="TCS971" s="26"/>
      <c r="TCT971" s="26"/>
      <c r="TCU971" s="26"/>
      <c r="TCV971" s="26"/>
      <c r="TCW971" s="26"/>
      <c r="TCX971" s="26"/>
      <c r="TCY971" s="26"/>
      <c r="TCZ971" s="26"/>
      <c r="TDA971" s="26"/>
      <c r="TDB971" s="26"/>
      <c r="TDC971" s="26"/>
      <c r="TDD971" s="26"/>
      <c r="TDE971" s="26"/>
      <c r="TDF971" s="26"/>
      <c r="TDG971" s="26"/>
      <c r="TDH971" s="26"/>
      <c r="TDI971" s="26"/>
      <c r="TDJ971" s="26"/>
      <c r="TDK971" s="26"/>
      <c r="TDL971" s="26"/>
      <c r="TDM971" s="26"/>
      <c r="TDN971" s="26"/>
      <c r="TDO971" s="26"/>
      <c r="TDP971" s="26"/>
      <c r="TDQ971" s="26"/>
      <c r="TDR971" s="26"/>
      <c r="TDS971" s="26"/>
      <c r="TDT971" s="26"/>
      <c r="TDU971" s="26"/>
      <c r="TDV971" s="26"/>
      <c r="TDW971" s="26"/>
      <c r="TDX971" s="26"/>
      <c r="TDY971" s="26"/>
      <c r="TDZ971" s="26"/>
      <c r="TEA971" s="26"/>
      <c r="TEB971" s="26"/>
      <c r="TEC971" s="26"/>
      <c r="TED971" s="26"/>
      <c r="TEE971" s="26"/>
      <c r="TEF971" s="26"/>
      <c r="TEG971" s="26"/>
      <c r="TEH971" s="26"/>
      <c r="TEI971" s="26"/>
      <c r="TEJ971" s="26"/>
      <c r="TEK971" s="26"/>
      <c r="TEL971" s="26"/>
      <c r="TEM971" s="26"/>
      <c r="TEN971" s="26"/>
      <c r="TEO971" s="26"/>
      <c r="TEP971" s="26"/>
      <c r="TEQ971" s="26"/>
      <c r="TER971" s="26"/>
      <c r="TES971" s="26"/>
      <c r="TET971" s="26"/>
      <c r="TEU971" s="26"/>
      <c r="TEV971" s="26"/>
      <c r="TEW971" s="26"/>
      <c r="TEX971" s="26"/>
      <c r="TEY971" s="26"/>
      <c r="TEZ971" s="26"/>
      <c r="TFA971" s="26"/>
      <c r="TFB971" s="26"/>
      <c r="TFC971" s="26"/>
      <c r="TFD971" s="26"/>
      <c r="TFE971" s="26"/>
      <c r="TFF971" s="26"/>
      <c r="TFG971" s="26"/>
      <c r="TFH971" s="26"/>
      <c r="TFI971" s="26"/>
      <c r="TFJ971" s="26"/>
      <c r="TFK971" s="26"/>
      <c r="TFL971" s="26"/>
      <c r="TFM971" s="26"/>
      <c r="TFN971" s="26"/>
      <c r="TFO971" s="26"/>
      <c r="TFP971" s="26"/>
      <c r="TFQ971" s="26"/>
      <c r="TFR971" s="26"/>
      <c r="TFS971" s="26"/>
      <c r="TFT971" s="26"/>
      <c r="TFU971" s="26"/>
      <c r="TFV971" s="26"/>
      <c r="TFW971" s="26"/>
      <c r="TFX971" s="26"/>
      <c r="TFY971" s="26"/>
      <c r="TFZ971" s="26"/>
      <c r="TGA971" s="26"/>
      <c r="TGB971" s="26"/>
      <c r="TGC971" s="26"/>
      <c r="TGD971" s="26"/>
      <c r="TGE971" s="26"/>
      <c r="TGF971" s="26"/>
      <c r="TGG971" s="26"/>
      <c r="TGH971" s="26"/>
      <c r="TGI971" s="26"/>
      <c r="TGJ971" s="26"/>
      <c r="TGK971" s="26"/>
      <c r="TGL971" s="26"/>
      <c r="TGM971" s="26"/>
      <c r="TGN971" s="26"/>
      <c r="TGO971" s="26"/>
      <c r="TGP971" s="26"/>
      <c r="TGQ971" s="26"/>
      <c r="TGR971" s="26"/>
      <c r="TGS971" s="26"/>
      <c r="TGT971" s="26"/>
      <c r="TGU971" s="26"/>
      <c r="TGV971" s="26"/>
      <c r="TGW971" s="26"/>
      <c r="TGX971" s="26"/>
      <c r="TGY971" s="26"/>
      <c r="TGZ971" s="26"/>
      <c r="THA971" s="26"/>
      <c r="THB971" s="26"/>
      <c r="THC971" s="26"/>
      <c r="THD971" s="26"/>
      <c r="THE971" s="26"/>
      <c r="THF971" s="26"/>
      <c r="THG971" s="26"/>
      <c r="THH971" s="26"/>
      <c r="THI971" s="26"/>
      <c r="THJ971" s="26"/>
      <c r="THK971" s="26"/>
      <c r="THL971" s="26"/>
      <c r="THM971" s="26"/>
      <c r="THN971" s="26"/>
      <c r="THO971" s="26"/>
      <c r="THP971" s="26"/>
      <c r="THQ971" s="26"/>
      <c r="THR971" s="26"/>
      <c r="THS971" s="26"/>
      <c r="THT971" s="26"/>
      <c r="THU971" s="26"/>
      <c r="THV971" s="26"/>
      <c r="THW971" s="26"/>
      <c r="THX971" s="26"/>
      <c r="THY971" s="26"/>
      <c r="THZ971" s="26"/>
      <c r="TIA971" s="26"/>
      <c r="TIB971" s="26"/>
      <c r="TIC971" s="26"/>
      <c r="TID971" s="26"/>
      <c r="TIE971" s="26"/>
      <c r="TIF971" s="26"/>
      <c r="TIG971" s="26"/>
      <c r="TIH971" s="26"/>
      <c r="TII971" s="26"/>
      <c r="TIJ971" s="26"/>
      <c r="TIK971" s="26"/>
      <c r="TIL971" s="26"/>
      <c r="TIM971" s="26"/>
      <c r="TIN971" s="26"/>
      <c r="TIO971" s="26"/>
      <c r="TIP971" s="26"/>
      <c r="TIQ971" s="26"/>
      <c r="TIR971" s="26"/>
      <c r="TIS971" s="26"/>
      <c r="TIT971" s="26"/>
      <c r="TIU971" s="26"/>
      <c r="TIV971" s="26"/>
      <c r="TIW971" s="26"/>
      <c r="TIX971" s="26"/>
      <c r="TIY971" s="26"/>
      <c r="TIZ971" s="26"/>
      <c r="TJA971" s="26"/>
      <c r="TJB971" s="26"/>
      <c r="TJC971" s="26"/>
      <c r="TJD971" s="26"/>
      <c r="TJE971" s="26"/>
      <c r="TJF971" s="26"/>
      <c r="TJG971" s="26"/>
      <c r="TJH971" s="26"/>
      <c r="TJI971" s="26"/>
      <c r="TJJ971" s="26"/>
      <c r="TJK971" s="26"/>
      <c r="TJL971" s="26"/>
      <c r="TJM971" s="26"/>
      <c r="TJN971" s="26"/>
      <c r="TJO971" s="26"/>
      <c r="TJP971" s="26"/>
      <c r="TJQ971" s="26"/>
      <c r="TJR971" s="26"/>
      <c r="TJS971" s="26"/>
      <c r="TJT971" s="26"/>
      <c r="TJU971" s="26"/>
      <c r="TJV971" s="26"/>
      <c r="TJW971" s="26"/>
      <c r="TJX971" s="26"/>
      <c r="TJY971" s="26"/>
      <c r="TJZ971" s="26"/>
      <c r="TKA971" s="26"/>
      <c r="TKB971" s="26"/>
      <c r="TKC971" s="26"/>
      <c r="TKD971" s="26"/>
      <c r="TKE971" s="26"/>
      <c r="TKF971" s="26"/>
      <c r="TKG971" s="26"/>
      <c r="TKH971" s="26"/>
      <c r="TKI971" s="26"/>
      <c r="TKJ971" s="26"/>
      <c r="TKK971" s="26"/>
      <c r="TKL971" s="26"/>
      <c r="TKM971" s="26"/>
      <c r="TKN971" s="26"/>
      <c r="TKO971" s="26"/>
      <c r="TKP971" s="26"/>
      <c r="TKQ971" s="26"/>
      <c r="TKR971" s="26"/>
      <c r="TKS971" s="26"/>
      <c r="TKT971" s="26"/>
      <c r="TKU971" s="26"/>
      <c r="TKV971" s="26"/>
      <c r="TKW971" s="26"/>
      <c r="TKX971" s="26"/>
      <c r="TKY971" s="26"/>
      <c r="TKZ971" s="26"/>
      <c r="TLA971" s="26"/>
      <c r="TLB971" s="26"/>
      <c r="TLC971" s="26"/>
      <c r="TLD971" s="26"/>
      <c r="TLE971" s="26"/>
      <c r="TLF971" s="26"/>
      <c r="TLG971" s="26"/>
      <c r="TLH971" s="26"/>
      <c r="TLI971" s="26"/>
      <c r="TLJ971" s="26"/>
      <c r="TLK971" s="26"/>
      <c r="TLL971" s="26"/>
      <c r="TLM971" s="26"/>
      <c r="TLN971" s="26"/>
      <c r="TLO971" s="26"/>
      <c r="TLP971" s="26"/>
      <c r="TLQ971" s="26"/>
      <c r="TLR971" s="26"/>
      <c r="TLS971" s="26"/>
      <c r="TLT971" s="26"/>
      <c r="TLU971" s="26"/>
      <c r="TLV971" s="26"/>
      <c r="TLW971" s="26"/>
      <c r="TLX971" s="26"/>
      <c r="TLY971" s="26"/>
      <c r="TLZ971" s="26"/>
      <c r="TMA971" s="26"/>
      <c r="TMB971" s="26"/>
      <c r="TMC971" s="26"/>
      <c r="TMD971" s="26"/>
      <c r="TME971" s="26"/>
      <c r="TMF971" s="26"/>
      <c r="TMG971" s="26"/>
      <c r="TMH971" s="26"/>
      <c r="TMI971" s="26"/>
      <c r="TMJ971" s="26"/>
      <c r="TMK971" s="26"/>
      <c r="TML971" s="26"/>
      <c r="TMM971" s="26"/>
      <c r="TMN971" s="26"/>
      <c r="TMO971" s="26"/>
      <c r="TMP971" s="26"/>
      <c r="TMQ971" s="26"/>
      <c r="TMR971" s="26"/>
      <c r="TMS971" s="26"/>
      <c r="TMT971" s="26"/>
      <c r="TMU971" s="26"/>
      <c r="TMV971" s="26"/>
      <c r="TMW971" s="26"/>
      <c r="TMX971" s="26"/>
      <c r="TMY971" s="26"/>
      <c r="TMZ971" s="26"/>
      <c r="TNA971" s="26"/>
      <c r="TNB971" s="26"/>
      <c r="TNC971" s="26"/>
      <c r="TND971" s="26"/>
      <c r="TNE971" s="26"/>
      <c r="TNF971" s="26"/>
      <c r="TNG971" s="26"/>
      <c r="TNH971" s="26"/>
      <c r="TNI971" s="26"/>
      <c r="TNJ971" s="26"/>
      <c r="TNK971" s="26"/>
      <c r="TNL971" s="26"/>
      <c r="TNM971" s="26"/>
      <c r="TNN971" s="26"/>
      <c r="TNO971" s="26"/>
      <c r="TNP971" s="26"/>
      <c r="TNQ971" s="26"/>
      <c r="TNR971" s="26"/>
      <c r="TNS971" s="26"/>
      <c r="TNT971" s="26"/>
      <c r="TNU971" s="26"/>
      <c r="TNV971" s="26"/>
      <c r="TNW971" s="26"/>
      <c r="TNX971" s="26"/>
      <c r="TNY971" s="26"/>
      <c r="TNZ971" s="26"/>
      <c r="TOA971" s="26"/>
      <c r="TOB971" s="26"/>
      <c r="TOC971" s="26"/>
      <c r="TOD971" s="26"/>
      <c r="TOE971" s="26"/>
      <c r="TOF971" s="26"/>
      <c r="TOG971" s="26"/>
      <c r="TOH971" s="26"/>
      <c r="TOI971" s="26"/>
      <c r="TOJ971" s="26"/>
      <c r="TOK971" s="26"/>
      <c r="TOL971" s="26"/>
      <c r="TOM971" s="26"/>
      <c r="TON971" s="26"/>
      <c r="TOO971" s="26"/>
      <c r="TOP971" s="26"/>
      <c r="TOQ971" s="26"/>
      <c r="TOR971" s="26"/>
      <c r="TOS971" s="26"/>
      <c r="TOT971" s="26"/>
      <c r="TOU971" s="26"/>
      <c r="TOV971" s="26"/>
      <c r="TOW971" s="26"/>
      <c r="TOX971" s="26"/>
      <c r="TOY971" s="26"/>
      <c r="TOZ971" s="26"/>
      <c r="TPA971" s="26"/>
      <c r="TPB971" s="26"/>
      <c r="TPC971" s="26"/>
      <c r="TPD971" s="26"/>
      <c r="TPE971" s="26"/>
      <c r="TPF971" s="26"/>
      <c r="TPG971" s="26"/>
      <c r="TPH971" s="26"/>
      <c r="TPI971" s="26"/>
      <c r="TPJ971" s="26"/>
      <c r="TPK971" s="26"/>
      <c r="TPL971" s="26"/>
      <c r="TPM971" s="26"/>
      <c r="TPN971" s="26"/>
      <c r="TPO971" s="26"/>
      <c r="TPP971" s="26"/>
      <c r="TPQ971" s="26"/>
      <c r="TPR971" s="26"/>
      <c r="TPS971" s="26"/>
      <c r="TPT971" s="26"/>
      <c r="TPU971" s="26"/>
      <c r="TPV971" s="26"/>
      <c r="TPW971" s="26"/>
      <c r="TPX971" s="26"/>
      <c r="TPY971" s="26"/>
      <c r="TPZ971" s="26"/>
      <c r="TQA971" s="26"/>
      <c r="TQB971" s="26"/>
      <c r="TQC971" s="26"/>
      <c r="TQD971" s="26"/>
      <c r="TQE971" s="26"/>
      <c r="TQF971" s="26"/>
      <c r="TQG971" s="26"/>
      <c r="TQH971" s="26"/>
      <c r="TQI971" s="26"/>
      <c r="TQJ971" s="26"/>
      <c r="TQK971" s="26"/>
      <c r="TQL971" s="26"/>
      <c r="TQM971" s="26"/>
      <c r="TQN971" s="26"/>
      <c r="TQO971" s="26"/>
      <c r="TQP971" s="26"/>
      <c r="TQQ971" s="26"/>
      <c r="TQR971" s="26"/>
      <c r="TQS971" s="26"/>
      <c r="TQT971" s="26"/>
      <c r="TQU971" s="26"/>
      <c r="TQV971" s="26"/>
      <c r="TQW971" s="26"/>
      <c r="TQX971" s="26"/>
      <c r="TQY971" s="26"/>
      <c r="TQZ971" s="26"/>
      <c r="TRA971" s="26"/>
      <c r="TRB971" s="26"/>
      <c r="TRC971" s="26"/>
      <c r="TRD971" s="26"/>
      <c r="TRE971" s="26"/>
      <c r="TRF971" s="26"/>
      <c r="TRG971" s="26"/>
      <c r="TRH971" s="26"/>
      <c r="TRI971" s="26"/>
      <c r="TRJ971" s="26"/>
      <c r="TRK971" s="26"/>
      <c r="TRL971" s="26"/>
      <c r="TRM971" s="26"/>
      <c r="TRN971" s="26"/>
      <c r="TRO971" s="26"/>
      <c r="TRP971" s="26"/>
      <c r="TRQ971" s="26"/>
      <c r="TRR971" s="26"/>
      <c r="TRS971" s="26"/>
      <c r="TRT971" s="26"/>
      <c r="TRU971" s="26"/>
      <c r="TRV971" s="26"/>
      <c r="TRW971" s="26"/>
      <c r="TRX971" s="26"/>
      <c r="TRY971" s="26"/>
      <c r="TRZ971" s="26"/>
      <c r="TSA971" s="26"/>
      <c r="TSB971" s="26"/>
      <c r="TSC971" s="26"/>
      <c r="TSD971" s="26"/>
      <c r="TSE971" s="26"/>
      <c r="TSF971" s="26"/>
      <c r="TSG971" s="26"/>
      <c r="TSH971" s="26"/>
      <c r="TSI971" s="26"/>
      <c r="TSJ971" s="26"/>
      <c r="TSK971" s="26"/>
      <c r="TSL971" s="26"/>
      <c r="TSM971" s="26"/>
      <c r="TSN971" s="26"/>
      <c r="TSO971" s="26"/>
      <c r="TSP971" s="26"/>
      <c r="TSQ971" s="26"/>
      <c r="TSR971" s="26"/>
      <c r="TSS971" s="26"/>
      <c r="TST971" s="26"/>
      <c r="TSU971" s="26"/>
      <c r="TSV971" s="26"/>
      <c r="TSW971" s="26"/>
      <c r="TSX971" s="26"/>
      <c r="TSY971" s="26"/>
      <c r="TSZ971" s="26"/>
      <c r="TTA971" s="26"/>
      <c r="TTB971" s="26"/>
      <c r="TTC971" s="26"/>
      <c r="TTD971" s="26"/>
      <c r="TTE971" s="26"/>
      <c r="TTF971" s="26"/>
      <c r="TTG971" s="26"/>
      <c r="TTH971" s="26"/>
      <c r="TTI971" s="26"/>
      <c r="TTJ971" s="26"/>
      <c r="TTK971" s="26"/>
      <c r="TTL971" s="26"/>
      <c r="TTM971" s="26"/>
      <c r="TTN971" s="26"/>
      <c r="TTO971" s="26"/>
      <c r="TTP971" s="26"/>
      <c r="TTQ971" s="26"/>
      <c r="TTR971" s="26"/>
      <c r="TTS971" s="26"/>
      <c r="TTT971" s="26"/>
      <c r="TTU971" s="26"/>
      <c r="TTV971" s="26"/>
      <c r="TTW971" s="26"/>
      <c r="TTX971" s="26"/>
      <c r="TTY971" s="26"/>
      <c r="TTZ971" s="26"/>
      <c r="TUA971" s="26"/>
      <c r="TUB971" s="26"/>
      <c r="TUC971" s="26"/>
      <c r="TUD971" s="26"/>
      <c r="TUE971" s="26"/>
      <c r="TUF971" s="26"/>
      <c r="TUG971" s="26"/>
      <c r="TUH971" s="26"/>
      <c r="TUI971" s="26"/>
      <c r="TUJ971" s="26"/>
      <c r="TUK971" s="26"/>
      <c r="TUL971" s="26"/>
      <c r="TUM971" s="26"/>
      <c r="TUN971" s="26"/>
      <c r="TUO971" s="26"/>
      <c r="TUP971" s="26"/>
      <c r="TUQ971" s="26"/>
      <c r="TUR971" s="26"/>
      <c r="TUS971" s="26"/>
      <c r="TUT971" s="26"/>
      <c r="TUU971" s="26"/>
      <c r="TUV971" s="26"/>
      <c r="TUW971" s="26"/>
      <c r="TUX971" s="26"/>
      <c r="TUY971" s="26"/>
      <c r="TUZ971" s="26"/>
      <c r="TVA971" s="26"/>
      <c r="TVB971" s="26"/>
      <c r="TVC971" s="26"/>
      <c r="TVD971" s="26"/>
      <c r="TVE971" s="26"/>
      <c r="TVF971" s="26"/>
      <c r="TVG971" s="26"/>
      <c r="TVH971" s="26"/>
      <c r="TVI971" s="26"/>
      <c r="TVJ971" s="26"/>
      <c r="TVK971" s="26"/>
      <c r="TVL971" s="26"/>
      <c r="TVM971" s="26"/>
      <c r="TVN971" s="26"/>
      <c r="TVO971" s="26"/>
      <c r="TVP971" s="26"/>
      <c r="TVQ971" s="26"/>
      <c r="TVR971" s="26"/>
      <c r="TVS971" s="26"/>
      <c r="TVT971" s="26"/>
      <c r="TVU971" s="26"/>
      <c r="TVV971" s="26"/>
      <c r="TVW971" s="26"/>
      <c r="TVX971" s="26"/>
      <c r="TVY971" s="26"/>
      <c r="TVZ971" s="26"/>
      <c r="TWA971" s="26"/>
      <c r="TWB971" s="26"/>
      <c r="TWC971" s="26"/>
      <c r="TWD971" s="26"/>
      <c r="TWE971" s="26"/>
      <c r="TWF971" s="26"/>
      <c r="TWG971" s="26"/>
      <c r="TWH971" s="26"/>
      <c r="TWI971" s="26"/>
      <c r="TWJ971" s="26"/>
      <c r="TWK971" s="26"/>
      <c r="TWL971" s="26"/>
      <c r="TWM971" s="26"/>
      <c r="TWN971" s="26"/>
      <c r="TWO971" s="26"/>
      <c r="TWP971" s="26"/>
      <c r="TWQ971" s="26"/>
      <c r="TWR971" s="26"/>
      <c r="TWS971" s="26"/>
      <c r="TWT971" s="26"/>
      <c r="TWU971" s="26"/>
      <c r="TWV971" s="26"/>
      <c r="TWW971" s="26"/>
      <c r="TWX971" s="26"/>
      <c r="TWY971" s="26"/>
      <c r="TWZ971" s="26"/>
      <c r="TXA971" s="26"/>
      <c r="TXB971" s="26"/>
      <c r="TXC971" s="26"/>
      <c r="TXD971" s="26"/>
      <c r="TXE971" s="26"/>
      <c r="TXF971" s="26"/>
      <c r="TXG971" s="26"/>
      <c r="TXH971" s="26"/>
      <c r="TXI971" s="26"/>
      <c r="TXJ971" s="26"/>
      <c r="TXK971" s="26"/>
      <c r="TXL971" s="26"/>
      <c r="TXM971" s="26"/>
      <c r="TXN971" s="26"/>
      <c r="TXO971" s="26"/>
      <c r="TXP971" s="26"/>
      <c r="TXQ971" s="26"/>
      <c r="TXR971" s="26"/>
      <c r="TXS971" s="26"/>
      <c r="TXT971" s="26"/>
      <c r="TXU971" s="26"/>
      <c r="TXV971" s="26"/>
      <c r="TXW971" s="26"/>
      <c r="TXX971" s="26"/>
      <c r="TXY971" s="26"/>
      <c r="TXZ971" s="26"/>
      <c r="TYA971" s="26"/>
      <c r="TYB971" s="26"/>
      <c r="TYC971" s="26"/>
      <c r="TYD971" s="26"/>
      <c r="TYE971" s="26"/>
      <c r="TYF971" s="26"/>
      <c r="TYG971" s="26"/>
      <c r="TYH971" s="26"/>
      <c r="TYI971" s="26"/>
      <c r="TYJ971" s="26"/>
      <c r="TYK971" s="26"/>
      <c r="TYL971" s="26"/>
      <c r="TYM971" s="26"/>
      <c r="TYN971" s="26"/>
      <c r="TYO971" s="26"/>
      <c r="TYP971" s="26"/>
      <c r="TYQ971" s="26"/>
      <c r="TYR971" s="26"/>
      <c r="TYS971" s="26"/>
      <c r="TYT971" s="26"/>
      <c r="TYU971" s="26"/>
      <c r="TYV971" s="26"/>
      <c r="TYW971" s="26"/>
      <c r="TYX971" s="26"/>
      <c r="TYY971" s="26"/>
      <c r="TYZ971" s="26"/>
      <c r="TZA971" s="26"/>
      <c r="TZB971" s="26"/>
      <c r="TZC971" s="26"/>
      <c r="TZD971" s="26"/>
      <c r="TZE971" s="26"/>
      <c r="TZF971" s="26"/>
      <c r="TZG971" s="26"/>
      <c r="TZH971" s="26"/>
      <c r="TZI971" s="26"/>
      <c r="TZJ971" s="26"/>
      <c r="TZK971" s="26"/>
      <c r="TZL971" s="26"/>
      <c r="TZM971" s="26"/>
      <c r="TZN971" s="26"/>
      <c r="TZO971" s="26"/>
      <c r="TZP971" s="26"/>
      <c r="TZQ971" s="26"/>
      <c r="TZR971" s="26"/>
      <c r="TZS971" s="26"/>
      <c r="TZT971" s="26"/>
      <c r="TZU971" s="26"/>
      <c r="TZV971" s="26"/>
      <c r="TZW971" s="26"/>
      <c r="TZX971" s="26"/>
      <c r="TZY971" s="26"/>
      <c r="TZZ971" s="26"/>
      <c r="UAA971" s="26"/>
      <c r="UAB971" s="26"/>
      <c r="UAC971" s="26"/>
      <c r="UAD971" s="26"/>
      <c r="UAE971" s="26"/>
      <c r="UAF971" s="26"/>
      <c r="UAG971" s="26"/>
      <c r="UAH971" s="26"/>
      <c r="UAI971" s="26"/>
      <c r="UAJ971" s="26"/>
      <c r="UAK971" s="26"/>
      <c r="UAL971" s="26"/>
      <c r="UAM971" s="26"/>
      <c r="UAN971" s="26"/>
      <c r="UAO971" s="26"/>
      <c r="UAP971" s="26"/>
      <c r="UAQ971" s="26"/>
      <c r="UAR971" s="26"/>
      <c r="UAS971" s="26"/>
      <c r="UAT971" s="26"/>
      <c r="UAU971" s="26"/>
      <c r="UAV971" s="26"/>
      <c r="UAW971" s="26"/>
      <c r="UAX971" s="26"/>
      <c r="UAY971" s="26"/>
      <c r="UAZ971" s="26"/>
      <c r="UBA971" s="26"/>
      <c r="UBB971" s="26"/>
      <c r="UBC971" s="26"/>
      <c r="UBD971" s="26"/>
      <c r="UBE971" s="26"/>
      <c r="UBF971" s="26"/>
      <c r="UBG971" s="26"/>
      <c r="UBH971" s="26"/>
      <c r="UBI971" s="26"/>
      <c r="UBJ971" s="26"/>
      <c r="UBK971" s="26"/>
      <c r="UBL971" s="26"/>
      <c r="UBM971" s="26"/>
      <c r="UBN971" s="26"/>
      <c r="UBO971" s="26"/>
      <c r="UBP971" s="26"/>
      <c r="UBQ971" s="26"/>
      <c r="UBR971" s="26"/>
      <c r="UBS971" s="26"/>
      <c r="UBT971" s="26"/>
      <c r="UBU971" s="26"/>
      <c r="UBV971" s="26"/>
      <c r="UBW971" s="26"/>
      <c r="UBX971" s="26"/>
      <c r="UBY971" s="26"/>
      <c r="UBZ971" s="26"/>
      <c r="UCA971" s="26"/>
      <c r="UCB971" s="26"/>
      <c r="UCC971" s="26"/>
      <c r="UCD971" s="26"/>
      <c r="UCE971" s="26"/>
      <c r="UCF971" s="26"/>
      <c r="UCG971" s="26"/>
      <c r="UCH971" s="26"/>
      <c r="UCI971" s="26"/>
      <c r="UCJ971" s="26"/>
      <c r="UCK971" s="26"/>
      <c r="UCL971" s="26"/>
      <c r="UCM971" s="26"/>
      <c r="UCN971" s="26"/>
      <c r="UCO971" s="26"/>
      <c r="UCP971" s="26"/>
      <c r="UCQ971" s="26"/>
      <c r="UCR971" s="26"/>
      <c r="UCS971" s="26"/>
      <c r="UCT971" s="26"/>
      <c r="UCU971" s="26"/>
      <c r="UCV971" s="26"/>
      <c r="UCW971" s="26"/>
      <c r="UCX971" s="26"/>
      <c r="UCY971" s="26"/>
      <c r="UCZ971" s="26"/>
      <c r="UDA971" s="26"/>
      <c r="UDB971" s="26"/>
      <c r="UDC971" s="26"/>
      <c r="UDD971" s="26"/>
      <c r="UDE971" s="26"/>
      <c r="UDF971" s="26"/>
      <c r="UDG971" s="26"/>
      <c r="UDH971" s="26"/>
      <c r="UDI971" s="26"/>
      <c r="UDJ971" s="26"/>
      <c r="UDK971" s="26"/>
      <c r="UDL971" s="26"/>
      <c r="UDM971" s="26"/>
      <c r="UDN971" s="26"/>
      <c r="UDO971" s="26"/>
      <c r="UDP971" s="26"/>
      <c r="UDQ971" s="26"/>
      <c r="UDR971" s="26"/>
      <c r="UDS971" s="26"/>
      <c r="UDT971" s="26"/>
      <c r="UDU971" s="26"/>
      <c r="UDV971" s="26"/>
      <c r="UDW971" s="26"/>
      <c r="UDX971" s="26"/>
      <c r="UDY971" s="26"/>
      <c r="UDZ971" s="26"/>
      <c r="UEA971" s="26"/>
      <c r="UEB971" s="26"/>
      <c r="UEC971" s="26"/>
      <c r="UED971" s="26"/>
      <c r="UEE971" s="26"/>
      <c r="UEF971" s="26"/>
      <c r="UEG971" s="26"/>
      <c r="UEH971" s="26"/>
      <c r="UEI971" s="26"/>
      <c r="UEJ971" s="26"/>
      <c r="UEK971" s="26"/>
      <c r="UEL971" s="26"/>
      <c r="UEM971" s="26"/>
      <c r="UEN971" s="26"/>
      <c r="UEO971" s="26"/>
      <c r="UEP971" s="26"/>
      <c r="UEQ971" s="26"/>
      <c r="UER971" s="26"/>
      <c r="UES971" s="26"/>
      <c r="UET971" s="26"/>
      <c r="UEU971" s="26"/>
      <c r="UEV971" s="26"/>
      <c r="UEW971" s="26"/>
      <c r="UEX971" s="26"/>
      <c r="UEY971" s="26"/>
      <c r="UEZ971" s="26"/>
      <c r="UFA971" s="26"/>
      <c r="UFB971" s="26"/>
      <c r="UFC971" s="26"/>
      <c r="UFD971" s="26"/>
      <c r="UFE971" s="26"/>
      <c r="UFF971" s="26"/>
      <c r="UFG971" s="26"/>
      <c r="UFH971" s="26"/>
      <c r="UFI971" s="26"/>
      <c r="UFJ971" s="26"/>
      <c r="UFK971" s="26"/>
      <c r="UFL971" s="26"/>
      <c r="UFM971" s="26"/>
      <c r="UFN971" s="26"/>
      <c r="UFO971" s="26"/>
      <c r="UFP971" s="26"/>
      <c r="UFQ971" s="26"/>
      <c r="UFR971" s="26"/>
      <c r="UFS971" s="26"/>
      <c r="UFT971" s="26"/>
      <c r="UFU971" s="26"/>
      <c r="UFV971" s="26"/>
      <c r="UFW971" s="26"/>
      <c r="UFX971" s="26"/>
      <c r="UFY971" s="26"/>
      <c r="UFZ971" s="26"/>
      <c r="UGA971" s="26"/>
      <c r="UGB971" s="26"/>
      <c r="UGC971" s="26"/>
      <c r="UGD971" s="26"/>
      <c r="UGE971" s="26"/>
      <c r="UGF971" s="26"/>
      <c r="UGG971" s="26"/>
      <c r="UGH971" s="26"/>
      <c r="UGI971" s="26"/>
      <c r="UGJ971" s="26"/>
      <c r="UGK971" s="26"/>
      <c r="UGL971" s="26"/>
      <c r="UGM971" s="26"/>
      <c r="UGN971" s="26"/>
      <c r="UGO971" s="26"/>
      <c r="UGP971" s="26"/>
      <c r="UGQ971" s="26"/>
      <c r="UGR971" s="26"/>
      <c r="UGS971" s="26"/>
      <c r="UGT971" s="26"/>
      <c r="UGU971" s="26"/>
      <c r="UGV971" s="26"/>
      <c r="UGW971" s="26"/>
      <c r="UGX971" s="26"/>
      <c r="UGY971" s="26"/>
      <c r="UGZ971" s="26"/>
      <c r="UHA971" s="26"/>
      <c r="UHB971" s="26"/>
      <c r="UHC971" s="26"/>
      <c r="UHD971" s="26"/>
      <c r="UHE971" s="26"/>
      <c r="UHF971" s="26"/>
      <c r="UHG971" s="26"/>
      <c r="UHH971" s="26"/>
      <c r="UHI971" s="26"/>
      <c r="UHJ971" s="26"/>
      <c r="UHK971" s="26"/>
      <c r="UHL971" s="26"/>
      <c r="UHM971" s="26"/>
      <c r="UHN971" s="26"/>
      <c r="UHO971" s="26"/>
      <c r="UHP971" s="26"/>
      <c r="UHQ971" s="26"/>
      <c r="UHR971" s="26"/>
      <c r="UHS971" s="26"/>
      <c r="UHT971" s="26"/>
      <c r="UHU971" s="26"/>
      <c r="UHV971" s="26"/>
      <c r="UHW971" s="26"/>
      <c r="UHX971" s="26"/>
      <c r="UHY971" s="26"/>
      <c r="UHZ971" s="26"/>
      <c r="UIA971" s="26"/>
      <c r="UIB971" s="26"/>
      <c r="UIC971" s="26"/>
      <c r="UID971" s="26"/>
      <c r="UIE971" s="26"/>
      <c r="UIF971" s="26"/>
      <c r="UIG971" s="26"/>
      <c r="UIH971" s="26"/>
      <c r="UII971" s="26"/>
      <c r="UIJ971" s="26"/>
      <c r="UIK971" s="26"/>
      <c r="UIL971" s="26"/>
      <c r="UIM971" s="26"/>
      <c r="UIN971" s="26"/>
      <c r="UIO971" s="26"/>
      <c r="UIP971" s="26"/>
      <c r="UIQ971" s="26"/>
      <c r="UIR971" s="26"/>
      <c r="UIS971" s="26"/>
      <c r="UIT971" s="26"/>
      <c r="UIU971" s="26"/>
      <c r="UIV971" s="26"/>
      <c r="UIW971" s="26"/>
      <c r="UIX971" s="26"/>
      <c r="UIY971" s="26"/>
      <c r="UIZ971" s="26"/>
      <c r="UJA971" s="26"/>
      <c r="UJB971" s="26"/>
      <c r="UJC971" s="26"/>
      <c r="UJD971" s="26"/>
      <c r="UJE971" s="26"/>
      <c r="UJF971" s="26"/>
      <c r="UJG971" s="26"/>
      <c r="UJH971" s="26"/>
      <c r="UJI971" s="26"/>
      <c r="UJJ971" s="26"/>
      <c r="UJK971" s="26"/>
      <c r="UJL971" s="26"/>
      <c r="UJM971" s="26"/>
      <c r="UJN971" s="26"/>
      <c r="UJO971" s="26"/>
      <c r="UJP971" s="26"/>
      <c r="UJQ971" s="26"/>
      <c r="UJR971" s="26"/>
      <c r="UJS971" s="26"/>
      <c r="UJT971" s="26"/>
      <c r="UJU971" s="26"/>
      <c r="UJV971" s="26"/>
      <c r="UJW971" s="26"/>
      <c r="UJX971" s="26"/>
      <c r="UJY971" s="26"/>
      <c r="UJZ971" s="26"/>
      <c r="UKA971" s="26"/>
      <c r="UKB971" s="26"/>
      <c r="UKC971" s="26"/>
      <c r="UKD971" s="26"/>
      <c r="UKE971" s="26"/>
      <c r="UKF971" s="26"/>
      <c r="UKG971" s="26"/>
      <c r="UKH971" s="26"/>
      <c r="UKI971" s="26"/>
      <c r="UKJ971" s="26"/>
      <c r="UKK971" s="26"/>
      <c r="UKL971" s="26"/>
      <c r="UKM971" s="26"/>
      <c r="UKN971" s="26"/>
      <c r="UKO971" s="26"/>
      <c r="UKP971" s="26"/>
      <c r="UKQ971" s="26"/>
      <c r="UKR971" s="26"/>
      <c r="UKS971" s="26"/>
      <c r="UKT971" s="26"/>
      <c r="UKU971" s="26"/>
      <c r="UKV971" s="26"/>
      <c r="UKW971" s="26"/>
      <c r="UKX971" s="26"/>
      <c r="UKY971" s="26"/>
      <c r="UKZ971" s="26"/>
      <c r="ULA971" s="26"/>
      <c r="ULB971" s="26"/>
      <c r="ULC971" s="26"/>
      <c r="ULD971" s="26"/>
      <c r="ULE971" s="26"/>
      <c r="ULF971" s="26"/>
      <c r="ULG971" s="26"/>
      <c r="ULH971" s="26"/>
      <c r="ULI971" s="26"/>
      <c r="ULJ971" s="26"/>
      <c r="ULK971" s="26"/>
      <c r="ULL971" s="26"/>
      <c r="ULM971" s="26"/>
      <c r="ULN971" s="26"/>
      <c r="ULO971" s="26"/>
      <c r="ULP971" s="26"/>
      <c r="ULQ971" s="26"/>
      <c r="ULR971" s="26"/>
      <c r="ULS971" s="26"/>
      <c r="ULT971" s="26"/>
      <c r="ULU971" s="26"/>
      <c r="ULV971" s="26"/>
      <c r="ULW971" s="26"/>
      <c r="ULX971" s="26"/>
      <c r="ULY971" s="26"/>
      <c r="ULZ971" s="26"/>
      <c r="UMA971" s="26"/>
      <c r="UMB971" s="26"/>
      <c r="UMC971" s="26"/>
      <c r="UMD971" s="26"/>
      <c r="UME971" s="26"/>
      <c r="UMF971" s="26"/>
      <c r="UMG971" s="26"/>
      <c r="UMH971" s="26"/>
      <c r="UMI971" s="26"/>
      <c r="UMJ971" s="26"/>
      <c r="UMK971" s="26"/>
      <c r="UML971" s="26"/>
      <c r="UMM971" s="26"/>
      <c r="UMN971" s="26"/>
      <c r="UMO971" s="26"/>
      <c r="UMP971" s="26"/>
      <c r="UMQ971" s="26"/>
      <c r="UMR971" s="26"/>
      <c r="UMS971" s="26"/>
      <c r="UMT971" s="26"/>
      <c r="UMU971" s="26"/>
      <c r="UMV971" s="26"/>
      <c r="UMW971" s="26"/>
      <c r="UMX971" s="26"/>
      <c r="UMY971" s="26"/>
      <c r="UMZ971" s="26"/>
      <c r="UNA971" s="26"/>
      <c r="UNB971" s="26"/>
      <c r="UNC971" s="26"/>
      <c r="UND971" s="26"/>
      <c r="UNE971" s="26"/>
      <c r="UNF971" s="26"/>
      <c r="UNG971" s="26"/>
      <c r="UNH971" s="26"/>
      <c r="UNI971" s="26"/>
      <c r="UNJ971" s="26"/>
      <c r="UNK971" s="26"/>
      <c r="UNL971" s="26"/>
      <c r="UNM971" s="26"/>
      <c r="UNN971" s="26"/>
      <c r="UNO971" s="26"/>
      <c r="UNP971" s="26"/>
      <c r="UNQ971" s="26"/>
      <c r="UNR971" s="26"/>
      <c r="UNS971" s="26"/>
      <c r="UNT971" s="26"/>
      <c r="UNU971" s="26"/>
      <c r="UNV971" s="26"/>
      <c r="UNW971" s="26"/>
      <c r="UNX971" s="26"/>
      <c r="UNY971" s="26"/>
      <c r="UNZ971" s="26"/>
      <c r="UOA971" s="26"/>
      <c r="UOB971" s="26"/>
      <c r="UOC971" s="26"/>
      <c r="UOD971" s="26"/>
      <c r="UOE971" s="26"/>
      <c r="UOF971" s="26"/>
      <c r="UOG971" s="26"/>
      <c r="UOH971" s="26"/>
      <c r="UOI971" s="26"/>
      <c r="UOJ971" s="26"/>
      <c r="UOK971" s="26"/>
      <c r="UOL971" s="26"/>
      <c r="UOM971" s="26"/>
      <c r="UON971" s="26"/>
      <c r="UOO971" s="26"/>
      <c r="UOP971" s="26"/>
      <c r="UOQ971" s="26"/>
      <c r="UOR971" s="26"/>
      <c r="UOS971" s="26"/>
      <c r="UOT971" s="26"/>
      <c r="UOU971" s="26"/>
      <c r="UOV971" s="26"/>
      <c r="UOW971" s="26"/>
      <c r="UOX971" s="26"/>
      <c r="UOY971" s="26"/>
      <c r="UOZ971" s="26"/>
      <c r="UPA971" s="26"/>
      <c r="UPB971" s="26"/>
      <c r="UPC971" s="26"/>
      <c r="UPD971" s="26"/>
      <c r="UPE971" s="26"/>
      <c r="UPF971" s="26"/>
      <c r="UPG971" s="26"/>
      <c r="UPH971" s="26"/>
      <c r="UPI971" s="26"/>
      <c r="UPJ971" s="26"/>
      <c r="UPK971" s="26"/>
      <c r="UPL971" s="26"/>
      <c r="UPM971" s="26"/>
      <c r="UPN971" s="26"/>
      <c r="UPO971" s="26"/>
      <c r="UPP971" s="26"/>
      <c r="UPQ971" s="26"/>
      <c r="UPR971" s="26"/>
      <c r="UPS971" s="26"/>
      <c r="UPT971" s="26"/>
      <c r="UPU971" s="26"/>
      <c r="UPV971" s="26"/>
      <c r="UPW971" s="26"/>
      <c r="UPX971" s="26"/>
      <c r="UPY971" s="26"/>
      <c r="UPZ971" s="26"/>
      <c r="UQA971" s="26"/>
      <c r="UQB971" s="26"/>
      <c r="UQC971" s="26"/>
      <c r="UQD971" s="26"/>
      <c r="UQE971" s="26"/>
      <c r="UQF971" s="26"/>
      <c r="UQG971" s="26"/>
      <c r="UQH971" s="26"/>
      <c r="UQI971" s="26"/>
      <c r="UQJ971" s="26"/>
      <c r="UQK971" s="26"/>
      <c r="UQL971" s="26"/>
      <c r="UQM971" s="26"/>
      <c r="UQN971" s="26"/>
      <c r="UQO971" s="26"/>
      <c r="UQP971" s="26"/>
      <c r="UQQ971" s="26"/>
      <c r="UQR971" s="26"/>
      <c r="UQS971" s="26"/>
      <c r="UQT971" s="26"/>
      <c r="UQU971" s="26"/>
      <c r="UQV971" s="26"/>
      <c r="UQW971" s="26"/>
      <c r="UQX971" s="26"/>
      <c r="UQY971" s="26"/>
      <c r="UQZ971" s="26"/>
      <c r="URA971" s="26"/>
      <c r="URB971" s="26"/>
      <c r="URC971" s="26"/>
      <c r="URD971" s="26"/>
      <c r="URE971" s="26"/>
      <c r="URF971" s="26"/>
      <c r="URG971" s="26"/>
      <c r="URH971" s="26"/>
      <c r="URI971" s="26"/>
      <c r="URJ971" s="26"/>
      <c r="URK971" s="26"/>
      <c r="URL971" s="26"/>
      <c r="URM971" s="26"/>
      <c r="URN971" s="26"/>
      <c r="URO971" s="26"/>
      <c r="URP971" s="26"/>
      <c r="URQ971" s="26"/>
      <c r="URR971" s="26"/>
      <c r="URS971" s="26"/>
      <c r="URT971" s="26"/>
      <c r="URU971" s="26"/>
      <c r="URV971" s="26"/>
      <c r="URW971" s="26"/>
      <c r="URX971" s="26"/>
      <c r="URY971" s="26"/>
      <c r="URZ971" s="26"/>
      <c r="USA971" s="26"/>
      <c r="USB971" s="26"/>
      <c r="USC971" s="26"/>
      <c r="USD971" s="26"/>
      <c r="USE971" s="26"/>
      <c r="USF971" s="26"/>
      <c r="USG971" s="26"/>
      <c r="USH971" s="26"/>
      <c r="USI971" s="26"/>
      <c r="USJ971" s="26"/>
      <c r="USK971" s="26"/>
      <c r="USL971" s="26"/>
      <c r="USM971" s="26"/>
      <c r="USN971" s="26"/>
      <c r="USO971" s="26"/>
      <c r="USP971" s="26"/>
      <c r="USQ971" s="26"/>
      <c r="USR971" s="26"/>
      <c r="USS971" s="26"/>
      <c r="UST971" s="26"/>
      <c r="USU971" s="26"/>
      <c r="USV971" s="26"/>
      <c r="USW971" s="26"/>
      <c r="USX971" s="26"/>
      <c r="USY971" s="26"/>
      <c r="USZ971" s="26"/>
      <c r="UTA971" s="26"/>
      <c r="UTB971" s="26"/>
      <c r="UTC971" s="26"/>
      <c r="UTD971" s="26"/>
      <c r="UTE971" s="26"/>
      <c r="UTF971" s="26"/>
      <c r="UTG971" s="26"/>
      <c r="UTH971" s="26"/>
      <c r="UTI971" s="26"/>
      <c r="UTJ971" s="26"/>
      <c r="UTK971" s="26"/>
      <c r="UTL971" s="26"/>
      <c r="UTM971" s="26"/>
      <c r="UTN971" s="26"/>
      <c r="UTO971" s="26"/>
      <c r="UTP971" s="26"/>
      <c r="UTQ971" s="26"/>
      <c r="UTR971" s="26"/>
      <c r="UTS971" s="26"/>
      <c r="UTT971" s="26"/>
      <c r="UTU971" s="26"/>
      <c r="UTV971" s="26"/>
      <c r="UTW971" s="26"/>
      <c r="UTX971" s="26"/>
      <c r="UTY971" s="26"/>
      <c r="UTZ971" s="26"/>
      <c r="UUA971" s="26"/>
      <c r="UUB971" s="26"/>
      <c r="UUC971" s="26"/>
      <c r="UUD971" s="26"/>
      <c r="UUE971" s="26"/>
      <c r="UUF971" s="26"/>
      <c r="UUG971" s="26"/>
      <c r="UUH971" s="26"/>
      <c r="UUI971" s="26"/>
      <c r="UUJ971" s="26"/>
      <c r="UUK971" s="26"/>
      <c r="UUL971" s="26"/>
      <c r="UUM971" s="26"/>
      <c r="UUN971" s="26"/>
      <c r="UUO971" s="26"/>
      <c r="UUP971" s="26"/>
      <c r="UUQ971" s="26"/>
      <c r="UUR971" s="26"/>
      <c r="UUS971" s="26"/>
      <c r="UUT971" s="26"/>
      <c r="UUU971" s="26"/>
      <c r="UUV971" s="26"/>
      <c r="UUW971" s="26"/>
      <c r="UUX971" s="26"/>
      <c r="UUY971" s="26"/>
      <c r="UUZ971" s="26"/>
      <c r="UVA971" s="26"/>
      <c r="UVB971" s="26"/>
      <c r="UVC971" s="26"/>
      <c r="UVD971" s="26"/>
      <c r="UVE971" s="26"/>
      <c r="UVF971" s="26"/>
      <c r="UVG971" s="26"/>
      <c r="UVH971" s="26"/>
      <c r="UVI971" s="26"/>
      <c r="UVJ971" s="26"/>
      <c r="UVK971" s="26"/>
      <c r="UVL971" s="26"/>
      <c r="UVM971" s="26"/>
      <c r="UVN971" s="26"/>
      <c r="UVO971" s="26"/>
      <c r="UVP971" s="26"/>
      <c r="UVQ971" s="26"/>
      <c r="UVR971" s="26"/>
      <c r="UVS971" s="26"/>
      <c r="UVT971" s="26"/>
      <c r="UVU971" s="26"/>
      <c r="UVV971" s="26"/>
      <c r="UVW971" s="26"/>
      <c r="UVX971" s="26"/>
      <c r="UVY971" s="26"/>
      <c r="UVZ971" s="26"/>
      <c r="UWA971" s="26"/>
      <c r="UWB971" s="26"/>
      <c r="UWC971" s="26"/>
      <c r="UWD971" s="26"/>
      <c r="UWE971" s="26"/>
      <c r="UWF971" s="26"/>
      <c r="UWG971" s="26"/>
      <c r="UWH971" s="26"/>
      <c r="UWI971" s="26"/>
      <c r="UWJ971" s="26"/>
      <c r="UWK971" s="26"/>
      <c r="UWL971" s="26"/>
      <c r="UWM971" s="26"/>
      <c r="UWN971" s="26"/>
      <c r="UWO971" s="26"/>
      <c r="UWP971" s="26"/>
      <c r="UWQ971" s="26"/>
      <c r="UWR971" s="26"/>
      <c r="UWS971" s="26"/>
      <c r="UWT971" s="26"/>
      <c r="UWU971" s="26"/>
      <c r="UWV971" s="26"/>
      <c r="UWW971" s="26"/>
      <c r="UWX971" s="26"/>
      <c r="UWY971" s="26"/>
      <c r="UWZ971" s="26"/>
      <c r="UXA971" s="26"/>
      <c r="UXB971" s="26"/>
      <c r="UXC971" s="26"/>
      <c r="UXD971" s="26"/>
      <c r="UXE971" s="26"/>
      <c r="UXF971" s="26"/>
      <c r="UXG971" s="26"/>
      <c r="UXH971" s="26"/>
      <c r="UXI971" s="26"/>
      <c r="UXJ971" s="26"/>
      <c r="UXK971" s="26"/>
      <c r="UXL971" s="26"/>
      <c r="UXM971" s="26"/>
      <c r="UXN971" s="26"/>
      <c r="UXO971" s="26"/>
      <c r="UXP971" s="26"/>
      <c r="UXQ971" s="26"/>
      <c r="UXR971" s="26"/>
      <c r="UXS971" s="26"/>
      <c r="UXT971" s="26"/>
      <c r="UXU971" s="26"/>
      <c r="UXV971" s="26"/>
      <c r="UXW971" s="26"/>
      <c r="UXX971" s="26"/>
      <c r="UXY971" s="26"/>
      <c r="UXZ971" s="26"/>
      <c r="UYA971" s="26"/>
      <c r="UYB971" s="26"/>
      <c r="UYC971" s="26"/>
      <c r="UYD971" s="26"/>
      <c r="UYE971" s="26"/>
      <c r="UYF971" s="26"/>
      <c r="UYG971" s="26"/>
      <c r="UYH971" s="26"/>
      <c r="UYI971" s="26"/>
      <c r="UYJ971" s="26"/>
      <c r="UYK971" s="26"/>
      <c r="UYL971" s="26"/>
      <c r="UYM971" s="26"/>
      <c r="UYN971" s="26"/>
      <c r="UYO971" s="26"/>
      <c r="UYP971" s="26"/>
      <c r="UYQ971" s="26"/>
      <c r="UYR971" s="26"/>
      <c r="UYS971" s="26"/>
      <c r="UYT971" s="26"/>
      <c r="UYU971" s="26"/>
      <c r="UYV971" s="26"/>
      <c r="UYW971" s="26"/>
      <c r="UYX971" s="26"/>
      <c r="UYY971" s="26"/>
      <c r="UYZ971" s="26"/>
      <c r="UZA971" s="26"/>
      <c r="UZB971" s="26"/>
      <c r="UZC971" s="26"/>
      <c r="UZD971" s="26"/>
      <c r="UZE971" s="26"/>
      <c r="UZF971" s="26"/>
      <c r="UZG971" s="26"/>
      <c r="UZH971" s="26"/>
      <c r="UZI971" s="26"/>
      <c r="UZJ971" s="26"/>
      <c r="UZK971" s="26"/>
      <c r="UZL971" s="26"/>
      <c r="UZM971" s="26"/>
      <c r="UZN971" s="26"/>
      <c r="UZO971" s="26"/>
      <c r="UZP971" s="26"/>
      <c r="UZQ971" s="26"/>
      <c r="UZR971" s="26"/>
      <c r="UZS971" s="26"/>
      <c r="UZT971" s="26"/>
      <c r="UZU971" s="26"/>
      <c r="UZV971" s="26"/>
      <c r="UZW971" s="26"/>
      <c r="UZX971" s="26"/>
      <c r="UZY971" s="26"/>
      <c r="UZZ971" s="26"/>
      <c r="VAA971" s="26"/>
      <c r="VAB971" s="26"/>
      <c r="VAC971" s="26"/>
      <c r="VAD971" s="26"/>
      <c r="VAE971" s="26"/>
      <c r="VAF971" s="26"/>
      <c r="VAG971" s="26"/>
      <c r="VAH971" s="26"/>
      <c r="VAI971" s="26"/>
      <c r="VAJ971" s="26"/>
      <c r="VAK971" s="26"/>
      <c r="VAL971" s="26"/>
      <c r="VAM971" s="26"/>
      <c r="VAN971" s="26"/>
      <c r="VAO971" s="26"/>
      <c r="VAP971" s="26"/>
      <c r="VAQ971" s="26"/>
      <c r="VAR971" s="26"/>
      <c r="VAS971" s="26"/>
      <c r="VAT971" s="26"/>
      <c r="VAU971" s="26"/>
      <c r="VAV971" s="26"/>
      <c r="VAW971" s="26"/>
      <c r="VAX971" s="26"/>
      <c r="VAY971" s="26"/>
      <c r="VAZ971" s="26"/>
      <c r="VBA971" s="26"/>
      <c r="VBB971" s="26"/>
      <c r="VBC971" s="26"/>
      <c r="VBD971" s="26"/>
      <c r="VBE971" s="26"/>
      <c r="VBF971" s="26"/>
      <c r="VBG971" s="26"/>
      <c r="VBH971" s="26"/>
      <c r="VBI971" s="26"/>
      <c r="VBJ971" s="26"/>
      <c r="VBK971" s="26"/>
      <c r="VBL971" s="26"/>
      <c r="VBM971" s="26"/>
      <c r="VBN971" s="26"/>
      <c r="VBO971" s="26"/>
      <c r="VBP971" s="26"/>
      <c r="VBQ971" s="26"/>
      <c r="VBR971" s="26"/>
      <c r="VBS971" s="26"/>
      <c r="VBT971" s="26"/>
      <c r="VBU971" s="26"/>
      <c r="VBV971" s="26"/>
      <c r="VBW971" s="26"/>
      <c r="VBX971" s="26"/>
      <c r="VBY971" s="26"/>
      <c r="VBZ971" s="26"/>
      <c r="VCA971" s="26"/>
      <c r="VCB971" s="26"/>
      <c r="VCC971" s="26"/>
      <c r="VCD971" s="26"/>
      <c r="VCE971" s="26"/>
      <c r="VCF971" s="26"/>
      <c r="VCG971" s="26"/>
      <c r="VCH971" s="26"/>
      <c r="VCI971" s="26"/>
      <c r="VCJ971" s="26"/>
      <c r="VCK971" s="26"/>
      <c r="VCL971" s="26"/>
      <c r="VCM971" s="26"/>
      <c r="VCN971" s="26"/>
      <c r="VCO971" s="26"/>
      <c r="VCP971" s="26"/>
      <c r="VCQ971" s="26"/>
      <c r="VCR971" s="26"/>
      <c r="VCS971" s="26"/>
      <c r="VCT971" s="26"/>
      <c r="VCU971" s="26"/>
      <c r="VCV971" s="26"/>
      <c r="VCW971" s="26"/>
      <c r="VCX971" s="26"/>
      <c r="VCY971" s="26"/>
      <c r="VCZ971" s="26"/>
      <c r="VDA971" s="26"/>
      <c r="VDB971" s="26"/>
      <c r="VDC971" s="26"/>
      <c r="VDD971" s="26"/>
      <c r="VDE971" s="26"/>
      <c r="VDF971" s="26"/>
      <c r="VDG971" s="26"/>
      <c r="VDH971" s="26"/>
      <c r="VDI971" s="26"/>
      <c r="VDJ971" s="26"/>
      <c r="VDK971" s="26"/>
      <c r="VDL971" s="26"/>
      <c r="VDM971" s="26"/>
      <c r="VDN971" s="26"/>
      <c r="VDO971" s="26"/>
      <c r="VDP971" s="26"/>
      <c r="VDQ971" s="26"/>
      <c r="VDR971" s="26"/>
      <c r="VDS971" s="26"/>
      <c r="VDT971" s="26"/>
      <c r="VDU971" s="26"/>
      <c r="VDV971" s="26"/>
      <c r="VDW971" s="26"/>
      <c r="VDX971" s="26"/>
      <c r="VDY971" s="26"/>
      <c r="VDZ971" s="26"/>
      <c r="VEA971" s="26"/>
      <c r="VEB971" s="26"/>
      <c r="VEC971" s="26"/>
      <c r="VED971" s="26"/>
      <c r="VEE971" s="26"/>
      <c r="VEF971" s="26"/>
      <c r="VEG971" s="26"/>
      <c r="VEH971" s="26"/>
      <c r="VEI971" s="26"/>
      <c r="VEJ971" s="26"/>
      <c r="VEK971" s="26"/>
      <c r="VEL971" s="26"/>
      <c r="VEM971" s="26"/>
      <c r="VEN971" s="26"/>
      <c r="VEO971" s="26"/>
      <c r="VEP971" s="26"/>
      <c r="VEQ971" s="26"/>
      <c r="VER971" s="26"/>
      <c r="VES971" s="26"/>
      <c r="VET971" s="26"/>
      <c r="VEU971" s="26"/>
      <c r="VEV971" s="26"/>
      <c r="VEW971" s="26"/>
      <c r="VEX971" s="26"/>
      <c r="VEY971" s="26"/>
      <c r="VEZ971" s="26"/>
      <c r="VFA971" s="26"/>
      <c r="VFB971" s="26"/>
      <c r="VFC971" s="26"/>
      <c r="VFD971" s="26"/>
      <c r="VFE971" s="26"/>
      <c r="VFF971" s="26"/>
      <c r="VFG971" s="26"/>
      <c r="VFH971" s="26"/>
      <c r="VFI971" s="26"/>
      <c r="VFJ971" s="26"/>
      <c r="VFK971" s="26"/>
      <c r="VFL971" s="26"/>
      <c r="VFM971" s="26"/>
      <c r="VFN971" s="26"/>
      <c r="VFO971" s="26"/>
      <c r="VFP971" s="26"/>
      <c r="VFQ971" s="26"/>
      <c r="VFR971" s="26"/>
      <c r="VFS971" s="26"/>
      <c r="VFT971" s="26"/>
      <c r="VFU971" s="26"/>
      <c r="VFV971" s="26"/>
      <c r="VFW971" s="26"/>
      <c r="VFX971" s="26"/>
      <c r="VFY971" s="26"/>
      <c r="VFZ971" s="26"/>
      <c r="VGA971" s="26"/>
      <c r="VGB971" s="26"/>
      <c r="VGC971" s="26"/>
      <c r="VGD971" s="26"/>
      <c r="VGE971" s="26"/>
      <c r="VGF971" s="26"/>
      <c r="VGG971" s="26"/>
      <c r="VGH971" s="26"/>
      <c r="VGI971" s="26"/>
      <c r="VGJ971" s="26"/>
      <c r="VGK971" s="26"/>
      <c r="VGL971" s="26"/>
      <c r="VGM971" s="26"/>
      <c r="VGN971" s="26"/>
      <c r="VGO971" s="26"/>
      <c r="VGP971" s="26"/>
      <c r="VGQ971" s="26"/>
      <c r="VGR971" s="26"/>
      <c r="VGS971" s="26"/>
      <c r="VGT971" s="26"/>
      <c r="VGU971" s="26"/>
      <c r="VGV971" s="26"/>
      <c r="VGW971" s="26"/>
      <c r="VGX971" s="26"/>
      <c r="VGY971" s="26"/>
      <c r="VGZ971" s="26"/>
      <c r="VHA971" s="26"/>
      <c r="VHB971" s="26"/>
      <c r="VHC971" s="26"/>
      <c r="VHD971" s="26"/>
      <c r="VHE971" s="26"/>
      <c r="VHF971" s="26"/>
      <c r="VHG971" s="26"/>
      <c r="VHH971" s="26"/>
      <c r="VHI971" s="26"/>
      <c r="VHJ971" s="26"/>
      <c r="VHK971" s="26"/>
      <c r="VHL971" s="26"/>
      <c r="VHM971" s="26"/>
      <c r="VHN971" s="26"/>
      <c r="VHO971" s="26"/>
      <c r="VHP971" s="26"/>
      <c r="VHQ971" s="26"/>
      <c r="VHR971" s="26"/>
      <c r="VHS971" s="26"/>
      <c r="VHT971" s="26"/>
      <c r="VHU971" s="26"/>
      <c r="VHV971" s="26"/>
      <c r="VHW971" s="26"/>
      <c r="VHX971" s="26"/>
      <c r="VHY971" s="26"/>
      <c r="VHZ971" s="26"/>
      <c r="VIA971" s="26"/>
      <c r="VIB971" s="26"/>
      <c r="VIC971" s="26"/>
      <c r="VID971" s="26"/>
      <c r="VIE971" s="26"/>
      <c r="VIF971" s="26"/>
      <c r="VIG971" s="26"/>
      <c r="VIH971" s="26"/>
      <c r="VII971" s="26"/>
      <c r="VIJ971" s="26"/>
      <c r="VIK971" s="26"/>
      <c r="VIL971" s="26"/>
      <c r="VIM971" s="26"/>
      <c r="VIN971" s="26"/>
      <c r="VIO971" s="26"/>
      <c r="VIP971" s="26"/>
      <c r="VIQ971" s="26"/>
      <c r="VIR971" s="26"/>
      <c r="VIS971" s="26"/>
      <c r="VIT971" s="26"/>
      <c r="VIU971" s="26"/>
      <c r="VIV971" s="26"/>
      <c r="VIW971" s="26"/>
      <c r="VIX971" s="26"/>
      <c r="VIY971" s="26"/>
      <c r="VIZ971" s="26"/>
      <c r="VJA971" s="26"/>
      <c r="VJB971" s="26"/>
      <c r="VJC971" s="26"/>
      <c r="VJD971" s="26"/>
      <c r="VJE971" s="26"/>
      <c r="VJF971" s="26"/>
      <c r="VJG971" s="26"/>
      <c r="VJH971" s="26"/>
      <c r="VJI971" s="26"/>
      <c r="VJJ971" s="26"/>
      <c r="VJK971" s="26"/>
      <c r="VJL971" s="26"/>
      <c r="VJM971" s="26"/>
      <c r="VJN971" s="26"/>
      <c r="VJO971" s="26"/>
      <c r="VJP971" s="26"/>
      <c r="VJQ971" s="26"/>
      <c r="VJR971" s="26"/>
      <c r="VJS971" s="26"/>
      <c r="VJT971" s="26"/>
      <c r="VJU971" s="26"/>
      <c r="VJV971" s="26"/>
      <c r="VJW971" s="26"/>
      <c r="VJX971" s="26"/>
      <c r="VJY971" s="26"/>
      <c r="VJZ971" s="26"/>
      <c r="VKA971" s="26"/>
      <c r="VKB971" s="26"/>
      <c r="VKC971" s="26"/>
      <c r="VKD971" s="26"/>
      <c r="VKE971" s="26"/>
      <c r="VKF971" s="26"/>
      <c r="VKG971" s="26"/>
      <c r="VKH971" s="26"/>
      <c r="VKI971" s="26"/>
      <c r="VKJ971" s="26"/>
      <c r="VKK971" s="26"/>
      <c r="VKL971" s="26"/>
      <c r="VKM971" s="26"/>
      <c r="VKN971" s="26"/>
      <c r="VKO971" s="26"/>
      <c r="VKP971" s="26"/>
      <c r="VKQ971" s="26"/>
      <c r="VKR971" s="26"/>
      <c r="VKS971" s="26"/>
      <c r="VKT971" s="26"/>
      <c r="VKU971" s="26"/>
      <c r="VKV971" s="26"/>
      <c r="VKW971" s="26"/>
      <c r="VKX971" s="26"/>
      <c r="VKY971" s="26"/>
      <c r="VKZ971" s="26"/>
      <c r="VLA971" s="26"/>
      <c r="VLB971" s="26"/>
      <c r="VLC971" s="26"/>
      <c r="VLD971" s="26"/>
      <c r="VLE971" s="26"/>
      <c r="VLF971" s="26"/>
      <c r="VLG971" s="26"/>
      <c r="VLH971" s="26"/>
      <c r="VLI971" s="26"/>
      <c r="VLJ971" s="26"/>
      <c r="VLK971" s="26"/>
      <c r="VLL971" s="26"/>
      <c r="VLM971" s="26"/>
      <c r="VLN971" s="26"/>
      <c r="VLO971" s="26"/>
      <c r="VLP971" s="26"/>
      <c r="VLQ971" s="26"/>
      <c r="VLR971" s="26"/>
      <c r="VLS971" s="26"/>
      <c r="VLT971" s="26"/>
      <c r="VLU971" s="26"/>
      <c r="VLV971" s="26"/>
      <c r="VLW971" s="26"/>
      <c r="VLX971" s="26"/>
      <c r="VLY971" s="26"/>
      <c r="VLZ971" s="26"/>
      <c r="VMA971" s="26"/>
      <c r="VMB971" s="26"/>
      <c r="VMC971" s="26"/>
      <c r="VMD971" s="26"/>
      <c r="VME971" s="26"/>
      <c r="VMF971" s="26"/>
      <c r="VMG971" s="26"/>
      <c r="VMH971" s="26"/>
      <c r="VMI971" s="26"/>
      <c r="VMJ971" s="26"/>
      <c r="VMK971" s="26"/>
      <c r="VML971" s="26"/>
      <c r="VMM971" s="26"/>
      <c r="VMN971" s="26"/>
      <c r="VMO971" s="26"/>
      <c r="VMP971" s="26"/>
      <c r="VMQ971" s="26"/>
      <c r="VMR971" s="26"/>
      <c r="VMS971" s="26"/>
      <c r="VMT971" s="26"/>
      <c r="VMU971" s="26"/>
      <c r="VMV971" s="26"/>
      <c r="VMW971" s="26"/>
      <c r="VMX971" s="26"/>
      <c r="VMY971" s="26"/>
      <c r="VMZ971" s="26"/>
      <c r="VNA971" s="26"/>
      <c r="VNB971" s="26"/>
      <c r="VNC971" s="26"/>
      <c r="VND971" s="26"/>
      <c r="VNE971" s="26"/>
      <c r="VNF971" s="26"/>
      <c r="VNG971" s="26"/>
      <c r="VNH971" s="26"/>
      <c r="VNI971" s="26"/>
      <c r="VNJ971" s="26"/>
      <c r="VNK971" s="26"/>
      <c r="VNL971" s="26"/>
      <c r="VNM971" s="26"/>
      <c r="VNN971" s="26"/>
      <c r="VNO971" s="26"/>
      <c r="VNP971" s="26"/>
      <c r="VNQ971" s="26"/>
      <c r="VNR971" s="26"/>
      <c r="VNS971" s="26"/>
      <c r="VNT971" s="26"/>
      <c r="VNU971" s="26"/>
      <c r="VNV971" s="26"/>
      <c r="VNW971" s="26"/>
      <c r="VNX971" s="26"/>
      <c r="VNY971" s="26"/>
      <c r="VNZ971" s="26"/>
      <c r="VOA971" s="26"/>
      <c r="VOB971" s="26"/>
      <c r="VOC971" s="26"/>
      <c r="VOD971" s="26"/>
      <c r="VOE971" s="26"/>
      <c r="VOF971" s="26"/>
      <c r="VOG971" s="26"/>
      <c r="VOH971" s="26"/>
      <c r="VOI971" s="26"/>
      <c r="VOJ971" s="26"/>
      <c r="VOK971" s="26"/>
      <c r="VOL971" s="26"/>
      <c r="VOM971" s="26"/>
      <c r="VON971" s="26"/>
      <c r="VOO971" s="26"/>
      <c r="VOP971" s="26"/>
      <c r="VOQ971" s="26"/>
      <c r="VOR971" s="26"/>
      <c r="VOS971" s="26"/>
      <c r="VOT971" s="26"/>
      <c r="VOU971" s="26"/>
      <c r="VOV971" s="26"/>
      <c r="VOW971" s="26"/>
      <c r="VOX971" s="26"/>
      <c r="VOY971" s="26"/>
      <c r="VOZ971" s="26"/>
      <c r="VPA971" s="26"/>
      <c r="VPB971" s="26"/>
      <c r="VPC971" s="26"/>
      <c r="VPD971" s="26"/>
      <c r="VPE971" s="26"/>
      <c r="VPF971" s="26"/>
      <c r="VPG971" s="26"/>
      <c r="VPH971" s="26"/>
      <c r="VPI971" s="26"/>
      <c r="VPJ971" s="26"/>
      <c r="VPK971" s="26"/>
      <c r="VPL971" s="26"/>
      <c r="VPM971" s="26"/>
      <c r="VPN971" s="26"/>
      <c r="VPO971" s="26"/>
      <c r="VPP971" s="26"/>
      <c r="VPQ971" s="26"/>
      <c r="VPR971" s="26"/>
      <c r="VPS971" s="26"/>
      <c r="VPT971" s="26"/>
      <c r="VPU971" s="26"/>
      <c r="VPV971" s="26"/>
      <c r="VPW971" s="26"/>
      <c r="VPX971" s="26"/>
      <c r="VPY971" s="26"/>
      <c r="VPZ971" s="26"/>
      <c r="VQA971" s="26"/>
      <c r="VQB971" s="26"/>
      <c r="VQC971" s="26"/>
      <c r="VQD971" s="26"/>
      <c r="VQE971" s="26"/>
      <c r="VQF971" s="26"/>
      <c r="VQG971" s="26"/>
      <c r="VQH971" s="26"/>
      <c r="VQI971" s="26"/>
      <c r="VQJ971" s="26"/>
      <c r="VQK971" s="26"/>
      <c r="VQL971" s="26"/>
      <c r="VQM971" s="26"/>
      <c r="VQN971" s="26"/>
      <c r="VQO971" s="26"/>
      <c r="VQP971" s="26"/>
      <c r="VQQ971" s="26"/>
      <c r="VQR971" s="26"/>
      <c r="VQS971" s="26"/>
      <c r="VQT971" s="26"/>
      <c r="VQU971" s="26"/>
      <c r="VQV971" s="26"/>
      <c r="VQW971" s="26"/>
      <c r="VQX971" s="26"/>
      <c r="VQY971" s="26"/>
      <c r="VQZ971" s="26"/>
      <c r="VRA971" s="26"/>
      <c r="VRB971" s="26"/>
      <c r="VRC971" s="26"/>
      <c r="VRD971" s="26"/>
      <c r="VRE971" s="26"/>
      <c r="VRF971" s="26"/>
      <c r="VRG971" s="26"/>
      <c r="VRH971" s="26"/>
      <c r="VRI971" s="26"/>
      <c r="VRJ971" s="26"/>
      <c r="VRK971" s="26"/>
      <c r="VRL971" s="26"/>
      <c r="VRM971" s="26"/>
      <c r="VRN971" s="26"/>
      <c r="VRO971" s="26"/>
      <c r="VRP971" s="26"/>
      <c r="VRQ971" s="26"/>
      <c r="VRR971" s="26"/>
      <c r="VRS971" s="26"/>
      <c r="VRT971" s="26"/>
      <c r="VRU971" s="26"/>
      <c r="VRV971" s="26"/>
      <c r="VRW971" s="26"/>
      <c r="VRX971" s="26"/>
      <c r="VRY971" s="26"/>
      <c r="VRZ971" s="26"/>
      <c r="VSA971" s="26"/>
      <c r="VSB971" s="26"/>
      <c r="VSC971" s="26"/>
      <c r="VSD971" s="26"/>
      <c r="VSE971" s="26"/>
      <c r="VSF971" s="26"/>
      <c r="VSG971" s="26"/>
      <c r="VSH971" s="26"/>
      <c r="VSI971" s="26"/>
      <c r="VSJ971" s="26"/>
      <c r="VSK971" s="26"/>
      <c r="VSL971" s="26"/>
      <c r="VSM971" s="26"/>
      <c r="VSN971" s="26"/>
      <c r="VSO971" s="26"/>
      <c r="VSP971" s="26"/>
      <c r="VSQ971" s="26"/>
      <c r="VSR971" s="26"/>
      <c r="VSS971" s="26"/>
      <c r="VST971" s="26"/>
      <c r="VSU971" s="26"/>
      <c r="VSV971" s="26"/>
      <c r="VSW971" s="26"/>
      <c r="VSX971" s="26"/>
      <c r="VSY971" s="26"/>
      <c r="VSZ971" s="26"/>
      <c r="VTA971" s="26"/>
      <c r="VTB971" s="26"/>
      <c r="VTC971" s="26"/>
      <c r="VTD971" s="26"/>
      <c r="VTE971" s="26"/>
      <c r="VTF971" s="26"/>
      <c r="VTG971" s="26"/>
      <c r="VTH971" s="26"/>
      <c r="VTI971" s="26"/>
      <c r="VTJ971" s="26"/>
      <c r="VTK971" s="26"/>
      <c r="VTL971" s="26"/>
      <c r="VTM971" s="26"/>
      <c r="VTN971" s="26"/>
      <c r="VTO971" s="26"/>
      <c r="VTP971" s="26"/>
      <c r="VTQ971" s="26"/>
      <c r="VTR971" s="26"/>
      <c r="VTS971" s="26"/>
      <c r="VTT971" s="26"/>
      <c r="VTU971" s="26"/>
      <c r="VTV971" s="26"/>
      <c r="VTW971" s="26"/>
      <c r="VTX971" s="26"/>
      <c r="VTY971" s="26"/>
      <c r="VTZ971" s="26"/>
      <c r="VUA971" s="26"/>
      <c r="VUB971" s="26"/>
      <c r="VUC971" s="26"/>
      <c r="VUD971" s="26"/>
      <c r="VUE971" s="26"/>
      <c r="VUF971" s="26"/>
      <c r="VUG971" s="26"/>
      <c r="VUH971" s="26"/>
      <c r="VUI971" s="26"/>
      <c r="VUJ971" s="26"/>
      <c r="VUK971" s="26"/>
      <c r="VUL971" s="26"/>
      <c r="VUM971" s="26"/>
      <c r="VUN971" s="26"/>
      <c r="VUO971" s="26"/>
      <c r="VUP971" s="26"/>
      <c r="VUQ971" s="26"/>
      <c r="VUR971" s="26"/>
      <c r="VUS971" s="26"/>
      <c r="VUT971" s="26"/>
      <c r="VUU971" s="26"/>
      <c r="VUV971" s="26"/>
      <c r="VUW971" s="26"/>
      <c r="VUX971" s="26"/>
      <c r="VUY971" s="26"/>
      <c r="VUZ971" s="26"/>
      <c r="VVA971" s="26"/>
      <c r="VVB971" s="26"/>
      <c r="VVC971" s="26"/>
      <c r="VVD971" s="26"/>
      <c r="VVE971" s="26"/>
      <c r="VVF971" s="26"/>
      <c r="VVG971" s="26"/>
      <c r="VVH971" s="26"/>
      <c r="VVI971" s="26"/>
      <c r="VVJ971" s="26"/>
      <c r="VVK971" s="26"/>
      <c r="VVL971" s="26"/>
      <c r="VVM971" s="26"/>
      <c r="VVN971" s="26"/>
      <c r="VVO971" s="26"/>
      <c r="VVP971" s="26"/>
      <c r="VVQ971" s="26"/>
      <c r="VVR971" s="26"/>
      <c r="VVS971" s="26"/>
      <c r="VVT971" s="26"/>
      <c r="VVU971" s="26"/>
      <c r="VVV971" s="26"/>
      <c r="VVW971" s="26"/>
      <c r="VVX971" s="26"/>
      <c r="VVY971" s="26"/>
      <c r="VVZ971" s="26"/>
      <c r="VWA971" s="26"/>
      <c r="VWB971" s="26"/>
      <c r="VWC971" s="26"/>
      <c r="VWD971" s="26"/>
      <c r="VWE971" s="26"/>
      <c r="VWF971" s="26"/>
      <c r="VWG971" s="26"/>
      <c r="VWH971" s="26"/>
      <c r="VWI971" s="26"/>
      <c r="VWJ971" s="26"/>
      <c r="VWK971" s="26"/>
      <c r="VWL971" s="26"/>
      <c r="VWM971" s="26"/>
      <c r="VWN971" s="26"/>
      <c r="VWO971" s="26"/>
      <c r="VWP971" s="26"/>
      <c r="VWQ971" s="26"/>
      <c r="VWR971" s="26"/>
      <c r="VWS971" s="26"/>
      <c r="VWT971" s="26"/>
      <c r="VWU971" s="26"/>
      <c r="VWV971" s="26"/>
      <c r="VWW971" s="26"/>
      <c r="VWX971" s="26"/>
      <c r="VWY971" s="26"/>
      <c r="VWZ971" s="26"/>
      <c r="VXA971" s="26"/>
      <c r="VXB971" s="26"/>
      <c r="VXC971" s="26"/>
      <c r="VXD971" s="26"/>
      <c r="VXE971" s="26"/>
      <c r="VXF971" s="26"/>
      <c r="VXG971" s="26"/>
      <c r="VXH971" s="26"/>
      <c r="VXI971" s="26"/>
      <c r="VXJ971" s="26"/>
      <c r="VXK971" s="26"/>
      <c r="VXL971" s="26"/>
      <c r="VXM971" s="26"/>
      <c r="VXN971" s="26"/>
      <c r="VXO971" s="26"/>
      <c r="VXP971" s="26"/>
      <c r="VXQ971" s="26"/>
      <c r="VXR971" s="26"/>
      <c r="VXS971" s="26"/>
      <c r="VXT971" s="26"/>
      <c r="VXU971" s="26"/>
      <c r="VXV971" s="26"/>
      <c r="VXW971" s="26"/>
      <c r="VXX971" s="26"/>
      <c r="VXY971" s="26"/>
      <c r="VXZ971" s="26"/>
      <c r="VYA971" s="26"/>
      <c r="VYB971" s="26"/>
      <c r="VYC971" s="26"/>
      <c r="VYD971" s="26"/>
      <c r="VYE971" s="26"/>
      <c r="VYF971" s="26"/>
      <c r="VYG971" s="26"/>
      <c r="VYH971" s="26"/>
      <c r="VYI971" s="26"/>
      <c r="VYJ971" s="26"/>
      <c r="VYK971" s="26"/>
      <c r="VYL971" s="26"/>
      <c r="VYM971" s="26"/>
      <c r="VYN971" s="26"/>
      <c r="VYO971" s="26"/>
      <c r="VYP971" s="26"/>
      <c r="VYQ971" s="26"/>
      <c r="VYR971" s="26"/>
      <c r="VYS971" s="26"/>
      <c r="VYT971" s="26"/>
      <c r="VYU971" s="26"/>
      <c r="VYV971" s="26"/>
      <c r="VYW971" s="26"/>
      <c r="VYX971" s="26"/>
      <c r="VYY971" s="26"/>
      <c r="VYZ971" s="26"/>
      <c r="VZA971" s="26"/>
      <c r="VZB971" s="26"/>
      <c r="VZC971" s="26"/>
      <c r="VZD971" s="26"/>
      <c r="VZE971" s="26"/>
      <c r="VZF971" s="26"/>
      <c r="VZG971" s="26"/>
      <c r="VZH971" s="26"/>
      <c r="VZI971" s="26"/>
      <c r="VZJ971" s="26"/>
      <c r="VZK971" s="26"/>
      <c r="VZL971" s="26"/>
      <c r="VZM971" s="26"/>
      <c r="VZN971" s="26"/>
      <c r="VZO971" s="26"/>
      <c r="VZP971" s="26"/>
      <c r="VZQ971" s="26"/>
      <c r="VZR971" s="26"/>
      <c r="VZS971" s="26"/>
      <c r="VZT971" s="26"/>
      <c r="VZU971" s="26"/>
      <c r="VZV971" s="26"/>
      <c r="VZW971" s="26"/>
      <c r="VZX971" s="26"/>
      <c r="VZY971" s="26"/>
      <c r="VZZ971" s="26"/>
      <c r="WAA971" s="26"/>
      <c r="WAB971" s="26"/>
      <c r="WAC971" s="26"/>
      <c r="WAD971" s="26"/>
      <c r="WAE971" s="26"/>
      <c r="WAF971" s="26"/>
      <c r="WAG971" s="26"/>
      <c r="WAH971" s="26"/>
      <c r="WAI971" s="26"/>
      <c r="WAJ971" s="26"/>
      <c r="WAK971" s="26"/>
      <c r="WAL971" s="26"/>
      <c r="WAM971" s="26"/>
      <c r="WAN971" s="26"/>
      <c r="WAO971" s="26"/>
      <c r="WAP971" s="26"/>
      <c r="WAQ971" s="26"/>
      <c r="WAR971" s="26"/>
      <c r="WAS971" s="26"/>
      <c r="WAT971" s="26"/>
      <c r="WAU971" s="26"/>
      <c r="WAV971" s="26"/>
      <c r="WAW971" s="26"/>
      <c r="WAX971" s="26"/>
      <c r="WAY971" s="26"/>
      <c r="WAZ971" s="26"/>
      <c r="WBA971" s="26"/>
      <c r="WBB971" s="26"/>
      <c r="WBC971" s="26"/>
      <c r="WBD971" s="26"/>
      <c r="WBE971" s="26"/>
      <c r="WBF971" s="26"/>
      <c r="WBG971" s="26"/>
      <c r="WBH971" s="26"/>
      <c r="WBI971" s="26"/>
      <c r="WBJ971" s="26"/>
      <c r="WBK971" s="26"/>
      <c r="WBL971" s="26"/>
      <c r="WBM971" s="26"/>
      <c r="WBN971" s="26"/>
      <c r="WBO971" s="26"/>
      <c r="WBP971" s="26"/>
      <c r="WBQ971" s="26"/>
      <c r="WBR971" s="26"/>
      <c r="WBS971" s="26"/>
      <c r="WBT971" s="26"/>
      <c r="WBU971" s="26"/>
      <c r="WBV971" s="26"/>
      <c r="WBW971" s="26"/>
      <c r="WBX971" s="26"/>
      <c r="WBY971" s="26"/>
      <c r="WBZ971" s="26"/>
      <c r="WCA971" s="26"/>
      <c r="WCB971" s="26"/>
      <c r="WCC971" s="26"/>
      <c r="WCD971" s="26"/>
      <c r="WCE971" s="26"/>
      <c r="WCF971" s="26"/>
      <c r="WCG971" s="26"/>
      <c r="WCH971" s="26"/>
      <c r="WCI971" s="26"/>
      <c r="WCJ971" s="26"/>
      <c r="WCK971" s="26"/>
      <c r="WCL971" s="26"/>
      <c r="WCM971" s="26"/>
      <c r="WCN971" s="26"/>
      <c r="WCO971" s="26"/>
      <c r="WCP971" s="26"/>
      <c r="WCQ971" s="26"/>
      <c r="WCR971" s="26"/>
      <c r="WCS971" s="26"/>
      <c r="WCT971" s="26"/>
      <c r="WCU971" s="26"/>
      <c r="WCV971" s="26"/>
      <c r="WCW971" s="26"/>
      <c r="WCX971" s="26"/>
      <c r="WCY971" s="26"/>
      <c r="WCZ971" s="26"/>
      <c r="WDA971" s="26"/>
      <c r="WDB971" s="26"/>
      <c r="WDC971" s="26"/>
      <c r="WDD971" s="26"/>
      <c r="WDE971" s="26"/>
      <c r="WDF971" s="26"/>
      <c r="WDG971" s="26"/>
      <c r="WDH971" s="26"/>
      <c r="WDI971" s="26"/>
      <c r="WDJ971" s="26"/>
      <c r="WDK971" s="26"/>
      <c r="WDL971" s="26"/>
      <c r="WDM971" s="26"/>
      <c r="WDN971" s="26"/>
      <c r="WDO971" s="26"/>
      <c r="WDP971" s="26"/>
      <c r="WDQ971" s="26"/>
      <c r="WDR971" s="26"/>
      <c r="WDS971" s="26"/>
      <c r="WDT971" s="26"/>
      <c r="WDU971" s="26"/>
      <c r="WDV971" s="26"/>
      <c r="WDW971" s="26"/>
      <c r="WDX971" s="26"/>
      <c r="WDY971" s="26"/>
      <c r="WDZ971" s="26"/>
      <c r="WEA971" s="26"/>
      <c r="WEB971" s="26"/>
      <c r="WEC971" s="26"/>
      <c r="WED971" s="26"/>
      <c r="WEE971" s="26"/>
      <c r="WEF971" s="26"/>
      <c r="WEG971" s="26"/>
      <c r="WEH971" s="26"/>
      <c r="WEI971" s="26"/>
      <c r="WEJ971" s="26"/>
      <c r="WEK971" s="26"/>
      <c r="WEL971" s="26"/>
      <c r="WEM971" s="26"/>
      <c r="WEN971" s="26"/>
      <c r="WEO971" s="26"/>
      <c r="WEP971" s="26"/>
      <c r="WEQ971" s="26"/>
      <c r="WER971" s="26"/>
      <c r="WES971" s="26"/>
      <c r="WET971" s="26"/>
      <c r="WEU971" s="26"/>
      <c r="WEV971" s="26"/>
      <c r="WEW971" s="26"/>
      <c r="WEX971" s="26"/>
      <c r="WEY971" s="26"/>
      <c r="WEZ971" s="26"/>
      <c r="WFA971" s="26"/>
      <c r="WFB971" s="26"/>
      <c r="WFC971" s="26"/>
      <c r="WFD971" s="26"/>
      <c r="WFE971" s="26"/>
      <c r="WFF971" s="26"/>
      <c r="WFG971" s="26"/>
      <c r="WFH971" s="26"/>
      <c r="WFI971" s="26"/>
      <c r="WFJ971" s="26"/>
      <c r="WFK971" s="26"/>
      <c r="WFL971" s="26"/>
      <c r="WFM971" s="26"/>
      <c r="WFN971" s="26"/>
      <c r="WFO971" s="26"/>
      <c r="WFP971" s="26"/>
      <c r="WFQ971" s="26"/>
      <c r="WFR971" s="26"/>
      <c r="WFS971" s="26"/>
      <c r="WFT971" s="26"/>
      <c r="WFU971" s="26"/>
      <c r="WFV971" s="26"/>
      <c r="WFW971" s="26"/>
      <c r="WFX971" s="26"/>
      <c r="WFY971" s="26"/>
      <c r="WFZ971" s="26"/>
      <c r="WGA971" s="26"/>
      <c r="WGB971" s="26"/>
      <c r="WGC971" s="26"/>
      <c r="WGD971" s="26"/>
      <c r="WGE971" s="26"/>
      <c r="WGF971" s="26"/>
      <c r="WGG971" s="26"/>
      <c r="WGH971" s="26"/>
      <c r="WGI971" s="26"/>
      <c r="WGJ971" s="26"/>
      <c r="WGK971" s="26"/>
      <c r="WGL971" s="26"/>
      <c r="WGM971" s="26"/>
      <c r="WGN971" s="26"/>
      <c r="WGO971" s="26"/>
      <c r="WGP971" s="26"/>
      <c r="WGQ971" s="26"/>
      <c r="WGR971" s="26"/>
      <c r="WGS971" s="26"/>
      <c r="WGT971" s="26"/>
      <c r="WGU971" s="26"/>
      <c r="WGV971" s="26"/>
      <c r="WGW971" s="26"/>
      <c r="WGX971" s="26"/>
      <c r="WGY971" s="26"/>
      <c r="WGZ971" s="26"/>
      <c r="WHA971" s="26"/>
      <c r="WHB971" s="26"/>
      <c r="WHC971" s="26"/>
      <c r="WHD971" s="26"/>
      <c r="WHE971" s="26"/>
      <c r="WHF971" s="26"/>
      <c r="WHG971" s="26"/>
      <c r="WHH971" s="26"/>
      <c r="WHI971" s="26"/>
      <c r="WHJ971" s="26"/>
      <c r="WHK971" s="26"/>
      <c r="WHL971" s="26"/>
      <c r="WHM971" s="26"/>
      <c r="WHN971" s="26"/>
      <c r="WHO971" s="26"/>
      <c r="WHP971" s="26"/>
      <c r="WHQ971" s="26"/>
      <c r="WHR971" s="26"/>
      <c r="WHS971" s="26"/>
      <c r="WHT971" s="26"/>
      <c r="WHU971" s="26"/>
      <c r="WHV971" s="26"/>
      <c r="WHW971" s="26"/>
      <c r="WHX971" s="26"/>
      <c r="WHY971" s="26"/>
      <c r="WHZ971" s="26"/>
      <c r="WIA971" s="26"/>
      <c r="WIB971" s="26"/>
      <c r="WIC971" s="26"/>
      <c r="WID971" s="26"/>
      <c r="WIE971" s="26"/>
      <c r="WIF971" s="26"/>
      <c r="WIG971" s="26"/>
      <c r="WIH971" s="26"/>
      <c r="WII971" s="26"/>
      <c r="WIJ971" s="26"/>
      <c r="WIK971" s="26"/>
      <c r="WIL971" s="26"/>
      <c r="WIM971" s="26"/>
      <c r="WIN971" s="26"/>
      <c r="WIO971" s="26"/>
      <c r="WIP971" s="26"/>
      <c r="WIQ971" s="26"/>
      <c r="WIR971" s="26"/>
      <c r="WIS971" s="26"/>
      <c r="WIT971" s="26"/>
      <c r="WIU971" s="26"/>
      <c r="WIV971" s="26"/>
      <c r="WIW971" s="26"/>
      <c r="WIX971" s="26"/>
      <c r="WIY971" s="26"/>
      <c r="WIZ971" s="26"/>
      <c r="WJA971" s="26"/>
      <c r="WJB971" s="26"/>
      <c r="WJC971" s="26"/>
      <c r="WJD971" s="26"/>
      <c r="WJE971" s="26"/>
      <c r="WJF971" s="26"/>
      <c r="WJG971" s="26"/>
      <c r="WJH971" s="26"/>
      <c r="WJI971" s="26"/>
      <c r="WJJ971" s="26"/>
      <c r="WJK971" s="26"/>
      <c r="WJL971" s="26"/>
      <c r="WJM971" s="26"/>
      <c r="WJN971" s="26"/>
      <c r="WJO971" s="26"/>
      <c r="WJP971" s="26"/>
      <c r="WJQ971" s="26"/>
      <c r="WJR971" s="26"/>
      <c r="WJS971" s="26"/>
      <c r="WJT971" s="26"/>
      <c r="WJU971" s="26"/>
      <c r="WJV971" s="26"/>
      <c r="WJW971" s="26"/>
      <c r="WJX971" s="26"/>
      <c r="WJY971" s="26"/>
      <c r="WJZ971" s="26"/>
      <c r="WKA971" s="26"/>
      <c r="WKB971" s="26"/>
      <c r="WKC971" s="26"/>
      <c r="WKD971" s="26"/>
      <c r="WKE971" s="26"/>
      <c r="WKF971" s="26"/>
      <c r="WKG971" s="26"/>
      <c r="WKH971" s="26"/>
      <c r="WKI971" s="26"/>
      <c r="WKJ971" s="26"/>
      <c r="WKK971" s="26"/>
      <c r="WKL971" s="26"/>
      <c r="WKM971" s="26"/>
      <c r="WKN971" s="26"/>
      <c r="WKO971" s="26"/>
      <c r="WKP971" s="26"/>
      <c r="WKQ971" s="26"/>
      <c r="WKR971" s="26"/>
      <c r="WKS971" s="26"/>
      <c r="WKT971" s="26"/>
      <c r="WKU971" s="26"/>
      <c r="WKV971" s="26"/>
      <c r="WKW971" s="26"/>
      <c r="WKX971" s="26"/>
      <c r="WKY971" s="26"/>
      <c r="WKZ971" s="26"/>
      <c r="WLA971" s="26"/>
      <c r="WLB971" s="26"/>
      <c r="WLC971" s="26"/>
      <c r="WLD971" s="26"/>
      <c r="WLE971" s="26"/>
      <c r="WLF971" s="26"/>
      <c r="WLG971" s="26"/>
      <c r="WLH971" s="26"/>
      <c r="WLI971" s="26"/>
      <c r="WLJ971" s="26"/>
      <c r="WLK971" s="26"/>
      <c r="WLL971" s="26"/>
      <c r="WLM971" s="26"/>
      <c r="WLN971" s="26"/>
      <c r="WLO971" s="26"/>
      <c r="WLP971" s="26"/>
      <c r="WLQ971" s="26"/>
      <c r="WLR971" s="26"/>
      <c r="WLS971" s="26"/>
      <c r="WLT971" s="26"/>
      <c r="WLU971" s="26"/>
      <c r="WLV971" s="26"/>
      <c r="WLW971" s="26"/>
      <c r="WLX971" s="26"/>
      <c r="WLY971" s="26"/>
      <c r="WLZ971" s="26"/>
      <c r="WMA971" s="26"/>
      <c r="WMB971" s="26"/>
      <c r="WMC971" s="26"/>
      <c r="WMD971" s="26"/>
      <c r="WME971" s="26"/>
      <c r="WMF971" s="26"/>
      <c r="WMG971" s="26"/>
      <c r="WMH971" s="26"/>
      <c r="WMI971" s="26"/>
      <c r="WMJ971" s="26"/>
      <c r="WMK971" s="26"/>
      <c r="WML971" s="26"/>
      <c r="WMM971" s="26"/>
      <c r="WMN971" s="26"/>
      <c r="WMO971" s="26"/>
      <c r="WMP971" s="26"/>
      <c r="WMQ971" s="26"/>
      <c r="WMR971" s="26"/>
      <c r="WMS971" s="26"/>
      <c r="WMT971" s="26"/>
      <c r="WMU971" s="26"/>
      <c r="WMV971" s="26"/>
      <c r="WMW971" s="26"/>
      <c r="WMX971" s="26"/>
      <c r="WMY971" s="26"/>
      <c r="WMZ971" s="26"/>
      <c r="WNA971" s="26"/>
      <c r="WNB971" s="26"/>
      <c r="WNC971" s="26"/>
      <c r="WND971" s="26"/>
      <c r="WNE971" s="26"/>
      <c r="WNF971" s="26"/>
      <c r="WNG971" s="26"/>
      <c r="WNH971" s="26"/>
      <c r="WNI971" s="26"/>
      <c r="WNJ971" s="26"/>
      <c r="WNK971" s="26"/>
      <c r="WNL971" s="26"/>
      <c r="WNM971" s="26"/>
      <c r="WNN971" s="26"/>
      <c r="WNO971" s="26"/>
      <c r="WNP971" s="26"/>
      <c r="WNQ971" s="26"/>
      <c r="WNR971" s="26"/>
      <c r="WNS971" s="26"/>
      <c r="WNT971" s="26"/>
      <c r="WNU971" s="26"/>
      <c r="WNV971" s="26"/>
      <c r="WNW971" s="26"/>
      <c r="WNX971" s="26"/>
      <c r="WNY971" s="26"/>
      <c r="WNZ971" s="26"/>
      <c r="WOA971" s="26"/>
      <c r="WOB971" s="26"/>
      <c r="WOC971" s="26"/>
      <c r="WOD971" s="26"/>
      <c r="WOE971" s="26"/>
      <c r="WOF971" s="26"/>
      <c r="WOG971" s="26"/>
      <c r="WOH971" s="26"/>
      <c r="WOI971" s="26"/>
      <c r="WOJ971" s="26"/>
      <c r="WOK971" s="26"/>
      <c r="WOL971" s="26"/>
      <c r="WOM971" s="26"/>
      <c r="WON971" s="26"/>
      <c r="WOO971" s="26"/>
      <c r="WOP971" s="26"/>
      <c r="WOQ971" s="26"/>
      <c r="WOR971" s="26"/>
      <c r="WOS971" s="26"/>
      <c r="WOT971" s="26"/>
      <c r="WOU971" s="26"/>
      <c r="WOV971" s="26"/>
      <c r="WOW971" s="26"/>
      <c r="WOX971" s="26"/>
      <c r="WOY971" s="26"/>
      <c r="WOZ971" s="26"/>
      <c r="WPA971" s="26"/>
      <c r="WPB971" s="26"/>
      <c r="WPC971" s="26"/>
      <c r="WPD971" s="26"/>
      <c r="WPE971" s="26"/>
      <c r="WPF971" s="26"/>
      <c r="WPG971" s="26"/>
      <c r="WPH971" s="26"/>
      <c r="WPI971" s="26"/>
      <c r="WPJ971" s="26"/>
      <c r="WPK971" s="26"/>
      <c r="WPL971" s="26"/>
      <c r="WPM971" s="26"/>
      <c r="WPN971" s="26"/>
      <c r="WPO971" s="26"/>
      <c r="WPP971" s="26"/>
      <c r="WPQ971" s="26"/>
      <c r="WPR971" s="26"/>
      <c r="WPS971" s="26"/>
      <c r="WPT971" s="26"/>
      <c r="WPU971" s="26"/>
      <c r="WPV971" s="26"/>
      <c r="WPW971" s="26"/>
      <c r="WPX971" s="26"/>
      <c r="WPY971" s="26"/>
      <c r="WPZ971" s="26"/>
      <c r="WQA971" s="26"/>
      <c r="WQB971" s="26"/>
      <c r="WQC971" s="26"/>
      <c r="WQD971" s="26"/>
      <c r="WQE971" s="26"/>
      <c r="WQF971" s="26"/>
      <c r="WQG971" s="26"/>
      <c r="WQH971" s="26"/>
      <c r="WQI971" s="26"/>
      <c r="WQJ971" s="26"/>
      <c r="WQK971" s="26"/>
      <c r="WQL971" s="26"/>
      <c r="WQM971" s="26"/>
      <c r="WQN971" s="26"/>
      <c r="WQO971" s="26"/>
      <c r="WQP971" s="26"/>
      <c r="WQQ971" s="26"/>
      <c r="WQR971" s="26"/>
      <c r="WQS971" s="26"/>
      <c r="WQT971" s="26"/>
      <c r="WQU971" s="26"/>
      <c r="WQV971" s="26"/>
      <c r="WQW971" s="26"/>
      <c r="WQX971" s="26"/>
      <c r="WQY971" s="26"/>
      <c r="WQZ971" s="26"/>
      <c r="WRA971" s="26"/>
      <c r="WRB971" s="26"/>
      <c r="WRC971" s="26"/>
      <c r="WRD971" s="26"/>
      <c r="WRE971" s="26"/>
      <c r="WRF971" s="26"/>
      <c r="WRG971" s="26"/>
      <c r="WRH971" s="26"/>
      <c r="WRI971" s="26"/>
      <c r="WRJ971" s="26"/>
      <c r="WRK971" s="26"/>
      <c r="WRL971" s="26"/>
      <c r="WRM971" s="26"/>
      <c r="WRN971" s="26"/>
      <c r="WRO971" s="26"/>
      <c r="WRP971" s="26"/>
      <c r="WRQ971" s="26"/>
      <c r="WRR971" s="26"/>
      <c r="WRS971" s="26"/>
      <c r="WRT971" s="26"/>
      <c r="WRU971" s="26"/>
      <c r="WRV971" s="26"/>
      <c r="WRW971" s="26"/>
      <c r="WRX971" s="26"/>
      <c r="WRY971" s="26"/>
      <c r="WRZ971" s="26"/>
      <c r="WSA971" s="26"/>
      <c r="WSB971" s="26"/>
      <c r="WSC971" s="26"/>
      <c r="WSD971" s="26"/>
      <c r="WSE971" s="26"/>
      <c r="WSF971" s="26"/>
      <c r="WSG971" s="26"/>
      <c r="WSH971" s="26"/>
      <c r="WSI971" s="26"/>
      <c r="WSJ971" s="26"/>
      <c r="WSK971" s="26"/>
      <c r="WSL971" s="26"/>
      <c r="WSM971" s="26"/>
      <c r="WSN971" s="26"/>
      <c r="WSO971" s="26"/>
      <c r="WSP971" s="26"/>
      <c r="WSQ971" s="26"/>
      <c r="WSR971" s="26"/>
      <c r="WSS971" s="26"/>
      <c r="WST971" s="26"/>
      <c r="WSU971" s="26"/>
      <c r="WSV971" s="26"/>
      <c r="WSW971" s="26"/>
      <c r="WSX971" s="26"/>
      <c r="WSY971" s="26"/>
      <c r="WSZ971" s="26"/>
      <c r="WTA971" s="26"/>
      <c r="WTB971" s="26"/>
      <c r="WTC971" s="26"/>
      <c r="WTD971" s="26"/>
      <c r="WTE971" s="26"/>
      <c r="WTF971" s="26"/>
      <c r="WTG971" s="26"/>
      <c r="WTH971" s="26"/>
      <c r="WTI971" s="26"/>
      <c r="WTJ971" s="26"/>
      <c r="WTK971" s="26"/>
      <c r="WTL971" s="26"/>
      <c r="WTM971" s="26"/>
      <c r="WTN971" s="26"/>
      <c r="WTO971" s="26"/>
      <c r="WTP971" s="26"/>
      <c r="WTQ971" s="26"/>
      <c r="WTR971" s="26"/>
      <c r="WTS971" s="26"/>
      <c r="WTT971" s="26"/>
      <c r="WTU971" s="26"/>
      <c r="WTV971" s="26"/>
      <c r="WTW971" s="26"/>
      <c r="WTX971" s="26"/>
      <c r="WTY971" s="26"/>
      <c r="WTZ971" s="26"/>
      <c r="WUA971" s="26"/>
      <c r="WUB971" s="26"/>
      <c r="WUC971" s="26"/>
      <c r="WUD971" s="26"/>
      <c r="WUE971" s="26"/>
      <c r="WUF971" s="26"/>
      <c r="WUG971" s="26"/>
      <c r="WUH971" s="26"/>
      <c r="WUI971" s="26"/>
      <c r="WUJ971" s="26"/>
      <c r="WUK971" s="26"/>
      <c r="WUL971" s="26"/>
      <c r="WUM971" s="26"/>
      <c r="WUN971" s="26"/>
      <c r="WUO971" s="26"/>
      <c r="WUP971" s="26"/>
      <c r="WUQ971" s="26"/>
      <c r="WUR971" s="26"/>
      <c r="WUS971" s="26"/>
      <c r="WUT971" s="26"/>
      <c r="WUU971" s="26"/>
      <c r="WUV971" s="26"/>
      <c r="WUW971" s="26"/>
      <c r="WUX971" s="26"/>
      <c r="WUY971" s="26"/>
      <c r="WUZ971" s="26"/>
      <c r="WVA971" s="26"/>
      <c r="WVB971" s="26"/>
      <c r="WVC971" s="26"/>
      <c r="WVD971" s="26"/>
      <c r="WVE971" s="26"/>
      <c r="WVF971" s="26"/>
      <c r="WVG971" s="26"/>
      <c r="WVH971" s="26"/>
      <c r="WVI971" s="26"/>
      <c r="WVJ971" s="26"/>
      <c r="WVK971" s="26"/>
      <c r="WVL971" s="26"/>
      <c r="WVM971" s="26"/>
      <c r="WVN971" s="26"/>
      <c r="WVO971" s="26"/>
      <c r="WVP971" s="26"/>
      <c r="WVQ971" s="26"/>
      <c r="WVR971" s="26"/>
      <c r="WVS971" s="26"/>
      <c r="WVT971" s="26"/>
      <c r="WVU971" s="26"/>
      <c r="WVV971" s="26"/>
      <c r="WVW971" s="26"/>
      <c r="WVX971" s="26"/>
      <c r="WVY971" s="26"/>
      <c r="WVZ971" s="26"/>
      <c r="WWA971" s="26"/>
      <c r="WWB971" s="26"/>
      <c r="WWC971" s="26"/>
      <c r="WWD971" s="26"/>
      <c r="WWE971" s="26"/>
      <c r="WWF971" s="26"/>
      <c r="WWG971" s="26"/>
      <c r="WWH971" s="26"/>
      <c r="WWI971" s="26"/>
      <c r="WWJ971" s="26"/>
      <c r="WWK971" s="26"/>
      <c r="WWL971" s="26"/>
      <c r="WWM971" s="26"/>
      <c r="WWN971" s="26"/>
      <c r="WWO971" s="26"/>
      <c r="WWP971" s="26"/>
      <c r="WWQ971" s="26"/>
      <c r="WWR971" s="26"/>
      <c r="WWS971" s="26"/>
      <c r="WWT971" s="26"/>
      <c r="WWU971" s="26"/>
      <c r="WWV971" s="26"/>
      <c r="WWW971" s="26"/>
      <c r="WWX971" s="26"/>
      <c r="WWY971" s="26"/>
      <c r="WWZ971" s="26"/>
      <c r="WXA971" s="26"/>
      <c r="WXB971" s="26"/>
      <c r="WXC971" s="26"/>
      <c r="WXD971" s="26"/>
      <c r="WXE971" s="26"/>
      <c r="WXF971" s="26"/>
      <c r="WXG971" s="26"/>
      <c r="WXH971" s="26"/>
      <c r="WXI971" s="26"/>
      <c r="WXJ971" s="26"/>
      <c r="WXK971" s="26"/>
      <c r="WXL971" s="26"/>
      <c r="WXM971" s="26"/>
      <c r="WXN971" s="26"/>
      <c r="WXO971" s="26"/>
      <c r="WXP971" s="26"/>
      <c r="WXQ971" s="26"/>
      <c r="WXR971" s="26"/>
    </row>
    <row r="972" spans="1:16190" s="11" customFormat="1" x14ac:dyDescent="0.3">
      <c r="A972" s="19"/>
      <c r="B972" s="19"/>
      <c r="C972" s="20"/>
      <c r="D972" s="23"/>
      <c r="E972" s="22"/>
      <c r="F972" s="23"/>
      <c r="G972" s="46"/>
      <c r="H972" s="46"/>
      <c r="I972" s="23"/>
      <c r="J972" s="23"/>
      <c r="K972" s="28"/>
      <c r="L972" s="23"/>
      <c r="M972" s="24"/>
      <c r="N972" s="22"/>
      <c r="O972" s="22"/>
      <c r="P972" s="22"/>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c r="AV972" s="26"/>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c r="CO972" s="26"/>
      <c r="CP972" s="26"/>
      <c r="CQ972" s="26"/>
      <c r="CR972" s="26"/>
      <c r="CS972" s="26"/>
      <c r="CT972" s="26"/>
      <c r="CU972" s="26"/>
      <c r="CV972" s="26"/>
      <c r="CW972" s="26"/>
      <c r="CX972" s="26"/>
      <c r="CY972" s="26"/>
      <c r="CZ972" s="26"/>
      <c r="DA972" s="26"/>
      <c r="DB972" s="26"/>
      <c r="DC972" s="26"/>
      <c r="DD972" s="26"/>
      <c r="DE972" s="26"/>
      <c r="DF972" s="26"/>
      <c r="DG972" s="26"/>
      <c r="DH972" s="26"/>
      <c r="DI972" s="26"/>
      <c r="DJ972" s="26"/>
      <c r="DK972" s="26"/>
      <c r="DL972" s="26"/>
      <c r="DM972" s="26"/>
      <c r="DN972" s="26"/>
      <c r="DO972" s="26"/>
      <c r="DP972" s="26"/>
      <c r="DQ972" s="26"/>
      <c r="DR972" s="26"/>
      <c r="DS972" s="26"/>
      <c r="DT972" s="26"/>
      <c r="DU972" s="26"/>
      <c r="DV972" s="26"/>
      <c r="DW972" s="26"/>
      <c r="DX972" s="26"/>
      <c r="DY972" s="26"/>
      <c r="DZ972" s="26"/>
      <c r="EA972" s="26"/>
      <c r="EB972" s="26"/>
      <c r="EC972" s="26"/>
      <c r="ED972" s="26"/>
      <c r="EE972" s="26"/>
      <c r="EF972" s="26"/>
      <c r="EG972" s="26"/>
      <c r="EH972" s="26"/>
      <c r="EI972" s="26"/>
      <c r="EJ972" s="26"/>
      <c r="EK972" s="26"/>
      <c r="EL972" s="26"/>
      <c r="EM972" s="26"/>
      <c r="EN972" s="26"/>
      <c r="EO972" s="26"/>
      <c r="EP972" s="26"/>
      <c r="EQ972" s="26"/>
      <c r="ER972" s="26"/>
      <c r="ES972" s="26"/>
      <c r="ET972" s="26"/>
      <c r="EU972" s="26"/>
      <c r="EV972" s="26"/>
      <c r="EW972" s="26"/>
      <c r="EX972" s="26"/>
      <c r="EY972" s="26"/>
      <c r="EZ972" s="26"/>
      <c r="FA972" s="26"/>
      <c r="FB972" s="26"/>
      <c r="FC972" s="26"/>
      <c r="FD972" s="26"/>
      <c r="FE972" s="26"/>
      <c r="FF972" s="26"/>
      <c r="FG972" s="26"/>
      <c r="FH972" s="26"/>
      <c r="FI972" s="26"/>
      <c r="FJ972" s="26"/>
      <c r="FK972" s="26"/>
      <c r="FL972" s="26"/>
      <c r="FM972" s="26"/>
      <c r="FN972" s="26"/>
      <c r="FO972" s="26"/>
      <c r="FP972" s="26"/>
      <c r="FQ972" s="26"/>
      <c r="FR972" s="26"/>
      <c r="FS972" s="26"/>
      <c r="FT972" s="26"/>
      <c r="FU972" s="26"/>
      <c r="FV972" s="26"/>
      <c r="FW972" s="26"/>
      <c r="FX972" s="26"/>
      <c r="FY972" s="26"/>
      <c r="FZ972" s="26"/>
      <c r="GA972" s="26"/>
      <c r="GB972" s="26"/>
      <c r="GC972" s="26"/>
      <c r="GD972" s="26"/>
      <c r="GE972" s="26"/>
      <c r="GF972" s="26"/>
      <c r="GG972" s="26"/>
      <c r="GH972" s="26"/>
      <c r="GI972" s="26"/>
      <c r="GJ972" s="26"/>
      <c r="GK972" s="26"/>
      <c r="GL972" s="26"/>
      <c r="GM972" s="26"/>
      <c r="GN972" s="26"/>
      <c r="GO972" s="26"/>
      <c r="GP972" s="26"/>
      <c r="GQ972" s="26"/>
      <c r="GR972" s="26"/>
      <c r="GS972" s="26"/>
      <c r="GT972" s="26"/>
      <c r="GU972" s="26"/>
      <c r="GV972" s="26"/>
      <c r="GW972" s="26"/>
      <c r="GX972" s="26"/>
      <c r="GY972" s="26"/>
      <c r="GZ972" s="26"/>
      <c r="HA972" s="26"/>
      <c r="HB972" s="26"/>
      <c r="HC972" s="26"/>
      <c r="HD972" s="26"/>
      <c r="HE972" s="26"/>
      <c r="HF972" s="26"/>
      <c r="HG972" s="26"/>
      <c r="HH972" s="26"/>
      <c r="HI972" s="26"/>
      <c r="HJ972" s="26"/>
      <c r="HK972" s="26"/>
      <c r="HL972" s="26"/>
      <c r="HM972" s="26"/>
      <c r="HN972" s="26"/>
      <c r="HO972" s="26"/>
      <c r="HP972" s="26"/>
      <c r="HQ972" s="26"/>
      <c r="HR972" s="26"/>
      <c r="HS972" s="26"/>
      <c r="HT972" s="26"/>
      <c r="HU972" s="26"/>
      <c r="HV972" s="26"/>
      <c r="HW972" s="26"/>
      <c r="HX972" s="26"/>
      <c r="HY972" s="26"/>
      <c r="HZ972" s="26"/>
      <c r="IA972" s="26"/>
      <c r="IB972" s="26"/>
      <c r="IC972" s="26"/>
      <c r="ID972" s="26"/>
      <c r="IE972" s="26"/>
      <c r="IF972" s="26"/>
      <c r="IG972" s="26"/>
      <c r="IH972" s="26"/>
      <c r="II972" s="26"/>
      <c r="IJ972" s="26"/>
      <c r="IK972" s="26"/>
      <c r="IL972" s="26"/>
      <c r="IM972" s="26"/>
      <c r="IN972" s="26"/>
      <c r="IO972" s="26"/>
      <c r="IP972" s="26"/>
      <c r="IQ972" s="26"/>
      <c r="IR972" s="26"/>
      <c r="IS972" s="26"/>
      <c r="IT972" s="26"/>
      <c r="IU972" s="26"/>
      <c r="IV972" s="26"/>
      <c r="IW972" s="26"/>
      <c r="IX972" s="26"/>
      <c r="IY972" s="26"/>
      <c r="IZ972" s="26"/>
      <c r="JA972" s="26"/>
      <c r="JB972" s="26"/>
      <c r="JC972" s="26"/>
      <c r="JD972" s="26"/>
      <c r="JE972" s="26"/>
      <c r="JF972" s="26"/>
      <c r="JG972" s="26"/>
      <c r="JH972" s="26"/>
      <c r="JI972" s="26"/>
      <c r="JJ972" s="26"/>
      <c r="JK972" s="26"/>
      <c r="JL972" s="26"/>
      <c r="JM972" s="26"/>
      <c r="JN972" s="26"/>
      <c r="JO972" s="26"/>
      <c r="JP972" s="26"/>
      <c r="JQ972" s="26"/>
      <c r="JR972" s="26"/>
      <c r="JS972" s="26"/>
      <c r="JT972" s="26"/>
      <c r="JU972" s="26"/>
      <c r="JV972" s="26"/>
      <c r="JW972" s="26"/>
      <c r="JX972" s="26"/>
      <c r="JY972" s="26"/>
      <c r="JZ972" s="26"/>
      <c r="KA972" s="26"/>
      <c r="KB972" s="26"/>
      <c r="KC972" s="26"/>
      <c r="KD972" s="26"/>
      <c r="KE972" s="26"/>
      <c r="KF972" s="26"/>
      <c r="KG972" s="26"/>
      <c r="KH972" s="26"/>
      <c r="KI972" s="26"/>
      <c r="KJ972" s="26"/>
      <c r="KK972" s="26"/>
      <c r="KL972" s="26"/>
      <c r="KM972" s="26"/>
      <c r="KN972" s="26"/>
      <c r="KO972" s="26"/>
      <c r="KP972" s="26"/>
      <c r="KQ972" s="26"/>
      <c r="KR972" s="26"/>
      <c r="KS972" s="26"/>
      <c r="KT972" s="26"/>
      <c r="KU972" s="26"/>
      <c r="KV972" s="26"/>
      <c r="KW972" s="26"/>
      <c r="KX972" s="26"/>
      <c r="KY972" s="26"/>
      <c r="KZ972" s="26"/>
      <c r="LA972" s="26"/>
      <c r="LB972" s="26"/>
      <c r="LC972" s="26"/>
      <c r="LD972" s="26"/>
      <c r="LE972" s="26"/>
      <c r="LF972" s="26"/>
      <c r="LG972" s="26"/>
      <c r="LH972" s="26"/>
      <c r="LI972" s="26"/>
      <c r="LJ972" s="26"/>
      <c r="LK972" s="26"/>
      <c r="LL972" s="26"/>
      <c r="LM972" s="26"/>
      <c r="LN972" s="26"/>
      <c r="LO972" s="26"/>
      <c r="LP972" s="26"/>
      <c r="LQ972" s="26"/>
      <c r="LR972" s="26"/>
      <c r="LS972" s="26"/>
      <c r="LT972" s="26"/>
      <c r="LU972" s="26"/>
      <c r="LV972" s="26"/>
      <c r="LW972" s="26"/>
      <c r="LX972" s="26"/>
      <c r="LY972" s="26"/>
      <c r="LZ972" s="26"/>
      <c r="MA972" s="26"/>
      <c r="MB972" s="26"/>
      <c r="MC972" s="26"/>
      <c r="MD972" s="26"/>
      <c r="ME972" s="26"/>
      <c r="MF972" s="26"/>
      <c r="MG972" s="26"/>
      <c r="MH972" s="26"/>
      <c r="MI972" s="26"/>
      <c r="MJ972" s="26"/>
      <c r="MK972" s="26"/>
      <c r="ML972" s="26"/>
      <c r="MM972" s="26"/>
      <c r="MN972" s="26"/>
      <c r="MO972" s="26"/>
      <c r="MP972" s="26"/>
      <c r="MQ972" s="26"/>
      <c r="MR972" s="26"/>
      <c r="MS972" s="26"/>
      <c r="MT972" s="26"/>
      <c r="MU972" s="26"/>
      <c r="MV972" s="26"/>
      <c r="MW972" s="26"/>
      <c r="MX972" s="26"/>
      <c r="MY972" s="26"/>
      <c r="MZ972" s="26"/>
      <c r="NA972" s="26"/>
      <c r="NB972" s="26"/>
      <c r="NC972" s="26"/>
      <c r="ND972" s="26"/>
      <c r="NE972" s="26"/>
      <c r="NF972" s="26"/>
      <c r="NG972" s="26"/>
      <c r="NH972" s="26"/>
      <c r="NI972" s="26"/>
      <c r="NJ972" s="26"/>
      <c r="NK972" s="26"/>
      <c r="NL972" s="26"/>
      <c r="NM972" s="26"/>
      <c r="NN972" s="26"/>
      <c r="NO972" s="26"/>
      <c r="NP972" s="26"/>
      <c r="NQ972" s="26"/>
      <c r="NR972" s="26"/>
      <c r="NS972" s="26"/>
      <c r="NT972" s="26"/>
      <c r="NU972" s="26"/>
      <c r="NV972" s="26"/>
      <c r="NW972" s="26"/>
      <c r="NX972" s="26"/>
      <c r="NY972" s="26"/>
      <c r="NZ972" s="26"/>
      <c r="OA972" s="26"/>
      <c r="OB972" s="26"/>
      <c r="OC972" s="26"/>
      <c r="OD972" s="26"/>
      <c r="OE972" s="26"/>
      <c r="OF972" s="26"/>
      <c r="OG972" s="26"/>
      <c r="OH972" s="26"/>
      <c r="OI972" s="26"/>
      <c r="OJ972" s="26"/>
      <c r="OK972" s="26"/>
      <c r="OL972" s="26"/>
      <c r="OM972" s="26"/>
      <c r="ON972" s="26"/>
      <c r="OO972" s="26"/>
      <c r="OP972" s="26"/>
      <c r="OQ972" s="26"/>
      <c r="OR972" s="26"/>
      <c r="OS972" s="26"/>
      <c r="OT972" s="26"/>
      <c r="OU972" s="26"/>
      <c r="OV972" s="26"/>
      <c r="OW972" s="26"/>
      <c r="OX972" s="26"/>
      <c r="OY972" s="26"/>
      <c r="OZ972" s="26"/>
      <c r="PA972" s="26"/>
      <c r="PB972" s="26"/>
      <c r="PC972" s="26"/>
      <c r="PD972" s="26"/>
      <c r="PE972" s="26"/>
      <c r="PF972" s="26"/>
      <c r="PG972" s="26"/>
      <c r="PH972" s="26"/>
      <c r="PI972" s="26"/>
      <c r="PJ972" s="26"/>
      <c r="PK972" s="26"/>
      <c r="PL972" s="26"/>
      <c r="PM972" s="26"/>
      <c r="PN972" s="26"/>
      <c r="PO972" s="26"/>
      <c r="PP972" s="26"/>
      <c r="PQ972" s="26"/>
      <c r="PR972" s="26"/>
      <c r="PS972" s="26"/>
      <c r="PT972" s="26"/>
      <c r="PU972" s="26"/>
      <c r="PV972" s="26"/>
      <c r="PW972" s="26"/>
      <c r="PX972" s="26"/>
      <c r="PY972" s="26"/>
      <c r="PZ972" s="26"/>
      <c r="QA972" s="26"/>
      <c r="QB972" s="26"/>
      <c r="QC972" s="26"/>
      <c r="QD972" s="26"/>
      <c r="QE972" s="26"/>
      <c r="QF972" s="26"/>
      <c r="QG972" s="26"/>
      <c r="QH972" s="26"/>
      <c r="QI972" s="26"/>
      <c r="QJ972" s="26"/>
      <c r="QK972" s="26"/>
      <c r="QL972" s="26"/>
      <c r="QM972" s="26"/>
      <c r="QN972" s="26"/>
      <c r="QO972" s="26"/>
      <c r="QP972" s="26"/>
      <c r="QQ972" s="26"/>
      <c r="QR972" s="26"/>
      <c r="QS972" s="26"/>
      <c r="QT972" s="26"/>
      <c r="QU972" s="26"/>
      <c r="QV972" s="26"/>
      <c r="QW972" s="26"/>
      <c r="QX972" s="26"/>
      <c r="QY972" s="26"/>
      <c r="QZ972" s="26"/>
      <c r="RA972" s="26"/>
      <c r="RB972" s="26"/>
      <c r="RC972" s="26"/>
      <c r="RD972" s="26"/>
      <c r="RE972" s="26"/>
      <c r="RF972" s="26"/>
      <c r="RG972" s="26"/>
      <c r="RH972" s="26"/>
      <c r="RI972" s="26"/>
      <c r="RJ972" s="26"/>
      <c r="RK972" s="26"/>
      <c r="RL972" s="26"/>
      <c r="RM972" s="26"/>
      <c r="RN972" s="26"/>
      <c r="RO972" s="26"/>
      <c r="RP972" s="26"/>
      <c r="RQ972" s="26"/>
      <c r="RR972" s="26"/>
      <c r="RS972" s="26"/>
      <c r="RT972" s="26"/>
      <c r="RU972" s="26"/>
      <c r="RV972" s="26"/>
      <c r="RW972" s="26"/>
      <c r="RX972" s="26"/>
      <c r="RY972" s="26"/>
      <c r="RZ972" s="26"/>
      <c r="SA972" s="26"/>
      <c r="SB972" s="26"/>
      <c r="SC972" s="26"/>
      <c r="SD972" s="26"/>
      <c r="SE972" s="26"/>
      <c r="SF972" s="26"/>
      <c r="SG972" s="26"/>
      <c r="SH972" s="26"/>
      <c r="SI972" s="26"/>
      <c r="SJ972" s="26"/>
      <c r="SK972" s="26"/>
      <c r="SL972" s="26"/>
      <c r="SM972" s="26"/>
      <c r="SN972" s="26"/>
      <c r="SO972" s="26"/>
      <c r="SP972" s="26"/>
      <c r="SQ972" s="26"/>
      <c r="SR972" s="26"/>
      <c r="SS972" s="26"/>
      <c r="ST972" s="26"/>
      <c r="SU972" s="26"/>
      <c r="SV972" s="26"/>
      <c r="SW972" s="26"/>
      <c r="SX972" s="26"/>
      <c r="SY972" s="26"/>
      <c r="SZ972" s="26"/>
      <c r="TA972" s="26"/>
      <c r="TB972" s="26"/>
      <c r="TC972" s="26"/>
      <c r="TD972" s="26"/>
      <c r="TE972" s="26"/>
      <c r="TF972" s="26"/>
      <c r="TG972" s="26"/>
      <c r="TH972" s="26"/>
      <c r="TI972" s="26"/>
      <c r="TJ972" s="26"/>
      <c r="TK972" s="26"/>
      <c r="TL972" s="26"/>
      <c r="TM972" s="26"/>
      <c r="TN972" s="26"/>
      <c r="TO972" s="26"/>
      <c r="TP972" s="26"/>
      <c r="TQ972" s="26"/>
      <c r="TR972" s="26"/>
      <c r="TS972" s="26"/>
      <c r="TT972" s="26"/>
      <c r="TU972" s="26"/>
      <c r="TV972" s="26"/>
      <c r="TW972" s="26"/>
      <c r="TX972" s="26"/>
      <c r="TY972" s="26"/>
      <c r="TZ972" s="26"/>
      <c r="UA972" s="26"/>
      <c r="UB972" s="26"/>
      <c r="UC972" s="26"/>
      <c r="UD972" s="26"/>
      <c r="UE972" s="26"/>
      <c r="UF972" s="26"/>
      <c r="UG972" s="26"/>
      <c r="UH972" s="26"/>
      <c r="UI972" s="26"/>
      <c r="UJ972" s="26"/>
      <c r="UK972" s="26"/>
      <c r="UL972" s="26"/>
      <c r="UM972" s="26"/>
      <c r="UN972" s="26"/>
      <c r="UO972" s="26"/>
      <c r="UP972" s="26"/>
      <c r="UQ972" s="26"/>
      <c r="UR972" s="26"/>
      <c r="US972" s="26"/>
      <c r="UT972" s="26"/>
      <c r="UU972" s="26"/>
      <c r="UV972" s="26"/>
      <c r="UW972" s="26"/>
      <c r="UX972" s="26"/>
      <c r="UY972" s="26"/>
      <c r="UZ972" s="26"/>
      <c r="VA972" s="26"/>
      <c r="VB972" s="26"/>
      <c r="VC972" s="26"/>
      <c r="VD972" s="26"/>
      <c r="VE972" s="26"/>
      <c r="VF972" s="26"/>
      <c r="VG972" s="26"/>
      <c r="VH972" s="26"/>
      <c r="VI972" s="26"/>
      <c r="VJ972" s="26"/>
      <c r="VK972" s="26"/>
      <c r="VL972" s="26"/>
      <c r="VM972" s="26"/>
      <c r="VN972" s="26"/>
      <c r="VO972" s="26"/>
      <c r="VP972" s="26"/>
      <c r="VQ972" s="26"/>
      <c r="VR972" s="26"/>
      <c r="VS972" s="26"/>
      <c r="VT972" s="26"/>
      <c r="VU972" s="26"/>
      <c r="VV972" s="26"/>
      <c r="VW972" s="26"/>
      <c r="VX972" s="26"/>
      <c r="VY972" s="26"/>
      <c r="VZ972" s="26"/>
      <c r="WA972" s="26"/>
      <c r="WB972" s="26"/>
      <c r="WC972" s="26"/>
      <c r="WD972" s="26"/>
      <c r="WE972" s="26"/>
      <c r="WF972" s="26"/>
      <c r="WG972" s="26"/>
      <c r="WH972" s="26"/>
      <c r="WI972" s="26"/>
      <c r="WJ972" s="26"/>
      <c r="WK972" s="26"/>
      <c r="WL972" s="26"/>
      <c r="WM972" s="26"/>
      <c r="WN972" s="26"/>
      <c r="WO972" s="26"/>
      <c r="WP972" s="26"/>
      <c r="WQ972" s="26"/>
      <c r="WR972" s="26"/>
      <c r="WS972" s="26"/>
      <c r="WT972" s="26"/>
      <c r="WU972" s="26"/>
      <c r="WV972" s="26"/>
      <c r="WW972" s="26"/>
      <c r="WX972" s="26"/>
      <c r="WY972" s="26"/>
      <c r="WZ972" s="26"/>
      <c r="XA972" s="26"/>
      <c r="XB972" s="26"/>
      <c r="XC972" s="26"/>
      <c r="XD972" s="26"/>
      <c r="XE972" s="26"/>
      <c r="XF972" s="26"/>
      <c r="XG972" s="26"/>
      <c r="XH972" s="26"/>
      <c r="XI972" s="26"/>
      <c r="XJ972" s="26"/>
      <c r="XK972" s="26"/>
      <c r="XL972" s="26"/>
      <c r="XM972" s="26"/>
      <c r="XN972" s="26"/>
      <c r="XO972" s="26"/>
      <c r="XP972" s="26"/>
      <c r="XQ972" s="26"/>
      <c r="XR972" s="26"/>
      <c r="XS972" s="26"/>
      <c r="XT972" s="26"/>
      <c r="XU972" s="26"/>
      <c r="XV972" s="26"/>
      <c r="XW972" s="26"/>
      <c r="XX972" s="26"/>
      <c r="XY972" s="26"/>
      <c r="XZ972" s="26"/>
      <c r="YA972" s="26"/>
      <c r="YB972" s="26"/>
      <c r="YC972" s="26"/>
      <c r="YD972" s="26"/>
      <c r="YE972" s="26"/>
      <c r="YF972" s="26"/>
      <c r="YG972" s="26"/>
      <c r="YH972" s="26"/>
      <c r="YI972" s="26"/>
      <c r="YJ972" s="26"/>
      <c r="YK972" s="26"/>
      <c r="YL972" s="26"/>
      <c r="YM972" s="26"/>
      <c r="YN972" s="26"/>
      <c r="YO972" s="26"/>
      <c r="YP972" s="26"/>
      <c r="YQ972" s="26"/>
      <c r="YR972" s="26"/>
      <c r="YS972" s="26"/>
      <c r="YT972" s="26"/>
      <c r="YU972" s="26"/>
      <c r="YV972" s="26"/>
      <c r="YW972" s="26"/>
      <c r="YX972" s="26"/>
      <c r="YY972" s="26"/>
      <c r="YZ972" s="26"/>
      <c r="ZA972" s="26"/>
      <c r="ZB972" s="26"/>
      <c r="ZC972" s="26"/>
      <c r="ZD972" s="26"/>
      <c r="ZE972" s="26"/>
      <c r="ZF972" s="26"/>
      <c r="ZG972" s="26"/>
      <c r="ZH972" s="26"/>
      <c r="ZI972" s="26"/>
      <c r="ZJ972" s="26"/>
      <c r="ZK972" s="26"/>
      <c r="ZL972" s="26"/>
      <c r="ZM972" s="26"/>
      <c r="ZN972" s="26"/>
      <c r="ZO972" s="26"/>
      <c r="ZP972" s="26"/>
      <c r="ZQ972" s="26"/>
      <c r="ZR972" s="26"/>
      <c r="ZS972" s="26"/>
      <c r="ZT972" s="26"/>
      <c r="ZU972" s="26"/>
      <c r="ZV972" s="26"/>
      <c r="ZW972" s="26"/>
      <c r="ZX972" s="26"/>
      <c r="ZY972" s="26"/>
      <c r="ZZ972" s="26"/>
      <c r="AAA972" s="26"/>
      <c r="AAB972" s="26"/>
      <c r="AAC972" s="26"/>
      <c r="AAD972" s="26"/>
      <c r="AAE972" s="26"/>
      <c r="AAF972" s="26"/>
      <c r="AAG972" s="26"/>
      <c r="AAH972" s="26"/>
      <c r="AAI972" s="26"/>
      <c r="AAJ972" s="26"/>
      <c r="AAK972" s="26"/>
      <c r="AAL972" s="26"/>
      <c r="AAM972" s="26"/>
      <c r="AAN972" s="26"/>
      <c r="AAO972" s="26"/>
      <c r="AAP972" s="26"/>
      <c r="AAQ972" s="26"/>
      <c r="AAR972" s="26"/>
      <c r="AAS972" s="26"/>
      <c r="AAT972" s="26"/>
      <c r="AAU972" s="26"/>
      <c r="AAV972" s="26"/>
      <c r="AAW972" s="26"/>
      <c r="AAX972" s="26"/>
      <c r="AAY972" s="26"/>
      <c r="AAZ972" s="26"/>
      <c r="ABA972" s="26"/>
      <c r="ABB972" s="26"/>
      <c r="ABC972" s="26"/>
      <c r="ABD972" s="26"/>
      <c r="ABE972" s="26"/>
      <c r="ABF972" s="26"/>
      <c r="ABG972" s="26"/>
      <c r="ABH972" s="26"/>
      <c r="ABI972" s="26"/>
      <c r="ABJ972" s="26"/>
      <c r="ABK972" s="26"/>
      <c r="ABL972" s="26"/>
      <c r="ABM972" s="26"/>
      <c r="ABN972" s="26"/>
      <c r="ABO972" s="26"/>
      <c r="ABP972" s="26"/>
      <c r="ABQ972" s="26"/>
      <c r="ABR972" s="26"/>
      <c r="ABS972" s="26"/>
      <c r="ABT972" s="26"/>
      <c r="ABU972" s="26"/>
      <c r="ABV972" s="26"/>
      <c r="ABW972" s="26"/>
      <c r="ABX972" s="26"/>
      <c r="ABY972" s="26"/>
      <c r="ABZ972" s="26"/>
      <c r="ACA972" s="26"/>
      <c r="ACB972" s="26"/>
      <c r="ACC972" s="26"/>
      <c r="ACD972" s="26"/>
      <c r="ACE972" s="26"/>
      <c r="ACF972" s="26"/>
      <c r="ACG972" s="26"/>
      <c r="ACH972" s="26"/>
      <c r="ACI972" s="26"/>
      <c r="ACJ972" s="26"/>
      <c r="ACK972" s="26"/>
      <c r="ACL972" s="26"/>
      <c r="ACM972" s="26"/>
      <c r="ACN972" s="26"/>
      <c r="ACO972" s="26"/>
      <c r="ACP972" s="26"/>
      <c r="ACQ972" s="26"/>
      <c r="ACR972" s="26"/>
      <c r="ACS972" s="26"/>
      <c r="ACT972" s="26"/>
      <c r="ACU972" s="26"/>
      <c r="ACV972" s="26"/>
      <c r="ACW972" s="26"/>
      <c r="ACX972" s="26"/>
      <c r="ACY972" s="26"/>
      <c r="ACZ972" s="26"/>
      <c r="ADA972" s="26"/>
      <c r="ADB972" s="26"/>
      <c r="ADC972" s="26"/>
      <c r="ADD972" s="26"/>
      <c r="ADE972" s="26"/>
      <c r="ADF972" s="26"/>
      <c r="ADG972" s="26"/>
      <c r="ADH972" s="26"/>
      <c r="ADI972" s="26"/>
      <c r="ADJ972" s="26"/>
      <c r="ADK972" s="26"/>
      <c r="ADL972" s="26"/>
      <c r="ADM972" s="26"/>
      <c r="ADN972" s="26"/>
      <c r="ADO972" s="26"/>
      <c r="ADP972" s="26"/>
      <c r="ADQ972" s="26"/>
      <c r="ADR972" s="26"/>
      <c r="ADS972" s="26"/>
      <c r="ADT972" s="26"/>
      <c r="ADU972" s="26"/>
      <c r="ADV972" s="26"/>
      <c r="ADW972" s="26"/>
      <c r="ADX972" s="26"/>
      <c r="ADY972" s="26"/>
      <c r="ADZ972" s="26"/>
      <c r="AEA972" s="26"/>
      <c r="AEB972" s="26"/>
      <c r="AEC972" s="26"/>
      <c r="AED972" s="26"/>
      <c r="AEE972" s="26"/>
      <c r="AEF972" s="26"/>
      <c r="AEG972" s="26"/>
      <c r="AEH972" s="26"/>
      <c r="AEI972" s="26"/>
      <c r="AEJ972" s="26"/>
      <c r="AEK972" s="26"/>
      <c r="AEL972" s="26"/>
      <c r="AEM972" s="26"/>
      <c r="AEN972" s="26"/>
      <c r="AEO972" s="26"/>
      <c r="AEP972" s="26"/>
      <c r="AEQ972" s="26"/>
      <c r="AER972" s="26"/>
      <c r="AES972" s="26"/>
      <c r="AET972" s="26"/>
      <c r="AEU972" s="26"/>
      <c r="AEV972" s="26"/>
      <c r="AEW972" s="26"/>
      <c r="AEX972" s="26"/>
      <c r="AEY972" s="26"/>
      <c r="AEZ972" s="26"/>
      <c r="AFA972" s="26"/>
      <c r="AFB972" s="26"/>
      <c r="AFC972" s="26"/>
      <c r="AFD972" s="26"/>
      <c r="AFE972" s="26"/>
      <c r="AFF972" s="26"/>
      <c r="AFG972" s="26"/>
      <c r="AFH972" s="26"/>
      <c r="AFI972" s="26"/>
      <c r="AFJ972" s="26"/>
      <c r="AFK972" s="26"/>
      <c r="AFL972" s="26"/>
      <c r="AFM972" s="26"/>
      <c r="AFN972" s="26"/>
      <c r="AFO972" s="26"/>
      <c r="AFP972" s="26"/>
      <c r="AFQ972" s="26"/>
      <c r="AFR972" s="26"/>
      <c r="AFS972" s="26"/>
      <c r="AFT972" s="26"/>
      <c r="AFU972" s="26"/>
      <c r="AFV972" s="26"/>
      <c r="AFW972" s="26"/>
      <c r="AFX972" s="26"/>
      <c r="AFY972" s="26"/>
      <c r="AFZ972" s="26"/>
      <c r="AGA972" s="26"/>
      <c r="AGB972" s="26"/>
      <c r="AGC972" s="26"/>
      <c r="AGD972" s="26"/>
      <c r="AGE972" s="26"/>
      <c r="AGF972" s="26"/>
      <c r="AGG972" s="26"/>
      <c r="AGH972" s="26"/>
      <c r="AGI972" s="26"/>
      <c r="AGJ972" s="26"/>
      <c r="AGK972" s="26"/>
      <c r="AGL972" s="26"/>
      <c r="AGM972" s="26"/>
      <c r="AGN972" s="26"/>
      <c r="AGO972" s="26"/>
      <c r="AGP972" s="26"/>
      <c r="AGQ972" s="26"/>
      <c r="AGR972" s="26"/>
      <c r="AGS972" s="26"/>
      <c r="AGT972" s="26"/>
      <c r="AGU972" s="26"/>
      <c r="AGV972" s="26"/>
      <c r="AGW972" s="26"/>
      <c r="AGX972" s="26"/>
      <c r="AGY972" s="26"/>
      <c r="AGZ972" s="26"/>
      <c r="AHA972" s="26"/>
      <c r="AHB972" s="26"/>
      <c r="AHC972" s="26"/>
      <c r="AHD972" s="26"/>
      <c r="AHE972" s="26"/>
      <c r="AHF972" s="26"/>
      <c r="AHG972" s="26"/>
      <c r="AHH972" s="26"/>
      <c r="AHI972" s="26"/>
      <c r="AHJ972" s="26"/>
      <c r="AHK972" s="26"/>
      <c r="AHL972" s="26"/>
      <c r="AHM972" s="26"/>
      <c r="AHN972" s="26"/>
      <c r="AHO972" s="26"/>
      <c r="AHP972" s="26"/>
      <c r="AHQ972" s="26"/>
      <c r="AHR972" s="26"/>
      <c r="AHS972" s="26"/>
      <c r="AHT972" s="26"/>
      <c r="AHU972" s="26"/>
      <c r="AHV972" s="26"/>
      <c r="AHW972" s="26"/>
      <c r="AHX972" s="26"/>
      <c r="AHY972" s="26"/>
      <c r="AHZ972" s="26"/>
      <c r="AIA972" s="26"/>
      <c r="AIB972" s="26"/>
      <c r="AIC972" s="26"/>
      <c r="AID972" s="26"/>
      <c r="AIE972" s="26"/>
      <c r="AIF972" s="26"/>
      <c r="AIG972" s="26"/>
      <c r="AIH972" s="26"/>
      <c r="AII972" s="26"/>
      <c r="AIJ972" s="26"/>
      <c r="AIK972" s="26"/>
      <c r="AIL972" s="26"/>
      <c r="AIM972" s="26"/>
      <c r="AIN972" s="26"/>
      <c r="AIO972" s="26"/>
      <c r="AIP972" s="26"/>
      <c r="AIQ972" s="26"/>
      <c r="AIR972" s="26"/>
      <c r="AIS972" s="26"/>
      <c r="AIT972" s="26"/>
      <c r="AIU972" s="26"/>
      <c r="AIV972" s="26"/>
      <c r="AIW972" s="26"/>
      <c r="AIX972" s="26"/>
      <c r="AIY972" s="26"/>
      <c r="AIZ972" s="26"/>
      <c r="AJA972" s="26"/>
      <c r="AJB972" s="26"/>
      <c r="AJC972" s="26"/>
      <c r="AJD972" s="26"/>
      <c r="AJE972" s="26"/>
      <c r="AJF972" s="26"/>
      <c r="AJG972" s="26"/>
      <c r="AJH972" s="26"/>
      <c r="AJI972" s="26"/>
      <c r="AJJ972" s="26"/>
      <c r="AJK972" s="26"/>
      <c r="AJL972" s="26"/>
      <c r="AJM972" s="26"/>
      <c r="AJN972" s="26"/>
      <c r="AJO972" s="26"/>
      <c r="AJP972" s="26"/>
      <c r="AJQ972" s="26"/>
      <c r="AJR972" s="26"/>
      <c r="AJS972" s="26"/>
      <c r="AJT972" s="26"/>
      <c r="AJU972" s="26"/>
      <c r="AJV972" s="26"/>
      <c r="AJW972" s="26"/>
      <c r="AJX972" s="26"/>
      <c r="AJY972" s="26"/>
      <c r="AJZ972" s="26"/>
      <c r="AKA972" s="26"/>
      <c r="AKB972" s="26"/>
      <c r="AKC972" s="26"/>
      <c r="AKD972" s="26"/>
      <c r="AKE972" s="26"/>
      <c r="AKF972" s="26"/>
      <c r="AKG972" s="26"/>
      <c r="AKH972" s="26"/>
      <c r="AKI972" s="26"/>
      <c r="AKJ972" s="26"/>
      <c r="AKK972" s="26"/>
      <c r="AKL972" s="26"/>
      <c r="AKM972" s="26"/>
      <c r="AKN972" s="26"/>
      <c r="AKO972" s="26"/>
      <c r="AKP972" s="26"/>
      <c r="AKQ972" s="26"/>
      <c r="AKR972" s="26"/>
      <c r="AKS972" s="26"/>
      <c r="AKT972" s="26"/>
      <c r="AKU972" s="26"/>
      <c r="AKV972" s="26"/>
      <c r="AKW972" s="26"/>
      <c r="AKX972" s="26"/>
      <c r="AKY972" s="26"/>
      <c r="AKZ972" s="26"/>
      <c r="ALA972" s="26"/>
      <c r="ALB972" s="26"/>
      <c r="ALC972" s="26"/>
      <c r="ALD972" s="26"/>
      <c r="ALE972" s="26"/>
      <c r="ALF972" s="26"/>
      <c r="ALG972" s="26"/>
      <c r="ALH972" s="26"/>
      <c r="ALI972" s="26"/>
      <c r="ALJ972" s="26"/>
      <c r="ALK972" s="26"/>
      <c r="ALL972" s="26"/>
      <c r="ALM972" s="26"/>
      <c r="ALN972" s="26"/>
      <c r="ALO972" s="26"/>
      <c r="ALP972" s="26"/>
      <c r="ALQ972" s="26"/>
      <c r="ALR972" s="26"/>
      <c r="ALS972" s="26"/>
      <c r="ALT972" s="26"/>
      <c r="ALU972" s="26"/>
      <c r="ALV972" s="26"/>
      <c r="ALW972" s="26"/>
      <c r="ALX972" s="26"/>
      <c r="ALY972" s="26"/>
      <c r="ALZ972" s="26"/>
      <c r="AMA972" s="26"/>
      <c r="AMB972" s="26"/>
      <c r="AMC972" s="26"/>
      <c r="AMD972" s="26"/>
      <c r="AME972" s="26"/>
      <c r="AMF972" s="26"/>
      <c r="AMG972" s="26"/>
      <c r="AMH972" s="26"/>
      <c r="AMI972" s="26"/>
      <c r="AMJ972" s="26"/>
      <c r="AMK972" s="26"/>
      <c r="AML972" s="26"/>
      <c r="AMM972" s="26"/>
      <c r="AMN972" s="26"/>
      <c r="AMO972" s="26"/>
      <c r="AMP972" s="26"/>
      <c r="AMQ972" s="26"/>
      <c r="AMR972" s="26"/>
      <c r="AMS972" s="26"/>
      <c r="AMT972" s="26"/>
      <c r="AMU972" s="26"/>
      <c r="AMV972" s="26"/>
      <c r="AMW972" s="26"/>
      <c r="AMX972" s="26"/>
      <c r="AMY972" s="26"/>
      <c r="AMZ972" s="26"/>
      <c r="ANA972" s="26"/>
      <c r="ANB972" s="26"/>
      <c r="ANC972" s="26"/>
      <c r="AND972" s="26"/>
      <c r="ANE972" s="26"/>
      <c r="ANF972" s="26"/>
      <c r="ANG972" s="26"/>
      <c r="ANH972" s="26"/>
      <c r="ANI972" s="26"/>
      <c r="ANJ972" s="26"/>
      <c r="ANK972" s="26"/>
      <c r="ANL972" s="26"/>
      <c r="ANM972" s="26"/>
      <c r="ANN972" s="26"/>
      <c r="ANO972" s="26"/>
      <c r="ANP972" s="26"/>
      <c r="ANQ972" s="26"/>
      <c r="ANR972" s="26"/>
      <c r="ANS972" s="26"/>
      <c r="ANT972" s="26"/>
      <c r="ANU972" s="26"/>
      <c r="ANV972" s="26"/>
      <c r="ANW972" s="26"/>
      <c r="ANX972" s="26"/>
      <c r="ANY972" s="26"/>
      <c r="ANZ972" s="26"/>
      <c r="AOA972" s="26"/>
      <c r="AOB972" s="26"/>
      <c r="AOC972" s="26"/>
      <c r="AOD972" s="26"/>
      <c r="AOE972" s="26"/>
      <c r="AOF972" s="26"/>
      <c r="AOG972" s="26"/>
      <c r="AOH972" s="26"/>
      <c r="AOI972" s="26"/>
      <c r="AOJ972" s="26"/>
      <c r="AOK972" s="26"/>
      <c r="AOL972" s="26"/>
      <c r="AOM972" s="26"/>
      <c r="AON972" s="26"/>
      <c r="AOO972" s="26"/>
      <c r="AOP972" s="26"/>
      <c r="AOQ972" s="26"/>
      <c r="AOR972" s="26"/>
      <c r="AOS972" s="26"/>
      <c r="AOT972" s="26"/>
      <c r="AOU972" s="26"/>
      <c r="AOV972" s="26"/>
      <c r="AOW972" s="26"/>
      <c r="AOX972" s="26"/>
      <c r="AOY972" s="26"/>
      <c r="AOZ972" s="26"/>
      <c r="APA972" s="26"/>
      <c r="APB972" s="26"/>
      <c r="APC972" s="26"/>
      <c r="APD972" s="26"/>
      <c r="APE972" s="26"/>
      <c r="APF972" s="26"/>
      <c r="APG972" s="26"/>
      <c r="APH972" s="26"/>
      <c r="API972" s="26"/>
      <c r="APJ972" s="26"/>
      <c r="APK972" s="26"/>
      <c r="APL972" s="26"/>
      <c r="APM972" s="26"/>
      <c r="APN972" s="26"/>
      <c r="APO972" s="26"/>
      <c r="APP972" s="26"/>
      <c r="APQ972" s="26"/>
      <c r="APR972" s="26"/>
      <c r="APS972" s="26"/>
      <c r="APT972" s="26"/>
      <c r="APU972" s="26"/>
      <c r="APV972" s="26"/>
      <c r="APW972" s="26"/>
      <c r="APX972" s="26"/>
      <c r="APY972" s="26"/>
      <c r="APZ972" s="26"/>
      <c r="AQA972" s="26"/>
      <c r="AQB972" s="26"/>
      <c r="AQC972" s="26"/>
      <c r="AQD972" s="26"/>
      <c r="AQE972" s="26"/>
      <c r="AQF972" s="26"/>
      <c r="AQG972" s="26"/>
      <c r="AQH972" s="26"/>
      <c r="AQI972" s="26"/>
      <c r="AQJ972" s="26"/>
      <c r="AQK972" s="26"/>
      <c r="AQL972" s="26"/>
      <c r="AQM972" s="26"/>
      <c r="AQN972" s="26"/>
      <c r="AQO972" s="26"/>
      <c r="AQP972" s="26"/>
      <c r="AQQ972" s="26"/>
      <c r="AQR972" s="26"/>
      <c r="AQS972" s="26"/>
      <c r="AQT972" s="26"/>
      <c r="AQU972" s="26"/>
      <c r="AQV972" s="26"/>
      <c r="AQW972" s="26"/>
      <c r="AQX972" s="26"/>
      <c r="AQY972" s="26"/>
      <c r="AQZ972" s="26"/>
      <c r="ARA972" s="26"/>
      <c r="ARB972" s="26"/>
      <c r="ARC972" s="26"/>
      <c r="ARD972" s="26"/>
      <c r="ARE972" s="26"/>
      <c r="ARF972" s="26"/>
      <c r="ARG972" s="26"/>
      <c r="ARH972" s="26"/>
      <c r="ARI972" s="26"/>
      <c r="ARJ972" s="26"/>
      <c r="ARK972" s="26"/>
      <c r="ARL972" s="26"/>
      <c r="ARM972" s="26"/>
      <c r="ARN972" s="26"/>
      <c r="ARO972" s="26"/>
      <c r="ARP972" s="26"/>
      <c r="ARQ972" s="26"/>
      <c r="ARR972" s="26"/>
      <c r="ARS972" s="26"/>
      <c r="ART972" s="26"/>
      <c r="ARU972" s="26"/>
      <c r="ARV972" s="26"/>
      <c r="ARW972" s="26"/>
      <c r="ARX972" s="26"/>
      <c r="ARY972" s="26"/>
      <c r="ARZ972" s="26"/>
      <c r="ASA972" s="26"/>
      <c r="ASB972" s="26"/>
      <c r="ASC972" s="26"/>
      <c r="ASD972" s="26"/>
      <c r="ASE972" s="26"/>
      <c r="ASF972" s="26"/>
      <c r="ASG972" s="26"/>
      <c r="ASH972" s="26"/>
      <c r="ASI972" s="26"/>
      <c r="ASJ972" s="26"/>
      <c r="ASK972" s="26"/>
      <c r="ASL972" s="26"/>
      <c r="ASM972" s="26"/>
      <c r="ASN972" s="26"/>
      <c r="ASO972" s="26"/>
      <c r="ASP972" s="26"/>
      <c r="ASQ972" s="26"/>
      <c r="ASR972" s="26"/>
      <c r="ASS972" s="26"/>
      <c r="AST972" s="26"/>
      <c r="ASU972" s="26"/>
      <c r="ASV972" s="26"/>
      <c r="ASW972" s="26"/>
      <c r="ASX972" s="26"/>
      <c r="ASY972" s="26"/>
      <c r="ASZ972" s="26"/>
      <c r="ATA972" s="26"/>
      <c r="ATB972" s="26"/>
      <c r="ATC972" s="26"/>
      <c r="ATD972" s="26"/>
      <c r="ATE972" s="26"/>
      <c r="ATF972" s="26"/>
      <c r="ATG972" s="26"/>
      <c r="ATH972" s="26"/>
      <c r="ATI972" s="26"/>
      <c r="ATJ972" s="26"/>
      <c r="ATK972" s="26"/>
      <c r="ATL972" s="26"/>
      <c r="ATM972" s="26"/>
      <c r="ATN972" s="26"/>
      <c r="ATO972" s="26"/>
      <c r="ATP972" s="26"/>
      <c r="ATQ972" s="26"/>
      <c r="ATR972" s="26"/>
      <c r="ATS972" s="26"/>
      <c r="ATT972" s="26"/>
      <c r="ATU972" s="26"/>
      <c r="ATV972" s="26"/>
      <c r="ATW972" s="26"/>
      <c r="ATX972" s="26"/>
      <c r="ATY972" s="26"/>
      <c r="ATZ972" s="26"/>
      <c r="AUA972" s="26"/>
      <c r="AUB972" s="26"/>
      <c r="AUC972" s="26"/>
      <c r="AUD972" s="26"/>
      <c r="AUE972" s="26"/>
      <c r="AUF972" s="26"/>
      <c r="AUG972" s="26"/>
      <c r="AUH972" s="26"/>
      <c r="AUI972" s="26"/>
      <c r="AUJ972" s="26"/>
      <c r="AUK972" s="26"/>
      <c r="AUL972" s="26"/>
      <c r="AUM972" s="26"/>
      <c r="AUN972" s="26"/>
      <c r="AUO972" s="26"/>
      <c r="AUP972" s="26"/>
      <c r="AUQ972" s="26"/>
      <c r="AUR972" s="26"/>
      <c r="AUS972" s="26"/>
      <c r="AUT972" s="26"/>
      <c r="AUU972" s="26"/>
      <c r="AUV972" s="26"/>
      <c r="AUW972" s="26"/>
      <c r="AUX972" s="26"/>
      <c r="AUY972" s="26"/>
      <c r="AUZ972" s="26"/>
      <c r="AVA972" s="26"/>
      <c r="AVB972" s="26"/>
      <c r="AVC972" s="26"/>
      <c r="AVD972" s="26"/>
      <c r="AVE972" s="26"/>
      <c r="AVF972" s="26"/>
      <c r="AVG972" s="26"/>
      <c r="AVH972" s="26"/>
      <c r="AVI972" s="26"/>
      <c r="AVJ972" s="26"/>
      <c r="AVK972" s="26"/>
      <c r="AVL972" s="26"/>
      <c r="AVM972" s="26"/>
      <c r="AVN972" s="26"/>
      <c r="AVO972" s="26"/>
      <c r="AVP972" s="26"/>
      <c r="AVQ972" s="26"/>
      <c r="AVR972" s="26"/>
      <c r="AVS972" s="26"/>
      <c r="AVT972" s="26"/>
      <c r="AVU972" s="26"/>
      <c r="AVV972" s="26"/>
      <c r="AVW972" s="26"/>
      <c r="AVX972" s="26"/>
      <c r="AVY972" s="26"/>
      <c r="AVZ972" s="26"/>
      <c r="AWA972" s="26"/>
      <c r="AWB972" s="26"/>
      <c r="AWC972" s="26"/>
      <c r="AWD972" s="26"/>
      <c r="AWE972" s="26"/>
      <c r="AWF972" s="26"/>
      <c r="AWG972" s="26"/>
      <c r="AWH972" s="26"/>
      <c r="AWI972" s="26"/>
      <c r="AWJ972" s="26"/>
      <c r="AWK972" s="26"/>
      <c r="AWL972" s="26"/>
      <c r="AWM972" s="26"/>
      <c r="AWN972" s="26"/>
      <c r="AWO972" s="26"/>
      <c r="AWP972" s="26"/>
      <c r="AWQ972" s="26"/>
      <c r="AWR972" s="26"/>
      <c r="AWS972" s="26"/>
      <c r="AWT972" s="26"/>
      <c r="AWU972" s="26"/>
      <c r="AWV972" s="26"/>
      <c r="AWW972" s="26"/>
      <c r="AWX972" s="26"/>
      <c r="AWY972" s="26"/>
      <c r="AWZ972" s="26"/>
      <c r="AXA972" s="26"/>
      <c r="AXB972" s="26"/>
      <c r="AXC972" s="26"/>
      <c r="AXD972" s="26"/>
      <c r="AXE972" s="26"/>
      <c r="AXF972" s="26"/>
      <c r="AXG972" s="26"/>
      <c r="AXH972" s="26"/>
      <c r="AXI972" s="26"/>
      <c r="AXJ972" s="26"/>
      <c r="AXK972" s="26"/>
      <c r="AXL972" s="26"/>
      <c r="AXM972" s="26"/>
      <c r="AXN972" s="26"/>
      <c r="AXO972" s="26"/>
      <c r="AXP972" s="26"/>
      <c r="AXQ972" s="26"/>
      <c r="AXR972" s="26"/>
      <c r="AXS972" s="26"/>
      <c r="AXT972" s="26"/>
      <c r="AXU972" s="26"/>
      <c r="AXV972" s="26"/>
      <c r="AXW972" s="26"/>
      <c r="AXX972" s="26"/>
      <c r="AXY972" s="26"/>
      <c r="AXZ972" s="26"/>
      <c r="AYA972" s="26"/>
      <c r="AYB972" s="26"/>
      <c r="AYC972" s="26"/>
      <c r="AYD972" s="26"/>
      <c r="AYE972" s="26"/>
      <c r="AYF972" s="26"/>
      <c r="AYG972" s="26"/>
      <c r="AYH972" s="26"/>
      <c r="AYI972" s="26"/>
      <c r="AYJ972" s="26"/>
      <c r="AYK972" s="26"/>
      <c r="AYL972" s="26"/>
      <c r="AYM972" s="26"/>
      <c r="AYN972" s="26"/>
      <c r="AYO972" s="26"/>
      <c r="AYP972" s="26"/>
      <c r="AYQ972" s="26"/>
      <c r="AYR972" s="26"/>
      <c r="AYS972" s="26"/>
      <c r="AYT972" s="26"/>
      <c r="AYU972" s="26"/>
      <c r="AYV972" s="26"/>
      <c r="AYW972" s="26"/>
      <c r="AYX972" s="26"/>
      <c r="AYY972" s="26"/>
      <c r="AYZ972" s="26"/>
      <c r="AZA972" s="26"/>
      <c r="AZB972" s="26"/>
      <c r="AZC972" s="26"/>
      <c r="AZD972" s="26"/>
      <c r="AZE972" s="26"/>
      <c r="AZF972" s="26"/>
      <c r="AZG972" s="26"/>
      <c r="AZH972" s="26"/>
      <c r="AZI972" s="26"/>
      <c r="AZJ972" s="26"/>
      <c r="AZK972" s="26"/>
      <c r="AZL972" s="26"/>
      <c r="AZM972" s="26"/>
      <c r="AZN972" s="26"/>
      <c r="AZO972" s="26"/>
      <c r="AZP972" s="26"/>
      <c r="AZQ972" s="26"/>
      <c r="AZR972" s="26"/>
      <c r="AZS972" s="26"/>
      <c r="AZT972" s="26"/>
      <c r="AZU972" s="26"/>
      <c r="AZV972" s="26"/>
      <c r="AZW972" s="26"/>
      <c r="AZX972" s="26"/>
      <c r="AZY972" s="26"/>
      <c r="AZZ972" s="26"/>
      <c r="BAA972" s="26"/>
      <c r="BAB972" s="26"/>
      <c r="BAC972" s="26"/>
      <c r="BAD972" s="26"/>
      <c r="BAE972" s="26"/>
      <c r="BAF972" s="26"/>
      <c r="BAG972" s="26"/>
      <c r="BAH972" s="26"/>
      <c r="BAI972" s="26"/>
      <c r="BAJ972" s="26"/>
      <c r="BAK972" s="26"/>
      <c r="BAL972" s="26"/>
      <c r="BAM972" s="26"/>
      <c r="BAN972" s="26"/>
      <c r="BAO972" s="26"/>
      <c r="BAP972" s="26"/>
      <c r="BAQ972" s="26"/>
      <c r="BAR972" s="26"/>
      <c r="BAS972" s="26"/>
      <c r="BAT972" s="26"/>
      <c r="BAU972" s="26"/>
      <c r="BAV972" s="26"/>
      <c r="BAW972" s="26"/>
      <c r="BAX972" s="26"/>
      <c r="BAY972" s="26"/>
      <c r="BAZ972" s="26"/>
      <c r="BBA972" s="26"/>
      <c r="BBB972" s="26"/>
      <c r="BBC972" s="26"/>
      <c r="BBD972" s="26"/>
      <c r="BBE972" s="26"/>
      <c r="BBF972" s="26"/>
      <c r="BBG972" s="26"/>
      <c r="BBH972" s="26"/>
      <c r="BBI972" s="26"/>
      <c r="BBJ972" s="26"/>
      <c r="BBK972" s="26"/>
      <c r="BBL972" s="26"/>
      <c r="BBM972" s="26"/>
      <c r="BBN972" s="26"/>
      <c r="BBO972" s="26"/>
      <c r="BBP972" s="26"/>
      <c r="BBQ972" s="26"/>
      <c r="BBR972" s="26"/>
      <c r="BBS972" s="26"/>
      <c r="BBT972" s="26"/>
      <c r="BBU972" s="26"/>
      <c r="BBV972" s="26"/>
      <c r="BBW972" s="26"/>
      <c r="BBX972" s="26"/>
      <c r="BBY972" s="26"/>
      <c r="BBZ972" s="26"/>
      <c r="BCA972" s="26"/>
      <c r="BCB972" s="26"/>
      <c r="BCC972" s="26"/>
      <c r="BCD972" s="26"/>
      <c r="BCE972" s="26"/>
      <c r="BCF972" s="26"/>
      <c r="BCG972" s="26"/>
      <c r="BCH972" s="26"/>
      <c r="BCI972" s="26"/>
      <c r="BCJ972" s="26"/>
      <c r="BCK972" s="26"/>
      <c r="BCL972" s="26"/>
      <c r="BCM972" s="26"/>
      <c r="BCN972" s="26"/>
      <c r="BCO972" s="26"/>
      <c r="BCP972" s="26"/>
      <c r="BCQ972" s="26"/>
      <c r="BCR972" s="26"/>
      <c r="BCS972" s="26"/>
      <c r="BCT972" s="26"/>
      <c r="BCU972" s="26"/>
      <c r="BCV972" s="26"/>
      <c r="BCW972" s="26"/>
      <c r="BCX972" s="26"/>
      <c r="BCY972" s="26"/>
      <c r="BCZ972" s="26"/>
      <c r="BDA972" s="26"/>
      <c r="BDB972" s="26"/>
      <c r="BDC972" s="26"/>
      <c r="BDD972" s="26"/>
      <c r="BDE972" s="26"/>
      <c r="BDF972" s="26"/>
      <c r="BDG972" s="26"/>
      <c r="BDH972" s="26"/>
      <c r="BDI972" s="26"/>
      <c r="BDJ972" s="26"/>
      <c r="BDK972" s="26"/>
      <c r="BDL972" s="26"/>
      <c r="BDM972" s="26"/>
      <c r="BDN972" s="26"/>
      <c r="BDO972" s="26"/>
      <c r="BDP972" s="26"/>
      <c r="BDQ972" s="26"/>
      <c r="BDR972" s="26"/>
      <c r="BDS972" s="26"/>
      <c r="BDT972" s="26"/>
      <c r="BDU972" s="26"/>
      <c r="BDV972" s="26"/>
      <c r="BDW972" s="26"/>
      <c r="BDX972" s="26"/>
      <c r="BDY972" s="26"/>
      <c r="BDZ972" s="26"/>
      <c r="BEA972" s="26"/>
      <c r="BEB972" s="26"/>
      <c r="BEC972" s="26"/>
      <c r="BED972" s="26"/>
      <c r="BEE972" s="26"/>
      <c r="BEF972" s="26"/>
      <c r="BEG972" s="26"/>
      <c r="BEH972" s="26"/>
      <c r="BEI972" s="26"/>
      <c r="BEJ972" s="26"/>
      <c r="BEK972" s="26"/>
      <c r="BEL972" s="26"/>
      <c r="BEM972" s="26"/>
      <c r="BEN972" s="26"/>
      <c r="BEO972" s="26"/>
      <c r="BEP972" s="26"/>
      <c r="BEQ972" s="26"/>
      <c r="BER972" s="26"/>
      <c r="BES972" s="26"/>
      <c r="BET972" s="26"/>
      <c r="BEU972" s="26"/>
      <c r="BEV972" s="26"/>
      <c r="BEW972" s="26"/>
      <c r="BEX972" s="26"/>
      <c r="BEY972" s="26"/>
      <c r="BEZ972" s="26"/>
      <c r="BFA972" s="26"/>
      <c r="BFB972" s="26"/>
      <c r="BFC972" s="26"/>
      <c r="BFD972" s="26"/>
      <c r="BFE972" s="26"/>
      <c r="BFF972" s="26"/>
      <c r="BFG972" s="26"/>
      <c r="BFH972" s="26"/>
      <c r="BFI972" s="26"/>
      <c r="BFJ972" s="26"/>
      <c r="BFK972" s="26"/>
      <c r="BFL972" s="26"/>
      <c r="BFM972" s="26"/>
      <c r="BFN972" s="26"/>
      <c r="BFO972" s="26"/>
      <c r="BFP972" s="26"/>
      <c r="BFQ972" s="26"/>
      <c r="BFR972" s="26"/>
      <c r="BFS972" s="26"/>
      <c r="BFT972" s="26"/>
      <c r="BFU972" s="26"/>
      <c r="BFV972" s="26"/>
      <c r="BFW972" s="26"/>
      <c r="BFX972" s="26"/>
      <c r="BFY972" s="26"/>
      <c r="BFZ972" s="26"/>
      <c r="BGA972" s="26"/>
      <c r="BGB972" s="26"/>
      <c r="BGC972" s="26"/>
      <c r="BGD972" s="26"/>
      <c r="BGE972" s="26"/>
      <c r="BGF972" s="26"/>
      <c r="BGG972" s="26"/>
      <c r="BGH972" s="26"/>
      <c r="BGI972" s="26"/>
      <c r="BGJ972" s="26"/>
      <c r="BGK972" s="26"/>
      <c r="BGL972" s="26"/>
      <c r="BGM972" s="26"/>
      <c r="BGN972" s="26"/>
      <c r="BGO972" s="26"/>
      <c r="BGP972" s="26"/>
      <c r="BGQ972" s="26"/>
      <c r="BGR972" s="26"/>
      <c r="BGS972" s="26"/>
      <c r="BGT972" s="26"/>
      <c r="BGU972" s="26"/>
      <c r="BGV972" s="26"/>
      <c r="BGW972" s="26"/>
      <c r="BGX972" s="26"/>
      <c r="BGY972" s="26"/>
      <c r="BGZ972" s="26"/>
      <c r="BHA972" s="26"/>
      <c r="BHB972" s="26"/>
      <c r="BHC972" s="26"/>
      <c r="BHD972" s="26"/>
      <c r="BHE972" s="26"/>
      <c r="BHF972" s="26"/>
      <c r="BHG972" s="26"/>
      <c r="BHH972" s="26"/>
      <c r="BHI972" s="26"/>
      <c r="BHJ972" s="26"/>
      <c r="BHK972" s="26"/>
      <c r="BHL972" s="26"/>
      <c r="BHM972" s="26"/>
      <c r="BHN972" s="26"/>
      <c r="BHO972" s="26"/>
      <c r="BHP972" s="26"/>
      <c r="BHQ972" s="26"/>
      <c r="BHR972" s="26"/>
      <c r="BHS972" s="26"/>
      <c r="BHT972" s="26"/>
      <c r="BHU972" s="26"/>
      <c r="BHV972" s="26"/>
      <c r="BHW972" s="26"/>
      <c r="BHX972" s="26"/>
      <c r="BHY972" s="26"/>
      <c r="BHZ972" s="26"/>
      <c r="BIA972" s="26"/>
      <c r="BIB972" s="26"/>
      <c r="BIC972" s="26"/>
      <c r="BID972" s="26"/>
      <c r="BIE972" s="26"/>
      <c r="BIF972" s="26"/>
      <c r="BIG972" s="26"/>
      <c r="BIH972" s="26"/>
      <c r="BII972" s="26"/>
      <c r="BIJ972" s="26"/>
      <c r="BIK972" s="26"/>
      <c r="BIL972" s="26"/>
      <c r="BIM972" s="26"/>
      <c r="BIN972" s="26"/>
      <c r="BIO972" s="26"/>
      <c r="BIP972" s="26"/>
      <c r="BIQ972" s="26"/>
      <c r="BIR972" s="26"/>
      <c r="BIS972" s="26"/>
      <c r="BIT972" s="26"/>
      <c r="BIU972" s="26"/>
      <c r="BIV972" s="26"/>
      <c r="BIW972" s="26"/>
      <c r="BIX972" s="26"/>
      <c r="BIY972" s="26"/>
      <c r="BIZ972" s="26"/>
      <c r="BJA972" s="26"/>
      <c r="BJB972" s="26"/>
      <c r="BJC972" s="26"/>
      <c r="BJD972" s="26"/>
      <c r="BJE972" s="26"/>
      <c r="BJF972" s="26"/>
      <c r="BJG972" s="26"/>
      <c r="BJH972" s="26"/>
      <c r="BJI972" s="26"/>
      <c r="BJJ972" s="26"/>
      <c r="BJK972" s="26"/>
      <c r="BJL972" s="26"/>
      <c r="BJM972" s="26"/>
      <c r="BJN972" s="26"/>
      <c r="BJO972" s="26"/>
      <c r="BJP972" s="26"/>
      <c r="BJQ972" s="26"/>
      <c r="BJR972" s="26"/>
      <c r="BJS972" s="26"/>
      <c r="BJT972" s="26"/>
      <c r="BJU972" s="26"/>
      <c r="BJV972" s="26"/>
      <c r="BJW972" s="26"/>
      <c r="BJX972" s="26"/>
      <c r="BJY972" s="26"/>
      <c r="BJZ972" s="26"/>
      <c r="BKA972" s="26"/>
      <c r="BKB972" s="26"/>
      <c r="BKC972" s="26"/>
      <c r="BKD972" s="26"/>
      <c r="BKE972" s="26"/>
      <c r="BKF972" s="26"/>
      <c r="BKG972" s="26"/>
      <c r="BKH972" s="26"/>
      <c r="BKI972" s="26"/>
      <c r="BKJ972" s="26"/>
      <c r="BKK972" s="26"/>
      <c r="BKL972" s="26"/>
      <c r="BKM972" s="26"/>
      <c r="BKN972" s="26"/>
      <c r="BKO972" s="26"/>
      <c r="BKP972" s="26"/>
      <c r="BKQ972" s="26"/>
      <c r="BKR972" s="26"/>
      <c r="BKS972" s="26"/>
      <c r="BKT972" s="26"/>
      <c r="BKU972" s="26"/>
      <c r="BKV972" s="26"/>
      <c r="BKW972" s="26"/>
      <c r="BKX972" s="26"/>
      <c r="BKY972" s="26"/>
      <c r="BKZ972" s="26"/>
      <c r="BLA972" s="26"/>
      <c r="BLB972" s="26"/>
      <c r="BLC972" s="26"/>
      <c r="BLD972" s="26"/>
      <c r="BLE972" s="26"/>
      <c r="BLF972" s="26"/>
      <c r="BLG972" s="26"/>
      <c r="BLH972" s="26"/>
      <c r="BLI972" s="26"/>
      <c r="BLJ972" s="26"/>
      <c r="BLK972" s="26"/>
      <c r="BLL972" s="26"/>
      <c r="BLM972" s="26"/>
      <c r="BLN972" s="26"/>
      <c r="BLO972" s="26"/>
      <c r="BLP972" s="26"/>
      <c r="BLQ972" s="26"/>
      <c r="BLR972" s="26"/>
      <c r="BLS972" s="26"/>
      <c r="BLT972" s="26"/>
      <c r="BLU972" s="26"/>
      <c r="BLV972" s="26"/>
      <c r="BLW972" s="26"/>
      <c r="BLX972" s="26"/>
      <c r="BLY972" s="26"/>
      <c r="BLZ972" s="26"/>
      <c r="BMA972" s="26"/>
      <c r="BMB972" s="26"/>
      <c r="BMC972" s="26"/>
      <c r="BMD972" s="26"/>
      <c r="BME972" s="26"/>
      <c r="BMF972" s="26"/>
      <c r="BMG972" s="26"/>
      <c r="BMH972" s="26"/>
      <c r="BMI972" s="26"/>
      <c r="BMJ972" s="26"/>
      <c r="BMK972" s="26"/>
      <c r="BML972" s="26"/>
      <c r="BMM972" s="26"/>
      <c r="BMN972" s="26"/>
      <c r="BMO972" s="26"/>
      <c r="BMP972" s="26"/>
      <c r="BMQ972" s="26"/>
      <c r="BMR972" s="26"/>
      <c r="BMS972" s="26"/>
      <c r="BMT972" s="26"/>
      <c r="BMU972" s="26"/>
      <c r="BMV972" s="26"/>
      <c r="BMW972" s="26"/>
      <c r="BMX972" s="26"/>
      <c r="BMY972" s="26"/>
      <c r="BMZ972" s="26"/>
      <c r="BNA972" s="26"/>
      <c r="BNB972" s="26"/>
      <c r="BNC972" s="26"/>
      <c r="BND972" s="26"/>
      <c r="BNE972" s="26"/>
      <c r="BNF972" s="26"/>
      <c r="BNG972" s="26"/>
      <c r="BNH972" s="26"/>
      <c r="BNI972" s="26"/>
      <c r="BNJ972" s="26"/>
      <c r="BNK972" s="26"/>
      <c r="BNL972" s="26"/>
      <c r="BNM972" s="26"/>
      <c r="BNN972" s="26"/>
      <c r="BNO972" s="26"/>
      <c r="BNP972" s="26"/>
      <c r="BNQ972" s="26"/>
      <c r="BNR972" s="26"/>
      <c r="BNS972" s="26"/>
      <c r="BNT972" s="26"/>
      <c r="BNU972" s="26"/>
      <c r="BNV972" s="26"/>
      <c r="BNW972" s="26"/>
      <c r="BNX972" s="26"/>
      <c r="BNY972" s="26"/>
      <c r="BNZ972" s="26"/>
      <c r="BOA972" s="26"/>
      <c r="BOB972" s="26"/>
      <c r="BOC972" s="26"/>
      <c r="BOD972" s="26"/>
      <c r="BOE972" s="26"/>
      <c r="BOF972" s="26"/>
      <c r="BOG972" s="26"/>
      <c r="BOH972" s="26"/>
      <c r="BOI972" s="26"/>
      <c r="BOJ972" s="26"/>
      <c r="BOK972" s="26"/>
      <c r="BOL972" s="26"/>
      <c r="BOM972" s="26"/>
      <c r="BON972" s="26"/>
      <c r="BOO972" s="26"/>
      <c r="BOP972" s="26"/>
      <c r="BOQ972" s="26"/>
      <c r="BOR972" s="26"/>
      <c r="BOS972" s="26"/>
      <c r="BOT972" s="26"/>
      <c r="BOU972" s="26"/>
      <c r="BOV972" s="26"/>
      <c r="BOW972" s="26"/>
      <c r="BOX972" s="26"/>
      <c r="BOY972" s="26"/>
      <c r="BOZ972" s="26"/>
      <c r="BPA972" s="26"/>
      <c r="BPB972" s="26"/>
      <c r="BPC972" s="26"/>
      <c r="BPD972" s="26"/>
      <c r="BPE972" s="26"/>
      <c r="BPF972" s="26"/>
      <c r="BPG972" s="26"/>
      <c r="BPH972" s="26"/>
      <c r="BPI972" s="26"/>
      <c r="BPJ972" s="26"/>
      <c r="BPK972" s="26"/>
      <c r="BPL972" s="26"/>
      <c r="BPM972" s="26"/>
      <c r="BPN972" s="26"/>
      <c r="BPO972" s="26"/>
      <c r="BPP972" s="26"/>
      <c r="BPQ972" s="26"/>
      <c r="BPR972" s="26"/>
      <c r="BPS972" s="26"/>
      <c r="BPT972" s="26"/>
      <c r="BPU972" s="26"/>
      <c r="BPV972" s="26"/>
      <c r="BPW972" s="26"/>
      <c r="BPX972" s="26"/>
      <c r="BPY972" s="26"/>
      <c r="BPZ972" s="26"/>
      <c r="BQA972" s="26"/>
      <c r="BQB972" s="26"/>
      <c r="BQC972" s="26"/>
      <c r="BQD972" s="26"/>
      <c r="BQE972" s="26"/>
      <c r="BQF972" s="26"/>
      <c r="BQG972" s="26"/>
      <c r="BQH972" s="26"/>
      <c r="BQI972" s="26"/>
      <c r="BQJ972" s="26"/>
      <c r="BQK972" s="26"/>
      <c r="BQL972" s="26"/>
      <c r="BQM972" s="26"/>
      <c r="BQN972" s="26"/>
      <c r="BQO972" s="26"/>
      <c r="BQP972" s="26"/>
      <c r="BQQ972" s="26"/>
      <c r="BQR972" s="26"/>
      <c r="BQS972" s="26"/>
      <c r="BQT972" s="26"/>
      <c r="BQU972" s="26"/>
      <c r="BQV972" s="26"/>
      <c r="BQW972" s="26"/>
      <c r="BQX972" s="26"/>
      <c r="BQY972" s="26"/>
      <c r="BQZ972" s="26"/>
      <c r="BRA972" s="26"/>
      <c r="BRB972" s="26"/>
      <c r="BRC972" s="26"/>
      <c r="BRD972" s="26"/>
      <c r="BRE972" s="26"/>
      <c r="BRF972" s="26"/>
      <c r="BRG972" s="26"/>
      <c r="BRH972" s="26"/>
      <c r="BRI972" s="26"/>
      <c r="BRJ972" s="26"/>
      <c r="BRK972" s="26"/>
      <c r="BRL972" s="26"/>
      <c r="BRM972" s="26"/>
      <c r="BRN972" s="26"/>
      <c r="BRO972" s="26"/>
      <c r="BRP972" s="26"/>
      <c r="BRQ972" s="26"/>
      <c r="BRR972" s="26"/>
      <c r="BRS972" s="26"/>
      <c r="BRT972" s="26"/>
      <c r="BRU972" s="26"/>
      <c r="BRV972" s="26"/>
      <c r="BRW972" s="26"/>
      <c r="BRX972" s="26"/>
      <c r="BRY972" s="26"/>
      <c r="BRZ972" s="26"/>
      <c r="BSA972" s="26"/>
      <c r="BSB972" s="26"/>
      <c r="BSC972" s="26"/>
      <c r="BSD972" s="26"/>
      <c r="BSE972" s="26"/>
      <c r="BSF972" s="26"/>
      <c r="BSG972" s="26"/>
      <c r="BSH972" s="26"/>
      <c r="BSI972" s="26"/>
      <c r="BSJ972" s="26"/>
      <c r="BSK972" s="26"/>
      <c r="BSL972" s="26"/>
      <c r="BSM972" s="26"/>
      <c r="BSN972" s="26"/>
      <c r="BSO972" s="26"/>
      <c r="BSP972" s="26"/>
      <c r="BSQ972" s="26"/>
      <c r="BSR972" s="26"/>
      <c r="BSS972" s="26"/>
      <c r="BST972" s="26"/>
      <c r="BSU972" s="26"/>
      <c r="BSV972" s="26"/>
      <c r="BSW972" s="26"/>
      <c r="BSX972" s="26"/>
      <c r="BSY972" s="26"/>
      <c r="BSZ972" s="26"/>
      <c r="BTA972" s="26"/>
      <c r="BTB972" s="26"/>
      <c r="BTC972" s="26"/>
      <c r="BTD972" s="26"/>
      <c r="BTE972" s="26"/>
      <c r="BTF972" s="26"/>
      <c r="BTG972" s="26"/>
      <c r="BTH972" s="26"/>
      <c r="BTI972" s="26"/>
      <c r="BTJ972" s="26"/>
      <c r="BTK972" s="26"/>
      <c r="BTL972" s="26"/>
      <c r="BTM972" s="26"/>
      <c r="BTN972" s="26"/>
      <c r="BTO972" s="26"/>
      <c r="BTP972" s="26"/>
      <c r="BTQ972" s="26"/>
      <c r="BTR972" s="26"/>
      <c r="BTS972" s="26"/>
      <c r="BTT972" s="26"/>
      <c r="BTU972" s="26"/>
      <c r="BTV972" s="26"/>
      <c r="BTW972" s="26"/>
      <c r="BTX972" s="26"/>
      <c r="BTY972" s="26"/>
      <c r="BTZ972" s="26"/>
      <c r="BUA972" s="26"/>
      <c r="BUB972" s="26"/>
      <c r="BUC972" s="26"/>
      <c r="BUD972" s="26"/>
      <c r="BUE972" s="26"/>
      <c r="BUF972" s="26"/>
      <c r="BUG972" s="26"/>
      <c r="BUH972" s="26"/>
      <c r="BUI972" s="26"/>
      <c r="BUJ972" s="26"/>
      <c r="BUK972" s="26"/>
      <c r="BUL972" s="26"/>
      <c r="BUM972" s="26"/>
      <c r="BUN972" s="26"/>
      <c r="BUO972" s="26"/>
      <c r="BUP972" s="26"/>
      <c r="BUQ972" s="26"/>
      <c r="BUR972" s="26"/>
      <c r="BUS972" s="26"/>
      <c r="BUT972" s="26"/>
      <c r="BUU972" s="26"/>
      <c r="BUV972" s="26"/>
      <c r="BUW972" s="26"/>
      <c r="BUX972" s="26"/>
      <c r="BUY972" s="26"/>
      <c r="BUZ972" s="26"/>
      <c r="BVA972" s="26"/>
      <c r="BVB972" s="26"/>
      <c r="BVC972" s="26"/>
      <c r="BVD972" s="26"/>
      <c r="BVE972" s="26"/>
      <c r="BVF972" s="26"/>
      <c r="BVG972" s="26"/>
      <c r="BVH972" s="26"/>
      <c r="BVI972" s="26"/>
      <c r="BVJ972" s="26"/>
      <c r="BVK972" s="26"/>
      <c r="BVL972" s="26"/>
      <c r="BVM972" s="26"/>
      <c r="BVN972" s="26"/>
      <c r="BVO972" s="26"/>
      <c r="BVP972" s="26"/>
      <c r="BVQ972" s="26"/>
      <c r="BVR972" s="26"/>
      <c r="BVS972" s="26"/>
      <c r="BVT972" s="26"/>
      <c r="BVU972" s="26"/>
      <c r="BVV972" s="26"/>
      <c r="BVW972" s="26"/>
      <c r="BVX972" s="26"/>
      <c r="BVY972" s="26"/>
      <c r="BVZ972" s="26"/>
      <c r="BWA972" s="26"/>
      <c r="BWB972" s="26"/>
      <c r="BWC972" s="26"/>
      <c r="BWD972" s="26"/>
      <c r="BWE972" s="26"/>
      <c r="BWF972" s="26"/>
      <c r="BWG972" s="26"/>
      <c r="BWH972" s="26"/>
      <c r="BWI972" s="26"/>
      <c r="BWJ972" s="26"/>
      <c r="BWK972" s="26"/>
      <c r="BWL972" s="26"/>
      <c r="BWM972" s="26"/>
      <c r="BWN972" s="26"/>
      <c r="BWO972" s="26"/>
      <c r="BWP972" s="26"/>
      <c r="BWQ972" s="26"/>
      <c r="BWR972" s="26"/>
      <c r="BWS972" s="26"/>
      <c r="BWT972" s="26"/>
      <c r="BWU972" s="26"/>
      <c r="BWV972" s="26"/>
      <c r="BWW972" s="26"/>
      <c r="BWX972" s="26"/>
      <c r="BWY972" s="26"/>
      <c r="BWZ972" s="26"/>
      <c r="BXA972" s="26"/>
      <c r="BXB972" s="26"/>
      <c r="BXC972" s="26"/>
      <c r="BXD972" s="26"/>
      <c r="BXE972" s="26"/>
      <c r="BXF972" s="26"/>
      <c r="BXG972" s="26"/>
      <c r="BXH972" s="26"/>
      <c r="BXI972" s="26"/>
      <c r="BXJ972" s="26"/>
      <c r="BXK972" s="26"/>
      <c r="BXL972" s="26"/>
      <c r="BXM972" s="26"/>
      <c r="BXN972" s="26"/>
      <c r="BXO972" s="26"/>
      <c r="BXP972" s="26"/>
      <c r="BXQ972" s="26"/>
      <c r="BXR972" s="26"/>
      <c r="BXS972" s="26"/>
      <c r="BXT972" s="26"/>
      <c r="BXU972" s="26"/>
      <c r="BXV972" s="26"/>
      <c r="BXW972" s="26"/>
      <c r="BXX972" s="26"/>
      <c r="BXY972" s="26"/>
      <c r="BXZ972" s="26"/>
      <c r="BYA972" s="26"/>
      <c r="BYB972" s="26"/>
      <c r="BYC972" s="26"/>
      <c r="BYD972" s="26"/>
      <c r="BYE972" s="26"/>
      <c r="BYF972" s="26"/>
      <c r="BYG972" s="26"/>
      <c r="BYH972" s="26"/>
      <c r="BYI972" s="26"/>
      <c r="BYJ972" s="26"/>
      <c r="BYK972" s="26"/>
      <c r="BYL972" s="26"/>
      <c r="BYM972" s="26"/>
      <c r="BYN972" s="26"/>
      <c r="BYO972" s="26"/>
      <c r="BYP972" s="26"/>
      <c r="BYQ972" s="26"/>
      <c r="BYR972" s="26"/>
      <c r="BYS972" s="26"/>
      <c r="BYT972" s="26"/>
      <c r="BYU972" s="26"/>
      <c r="BYV972" s="26"/>
      <c r="BYW972" s="26"/>
      <c r="BYX972" s="26"/>
      <c r="BYY972" s="26"/>
      <c r="BYZ972" s="26"/>
      <c r="BZA972" s="26"/>
      <c r="BZB972" s="26"/>
      <c r="BZC972" s="26"/>
      <c r="BZD972" s="26"/>
      <c r="BZE972" s="26"/>
      <c r="BZF972" s="26"/>
      <c r="BZG972" s="26"/>
      <c r="BZH972" s="26"/>
      <c r="BZI972" s="26"/>
      <c r="BZJ972" s="26"/>
      <c r="BZK972" s="26"/>
      <c r="BZL972" s="26"/>
      <c r="BZM972" s="26"/>
      <c r="BZN972" s="26"/>
      <c r="BZO972" s="26"/>
      <c r="BZP972" s="26"/>
      <c r="BZQ972" s="26"/>
      <c r="BZR972" s="26"/>
      <c r="BZS972" s="26"/>
      <c r="BZT972" s="26"/>
      <c r="BZU972" s="26"/>
      <c r="BZV972" s="26"/>
      <c r="BZW972" s="26"/>
      <c r="BZX972" s="26"/>
      <c r="BZY972" s="26"/>
      <c r="BZZ972" s="26"/>
      <c r="CAA972" s="26"/>
      <c r="CAB972" s="26"/>
      <c r="CAC972" s="26"/>
      <c r="CAD972" s="26"/>
      <c r="CAE972" s="26"/>
      <c r="CAF972" s="26"/>
      <c r="CAG972" s="26"/>
      <c r="CAH972" s="26"/>
      <c r="CAI972" s="26"/>
      <c r="CAJ972" s="26"/>
      <c r="CAK972" s="26"/>
      <c r="CAL972" s="26"/>
      <c r="CAM972" s="26"/>
      <c r="CAN972" s="26"/>
      <c r="CAO972" s="26"/>
      <c r="CAP972" s="26"/>
      <c r="CAQ972" s="26"/>
      <c r="CAR972" s="26"/>
      <c r="CAS972" s="26"/>
      <c r="CAT972" s="26"/>
      <c r="CAU972" s="26"/>
      <c r="CAV972" s="26"/>
      <c r="CAW972" s="26"/>
      <c r="CAX972" s="26"/>
      <c r="CAY972" s="26"/>
      <c r="CAZ972" s="26"/>
      <c r="CBA972" s="26"/>
      <c r="CBB972" s="26"/>
      <c r="CBC972" s="26"/>
      <c r="CBD972" s="26"/>
      <c r="CBE972" s="26"/>
      <c r="CBF972" s="26"/>
      <c r="CBG972" s="26"/>
      <c r="CBH972" s="26"/>
      <c r="CBI972" s="26"/>
      <c r="CBJ972" s="26"/>
      <c r="CBK972" s="26"/>
      <c r="CBL972" s="26"/>
      <c r="CBM972" s="26"/>
      <c r="CBN972" s="26"/>
      <c r="CBO972" s="26"/>
      <c r="CBP972" s="26"/>
      <c r="CBQ972" s="26"/>
      <c r="CBR972" s="26"/>
      <c r="CBS972" s="26"/>
      <c r="CBT972" s="26"/>
      <c r="CBU972" s="26"/>
      <c r="CBV972" s="26"/>
      <c r="CBW972" s="26"/>
      <c r="CBX972" s="26"/>
      <c r="CBY972" s="26"/>
      <c r="CBZ972" s="26"/>
      <c r="CCA972" s="26"/>
      <c r="CCB972" s="26"/>
      <c r="CCC972" s="26"/>
      <c r="CCD972" s="26"/>
      <c r="CCE972" s="26"/>
      <c r="CCF972" s="26"/>
      <c r="CCG972" s="26"/>
      <c r="CCH972" s="26"/>
      <c r="CCI972" s="26"/>
      <c r="CCJ972" s="26"/>
      <c r="CCK972" s="26"/>
      <c r="CCL972" s="26"/>
      <c r="CCM972" s="26"/>
      <c r="CCN972" s="26"/>
      <c r="CCO972" s="26"/>
      <c r="CCP972" s="26"/>
      <c r="CCQ972" s="26"/>
      <c r="CCR972" s="26"/>
      <c r="CCS972" s="26"/>
      <c r="CCT972" s="26"/>
      <c r="CCU972" s="26"/>
      <c r="CCV972" s="26"/>
      <c r="CCW972" s="26"/>
      <c r="CCX972" s="26"/>
      <c r="CCY972" s="26"/>
      <c r="CCZ972" s="26"/>
      <c r="CDA972" s="26"/>
      <c r="CDB972" s="26"/>
      <c r="CDC972" s="26"/>
      <c r="CDD972" s="26"/>
      <c r="CDE972" s="26"/>
      <c r="CDF972" s="26"/>
      <c r="CDG972" s="26"/>
      <c r="CDH972" s="26"/>
      <c r="CDI972" s="26"/>
      <c r="CDJ972" s="26"/>
      <c r="CDK972" s="26"/>
      <c r="CDL972" s="26"/>
      <c r="CDM972" s="26"/>
      <c r="CDN972" s="26"/>
      <c r="CDO972" s="26"/>
      <c r="CDP972" s="26"/>
      <c r="CDQ972" s="26"/>
      <c r="CDR972" s="26"/>
      <c r="CDS972" s="26"/>
      <c r="CDT972" s="26"/>
      <c r="CDU972" s="26"/>
      <c r="CDV972" s="26"/>
      <c r="CDW972" s="26"/>
      <c r="CDX972" s="26"/>
      <c r="CDY972" s="26"/>
      <c r="CDZ972" s="26"/>
      <c r="CEA972" s="26"/>
      <c r="CEB972" s="26"/>
      <c r="CEC972" s="26"/>
      <c r="CED972" s="26"/>
      <c r="CEE972" s="26"/>
      <c r="CEF972" s="26"/>
      <c r="CEG972" s="26"/>
      <c r="CEH972" s="26"/>
      <c r="CEI972" s="26"/>
      <c r="CEJ972" s="26"/>
      <c r="CEK972" s="26"/>
      <c r="CEL972" s="26"/>
      <c r="CEM972" s="26"/>
      <c r="CEN972" s="26"/>
      <c r="CEO972" s="26"/>
      <c r="CEP972" s="26"/>
      <c r="CEQ972" s="26"/>
      <c r="CER972" s="26"/>
      <c r="CES972" s="26"/>
      <c r="CET972" s="26"/>
      <c r="CEU972" s="26"/>
      <c r="CEV972" s="26"/>
      <c r="CEW972" s="26"/>
      <c r="CEX972" s="26"/>
      <c r="CEY972" s="26"/>
      <c r="CEZ972" s="26"/>
      <c r="CFA972" s="26"/>
      <c r="CFB972" s="26"/>
      <c r="CFC972" s="26"/>
      <c r="CFD972" s="26"/>
      <c r="CFE972" s="26"/>
      <c r="CFF972" s="26"/>
      <c r="CFG972" s="26"/>
      <c r="CFH972" s="26"/>
      <c r="CFI972" s="26"/>
      <c r="CFJ972" s="26"/>
      <c r="CFK972" s="26"/>
      <c r="CFL972" s="26"/>
      <c r="CFM972" s="26"/>
      <c r="CFN972" s="26"/>
      <c r="CFO972" s="26"/>
      <c r="CFP972" s="26"/>
      <c r="CFQ972" s="26"/>
      <c r="CFR972" s="26"/>
      <c r="CFS972" s="26"/>
      <c r="CFT972" s="26"/>
      <c r="CFU972" s="26"/>
      <c r="CFV972" s="26"/>
      <c r="CFW972" s="26"/>
      <c r="CFX972" s="26"/>
      <c r="CFY972" s="26"/>
      <c r="CFZ972" s="26"/>
      <c r="CGA972" s="26"/>
      <c r="CGB972" s="26"/>
      <c r="CGC972" s="26"/>
      <c r="CGD972" s="26"/>
      <c r="CGE972" s="26"/>
      <c r="CGF972" s="26"/>
      <c r="CGG972" s="26"/>
      <c r="CGH972" s="26"/>
      <c r="CGI972" s="26"/>
      <c r="CGJ972" s="26"/>
      <c r="CGK972" s="26"/>
      <c r="CGL972" s="26"/>
      <c r="CGM972" s="26"/>
      <c r="CGN972" s="26"/>
      <c r="CGO972" s="26"/>
      <c r="CGP972" s="26"/>
      <c r="CGQ972" s="26"/>
      <c r="CGR972" s="26"/>
      <c r="CGS972" s="26"/>
      <c r="CGT972" s="26"/>
      <c r="CGU972" s="26"/>
      <c r="CGV972" s="26"/>
      <c r="CGW972" s="26"/>
      <c r="CGX972" s="26"/>
      <c r="CGY972" s="26"/>
      <c r="CGZ972" s="26"/>
      <c r="CHA972" s="26"/>
      <c r="CHB972" s="26"/>
      <c r="CHC972" s="26"/>
      <c r="CHD972" s="26"/>
      <c r="CHE972" s="26"/>
      <c r="CHF972" s="26"/>
      <c r="CHG972" s="26"/>
      <c r="CHH972" s="26"/>
      <c r="CHI972" s="26"/>
      <c r="CHJ972" s="26"/>
      <c r="CHK972" s="26"/>
      <c r="CHL972" s="26"/>
      <c r="CHM972" s="26"/>
      <c r="CHN972" s="26"/>
      <c r="CHO972" s="26"/>
      <c r="CHP972" s="26"/>
      <c r="CHQ972" s="26"/>
      <c r="CHR972" s="26"/>
      <c r="CHS972" s="26"/>
      <c r="CHT972" s="26"/>
      <c r="CHU972" s="26"/>
      <c r="CHV972" s="26"/>
      <c r="CHW972" s="26"/>
      <c r="CHX972" s="26"/>
      <c r="CHY972" s="26"/>
      <c r="CHZ972" s="26"/>
      <c r="CIA972" s="26"/>
      <c r="CIB972" s="26"/>
      <c r="CIC972" s="26"/>
      <c r="CID972" s="26"/>
      <c r="CIE972" s="26"/>
      <c r="CIF972" s="26"/>
      <c r="CIG972" s="26"/>
      <c r="CIH972" s="26"/>
      <c r="CII972" s="26"/>
      <c r="CIJ972" s="26"/>
      <c r="CIK972" s="26"/>
      <c r="CIL972" s="26"/>
      <c r="CIM972" s="26"/>
      <c r="CIN972" s="26"/>
      <c r="CIO972" s="26"/>
      <c r="CIP972" s="26"/>
      <c r="CIQ972" s="26"/>
      <c r="CIR972" s="26"/>
      <c r="CIS972" s="26"/>
      <c r="CIT972" s="26"/>
      <c r="CIU972" s="26"/>
      <c r="CIV972" s="26"/>
      <c r="CIW972" s="26"/>
      <c r="CIX972" s="26"/>
      <c r="CIY972" s="26"/>
      <c r="CIZ972" s="26"/>
      <c r="CJA972" s="26"/>
      <c r="CJB972" s="26"/>
      <c r="CJC972" s="26"/>
      <c r="CJD972" s="26"/>
      <c r="CJE972" s="26"/>
      <c r="CJF972" s="26"/>
      <c r="CJG972" s="26"/>
      <c r="CJH972" s="26"/>
      <c r="CJI972" s="26"/>
      <c r="CJJ972" s="26"/>
      <c r="CJK972" s="26"/>
      <c r="CJL972" s="26"/>
      <c r="CJM972" s="26"/>
      <c r="CJN972" s="26"/>
      <c r="CJO972" s="26"/>
      <c r="CJP972" s="26"/>
      <c r="CJQ972" s="26"/>
      <c r="CJR972" s="26"/>
      <c r="CJS972" s="26"/>
      <c r="CJT972" s="26"/>
      <c r="CJU972" s="26"/>
      <c r="CJV972" s="26"/>
      <c r="CJW972" s="26"/>
      <c r="CJX972" s="26"/>
      <c r="CJY972" s="26"/>
      <c r="CJZ972" s="26"/>
      <c r="CKA972" s="26"/>
      <c r="CKB972" s="26"/>
      <c r="CKC972" s="26"/>
      <c r="CKD972" s="26"/>
      <c r="CKE972" s="26"/>
      <c r="CKF972" s="26"/>
      <c r="CKG972" s="26"/>
      <c r="CKH972" s="26"/>
      <c r="CKI972" s="26"/>
      <c r="CKJ972" s="26"/>
      <c r="CKK972" s="26"/>
      <c r="CKL972" s="26"/>
      <c r="CKM972" s="26"/>
      <c r="CKN972" s="26"/>
      <c r="CKO972" s="26"/>
      <c r="CKP972" s="26"/>
      <c r="CKQ972" s="26"/>
      <c r="CKR972" s="26"/>
      <c r="CKS972" s="26"/>
      <c r="CKT972" s="26"/>
      <c r="CKU972" s="26"/>
      <c r="CKV972" s="26"/>
      <c r="CKW972" s="26"/>
      <c r="CKX972" s="26"/>
      <c r="CKY972" s="26"/>
      <c r="CKZ972" s="26"/>
      <c r="CLA972" s="26"/>
      <c r="CLB972" s="26"/>
      <c r="CLC972" s="26"/>
      <c r="CLD972" s="26"/>
      <c r="CLE972" s="26"/>
      <c r="CLF972" s="26"/>
      <c r="CLG972" s="26"/>
      <c r="CLH972" s="26"/>
      <c r="CLI972" s="26"/>
      <c r="CLJ972" s="26"/>
      <c r="CLK972" s="26"/>
      <c r="CLL972" s="26"/>
      <c r="CLM972" s="26"/>
      <c r="CLN972" s="26"/>
      <c r="CLO972" s="26"/>
      <c r="CLP972" s="26"/>
      <c r="CLQ972" s="26"/>
      <c r="CLR972" s="26"/>
      <c r="CLS972" s="26"/>
      <c r="CLT972" s="26"/>
      <c r="CLU972" s="26"/>
      <c r="CLV972" s="26"/>
      <c r="CLW972" s="26"/>
      <c r="CLX972" s="26"/>
      <c r="CLY972" s="26"/>
      <c r="CLZ972" s="26"/>
      <c r="CMA972" s="26"/>
      <c r="CMB972" s="26"/>
      <c r="CMC972" s="26"/>
      <c r="CMD972" s="26"/>
      <c r="CME972" s="26"/>
      <c r="CMF972" s="26"/>
      <c r="CMG972" s="26"/>
      <c r="CMH972" s="26"/>
      <c r="CMI972" s="26"/>
      <c r="CMJ972" s="26"/>
      <c r="CMK972" s="26"/>
      <c r="CML972" s="26"/>
      <c r="CMM972" s="26"/>
      <c r="CMN972" s="26"/>
      <c r="CMO972" s="26"/>
      <c r="CMP972" s="26"/>
      <c r="CMQ972" s="26"/>
      <c r="CMR972" s="26"/>
      <c r="CMS972" s="26"/>
      <c r="CMT972" s="26"/>
      <c r="CMU972" s="26"/>
      <c r="CMV972" s="26"/>
      <c r="CMW972" s="26"/>
      <c r="CMX972" s="26"/>
      <c r="CMY972" s="26"/>
      <c r="CMZ972" s="26"/>
      <c r="CNA972" s="26"/>
      <c r="CNB972" s="26"/>
      <c r="CNC972" s="26"/>
      <c r="CND972" s="26"/>
      <c r="CNE972" s="26"/>
      <c r="CNF972" s="26"/>
      <c r="CNG972" s="26"/>
      <c r="CNH972" s="26"/>
      <c r="CNI972" s="26"/>
      <c r="CNJ972" s="26"/>
      <c r="CNK972" s="26"/>
      <c r="CNL972" s="26"/>
      <c r="CNM972" s="26"/>
      <c r="CNN972" s="26"/>
      <c r="CNO972" s="26"/>
      <c r="CNP972" s="26"/>
      <c r="CNQ972" s="26"/>
      <c r="CNR972" s="26"/>
      <c r="CNS972" s="26"/>
      <c r="CNT972" s="26"/>
      <c r="CNU972" s="26"/>
      <c r="CNV972" s="26"/>
      <c r="CNW972" s="26"/>
      <c r="CNX972" s="26"/>
      <c r="CNY972" s="26"/>
      <c r="CNZ972" s="26"/>
      <c r="COA972" s="26"/>
      <c r="COB972" s="26"/>
      <c r="COC972" s="26"/>
      <c r="COD972" s="26"/>
      <c r="COE972" s="26"/>
      <c r="COF972" s="26"/>
      <c r="COG972" s="26"/>
      <c r="COH972" s="26"/>
      <c r="COI972" s="26"/>
      <c r="COJ972" s="26"/>
      <c r="COK972" s="26"/>
      <c r="COL972" s="26"/>
      <c r="COM972" s="26"/>
      <c r="CON972" s="26"/>
      <c r="COO972" s="26"/>
      <c r="COP972" s="26"/>
      <c r="COQ972" s="26"/>
      <c r="COR972" s="26"/>
      <c r="COS972" s="26"/>
      <c r="COT972" s="26"/>
      <c r="COU972" s="26"/>
      <c r="COV972" s="26"/>
      <c r="COW972" s="26"/>
      <c r="COX972" s="26"/>
      <c r="COY972" s="26"/>
      <c r="COZ972" s="26"/>
      <c r="CPA972" s="26"/>
      <c r="CPB972" s="26"/>
      <c r="CPC972" s="26"/>
      <c r="CPD972" s="26"/>
      <c r="CPE972" s="26"/>
      <c r="CPF972" s="26"/>
      <c r="CPG972" s="26"/>
      <c r="CPH972" s="26"/>
      <c r="CPI972" s="26"/>
      <c r="CPJ972" s="26"/>
      <c r="CPK972" s="26"/>
      <c r="CPL972" s="26"/>
      <c r="CPM972" s="26"/>
      <c r="CPN972" s="26"/>
      <c r="CPO972" s="26"/>
      <c r="CPP972" s="26"/>
      <c r="CPQ972" s="26"/>
      <c r="CPR972" s="26"/>
      <c r="CPS972" s="26"/>
      <c r="CPT972" s="26"/>
      <c r="CPU972" s="26"/>
      <c r="CPV972" s="26"/>
      <c r="CPW972" s="26"/>
      <c r="CPX972" s="26"/>
      <c r="CPY972" s="26"/>
      <c r="CPZ972" s="26"/>
      <c r="CQA972" s="26"/>
      <c r="CQB972" s="26"/>
      <c r="CQC972" s="26"/>
      <c r="CQD972" s="26"/>
      <c r="CQE972" s="26"/>
      <c r="CQF972" s="26"/>
      <c r="CQG972" s="26"/>
      <c r="CQH972" s="26"/>
      <c r="CQI972" s="26"/>
      <c r="CQJ972" s="26"/>
      <c r="CQK972" s="26"/>
      <c r="CQL972" s="26"/>
      <c r="CQM972" s="26"/>
      <c r="CQN972" s="26"/>
      <c r="CQO972" s="26"/>
      <c r="CQP972" s="26"/>
      <c r="CQQ972" s="26"/>
      <c r="CQR972" s="26"/>
      <c r="CQS972" s="26"/>
      <c r="CQT972" s="26"/>
      <c r="CQU972" s="26"/>
      <c r="CQV972" s="26"/>
      <c r="CQW972" s="26"/>
      <c r="CQX972" s="26"/>
      <c r="CQY972" s="26"/>
      <c r="CQZ972" s="26"/>
      <c r="CRA972" s="26"/>
      <c r="CRB972" s="26"/>
      <c r="CRC972" s="26"/>
      <c r="CRD972" s="26"/>
      <c r="CRE972" s="26"/>
      <c r="CRF972" s="26"/>
      <c r="CRG972" s="26"/>
      <c r="CRH972" s="26"/>
      <c r="CRI972" s="26"/>
      <c r="CRJ972" s="26"/>
      <c r="CRK972" s="26"/>
      <c r="CRL972" s="26"/>
      <c r="CRM972" s="26"/>
      <c r="CRN972" s="26"/>
      <c r="CRO972" s="26"/>
      <c r="CRP972" s="26"/>
      <c r="CRQ972" s="26"/>
      <c r="CRR972" s="26"/>
      <c r="CRS972" s="26"/>
      <c r="CRT972" s="26"/>
      <c r="CRU972" s="26"/>
      <c r="CRV972" s="26"/>
      <c r="CRW972" s="26"/>
      <c r="CRX972" s="26"/>
      <c r="CRY972" s="26"/>
      <c r="CRZ972" s="26"/>
      <c r="CSA972" s="26"/>
      <c r="CSB972" s="26"/>
      <c r="CSC972" s="26"/>
      <c r="CSD972" s="26"/>
      <c r="CSE972" s="26"/>
      <c r="CSF972" s="26"/>
      <c r="CSG972" s="26"/>
      <c r="CSH972" s="26"/>
      <c r="CSI972" s="26"/>
      <c r="CSJ972" s="26"/>
      <c r="CSK972" s="26"/>
      <c r="CSL972" s="26"/>
      <c r="CSM972" s="26"/>
      <c r="CSN972" s="26"/>
      <c r="CSO972" s="26"/>
      <c r="CSP972" s="26"/>
      <c r="CSQ972" s="26"/>
      <c r="CSR972" s="26"/>
      <c r="CSS972" s="26"/>
      <c r="CST972" s="26"/>
      <c r="CSU972" s="26"/>
      <c r="CSV972" s="26"/>
      <c r="CSW972" s="26"/>
      <c r="CSX972" s="26"/>
      <c r="CSY972" s="26"/>
      <c r="CSZ972" s="26"/>
      <c r="CTA972" s="26"/>
      <c r="CTB972" s="26"/>
      <c r="CTC972" s="26"/>
      <c r="CTD972" s="26"/>
      <c r="CTE972" s="26"/>
      <c r="CTF972" s="26"/>
      <c r="CTG972" s="26"/>
      <c r="CTH972" s="26"/>
      <c r="CTI972" s="26"/>
      <c r="CTJ972" s="26"/>
      <c r="CTK972" s="26"/>
      <c r="CTL972" s="26"/>
      <c r="CTM972" s="26"/>
      <c r="CTN972" s="26"/>
      <c r="CTO972" s="26"/>
      <c r="CTP972" s="26"/>
      <c r="CTQ972" s="26"/>
      <c r="CTR972" s="26"/>
      <c r="CTS972" s="26"/>
      <c r="CTT972" s="26"/>
      <c r="CTU972" s="26"/>
      <c r="CTV972" s="26"/>
      <c r="CTW972" s="26"/>
      <c r="CTX972" s="26"/>
      <c r="CTY972" s="26"/>
      <c r="CTZ972" s="26"/>
      <c r="CUA972" s="26"/>
      <c r="CUB972" s="26"/>
      <c r="CUC972" s="26"/>
      <c r="CUD972" s="26"/>
      <c r="CUE972" s="26"/>
      <c r="CUF972" s="26"/>
      <c r="CUG972" s="26"/>
      <c r="CUH972" s="26"/>
      <c r="CUI972" s="26"/>
      <c r="CUJ972" s="26"/>
      <c r="CUK972" s="26"/>
      <c r="CUL972" s="26"/>
      <c r="CUM972" s="26"/>
      <c r="CUN972" s="26"/>
      <c r="CUO972" s="26"/>
      <c r="CUP972" s="26"/>
      <c r="CUQ972" s="26"/>
      <c r="CUR972" s="26"/>
      <c r="CUS972" s="26"/>
      <c r="CUT972" s="26"/>
      <c r="CUU972" s="26"/>
      <c r="CUV972" s="26"/>
      <c r="CUW972" s="26"/>
      <c r="CUX972" s="26"/>
      <c r="CUY972" s="26"/>
      <c r="CUZ972" s="26"/>
      <c r="CVA972" s="26"/>
      <c r="CVB972" s="26"/>
      <c r="CVC972" s="26"/>
      <c r="CVD972" s="26"/>
      <c r="CVE972" s="26"/>
      <c r="CVF972" s="26"/>
      <c r="CVG972" s="26"/>
      <c r="CVH972" s="26"/>
      <c r="CVI972" s="26"/>
      <c r="CVJ972" s="26"/>
      <c r="CVK972" s="26"/>
      <c r="CVL972" s="26"/>
      <c r="CVM972" s="26"/>
      <c r="CVN972" s="26"/>
      <c r="CVO972" s="26"/>
      <c r="CVP972" s="26"/>
      <c r="CVQ972" s="26"/>
      <c r="CVR972" s="26"/>
      <c r="CVS972" s="26"/>
      <c r="CVT972" s="26"/>
      <c r="CVU972" s="26"/>
      <c r="CVV972" s="26"/>
      <c r="CVW972" s="26"/>
      <c r="CVX972" s="26"/>
      <c r="CVY972" s="26"/>
      <c r="CVZ972" s="26"/>
      <c r="CWA972" s="26"/>
      <c r="CWB972" s="26"/>
      <c r="CWC972" s="26"/>
      <c r="CWD972" s="26"/>
      <c r="CWE972" s="26"/>
      <c r="CWF972" s="26"/>
      <c r="CWG972" s="26"/>
      <c r="CWH972" s="26"/>
      <c r="CWI972" s="26"/>
      <c r="CWJ972" s="26"/>
      <c r="CWK972" s="26"/>
      <c r="CWL972" s="26"/>
      <c r="CWM972" s="26"/>
      <c r="CWN972" s="26"/>
      <c r="CWO972" s="26"/>
      <c r="CWP972" s="26"/>
      <c r="CWQ972" s="26"/>
      <c r="CWR972" s="26"/>
      <c r="CWS972" s="26"/>
      <c r="CWT972" s="26"/>
      <c r="CWU972" s="26"/>
      <c r="CWV972" s="26"/>
      <c r="CWW972" s="26"/>
      <c r="CWX972" s="26"/>
      <c r="CWY972" s="26"/>
      <c r="CWZ972" s="26"/>
      <c r="CXA972" s="26"/>
      <c r="CXB972" s="26"/>
      <c r="CXC972" s="26"/>
      <c r="CXD972" s="26"/>
      <c r="CXE972" s="26"/>
      <c r="CXF972" s="26"/>
      <c r="CXG972" s="26"/>
      <c r="CXH972" s="26"/>
      <c r="CXI972" s="26"/>
      <c r="CXJ972" s="26"/>
      <c r="CXK972" s="26"/>
      <c r="CXL972" s="26"/>
      <c r="CXM972" s="26"/>
      <c r="CXN972" s="26"/>
      <c r="CXO972" s="26"/>
      <c r="CXP972" s="26"/>
      <c r="CXQ972" s="26"/>
      <c r="CXR972" s="26"/>
      <c r="CXS972" s="26"/>
      <c r="CXT972" s="26"/>
      <c r="CXU972" s="26"/>
      <c r="CXV972" s="26"/>
      <c r="CXW972" s="26"/>
      <c r="CXX972" s="26"/>
      <c r="CXY972" s="26"/>
      <c r="CXZ972" s="26"/>
      <c r="CYA972" s="26"/>
      <c r="CYB972" s="26"/>
      <c r="CYC972" s="26"/>
      <c r="CYD972" s="26"/>
      <c r="CYE972" s="26"/>
      <c r="CYF972" s="26"/>
      <c r="CYG972" s="26"/>
      <c r="CYH972" s="26"/>
      <c r="CYI972" s="26"/>
      <c r="CYJ972" s="26"/>
      <c r="CYK972" s="26"/>
      <c r="CYL972" s="26"/>
      <c r="CYM972" s="26"/>
      <c r="CYN972" s="26"/>
      <c r="CYO972" s="26"/>
      <c r="CYP972" s="26"/>
      <c r="CYQ972" s="26"/>
      <c r="CYR972" s="26"/>
      <c r="CYS972" s="26"/>
      <c r="CYT972" s="26"/>
      <c r="CYU972" s="26"/>
      <c r="CYV972" s="26"/>
      <c r="CYW972" s="26"/>
      <c r="CYX972" s="26"/>
      <c r="CYY972" s="26"/>
      <c r="CYZ972" s="26"/>
      <c r="CZA972" s="26"/>
      <c r="CZB972" s="26"/>
      <c r="CZC972" s="26"/>
      <c r="CZD972" s="26"/>
      <c r="CZE972" s="26"/>
      <c r="CZF972" s="26"/>
      <c r="CZG972" s="26"/>
      <c r="CZH972" s="26"/>
      <c r="CZI972" s="26"/>
      <c r="CZJ972" s="26"/>
      <c r="CZK972" s="26"/>
      <c r="CZL972" s="26"/>
      <c r="CZM972" s="26"/>
      <c r="CZN972" s="26"/>
      <c r="CZO972" s="26"/>
      <c r="CZP972" s="26"/>
      <c r="CZQ972" s="26"/>
      <c r="CZR972" s="26"/>
      <c r="CZS972" s="26"/>
      <c r="CZT972" s="26"/>
      <c r="CZU972" s="26"/>
      <c r="CZV972" s="26"/>
      <c r="CZW972" s="26"/>
      <c r="CZX972" s="26"/>
      <c r="CZY972" s="26"/>
      <c r="CZZ972" s="26"/>
      <c r="DAA972" s="26"/>
      <c r="DAB972" s="26"/>
      <c r="DAC972" s="26"/>
      <c r="DAD972" s="26"/>
      <c r="DAE972" s="26"/>
      <c r="DAF972" s="26"/>
      <c r="DAG972" s="26"/>
      <c r="DAH972" s="26"/>
      <c r="DAI972" s="26"/>
      <c r="DAJ972" s="26"/>
      <c r="DAK972" s="26"/>
      <c r="DAL972" s="26"/>
      <c r="DAM972" s="26"/>
      <c r="DAN972" s="26"/>
      <c r="DAO972" s="26"/>
      <c r="DAP972" s="26"/>
      <c r="DAQ972" s="26"/>
      <c r="DAR972" s="26"/>
      <c r="DAS972" s="26"/>
      <c r="DAT972" s="26"/>
      <c r="DAU972" s="26"/>
      <c r="DAV972" s="26"/>
      <c r="DAW972" s="26"/>
      <c r="DAX972" s="26"/>
      <c r="DAY972" s="26"/>
      <c r="DAZ972" s="26"/>
      <c r="DBA972" s="26"/>
      <c r="DBB972" s="26"/>
      <c r="DBC972" s="26"/>
      <c r="DBD972" s="26"/>
      <c r="DBE972" s="26"/>
      <c r="DBF972" s="26"/>
      <c r="DBG972" s="26"/>
      <c r="DBH972" s="26"/>
      <c r="DBI972" s="26"/>
      <c r="DBJ972" s="26"/>
      <c r="DBK972" s="26"/>
      <c r="DBL972" s="26"/>
      <c r="DBM972" s="26"/>
      <c r="DBN972" s="26"/>
      <c r="DBO972" s="26"/>
      <c r="DBP972" s="26"/>
      <c r="DBQ972" s="26"/>
      <c r="DBR972" s="26"/>
      <c r="DBS972" s="26"/>
      <c r="DBT972" s="26"/>
      <c r="DBU972" s="26"/>
      <c r="DBV972" s="26"/>
      <c r="DBW972" s="26"/>
      <c r="DBX972" s="26"/>
      <c r="DBY972" s="26"/>
      <c r="DBZ972" s="26"/>
      <c r="DCA972" s="26"/>
      <c r="DCB972" s="26"/>
      <c r="DCC972" s="26"/>
      <c r="DCD972" s="26"/>
      <c r="DCE972" s="26"/>
      <c r="DCF972" s="26"/>
      <c r="DCG972" s="26"/>
      <c r="DCH972" s="26"/>
      <c r="DCI972" s="26"/>
      <c r="DCJ972" s="26"/>
      <c r="DCK972" s="26"/>
      <c r="DCL972" s="26"/>
      <c r="DCM972" s="26"/>
      <c r="DCN972" s="26"/>
      <c r="DCO972" s="26"/>
      <c r="DCP972" s="26"/>
      <c r="DCQ972" s="26"/>
      <c r="DCR972" s="26"/>
      <c r="DCS972" s="26"/>
      <c r="DCT972" s="26"/>
      <c r="DCU972" s="26"/>
      <c r="DCV972" s="26"/>
      <c r="DCW972" s="26"/>
      <c r="DCX972" s="26"/>
      <c r="DCY972" s="26"/>
      <c r="DCZ972" s="26"/>
      <c r="DDA972" s="26"/>
      <c r="DDB972" s="26"/>
      <c r="DDC972" s="26"/>
      <c r="DDD972" s="26"/>
      <c r="DDE972" s="26"/>
      <c r="DDF972" s="26"/>
      <c r="DDG972" s="26"/>
      <c r="DDH972" s="26"/>
      <c r="DDI972" s="26"/>
      <c r="DDJ972" s="26"/>
      <c r="DDK972" s="26"/>
      <c r="DDL972" s="26"/>
      <c r="DDM972" s="26"/>
      <c r="DDN972" s="26"/>
      <c r="DDO972" s="26"/>
      <c r="DDP972" s="26"/>
      <c r="DDQ972" s="26"/>
      <c r="DDR972" s="26"/>
      <c r="DDS972" s="26"/>
      <c r="DDT972" s="26"/>
      <c r="DDU972" s="26"/>
      <c r="DDV972" s="26"/>
      <c r="DDW972" s="26"/>
      <c r="DDX972" s="26"/>
      <c r="DDY972" s="26"/>
      <c r="DDZ972" s="26"/>
      <c r="DEA972" s="26"/>
      <c r="DEB972" s="26"/>
      <c r="DEC972" s="26"/>
      <c r="DED972" s="26"/>
      <c r="DEE972" s="26"/>
      <c r="DEF972" s="26"/>
      <c r="DEG972" s="26"/>
      <c r="DEH972" s="26"/>
      <c r="DEI972" s="26"/>
      <c r="DEJ972" s="26"/>
      <c r="DEK972" s="26"/>
      <c r="DEL972" s="26"/>
      <c r="DEM972" s="26"/>
      <c r="DEN972" s="26"/>
      <c r="DEO972" s="26"/>
      <c r="DEP972" s="26"/>
      <c r="DEQ972" s="26"/>
      <c r="DER972" s="26"/>
      <c r="DES972" s="26"/>
      <c r="DET972" s="26"/>
      <c r="DEU972" s="26"/>
      <c r="DEV972" s="26"/>
      <c r="DEW972" s="26"/>
      <c r="DEX972" s="26"/>
      <c r="DEY972" s="26"/>
      <c r="DEZ972" s="26"/>
      <c r="DFA972" s="26"/>
      <c r="DFB972" s="26"/>
      <c r="DFC972" s="26"/>
      <c r="DFD972" s="26"/>
      <c r="DFE972" s="26"/>
      <c r="DFF972" s="26"/>
      <c r="DFG972" s="26"/>
      <c r="DFH972" s="26"/>
      <c r="DFI972" s="26"/>
      <c r="DFJ972" s="26"/>
      <c r="DFK972" s="26"/>
      <c r="DFL972" s="26"/>
      <c r="DFM972" s="26"/>
      <c r="DFN972" s="26"/>
      <c r="DFO972" s="26"/>
      <c r="DFP972" s="26"/>
      <c r="DFQ972" s="26"/>
      <c r="DFR972" s="26"/>
      <c r="DFS972" s="26"/>
      <c r="DFT972" s="26"/>
      <c r="DFU972" s="26"/>
      <c r="DFV972" s="26"/>
      <c r="DFW972" s="26"/>
      <c r="DFX972" s="26"/>
      <c r="DFY972" s="26"/>
      <c r="DFZ972" s="26"/>
      <c r="DGA972" s="26"/>
      <c r="DGB972" s="26"/>
      <c r="DGC972" s="26"/>
      <c r="DGD972" s="26"/>
      <c r="DGE972" s="26"/>
      <c r="DGF972" s="26"/>
      <c r="DGG972" s="26"/>
      <c r="DGH972" s="26"/>
      <c r="DGI972" s="26"/>
      <c r="DGJ972" s="26"/>
      <c r="DGK972" s="26"/>
      <c r="DGL972" s="26"/>
      <c r="DGM972" s="26"/>
      <c r="DGN972" s="26"/>
      <c r="DGO972" s="26"/>
      <c r="DGP972" s="26"/>
      <c r="DGQ972" s="26"/>
      <c r="DGR972" s="26"/>
      <c r="DGS972" s="26"/>
      <c r="DGT972" s="26"/>
      <c r="DGU972" s="26"/>
      <c r="DGV972" s="26"/>
      <c r="DGW972" s="26"/>
      <c r="DGX972" s="26"/>
      <c r="DGY972" s="26"/>
      <c r="DGZ972" s="26"/>
      <c r="DHA972" s="26"/>
      <c r="DHB972" s="26"/>
      <c r="DHC972" s="26"/>
      <c r="DHD972" s="26"/>
      <c r="DHE972" s="26"/>
      <c r="DHF972" s="26"/>
      <c r="DHG972" s="26"/>
      <c r="DHH972" s="26"/>
      <c r="DHI972" s="26"/>
      <c r="DHJ972" s="26"/>
      <c r="DHK972" s="26"/>
      <c r="DHL972" s="26"/>
      <c r="DHM972" s="26"/>
      <c r="DHN972" s="26"/>
      <c r="DHO972" s="26"/>
      <c r="DHP972" s="26"/>
      <c r="DHQ972" s="26"/>
      <c r="DHR972" s="26"/>
      <c r="DHS972" s="26"/>
      <c r="DHT972" s="26"/>
      <c r="DHU972" s="26"/>
      <c r="DHV972" s="26"/>
      <c r="DHW972" s="26"/>
      <c r="DHX972" s="26"/>
      <c r="DHY972" s="26"/>
      <c r="DHZ972" s="26"/>
      <c r="DIA972" s="26"/>
      <c r="DIB972" s="26"/>
      <c r="DIC972" s="26"/>
      <c r="DID972" s="26"/>
      <c r="DIE972" s="26"/>
      <c r="DIF972" s="26"/>
      <c r="DIG972" s="26"/>
      <c r="DIH972" s="26"/>
      <c r="DII972" s="26"/>
      <c r="DIJ972" s="26"/>
      <c r="DIK972" s="26"/>
      <c r="DIL972" s="26"/>
      <c r="DIM972" s="26"/>
      <c r="DIN972" s="26"/>
      <c r="DIO972" s="26"/>
      <c r="DIP972" s="26"/>
      <c r="DIQ972" s="26"/>
      <c r="DIR972" s="26"/>
      <c r="DIS972" s="26"/>
      <c r="DIT972" s="26"/>
      <c r="DIU972" s="26"/>
      <c r="DIV972" s="26"/>
      <c r="DIW972" s="26"/>
      <c r="DIX972" s="26"/>
      <c r="DIY972" s="26"/>
      <c r="DIZ972" s="26"/>
      <c r="DJA972" s="26"/>
      <c r="DJB972" s="26"/>
      <c r="DJC972" s="26"/>
      <c r="DJD972" s="26"/>
      <c r="DJE972" s="26"/>
      <c r="DJF972" s="26"/>
      <c r="DJG972" s="26"/>
      <c r="DJH972" s="26"/>
      <c r="DJI972" s="26"/>
      <c r="DJJ972" s="26"/>
      <c r="DJK972" s="26"/>
      <c r="DJL972" s="26"/>
      <c r="DJM972" s="26"/>
      <c r="DJN972" s="26"/>
      <c r="DJO972" s="26"/>
      <c r="DJP972" s="26"/>
      <c r="DJQ972" s="26"/>
      <c r="DJR972" s="26"/>
      <c r="DJS972" s="26"/>
      <c r="DJT972" s="26"/>
      <c r="DJU972" s="26"/>
      <c r="DJV972" s="26"/>
      <c r="DJW972" s="26"/>
      <c r="DJX972" s="26"/>
      <c r="DJY972" s="26"/>
      <c r="DJZ972" s="26"/>
      <c r="DKA972" s="26"/>
      <c r="DKB972" s="26"/>
      <c r="DKC972" s="26"/>
      <c r="DKD972" s="26"/>
      <c r="DKE972" s="26"/>
      <c r="DKF972" s="26"/>
      <c r="DKG972" s="26"/>
      <c r="DKH972" s="26"/>
      <c r="DKI972" s="26"/>
      <c r="DKJ972" s="26"/>
      <c r="DKK972" s="26"/>
      <c r="DKL972" s="26"/>
      <c r="DKM972" s="26"/>
      <c r="DKN972" s="26"/>
      <c r="DKO972" s="26"/>
      <c r="DKP972" s="26"/>
      <c r="DKQ972" s="26"/>
      <c r="DKR972" s="26"/>
      <c r="DKS972" s="26"/>
      <c r="DKT972" s="26"/>
      <c r="DKU972" s="26"/>
      <c r="DKV972" s="26"/>
      <c r="DKW972" s="26"/>
      <c r="DKX972" s="26"/>
      <c r="DKY972" s="26"/>
      <c r="DKZ972" s="26"/>
      <c r="DLA972" s="26"/>
      <c r="DLB972" s="26"/>
      <c r="DLC972" s="26"/>
      <c r="DLD972" s="26"/>
      <c r="DLE972" s="26"/>
      <c r="DLF972" s="26"/>
      <c r="DLG972" s="26"/>
      <c r="DLH972" s="26"/>
      <c r="DLI972" s="26"/>
      <c r="DLJ972" s="26"/>
      <c r="DLK972" s="26"/>
      <c r="DLL972" s="26"/>
      <c r="DLM972" s="26"/>
      <c r="DLN972" s="26"/>
      <c r="DLO972" s="26"/>
      <c r="DLP972" s="26"/>
      <c r="DLQ972" s="26"/>
      <c r="DLR972" s="26"/>
      <c r="DLS972" s="26"/>
      <c r="DLT972" s="26"/>
      <c r="DLU972" s="26"/>
      <c r="DLV972" s="26"/>
      <c r="DLW972" s="26"/>
      <c r="DLX972" s="26"/>
      <c r="DLY972" s="26"/>
      <c r="DLZ972" s="26"/>
      <c r="DMA972" s="26"/>
      <c r="DMB972" s="26"/>
      <c r="DMC972" s="26"/>
      <c r="DMD972" s="26"/>
      <c r="DME972" s="26"/>
      <c r="DMF972" s="26"/>
      <c r="DMG972" s="26"/>
      <c r="DMH972" s="26"/>
      <c r="DMI972" s="26"/>
      <c r="DMJ972" s="26"/>
      <c r="DMK972" s="26"/>
      <c r="DML972" s="26"/>
      <c r="DMM972" s="26"/>
      <c r="DMN972" s="26"/>
      <c r="DMO972" s="26"/>
      <c r="DMP972" s="26"/>
      <c r="DMQ972" s="26"/>
      <c r="DMR972" s="26"/>
      <c r="DMS972" s="26"/>
      <c r="DMT972" s="26"/>
      <c r="DMU972" s="26"/>
      <c r="DMV972" s="26"/>
      <c r="DMW972" s="26"/>
      <c r="DMX972" s="26"/>
      <c r="DMY972" s="26"/>
      <c r="DMZ972" s="26"/>
      <c r="DNA972" s="26"/>
      <c r="DNB972" s="26"/>
      <c r="DNC972" s="26"/>
      <c r="DND972" s="26"/>
      <c r="DNE972" s="26"/>
      <c r="DNF972" s="26"/>
      <c r="DNG972" s="26"/>
      <c r="DNH972" s="26"/>
      <c r="DNI972" s="26"/>
      <c r="DNJ972" s="26"/>
      <c r="DNK972" s="26"/>
      <c r="DNL972" s="26"/>
      <c r="DNM972" s="26"/>
      <c r="DNN972" s="26"/>
      <c r="DNO972" s="26"/>
      <c r="DNP972" s="26"/>
      <c r="DNQ972" s="26"/>
      <c r="DNR972" s="26"/>
      <c r="DNS972" s="26"/>
      <c r="DNT972" s="26"/>
      <c r="DNU972" s="26"/>
      <c r="DNV972" s="26"/>
      <c r="DNW972" s="26"/>
      <c r="DNX972" s="26"/>
      <c r="DNY972" s="26"/>
      <c r="DNZ972" s="26"/>
      <c r="DOA972" s="26"/>
      <c r="DOB972" s="26"/>
      <c r="DOC972" s="26"/>
      <c r="DOD972" s="26"/>
      <c r="DOE972" s="26"/>
      <c r="DOF972" s="26"/>
      <c r="DOG972" s="26"/>
      <c r="DOH972" s="26"/>
      <c r="DOI972" s="26"/>
      <c r="DOJ972" s="26"/>
      <c r="DOK972" s="26"/>
      <c r="DOL972" s="26"/>
      <c r="DOM972" s="26"/>
      <c r="DON972" s="26"/>
      <c r="DOO972" s="26"/>
      <c r="DOP972" s="26"/>
      <c r="DOQ972" s="26"/>
      <c r="DOR972" s="26"/>
      <c r="DOS972" s="26"/>
      <c r="DOT972" s="26"/>
      <c r="DOU972" s="26"/>
      <c r="DOV972" s="26"/>
      <c r="DOW972" s="26"/>
      <c r="DOX972" s="26"/>
      <c r="DOY972" s="26"/>
      <c r="DOZ972" s="26"/>
      <c r="DPA972" s="26"/>
      <c r="DPB972" s="26"/>
      <c r="DPC972" s="26"/>
      <c r="DPD972" s="26"/>
      <c r="DPE972" s="26"/>
      <c r="DPF972" s="26"/>
      <c r="DPG972" s="26"/>
      <c r="DPH972" s="26"/>
      <c r="DPI972" s="26"/>
      <c r="DPJ972" s="26"/>
      <c r="DPK972" s="26"/>
      <c r="DPL972" s="26"/>
      <c r="DPM972" s="26"/>
      <c r="DPN972" s="26"/>
      <c r="DPO972" s="26"/>
      <c r="DPP972" s="26"/>
      <c r="DPQ972" s="26"/>
      <c r="DPR972" s="26"/>
      <c r="DPS972" s="26"/>
      <c r="DPT972" s="26"/>
      <c r="DPU972" s="26"/>
      <c r="DPV972" s="26"/>
      <c r="DPW972" s="26"/>
      <c r="DPX972" s="26"/>
      <c r="DPY972" s="26"/>
      <c r="DPZ972" s="26"/>
      <c r="DQA972" s="26"/>
      <c r="DQB972" s="26"/>
      <c r="DQC972" s="26"/>
      <c r="DQD972" s="26"/>
      <c r="DQE972" s="26"/>
      <c r="DQF972" s="26"/>
      <c r="DQG972" s="26"/>
      <c r="DQH972" s="26"/>
      <c r="DQI972" s="26"/>
      <c r="DQJ972" s="26"/>
      <c r="DQK972" s="26"/>
      <c r="DQL972" s="26"/>
      <c r="DQM972" s="26"/>
      <c r="DQN972" s="26"/>
      <c r="DQO972" s="26"/>
      <c r="DQP972" s="26"/>
      <c r="DQQ972" s="26"/>
      <c r="DQR972" s="26"/>
      <c r="DQS972" s="26"/>
      <c r="DQT972" s="26"/>
      <c r="DQU972" s="26"/>
      <c r="DQV972" s="26"/>
      <c r="DQW972" s="26"/>
      <c r="DQX972" s="26"/>
      <c r="DQY972" s="26"/>
      <c r="DQZ972" s="26"/>
      <c r="DRA972" s="26"/>
      <c r="DRB972" s="26"/>
      <c r="DRC972" s="26"/>
      <c r="DRD972" s="26"/>
      <c r="DRE972" s="26"/>
      <c r="DRF972" s="26"/>
      <c r="DRG972" s="26"/>
      <c r="DRH972" s="26"/>
      <c r="DRI972" s="26"/>
      <c r="DRJ972" s="26"/>
      <c r="DRK972" s="26"/>
      <c r="DRL972" s="26"/>
      <c r="DRM972" s="26"/>
      <c r="DRN972" s="26"/>
      <c r="DRO972" s="26"/>
      <c r="DRP972" s="26"/>
      <c r="DRQ972" s="26"/>
      <c r="DRR972" s="26"/>
      <c r="DRS972" s="26"/>
      <c r="DRT972" s="26"/>
      <c r="DRU972" s="26"/>
      <c r="DRV972" s="26"/>
      <c r="DRW972" s="26"/>
      <c r="DRX972" s="26"/>
      <c r="DRY972" s="26"/>
      <c r="DRZ972" s="26"/>
      <c r="DSA972" s="26"/>
      <c r="DSB972" s="26"/>
      <c r="DSC972" s="26"/>
      <c r="DSD972" s="26"/>
      <c r="DSE972" s="26"/>
      <c r="DSF972" s="26"/>
      <c r="DSG972" s="26"/>
      <c r="DSH972" s="26"/>
      <c r="DSI972" s="26"/>
      <c r="DSJ972" s="26"/>
      <c r="DSK972" s="26"/>
      <c r="DSL972" s="26"/>
      <c r="DSM972" s="26"/>
      <c r="DSN972" s="26"/>
      <c r="DSO972" s="26"/>
      <c r="DSP972" s="26"/>
      <c r="DSQ972" s="26"/>
      <c r="DSR972" s="26"/>
      <c r="DSS972" s="26"/>
      <c r="DST972" s="26"/>
      <c r="DSU972" s="26"/>
      <c r="DSV972" s="26"/>
      <c r="DSW972" s="26"/>
      <c r="DSX972" s="26"/>
      <c r="DSY972" s="26"/>
      <c r="DSZ972" s="26"/>
      <c r="DTA972" s="26"/>
      <c r="DTB972" s="26"/>
      <c r="DTC972" s="26"/>
      <c r="DTD972" s="26"/>
      <c r="DTE972" s="26"/>
      <c r="DTF972" s="26"/>
      <c r="DTG972" s="26"/>
      <c r="DTH972" s="26"/>
      <c r="DTI972" s="26"/>
      <c r="DTJ972" s="26"/>
      <c r="DTK972" s="26"/>
      <c r="DTL972" s="26"/>
      <c r="DTM972" s="26"/>
      <c r="DTN972" s="26"/>
      <c r="DTO972" s="26"/>
      <c r="DTP972" s="26"/>
      <c r="DTQ972" s="26"/>
      <c r="DTR972" s="26"/>
      <c r="DTS972" s="26"/>
      <c r="DTT972" s="26"/>
      <c r="DTU972" s="26"/>
      <c r="DTV972" s="26"/>
      <c r="DTW972" s="26"/>
      <c r="DTX972" s="26"/>
      <c r="DTY972" s="26"/>
      <c r="DTZ972" s="26"/>
      <c r="DUA972" s="26"/>
      <c r="DUB972" s="26"/>
      <c r="DUC972" s="26"/>
      <c r="DUD972" s="26"/>
      <c r="DUE972" s="26"/>
      <c r="DUF972" s="26"/>
      <c r="DUG972" s="26"/>
      <c r="DUH972" s="26"/>
      <c r="DUI972" s="26"/>
      <c r="DUJ972" s="26"/>
      <c r="DUK972" s="26"/>
      <c r="DUL972" s="26"/>
      <c r="DUM972" s="26"/>
      <c r="DUN972" s="26"/>
      <c r="DUO972" s="26"/>
      <c r="DUP972" s="26"/>
      <c r="DUQ972" s="26"/>
      <c r="DUR972" s="26"/>
      <c r="DUS972" s="26"/>
      <c r="DUT972" s="26"/>
      <c r="DUU972" s="26"/>
      <c r="DUV972" s="26"/>
      <c r="DUW972" s="26"/>
      <c r="DUX972" s="26"/>
      <c r="DUY972" s="26"/>
      <c r="DUZ972" s="26"/>
      <c r="DVA972" s="26"/>
      <c r="DVB972" s="26"/>
      <c r="DVC972" s="26"/>
      <c r="DVD972" s="26"/>
      <c r="DVE972" s="26"/>
      <c r="DVF972" s="26"/>
      <c r="DVG972" s="26"/>
      <c r="DVH972" s="26"/>
      <c r="DVI972" s="26"/>
      <c r="DVJ972" s="26"/>
      <c r="DVK972" s="26"/>
      <c r="DVL972" s="26"/>
      <c r="DVM972" s="26"/>
      <c r="DVN972" s="26"/>
      <c r="DVO972" s="26"/>
      <c r="DVP972" s="26"/>
      <c r="DVQ972" s="26"/>
      <c r="DVR972" s="26"/>
      <c r="DVS972" s="26"/>
      <c r="DVT972" s="26"/>
      <c r="DVU972" s="26"/>
      <c r="DVV972" s="26"/>
      <c r="DVW972" s="26"/>
      <c r="DVX972" s="26"/>
      <c r="DVY972" s="26"/>
      <c r="DVZ972" s="26"/>
      <c r="DWA972" s="26"/>
      <c r="DWB972" s="26"/>
      <c r="DWC972" s="26"/>
      <c r="DWD972" s="26"/>
      <c r="DWE972" s="26"/>
      <c r="DWF972" s="26"/>
      <c r="DWG972" s="26"/>
      <c r="DWH972" s="26"/>
      <c r="DWI972" s="26"/>
      <c r="DWJ972" s="26"/>
      <c r="DWK972" s="26"/>
      <c r="DWL972" s="26"/>
      <c r="DWM972" s="26"/>
      <c r="DWN972" s="26"/>
      <c r="DWO972" s="26"/>
      <c r="DWP972" s="26"/>
      <c r="DWQ972" s="26"/>
      <c r="DWR972" s="26"/>
      <c r="DWS972" s="26"/>
      <c r="DWT972" s="26"/>
      <c r="DWU972" s="26"/>
      <c r="DWV972" s="26"/>
      <c r="DWW972" s="26"/>
      <c r="DWX972" s="26"/>
      <c r="DWY972" s="26"/>
      <c r="DWZ972" s="26"/>
      <c r="DXA972" s="26"/>
      <c r="DXB972" s="26"/>
      <c r="DXC972" s="26"/>
      <c r="DXD972" s="26"/>
      <c r="DXE972" s="26"/>
      <c r="DXF972" s="26"/>
      <c r="DXG972" s="26"/>
      <c r="DXH972" s="26"/>
      <c r="DXI972" s="26"/>
      <c r="DXJ972" s="26"/>
      <c r="DXK972" s="26"/>
      <c r="DXL972" s="26"/>
      <c r="DXM972" s="26"/>
      <c r="DXN972" s="26"/>
      <c r="DXO972" s="26"/>
      <c r="DXP972" s="26"/>
      <c r="DXQ972" s="26"/>
      <c r="DXR972" s="26"/>
      <c r="DXS972" s="26"/>
      <c r="DXT972" s="26"/>
      <c r="DXU972" s="26"/>
      <c r="DXV972" s="26"/>
      <c r="DXW972" s="26"/>
      <c r="DXX972" s="26"/>
      <c r="DXY972" s="26"/>
      <c r="DXZ972" s="26"/>
      <c r="DYA972" s="26"/>
      <c r="DYB972" s="26"/>
      <c r="DYC972" s="26"/>
      <c r="DYD972" s="26"/>
      <c r="DYE972" s="26"/>
      <c r="DYF972" s="26"/>
      <c r="DYG972" s="26"/>
      <c r="DYH972" s="26"/>
      <c r="DYI972" s="26"/>
      <c r="DYJ972" s="26"/>
      <c r="DYK972" s="26"/>
      <c r="DYL972" s="26"/>
      <c r="DYM972" s="26"/>
      <c r="DYN972" s="26"/>
      <c r="DYO972" s="26"/>
      <c r="DYP972" s="26"/>
      <c r="DYQ972" s="26"/>
      <c r="DYR972" s="26"/>
      <c r="DYS972" s="26"/>
      <c r="DYT972" s="26"/>
      <c r="DYU972" s="26"/>
      <c r="DYV972" s="26"/>
      <c r="DYW972" s="26"/>
      <c r="DYX972" s="26"/>
      <c r="DYY972" s="26"/>
      <c r="DYZ972" s="26"/>
      <c r="DZA972" s="26"/>
      <c r="DZB972" s="26"/>
      <c r="DZC972" s="26"/>
      <c r="DZD972" s="26"/>
      <c r="DZE972" s="26"/>
      <c r="DZF972" s="26"/>
      <c r="DZG972" s="26"/>
      <c r="DZH972" s="26"/>
      <c r="DZI972" s="26"/>
      <c r="DZJ972" s="26"/>
      <c r="DZK972" s="26"/>
      <c r="DZL972" s="26"/>
      <c r="DZM972" s="26"/>
      <c r="DZN972" s="26"/>
      <c r="DZO972" s="26"/>
      <c r="DZP972" s="26"/>
      <c r="DZQ972" s="26"/>
      <c r="DZR972" s="26"/>
      <c r="DZS972" s="26"/>
      <c r="DZT972" s="26"/>
      <c r="DZU972" s="26"/>
      <c r="DZV972" s="26"/>
      <c r="DZW972" s="26"/>
      <c r="DZX972" s="26"/>
      <c r="DZY972" s="26"/>
      <c r="DZZ972" s="26"/>
      <c r="EAA972" s="26"/>
      <c r="EAB972" s="26"/>
      <c r="EAC972" s="26"/>
      <c r="EAD972" s="26"/>
      <c r="EAE972" s="26"/>
      <c r="EAF972" s="26"/>
      <c r="EAG972" s="26"/>
      <c r="EAH972" s="26"/>
      <c r="EAI972" s="26"/>
      <c r="EAJ972" s="26"/>
      <c r="EAK972" s="26"/>
      <c r="EAL972" s="26"/>
      <c r="EAM972" s="26"/>
      <c r="EAN972" s="26"/>
      <c r="EAO972" s="26"/>
      <c r="EAP972" s="26"/>
      <c r="EAQ972" s="26"/>
      <c r="EAR972" s="26"/>
      <c r="EAS972" s="26"/>
      <c r="EAT972" s="26"/>
      <c r="EAU972" s="26"/>
      <c r="EAV972" s="26"/>
      <c r="EAW972" s="26"/>
      <c r="EAX972" s="26"/>
      <c r="EAY972" s="26"/>
      <c r="EAZ972" s="26"/>
      <c r="EBA972" s="26"/>
      <c r="EBB972" s="26"/>
      <c r="EBC972" s="26"/>
      <c r="EBD972" s="26"/>
      <c r="EBE972" s="26"/>
      <c r="EBF972" s="26"/>
      <c r="EBG972" s="26"/>
      <c r="EBH972" s="26"/>
      <c r="EBI972" s="26"/>
      <c r="EBJ972" s="26"/>
      <c r="EBK972" s="26"/>
      <c r="EBL972" s="26"/>
      <c r="EBM972" s="26"/>
      <c r="EBN972" s="26"/>
      <c r="EBO972" s="26"/>
      <c r="EBP972" s="26"/>
      <c r="EBQ972" s="26"/>
      <c r="EBR972" s="26"/>
      <c r="EBS972" s="26"/>
      <c r="EBT972" s="26"/>
      <c r="EBU972" s="26"/>
      <c r="EBV972" s="26"/>
      <c r="EBW972" s="26"/>
      <c r="EBX972" s="26"/>
      <c r="EBY972" s="26"/>
      <c r="EBZ972" s="26"/>
      <c r="ECA972" s="26"/>
      <c r="ECB972" s="26"/>
      <c r="ECC972" s="26"/>
      <c r="ECD972" s="26"/>
      <c r="ECE972" s="26"/>
      <c r="ECF972" s="26"/>
      <c r="ECG972" s="26"/>
      <c r="ECH972" s="26"/>
      <c r="ECI972" s="26"/>
      <c r="ECJ972" s="26"/>
      <c r="ECK972" s="26"/>
      <c r="ECL972" s="26"/>
      <c r="ECM972" s="26"/>
      <c r="ECN972" s="26"/>
      <c r="ECO972" s="26"/>
      <c r="ECP972" s="26"/>
      <c r="ECQ972" s="26"/>
      <c r="ECR972" s="26"/>
      <c r="ECS972" s="26"/>
      <c r="ECT972" s="26"/>
      <c r="ECU972" s="26"/>
      <c r="ECV972" s="26"/>
      <c r="ECW972" s="26"/>
      <c r="ECX972" s="26"/>
      <c r="ECY972" s="26"/>
      <c r="ECZ972" s="26"/>
      <c r="EDA972" s="26"/>
      <c r="EDB972" s="26"/>
      <c r="EDC972" s="26"/>
      <c r="EDD972" s="26"/>
      <c r="EDE972" s="26"/>
      <c r="EDF972" s="26"/>
      <c r="EDG972" s="26"/>
      <c r="EDH972" s="26"/>
      <c r="EDI972" s="26"/>
      <c r="EDJ972" s="26"/>
      <c r="EDK972" s="26"/>
      <c r="EDL972" s="26"/>
      <c r="EDM972" s="26"/>
      <c r="EDN972" s="26"/>
      <c r="EDO972" s="26"/>
      <c r="EDP972" s="26"/>
      <c r="EDQ972" s="26"/>
      <c r="EDR972" s="26"/>
      <c r="EDS972" s="26"/>
      <c r="EDT972" s="26"/>
      <c r="EDU972" s="26"/>
      <c r="EDV972" s="26"/>
      <c r="EDW972" s="26"/>
      <c r="EDX972" s="26"/>
      <c r="EDY972" s="26"/>
      <c r="EDZ972" s="26"/>
      <c r="EEA972" s="26"/>
      <c r="EEB972" s="26"/>
      <c r="EEC972" s="26"/>
      <c r="EED972" s="26"/>
      <c r="EEE972" s="26"/>
      <c r="EEF972" s="26"/>
      <c r="EEG972" s="26"/>
      <c r="EEH972" s="26"/>
      <c r="EEI972" s="26"/>
      <c r="EEJ972" s="26"/>
      <c r="EEK972" s="26"/>
      <c r="EEL972" s="26"/>
      <c r="EEM972" s="26"/>
      <c r="EEN972" s="26"/>
      <c r="EEO972" s="26"/>
      <c r="EEP972" s="26"/>
      <c r="EEQ972" s="26"/>
      <c r="EER972" s="26"/>
      <c r="EES972" s="26"/>
      <c r="EET972" s="26"/>
      <c r="EEU972" s="26"/>
      <c r="EEV972" s="26"/>
      <c r="EEW972" s="26"/>
      <c r="EEX972" s="26"/>
      <c r="EEY972" s="26"/>
      <c r="EEZ972" s="26"/>
      <c r="EFA972" s="26"/>
      <c r="EFB972" s="26"/>
      <c r="EFC972" s="26"/>
      <c r="EFD972" s="26"/>
      <c r="EFE972" s="26"/>
      <c r="EFF972" s="26"/>
      <c r="EFG972" s="26"/>
      <c r="EFH972" s="26"/>
      <c r="EFI972" s="26"/>
      <c r="EFJ972" s="26"/>
      <c r="EFK972" s="26"/>
      <c r="EFL972" s="26"/>
      <c r="EFM972" s="26"/>
      <c r="EFN972" s="26"/>
      <c r="EFO972" s="26"/>
      <c r="EFP972" s="26"/>
      <c r="EFQ972" s="26"/>
      <c r="EFR972" s="26"/>
      <c r="EFS972" s="26"/>
      <c r="EFT972" s="26"/>
      <c r="EFU972" s="26"/>
      <c r="EFV972" s="26"/>
      <c r="EFW972" s="26"/>
      <c r="EFX972" s="26"/>
      <c r="EFY972" s="26"/>
      <c r="EFZ972" s="26"/>
      <c r="EGA972" s="26"/>
      <c r="EGB972" s="26"/>
      <c r="EGC972" s="26"/>
      <c r="EGD972" s="26"/>
      <c r="EGE972" s="26"/>
      <c r="EGF972" s="26"/>
      <c r="EGG972" s="26"/>
      <c r="EGH972" s="26"/>
      <c r="EGI972" s="26"/>
      <c r="EGJ972" s="26"/>
      <c r="EGK972" s="26"/>
      <c r="EGL972" s="26"/>
      <c r="EGM972" s="26"/>
      <c r="EGN972" s="26"/>
      <c r="EGO972" s="26"/>
      <c r="EGP972" s="26"/>
      <c r="EGQ972" s="26"/>
      <c r="EGR972" s="26"/>
      <c r="EGS972" s="26"/>
      <c r="EGT972" s="26"/>
      <c r="EGU972" s="26"/>
      <c r="EGV972" s="26"/>
      <c r="EGW972" s="26"/>
      <c r="EGX972" s="26"/>
      <c r="EGY972" s="26"/>
      <c r="EGZ972" s="26"/>
      <c r="EHA972" s="26"/>
      <c r="EHB972" s="26"/>
      <c r="EHC972" s="26"/>
      <c r="EHD972" s="26"/>
      <c r="EHE972" s="26"/>
      <c r="EHF972" s="26"/>
      <c r="EHG972" s="26"/>
      <c r="EHH972" s="26"/>
      <c r="EHI972" s="26"/>
      <c r="EHJ972" s="26"/>
      <c r="EHK972" s="26"/>
      <c r="EHL972" s="26"/>
      <c r="EHM972" s="26"/>
      <c r="EHN972" s="26"/>
      <c r="EHO972" s="26"/>
      <c r="EHP972" s="26"/>
      <c r="EHQ972" s="26"/>
      <c r="EHR972" s="26"/>
      <c r="EHS972" s="26"/>
      <c r="EHT972" s="26"/>
      <c r="EHU972" s="26"/>
      <c r="EHV972" s="26"/>
      <c r="EHW972" s="26"/>
      <c r="EHX972" s="26"/>
      <c r="EHY972" s="26"/>
      <c r="EHZ972" s="26"/>
      <c r="EIA972" s="26"/>
      <c r="EIB972" s="26"/>
      <c r="EIC972" s="26"/>
      <c r="EID972" s="26"/>
      <c r="EIE972" s="26"/>
      <c r="EIF972" s="26"/>
      <c r="EIG972" s="26"/>
      <c r="EIH972" s="26"/>
      <c r="EII972" s="26"/>
      <c r="EIJ972" s="26"/>
      <c r="EIK972" s="26"/>
      <c r="EIL972" s="26"/>
      <c r="EIM972" s="26"/>
      <c r="EIN972" s="26"/>
      <c r="EIO972" s="26"/>
      <c r="EIP972" s="26"/>
      <c r="EIQ972" s="26"/>
      <c r="EIR972" s="26"/>
      <c r="EIS972" s="26"/>
      <c r="EIT972" s="26"/>
      <c r="EIU972" s="26"/>
      <c r="EIV972" s="26"/>
      <c r="EIW972" s="26"/>
      <c r="EIX972" s="26"/>
      <c r="EIY972" s="26"/>
      <c r="EIZ972" s="26"/>
      <c r="EJA972" s="26"/>
      <c r="EJB972" s="26"/>
      <c r="EJC972" s="26"/>
      <c r="EJD972" s="26"/>
      <c r="EJE972" s="26"/>
      <c r="EJF972" s="26"/>
      <c r="EJG972" s="26"/>
      <c r="EJH972" s="26"/>
      <c r="EJI972" s="26"/>
      <c r="EJJ972" s="26"/>
      <c r="EJK972" s="26"/>
      <c r="EJL972" s="26"/>
      <c r="EJM972" s="26"/>
      <c r="EJN972" s="26"/>
      <c r="EJO972" s="26"/>
      <c r="EJP972" s="26"/>
      <c r="EJQ972" s="26"/>
      <c r="EJR972" s="26"/>
      <c r="EJS972" s="26"/>
      <c r="EJT972" s="26"/>
      <c r="EJU972" s="26"/>
      <c r="EJV972" s="26"/>
      <c r="EJW972" s="26"/>
      <c r="EJX972" s="26"/>
      <c r="EJY972" s="26"/>
      <c r="EJZ972" s="26"/>
      <c r="EKA972" s="26"/>
      <c r="EKB972" s="26"/>
      <c r="EKC972" s="26"/>
      <c r="EKD972" s="26"/>
      <c r="EKE972" s="26"/>
      <c r="EKF972" s="26"/>
      <c r="EKG972" s="26"/>
      <c r="EKH972" s="26"/>
      <c r="EKI972" s="26"/>
      <c r="EKJ972" s="26"/>
      <c r="EKK972" s="26"/>
      <c r="EKL972" s="26"/>
      <c r="EKM972" s="26"/>
      <c r="EKN972" s="26"/>
      <c r="EKO972" s="26"/>
      <c r="EKP972" s="26"/>
      <c r="EKQ972" s="26"/>
      <c r="EKR972" s="26"/>
      <c r="EKS972" s="26"/>
      <c r="EKT972" s="26"/>
      <c r="EKU972" s="26"/>
      <c r="EKV972" s="26"/>
      <c r="EKW972" s="26"/>
      <c r="EKX972" s="26"/>
      <c r="EKY972" s="26"/>
      <c r="EKZ972" s="26"/>
      <c r="ELA972" s="26"/>
      <c r="ELB972" s="26"/>
      <c r="ELC972" s="26"/>
      <c r="ELD972" s="26"/>
      <c r="ELE972" s="26"/>
      <c r="ELF972" s="26"/>
      <c r="ELG972" s="26"/>
      <c r="ELH972" s="26"/>
      <c r="ELI972" s="26"/>
      <c r="ELJ972" s="26"/>
      <c r="ELK972" s="26"/>
      <c r="ELL972" s="26"/>
      <c r="ELM972" s="26"/>
      <c r="ELN972" s="26"/>
      <c r="ELO972" s="26"/>
      <c r="ELP972" s="26"/>
      <c r="ELQ972" s="26"/>
      <c r="ELR972" s="26"/>
      <c r="ELS972" s="26"/>
      <c r="ELT972" s="26"/>
      <c r="ELU972" s="26"/>
      <c r="ELV972" s="26"/>
      <c r="ELW972" s="26"/>
      <c r="ELX972" s="26"/>
      <c r="ELY972" s="26"/>
      <c r="ELZ972" s="26"/>
      <c r="EMA972" s="26"/>
      <c r="EMB972" s="26"/>
      <c r="EMC972" s="26"/>
      <c r="EMD972" s="26"/>
      <c r="EME972" s="26"/>
      <c r="EMF972" s="26"/>
      <c r="EMG972" s="26"/>
      <c r="EMH972" s="26"/>
      <c r="EMI972" s="26"/>
      <c r="EMJ972" s="26"/>
      <c r="EMK972" s="26"/>
      <c r="EML972" s="26"/>
      <c r="EMM972" s="26"/>
      <c r="EMN972" s="26"/>
      <c r="EMO972" s="26"/>
      <c r="EMP972" s="26"/>
      <c r="EMQ972" s="26"/>
      <c r="EMR972" s="26"/>
      <c r="EMS972" s="26"/>
      <c r="EMT972" s="26"/>
      <c r="EMU972" s="26"/>
      <c r="EMV972" s="26"/>
      <c r="EMW972" s="26"/>
      <c r="EMX972" s="26"/>
      <c r="EMY972" s="26"/>
      <c r="EMZ972" s="26"/>
      <c r="ENA972" s="26"/>
      <c r="ENB972" s="26"/>
      <c r="ENC972" s="26"/>
      <c r="END972" s="26"/>
      <c r="ENE972" s="26"/>
      <c r="ENF972" s="26"/>
      <c r="ENG972" s="26"/>
      <c r="ENH972" s="26"/>
      <c r="ENI972" s="26"/>
      <c r="ENJ972" s="26"/>
      <c r="ENK972" s="26"/>
      <c r="ENL972" s="26"/>
      <c r="ENM972" s="26"/>
      <c r="ENN972" s="26"/>
      <c r="ENO972" s="26"/>
      <c r="ENP972" s="26"/>
      <c r="ENQ972" s="26"/>
      <c r="ENR972" s="26"/>
      <c r="ENS972" s="26"/>
      <c r="ENT972" s="26"/>
      <c r="ENU972" s="26"/>
      <c r="ENV972" s="26"/>
      <c r="ENW972" s="26"/>
      <c r="ENX972" s="26"/>
      <c r="ENY972" s="26"/>
      <c r="ENZ972" s="26"/>
      <c r="EOA972" s="26"/>
      <c r="EOB972" s="26"/>
      <c r="EOC972" s="26"/>
      <c r="EOD972" s="26"/>
      <c r="EOE972" s="26"/>
      <c r="EOF972" s="26"/>
      <c r="EOG972" s="26"/>
      <c r="EOH972" s="26"/>
      <c r="EOI972" s="26"/>
      <c r="EOJ972" s="26"/>
      <c r="EOK972" s="26"/>
      <c r="EOL972" s="26"/>
      <c r="EOM972" s="26"/>
      <c r="EON972" s="26"/>
      <c r="EOO972" s="26"/>
      <c r="EOP972" s="26"/>
      <c r="EOQ972" s="26"/>
      <c r="EOR972" s="26"/>
      <c r="EOS972" s="26"/>
      <c r="EOT972" s="26"/>
      <c r="EOU972" s="26"/>
      <c r="EOV972" s="26"/>
      <c r="EOW972" s="26"/>
      <c r="EOX972" s="26"/>
      <c r="EOY972" s="26"/>
      <c r="EOZ972" s="26"/>
      <c r="EPA972" s="26"/>
      <c r="EPB972" s="26"/>
      <c r="EPC972" s="26"/>
      <c r="EPD972" s="26"/>
      <c r="EPE972" s="26"/>
      <c r="EPF972" s="26"/>
      <c r="EPG972" s="26"/>
      <c r="EPH972" s="26"/>
      <c r="EPI972" s="26"/>
      <c r="EPJ972" s="26"/>
      <c r="EPK972" s="26"/>
      <c r="EPL972" s="26"/>
      <c r="EPM972" s="26"/>
      <c r="EPN972" s="26"/>
      <c r="EPO972" s="26"/>
      <c r="EPP972" s="26"/>
      <c r="EPQ972" s="26"/>
      <c r="EPR972" s="26"/>
      <c r="EPS972" s="26"/>
      <c r="EPT972" s="26"/>
      <c r="EPU972" s="26"/>
      <c r="EPV972" s="26"/>
      <c r="EPW972" s="26"/>
      <c r="EPX972" s="26"/>
      <c r="EPY972" s="26"/>
      <c r="EPZ972" s="26"/>
      <c r="EQA972" s="26"/>
      <c r="EQB972" s="26"/>
      <c r="EQC972" s="26"/>
      <c r="EQD972" s="26"/>
      <c r="EQE972" s="26"/>
      <c r="EQF972" s="26"/>
      <c r="EQG972" s="26"/>
      <c r="EQH972" s="26"/>
      <c r="EQI972" s="26"/>
      <c r="EQJ972" s="26"/>
      <c r="EQK972" s="26"/>
      <c r="EQL972" s="26"/>
      <c r="EQM972" s="26"/>
      <c r="EQN972" s="26"/>
      <c r="EQO972" s="26"/>
      <c r="EQP972" s="26"/>
      <c r="EQQ972" s="26"/>
      <c r="EQR972" s="26"/>
      <c r="EQS972" s="26"/>
      <c r="EQT972" s="26"/>
      <c r="EQU972" s="26"/>
      <c r="EQV972" s="26"/>
      <c r="EQW972" s="26"/>
      <c r="EQX972" s="26"/>
      <c r="EQY972" s="26"/>
      <c r="EQZ972" s="26"/>
      <c r="ERA972" s="26"/>
      <c r="ERB972" s="26"/>
      <c r="ERC972" s="26"/>
      <c r="ERD972" s="26"/>
      <c r="ERE972" s="26"/>
      <c r="ERF972" s="26"/>
      <c r="ERG972" s="26"/>
      <c r="ERH972" s="26"/>
      <c r="ERI972" s="26"/>
      <c r="ERJ972" s="26"/>
      <c r="ERK972" s="26"/>
      <c r="ERL972" s="26"/>
      <c r="ERM972" s="26"/>
      <c r="ERN972" s="26"/>
      <c r="ERO972" s="26"/>
      <c r="ERP972" s="26"/>
      <c r="ERQ972" s="26"/>
      <c r="ERR972" s="26"/>
      <c r="ERS972" s="26"/>
      <c r="ERT972" s="26"/>
      <c r="ERU972" s="26"/>
      <c r="ERV972" s="26"/>
      <c r="ERW972" s="26"/>
      <c r="ERX972" s="26"/>
      <c r="ERY972" s="26"/>
      <c r="ERZ972" s="26"/>
      <c r="ESA972" s="26"/>
      <c r="ESB972" s="26"/>
      <c r="ESC972" s="26"/>
      <c r="ESD972" s="26"/>
      <c r="ESE972" s="26"/>
      <c r="ESF972" s="26"/>
      <c r="ESG972" s="26"/>
      <c r="ESH972" s="26"/>
      <c r="ESI972" s="26"/>
      <c r="ESJ972" s="26"/>
      <c r="ESK972" s="26"/>
      <c r="ESL972" s="26"/>
      <c r="ESM972" s="26"/>
      <c r="ESN972" s="26"/>
      <c r="ESO972" s="26"/>
      <c r="ESP972" s="26"/>
      <c r="ESQ972" s="26"/>
      <c r="ESR972" s="26"/>
      <c r="ESS972" s="26"/>
      <c r="EST972" s="26"/>
      <c r="ESU972" s="26"/>
      <c r="ESV972" s="26"/>
      <c r="ESW972" s="26"/>
      <c r="ESX972" s="26"/>
      <c r="ESY972" s="26"/>
      <c r="ESZ972" s="26"/>
      <c r="ETA972" s="26"/>
      <c r="ETB972" s="26"/>
      <c r="ETC972" s="26"/>
      <c r="ETD972" s="26"/>
      <c r="ETE972" s="26"/>
      <c r="ETF972" s="26"/>
      <c r="ETG972" s="26"/>
      <c r="ETH972" s="26"/>
      <c r="ETI972" s="26"/>
      <c r="ETJ972" s="26"/>
      <c r="ETK972" s="26"/>
      <c r="ETL972" s="26"/>
      <c r="ETM972" s="26"/>
      <c r="ETN972" s="26"/>
      <c r="ETO972" s="26"/>
      <c r="ETP972" s="26"/>
      <c r="ETQ972" s="26"/>
      <c r="ETR972" s="26"/>
      <c r="ETS972" s="26"/>
      <c r="ETT972" s="26"/>
      <c r="ETU972" s="26"/>
      <c r="ETV972" s="26"/>
      <c r="ETW972" s="26"/>
      <c r="ETX972" s="26"/>
      <c r="ETY972" s="26"/>
      <c r="ETZ972" s="26"/>
      <c r="EUA972" s="26"/>
      <c r="EUB972" s="26"/>
      <c r="EUC972" s="26"/>
      <c r="EUD972" s="26"/>
      <c r="EUE972" s="26"/>
      <c r="EUF972" s="26"/>
      <c r="EUG972" s="26"/>
      <c r="EUH972" s="26"/>
      <c r="EUI972" s="26"/>
      <c r="EUJ972" s="26"/>
      <c r="EUK972" s="26"/>
      <c r="EUL972" s="26"/>
      <c r="EUM972" s="26"/>
      <c r="EUN972" s="26"/>
      <c r="EUO972" s="26"/>
      <c r="EUP972" s="26"/>
      <c r="EUQ972" s="26"/>
      <c r="EUR972" s="26"/>
      <c r="EUS972" s="26"/>
      <c r="EUT972" s="26"/>
      <c r="EUU972" s="26"/>
      <c r="EUV972" s="26"/>
      <c r="EUW972" s="26"/>
      <c r="EUX972" s="26"/>
      <c r="EUY972" s="26"/>
      <c r="EUZ972" s="26"/>
      <c r="EVA972" s="26"/>
      <c r="EVB972" s="26"/>
      <c r="EVC972" s="26"/>
      <c r="EVD972" s="26"/>
      <c r="EVE972" s="26"/>
      <c r="EVF972" s="26"/>
      <c r="EVG972" s="26"/>
      <c r="EVH972" s="26"/>
      <c r="EVI972" s="26"/>
      <c r="EVJ972" s="26"/>
      <c r="EVK972" s="26"/>
      <c r="EVL972" s="26"/>
      <c r="EVM972" s="26"/>
      <c r="EVN972" s="26"/>
      <c r="EVO972" s="26"/>
      <c r="EVP972" s="26"/>
      <c r="EVQ972" s="26"/>
      <c r="EVR972" s="26"/>
      <c r="EVS972" s="26"/>
      <c r="EVT972" s="26"/>
      <c r="EVU972" s="26"/>
      <c r="EVV972" s="26"/>
      <c r="EVW972" s="26"/>
      <c r="EVX972" s="26"/>
      <c r="EVY972" s="26"/>
      <c r="EVZ972" s="26"/>
      <c r="EWA972" s="26"/>
      <c r="EWB972" s="26"/>
      <c r="EWC972" s="26"/>
      <c r="EWD972" s="26"/>
      <c r="EWE972" s="26"/>
      <c r="EWF972" s="26"/>
      <c r="EWG972" s="26"/>
      <c r="EWH972" s="26"/>
      <c r="EWI972" s="26"/>
      <c r="EWJ972" s="26"/>
      <c r="EWK972" s="26"/>
      <c r="EWL972" s="26"/>
      <c r="EWM972" s="26"/>
      <c r="EWN972" s="26"/>
      <c r="EWO972" s="26"/>
      <c r="EWP972" s="26"/>
      <c r="EWQ972" s="26"/>
      <c r="EWR972" s="26"/>
      <c r="EWS972" s="26"/>
      <c r="EWT972" s="26"/>
      <c r="EWU972" s="26"/>
      <c r="EWV972" s="26"/>
      <c r="EWW972" s="26"/>
      <c r="EWX972" s="26"/>
      <c r="EWY972" s="26"/>
      <c r="EWZ972" s="26"/>
      <c r="EXA972" s="26"/>
      <c r="EXB972" s="26"/>
      <c r="EXC972" s="26"/>
      <c r="EXD972" s="26"/>
      <c r="EXE972" s="26"/>
      <c r="EXF972" s="26"/>
      <c r="EXG972" s="26"/>
      <c r="EXH972" s="26"/>
      <c r="EXI972" s="26"/>
      <c r="EXJ972" s="26"/>
      <c r="EXK972" s="26"/>
      <c r="EXL972" s="26"/>
      <c r="EXM972" s="26"/>
      <c r="EXN972" s="26"/>
      <c r="EXO972" s="26"/>
      <c r="EXP972" s="26"/>
      <c r="EXQ972" s="26"/>
      <c r="EXR972" s="26"/>
      <c r="EXS972" s="26"/>
      <c r="EXT972" s="26"/>
      <c r="EXU972" s="26"/>
      <c r="EXV972" s="26"/>
      <c r="EXW972" s="26"/>
      <c r="EXX972" s="26"/>
      <c r="EXY972" s="26"/>
      <c r="EXZ972" s="26"/>
      <c r="EYA972" s="26"/>
      <c r="EYB972" s="26"/>
      <c r="EYC972" s="26"/>
      <c r="EYD972" s="26"/>
      <c r="EYE972" s="26"/>
      <c r="EYF972" s="26"/>
      <c r="EYG972" s="26"/>
      <c r="EYH972" s="26"/>
      <c r="EYI972" s="26"/>
      <c r="EYJ972" s="26"/>
      <c r="EYK972" s="26"/>
      <c r="EYL972" s="26"/>
      <c r="EYM972" s="26"/>
      <c r="EYN972" s="26"/>
      <c r="EYO972" s="26"/>
      <c r="EYP972" s="26"/>
      <c r="EYQ972" s="26"/>
      <c r="EYR972" s="26"/>
      <c r="EYS972" s="26"/>
      <c r="EYT972" s="26"/>
      <c r="EYU972" s="26"/>
      <c r="EYV972" s="26"/>
      <c r="EYW972" s="26"/>
      <c r="EYX972" s="26"/>
      <c r="EYY972" s="26"/>
      <c r="EYZ972" s="26"/>
      <c r="EZA972" s="26"/>
      <c r="EZB972" s="26"/>
      <c r="EZC972" s="26"/>
      <c r="EZD972" s="26"/>
      <c r="EZE972" s="26"/>
      <c r="EZF972" s="26"/>
      <c r="EZG972" s="26"/>
      <c r="EZH972" s="26"/>
      <c r="EZI972" s="26"/>
      <c r="EZJ972" s="26"/>
      <c r="EZK972" s="26"/>
      <c r="EZL972" s="26"/>
      <c r="EZM972" s="26"/>
      <c r="EZN972" s="26"/>
      <c r="EZO972" s="26"/>
      <c r="EZP972" s="26"/>
      <c r="EZQ972" s="26"/>
      <c r="EZR972" s="26"/>
      <c r="EZS972" s="26"/>
      <c r="EZT972" s="26"/>
      <c r="EZU972" s="26"/>
      <c r="EZV972" s="26"/>
      <c r="EZW972" s="26"/>
      <c r="EZX972" s="26"/>
      <c r="EZY972" s="26"/>
      <c r="EZZ972" s="26"/>
      <c r="FAA972" s="26"/>
      <c r="FAB972" s="26"/>
      <c r="FAC972" s="26"/>
      <c r="FAD972" s="26"/>
      <c r="FAE972" s="26"/>
      <c r="FAF972" s="26"/>
      <c r="FAG972" s="26"/>
      <c r="FAH972" s="26"/>
      <c r="FAI972" s="26"/>
      <c r="FAJ972" s="26"/>
      <c r="FAK972" s="26"/>
      <c r="FAL972" s="26"/>
      <c r="FAM972" s="26"/>
      <c r="FAN972" s="26"/>
      <c r="FAO972" s="26"/>
      <c r="FAP972" s="26"/>
      <c r="FAQ972" s="26"/>
      <c r="FAR972" s="26"/>
      <c r="FAS972" s="26"/>
      <c r="FAT972" s="26"/>
      <c r="FAU972" s="26"/>
      <c r="FAV972" s="26"/>
      <c r="FAW972" s="26"/>
      <c r="FAX972" s="26"/>
      <c r="FAY972" s="26"/>
      <c r="FAZ972" s="26"/>
      <c r="FBA972" s="26"/>
      <c r="FBB972" s="26"/>
      <c r="FBC972" s="26"/>
      <c r="FBD972" s="26"/>
      <c r="FBE972" s="26"/>
      <c r="FBF972" s="26"/>
      <c r="FBG972" s="26"/>
      <c r="FBH972" s="26"/>
      <c r="FBI972" s="26"/>
      <c r="FBJ972" s="26"/>
      <c r="FBK972" s="26"/>
      <c r="FBL972" s="26"/>
      <c r="FBM972" s="26"/>
      <c r="FBN972" s="26"/>
      <c r="FBO972" s="26"/>
      <c r="FBP972" s="26"/>
      <c r="FBQ972" s="26"/>
      <c r="FBR972" s="26"/>
      <c r="FBS972" s="26"/>
      <c r="FBT972" s="26"/>
      <c r="FBU972" s="26"/>
      <c r="FBV972" s="26"/>
      <c r="FBW972" s="26"/>
      <c r="FBX972" s="26"/>
      <c r="FBY972" s="26"/>
      <c r="FBZ972" s="26"/>
      <c r="FCA972" s="26"/>
      <c r="FCB972" s="26"/>
      <c r="FCC972" s="26"/>
      <c r="FCD972" s="26"/>
      <c r="FCE972" s="26"/>
      <c r="FCF972" s="26"/>
      <c r="FCG972" s="26"/>
      <c r="FCH972" s="26"/>
      <c r="FCI972" s="26"/>
      <c r="FCJ972" s="26"/>
      <c r="FCK972" s="26"/>
      <c r="FCL972" s="26"/>
      <c r="FCM972" s="26"/>
      <c r="FCN972" s="26"/>
      <c r="FCO972" s="26"/>
      <c r="FCP972" s="26"/>
      <c r="FCQ972" s="26"/>
      <c r="FCR972" s="26"/>
      <c r="FCS972" s="26"/>
      <c r="FCT972" s="26"/>
      <c r="FCU972" s="26"/>
      <c r="FCV972" s="26"/>
      <c r="FCW972" s="26"/>
      <c r="FCX972" s="26"/>
      <c r="FCY972" s="26"/>
      <c r="FCZ972" s="26"/>
      <c r="FDA972" s="26"/>
      <c r="FDB972" s="26"/>
      <c r="FDC972" s="26"/>
      <c r="FDD972" s="26"/>
      <c r="FDE972" s="26"/>
      <c r="FDF972" s="26"/>
      <c r="FDG972" s="26"/>
      <c r="FDH972" s="26"/>
      <c r="FDI972" s="26"/>
      <c r="FDJ972" s="26"/>
      <c r="FDK972" s="26"/>
      <c r="FDL972" s="26"/>
      <c r="FDM972" s="26"/>
      <c r="FDN972" s="26"/>
      <c r="FDO972" s="26"/>
      <c r="FDP972" s="26"/>
      <c r="FDQ972" s="26"/>
      <c r="FDR972" s="26"/>
      <c r="FDS972" s="26"/>
      <c r="FDT972" s="26"/>
      <c r="FDU972" s="26"/>
      <c r="FDV972" s="26"/>
      <c r="FDW972" s="26"/>
      <c r="FDX972" s="26"/>
      <c r="FDY972" s="26"/>
      <c r="FDZ972" s="26"/>
      <c r="FEA972" s="26"/>
      <c r="FEB972" s="26"/>
      <c r="FEC972" s="26"/>
      <c r="FED972" s="26"/>
      <c r="FEE972" s="26"/>
      <c r="FEF972" s="26"/>
      <c r="FEG972" s="26"/>
      <c r="FEH972" s="26"/>
      <c r="FEI972" s="26"/>
      <c r="FEJ972" s="26"/>
      <c r="FEK972" s="26"/>
      <c r="FEL972" s="26"/>
      <c r="FEM972" s="26"/>
      <c r="FEN972" s="26"/>
      <c r="FEO972" s="26"/>
      <c r="FEP972" s="26"/>
      <c r="FEQ972" s="26"/>
      <c r="FER972" s="26"/>
      <c r="FES972" s="26"/>
      <c r="FET972" s="26"/>
      <c r="FEU972" s="26"/>
      <c r="FEV972" s="26"/>
      <c r="FEW972" s="26"/>
      <c r="FEX972" s="26"/>
      <c r="FEY972" s="26"/>
      <c r="FEZ972" s="26"/>
      <c r="FFA972" s="26"/>
      <c r="FFB972" s="26"/>
      <c r="FFC972" s="26"/>
      <c r="FFD972" s="26"/>
      <c r="FFE972" s="26"/>
      <c r="FFF972" s="26"/>
      <c r="FFG972" s="26"/>
      <c r="FFH972" s="26"/>
      <c r="FFI972" s="26"/>
      <c r="FFJ972" s="26"/>
      <c r="FFK972" s="26"/>
      <c r="FFL972" s="26"/>
      <c r="FFM972" s="26"/>
      <c r="FFN972" s="26"/>
      <c r="FFO972" s="26"/>
      <c r="FFP972" s="26"/>
      <c r="FFQ972" s="26"/>
      <c r="FFR972" s="26"/>
      <c r="FFS972" s="26"/>
      <c r="FFT972" s="26"/>
      <c r="FFU972" s="26"/>
      <c r="FFV972" s="26"/>
      <c r="FFW972" s="26"/>
      <c r="FFX972" s="26"/>
      <c r="FFY972" s="26"/>
      <c r="FFZ972" s="26"/>
      <c r="FGA972" s="26"/>
      <c r="FGB972" s="26"/>
      <c r="FGC972" s="26"/>
      <c r="FGD972" s="26"/>
      <c r="FGE972" s="26"/>
      <c r="FGF972" s="26"/>
      <c r="FGG972" s="26"/>
      <c r="FGH972" s="26"/>
      <c r="FGI972" s="26"/>
      <c r="FGJ972" s="26"/>
      <c r="FGK972" s="26"/>
      <c r="FGL972" s="26"/>
      <c r="FGM972" s="26"/>
      <c r="FGN972" s="26"/>
      <c r="FGO972" s="26"/>
      <c r="FGP972" s="26"/>
      <c r="FGQ972" s="26"/>
      <c r="FGR972" s="26"/>
      <c r="FGS972" s="26"/>
      <c r="FGT972" s="26"/>
      <c r="FGU972" s="26"/>
      <c r="FGV972" s="26"/>
      <c r="FGW972" s="26"/>
      <c r="FGX972" s="26"/>
      <c r="FGY972" s="26"/>
      <c r="FGZ972" s="26"/>
      <c r="FHA972" s="26"/>
      <c r="FHB972" s="26"/>
      <c r="FHC972" s="26"/>
      <c r="FHD972" s="26"/>
      <c r="FHE972" s="26"/>
      <c r="FHF972" s="26"/>
      <c r="FHG972" s="26"/>
      <c r="FHH972" s="26"/>
      <c r="FHI972" s="26"/>
      <c r="FHJ972" s="26"/>
      <c r="FHK972" s="26"/>
      <c r="FHL972" s="26"/>
      <c r="FHM972" s="26"/>
      <c r="FHN972" s="26"/>
      <c r="FHO972" s="26"/>
      <c r="FHP972" s="26"/>
      <c r="FHQ972" s="26"/>
      <c r="FHR972" s="26"/>
      <c r="FHS972" s="26"/>
      <c r="FHT972" s="26"/>
      <c r="FHU972" s="26"/>
      <c r="FHV972" s="26"/>
      <c r="FHW972" s="26"/>
      <c r="FHX972" s="26"/>
      <c r="FHY972" s="26"/>
      <c r="FHZ972" s="26"/>
      <c r="FIA972" s="26"/>
      <c r="FIB972" s="26"/>
      <c r="FIC972" s="26"/>
      <c r="FID972" s="26"/>
      <c r="FIE972" s="26"/>
      <c r="FIF972" s="26"/>
      <c r="FIG972" s="26"/>
      <c r="FIH972" s="26"/>
      <c r="FII972" s="26"/>
      <c r="FIJ972" s="26"/>
      <c r="FIK972" s="26"/>
      <c r="FIL972" s="26"/>
      <c r="FIM972" s="26"/>
      <c r="FIN972" s="26"/>
      <c r="FIO972" s="26"/>
      <c r="FIP972" s="26"/>
      <c r="FIQ972" s="26"/>
      <c r="FIR972" s="26"/>
      <c r="FIS972" s="26"/>
      <c r="FIT972" s="26"/>
      <c r="FIU972" s="26"/>
      <c r="FIV972" s="26"/>
      <c r="FIW972" s="26"/>
      <c r="FIX972" s="26"/>
      <c r="FIY972" s="26"/>
      <c r="FIZ972" s="26"/>
      <c r="FJA972" s="26"/>
      <c r="FJB972" s="26"/>
      <c r="FJC972" s="26"/>
      <c r="FJD972" s="26"/>
      <c r="FJE972" s="26"/>
      <c r="FJF972" s="26"/>
      <c r="FJG972" s="26"/>
      <c r="FJH972" s="26"/>
      <c r="FJI972" s="26"/>
      <c r="FJJ972" s="26"/>
      <c r="FJK972" s="26"/>
      <c r="FJL972" s="26"/>
      <c r="FJM972" s="26"/>
      <c r="FJN972" s="26"/>
      <c r="FJO972" s="26"/>
      <c r="FJP972" s="26"/>
      <c r="FJQ972" s="26"/>
      <c r="FJR972" s="26"/>
      <c r="FJS972" s="26"/>
      <c r="FJT972" s="26"/>
      <c r="FJU972" s="26"/>
      <c r="FJV972" s="26"/>
      <c r="FJW972" s="26"/>
      <c r="FJX972" s="26"/>
      <c r="FJY972" s="26"/>
      <c r="FJZ972" s="26"/>
      <c r="FKA972" s="26"/>
      <c r="FKB972" s="26"/>
      <c r="FKC972" s="26"/>
      <c r="FKD972" s="26"/>
      <c r="FKE972" s="26"/>
      <c r="FKF972" s="26"/>
      <c r="FKG972" s="26"/>
      <c r="FKH972" s="26"/>
      <c r="FKI972" s="26"/>
      <c r="FKJ972" s="26"/>
      <c r="FKK972" s="26"/>
      <c r="FKL972" s="26"/>
      <c r="FKM972" s="26"/>
      <c r="FKN972" s="26"/>
      <c r="FKO972" s="26"/>
      <c r="FKP972" s="26"/>
      <c r="FKQ972" s="26"/>
      <c r="FKR972" s="26"/>
      <c r="FKS972" s="26"/>
      <c r="FKT972" s="26"/>
      <c r="FKU972" s="26"/>
      <c r="FKV972" s="26"/>
      <c r="FKW972" s="26"/>
      <c r="FKX972" s="26"/>
      <c r="FKY972" s="26"/>
      <c r="FKZ972" s="26"/>
      <c r="FLA972" s="26"/>
      <c r="FLB972" s="26"/>
      <c r="FLC972" s="26"/>
      <c r="FLD972" s="26"/>
      <c r="FLE972" s="26"/>
      <c r="FLF972" s="26"/>
      <c r="FLG972" s="26"/>
      <c r="FLH972" s="26"/>
      <c r="FLI972" s="26"/>
      <c r="FLJ972" s="26"/>
      <c r="FLK972" s="26"/>
      <c r="FLL972" s="26"/>
      <c r="FLM972" s="26"/>
      <c r="FLN972" s="26"/>
      <c r="FLO972" s="26"/>
      <c r="FLP972" s="26"/>
      <c r="FLQ972" s="26"/>
      <c r="FLR972" s="26"/>
      <c r="FLS972" s="26"/>
      <c r="FLT972" s="26"/>
      <c r="FLU972" s="26"/>
      <c r="FLV972" s="26"/>
      <c r="FLW972" s="26"/>
      <c r="FLX972" s="26"/>
      <c r="FLY972" s="26"/>
      <c r="FLZ972" s="26"/>
      <c r="FMA972" s="26"/>
      <c r="FMB972" s="26"/>
      <c r="FMC972" s="26"/>
      <c r="FMD972" s="26"/>
      <c r="FME972" s="26"/>
      <c r="FMF972" s="26"/>
      <c r="FMG972" s="26"/>
      <c r="FMH972" s="26"/>
      <c r="FMI972" s="26"/>
      <c r="FMJ972" s="26"/>
      <c r="FMK972" s="26"/>
      <c r="FML972" s="26"/>
      <c r="FMM972" s="26"/>
      <c r="FMN972" s="26"/>
      <c r="FMO972" s="26"/>
      <c r="FMP972" s="26"/>
      <c r="FMQ972" s="26"/>
      <c r="FMR972" s="26"/>
      <c r="FMS972" s="26"/>
      <c r="FMT972" s="26"/>
      <c r="FMU972" s="26"/>
      <c r="FMV972" s="26"/>
      <c r="FMW972" s="26"/>
      <c r="FMX972" s="26"/>
      <c r="FMY972" s="26"/>
      <c r="FMZ972" s="26"/>
      <c r="FNA972" s="26"/>
      <c r="FNB972" s="26"/>
      <c r="FNC972" s="26"/>
      <c r="FND972" s="26"/>
      <c r="FNE972" s="26"/>
      <c r="FNF972" s="26"/>
      <c r="FNG972" s="26"/>
      <c r="FNH972" s="26"/>
      <c r="FNI972" s="26"/>
      <c r="FNJ972" s="26"/>
      <c r="FNK972" s="26"/>
      <c r="FNL972" s="26"/>
      <c r="FNM972" s="26"/>
      <c r="FNN972" s="26"/>
      <c r="FNO972" s="26"/>
      <c r="FNP972" s="26"/>
      <c r="FNQ972" s="26"/>
      <c r="FNR972" s="26"/>
      <c r="FNS972" s="26"/>
      <c r="FNT972" s="26"/>
      <c r="FNU972" s="26"/>
      <c r="FNV972" s="26"/>
      <c r="FNW972" s="26"/>
      <c r="FNX972" s="26"/>
      <c r="FNY972" s="26"/>
      <c r="FNZ972" s="26"/>
      <c r="FOA972" s="26"/>
      <c r="FOB972" s="26"/>
      <c r="FOC972" s="26"/>
      <c r="FOD972" s="26"/>
      <c r="FOE972" s="26"/>
      <c r="FOF972" s="26"/>
      <c r="FOG972" s="26"/>
      <c r="FOH972" s="26"/>
      <c r="FOI972" s="26"/>
      <c r="FOJ972" s="26"/>
      <c r="FOK972" s="26"/>
      <c r="FOL972" s="26"/>
      <c r="FOM972" s="26"/>
      <c r="FON972" s="26"/>
      <c r="FOO972" s="26"/>
      <c r="FOP972" s="26"/>
      <c r="FOQ972" s="26"/>
      <c r="FOR972" s="26"/>
      <c r="FOS972" s="26"/>
      <c r="FOT972" s="26"/>
      <c r="FOU972" s="26"/>
      <c r="FOV972" s="26"/>
      <c r="FOW972" s="26"/>
      <c r="FOX972" s="26"/>
      <c r="FOY972" s="26"/>
      <c r="FOZ972" s="26"/>
      <c r="FPA972" s="26"/>
      <c r="FPB972" s="26"/>
      <c r="FPC972" s="26"/>
      <c r="FPD972" s="26"/>
      <c r="FPE972" s="26"/>
      <c r="FPF972" s="26"/>
      <c r="FPG972" s="26"/>
      <c r="FPH972" s="26"/>
      <c r="FPI972" s="26"/>
      <c r="FPJ972" s="26"/>
      <c r="FPK972" s="26"/>
      <c r="FPL972" s="26"/>
      <c r="FPM972" s="26"/>
      <c r="FPN972" s="26"/>
      <c r="FPO972" s="26"/>
      <c r="FPP972" s="26"/>
      <c r="FPQ972" s="26"/>
      <c r="FPR972" s="26"/>
      <c r="FPS972" s="26"/>
      <c r="FPT972" s="26"/>
      <c r="FPU972" s="26"/>
      <c r="FPV972" s="26"/>
      <c r="FPW972" s="26"/>
      <c r="FPX972" s="26"/>
      <c r="FPY972" s="26"/>
      <c r="FPZ972" s="26"/>
      <c r="FQA972" s="26"/>
      <c r="FQB972" s="26"/>
      <c r="FQC972" s="26"/>
      <c r="FQD972" s="26"/>
      <c r="FQE972" s="26"/>
      <c r="FQF972" s="26"/>
      <c r="FQG972" s="26"/>
      <c r="FQH972" s="26"/>
      <c r="FQI972" s="26"/>
      <c r="FQJ972" s="26"/>
      <c r="FQK972" s="26"/>
      <c r="FQL972" s="26"/>
      <c r="FQM972" s="26"/>
      <c r="FQN972" s="26"/>
      <c r="FQO972" s="26"/>
      <c r="FQP972" s="26"/>
      <c r="FQQ972" s="26"/>
      <c r="FQR972" s="26"/>
      <c r="FQS972" s="26"/>
      <c r="FQT972" s="26"/>
      <c r="FQU972" s="26"/>
      <c r="FQV972" s="26"/>
      <c r="FQW972" s="26"/>
      <c r="FQX972" s="26"/>
      <c r="FQY972" s="26"/>
      <c r="FQZ972" s="26"/>
      <c r="FRA972" s="26"/>
      <c r="FRB972" s="26"/>
      <c r="FRC972" s="26"/>
      <c r="FRD972" s="26"/>
      <c r="FRE972" s="26"/>
      <c r="FRF972" s="26"/>
      <c r="FRG972" s="26"/>
      <c r="FRH972" s="26"/>
      <c r="FRI972" s="26"/>
      <c r="FRJ972" s="26"/>
      <c r="FRK972" s="26"/>
      <c r="FRL972" s="26"/>
      <c r="FRM972" s="26"/>
      <c r="FRN972" s="26"/>
      <c r="FRO972" s="26"/>
      <c r="FRP972" s="26"/>
      <c r="FRQ972" s="26"/>
      <c r="FRR972" s="26"/>
      <c r="FRS972" s="26"/>
      <c r="FRT972" s="26"/>
      <c r="FRU972" s="26"/>
      <c r="FRV972" s="26"/>
      <c r="FRW972" s="26"/>
      <c r="FRX972" s="26"/>
      <c r="FRY972" s="26"/>
      <c r="FRZ972" s="26"/>
      <c r="FSA972" s="26"/>
      <c r="FSB972" s="26"/>
      <c r="FSC972" s="26"/>
      <c r="FSD972" s="26"/>
      <c r="FSE972" s="26"/>
      <c r="FSF972" s="26"/>
      <c r="FSG972" s="26"/>
      <c r="FSH972" s="26"/>
      <c r="FSI972" s="26"/>
      <c r="FSJ972" s="26"/>
      <c r="FSK972" s="26"/>
      <c r="FSL972" s="26"/>
      <c r="FSM972" s="26"/>
      <c r="FSN972" s="26"/>
      <c r="FSO972" s="26"/>
      <c r="FSP972" s="26"/>
      <c r="FSQ972" s="26"/>
      <c r="FSR972" s="26"/>
      <c r="FSS972" s="26"/>
      <c r="FST972" s="26"/>
      <c r="FSU972" s="26"/>
      <c r="FSV972" s="26"/>
      <c r="FSW972" s="26"/>
      <c r="FSX972" s="26"/>
      <c r="FSY972" s="26"/>
      <c r="FSZ972" s="26"/>
      <c r="FTA972" s="26"/>
      <c r="FTB972" s="26"/>
      <c r="FTC972" s="26"/>
      <c r="FTD972" s="26"/>
      <c r="FTE972" s="26"/>
      <c r="FTF972" s="26"/>
      <c r="FTG972" s="26"/>
      <c r="FTH972" s="26"/>
      <c r="FTI972" s="26"/>
      <c r="FTJ972" s="26"/>
      <c r="FTK972" s="26"/>
      <c r="FTL972" s="26"/>
      <c r="FTM972" s="26"/>
      <c r="FTN972" s="26"/>
      <c r="FTO972" s="26"/>
      <c r="FTP972" s="26"/>
      <c r="FTQ972" s="26"/>
      <c r="FTR972" s="26"/>
      <c r="FTS972" s="26"/>
      <c r="FTT972" s="26"/>
      <c r="FTU972" s="26"/>
      <c r="FTV972" s="26"/>
      <c r="FTW972" s="26"/>
      <c r="FTX972" s="26"/>
      <c r="FTY972" s="26"/>
      <c r="FTZ972" s="26"/>
      <c r="FUA972" s="26"/>
      <c r="FUB972" s="26"/>
      <c r="FUC972" s="26"/>
      <c r="FUD972" s="26"/>
      <c r="FUE972" s="26"/>
      <c r="FUF972" s="26"/>
      <c r="FUG972" s="26"/>
      <c r="FUH972" s="26"/>
      <c r="FUI972" s="26"/>
      <c r="FUJ972" s="26"/>
      <c r="FUK972" s="26"/>
      <c r="FUL972" s="26"/>
      <c r="FUM972" s="26"/>
      <c r="FUN972" s="26"/>
      <c r="FUO972" s="26"/>
      <c r="FUP972" s="26"/>
      <c r="FUQ972" s="26"/>
      <c r="FUR972" s="26"/>
      <c r="FUS972" s="26"/>
      <c r="FUT972" s="26"/>
      <c r="FUU972" s="26"/>
      <c r="FUV972" s="26"/>
      <c r="FUW972" s="26"/>
      <c r="FUX972" s="26"/>
      <c r="FUY972" s="26"/>
      <c r="FUZ972" s="26"/>
      <c r="FVA972" s="26"/>
      <c r="FVB972" s="26"/>
      <c r="FVC972" s="26"/>
      <c r="FVD972" s="26"/>
      <c r="FVE972" s="26"/>
      <c r="FVF972" s="26"/>
      <c r="FVG972" s="26"/>
      <c r="FVH972" s="26"/>
      <c r="FVI972" s="26"/>
      <c r="FVJ972" s="26"/>
      <c r="FVK972" s="26"/>
      <c r="FVL972" s="26"/>
      <c r="FVM972" s="26"/>
      <c r="FVN972" s="26"/>
      <c r="FVO972" s="26"/>
      <c r="FVP972" s="26"/>
      <c r="FVQ972" s="26"/>
      <c r="FVR972" s="26"/>
      <c r="FVS972" s="26"/>
      <c r="FVT972" s="26"/>
      <c r="FVU972" s="26"/>
      <c r="FVV972" s="26"/>
      <c r="FVW972" s="26"/>
      <c r="FVX972" s="26"/>
      <c r="FVY972" s="26"/>
      <c r="FVZ972" s="26"/>
      <c r="FWA972" s="26"/>
      <c r="FWB972" s="26"/>
      <c r="FWC972" s="26"/>
      <c r="FWD972" s="26"/>
      <c r="FWE972" s="26"/>
      <c r="FWF972" s="26"/>
      <c r="FWG972" s="26"/>
      <c r="FWH972" s="26"/>
      <c r="FWI972" s="26"/>
      <c r="FWJ972" s="26"/>
      <c r="FWK972" s="26"/>
      <c r="FWL972" s="26"/>
      <c r="FWM972" s="26"/>
      <c r="FWN972" s="26"/>
      <c r="FWO972" s="26"/>
      <c r="FWP972" s="26"/>
      <c r="FWQ972" s="26"/>
      <c r="FWR972" s="26"/>
      <c r="FWS972" s="26"/>
      <c r="FWT972" s="26"/>
      <c r="FWU972" s="26"/>
      <c r="FWV972" s="26"/>
      <c r="FWW972" s="26"/>
      <c r="FWX972" s="26"/>
      <c r="FWY972" s="26"/>
      <c r="FWZ972" s="26"/>
      <c r="FXA972" s="26"/>
      <c r="FXB972" s="26"/>
      <c r="FXC972" s="26"/>
      <c r="FXD972" s="26"/>
      <c r="FXE972" s="26"/>
      <c r="FXF972" s="26"/>
      <c r="FXG972" s="26"/>
      <c r="FXH972" s="26"/>
      <c r="FXI972" s="26"/>
      <c r="FXJ972" s="26"/>
      <c r="FXK972" s="26"/>
      <c r="FXL972" s="26"/>
      <c r="FXM972" s="26"/>
      <c r="FXN972" s="26"/>
      <c r="FXO972" s="26"/>
      <c r="FXP972" s="26"/>
      <c r="FXQ972" s="26"/>
      <c r="FXR972" s="26"/>
      <c r="FXS972" s="26"/>
      <c r="FXT972" s="26"/>
      <c r="FXU972" s="26"/>
      <c r="FXV972" s="26"/>
      <c r="FXW972" s="26"/>
      <c r="FXX972" s="26"/>
      <c r="FXY972" s="26"/>
      <c r="FXZ972" s="26"/>
      <c r="FYA972" s="26"/>
      <c r="FYB972" s="26"/>
      <c r="FYC972" s="26"/>
      <c r="FYD972" s="26"/>
      <c r="FYE972" s="26"/>
      <c r="FYF972" s="26"/>
      <c r="FYG972" s="26"/>
      <c r="FYH972" s="26"/>
      <c r="FYI972" s="26"/>
      <c r="FYJ972" s="26"/>
      <c r="FYK972" s="26"/>
      <c r="FYL972" s="26"/>
      <c r="FYM972" s="26"/>
      <c r="FYN972" s="26"/>
      <c r="FYO972" s="26"/>
      <c r="FYP972" s="26"/>
      <c r="FYQ972" s="26"/>
      <c r="FYR972" s="26"/>
      <c r="FYS972" s="26"/>
      <c r="FYT972" s="26"/>
      <c r="FYU972" s="26"/>
      <c r="FYV972" s="26"/>
      <c r="FYW972" s="26"/>
      <c r="FYX972" s="26"/>
      <c r="FYY972" s="26"/>
      <c r="FYZ972" s="26"/>
      <c r="FZA972" s="26"/>
      <c r="FZB972" s="26"/>
      <c r="FZC972" s="26"/>
      <c r="FZD972" s="26"/>
      <c r="FZE972" s="26"/>
      <c r="FZF972" s="26"/>
      <c r="FZG972" s="26"/>
      <c r="FZH972" s="26"/>
      <c r="FZI972" s="26"/>
      <c r="FZJ972" s="26"/>
      <c r="FZK972" s="26"/>
      <c r="FZL972" s="26"/>
      <c r="FZM972" s="26"/>
      <c r="FZN972" s="26"/>
      <c r="FZO972" s="26"/>
      <c r="FZP972" s="26"/>
      <c r="FZQ972" s="26"/>
      <c r="FZR972" s="26"/>
      <c r="FZS972" s="26"/>
      <c r="FZT972" s="26"/>
      <c r="FZU972" s="26"/>
      <c r="FZV972" s="26"/>
      <c r="FZW972" s="26"/>
      <c r="FZX972" s="26"/>
      <c r="FZY972" s="26"/>
      <c r="FZZ972" s="26"/>
      <c r="GAA972" s="26"/>
      <c r="GAB972" s="26"/>
      <c r="GAC972" s="26"/>
      <c r="GAD972" s="26"/>
      <c r="GAE972" s="26"/>
      <c r="GAF972" s="26"/>
      <c r="GAG972" s="26"/>
      <c r="GAH972" s="26"/>
      <c r="GAI972" s="26"/>
      <c r="GAJ972" s="26"/>
      <c r="GAK972" s="26"/>
      <c r="GAL972" s="26"/>
      <c r="GAM972" s="26"/>
      <c r="GAN972" s="26"/>
      <c r="GAO972" s="26"/>
      <c r="GAP972" s="26"/>
      <c r="GAQ972" s="26"/>
      <c r="GAR972" s="26"/>
      <c r="GAS972" s="26"/>
      <c r="GAT972" s="26"/>
      <c r="GAU972" s="26"/>
      <c r="GAV972" s="26"/>
      <c r="GAW972" s="26"/>
      <c r="GAX972" s="26"/>
      <c r="GAY972" s="26"/>
      <c r="GAZ972" s="26"/>
      <c r="GBA972" s="26"/>
      <c r="GBB972" s="26"/>
      <c r="GBC972" s="26"/>
      <c r="GBD972" s="26"/>
      <c r="GBE972" s="26"/>
      <c r="GBF972" s="26"/>
      <c r="GBG972" s="26"/>
      <c r="GBH972" s="26"/>
      <c r="GBI972" s="26"/>
      <c r="GBJ972" s="26"/>
      <c r="GBK972" s="26"/>
      <c r="GBL972" s="26"/>
      <c r="GBM972" s="26"/>
      <c r="GBN972" s="26"/>
      <c r="GBO972" s="26"/>
      <c r="GBP972" s="26"/>
      <c r="GBQ972" s="26"/>
      <c r="GBR972" s="26"/>
      <c r="GBS972" s="26"/>
      <c r="GBT972" s="26"/>
      <c r="GBU972" s="26"/>
      <c r="GBV972" s="26"/>
      <c r="GBW972" s="26"/>
      <c r="GBX972" s="26"/>
      <c r="GBY972" s="26"/>
      <c r="GBZ972" s="26"/>
      <c r="GCA972" s="26"/>
      <c r="GCB972" s="26"/>
      <c r="GCC972" s="26"/>
      <c r="GCD972" s="26"/>
      <c r="GCE972" s="26"/>
      <c r="GCF972" s="26"/>
      <c r="GCG972" s="26"/>
      <c r="GCH972" s="26"/>
      <c r="GCI972" s="26"/>
      <c r="GCJ972" s="26"/>
      <c r="GCK972" s="26"/>
      <c r="GCL972" s="26"/>
      <c r="GCM972" s="26"/>
      <c r="GCN972" s="26"/>
      <c r="GCO972" s="26"/>
      <c r="GCP972" s="26"/>
      <c r="GCQ972" s="26"/>
      <c r="GCR972" s="26"/>
      <c r="GCS972" s="26"/>
      <c r="GCT972" s="26"/>
      <c r="GCU972" s="26"/>
      <c r="GCV972" s="26"/>
      <c r="GCW972" s="26"/>
      <c r="GCX972" s="26"/>
      <c r="GCY972" s="26"/>
      <c r="GCZ972" s="26"/>
      <c r="GDA972" s="26"/>
      <c r="GDB972" s="26"/>
      <c r="GDC972" s="26"/>
      <c r="GDD972" s="26"/>
      <c r="GDE972" s="26"/>
      <c r="GDF972" s="26"/>
      <c r="GDG972" s="26"/>
      <c r="GDH972" s="26"/>
      <c r="GDI972" s="26"/>
      <c r="GDJ972" s="26"/>
      <c r="GDK972" s="26"/>
      <c r="GDL972" s="26"/>
      <c r="GDM972" s="26"/>
      <c r="GDN972" s="26"/>
      <c r="GDO972" s="26"/>
      <c r="GDP972" s="26"/>
      <c r="GDQ972" s="26"/>
      <c r="GDR972" s="26"/>
      <c r="GDS972" s="26"/>
      <c r="GDT972" s="26"/>
      <c r="GDU972" s="26"/>
      <c r="GDV972" s="26"/>
      <c r="GDW972" s="26"/>
      <c r="GDX972" s="26"/>
      <c r="GDY972" s="26"/>
      <c r="GDZ972" s="26"/>
      <c r="GEA972" s="26"/>
      <c r="GEB972" s="26"/>
      <c r="GEC972" s="26"/>
      <c r="GED972" s="26"/>
      <c r="GEE972" s="26"/>
      <c r="GEF972" s="26"/>
      <c r="GEG972" s="26"/>
      <c r="GEH972" s="26"/>
      <c r="GEI972" s="26"/>
      <c r="GEJ972" s="26"/>
      <c r="GEK972" s="26"/>
      <c r="GEL972" s="26"/>
      <c r="GEM972" s="26"/>
      <c r="GEN972" s="26"/>
      <c r="GEO972" s="26"/>
      <c r="GEP972" s="26"/>
      <c r="GEQ972" s="26"/>
      <c r="GER972" s="26"/>
      <c r="GES972" s="26"/>
      <c r="GET972" s="26"/>
      <c r="GEU972" s="26"/>
      <c r="GEV972" s="26"/>
      <c r="GEW972" s="26"/>
      <c r="GEX972" s="26"/>
      <c r="GEY972" s="26"/>
      <c r="GEZ972" s="26"/>
      <c r="GFA972" s="26"/>
      <c r="GFB972" s="26"/>
      <c r="GFC972" s="26"/>
      <c r="GFD972" s="26"/>
      <c r="GFE972" s="26"/>
      <c r="GFF972" s="26"/>
      <c r="GFG972" s="26"/>
      <c r="GFH972" s="26"/>
      <c r="GFI972" s="26"/>
      <c r="GFJ972" s="26"/>
      <c r="GFK972" s="26"/>
      <c r="GFL972" s="26"/>
      <c r="GFM972" s="26"/>
      <c r="GFN972" s="26"/>
      <c r="GFO972" s="26"/>
      <c r="GFP972" s="26"/>
      <c r="GFQ972" s="26"/>
      <c r="GFR972" s="26"/>
      <c r="GFS972" s="26"/>
      <c r="GFT972" s="26"/>
      <c r="GFU972" s="26"/>
      <c r="GFV972" s="26"/>
      <c r="GFW972" s="26"/>
      <c r="GFX972" s="26"/>
      <c r="GFY972" s="26"/>
      <c r="GFZ972" s="26"/>
      <c r="GGA972" s="26"/>
      <c r="GGB972" s="26"/>
      <c r="GGC972" s="26"/>
      <c r="GGD972" s="26"/>
      <c r="GGE972" s="26"/>
      <c r="GGF972" s="26"/>
      <c r="GGG972" s="26"/>
      <c r="GGH972" s="26"/>
      <c r="GGI972" s="26"/>
      <c r="GGJ972" s="26"/>
      <c r="GGK972" s="26"/>
      <c r="GGL972" s="26"/>
      <c r="GGM972" s="26"/>
      <c r="GGN972" s="26"/>
      <c r="GGO972" s="26"/>
      <c r="GGP972" s="26"/>
      <c r="GGQ972" s="26"/>
      <c r="GGR972" s="26"/>
      <c r="GGS972" s="26"/>
      <c r="GGT972" s="26"/>
      <c r="GGU972" s="26"/>
      <c r="GGV972" s="26"/>
      <c r="GGW972" s="26"/>
      <c r="GGX972" s="26"/>
      <c r="GGY972" s="26"/>
      <c r="GGZ972" s="26"/>
      <c r="GHA972" s="26"/>
      <c r="GHB972" s="26"/>
      <c r="GHC972" s="26"/>
      <c r="GHD972" s="26"/>
      <c r="GHE972" s="26"/>
      <c r="GHF972" s="26"/>
      <c r="GHG972" s="26"/>
      <c r="GHH972" s="26"/>
      <c r="GHI972" s="26"/>
      <c r="GHJ972" s="26"/>
      <c r="GHK972" s="26"/>
      <c r="GHL972" s="26"/>
      <c r="GHM972" s="26"/>
      <c r="GHN972" s="26"/>
      <c r="GHO972" s="26"/>
      <c r="GHP972" s="26"/>
      <c r="GHQ972" s="26"/>
      <c r="GHR972" s="26"/>
      <c r="GHS972" s="26"/>
      <c r="GHT972" s="26"/>
      <c r="GHU972" s="26"/>
      <c r="GHV972" s="26"/>
      <c r="GHW972" s="26"/>
      <c r="GHX972" s="26"/>
      <c r="GHY972" s="26"/>
      <c r="GHZ972" s="26"/>
      <c r="GIA972" s="26"/>
      <c r="GIB972" s="26"/>
      <c r="GIC972" s="26"/>
      <c r="GID972" s="26"/>
      <c r="GIE972" s="26"/>
      <c r="GIF972" s="26"/>
      <c r="GIG972" s="26"/>
      <c r="GIH972" s="26"/>
      <c r="GII972" s="26"/>
      <c r="GIJ972" s="26"/>
      <c r="GIK972" s="26"/>
      <c r="GIL972" s="26"/>
      <c r="GIM972" s="26"/>
      <c r="GIN972" s="26"/>
      <c r="GIO972" s="26"/>
      <c r="GIP972" s="26"/>
      <c r="GIQ972" s="26"/>
      <c r="GIR972" s="26"/>
      <c r="GIS972" s="26"/>
      <c r="GIT972" s="26"/>
      <c r="GIU972" s="26"/>
      <c r="GIV972" s="26"/>
      <c r="GIW972" s="26"/>
      <c r="GIX972" s="26"/>
      <c r="GIY972" s="26"/>
      <c r="GIZ972" s="26"/>
      <c r="GJA972" s="26"/>
      <c r="GJB972" s="26"/>
      <c r="GJC972" s="26"/>
      <c r="GJD972" s="26"/>
      <c r="GJE972" s="26"/>
      <c r="GJF972" s="26"/>
      <c r="GJG972" s="26"/>
      <c r="GJH972" s="26"/>
      <c r="GJI972" s="26"/>
      <c r="GJJ972" s="26"/>
      <c r="GJK972" s="26"/>
      <c r="GJL972" s="26"/>
      <c r="GJM972" s="26"/>
      <c r="GJN972" s="26"/>
      <c r="GJO972" s="26"/>
      <c r="GJP972" s="26"/>
      <c r="GJQ972" s="26"/>
      <c r="GJR972" s="26"/>
      <c r="GJS972" s="26"/>
      <c r="GJT972" s="26"/>
      <c r="GJU972" s="26"/>
      <c r="GJV972" s="26"/>
      <c r="GJW972" s="26"/>
      <c r="GJX972" s="26"/>
      <c r="GJY972" s="26"/>
      <c r="GJZ972" s="26"/>
      <c r="GKA972" s="26"/>
      <c r="GKB972" s="26"/>
      <c r="GKC972" s="26"/>
      <c r="GKD972" s="26"/>
      <c r="GKE972" s="26"/>
      <c r="GKF972" s="26"/>
      <c r="GKG972" s="26"/>
      <c r="GKH972" s="26"/>
      <c r="GKI972" s="26"/>
      <c r="GKJ972" s="26"/>
      <c r="GKK972" s="26"/>
      <c r="GKL972" s="26"/>
      <c r="GKM972" s="26"/>
      <c r="GKN972" s="26"/>
      <c r="GKO972" s="26"/>
      <c r="GKP972" s="26"/>
      <c r="GKQ972" s="26"/>
      <c r="GKR972" s="26"/>
      <c r="GKS972" s="26"/>
      <c r="GKT972" s="26"/>
      <c r="GKU972" s="26"/>
      <c r="GKV972" s="26"/>
      <c r="GKW972" s="26"/>
      <c r="GKX972" s="26"/>
      <c r="GKY972" s="26"/>
      <c r="GKZ972" s="26"/>
      <c r="GLA972" s="26"/>
      <c r="GLB972" s="26"/>
      <c r="GLC972" s="26"/>
      <c r="GLD972" s="26"/>
      <c r="GLE972" s="26"/>
      <c r="GLF972" s="26"/>
      <c r="GLG972" s="26"/>
      <c r="GLH972" s="26"/>
      <c r="GLI972" s="26"/>
      <c r="GLJ972" s="26"/>
      <c r="GLK972" s="26"/>
      <c r="GLL972" s="26"/>
      <c r="GLM972" s="26"/>
      <c r="GLN972" s="26"/>
      <c r="GLO972" s="26"/>
      <c r="GLP972" s="26"/>
      <c r="GLQ972" s="26"/>
      <c r="GLR972" s="26"/>
      <c r="GLS972" s="26"/>
      <c r="GLT972" s="26"/>
      <c r="GLU972" s="26"/>
      <c r="GLV972" s="26"/>
      <c r="GLW972" s="26"/>
      <c r="GLX972" s="26"/>
      <c r="GLY972" s="26"/>
      <c r="GLZ972" s="26"/>
      <c r="GMA972" s="26"/>
      <c r="GMB972" s="26"/>
      <c r="GMC972" s="26"/>
      <c r="GMD972" s="26"/>
      <c r="GME972" s="26"/>
      <c r="GMF972" s="26"/>
      <c r="GMG972" s="26"/>
      <c r="GMH972" s="26"/>
      <c r="GMI972" s="26"/>
      <c r="GMJ972" s="26"/>
      <c r="GMK972" s="26"/>
      <c r="GML972" s="26"/>
      <c r="GMM972" s="26"/>
      <c r="GMN972" s="26"/>
      <c r="GMO972" s="26"/>
      <c r="GMP972" s="26"/>
      <c r="GMQ972" s="26"/>
      <c r="GMR972" s="26"/>
      <c r="GMS972" s="26"/>
      <c r="GMT972" s="26"/>
      <c r="GMU972" s="26"/>
      <c r="GMV972" s="26"/>
      <c r="GMW972" s="26"/>
      <c r="GMX972" s="26"/>
      <c r="GMY972" s="26"/>
      <c r="GMZ972" s="26"/>
      <c r="GNA972" s="26"/>
      <c r="GNB972" s="26"/>
      <c r="GNC972" s="26"/>
      <c r="GND972" s="26"/>
      <c r="GNE972" s="26"/>
      <c r="GNF972" s="26"/>
      <c r="GNG972" s="26"/>
      <c r="GNH972" s="26"/>
      <c r="GNI972" s="26"/>
      <c r="GNJ972" s="26"/>
      <c r="GNK972" s="26"/>
      <c r="GNL972" s="26"/>
      <c r="GNM972" s="26"/>
      <c r="GNN972" s="26"/>
      <c r="GNO972" s="26"/>
      <c r="GNP972" s="26"/>
      <c r="GNQ972" s="26"/>
      <c r="GNR972" s="26"/>
      <c r="GNS972" s="26"/>
      <c r="GNT972" s="26"/>
      <c r="GNU972" s="26"/>
      <c r="GNV972" s="26"/>
      <c r="GNW972" s="26"/>
      <c r="GNX972" s="26"/>
      <c r="GNY972" s="26"/>
      <c r="GNZ972" s="26"/>
      <c r="GOA972" s="26"/>
      <c r="GOB972" s="26"/>
      <c r="GOC972" s="26"/>
      <c r="GOD972" s="26"/>
      <c r="GOE972" s="26"/>
      <c r="GOF972" s="26"/>
      <c r="GOG972" s="26"/>
      <c r="GOH972" s="26"/>
      <c r="GOI972" s="26"/>
      <c r="GOJ972" s="26"/>
      <c r="GOK972" s="26"/>
      <c r="GOL972" s="26"/>
      <c r="GOM972" s="26"/>
      <c r="GON972" s="26"/>
      <c r="GOO972" s="26"/>
      <c r="GOP972" s="26"/>
      <c r="GOQ972" s="26"/>
      <c r="GOR972" s="26"/>
      <c r="GOS972" s="26"/>
      <c r="GOT972" s="26"/>
      <c r="GOU972" s="26"/>
      <c r="GOV972" s="26"/>
      <c r="GOW972" s="26"/>
      <c r="GOX972" s="26"/>
      <c r="GOY972" s="26"/>
      <c r="GOZ972" s="26"/>
      <c r="GPA972" s="26"/>
      <c r="GPB972" s="26"/>
      <c r="GPC972" s="26"/>
      <c r="GPD972" s="26"/>
      <c r="GPE972" s="26"/>
      <c r="GPF972" s="26"/>
      <c r="GPG972" s="26"/>
      <c r="GPH972" s="26"/>
      <c r="GPI972" s="26"/>
      <c r="GPJ972" s="26"/>
      <c r="GPK972" s="26"/>
      <c r="GPL972" s="26"/>
      <c r="GPM972" s="26"/>
      <c r="GPN972" s="26"/>
      <c r="GPO972" s="26"/>
      <c r="GPP972" s="26"/>
      <c r="GPQ972" s="26"/>
      <c r="GPR972" s="26"/>
      <c r="GPS972" s="26"/>
      <c r="GPT972" s="26"/>
      <c r="GPU972" s="26"/>
      <c r="GPV972" s="26"/>
      <c r="GPW972" s="26"/>
      <c r="GPX972" s="26"/>
      <c r="GPY972" s="26"/>
      <c r="GPZ972" s="26"/>
      <c r="GQA972" s="26"/>
      <c r="GQB972" s="26"/>
      <c r="GQC972" s="26"/>
      <c r="GQD972" s="26"/>
      <c r="GQE972" s="26"/>
      <c r="GQF972" s="26"/>
      <c r="GQG972" s="26"/>
      <c r="GQH972" s="26"/>
      <c r="GQI972" s="26"/>
      <c r="GQJ972" s="26"/>
      <c r="GQK972" s="26"/>
      <c r="GQL972" s="26"/>
      <c r="GQM972" s="26"/>
      <c r="GQN972" s="26"/>
      <c r="GQO972" s="26"/>
      <c r="GQP972" s="26"/>
      <c r="GQQ972" s="26"/>
      <c r="GQR972" s="26"/>
      <c r="GQS972" s="26"/>
      <c r="GQT972" s="26"/>
      <c r="GQU972" s="26"/>
      <c r="GQV972" s="26"/>
      <c r="GQW972" s="26"/>
      <c r="GQX972" s="26"/>
      <c r="GQY972" s="26"/>
      <c r="GQZ972" s="26"/>
      <c r="GRA972" s="26"/>
      <c r="GRB972" s="26"/>
      <c r="GRC972" s="26"/>
      <c r="GRD972" s="26"/>
      <c r="GRE972" s="26"/>
      <c r="GRF972" s="26"/>
      <c r="GRG972" s="26"/>
      <c r="GRH972" s="26"/>
      <c r="GRI972" s="26"/>
      <c r="GRJ972" s="26"/>
      <c r="GRK972" s="26"/>
      <c r="GRL972" s="26"/>
      <c r="GRM972" s="26"/>
      <c r="GRN972" s="26"/>
      <c r="GRO972" s="26"/>
      <c r="GRP972" s="26"/>
      <c r="GRQ972" s="26"/>
      <c r="GRR972" s="26"/>
      <c r="GRS972" s="26"/>
      <c r="GRT972" s="26"/>
      <c r="GRU972" s="26"/>
      <c r="GRV972" s="26"/>
      <c r="GRW972" s="26"/>
      <c r="GRX972" s="26"/>
      <c r="GRY972" s="26"/>
      <c r="GRZ972" s="26"/>
      <c r="GSA972" s="26"/>
      <c r="GSB972" s="26"/>
      <c r="GSC972" s="26"/>
      <c r="GSD972" s="26"/>
      <c r="GSE972" s="26"/>
      <c r="GSF972" s="26"/>
      <c r="GSG972" s="26"/>
      <c r="GSH972" s="26"/>
      <c r="GSI972" s="26"/>
      <c r="GSJ972" s="26"/>
      <c r="GSK972" s="26"/>
      <c r="GSL972" s="26"/>
      <c r="GSM972" s="26"/>
      <c r="GSN972" s="26"/>
      <c r="GSO972" s="26"/>
      <c r="GSP972" s="26"/>
      <c r="GSQ972" s="26"/>
      <c r="GSR972" s="26"/>
      <c r="GSS972" s="26"/>
      <c r="GST972" s="26"/>
      <c r="GSU972" s="26"/>
      <c r="GSV972" s="26"/>
      <c r="GSW972" s="26"/>
      <c r="GSX972" s="26"/>
      <c r="GSY972" s="26"/>
      <c r="GSZ972" s="26"/>
      <c r="GTA972" s="26"/>
      <c r="GTB972" s="26"/>
      <c r="GTC972" s="26"/>
      <c r="GTD972" s="26"/>
      <c r="GTE972" s="26"/>
      <c r="GTF972" s="26"/>
      <c r="GTG972" s="26"/>
      <c r="GTH972" s="26"/>
      <c r="GTI972" s="26"/>
      <c r="GTJ972" s="26"/>
      <c r="GTK972" s="26"/>
      <c r="GTL972" s="26"/>
      <c r="GTM972" s="26"/>
      <c r="GTN972" s="26"/>
      <c r="GTO972" s="26"/>
      <c r="GTP972" s="26"/>
      <c r="GTQ972" s="26"/>
      <c r="GTR972" s="26"/>
      <c r="GTS972" s="26"/>
      <c r="GTT972" s="26"/>
      <c r="GTU972" s="26"/>
      <c r="GTV972" s="26"/>
      <c r="GTW972" s="26"/>
      <c r="GTX972" s="26"/>
      <c r="GTY972" s="26"/>
      <c r="GTZ972" s="26"/>
      <c r="GUA972" s="26"/>
      <c r="GUB972" s="26"/>
      <c r="GUC972" s="26"/>
      <c r="GUD972" s="26"/>
      <c r="GUE972" s="26"/>
      <c r="GUF972" s="26"/>
      <c r="GUG972" s="26"/>
      <c r="GUH972" s="26"/>
      <c r="GUI972" s="26"/>
      <c r="GUJ972" s="26"/>
      <c r="GUK972" s="26"/>
      <c r="GUL972" s="26"/>
      <c r="GUM972" s="26"/>
      <c r="GUN972" s="26"/>
      <c r="GUO972" s="26"/>
      <c r="GUP972" s="26"/>
      <c r="GUQ972" s="26"/>
      <c r="GUR972" s="26"/>
      <c r="GUS972" s="26"/>
      <c r="GUT972" s="26"/>
      <c r="GUU972" s="26"/>
      <c r="GUV972" s="26"/>
      <c r="GUW972" s="26"/>
      <c r="GUX972" s="26"/>
      <c r="GUY972" s="26"/>
      <c r="GUZ972" s="26"/>
      <c r="GVA972" s="26"/>
      <c r="GVB972" s="26"/>
      <c r="GVC972" s="26"/>
      <c r="GVD972" s="26"/>
      <c r="GVE972" s="26"/>
      <c r="GVF972" s="26"/>
      <c r="GVG972" s="26"/>
      <c r="GVH972" s="26"/>
      <c r="GVI972" s="26"/>
      <c r="GVJ972" s="26"/>
      <c r="GVK972" s="26"/>
      <c r="GVL972" s="26"/>
      <c r="GVM972" s="26"/>
      <c r="GVN972" s="26"/>
      <c r="GVO972" s="26"/>
      <c r="GVP972" s="26"/>
      <c r="GVQ972" s="26"/>
      <c r="GVR972" s="26"/>
      <c r="GVS972" s="26"/>
      <c r="GVT972" s="26"/>
      <c r="GVU972" s="26"/>
      <c r="GVV972" s="26"/>
      <c r="GVW972" s="26"/>
      <c r="GVX972" s="26"/>
      <c r="GVY972" s="26"/>
      <c r="GVZ972" s="26"/>
      <c r="GWA972" s="26"/>
      <c r="GWB972" s="26"/>
      <c r="GWC972" s="26"/>
      <c r="GWD972" s="26"/>
      <c r="GWE972" s="26"/>
      <c r="GWF972" s="26"/>
      <c r="GWG972" s="26"/>
      <c r="GWH972" s="26"/>
      <c r="GWI972" s="26"/>
      <c r="GWJ972" s="26"/>
      <c r="GWK972" s="26"/>
      <c r="GWL972" s="26"/>
      <c r="GWM972" s="26"/>
      <c r="GWN972" s="26"/>
      <c r="GWO972" s="26"/>
      <c r="GWP972" s="26"/>
      <c r="GWQ972" s="26"/>
      <c r="GWR972" s="26"/>
      <c r="GWS972" s="26"/>
      <c r="GWT972" s="26"/>
      <c r="GWU972" s="26"/>
      <c r="GWV972" s="26"/>
      <c r="GWW972" s="26"/>
      <c r="GWX972" s="26"/>
      <c r="GWY972" s="26"/>
      <c r="GWZ972" s="26"/>
      <c r="GXA972" s="26"/>
      <c r="GXB972" s="26"/>
      <c r="GXC972" s="26"/>
      <c r="GXD972" s="26"/>
      <c r="GXE972" s="26"/>
      <c r="GXF972" s="26"/>
      <c r="GXG972" s="26"/>
      <c r="GXH972" s="26"/>
      <c r="GXI972" s="26"/>
      <c r="GXJ972" s="26"/>
      <c r="GXK972" s="26"/>
      <c r="GXL972" s="26"/>
      <c r="GXM972" s="26"/>
      <c r="GXN972" s="26"/>
      <c r="GXO972" s="26"/>
      <c r="GXP972" s="26"/>
      <c r="GXQ972" s="26"/>
      <c r="GXR972" s="26"/>
      <c r="GXS972" s="26"/>
      <c r="GXT972" s="26"/>
      <c r="GXU972" s="26"/>
      <c r="GXV972" s="26"/>
      <c r="GXW972" s="26"/>
      <c r="GXX972" s="26"/>
      <c r="GXY972" s="26"/>
      <c r="GXZ972" s="26"/>
      <c r="GYA972" s="26"/>
      <c r="GYB972" s="26"/>
      <c r="GYC972" s="26"/>
      <c r="GYD972" s="26"/>
      <c r="GYE972" s="26"/>
      <c r="GYF972" s="26"/>
      <c r="GYG972" s="26"/>
      <c r="GYH972" s="26"/>
      <c r="GYI972" s="26"/>
      <c r="GYJ972" s="26"/>
      <c r="GYK972" s="26"/>
      <c r="GYL972" s="26"/>
      <c r="GYM972" s="26"/>
      <c r="GYN972" s="26"/>
      <c r="GYO972" s="26"/>
      <c r="GYP972" s="26"/>
      <c r="GYQ972" s="26"/>
      <c r="GYR972" s="26"/>
      <c r="GYS972" s="26"/>
      <c r="GYT972" s="26"/>
      <c r="GYU972" s="26"/>
      <c r="GYV972" s="26"/>
      <c r="GYW972" s="26"/>
      <c r="GYX972" s="26"/>
      <c r="GYY972" s="26"/>
      <c r="GYZ972" s="26"/>
      <c r="GZA972" s="26"/>
      <c r="GZB972" s="26"/>
      <c r="GZC972" s="26"/>
      <c r="GZD972" s="26"/>
      <c r="GZE972" s="26"/>
      <c r="GZF972" s="26"/>
      <c r="GZG972" s="26"/>
      <c r="GZH972" s="26"/>
      <c r="GZI972" s="26"/>
      <c r="GZJ972" s="26"/>
      <c r="GZK972" s="26"/>
      <c r="GZL972" s="26"/>
      <c r="GZM972" s="26"/>
      <c r="GZN972" s="26"/>
      <c r="GZO972" s="26"/>
      <c r="GZP972" s="26"/>
      <c r="GZQ972" s="26"/>
      <c r="GZR972" s="26"/>
      <c r="GZS972" s="26"/>
      <c r="GZT972" s="26"/>
      <c r="GZU972" s="26"/>
      <c r="GZV972" s="26"/>
      <c r="GZW972" s="26"/>
      <c r="GZX972" s="26"/>
      <c r="GZY972" s="26"/>
      <c r="GZZ972" s="26"/>
      <c r="HAA972" s="26"/>
      <c r="HAB972" s="26"/>
      <c r="HAC972" s="26"/>
      <c r="HAD972" s="26"/>
      <c r="HAE972" s="26"/>
      <c r="HAF972" s="26"/>
      <c r="HAG972" s="26"/>
      <c r="HAH972" s="26"/>
      <c r="HAI972" s="26"/>
      <c r="HAJ972" s="26"/>
      <c r="HAK972" s="26"/>
      <c r="HAL972" s="26"/>
      <c r="HAM972" s="26"/>
      <c r="HAN972" s="26"/>
      <c r="HAO972" s="26"/>
      <c r="HAP972" s="26"/>
      <c r="HAQ972" s="26"/>
      <c r="HAR972" s="26"/>
      <c r="HAS972" s="26"/>
      <c r="HAT972" s="26"/>
      <c r="HAU972" s="26"/>
      <c r="HAV972" s="26"/>
      <c r="HAW972" s="26"/>
      <c r="HAX972" s="26"/>
      <c r="HAY972" s="26"/>
      <c r="HAZ972" s="26"/>
      <c r="HBA972" s="26"/>
      <c r="HBB972" s="26"/>
      <c r="HBC972" s="26"/>
      <c r="HBD972" s="26"/>
      <c r="HBE972" s="26"/>
      <c r="HBF972" s="26"/>
      <c r="HBG972" s="26"/>
      <c r="HBH972" s="26"/>
      <c r="HBI972" s="26"/>
      <c r="HBJ972" s="26"/>
      <c r="HBK972" s="26"/>
      <c r="HBL972" s="26"/>
      <c r="HBM972" s="26"/>
      <c r="HBN972" s="26"/>
      <c r="HBO972" s="26"/>
      <c r="HBP972" s="26"/>
      <c r="HBQ972" s="26"/>
      <c r="HBR972" s="26"/>
      <c r="HBS972" s="26"/>
      <c r="HBT972" s="26"/>
      <c r="HBU972" s="26"/>
      <c r="HBV972" s="26"/>
      <c r="HBW972" s="26"/>
      <c r="HBX972" s="26"/>
      <c r="HBY972" s="26"/>
      <c r="HBZ972" s="26"/>
      <c r="HCA972" s="26"/>
      <c r="HCB972" s="26"/>
      <c r="HCC972" s="26"/>
      <c r="HCD972" s="26"/>
      <c r="HCE972" s="26"/>
      <c r="HCF972" s="26"/>
      <c r="HCG972" s="26"/>
      <c r="HCH972" s="26"/>
      <c r="HCI972" s="26"/>
      <c r="HCJ972" s="26"/>
      <c r="HCK972" s="26"/>
      <c r="HCL972" s="26"/>
      <c r="HCM972" s="26"/>
      <c r="HCN972" s="26"/>
      <c r="HCO972" s="26"/>
      <c r="HCP972" s="26"/>
      <c r="HCQ972" s="26"/>
      <c r="HCR972" s="26"/>
      <c r="HCS972" s="26"/>
      <c r="HCT972" s="26"/>
      <c r="HCU972" s="26"/>
      <c r="HCV972" s="26"/>
      <c r="HCW972" s="26"/>
      <c r="HCX972" s="26"/>
      <c r="HCY972" s="26"/>
      <c r="HCZ972" s="26"/>
      <c r="HDA972" s="26"/>
      <c r="HDB972" s="26"/>
      <c r="HDC972" s="26"/>
      <c r="HDD972" s="26"/>
      <c r="HDE972" s="26"/>
      <c r="HDF972" s="26"/>
      <c r="HDG972" s="26"/>
      <c r="HDH972" s="26"/>
      <c r="HDI972" s="26"/>
      <c r="HDJ972" s="26"/>
      <c r="HDK972" s="26"/>
      <c r="HDL972" s="26"/>
      <c r="HDM972" s="26"/>
      <c r="HDN972" s="26"/>
      <c r="HDO972" s="26"/>
      <c r="HDP972" s="26"/>
      <c r="HDQ972" s="26"/>
      <c r="HDR972" s="26"/>
      <c r="HDS972" s="26"/>
      <c r="HDT972" s="26"/>
      <c r="HDU972" s="26"/>
      <c r="HDV972" s="26"/>
      <c r="HDW972" s="26"/>
      <c r="HDX972" s="26"/>
      <c r="HDY972" s="26"/>
      <c r="HDZ972" s="26"/>
      <c r="HEA972" s="26"/>
      <c r="HEB972" s="26"/>
      <c r="HEC972" s="26"/>
      <c r="HED972" s="26"/>
      <c r="HEE972" s="26"/>
      <c r="HEF972" s="26"/>
      <c r="HEG972" s="26"/>
      <c r="HEH972" s="26"/>
      <c r="HEI972" s="26"/>
      <c r="HEJ972" s="26"/>
      <c r="HEK972" s="26"/>
      <c r="HEL972" s="26"/>
      <c r="HEM972" s="26"/>
      <c r="HEN972" s="26"/>
      <c r="HEO972" s="26"/>
      <c r="HEP972" s="26"/>
      <c r="HEQ972" s="26"/>
      <c r="HER972" s="26"/>
      <c r="HES972" s="26"/>
      <c r="HET972" s="26"/>
      <c r="HEU972" s="26"/>
      <c r="HEV972" s="26"/>
      <c r="HEW972" s="26"/>
      <c r="HEX972" s="26"/>
      <c r="HEY972" s="26"/>
      <c r="HEZ972" s="26"/>
      <c r="HFA972" s="26"/>
      <c r="HFB972" s="26"/>
      <c r="HFC972" s="26"/>
      <c r="HFD972" s="26"/>
      <c r="HFE972" s="26"/>
      <c r="HFF972" s="26"/>
      <c r="HFG972" s="26"/>
      <c r="HFH972" s="26"/>
      <c r="HFI972" s="26"/>
      <c r="HFJ972" s="26"/>
      <c r="HFK972" s="26"/>
      <c r="HFL972" s="26"/>
      <c r="HFM972" s="26"/>
      <c r="HFN972" s="26"/>
      <c r="HFO972" s="26"/>
      <c r="HFP972" s="26"/>
      <c r="HFQ972" s="26"/>
      <c r="HFR972" s="26"/>
      <c r="HFS972" s="26"/>
      <c r="HFT972" s="26"/>
      <c r="HFU972" s="26"/>
      <c r="HFV972" s="26"/>
      <c r="HFW972" s="26"/>
      <c r="HFX972" s="26"/>
      <c r="HFY972" s="26"/>
      <c r="HFZ972" s="26"/>
      <c r="HGA972" s="26"/>
      <c r="HGB972" s="26"/>
      <c r="HGC972" s="26"/>
      <c r="HGD972" s="26"/>
      <c r="HGE972" s="26"/>
      <c r="HGF972" s="26"/>
      <c r="HGG972" s="26"/>
      <c r="HGH972" s="26"/>
      <c r="HGI972" s="26"/>
      <c r="HGJ972" s="26"/>
      <c r="HGK972" s="26"/>
      <c r="HGL972" s="26"/>
      <c r="HGM972" s="26"/>
      <c r="HGN972" s="26"/>
      <c r="HGO972" s="26"/>
      <c r="HGP972" s="26"/>
      <c r="HGQ972" s="26"/>
      <c r="HGR972" s="26"/>
      <c r="HGS972" s="26"/>
      <c r="HGT972" s="26"/>
      <c r="HGU972" s="26"/>
      <c r="HGV972" s="26"/>
      <c r="HGW972" s="26"/>
      <c r="HGX972" s="26"/>
      <c r="HGY972" s="26"/>
      <c r="HGZ972" s="26"/>
      <c r="HHA972" s="26"/>
      <c r="HHB972" s="26"/>
      <c r="HHC972" s="26"/>
      <c r="HHD972" s="26"/>
      <c r="HHE972" s="26"/>
      <c r="HHF972" s="26"/>
      <c r="HHG972" s="26"/>
      <c r="HHH972" s="26"/>
      <c r="HHI972" s="26"/>
      <c r="HHJ972" s="26"/>
      <c r="HHK972" s="26"/>
      <c r="HHL972" s="26"/>
      <c r="HHM972" s="26"/>
      <c r="HHN972" s="26"/>
      <c r="HHO972" s="26"/>
      <c r="HHP972" s="26"/>
      <c r="HHQ972" s="26"/>
      <c r="HHR972" s="26"/>
      <c r="HHS972" s="26"/>
      <c r="HHT972" s="26"/>
      <c r="HHU972" s="26"/>
      <c r="HHV972" s="26"/>
      <c r="HHW972" s="26"/>
      <c r="HHX972" s="26"/>
      <c r="HHY972" s="26"/>
      <c r="HHZ972" s="26"/>
      <c r="HIA972" s="26"/>
      <c r="HIB972" s="26"/>
      <c r="HIC972" s="26"/>
      <c r="HID972" s="26"/>
      <c r="HIE972" s="26"/>
      <c r="HIF972" s="26"/>
      <c r="HIG972" s="26"/>
      <c r="HIH972" s="26"/>
      <c r="HII972" s="26"/>
      <c r="HIJ972" s="26"/>
      <c r="HIK972" s="26"/>
      <c r="HIL972" s="26"/>
      <c r="HIM972" s="26"/>
      <c r="HIN972" s="26"/>
      <c r="HIO972" s="26"/>
      <c r="HIP972" s="26"/>
      <c r="HIQ972" s="26"/>
      <c r="HIR972" s="26"/>
      <c r="HIS972" s="26"/>
      <c r="HIT972" s="26"/>
      <c r="HIU972" s="26"/>
      <c r="HIV972" s="26"/>
      <c r="HIW972" s="26"/>
      <c r="HIX972" s="26"/>
      <c r="HIY972" s="26"/>
      <c r="HIZ972" s="26"/>
      <c r="HJA972" s="26"/>
      <c r="HJB972" s="26"/>
      <c r="HJC972" s="26"/>
      <c r="HJD972" s="26"/>
      <c r="HJE972" s="26"/>
      <c r="HJF972" s="26"/>
      <c r="HJG972" s="26"/>
      <c r="HJH972" s="26"/>
      <c r="HJI972" s="26"/>
      <c r="HJJ972" s="26"/>
      <c r="HJK972" s="26"/>
      <c r="HJL972" s="26"/>
      <c r="HJM972" s="26"/>
      <c r="HJN972" s="26"/>
      <c r="HJO972" s="26"/>
      <c r="HJP972" s="26"/>
      <c r="HJQ972" s="26"/>
      <c r="HJR972" s="26"/>
      <c r="HJS972" s="26"/>
      <c r="HJT972" s="26"/>
      <c r="HJU972" s="26"/>
      <c r="HJV972" s="26"/>
      <c r="HJW972" s="26"/>
      <c r="HJX972" s="26"/>
      <c r="HJY972" s="26"/>
      <c r="HJZ972" s="26"/>
      <c r="HKA972" s="26"/>
      <c r="HKB972" s="26"/>
      <c r="HKC972" s="26"/>
      <c r="HKD972" s="26"/>
      <c r="HKE972" s="26"/>
      <c r="HKF972" s="26"/>
      <c r="HKG972" s="26"/>
      <c r="HKH972" s="26"/>
      <c r="HKI972" s="26"/>
      <c r="HKJ972" s="26"/>
      <c r="HKK972" s="26"/>
      <c r="HKL972" s="26"/>
      <c r="HKM972" s="26"/>
      <c r="HKN972" s="26"/>
      <c r="HKO972" s="26"/>
      <c r="HKP972" s="26"/>
      <c r="HKQ972" s="26"/>
      <c r="HKR972" s="26"/>
      <c r="HKS972" s="26"/>
      <c r="HKT972" s="26"/>
      <c r="HKU972" s="26"/>
      <c r="HKV972" s="26"/>
      <c r="HKW972" s="26"/>
      <c r="HKX972" s="26"/>
      <c r="HKY972" s="26"/>
      <c r="HKZ972" s="26"/>
      <c r="HLA972" s="26"/>
      <c r="HLB972" s="26"/>
      <c r="HLC972" s="26"/>
      <c r="HLD972" s="26"/>
      <c r="HLE972" s="26"/>
      <c r="HLF972" s="26"/>
      <c r="HLG972" s="26"/>
      <c r="HLH972" s="26"/>
      <c r="HLI972" s="26"/>
      <c r="HLJ972" s="26"/>
      <c r="HLK972" s="26"/>
      <c r="HLL972" s="26"/>
      <c r="HLM972" s="26"/>
      <c r="HLN972" s="26"/>
      <c r="HLO972" s="26"/>
      <c r="HLP972" s="26"/>
      <c r="HLQ972" s="26"/>
      <c r="HLR972" s="26"/>
      <c r="HLS972" s="26"/>
      <c r="HLT972" s="26"/>
      <c r="HLU972" s="26"/>
      <c r="HLV972" s="26"/>
      <c r="HLW972" s="26"/>
      <c r="HLX972" s="26"/>
      <c r="HLY972" s="26"/>
      <c r="HLZ972" s="26"/>
      <c r="HMA972" s="26"/>
      <c r="HMB972" s="26"/>
      <c r="HMC972" s="26"/>
      <c r="HMD972" s="26"/>
      <c r="HME972" s="26"/>
      <c r="HMF972" s="26"/>
      <c r="HMG972" s="26"/>
      <c r="HMH972" s="26"/>
      <c r="HMI972" s="26"/>
      <c r="HMJ972" s="26"/>
      <c r="HMK972" s="26"/>
      <c r="HML972" s="26"/>
      <c r="HMM972" s="26"/>
      <c r="HMN972" s="26"/>
      <c r="HMO972" s="26"/>
      <c r="HMP972" s="26"/>
      <c r="HMQ972" s="26"/>
      <c r="HMR972" s="26"/>
      <c r="HMS972" s="26"/>
      <c r="HMT972" s="26"/>
      <c r="HMU972" s="26"/>
      <c r="HMV972" s="26"/>
      <c r="HMW972" s="26"/>
      <c r="HMX972" s="26"/>
      <c r="HMY972" s="26"/>
      <c r="HMZ972" s="26"/>
      <c r="HNA972" s="26"/>
      <c r="HNB972" s="26"/>
      <c r="HNC972" s="26"/>
      <c r="HND972" s="26"/>
      <c r="HNE972" s="26"/>
      <c r="HNF972" s="26"/>
      <c r="HNG972" s="26"/>
      <c r="HNH972" s="26"/>
      <c r="HNI972" s="26"/>
      <c r="HNJ972" s="26"/>
      <c r="HNK972" s="26"/>
      <c r="HNL972" s="26"/>
      <c r="HNM972" s="26"/>
      <c r="HNN972" s="26"/>
      <c r="HNO972" s="26"/>
      <c r="HNP972" s="26"/>
      <c r="HNQ972" s="26"/>
      <c r="HNR972" s="26"/>
      <c r="HNS972" s="26"/>
      <c r="HNT972" s="26"/>
      <c r="HNU972" s="26"/>
      <c r="HNV972" s="26"/>
      <c r="HNW972" s="26"/>
      <c r="HNX972" s="26"/>
      <c r="HNY972" s="26"/>
      <c r="HNZ972" s="26"/>
      <c r="HOA972" s="26"/>
      <c r="HOB972" s="26"/>
      <c r="HOC972" s="26"/>
      <c r="HOD972" s="26"/>
      <c r="HOE972" s="26"/>
      <c r="HOF972" s="26"/>
      <c r="HOG972" s="26"/>
      <c r="HOH972" s="26"/>
      <c r="HOI972" s="26"/>
      <c r="HOJ972" s="26"/>
      <c r="HOK972" s="26"/>
      <c r="HOL972" s="26"/>
      <c r="HOM972" s="26"/>
      <c r="HON972" s="26"/>
      <c r="HOO972" s="26"/>
      <c r="HOP972" s="26"/>
      <c r="HOQ972" s="26"/>
      <c r="HOR972" s="26"/>
      <c r="HOS972" s="26"/>
      <c r="HOT972" s="26"/>
      <c r="HOU972" s="26"/>
      <c r="HOV972" s="26"/>
      <c r="HOW972" s="26"/>
      <c r="HOX972" s="26"/>
      <c r="HOY972" s="26"/>
      <c r="HOZ972" s="26"/>
      <c r="HPA972" s="26"/>
      <c r="HPB972" s="26"/>
      <c r="HPC972" s="26"/>
      <c r="HPD972" s="26"/>
      <c r="HPE972" s="26"/>
      <c r="HPF972" s="26"/>
      <c r="HPG972" s="26"/>
      <c r="HPH972" s="26"/>
      <c r="HPI972" s="26"/>
      <c r="HPJ972" s="26"/>
      <c r="HPK972" s="26"/>
      <c r="HPL972" s="26"/>
      <c r="HPM972" s="26"/>
      <c r="HPN972" s="26"/>
      <c r="HPO972" s="26"/>
      <c r="HPP972" s="26"/>
      <c r="HPQ972" s="26"/>
      <c r="HPR972" s="26"/>
      <c r="HPS972" s="26"/>
      <c r="HPT972" s="26"/>
      <c r="HPU972" s="26"/>
      <c r="HPV972" s="26"/>
      <c r="HPW972" s="26"/>
      <c r="HPX972" s="26"/>
      <c r="HPY972" s="26"/>
      <c r="HPZ972" s="26"/>
      <c r="HQA972" s="26"/>
      <c r="HQB972" s="26"/>
      <c r="HQC972" s="26"/>
      <c r="HQD972" s="26"/>
      <c r="HQE972" s="26"/>
      <c r="HQF972" s="26"/>
      <c r="HQG972" s="26"/>
      <c r="HQH972" s="26"/>
      <c r="HQI972" s="26"/>
      <c r="HQJ972" s="26"/>
      <c r="HQK972" s="26"/>
      <c r="HQL972" s="26"/>
      <c r="HQM972" s="26"/>
      <c r="HQN972" s="26"/>
      <c r="HQO972" s="26"/>
      <c r="HQP972" s="26"/>
      <c r="HQQ972" s="26"/>
      <c r="HQR972" s="26"/>
      <c r="HQS972" s="26"/>
      <c r="HQT972" s="26"/>
      <c r="HQU972" s="26"/>
      <c r="HQV972" s="26"/>
      <c r="HQW972" s="26"/>
      <c r="HQX972" s="26"/>
      <c r="HQY972" s="26"/>
      <c r="HQZ972" s="26"/>
      <c r="HRA972" s="26"/>
      <c r="HRB972" s="26"/>
      <c r="HRC972" s="26"/>
      <c r="HRD972" s="26"/>
      <c r="HRE972" s="26"/>
      <c r="HRF972" s="26"/>
      <c r="HRG972" s="26"/>
      <c r="HRH972" s="26"/>
      <c r="HRI972" s="26"/>
      <c r="HRJ972" s="26"/>
      <c r="HRK972" s="26"/>
      <c r="HRL972" s="26"/>
      <c r="HRM972" s="26"/>
      <c r="HRN972" s="26"/>
      <c r="HRO972" s="26"/>
      <c r="HRP972" s="26"/>
      <c r="HRQ972" s="26"/>
      <c r="HRR972" s="26"/>
      <c r="HRS972" s="26"/>
      <c r="HRT972" s="26"/>
      <c r="HRU972" s="26"/>
      <c r="HRV972" s="26"/>
      <c r="HRW972" s="26"/>
      <c r="HRX972" s="26"/>
      <c r="HRY972" s="26"/>
      <c r="HRZ972" s="26"/>
      <c r="HSA972" s="26"/>
      <c r="HSB972" s="26"/>
      <c r="HSC972" s="26"/>
      <c r="HSD972" s="26"/>
      <c r="HSE972" s="26"/>
      <c r="HSF972" s="26"/>
      <c r="HSG972" s="26"/>
      <c r="HSH972" s="26"/>
      <c r="HSI972" s="26"/>
      <c r="HSJ972" s="26"/>
      <c r="HSK972" s="26"/>
      <c r="HSL972" s="26"/>
      <c r="HSM972" s="26"/>
      <c r="HSN972" s="26"/>
      <c r="HSO972" s="26"/>
      <c r="HSP972" s="26"/>
      <c r="HSQ972" s="26"/>
      <c r="HSR972" s="26"/>
      <c r="HSS972" s="26"/>
      <c r="HST972" s="26"/>
      <c r="HSU972" s="26"/>
      <c r="HSV972" s="26"/>
      <c r="HSW972" s="26"/>
      <c r="HSX972" s="26"/>
      <c r="HSY972" s="26"/>
      <c r="HSZ972" s="26"/>
      <c r="HTA972" s="26"/>
      <c r="HTB972" s="26"/>
      <c r="HTC972" s="26"/>
      <c r="HTD972" s="26"/>
      <c r="HTE972" s="26"/>
      <c r="HTF972" s="26"/>
      <c r="HTG972" s="26"/>
      <c r="HTH972" s="26"/>
      <c r="HTI972" s="26"/>
      <c r="HTJ972" s="26"/>
      <c r="HTK972" s="26"/>
      <c r="HTL972" s="26"/>
      <c r="HTM972" s="26"/>
      <c r="HTN972" s="26"/>
      <c r="HTO972" s="26"/>
      <c r="HTP972" s="26"/>
      <c r="HTQ972" s="26"/>
      <c r="HTR972" s="26"/>
      <c r="HTS972" s="26"/>
      <c r="HTT972" s="26"/>
      <c r="HTU972" s="26"/>
      <c r="HTV972" s="26"/>
      <c r="HTW972" s="26"/>
      <c r="HTX972" s="26"/>
      <c r="HTY972" s="26"/>
      <c r="HTZ972" s="26"/>
      <c r="HUA972" s="26"/>
      <c r="HUB972" s="26"/>
      <c r="HUC972" s="26"/>
      <c r="HUD972" s="26"/>
      <c r="HUE972" s="26"/>
      <c r="HUF972" s="26"/>
      <c r="HUG972" s="26"/>
      <c r="HUH972" s="26"/>
      <c r="HUI972" s="26"/>
      <c r="HUJ972" s="26"/>
      <c r="HUK972" s="26"/>
      <c r="HUL972" s="26"/>
      <c r="HUM972" s="26"/>
      <c r="HUN972" s="26"/>
      <c r="HUO972" s="26"/>
      <c r="HUP972" s="26"/>
      <c r="HUQ972" s="26"/>
      <c r="HUR972" s="26"/>
      <c r="HUS972" s="26"/>
      <c r="HUT972" s="26"/>
      <c r="HUU972" s="26"/>
      <c r="HUV972" s="26"/>
      <c r="HUW972" s="26"/>
      <c r="HUX972" s="26"/>
      <c r="HUY972" s="26"/>
      <c r="HUZ972" s="26"/>
      <c r="HVA972" s="26"/>
      <c r="HVB972" s="26"/>
      <c r="HVC972" s="26"/>
      <c r="HVD972" s="26"/>
      <c r="HVE972" s="26"/>
      <c r="HVF972" s="26"/>
      <c r="HVG972" s="26"/>
      <c r="HVH972" s="26"/>
      <c r="HVI972" s="26"/>
      <c r="HVJ972" s="26"/>
      <c r="HVK972" s="26"/>
      <c r="HVL972" s="26"/>
      <c r="HVM972" s="26"/>
      <c r="HVN972" s="26"/>
      <c r="HVO972" s="26"/>
      <c r="HVP972" s="26"/>
      <c r="HVQ972" s="26"/>
      <c r="HVR972" s="26"/>
      <c r="HVS972" s="26"/>
      <c r="HVT972" s="26"/>
      <c r="HVU972" s="26"/>
      <c r="HVV972" s="26"/>
      <c r="HVW972" s="26"/>
      <c r="HVX972" s="26"/>
      <c r="HVY972" s="26"/>
      <c r="HVZ972" s="26"/>
      <c r="HWA972" s="26"/>
      <c r="HWB972" s="26"/>
      <c r="HWC972" s="26"/>
      <c r="HWD972" s="26"/>
      <c r="HWE972" s="26"/>
      <c r="HWF972" s="26"/>
      <c r="HWG972" s="26"/>
      <c r="HWH972" s="26"/>
      <c r="HWI972" s="26"/>
      <c r="HWJ972" s="26"/>
      <c r="HWK972" s="26"/>
      <c r="HWL972" s="26"/>
      <c r="HWM972" s="26"/>
      <c r="HWN972" s="26"/>
      <c r="HWO972" s="26"/>
      <c r="HWP972" s="26"/>
      <c r="HWQ972" s="26"/>
      <c r="HWR972" s="26"/>
      <c r="HWS972" s="26"/>
      <c r="HWT972" s="26"/>
      <c r="HWU972" s="26"/>
      <c r="HWV972" s="26"/>
      <c r="HWW972" s="26"/>
      <c r="HWX972" s="26"/>
      <c r="HWY972" s="26"/>
      <c r="HWZ972" s="26"/>
      <c r="HXA972" s="26"/>
      <c r="HXB972" s="26"/>
      <c r="HXC972" s="26"/>
      <c r="HXD972" s="26"/>
      <c r="HXE972" s="26"/>
      <c r="HXF972" s="26"/>
      <c r="HXG972" s="26"/>
      <c r="HXH972" s="26"/>
      <c r="HXI972" s="26"/>
      <c r="HXJ972" s="26"/>
      <c r="HXK972" s="26"/>
      <c r="HXL972" s="26"/>
      <c r="HXM972" s="26"/>
      <c r="HXN972" s="26"/>
      <c r="HXO972" s="26"/>
      <c r="HXP972" s="26"/>
      <c r="HXQ972" s="26"/>
      <c r="HXR972" s="26"/>
      <c r="HXS972" s="26"/>
      <c r="HXT972" s="26"/>
      <c r="HXU972" s="26"/>
      <c r="HXV972" s="26"/>
      <c r="HXW972" s="26"/>
      <c r="HXX972" s="26"/>
      <c r="HXY972" s="26"/>
      <c r="HXZ972" s="26"/>
      <c r="HYA972" s="26"/>
      <c r="HYB972" s="26"/>
      <c r="HYC972" s="26"/>
      <c r="HYD972" s="26"/>
      <c r="HYE972" s="26"/>
      <c r="HYF972" s="26"/>
      <c r="HYG972" s="26"/>
      <c r="HYH972" s="26"/>
      <c r="HYI972" s="26"/>
      <c r="HYJ972" s="26"/>
      <c r="HYK972" s="26"/>
      <c r="HYL972" s="26"/>
      <c r="HYM972" s="26"/>
      <c r="HYN972" s="26"/>
      <c r="HYO972" s="26"/>
      <c r="HYP972" s="26"/>
      <c r="HYQ972" s="26"/>
      <c r="HYR972" s="26"/>
      <c r="HYS972" s="26"/>
      <c r="HYT972" s="26"/>
      <c r="HYU972" s="26"/>
      <c r="HYV972" s="26"/>
      <c r="HYW972" s="26"/>
      <c r="HYX972" s="26"/>
      <c r="HYY972" s="26"/>
      <c r="HYZ972" s="26"/>
      <c r="HZA972" s="26"/>
      <c r="HZB972" s="26"/>
      <c r="HZC972" s="26"/>
      <c r="HZD972" s="26"/>
      <c r="HZE972" s="26"/>
      <c r="HZF972" s="26"/>
      <c r="HZG972" s="26"/>
      <c r="HZH972" s="26"/>
      <c r="HZI972" s="26"/>
      <c r="HZJ972" s="26"/>
      <c r="HZK972" s="26"/>
      <c r="HZL972" s="26"/>
      <c r="HZM972" s="26"/>
      <c r="HZN972" s="26"/>
      <c r="HZO972" s="26"/>
      <c r="HZP972" s="26"/>
      <c r="HZQ972" s="26"/>
      <c r="HZR972" s="26"/>
      <c r="HZS972" s="26"/>
      <c r="HZT972" s="26"/>
      <c r="HZU972" s="26"/>
      <c r="HZV972" s="26"/>
      <c r="HZW972" s="26"/>
      <c r="HZX972" s="26"/>
      <c r="HZY972" s="26"/>
      <c r="HZZ972" s="26"/>
      <c r="IAA972" s="26"/>
      <c r="IAB972" s="26"/>
      <c r="IAC972" s="26"/>
      <c r="IAD972" s="26"/>
      <c r="IAE972" s="26"/>
      <c r="IAF972" s="26"/>
      <c r="IAG972" s="26"/>
      <c r="IAH972" s="26"/>
      <c r="IAI972" s="26"/>
      <c r="IAJ972" s="26"/>
      <c r="IAK972" s="26"/>
      <c r="IAL972" s="26"/>
      <c r="IAM972" s="26"/>
      <c r="IAN972" s="26"/>
      <c r="IAO972" s="26"/>
      <c r="IAP972" s="26"/>
      <c r="IAQ972" s="26"/>
      <c r="IAR972" s="26"/>
      <c r="IAS972" s="26"/>
      <c r="IAT972" s="26"/>
      <c r="IAU972" s="26"/>
      <c r="IAV972" s="26"/>
      <c r="IAW972" s="26"/>
      <c r="IAX972" s="26"/>
      <c r="IAY972" s="26"/>
      <c r="IAZ972" s="26"/>
      <c r="IBA972" s="26"/>
      <c r="IBB972" s="26"/>
      <c r="IBC972" s="26"/>
      <c r="IBD972" s="26"/>
      <c r="IBE972" s="26"/>
      <c r="IBF972" s="26"/>
      <c r="IBG972" s="26"/>
      <c r="IBH972" s="26"/>
      <c r="IBI972" s="26"/>
      <c r="IBJ972" s="26"/>
      <c r="IBK972" s="26"/>
      <c r="IBL972" s="26"/>
      <c r="IBM972" s="26"/>
      <c r="IBN972" s="26"/>
      <c r="IBO972" s="26"/>
      <c r="IBP972" s="26"/>
      <c r="IBQ972" s="26"/>
      <c r="IBR972" s="26"/>
      <c r="IBS972" s="26"/>
      <c r="IBT972" s="26"/>
      <c r="IBU972" s="26"/>
      <c r="IBV972" s="26"/>
      <c r="IBW972" s="26"/>
      <c r="IBX972" s="26"/>
      <c r="IBY972" s="26"/>
      <c r="IBZ972" s="26"/>
      <c r="ICA972" s="26"/>
      <c r="ICB972" s="26"/>
      <c r="ICC972" s="26"/>
      <c r="ICD972" s="26"/>
      <c r="ICE972" s="26"/>
      <c r="ICF972" s="26"/>
      <c r="ICG972" s="26"/>
      <c r="ICH972" s="26"/>
      <c r="ICI972" s="26"/>
      <c r="ICJ972" s="26"/>
      <c r="ICK972" s="26"/>
      <c r="ICL972" s="26"/>
      <c r="ICM972" s="26"/>
      <c r="ICN972" s="26"/>
      <c r="ICO972" s="26"/>
      <c r="ICP972" s="26"/>
      <c r="ICQ972" s="26"/>
      <c r="ICR972" s="26"/>
      <c r="ICS972" s="26"/>
      <c r="ICT972" s="26"/>
      <c r="ICU972" s="26"/>
      <c r="ICV972" s="26"/>
      <c r="ICW972" s="26"/>
      <c r="ICX972" s="26"/>
      <c r="ICY972" s="26"/>
      <c r="ICZ972" s="26"/>
      <c r="IDA972" s="26"/>
      <c r="IDB972" s="26"/>
      <c r="IDC972" s="26"/>
      <c r="IDD972" s="26"/>
      <c r="IDE972" s="26"/>
      <c r="IDF972" s="26"/>
      <c r="IDG972" s="26"/>
      <c r="IDH972" s="26"/>
      <c r="IDI972" s="26"/>
      <c r="IDJ972" s="26"/>
      <c r="IDK972" s="26"/>
      <c r="IDL972" s="26"/>
      <c r="IDM972" s="26"/>
      <c r="IDN972" s="26"/>
      <c r="IDO972" s="26"/>
      <c r="IDP972" s="26"/>
      <c r="IDQ972" s="26"/>
      <c r="IDR972" s="26"/>
      <c r="IDS972" s="26"/>
      <c r="IDT972" s="26"/>
      <c r="IDU972" s="26"/>
      <c r="IDV972" s="26"/>
      <c r="IDW972" s="26"/>
      <c r="IDX972" s="26"/>
      <c r="IDY972" s="26"/>
      <c r="IDZ972" s="26"/>
      <c r="IEA972" s="26"/>
      <c r="IEB972" s="26"/>
      <c r="IEC972" s="26"/>
      <c r="IED972" s="26"/>
      <c r="IEE972" s="26"/>
      <c r="IEF972" s="26"/>
      <c r="IEG972" s="26"/>
      <c r="IEH972" s="26"/>
      <c r="IEI972" s="26"/>
      <c r="IEJ972" s="26"/>
      <c r="IEK972" s="26"/>
      <c r="IEL972" s="26"/>
      <c r="IEM972" s="26"/>
      <c r="IEN972" s="26"/>
      <c r="IEO972" s="26"/>
      <c r="IEP972" s="26"/>
      <c r="IEQ972" s="26"/>
      <c r="IER972" s="26"/>
      <c r="IES972" s="26"/>
      <c r="IET972" s="26"/>
      <c r="IEU972" s="26"/>
      <c r="IEV972" s="26"/>
      <c r="IEW972" s="26"/>
      <c r="IEX972" s="26"/>
      <c r="IEY972" s="26"/>
      <c r="IEZ972" s="26"/>
      <c r="IFA972" s="26"/>
      <c r="IFB972" s="26"/>
      <c r="IFC972" s="26"/>
      <c r="IFD972" s="26"/>
      <c r="IFE972" s="26"/>
      <c r="IFF972" s="26"/>
      <c r="IFG972" s="26"/>
      <c r="IFH972" s="26"/>
      <c r="IFI972" s="26"/>
      <c r="IFJ972" s="26"/>
      <c r="IFK972" s="26"/>
      <c r="IFL972" s="26"/>
      <c r="IFM972" s="26"/>
      <c r="IFN972" s="26"/>
      <c r="IFO972" s="26"/>
      <c r="IFP972" s="26"/>
      <c r="IFQ972" s="26"/>
      <c r="IFR972" s="26"/>
      <c r="IFS972" s="26"/>
      <c r="IFT972" s="26"/>
      <c r="IFU972" s="26"/>
      <c r="IFV972" s="26"/>
      <c r="IFW972" s="26"/>
      <c r="IFX972" s="26"/>
      <c r="IFY972" s="26"/>
      <c r="IFZ972" s="26"/>
      <c r="IGA972" s="26"/>
      <c r="IGB972" s="26"/>
      <c r="IGC972" s="26"/>
      <c r="IGD972" s="26"/>
      <c r="IGE972" s="26"/>
      <c r="IGF972" s="26"/>
      <c r="IGG972" s="26"/>
      <c r="IGH972" s="26"/>
      <c r="IGI972" s="26"/>
      <c r="IGJ972" s="26"/>
      <c r="IGK972" s="26"/>
      <c r="IGL972" s="26"/>
      <c r="IGM972" s="26"/>
      <c r="IGN972" s="26"/>
      <c r="IGO972" s="26"/>
      <c r="IGP972" s="26"/>
      <c r="IGQ972" s="26"/>
      <c r="IGR972" s="26"/>
      <c r="IGS972" s="26"/>
      <c r="IGT972" s="26"/>
      <c r="IGU972" s="26"/>
      <c r="IGV972" s="26"/>
      <c r="IGW972" s="26"/>
      <c r="IGX972" s="26"/>
      <c r="IGY972" s="26"/>
      <c r="IGZ972" s="26"/>
      <c r="IHA972" s="26"/>
      <c r="IHB972" s="26"/>
      <c r="IHC972" s="26"/>
      <c r="IHD972" s="26"/>
      <c r="IHE972" s="26"/>
      <c r="IHF972" s="26"/>
      <c r="IHG972" s="26"/>
      <c r="IHH972" s="26"/>
      <c r="IHI972" s="26"/>
      <c r="IHJ972" s="26"/>
      <c r="IHK972" s="26"/>
      <c r="IHL972" s="26"/>
      <c r="IHM972" s="26"/>
      <c r="IHN972" s="26"/>
      <c r="IHO972" s="26"/>
      <c r="IHP972" s="26"/>
      <c r="IHQ972" s="26"/>
      <c r="IHR972" s="26"/>
      <c r="IHS972" s="26"/>
      <c r="IHT972" s="26"/>
      <c r="IHU972" s="26"/>
      <c r="IHV972" s="26"/>
      <c r="IHW972" s="26"/>
      <c r="IHX972" s="26"/>
      <c r="IHY972" s="26"/>
      <c r="IHZ972" s="26"/>
      <c r="IIA972" s="26"/>
      <c r="IIB972" s="26"/>
      <c r="IIC972" s="26"/>
      <c r="IID972" s="26"/>
      <c r="IIE972" s="26"/>
      <c r="IIF972" s="26"/>
      <c r="IIG972" s="26"/>
      <c r="IIH972" s="26"/>
      <c r="III972" s="26"/>
      <c r="IIJ972" s="26"/>
      <c r="IIK972" s="26"/>
      <c r="IIL972" s="26"/>
      <c r="IIM972" s="26"/>
      <c r="IIN972" s="26"/>
      <c r="IIO972" s="26"/>
      <c r="IIP972" s="26"/>
      <c r="IIQ972" s="26"/>
      <c r="IIR972" s="26"/>
      <c r="IIS972" s="26"/>
      <c r="IIT972" s="26"/>
      <c r="IIU972" s="26"/>
      <c r="IIV972" s="26"/>
      <c r="IIW972" s="26"/>
      <c r="IIX972" s="26"/>
      <c r="IIY972" s="26"/>
      <c r="IIZ972" s="26"/>
      <c r="IJA972" s="26"/>
      <c r="IJB972" s="26"/>
      <c r="IJC972" s="26"/>
      <c r="IJD972" s="26"/>
      <c r="IJE972" s="26"/>
      <c r="IJF972" s="26"/>
      <c r="IJG972" s="26"/>
      <c r="IJH972" s="26"/>
      <c r="IJI972" s="26"/>
      <c r="IJJ972" s="26"/>
      <c r="IJK972" s="26"/>
      <c r="IJL972" s="26"/>
      <c r="IJM972" s="26"/>
      <c r="IJN972" s="26"/>
      <c r="IJO972" s="26"/>
      <c r="IJP972" s="26"/>
      <c r="IJQ972" s="26"/>
      <c r="IJR972" s="26"/>
      <c r="IJS972" s="26"/>
      <c r="IJT972" s="26"/>
      <c r="IJU972" s="26"/>
      <c r="IJV972" s="26"/>
      <c r="IJW972" s="26"/>
      <c r="IJX972" s="26"/>
      <c r="IJY972" s="26"/>
      <c r="IJZ972" s="26"/>
      <c r="IKA972" s="26"/>
      <c r="IKB972" s="26"/>
      <c r="IKC972" s="26"/>
      <c r="IKD972" s="26"/>
      <c r="IKE972" s="26"/>
      <c r="IKF972" s="26"/>
      <c r="IKG972" s="26"/>
      <c r="IKH972" s="26"/>
      <c r="IKI972" s="26"/>
      <c r="IKJ972" s="26"/>
      <c r="IKK972" s="26"/>
      <c r="IKL972" s="26"/>
      <c r="IKM972" s="26"/>
      <c r="IKN972" s="26"/>
      <c r="IKO972" s="26"/>
      <c r="IKP972" s="26"/>
      <c r="IKQ972" s="26"/>
      <c r="IKR972" s="26"/>
      <c r="IKS972" s="26"/>
      <c r="IKT972" s="26"/>
      <c r="IKU972" s="26"/>
      <c r="IKV972" s="26"/>
      <c r="IKW972" s="26"/>
      <c r="IKX972" s="26"/>
      <c r="IKY972" s="26"/>
      <c r="IKZ972" s="26"/>
      <c r="ILA972" s="26"/>
      <c r="ILB972" s="26"/>
      <c r="ILC972" s="26"/>
      <c r="ILD972" s="26"/>
      <c r="ILE972" s="26"/>
      <c r="ILF972" s="26"/>
      <c r="ILG972" s="26"/>
      <c r="ILH972" s="26"/>
      <c r="ILI972" s="26"/>
      <c r="ILJ972" s="26"/>
      <c r="ILK972" s="26"/>
      <c r="ILL972" s="26"/>
      <c r="ILM972" s="26"/>
      <c r="ILN972" s="26"/>
      <c r="ILO972" s="26"/>
      <c r="ILP972" s="26"/>
      <c r="ILQ972" s="26"/>
      <c r="ILR972" s="26"/>
      <c r="ILS972" s="26"/>
      <c r="ILT972" s="26"/>
      <c r="ILU972" s="26"/>
      <c r="ILV972" s="26"/>
      <c r="ILW972" s="26"/>
      <c r="ILX972" s="26"/>
      <c r="ILY972" s="26"/>
      <c r="ILZ972" s="26"/>
      <c r="IMA972" s="26"/>
      <c r="IMB972" s="26"/>
      <c r="IMC972" s="26"/>
      <c r="IMD972" s="26"/>
      <c r="IME972" s="26"/>
      <c r="IMF972" s="26"/>
      <c r="IMG972" s="26"/>
      <c r="IMH972" s="26"/>
      <c r="IMI972" s="26"/>
      <c r="IMJ972" s="26"/>
      <c r="IMK972" s="26"/>
      <c r="IML972" s="26"/>
      <c r="IMM972" s="26"/>
      <c r="IMN972" s="26"/>
      <c r="IMO972" s="26"/>
      <c r="IMP972" s="26"/>
      <c r="IMQ972" s="26"/>
      <c r="IMR972" s="26"/>
      <c r="IMS972" s="26"/>
      <c r="IMT972" s="26"/>
      <c r="IMU972" s="26"/>
      <c r="IMV972" s="26"/>
      <c r="IMW972" s="26"/>
      <c r="IMX972" s="26"/>
      <c r="IMY972" s="26"/>
      <c r="IMZ972" s="26"/>
      <c r="INA972" s="26"/>
      <c r="INB972" s="26"/>
      <c r="INC972" s="26"/>
      <c r="IND972" s="26"/>
      <c r="INE972" s="26"/>
      <c r="INF972" s="26"/>
      <c r="ING972" s="26"/>
      <c r="INH972" s="26"/>
      <c r="INI972" s="26"/>
      <c r="INJ972" s="26"/>
      <c r="INK972" s="26"/>
      <c r="INL972" s="26"/>
      <c r="INM972" s="26"/>
      <c r="INN972" s="26"/>
      <c r="INO972" s="26"/>
      <c r="INP972" s="26"/>
      <c r="INQ972" s="26"/>
      <c r="INR972" s="26"/>
      <c r="INS972" s="26"/>
      <c r="INT972" s="26"/>
      <c r="INU972" s="26"/>
      <c r="INV972" s="26"/>
      <c r="INW972" s="26"/>
      <c r="INX972" s="26"/>
      <c r="INY972" s="26"/>
      <c r="INZ972" s="26"/>
      <c r="IOA972" s="26"/>
      <c r="IOB972" s="26"/>
      <c r="IOC972" s="26"/>
      <c r="IOD972" s="26"/>
      <c r="IOE972" s="26"/>
      <c r="IOF972" s="26"/>
      <c r="IOG972" s="26"/>
      <c r="IOH972" s="26"/>
      <c r="IOI972" s="26"/>
      <c r="IOJ972" s="26"/>
      <c r="IOK972" s="26"/>
      <c r="IOL972" s="26"/>
      <c r="IOM972" s="26"/>
      <c r="ION972" s="26"/>
      <c r="IOO972" s="26"/>
      <c r="IOP972" s="26"/>
      <c r="IOQ972" s="26"/>
      <c r="IOR972" s="26"/>
      <c r="IOS972" s="26"/>
      <c r="IOT972" s="26"/>
      <c r="IOU972" s="26"/>
      <c r="IOV972" s="26"/>
      <c r="IOW972" s="26"/>
      <c r="IOX972" s="26"/>
      <c r="IOY972" s="26"/>
      <c r="IOZ972" s="26"/>
      <c r="IPA972" s="26"/>
      <c r="IPB972" s="26"/>
      <c r="IPC972" s="26"/>
      <c r="IPD972" s="26"/>
      <c r="IPE972" s="26"/>
      <c r="IPF972" s="26"/>
      <c r="IPG972" s="26"/>
      <c r="IPH972" s="26"/>
      <c r="IPI972" s="26"/>
      <c r="IPJ972" s="26"/>
      <c r="IPK972" s="26"/>
      <c r="IPL972" s="26"/>
      <c r="IPM972" s="26"/>
      <c r="IPN972" s="26"/>
      <c r="IPO972" s="26"/>
      <c r="IPP972" s="26"/>
      <c r="IPQ972" s="26"/>
      <c r="IPR972" s="26"/>
      <c r="IPS972" s="26"/>
      <c r="IPT972" s="26"/>
      <c r="IPU972" s="26"/>
      <c r="IPV972" s="26"/>
      <c r="IPW972" s="26"/>
      <c r="IPX972" s="26"/>
      <c r="IPY972" s="26"/>
      <c r="IPZ972" s="26"/>
      <c r="IQA972" s="26"/>
      <c r="IQB972" s="26"/>
      <c r="IQC972" s="26"/>
      <c r="IQD972" s="26"/>
      <c r="IQE972" s="26"/>
      <c r="IQF972" s="26"/>
      <c r="IQG972" s="26"/>
      <c r="IQH972" s="26"/>
      <c r="IQI972" s="26"/>
      <c r="IQJ972" s="26"/>
      <c r="IQK972" s="26"/>
      <c r="IQL972" s="26"/>
      <c r="IQM972" s="26"/>
      <c r="IQN972" s="26"/>
      <c r="IQO972" s="26"/>
      <c r="IQP972" s="26"/>
      <c r="IQQ972" s="26"/>
      <c r="IQR972" s="26"/>
      <c r="IQS972" s="26"/>
      <c r="IQT972" s="26"/>
      <c r="IQU972" s="26"/>
      <c r="IQV972" s="26"/>
      <c r="IQW972" s="26"/>
      <c r="IQX972" s="26"/>
      <c r="IQY972" s="26"/>
      <c r="IQZ972" s="26"/>
      <c r="IRA972" s="26"/>
      <c r="IRB972" s="26"/>
      <c r="IRC972" s="26"/>
      <c r="IRD972" s="26"/>
      <c r="IRE972" s="26"/>
      <c r="IRF972" s="26"/>
      <c r="IRG972" s="26"/>
      <c r="IRH972" s="26"/>
      <c r="IRI972" s="26"/>
      <c r="IRJ972" s="26"/>
      <c r="IRK972" s="26"/>
      <c r="IRL972" s="26"/>
      <c r="IRM972" s="26"/>
      <c r="IRN972" s="26"/>
      <c r="IRO972" s="26"/>
      <c r="IRP972" s="26"/>
      <c r="IRQ972" s="26"/>
      <c r="IRR972" s="26"/>
      <c r="IRS972" s="26"/>
      <c r="IRT972" s="26"/>
      <c r="IRU972" s="26"/>
      <c r="IRV972" s="26"/>
      <c r="IRW972" s="26"/>
      <c r="IRX972" s="26"/>
      <c r="IRY972" s="26"/>
      <c r="IRZ972" s="26"/>
      <c r="ISA972" s="26"/>
      <c r="ISB972" s="26"/>
      <c r="ISC972" s="26"/>
      <c r="ISD972" s="26"/>
      <c r="ISE972" s="26"/>
      <c r="ISF972" s="26"/>
      <c r="ISG972" s="26"/>
      <c r="ISH972" s="26"/>
      <c r="ISI972" s="26"/>
      <c r="ISJ972" s="26"/>
      <c r="ISK972" s="26"/>
      <c r="ISL972" s="26"/>
      <c r="ISM972" s="26"/>
      <c r="ISN972" s="26"/>
      <c r="ISO972" s="26"/>
      <c r="ISP972" s="26"/>
      <c r="ISQ972" s="26"/>
      <c r="ISR972" s="26"/>
      <c r="ISS972" s="26"/>
      <c r="IST972" s="26"/>
      <c r="ISU972" s="26"/>
      <c r="ISV972" s="26"/>
      <c r="ISW972" s="26"/>
      <c r="ISX972" s="26"/>
      <c r="ISY972" s="26"/>
      <c r="ISZ972" s="26"/>
      <c r="ITA972" s="26"/>
      <c r="ITB972" s="26"/>
      <c r="ITC972" s="26"/>
      <c r="ITD972" s="26"/>
      <c r="ITE972" s="26"/>
      <c r="ITF972" s="26"/>
      <c r="ITG972" s="26"/>
      <c r="ITH972" s="26"/>
      <c r="ITI972" s="26"/>
      <c r="ITJ972" s="26"/>
      <c r="ITK972" s="26"/>
      <c r="ITL972" s="26"/>
      <c r="ITM972" s="26"/>
      <c r="ITN972" s="26"/>
      <c r="ITO972" s="26"/>
      <c r="ITP972" s="26"/>
      <c r="ITQ972" s="26"/>
      <c r="ITR972" s="26"/>
      <c r="ITS972" s="26"/>
      <c r="ITT972" s="26"/>
      <c r="ITU972" s="26"/>
      <c r="ITV972" s="26"/>
      <c r="ITW972" s="26"/>
      <c r="ITX972" s="26"/>
      <c r="ITY972" s="26"/>
      <c r="ITZ972" s="26"/>
      <c r="IUA972" s="26"/>
      <c r="IUB972" s="26"/>
      <c r="IUC972" s="26"/>
      <c r="IUD972" s="26"/>
      <c r="IUE972" s="26"/>
      <c r="IUF972" s="26"/>
      <c r="IUG972" s="26"/>
      <c r="IUH972" s="26"/>
      <c r="IUI972" s="26"/>
      <c r="IUJ972" s="26"/>
      <c r="IUK972" s="26"/>
      <c r="IUL972" s="26"/>
      <c r="IUM972" s="26"/>
      <c r="IUN972" s="26"/>
      <c r="IUO972" s="26"/>
      <c r="IUP972" s="26"/>
      <c r="IUQ972" s="26"/>
      <c r="IUR972" s="26"/>
      <c r="IUS972" s="26"/>
      <c r="IUT972" s="26"/>
      <c r="IUU972" s="26"/>
      <c r="IUV972" s="26"/>
      <c r="IUW972" s="26"/>
      <c r="IUX972" s="26"/>
      <c r="IUY972" s="26"/>
      <c r="IUZ972" s="26"/>
      <c r="IVA972" s="26"/>
      <c r="IVB972" s="26"/>
      <c r="IVC972" s="26"/>
      <c r="IVD972" s="26"/>
      <c r="IVE972" s="26"/>
      <c r="IVF972" s="26"/>
      <c r="IVG972" s="26"/>
      <c r="IVH972" s="26"/>
      <c r="IVI972" s="26"/>
      <c r="IVJ972" s="26"/>
      <c r="IVK972" s="26"/>
      <c r="IVL972" s="26"/>
      <c r="IVM972" s="26"/>
      <c r="IVN972" s="26"/>
      <c r="IVO972" s="26"/>
      <c r="IVP972" s="26"/>
      <c r="IVQ972" s="26"/>
      <c r="IVR972" s="26"/>
      <c r="IVS972" s="26"/>
      <c r="IVT972" s="26"/>
      <c r="IVU972" s="26"/>
      <c r="IVV972" s="26"/>
      <c r="IVW972" s="26"/>
      <c r="IVX972" s="26"/>
      <c r="IVY972" s="26"/>
      <c r="IVZ972" s="26"/>
      <c r="IWA972" s="26"/>
      <c r="IWB972" s="26"/>
      <c r="IWC972" s="26"/>
      <c r="IWD972" s="26"/>
      <c r="IWE972" s="26"/>
      <c r="IWF972" s="26"/>
      <c r="IWG972" s="26"/>
      <c r="IWH972" s="26"/>
      <c r="IWI972" s="26"/>
      <c r="IWJ972" s="26"/>
      <c r="IWK972" s="26"/>
      <c r="IWL972" s="26"/>
      <c r="IWM972" s="26"/>
      <c r="IWN972" s="26"/>
      <c r="IWO972" s="26"/>
      <c r="IWP972" s="26"/>
      <c r="IWQ972" s="26"/>
      <c r="IWR972" s="26"/>
      <c r="IWS972" s="26"/>
      <c r="IWT972" s="26"/>
      <c r="IWU972" s="26"/>
      <c r="IWV972" s="26"/>
      <c r="IWW972" s="26"/>
      <c r="IWX972" s="26"/>
      <c r="IWY972" s="26"/>
      <c r="IWZ972" s="26"/>
      <c r="IXA972" s="26"/>
      <c r="IXB972" s="26"/>
      <c r="IXC972" s="26"/>
      <c r="IXD972" s="26"/>
      <c r="IXE972" s="26"/>
      <c r="IXF972" s="26"/>
      <c r="IXG972" s="26"/>
      <c r="IXH972" s="26"/>
      <c r="IXI972" s="26"/>
      <c r="IXJ972" s="26"/>
      <c r="IXK972" s="26"/>
      <c r="IXL972" s="26"/>
      <c r="IXM972" s="26"/>
      <c r="IXN972" s="26"/>
      <c r="IXO972" s="26"/>
      <c r="IXP972" s="26"/>
      <c r="IXQ972" s="26"/>
      <c r="IXR972" s="26"/>
      <c r="IXS972" s="26"/>
      <c r="IXT972" s="26"/>
      <c r="IXU972" s="26"/>
      <c r="IXV972" s="26"/>
      <c r="IXW972" s="26"/>
      <c r="IXX972" s="26"/>
      <c r="IXY972" s="26"/>
      <c r="IXZ972" s="26"/>
      <c r="IYA972" s="26"/>
      <c r="IYB972" s="26"/>
      <c r="IYC972" s="26"/>
      <c r="IYD972" s="26"/>
      <c r="IYE972" s="26"/>
      <c r="IYF972" s="26"/>
      <c r="IYG972" s="26"/>
      <c r="IYH972" s="26"/>
      <c r="IYI972" s="26"/>
      <c r="IYJ972" s="26"/>
      <c r="IYK972" s="26"/>
      <c r="IYL972" s="26"/>
      <c r="IYM972" s="26"/>
      <c r="IYN972" s="26"/>
      <c r="IYO972" s="26"/>
      <c r="IYP972" s="26"/>
      <c r="IYQ972" s="26"/>
      <c r="IYR972" s="26"/>
      <c r="IYS972" s="26"/>
      <c r="IYT972" s="26"/>
      <c r="IYU972" s="26"/>
      <c r="IYV972" s="26"/>
      <c r="IYW972" s="26"/>
      <c r="IYX972" s="26"/>
      <c r="IYY972" s="26"/>
      <c r="IYZ972" s="26"/>
      <c r="IZA972" s="26"/>
      <c r="IZB972" s="26"/>
      <c r="IZC972" s="26"/>
      <c r="IZD972" s="26"/>
      <c r="IZE972" s="26"/>
      <c r="IZF972" s="26"/>
      <c r="IZG972" s="26"/>
      <c r="IZH972" s="26"/>
      <c r="IZI972" s="26"/>
      <c r="IZJ972" s="26"/>
      <c r="IZK972" s="26"/>
      <c r="IZL972" s="26"/>
      <c r="IZM972" s="26"/>
      <c r="IZN972" s="26"/>
      <c r="IZO972" s="26"/>
      <c r="IZP972" s="26"/>
      <c r="IZQ972" s="26"/>
      <c r="IZR972" s="26"/>
      <c r="IZS972" s="26"/>
      <c r="IZT972" s="26"/>
      <c r="IZU972" s="26"/>
      <c r="IZV972" s="26"/>
      <c r="IZW972" s="26"/>
      <c r="IZX972" s="26"/>
      <c r="IZY972" s="26"/>
      <c r="IZZ972" s="26"/>
      <c r="JAA972" s="26"/>
      <c r="JAB972" s="26"/>
      <c r="JAC972" s="26"/>
      <c r="JAD972" s="26"/>
      <c r="JAE972" s="26"/>
      <c r="JAF972" s="26"/>
      <c r="JAG972" s="26"/>
      <c r="JAH972" s="26"/>
      <c r="JAI972" s="26"/>
      <c r="JAJ972" s="26"/>
      <c r="JAK972" s="26"/>
      <c r="JAL972" s="26"/>
      <c r="JAM972" s="26"/>
      <c r="JAN972" s="26"/>
      <c r="JAO972" s="26"/>
      <c r="JAP972" s="26"/>
      <c r="JAQ972" s="26"/>
      <c r="JAR972" s="26"/>
      <c r="JAS972" s="26"/>
      <c r="JAT972" s="26"/>
      <c r="JAU972" s="26"/>
      <c r="JAV972" s="26"/>
      <c r="JAW972" s="26"/>
      <c r="JAX972" s="26"/>
      <c r="JAY972" s="26"/>
      <c r="JAZ972" s="26"/>
      <c r="JBA972" s="26"/>
      <c r="JBB972" s="26"/>
      <c r="JBC972" s="26"/>
      <c r="JBD972" s="26"/>
      <c r="JBE972" s="26"/>
      <c r="JBF972" s="26"/>
      <c r="JBG972" s="26"/>
      <c r="JBH972" s="26"/>
      <c r="JBI972" s="26"/>
      <c r="JBJ972" s="26"/>
      <c r="JBK972" s="26"/>
      <c r="JBL972" s="26"/>
      <c r="JBM972" s="26"/>
      <c r="JBN972" s="26"/>
      <c r="JBO972" s="26"/>
      <c r="JBP972" s="26"/>
      <c r="JBQ972" s="26"/>
      <c r="JBR972" s="26"/>
      <c r="JBS972" s="26"/>
      <c r="JBT972" s="26"/>
      <c r="JBU972" s="26"/>
      <c r="JBV972" s="26"/>
      <c r="JBW972" s="26"/>
      <c r="JBX972" s="26"/>
      <c r="JBY972" s="26"/>
      <c r="JBZ972" s="26"/>
      <c r="JCA972" s="26"/>
      <c r="JCB972" s="26"/>
      <c r="JCC972" s="26"/>
      <c r="JCD972" s="26"/>
      <c r="JCE972" s="26"/>
      <c r="JCF972" s="26"/>
      <c r="JCG972" s="26"/>
      <c r="JCH972" s="26"/>
      <c r="JCI972" s="26"/>
      <c r="JCJ972" s="26"/>
      <c r="JCK972" s="26"/>
      <c r="JCL972" s="26"/>
      <c r="JCM972" s="26"/>
      <c r="JCN972" s="26"/>
      <c r="JCO972" s="26"/>
      <c r="JCP972" s="26"/>
      <c r="JCQ972" s="26"/>
      <c r="JCR972" s="26"/>
      <c r="JCS972" s="26"/>
      <c r="JCT972" s="26"/>
      <c r="JCU972" s="26"/>
      <c r="JCV972" s="26"/>
      <c r="JCW972" s="26"/>
      <c r="JCX972" s="26"/>
      <c r="JCY972" s="26"/>
      <c r="JCZ972" s="26"/>
      <c r="JDA972" s="26"/>
      <c r="JDB972" s="26"/>
      <c r="JDC972" s="26"/>
      <c r="JDD972" s="26"/>
      <c r="JDE972" s="26"/>
      <c r="JDF972" s="26"/>
      <c r="JDG972" s="26"/>
      <c r="JDH972" s="26"/>
      <c r="JDI972" s="26"/>
      <c r="JDJ972" s="26"/>
      <c r="JDK972" s="26"/>
      <c r="JDL972" s="26"/>
      <c r="JDM972" s="26"/>
      <c r="JDN972" s="26"/>
      <c r="JDO972" s="26"/>
      <c r="JDP972" s="26"/>
      <c r="JDQ972" s="26"/>
      <c r="JDR972" s="26"/>
      <c r="JDS972" s="26"/>
      <c r="JDT972" s="26"/>
      <c r="JDU972" s="26"/>
      <c r="JDV972" s="26"/>
      <c r="JDW972" s="26"/>
      <c r="JDX972" s="26"/>
      <c r="JDY972" s="26"/>
      <c r="JDZ972" s="26"/>
      <c r="JEA972" s="26"/>
      <c r="JEB972" s="26"/>
      <c r="JEC972" s="26"/>
      <c r="JED972" s="26"/>
      <c r="JEE972" s="26"/>
      <c r="JEF972" s="26"/>
      <c r="JEG972" s="26"/>
      <c r="JEH972" s="26"/>
      <c r="JEI972" s="26"/>
      <c r="JEJ972" s="26"/>
      <c r="JEK972" s="26"/>
      <c r="JEL972" s="26"/>
      <c r="JEM972" s="26"/>
      <c r="JEN972" s="26"/>
      <c r="JEO972" s="26"/>
      <c r="JEP972" s="26"/>
      <c r="JEQ972" s="26"/>
      <c r="JER972" s="26"/>
      <c r="JES972" s="26"/>
      <c r="JET972" s="26"/>
      <c r="JEU972" s="26"/>
      <c r="JEV972" s="26"/>
      <c r="JEW972" s="26"/>
      <c r="JEX972" s="26"/>
      <c r="JEY972" s="26"/>
      <c r="JEZ972" s="26"/>
      <c r="JFA972" s="26"/>
      <c r="JFB972" s="26"/>
      <c r="JFC972" s="26"/>
      <c r="JFD972" s="26"/>
      <c r="JFE972" s="26"/>
      <c r="JFF972" s="26"/>
      <c r="JFG972" s="26"/>
      <c r="JFH972" s="26"/>
      <c r="JFI972" s="26"/>
      <c r="JFJ972" s="26"/>
      <c r="JFK972" s="26"/>
      <c r="JFL972" s="26"/>
      <c r="JFM972" s="26"/>
      <c r="JFN972" s="26"/>
      <c r="JFO972" s="26"/>
      <c r="JFP972" s="26"/>
      <c r="JFQ972" s="26"/>
      <c r="JFR972" s="26"/>
      <c r="JFS972" s="26"/>
      <c r="JFT972" s="26"/>
      <c r="JFU972" s="26"/>
      <c r="JFV972" s="26"/>
      <c r="JFW972" s="26"/>
      <c r="JFX972" s="26"/>
      <c r="JFY972" s="26"/>
      <c r="JFZ972" s="26"/>
      <c r="JGA972" s="26"/>
      <c r="JGB972" s="26"/>
      <c r="JGC972" s="26"/>
      <c r="JGD972" s="26"/>
      <c r="JGE972" s="26"/>
      <c r="JGF972" s="26"/>
      <c r="JGG972" s="26"/>
      <c r="JGH972" s="26"/>
      <c r="JGI972" s="26"/>
      <c r="JGJ972" s="26"/>
      <c r="JGK972" s="26"/>
      <c r="JGL972" s="26"/>
      <c r="JGM972" s="26"/>
      <c r="JGN972" s="26"/>
      <c r="JGO972" s="26"/>
      <c r="JGP972" s="26"/>
      <c r="JGQ972" s="26"/>
      <c r="JGR972" s="26"/>
      <c r="JGS972" s="26"/>
      <c r="JGT972" s="26"/>
      <c r="JGU972" s="26"/>
      <c r="JGV972" s="26"/>
      <c r="JGW972" s="26"/>
      <c r="JGX972" s="26"/>
      <c r="JGY972" s="26"/>
      <c r="JGZ972" s="26"/>
      <c r="JHA972" s="26"/>
      <c r="JHB972" s="26"/>
      <c r="JHC972" s="26"/>
      <c r="JHD972" s="26"/>
      <c r="JHE972" s="26"/>
      <c r="JHF972" s="26"/>
      <c r="JHG972" s="26"/>
      <c r="JHH972" s="26"/>
      <c r="JHI972" s="26"/>
      <c r="JHJ972" s="26"/>
      <c r="JHK972" s="26"/>
      <c r="JHL972" s="26"/>
      <c r="JHM972" s="26"/>
      <c r="JHN972" s="26"/>
      <c r="JHO972" s="26"/>
      <c r="JHP972" s="26"/>
      <c r="JHQ972" s="26"/>
      <c r="JHR972" s="26"/>
      <c r="JHS972" s="26"/>
      <c r="JHT972" s="26"/>
      <c r="JHU972" s="26"/>
      <c r="JHV972" s="26"/>
      <c r="JHW972" s="26"/>
      <c r="JHX972" s="26"/>
      <c r="JHY972" s="26"/>
      <c r="JHZ972" s="26"/>
      <c r="JIA972" s="26"/>
      <c r="JIB972" s="26"/>
      <c r="JIC972" s="26"/>
      <c r="JID972" s="26"/>
      <c r="JIE972" s="26"/>
      <c r="JIF972" s="26"/>
      <c r="JIG972" s="26"/>
      <c r="JIH972" s="26"/>
      <c r="JII972" s="26"/>
      <c r="JIJ972" s="26"/>
      <c r="JIK972" s="26"/>
      <c r="JIL972" s="26"/>
      <c r="JIM972" s="26"/>
      <c r="JIN972" s="26"/>
      <c r="JIO972" s="26"/>
      <c r="JIP972" s="26"/>
      <c r="JIQ972" s="26"/>
      <c r="JIR972" s="26"/>
      <c r="JIS972" s="26"/>
      <c r="JIT972" s="26"/>
      <c r="JIU972" s="26"/>
      <c r="JIV972" s="26"/>
      <c r="JIW972" s="26"/>
      <c r="JIX972" s="26"/>
      <c r="JIY972" s="26"/>
      <c r="JIZ972" s="26"/>
      <c r="JJA972" s="26"/>
      <c r="JJB972" s="26"/>
      <c r="JJC972" s="26"/>
      <c r="JJD972" s="26"/>
      <c r="JJE972" s="26"/>
      <c r="JJF972" s="26"/>
      <c r="JJG972" s="26"/>
      <c r="JJH972" s="26"/>
      <c r="JJI972" s="26"/>
      <c r="JJJ972" s="26"/>
      <c r="JJK972" s="26"/>
      <c r="JJL972" s="26"/>
      <c r="JJM972" s="26"/>
      <c r="JJN972" s="26"/>
      <c r="JJO972" s="26"/>
      <c r="JJP972" s="26"/>
      <c r="JJQ972" s="26"/>
      <c r="JJR972" s="26"/>
      <c r="JJS972" s="26"/>
      <c r="JJT972" s="26"/>
      <c r="JJU972" s="26"/>
      <c r="JJV972" s="26"/>
      <c r="JJW972" s="26"/>
      <c r="JJX972" s="26"/>
      <c r="JJY972" s="26"/>
      <c r="JJZ972" s="26"/>
      <c r="JKA972" s="26"/>
      <c r="JKB972" s="26"/>
      <c r="JKC972" s="26"/>
      <c r="JKD972" s="26"/>
      <c r="JKE972" s="26"/>
      <c r="JKF972" s="26"/>
      <c r="JKG972" s="26"/>
      <c r="JKH972" s="26"/>
      <c r="JKI972" s="26"/>
      <c r="JKJ972" s="26"/>
      <c r="JKK972" s="26"/>
      <c r="JKL972" s="26"/>
      <c r="JKM972" s="26"/>
      <c r="JKN972" s="26"/>
      <c r="JKO972" s="26"/>
      <c r="JKP972" s="26"/>
      <c r="JKQ972" s="26"/>
      <c r="JKR972" s="26"/>
      <c r="JKS972" s="26"/>
      <c r="JKT972" s="26"/>
      <c r="JKU972" s="26"/>
      <c r="JKV972" s="26"/>
      <c r="JKW972" s="26"/>
      <c r="JKX972" s="26"/>
      <c r="JKY972" s="26"/>
      <c r="JKZ972" s="26"/>
      <c r="JLA972" s="26"/>
      <c r="JLB972" s="26"/>
      <c r="JLC972" s="26"/>
      <c r="JLD972" s="26"/>
      <c r="JLE972" s="26"/>
      <c r="JLF972" s="26"/>
      <c r="JLG972" s="26"/>
      <c r="JLH972" s="26"/>
      <c r="JLI972" s="26"/>
      <c r="JLJ972" s="26"/>
      <c r="JLK972" s="26"/>
      <c r="JLL972" s="26"/>
      <c r="JLM972" s="26"/>
      <c r="JLN972" s="26"/>
      <c r="JLO972" s="26"/>
      <c r="JLP972" s="26"/>
      <c r="JLQ972" s="26"/>
      <c r="JLR972" s="26"/>
      <c r="JLS972" s="26"/>
      <c r="JLT972" s="26"/>
      <c r="JLU972" s="26"/>
      <c r="JLV972" s="26"/>
      <c r="JLW972" s="26"/>
      <c r="JLX972" s="26"/>
      <c r="JLY972" s="26"/>
      <c r="JLZ972" s="26"/>
      <c r="JMA972" s="26"/>
      <c r="JMB972" s="26"/>
      <c r="JMC972" s="26"/>
      <c r="JMD972" s="26"/>
      <c r="JME972" s="26"/>
      <c r="JMF972" s="26"/>
      <c r="JMG972" s="26"/>
      <c r="JMH972" s="26"/>
      <c r="JMI972" s="26"/>
      <c r="JMJ972" s="26"/>
      <c r="JMK972" s="26"/>
      <c r="JML972" s="26"/>
      <c r="JMM972" s="26"/>
      <c r="JMN972" s="26"/>
      <c r="JMO972" s="26"/>
      <c r="JMP972" s="26"/>
      <c r="JMQ972" s="26"/>
      <c r="JMR972" s="26"/>
      <c r="JMS972" s="26"/>
      <c r="JMT972" s="26"/>
      <c r="JMU972" s="26"/>
      <c r="JMV972" s="26"/>
      <c r="JMW972" s="26"/>
      <c r="JMX972" s="26"/>
      <c r="JMY972" s="26"/>
      <c r="JMZ972" s="26"/>
      <c r="JNA972" s="26"/>
      <c r="JNB972" s="26"/>
      <c r="JNC972" s="26"/>
      <c r="JND972" s="26"/>
      <c r="JNE972" s="26"/>
      <c r="JNF972" s="26"/>
      <c r="JNG972" s="26"/>
      <c r="JNH972" s="26"/>
      <c r="JNI972" s="26"/>
      <c r="JNJ972" s="26"/>
      <c r="JNK972" s="26"/>
      <c r="JNL972" s="26"/>
      <c r="JNM972" s="26"/>
      <c r="JNN972" s="26"/>
      <c r="JNO972" s="26"/>
      <c r="JNP972" s="26"/>
      <c r="JNQ972" s="26"/>
      <c r="JNR972" s="26"/>
      <c r="JNS972" s="26"/>
      <c r="JNT972" s="26"/>
      <c r="JNU972" s="26"/>
      <c r="JNV972" s="26"/>
      <c r="JNW972" s="26"/>
      <c r="JNX972" s="26"/>
      <c r="JNY972" s="26"/>
      <c r="JNZ972" s="26"/>
      <c r="JOA972" s="26"/>
      <c r="JOB972" s="26"/>
      <c r="JOC972" s="26"/>
      <c r="JOD972" s="26"/>
      <c r="JOE972" s="26"/>
      <c r="JOF972" s="26"/>
      <c r="JOG972" s="26"/>
      <c r="JOH972" s="26"/>
      <c r="JOI972" s="26"/>
      <c r="JOJ972" s="26"/>
      <c r="JOK972" s="26"/>
      <c r="JOL972" s="26"/>
      <c r="JOM972" s="26"/>
      <c r="JON972" s="26"/>
      <c r="JOO972" s="26"/>
      <c r="JOP972" s="26"/>
      <c r="JOQ972" s="26"/>
      <c r="JOR972" s="26"/>
      <c r="JOS972" s="26"/>
      <c r="JOT972" s="26"/>
      <c r="JOU972" s="26"/>
      <c r="JOV972" s="26"/>
      <c r="JOW972" s="26"/>
      <c r="JOX972" s="26"/>
      <c r="JOY972" s="26"/>
      <c r="JOZ972" s="26"/>
      <c r="JPA972" s="26"/>
      <c r="JPB972" s="26"/>
      <c r="JPC972" s="26"/>
      <c r="JPD972" s="26"/>
      <c r="JPE972" s="26"/>
      <c r="JPF972" s="26"/>
      <c r="JPG972" s="26"/>
      <c r="JPH972" s="26"/>
      <c r="JPI972" s="26"/>
      <c r="JPJ972" s="26"/>
      <c r="JPK972" s="26"/>
      <c r="JPL972" s="26"/>
      <c r="JPM972" s="26"/>
      <c r="JPN972" s="26"/>
      <c r="JPO972" s="26"/>
      <c r="JPP972" s="26"/>
      <c r="JPQ972" s="26"/>
      <c r="JPR972" s="26"/>
      <c r="JPS972" s="26"/>
      <c r="JPT972" s="26"/>
      <c r="JPU972" s="26"/>
      <c r="JPV972" s="26"/>
      <c r="JPW972" s="26"/>
      <c r="JPX972" s="26"/>
      <c r="JPY972" s="26"/>
      <c r="JPZ972" s="26"/>
      <c r="JQA972" s="26"/>
      <c r="JQB972" s="26"/>
      <c r="JQC972" s="26"/>
      <c r="JQD972" s="26"/>
      <c r="JQE972" s="26"/>
      <c r="JQF972" s="26"/>
      <c r="JQG972" s="26"/>
      <c r="JQH972" s="26"/>
      <c r="JQI972" s="26"/>
      <c r="JQJ972" s="26"/>
      <c r="JQK972" s="26"/>
      <c r="JQL972" s="26"/>
      <c r="JQM972" s="26"/>
      <c r="JQN972" s="26"/>
      <c r="JQO972" s="26"/>
      <c r="JQP972" s="26"/>
      <c r="JQQ972" s="26"/>
      <c r="JQR972" s="26"/>
      <c r="JQS972" s="26"/>
      <c r="JQT972" s="26"/>
      <c r="JQU972" s="26"/>
      <c r="JQV972" s="26"/>
      <c r="JQW972" s="26"/>
      <c r="JQX972" s="26"/>
      <c r="JQY972" s="26"/>
      <c r="JQZ972" s="26"/>
      <c r="JRA972" s="26"/>
      <c r="JRB972" s="26"/>
      <c r="JRC972" s="26"/>
      <c r="JRD972" s="26"/>
      <c r="JRE972" s="26"/>
      <c r="JRF972" s="26"/>
      <c r="JRG972" s="26"/>
      <c r="JRH972" s="26"/>
      <c r="JRI972" s="26"/>
      <c r="JRJ972" s="26"/>
      <c r="JRK972" s="26"/>
      <c r="JRL972" s="26"/>
      <c r="JRM972" s="26"/>
      <c r="JRN972" s="26"/>
      <c r="JRO972" s="26"/>
      <c r="JRP972" s="26"/>
      <c r="JRQ972" s="26"/>
      <c r="JRR972" s="26"/>
      <c r="JRS972" s="26"/>
      <c r="JRT972" s="26"/>
      <c r="JRU972" s="26"/>
      <c r="JRV972" s="26"/>
      <c r="JRW972" s="26"/>
      <c r="JRX972" s="26"/>
      <c r="JRY972" s="26"/>
      <c r="JRZ972" s="26"/>
      <c r="JSA972" s="26"/>
      <c r="JSB972" s="26"/>
      <c r="JSC972" s="26"/>
      <c r="JSD972" s="26"/>
      <c r="JSE972" s="26"/>
      <c r="JSF972" s="26"/>
      <c r="JSG972" s="26"/>
      <c r="JSH972" s="26"/>
      <c r="JSI972" s="26"/>
      <c r="JSJ972" s="26"/>
      <c r="JSK972" s="26"/>
      <c r="JSL972" s="26"/>
      <c r="JSM972" s="26"/>
      <c r="JSN972" s="26"/>
      <c r="JSO972" s="26"/>
      <c r="JSP972" s="26"/>
      <c r="JSQ972" s="26"/>
      <c r="JSR972" s="26"/>
      <c r="JSS972" s="26"/>
      <c r="JST972" s="26"/>
      <c r="JSU972" s="26"/>
      <c r="JSV972" s="26"/>
      <c r="JSW972" s="26"/>
      <c r="JSX972" s="26"/>
      <c r="JSY972" s="26"/>
      <c r="JSZ972" s="26"/>
      <c r="JTA972" s="26"/>
      <c r="JTB972" s="26"/>
      <c r="JTC972" s="26"/>
      <c r="JTD972" s="26"/>
      <c r="JTE972" s="26"/>
      <c r="JTF972" s="26"/>
      <c r="JTG972" s="26"/>
      <c r="JTH972" s="26"/>
      <c r="JTI972" s="26"/>
      <c r="JTJ972" s="26"/>
      <c r="JTK972" s="26"/>
      <c r="JTL972" s="26"/>
      <c r="JTM972" s="26"/>
      <c r="JTN972" s="26"/>
      <c r="JTO972" s="26"/>
      <c r="JTP972" s="26"/>
      <c r="JTQ972" s="26"/>
      <c r="JTR972" s="26"/>
      <c r="JTS972" s="26"/>
      <c r="JTT972" s="26"/>
      <c r="JTU972" s="26"/>
      <c r="JTV972" s="26"/>
      <c r="JTW972" s="26"/>
      <c r="JTX972" s="26"/>
      <c r="JTY972" s="26"/>
      <c r="JTZ972" s="26"/>
      <c r="JUA972" s="26"/>
      <c r="JUB972" s="26"/>
      <c r="JUC972" s="26"/>
      <c r="JUD972" s="26"/>
      <c r="JUE972" s="26"/>
      <c r="JUF972" s="26"/>
      <c r="JUG972" s="26"/>
      <c r="JUH972" s="26"/>
      <c r="JUI972" s="26"/>
      <c r="JUJ972" s="26"/>
      <c r="JUK972" s="26"/>
      <c r="JUL972" s="26"/>
      <c r="JUM972" s="26"/>
      <c r="JUN972" s="26"/>
      <c r="JUO972" s="26"/>
      <c r="JUP972" s="26"/>
      <c r="JUQ972" s="26"/>
      <c r="JUR972" s="26"/>
      <c r="JUS972" s="26"/>
      <c r="JUT972" s="26"/>
      <c r="JUU972" s="26"/>
      <c r="JUV972" s="26"/>
      <c r="JUW972" s="26"/>
      <c r="JUX972" s="26"/>
      <c r="JUY972" s="26"/>
      <c r="JUZ972" s="26"/>
      <c r="JVA972" s="26"/>
      <c r="JVB972" s="26"/>
      <c r="JVC972" s="26"/>
      <c r="JVD972" s="26"/>
      <c r="JVE972" s="26"/>
      <c r="JVF972" s="26"/>
      <c r="JVG972" s="26"/>
      <c r="JVH972" s="26"/>
      <c r="JVI972" s="26"/>
      <c r="JVJ972" s="26"/>
      <c r="JVK972" s="26"/>
      <c r="JVL972" s="26"/>
      <c r="JVM972" s="26"/>
      <c r="JVN972" s="26"/>
      <c r="JVO972" s="26"/>
      <c r="JVP972" s="26"/>
      <c r="JVQ972" s="26"/>
      <c r="JVR972" s="26"/>
      <c r="JVS972" s="26"/>
      <c r="JVT972" s="26"/>
      <c r="JVU972" s="26"/>
      <c r="JVV972" s="26"/>
      <c r="JVW972" s="26"/>
      <c r="JVX972" s="26"/>
      <c r="JVY972" s="26"/>
      <c r="JVZ972" s="26"/>
      <c r="JWA972" s="26"/>
      <c r="JWB972" s="26"/>
      <c r="JWC972" s="26"/>
      <c r="JWD972" s="26"/>
      <c r="JWE972" s="26"/>
      <c r="JWF972" s="26"/>
      <c r="JWG972" s="26"/>
      <c r="JWH972" s="26"/>
      <c r="JWI972" s="26"/>
      <c r="JWJ972" s="26"/>
      <c r="JWK972" s="26"/>
      <c r="JWL972" s="26"/>
      <c r="JWM972" s="26"/>
      <c r="JWN972" s="26"/>
      <c r="JWO972" s="26"/>
      <c r="JWP972" s="26"/>
      <c r="JWQ972" s="26"/>
      <c r="JWR972" s="26"/>
      <c r="JWS972" s="26"/>
      <c r="JWT972" s="26"/>
      <c r="JWU972" s="26"/>
      <c r="JWV972" s="26"/>
      <c r="JWW972" s="26"/>
      <c r="JWX972" s="26"/>
      <c r="JWY972" s="26"/>
      <c r="JWZ972" s="26"/>
      <c r="JXA972" s="26"/>
      <c r="JXB972" s="26"/>
      <c r="JXC972" s="26"/>
      <c r="JXD972" s="26"/>
      <c r="JXE972" s="26"/>
      <c r="JXF972" s="26"/>
      <c r="JXG972" s="26"/>
      <c r="JXH972" s="26"/>
      <c r="JXI972" s="26"/>
      <c r="JXJ972" s="26"/>
      <c r="JXK972" s="26"/>
      <c r="JXL972" s="26"/>
      <c r="JXM972" s="26"/>
      <c r="JXN972" s="26"/>
      <c r="JXO972" s="26"/>
      <c r="JXP972" s="26"/>
      <c r="JXQ972" s="26"/>
      <c r="JXR972" s="26"/>
      <c r="JXS972" s="26"/>
      <c r="JXT972" s="26"/>
      <c r="JXU972" s="26"/>
      <c r="JXV972" s="26"/>
      <c r="JXW972" s="26"/>
      <c r="JXX972" s="26"/>
      <c r="JXY972" s="26"/>
      <c r="JXZ972" s="26"/>
      <c r="JYA972" s="26"/>
      <c r="JYB972" s="26"/>
      <c r="JYC972" s="26"/>
      <c r="JYD972" s="26"/>
      <c r="JYE972" s="26"/>
      <c r="JYF972" s="26"/>
      <c r="JYG972" s="26"/>
      <c r="JYH972" s="26"/>
      <c r="JYI972" s="26"/>
      <c r="JYJ972" s="26"/>
      <c r="JYK972" s="26"/>
      <c r="JYL972" s="26"/>
      <c r="JYM972" s="26"/>
      <c r="JYN972" s="26"/>
      <c r="JYO972" s="26"/>
      <c r="JYP972" s="26"/>
      <c r="JYQ972" s="26"/>
      <c r="JYR972" s="26"/>
      <c r="JYS972" s="26"/>
      <c r="JYT972" s="26"/>
      <c r="JYU972" s="26"/>
      <c r="JYV972" s="26"/>
      <c r="JYW972" s="26"/>
      <c r="JYX972" s="26"/>
      <c r="JYY972" s="26"/>
      <c r="JYZ972" s="26"/>
      <c r="JZA972" s="26"/>
      <c r="JZB972" s="26"/>
      <c r="JZC972" s="26"/>
      <c r="JZD972" s="26"/>
      <c r="JZE972" s="26"/>
      <c r="JZF972" s="26"/>
      <c r="JZG972" s="26"/>
      <c r="JZH972" s="26"/>
      <c r="JZI972" s="26"/>
      <c r="JZJ972" s="26"/>
      <c r="JZK972" s="26"/>
      <c r="JZL972" s="26"/>
      <c r="JZM972" s="26"/>
      <c r="JZN972" s="26"/>
      <c r="JZO972" s="26"/>
      <c r="JZP972" s="26"/>
      <c r="JZQ972" s="26"/>
      <c r="JZR972" s="26"/>
      <c r="JZS972" s="26"/>
      <c r="JZT972" s="26"/>
      <c r="JZU972" s="26"/>
      <c r="JZV972" s="26"/>
      <c r="JZW972" s="26"/>
      <c r="JZX972" s="26"/>
      <c r="JZY972" s="26"/>
      <c r="JZZ972" s="26"/>
      <c r="KAA972" s="26"/>
      <c r="KAB972" s="26"/>
      <c r="KAC972" s="26"/>
      <c r="KAD972" s="26"/>
      <c r="KAE972" s="26"/>
      <c r="KAF972" s="26"/>
      <c r="KAG972" s="26"/>
      <c r="KAH972" s="26"/>
      <c r="KAI972" s="26"/>
      <c r="KAJ972" s="26"/>
      <c r="KAK972" s="26"/>
      <c r="KAL972" s="26"/>
      <c r="KAM972" s="26"/>
      <c r="KAN972" s="26"/>
      <c r="KAO972" s="26"/>
      <c r="KAP972" s="26"/>
      <c r="KAQ972" s="26"/>
      <c r="KAR972" s="26"/>
      <c r="KAS972" s="26"/>
      <c r="KAT972" s="26"/>
      <c r="KAU972" s="26"/>
      <c r="KAV972" s="26"/>
      <c r="KAW972" s="26"/>
      <c r="KAX972" s="26"/>
      <c r="KAY972" s="26"/>
      <c r="KAZ972" s="26"/>
      <c r="KBA972" s="26"/>
      <c r="KBB972" s="26"/>
      <c r="KBC972" s="26"/>
      <c r="KBD972" s="26"/>
      <c r="KBE972" s="26"/>
      <c r="KBF972" s="26"/>
      <c r="KBG972" s="26"/>
      <c r="KBH972" s="26"/>
      <c r="KBI972" s="26"/>
      <c r="KBJ972" s="26"/>
      <c r="KBK972" s="26"/>
      <c r="KBL972" s="26"/>
      <c r="KBM972" s="26"/>
      <c r="KBN972" s="26"/>
      <c r="KBO972" s="26"/>
      <c r="KBP972" s="26"/>
      <c r="KBQ972" s="26"/>
      <c r="KBR972" s="26"/>
      <c r="KBS972" s="26"/>
      <c r="KBT972" s="26"/>
      <c r="KBU972" s="26"/>
      <c r="KBV972" s="26"/>
      <c r="KBW972" s="26"/>
      <c r="KBX972" s="26"/>
      <c r="KBY972" s="26"/>
      <c r="KBZ972" s="26"/>
      <c r="KCA972" s="26"/>
      <c r="KCB972" s="26"/>
      <c r="KCC972" s="26"/>
      <c r="KCD972" s="26"/>
      <c r="KCE972" s="26"/>
      <c r="KCF972" s="26"/>
      <c r="KCG972" s="26"/>
      <c r="KCH972" s="26"/>
      <c r="KCI972" s="26"/>
      <c r="KCJ972" s="26"/>
      <c r="KCK972" s="26"/>
      <c r="KCL972" s="26"/>
      <c r="KCM972" s="26"/>
      <c r="KCN972" s="26"/>
      <c r="KCO972" s="26"/>
      <c r="KCP972" s="26"/>
      <c r="KCQ972" s="26"/>
      <c r="KCR972" s="26"/>
      <c r="KCS972" s="26"/>
      <c r="KCT972" s="26"/>
      <c r="KCU972" s="26"/>
      <c r="KCV972" s="26"/>
      <c r="KCW972" s="26"/>
      <c r="KCX972" s="26"/>
      <c r="KCY972" s="26"/>
      <c r="KCZ972" s="26"/>
      <c r="KDA972" s="26"/>
      <c r="KDB972" s="26"/>
      <c r="KDC972" s="26"/>
      <c r="KDD972" s="26"/>
      <c r="KDE972" s="26"/>
      <c r="KDF972" s="26"/>
      <c r="KDG972" s="26"/>
      <c r="KDH972" s="26"/>
      <c r="KDI972" s="26"/>
      <c r="KDJ972" s="26"/>
      <c r="KDK972" s="26"/>
      <c r="KDL972" s="26"/>
      <c r="KDM972" s="26"/>
      <c r="KDN972" s="26"/>
      <c r="KDO972" s="26"/>
      <c r="KDP972" s="26"/>
      <c r="KDQ972" s="26"/>
      <c r="KDR972" s="26"/>
      <c r="KDS972" s="26"/>
      <c r="KDT972" s="26"/>
      <c r="KDU972" s="26"/>
      <c r="KDV972" s="26"/>
      <c r="KDW972" s="26"/>
      <c r="KDX972" s="26"/>
      <c r="KDY972" s="26"/>
      <c r="KDZ972" s="26"/>
      <c r="KEA972" s="26"/>
      <c r="KEB972" s="26"/>
      <c r="KEC972" s="26"/>
      <c r="KED972" s="26"/>
      <c r="KEE972" s="26"/>
      <c r="KEF972" s="26"/>
      <c r="KEG972" s="26"/>
      <c r="KEH972" s="26"/>
      <c r="KEI972" s="26"/>
      <c r="KEJ972" s="26"/>
      <c r="KEK972" s="26"/>
      <c r="KEL972" s="26"/>
      <c r="KEM972" s="26"/>
      <c r="KEN972" s="26"/>
      <c r="KEO972" s="26"/>
      <c r="KEP972" s="26"/>
      <c r="KEQ972" s="26"/>
      <c r="KER972" s="26"/>
      <c r="KES972" s="26"/>
      <c r="KET972" s="26"/>
      <c r="KEU972" s="26"/>
      <c r="KEV972" s="26"/>
      <c r="KEW972" s="26"/>
      <c r="KEX972" s="26"/>
      <c r="KEY972" s="26"/>
      <c r="KEZ972" s="26"/>
      <c r="KFA972" s="26"/>
      <c r="KFB972" s="26"/>
      <c r="KFC972" s="26"/>
      <c r="KFD972" s="26"/>
      <c r="KFE972" s="26"/>
      <c r="KFF972" s="26"/>
      <c r="KFG972" s="26"/>
      <c r="KFH972" s="26"/>
      <c r="KFI972" s="26"/>
      <c r="KFJ972" s="26"/>
      <c r="KFK972" s="26"/>
      <c r="KFL972" s="26"/>
      <c r="KFM972" s="26"/>
      <c r="KFN972" s="26"/>
      <c r="KFO972" s="26"/>
      <c r="KFP972" s="26"/>
      <c r="KFQ972" s="26"/>
      <c r="KFR972" s="26"/>
      <c r="KFS972" s="26"/>
      <c r="KFT972" s="26"/>
      <c r="KFU972" s="26"/>
      <c r="KFV972" s="26"/>
      <c r="KFW972" s="26"/>
      <c r="KFX972" s="26"/>
      <c r="KFY972" s="26"/>
      <c r="KFZ972" s="26"/>
      <c r="KGA972" s="26"/>
      <c r="KGB972" s="26"/>
      <c r="KGC972" s="26"/>
      <c r="KGD972" s="26"/>
      <c r="KGE972" s="26"/>
      <c r="KGF972" s="26"/>
      <c r="KGG972" s="26"/>
      <c r="KGH972" s="26"/>
      <c r="KGI972" s="26"/>
      <c r="KGJ972" s="26"/>
      <c r="KGK972" s="26"/>
      <c r="KGL972" s="26"/>
      <c r="KGM972" s="26"/>
      <c r="KGN972" s="26"/>
      <c r="KGO972" s="26"/>
      <c r="KGP972" s="26"/>
      <c r="KGQ972" s="26"/>
      <c r="KGR972" s="26"/>
      <c r="KGS972" s="26"/>
      <c r="KGT972" s="26"/>
      <c r="KGU972" s="26"/>
      <c r="KGV972" s="26"/>
      <c r="KGW972" s="26"/>
      <c r="KGX972" s="26"/>
      <c r="KGY972" s="26"/>
      <c r="KGZ972" s="26"/>
      <c r="KHA972" s="26"/>
      <c r="KHB972" s="26"/>
      <c r="KHC972" s="26"/>
      <c r="KHD972" s="26"/>
      <c r="KHE972" s="26"/>
      <c r="KHF972" s="26"/>
      <c r="KHG972" s="26"/>
      <c r="KHH972" s="26"/>
      <c r="KHI972" s="26"/>
      <c r="KHJ972" s="26"/>
      <c r="KHK972" s="26"/>
      <c r="KHL972" s="26"/>
      <c r="KHM972" s="26"/>
      <c r="KHN972" s="26"/>
      <c r="KHO972" s="26"/>
      <c r="KHP972" s="26"/>
      <c r="KHQ972" s="26"/>
      <c r="KHR972" s="26"/>
      <c r="KHS972" s="26"/>
      <c r="KHT972" s="26"/>
      <c r="KHU972" s="26"/>
      <c r="KHV972" s="26"/>
      <c r="KHW972" s="26"/>
      <c r="KHX972" s="26"/>
      <c r="KHY972" s="26"/>
      <c r="KHZ972" s="26"/>
      <c r="KIA972" s="26"/>
      <c r="KIB972" s="26"/>
      <c r="KIC972" s="26"/>
      <c r="KID972" s="26"/>
      <c r="KIE972" s="26"/>
      <c r="KIF972" s="26"/>
      <c r="KIG972" s="26"/>
      <c r="KIH972" s="26"/>
      <c r="KII972" s="26"/>
      <c r="KIJ972" s="26"/>
      <c r="KIK972" s="26"/>
      <c r="KIL972" s="26"/>
      <c r="KIM972" s="26"/>
      <c r="KIN972" s="26"/>
      <c r="KIO972" s="26"/>
      <c r="KIP972" s="26"/>
      <c r="KIQ972" s="26"/>
      <c r="KIR972" s="26"/>
      <c r="KIS972" s="26"/>
      <c r="KIT972" s="26"/>
      <c r="KIU972" s="26"/>
      <c r="KIV972" s="26"/>
      <c r="KIW972" s="26"/>
      <c r="KIX972" s="26"/>
      <c r="KIY972" s="26"/>
      <c r="KIZ972" s="26"/>
      <c r="KJA972" s="26"/>
      <c r="KJB972" s="26"/>
      <c r="KJC972" s="26"/>
      <c r="KJD972" s="26"/>
      <c r="KJE972" s="26"/>
      <c r="KJF972" s="26"/>
      <c r="KJG972" s="26"/>
      <c r="KJH972" s="26"/>
      <c r="KJI972" s="26"/>
      <c r="KJJ972" s="26"/>
      <c r="KJK972" s="26"/>
      <c r="KJL972" s="26"/>
      <c r="KJM972" s="26"/>
      <c r="KJN972" s="26"/>
      <c r="KJO972" s="26"/>
      <c r="KJP972" s="26"/>
      <c r="KJQ972" s="26"/>
      <c r="KJR972" s="26"/>
      <c r="KJS972" s="26"/>
      <c r="KJT972" s="26"/>
      <c r="KJU972" s="26"/>
      <c r="KJV972" s="26"/>
      <c r="KJW972" s="26"/>
      <c r="KJX972" s="26"/>
      <c r="KJY972" s="26"/>
      <c r="KJZ972" s="26"/>
      <c r="KKA972" s="26"/>
      <c r="KKB972" s="26"/>
      <c r="KKC972" s="26"/>
      <c r="KKD972" s="26"/>
      <c r="KKE972" s="26"/>
      <c r="KKF972" s="26"/>
      <c r="KKG972" s="26"/>
      <c r="KKH972" s="26"/>
      <c r="KKI972" s="26"/>
      <c r="KKJ972" s="26"/>
      <c r="KKK972" s="26"/>
      <c r="KKL972" s="26"/>
      <c r="KKM972" s="26"/>
      <c r="KKN972" s="26"/>
      <c r="KKO972" s="26"/>
      <c r="KKP972" s="26"/>
      <c r="KKQ972" s="26"/>
      <c r="KKR972" s="26"/>
      <c r="KKS972" s="26"/>
      <c r="KKT972" s="26"/>
      <c r="KKU972" s="26"/>
      <c r="KKV972" s="26"/>
      <c r="KKW972" s="26"/>
      <c r="KKX972" s="26"/>
      <c r="KKY972" s="26"/>
      <c r="KKZ972" s="26"/>
      <c r="KLA972" s="26"/>
      <c r="KLB972" s="26"/>
      <c r="KLC972" s="26"/>
      <c r="KLD972" s="26"/>
      <c r="KLE972" s="26"/>
      <c r="KLF972" s="26"/>
      <c r="KLG972" s="26"/>
      <c r="KLH972" s="26"/>
      <c r="KLI972" s="26"/>
      <c r="KLJ972" s="26"/>
      <c r="KLK972" s="26"/>
      <c r="KLL972" s="26"/>
      <c r="KLM972" s="26"/>
      <c r="KLN972" s="26"/>
      <c r="KLO972" s="26"/>
      <c r="KLP972" s="26"/>
      <c r="KLQ972" s="26"/>
      <c r="KLR972" s="26"/>
      <c r="KLS972" s="26"/>
      <c r="KLT972" s="26"/>
      <c r="KLU972" s="26"/>
      <c r="KLV972" s="26"/>
      <c r="KLW972" s="26"/>
      <c r="KLX972" s="26"/>
      <c r="KLY972" s="26"/>
      <c r="KLZ972" s="26"/>
      <c r="KMA972" s="26"/>
      <c r="KMB972" s="26"/>
      <c r="KMC972" s="26"/>
      <c r="KMD972" s="26"/>
      <c r="KME972" s="26"/>
      <c r="KMF972" s="26"/>
      <c r="KMG972" s="26"/>
      <c r="KMH972" s="26"/>
      <c r="KMI972" s="26"/>
      <c r="KMJ972" s="26"/>
      <c r="KMK972" s="26"/>
      <c r="KML972" s="26"/>
      <c r="KMM972" s="26"/>
      <c r="KMN972" s="26"/>
      <c r="KMO972" s="26"/>
      <c r="KMP972" s="26"/>
      <c r="KMQ972" s="26"/>
      <c r="KMR972" s="26"/>
      <c r="KMS972" s="26"/>
      <c r="KMT972" s="26"/>
      <c r="KMU972" s="26"/>
      <c r="KMV972" s="26"/>
      <c r="KMW972" s="26"/>
      <c r="KMX972" s="26"/>
      <c r="KMY972" s="26"/>
      <c r="KMZ972" s="26"/>
      <c r="KNA972" s="26"/>
      <c r="KNB972" s="26"/>
      <c r="KNC972" s="26"/>
      <c r="KND972" s="26"/>
      <c r="KNE972" s="26"/>
      <c r="KNF972" s="26"/>
      <c r="KNG972" s="26"/>
      <c r="KNH972" s="26"/>
      <c r="KNI972" s="26"/>
      <c r="KNJ972" s="26"/>
      <c r="KNK972" s="26"/>
      <c r="KNL972" s="26"/>
      <c r="KNM972" s="26"/>
      <c r="KNN972" s="26"/>
      <c r="KNO972" s="26"/>
      <c r="KNP972" s="26"/>
      <c r="KNQ972" s="26"/>
      <c r="KNR972" s="26"/>
      <c r="KNS972" s="26"/>
      <c r="KNT972" s="26"/>
      <c r="KNU972" s="26"/>
      <c r="KNV972" s="26"/>
      <c r="KNW972" s="26"/>
      <c r="KNX972" s="26"/>
      <c r="KNY972" s="26"/>
      <c r="KNZ972" s="26"/>
      <c r="KOA972" s="26"/>
      <c r="KOB972" s="26"/>
      <c r="KOC972" s="26"/>
      <c r="KOD972" s="26"/>
      <c r="KOE972" s="26"/>
      <c r="KOF972" s="26"/>
      <c r="KOG972" s="26"/>
      <c r="KOH972" s="26"/>
      <c r="KOI972" s="26"/>
      <c r="KOJ972" s="26"/>
      <c r="KOK972" s="26"/>
      <c r="KOL972" s="26"/>
      <c r="KOM972" s="26"/>
      <c r="KON972" s="26"/>
      <c r="KOO972" s="26"/>
      <c r="KOP972" s="26"/>
      <c r="KOQ972" s="26"/>
      <c r="KOR972" s="26"/>
      <c r="KOS972" s="26"/>
      <c r="KOT972" s="26"/>
      <c r="KOU972" s="26"/>
      <c r="KOV972" s="26"/>
      <c r="KOW972" s="26"/>
      <c r="KOX972" s="26"/>
      <c r="KOY972" s="26"/>
      <c r="KOZ972" s="26"/>
      <c r="KPA972" s="26"/>
      <c r="KPB972" s="26"/>
      <c r="KPC972" s="26"/>
      <c r="KPD972" s="26"/>
      <c r="KPE972" s="26"/>
      <c r="KPF972" s="26"/>
      <c r="KPG972" s="26"/>
      <c r="KPH972" s="26"/>
      <c r="KPI972" s="26"/>
      <c r="KPJ972" s="26"/>
      <c r="KPK972" s="26"/>
      <c r="KPL972" s="26"/>
      <c r="KPM972" s="26"/>
      <c r="KPN972" s="26"/>
      <c r="KPO972" s="26"/>
      <c r="KPP972" s="26"/>
      <c r="KPQ972" s="26"/>
      <c r="KPR972" s="26"/>
      <c r="KPS972" s="26"/>
      <c r="KPT972" s="26"/>
      <c r="KPU972" s="26"/>
      <c r="KPV972" s="26"/>
      <c r="KPW972" s="26"/>
      <c r="KPX972" s="26"/>
      <c r="KPY972" s="26"/>
      <c r="KPZ972" s="26"/>
      <c r="KQA972" s="26"/>
      <c r="KQB972" s="26"/>
      <c r="KQC972" s="26"/>
      <c r="KQD972" s="26"/>
      <c r="KQE972" s="26"/>
      <c r="KQF972" s="26"/>
      <c r="KQG972" s="26"/>
      <c r="KQH972" s="26"/>
      <c r="KQI972" s="26"/>
      <c r="KQJ972" s="26"/>
      <c r="KQK972" s="26"/>
      <c r="KQL972" s="26"/>
      <c r="KQM972" s="26"/>
      <c r="KQN972" s="26"/>
      <c r="KQO972" s="26"/>
      <c r="KQP972" s="26"/>
      <c r="KQQ972" s="26"/>
      <c r="KQR972" s="26"/>
      <c r="KQS972" s="26"/>
      <c r="KQT972" s="26"/>
      <c r="KQU972" s="26"/>
      <c r="KQV972" s="26"/>
      <c r="KQW972" s="26"/>
      <c r="KQX972" s="26"/>
      <c r="KQY972" s="26"/>
      <c r="KQZ972" s="26"/>
      <c r="KRA972" s="26"/>
      <c r="KRB972" s="26"/>
      <c r="KRC972" s="26"/>
      <c r="KRD972" s="26"/>
      <c r="KRE972" s="26"/>
      <c r="KRF972" s="26"/>
      <c r="KRG972" s="26"/>
      <c r="KRH972" s="26"/>
      <c r="KRI972" s="26"/>
      <c r="KRJ972" s="26"/>
      <c r="KRK972" s="26"/>
      <c r="KRL972" s="26"/>
      <c r="KRM972" s="26"/>
      <c r="KRN972" s="26"/>
      <c r="KRO972" s="26"/>
      <c r="KRP972" s="26"/>
      <c r="KRQ972" s="26"/>
      <c r="KRR972" s="26"/>
      <c r="KRS972" s="26"/>
      <c r="KRT972" s="26"/>
      <c r="KRU972" s="26"/>
      <c r="KRV972" s="26"/>
      <c r="KRW972" s="26"/>
      <c r="KRX972" s="26"/>
      <c r="KRY972" s="26"/>
      <c r="KRZ972" s="26"/>
      <c r="KSA972" s="26"/>
      <c r="KSB972" s="26"/>
      <c r="KSC972" s="26"/>
      <c r="KSD972" s="26"/>
      <c r="KSE972" s="26"/>
      <c r="KSF972" s="26"/>
      <c r="KSG972" s="26"/>
      <c r="KSH972" s="26"/>
      <c r="KSI972" s="26"/>
      <c r="KSJ972" s="26"/>
      <c r="KSK972" s="26"/>
      <c r="KSL972" s="26"/>
      <c r="KSM972" s="26"/>
      <c r="KSN972" s="26"/>
      <c r="KSO972" s="26"/>
      <c r="KSP972" s="26"/>
      <c r="KSQ972" s="26"/>
      <c r="KSR972" s="26"/>
      <c r="KSS972" s="26"/>
      <c r="KST972" s="26"/>
      <c r="KSU972" s="26"/>
      <c r="KSV972" s="26"/>
      <c r="KSW972" s="26"/>
      <c r="KSX972" s="26"/>
      <c r="KSY972" s="26"/>
      <c r="KSZ972" s="26"/>
      <c r="KTA972" s="26"/>
      <c r="KTB972" s="26"/>
      <c r="KTC972" s="26"/>
      <c r="KTD972" s="26"/>
      <c r="KTE972" s="26"/>
      <c r="KTF972" s="26"/>
      <c r="KTG972" s="26"/>
      <c r="KTH972" s="26"/>
      <c r="KTI972" s="26"/>
      <c r="KTJ972" s="26"/>
      <c r="KTK972" s="26"/>
      <c r="KTL972" s="26"/>
      <c r="KTM972" s="26"/>
      <c r="KTN972" s="26"/>
      <c r="KTO972" s="26"/>
      <c r="KTP972" s="26"/>
      <c r="KTQ972" s="26"/>
      <c r="KTR972" s="26"/>
      <c r="KTS972" s="26"/>
      <c r="KTT972" s="26"/>
      <c r="KTU972" s="26"/>
      <c r="KTV972" s="26"/>
      <c r="KTW972" s="26"/>
      <c r="KTX972" s="26"/>
      <c r="KTY972" s="26"/>
      <c r="KTZ972" s="26"/>
      <c r="KUA972" s="26"/>
      <c r="KUB972" s="26"/>
      <c r="KUC972" s="26"/>
      <c r="KUD972" s="26"/>
      <c r="KUE972" s="26"/>
      <c r="KUF972" s="26"/>
      <c r="KUG972" s="26"/>
      <c r="KUH972" s="26"/>
      <c r="KUI972" s="26"/>
      <c r="KUJ972" s="26"/>
      <c r="KUK972" s="26"/>
      <c r="KUL972" s="26"/>
      <c r="KUM972" s="26"/>
      <c r="KUN972" s="26"/>
      <c r="KUO972" s="26"/>
      <c r="KUP972" s="26"/>
      <c r="KUQ972" s="26"/>
      <c r="KUR972" s="26"/>
      <c r="KUS972" s="26"/>
      <c r="KUT972" s="26"/>
      <c r="KUU972" s="26"/>
      <c r="KUV972" s="26"/>
      <c r="KUW972" s="26"/>
      <c r="KUX972" s="26"/>
      <c r="KUY972" s="26"/>
      <c r="KUZ972" s="26"/>
      <c r="KVA972" s="26"/>
      <c r="KVB972" s="26"/>
      <c r="KVC972" s="26"/>
      <c r="KVD972" s="26"/>
      <c r="KVE972" s="26"/>
      <c r="KVF972" s="26"/>
      <c r="KVG972" s="26"/>
      <c r="KVH972" s="26"/>
      <c r="KVI972" s="26"/>
      <c r="KVJ972" s="26"/>
      <c r="KVK972" s="26"/>
      <c r="KVL972" s="26"/>
      <c r="KVM972" s="26"/>
      <c r="KVN972" s="26"/>
      <c r="KVO972" s="26"/>
      <c r="KVP972" s="26"/>
      <c r="KVQ972" s="26"/>
      <c r="KVR972" s="26"/>
      <c r="KVS972" s="26"/>
      <c r="KVT972" s="26"/>
      <c r="KVU972" s="26"/>
      <c r="KVV972" s="26"/>
      <c r="KVW972" s="26"/>
      <c r="KVX972" s="26"/>
      <c r="KVY972" s="26"/>
      <c r="KVZ972" s="26"/>
      <c r="KWA972" s="26"/>
      <c r="KWB972" s="26"/>
      <c r="KWC972" s="26"/>
      <c r="KWD972" s="26"/>
      <c r="KWE972" s="26"/>
      <c r="KWF972" s="26"/>
      <c r="KWG972" s="26"/>
      <c r="KWH972" s="26"/>
      <c r="KWI972" s="26"/>
      <c r="KWJ972" s="26"/>
      <c r="KWK972" s="26"/>
      <c r="KWL972" s="26"/>
      <c r="KWM972" s="26"/>
      <c r="KWN972" s="26"/>
      <c r="KWO972" s="26"/>
      <c r="KWP972" s="26"/>
      <c r="KWQ972" s="26"/>
      <c r="KWR972" s="26"/>
      <c r="KWS972" s="26"/>
      <c r="KWT972" s="26"/>
      <c r="KWU972" s="26"/>
      <c r="KWV972" s="26"/>
      <c r="KWW972" s="26"/>
      <c r="KWX972" s="26"/>
      <c r="KWY972" s="26"/>
      <c r="KWZ972" s="26"/>
      <c r="KXA972" s="26"/>
      <c r="KXB972" s="26"/>
      <c r="KXC972" s="26"/>
      <c r="KXD972" s="26"/>
      <c r="KXE972" s="26"/>
      <c r="KXF972" s="26"/>
      <c r="KXG972" s="26"/>
      <c r="KXH972" s="26"/>
      <c r="KXI972" s="26"/>
      <c r="KXJ972" s="26"/>
      <c r="KXK972" s="26"/>
      <c r="KXL972" s="26"/>
      <c r="KXM972" s="26"/>
      <c r="KXN972" s="26"/>
      <c r="KXO972" s="26"/>
      <c r="KXP972" s="26"/>
      <c r="KXQ972" s="26"/>
      <c r="KXR972" s="26"/>
      <c r="KXS972" s="26"/>
      <c r="KXT972" s="26"/>
      <c r="KXU972" s="26"/>
      <c r="KXV972" s="26"/>
      <c r="KXW972" s="26"/>
      <c r="KXX972" s="26"/>
      <c r="KXY972" s="26"/>
      <c r="KXZ972" s="26"/>
      <c r="KYA972" s="26"/>
      <c r="KYB972" s="26"/>
      <c r="KYC972" s="26"/>
      <c r="KYD972" s="26"/>
      <c r="KYE972" s="26"/>
      <c r="KYF972" s="26"/>
      <c r="KYG972" s="26"/>
      <c r="KYH972" s="26"/>
      <c r="KYI972" s="26"/>
      <c r="KYJ972" s="26"/>
      <c r="KYK972" s="26"/>
      <c r="KYL972" s="26"/>
      <c r="KYM972" s="26"/>
      <c r="KYN972" s="26"/>
      <c r="KYO972" s="26"/>
      <c r="KYP972" s="26"/>
      <c r="KYQ972" s="26"/>
      <c r="KYR972" s="26"/>
      <c r="KYS972" s="26"/>
      <c r="KYT972" s="26"/>
      <c r="KYU972" s="26"/>
      <c r="KYV972" s="26"/>
      <c r="KYW972" s="26"/>
      <c r="KYX972" s="26"/>
      <c r="KYY972" s="26"/>
      <c r="KYZ972" s="26"/>
      <c r="KZA972" s="26"/>
      <c r="KZB972" s="26"/>
      <c r="KZC972" s="26"/>
      <c r="KZD972" s="26"/>
      <c r="KZE972" s="26"/>
      <c r="KZF972" s="26"/>
      <c r="KZG972" s="26"/>
      <c r="KZH972" s="26"/>
      <c r="KZI972" s="26"/>
      <c r="KZJ972" s="26"/>
      <c r="KZK972" s="26"/>
      <c r="KZL972" s="26"/>
      <c r="KZM972" s="26"/>
      <c r="KZN972" s="26"/>
      <c r="KZO972" s="26"/>
      <c r="KZP972" s="26"/>
      <c r="KZQ972" s="26"/>
      <c r="KZR972" s="26"/>
      <c r="KZS972" s="26"/>
      <c r="KZT972" s="26"/>
      <c r="KZU972" s="26"/>
      <c r="KZV972" s="26"/>
      <c r="KZW972" s="26"/>
      <c r="KZX972" s="26"/>
      <c r="KZY972" s="26"/>
      <c r="KZZ972" s="26"/>
      <c r="LAA972" s="26"/>
      <c r="LAB972" s="26"/>
      <c r="LAC972" s="26"/>
      <c r="LAD972" s="26"/>
      <c r="LAE972" s="26"/>
      <c r="LAF972" s="26"/>
      <c r="LAG972" s="26"/>
      <c r="LAH972" s="26"/>
      <c r="LAI972" s="26"/>
      <c r="LAJ972" s="26"/>
      <c r="LAK972" s="26"/>
      <c r="LAL972" s="26"/>
      <c r="LAM972" s="26"/>
      <c r="LAN972" s="26"/>
      <c r="LAO972" s="26"/>
      <c r="LAP972" s="26"/>
      <c r="LAQ972" s="26"/>
      <c r="LAR972" s="26"/>
      <c r="LAS972" s="26"/>
      <c r="LAT972" s="26"/>
      <c r="LAU972" s="26"/>
      <c r="LAV972" s="26"/>
      <c r="LAW972" s="26"/>
      <c r="LAX972" s="26"/>
      <c r="LAY972" s="26"/>
      <c r="LAZ972" s="26"/>
      <c r="LBA972" s="26"/>
      <c r="LBB972" s="26"/>
      <c r="LBC972" s="26"/>
      <c r="LBD972" s="26"/>
      <c r="LBE972" s="26"/>
      <c r="LBF972" s="26"/>
      <c r="LBG972" s="26"/>
      <c r="LBH972" s="26"/>
      <c r="LBI972" s="26"/>
      <c r="LBJ972" s="26"/>
      <c r="LBK972" s="26"/>
      <c r="LBL972" s="26"/>
      <c r="LBM972" s="26"/>
      <c r="LBN972" s="26"/>
      <c r="LBO972" s="26"/>
      <c r="LBP972" s="26"/>
      <c r="LBQ972" s="26"/>
      <c r="LBR972" s="26"/>
      <c r="LBS972" s="26"/>
      <c r="LBT972" s="26"/>
      <c r="LBU972" s="26"/>
      <c r="LBV972" s="26"/>
      <c r="LBW972" s="26"/>
      <c r="LBX972" s="26"/>
      <c r="LBY972" s="26"/>
      <c r="LBZ972" s="26"/>
      <c r="LCA972" s="26"/>
      <c r="LCB972" s="26"/>
      <c r="LCC972" s="26"/>
      <c r="LCD972" s="26"/>
      <c r="LCE972" s="26"/>
      <c r="LCF972" s="26"/>
      <c r="LCG972" s="26"/>
      <c r="LCH972" s="26"/>
      <c r="LCI972" s="26"/>
      <c r="LCJ972" s="26"/>
      <c r="LCK972" s="26"/>
      <c r="LCL972" s="26"/>
      <c r="LCM972" s="26"/>
      <c r="LCN972" s="26"/>
      <c r="LCO972" s="26"/>
      <c r="LCP972" s="26"/>
      <c r="LCQ972" s="26"/>
      <c r="LCR972" s="26"/>
      <c r="LCS972" s="26"/>
      <c r="LCT972" s="26"/>
      <c r="LCU972" s="26"/>
      <c r="LCV972" s="26"/>
      <c r="LCW972" s="26"/>
      <c r="LCX972" s="26"/>
      <c r="LCY972" s="26"/>
      <c r="LCZ972" s="26"/>
      <c r="LDA972" s="26"/>
      <c r="LDB972" s="26"/>
      <c r="LDC972" s="26"/>
      <c r="LDD972" s="26"/>
      <c r="LDE972" s="26"/>
      <c r="LDF972" s="26"/>
      <c r="LDG972" s="26"/>
      <c r="LDH972" s="26"/>
      <c r="LDI972" s="26"/>
      <c r="LDJ972" s="26"/>
      <c r="LDK972" s="26"/>
      <c r="LDL972" s="26"/>
      <c r="LDM972" s="26"/>
      <c r="LDN972" s="26"/>
      <c r="LDO972" s="26"/>
      <c r="LDP972" s="26"/>
      <c r="LDQ972" s="26"/>
      <c r="LDR972" s="26"/>
      <c r="LDS972" s="26"/>
      <c r="LDT972" s="26"/>
      <c r="LDU972" s="26"/>
      <c r="LDV972" s="26"/>
      <c r="LDW972" s="26"/>
      <c r="LDX972" s="26"/>
      <c r="LDY972" s="26"/>
      <c r="LDZ972" s="26"/>
      <c r="LEA972" s="26"/>
      <c r="LEB972" s="26"/>
      <c r="LEC972" s="26"/>
      <c r="LED972" s="26"/>
      <c r="LEE972" s="26"/>
      <c r="LEF972" s="26"/>
      <c r="LEG972" s="26"/>
      <c r="LEH972" s="26"/>
      <c r="LEI972" s="26"/>
      <c r="LEJ972" s="26"/>
      <c r="LEK972" s="26"/>
      <c r="LEL972" s="26"/>
      <c r="LEM972" s="26"/>
      <c r="LEN972" s="26"/>
      <c r="LEO972" s="26"/>
      <c r="LEP972" s="26"/>
      <c r="LEQ972" s="26"/>
      <c r="LER972" s="26"/>
      <c r="LES972" s="26"/>
      <c r="LET972" s="26"/>
      <c r="LEU972" s="26"/>
      <c r="LEV972" s="26"/>
      <c r="LEW972" s="26"/>
      <c r="LEX972" s="26"/>
      <c r="LEY972" s="26"/>
      <c r="LEZ972" s="26"/>
      <c r="LFA972" s="26"/>
      <c r="LFB972" s="26"/>
      <c r="LFC972" s="26"/>
      <c r="LFD972" s="26"/>
      <c r="LFE972" s="26"/>
      <c r="LFF972" s="26"/>
      <c r="LFG972" s="26"/>
      <c r="LFH972" s="26"/>
      <c r="LFI972" s="26"/>
      <c r="LFJ972" s="26"/>
      <c r="LFK972" s="26"/>
      <c r="LFL972" s="26"/>
      <c r="LFM972" s="26"/>
      <c r="LFN972" s="26"/>
      <c r="LFO972" s="26"/>
      <c r="LFP972" s="26"/>
      <c r="LFQ972" s="26"/>
      <c r="LFR972" s="26"/>
      <c r="LFS972" s="26"/>
      <c r="LFT972" s="26"/>
      <c r="LFU972" s="26"/>
      <c r="LFV972" s="26"/>
      <c r="LFW972" s="26"/>
      <c r="LFX972" s="26"/>
      <c r="LFY972" s="26"/>
      <c r="LFZ972" s="26"/>
      <c r="LGA972" s="26"/>
      <c r="LGB972" s="26"/>
      <c r="LGC972" s="26"/>
      <c r="LGD972" s="26"/>
      <c r="LGE972" s="26"/>
      <c r="LGF972" s="26"/>
      <c r="LGG972" s="26"/>
      <c r="LGH972" s="26"/>
      <c r="LGI972" s="26"/>
      <c r="LGJ972" s="26"/>
      <c r="LGK972" s="26"/>
      <c r="LGL972" s="26"/>
      <c r="LGM972" s="26"/>
      <c r="LGN972" s="26"/>
      <c r="LGO972" s="26"/>
      <c r="LGP972" s="26"/>
      <c r="LGQ972" s="26"/>
      <c r="LGR972" s="26"/>
      <c r="LGS972" s="26"/>
      <c r="LGT972" s="26"/>
      <c r="LGU972" s="26"/>
      <c r="LGV972" s="26"/>
      <c r="LGW972" s="26"/>
      <c r="LGX972" s="26"/>
      <c r="LGY972" s="26"/>
      <c r="LGZ972" s="26"/>
      <c r="LHA972" s="26"/>
      <c r="LHB972" s="26"/>
      <c r="LHC972" s="26"/>
      <c r="LHD972" s="26"/>
      <c r="LHE972" s="26"/>
      <c r="LHF972" s="26"/>
      <c r="LHG972" s="26"/>
      <c r="LHH972" s="26"/>
      <c r="LHI972" s="26"/>
      <c r="LHJ972" s="26"/>
      <c r="LHK972" s="26"/>
      <c r="LHL972" s="26"/>
      <c r="LHM972" s="26"/>
      <c r="LHN972" s="26"/>
      <c r="LHO972" s="26"/>
      <c r="LHP972" s="26"/>
      <c r="LHQ972" s="26"/>
      <c r="LHR972" s="26"/>
      <c r="LHS972" s="26"/>
      <c r="LHT972" s="26"/>
      <c r="LHU972" s="26"/>
      <c r="LHV972" s="26"/>
      <c r="LHW972" s="26"/>
      <c r="LHX972" s="26"/>
      <c r="LHY972" s="26"/>
      <c r="LHZ972" s="26"/>
      <c r="LIA972" s="26"/>
      <c r="LIB972" s="26"/>
      <c r="LIC972" s="26"/>
      <c r="LID972" s="26"/>
      <c r="LIE972" s="26"/>
      <c r="LIF972" s="26"/>
      <c r="LIG972" s="26"/>
      <c r="LIH972" s="26"/>
      <c r="LII972" s="26"/>
      <c r="LIJ972" s="26"/>
      <c r="LIK972" s="26"/>
      <c r="LIL972" s="26"/>
      <c r="LIM972" s="26"/>
      <c r="LIN972" s="26"/>
      <c r="LIO972" s="26"/>
      <c r="LIP972" s="26"/>
      <c r="LIQ972" s="26"/>
      <c r="LIR972" s="26"/>
      <c r="LIS972" s="26"/>
      <c r="LIT972" s="26"/>
      <c r="LIU972" s="26"/>
      <c r="LIV972" s="26"/>
      <c r="LIW972" s="26"/>
      <c r="LIX972" s="26"/>
      <c r="LIY972" s="26"/>
      <c r="LIZ972" s="26"/>
      <c r="LJA972" s="26"/>
      <c r="LJB972" s="26"/>
      <c r="LJC972" s="26"/>
      <c r="LJD972" s="26"/>
      <c r="LJE972" s="26"/>
      <c r="LJF972" s="26"/>
      <c r="LJG972" s="26"/>
      <c r="LJH972" s="26"/>
      <c r="LJI972" s="26"/>
      <c r="LJJ972" s="26"/>
      <c r="LJK972" s="26"/>
      <c r="LJL972" s="26"/>
      <c r="LJM972" s="26"/>
      <c r="LJN972" s="26"/>
      <c r="LJO972" s="26"/>
      <c r="LJP972" s="26"/>
      <c r="LJQ972" s="26"/>
      <c r="LJR972" s="26"/>
      <c r="LJS972" s="26"/>
      <c r="LJT972" s="26"/>
      <c r="LJU972" s="26"/>
      <c r="LJV972" s="26"/>
      <c r="LJW972" s="26"/>
      <c r="LJX972" s="26"/>
      <c r="LJY972" s="26"/>
      <c r="LJZ972" s="26"/>
      <c r="LKA972" s="26"/>
      <c r="LKB972" s="26"/>
      <c r="LKC972" s="26"/>
      <c r="LKD972" s="26"/>
      <c r="LKE972" s="26"/>
      <c r="LKF972" s="26"/>
      <c r="LKG972" s="26"/>
      <c r="LKH972" s="26"/>
      <c r="LKI972" s="26"/>
      <c r="LKJ972" s="26"/>
      <c r="LKK972" s="26"/>
      <c r="LKL972" s="26"/>
      <c r="LKM972" s="26"/>
      <c r="LKN972" s="26"/>
      <c r="LKO972" s="26"/>
      <c r="LKP972" s="26"/>
      <c r="LKQ972" s="26"/>
      <c r="LKR972" s="26"/>
      <c r="LKS972" s="26"/>
      <c r="LKT972" s="26"/>
      <c r="LKU972" s="26"/>
      <c r="LKV972" s="26"/>
      <c r="LKW972" s="26"/>
      <c r="LKX972" s="26"/>
      <c r="LKY972" s="26"/>
      <c r="LKZ972" s="26"/>
      <c r="LLA972" s="26"/>
      <c r="LLB972" s="26"/>
      <c r="LLC972" s="26"/>
      <c r="LLD972" s="26"/>
      <c r="LLE972" s="26"/>
      <c r="LLF972" s="26"/>
      <c r="LLG972" s="26"/>
      <c r="LLH972" s="26"/>
      <c r="LLI972" s="26"/>
      <c r="LLJ972" s="26"/>
      <c r="LLK972" s="26"/>
      <c r="LLL972" s="26"/>
      <c r="LLM972" s="26"/>
      <c r="LLN972" s="26"/>
      <c r="LLO972" s="26"/>
      <c r="LLP972" s="26"/>
      <c r="LLQ972" s="26"/>
      <c r="LLR972" s="26"/>
      <c r="LLS972" s="26"/>
      <c r="LLT972" s="26"/>
      <c r="LLU972" s="26"/>
      <c r="LLV972" s="26"/>
      <c r="LLW972" s="26"/>
      <c r="LLX972" s="26"/>
      <c r="LLY972" s="26"/>
      <c r="LLZ972" s="26"/>
      <c r="LMA972" s="26"/>
      <c r="LMB972" s="26"/>
      <c r="LMC972" s="26"/>
      <c r="LMD972" s="26"/>
      <c r="LME972" s="26"/>
      <c r="LMF972" s="26"/>
      <c r="LMG972" s="26"/>
      <c r="LMH972" s="26"/>
      <c r="LMI972" s="26"/>
      <c r="LMJ972" s="26"/>
      <c r="LMK972" s="26"/>
      <c r="LML972" s="26"/>
      <c r="LMM972" s="26"/>
      <c r="LMN972" s="26"/>
      <c r="LMO972" s="26"/>
      <c r="LMP972" s="26"/>
      <c r="LMQ972" s="26"/>
      <c r="LMR972" s="26"/>
      <c r="LMS972" s="26"/>
      <c r="LMT972" s="26"/>
      <c r="LMU972" s="26"/>
      <c r="LMV972" s="26"/>
      <c r="LMW972" s="26"/>
      <c r="LMX972" s="26"/>
      <c r="LMY972" s="26"/>
      <c r="LMZ972" s="26"/>
      <c r="LNA972" s="26"/>
      <c r="LNB972" s="26"/>
      <c r="LNC972" s="26"/>
      <c r="LND972" s="26"/>
      <c r="LNE972" s="26"/>
      <c r="LNF972" s="26"/>
      <c r="LNG972" s="26"/>
      <c r="LNH972" s="26"/>
      <c r="LNI972" s="26"/>
      <c r="LNJ972" s="26"/>
      <c r="LNK972" s="26"/>
      <c r="LNL972" s="26"/>
      <c r="LNM972" s="26"/>
      <c r="LNN972" s="26"/>
      <c r="LNO972" s="26"/>
      <c r="LNP972" s="26"/>
      <c r="LNQ972" s="26"/>
      <c r="LNR972" s="26"/>
      <c r="LNS972" s="26"/>
      <c r="LNT972" s="26"/>
      <c r="LNU972" s="26"/>
      <c r="LNV972" s="26"/>
      <c r="LNW972" s="26"/>
      <c r="LNX972" s="26"/>
      <c r="LNY972" s="26"/>
      <c r="LNZ972" s="26"/>
      <c r="LOA972" s="26"/>
      <c r="LOB972" s="26"/>
      <c r="LOC972" s="26"/>
      <c r="LOD972" s="26"/>
      <c r="LOE972" s="26"/>
      <c r="LOF972" s="26"/>
      <c r="LOG972" s="26"/>
      <c r="LOH972" s="26"/>
      <c r="LOI972" s="26"/>
      <c r="LOJ972" s="26"/>
      <c r="LOK972" s="26"/>
      <c r="LOL972" s="26"/>
      <c r="LOM972" s="26"/>
      <c r="LON972" s="26"/>
      <c r="LOO972" s="26"/>
      <c r="LOP972" s="26"/>
      <c r="LOQ972" s="26"/>
      <c r="LOR972" s="26"/>
      <c r="LOS972" s="26"/>
      <c r="LOT972" s="26"/>
      <c r="LOU972" s="26"/>
      <c r="LOV972" s="26"/>
      <c r="LOW972" s="26"/>
      <c r="LOX972" s="26"/>
      <c r="LOY972" s="26"/>
      <c r="LOZ972" s="26"/>
      <c r="LPA972" s="26"/>
      <c r="LPB972" s="26"/>
      <c r="LPC972" s="26"/>
      <c r="LPD972" s="26"/>
      <c r="LPE972" s="26"/>
      <c r="LPF972" s="26"/>
      <c r="LPG972" s="26"/>
      <c r="LPH972" s="26"/>
      <c r="LPI972" s="26"/>
      <c r="LPJ972" s="26"/>
      <c r="LPK972" s="26"/>
      <c r="LPL972" s="26"/>
      <c r="LPM972" s="26"/>
      <c r="LPN972" s="26"/>
      <c r="LPO972" s="26"/>
      <c r="LPP972" s="26"/>
      <c r="LPQ972" s="26"/>
      <c r="LPR972" s="26"/>
      <c r="LPS972" s="26"/>
      <c r="LPT972" s="26"/>
      <c r="LPU972" s="26"/>
      <c r="LPV972" s="26"/>
      <c r="LPW972" s="26"/>
      <c r="LPX972" s="26"/>
      <c r="LPY972" s="26"/>
      <c r="LPZ972" s="26"/>
      <c r="LQA972" s="26"/>
      <c r="LQB972" s="26"/>
      <c r="LQC972" s="26"/>
      <c r="LQD972" s="26"/>
      <c r="LQE972" s="26"/>
      <c r="LQF972" s="26"/>
      <c r="LQG972" s="26"/>
      <c r="LQH972" s="26"/>
      <c r="LQI972" s="26"/>
      <c r="LQJ972" s="26"/>
      <c r="LQK972" s="26"/>
      <c r="LQL972" s="26"/>
      <c r="LQM972" s="26"/>
      <c r="LQN972" s="26"/>
      <c r="LQO972" s="26"/>
      <c r="LQP972" s="26"/>
      <c r="LQQ972" s="26"/>
      <c r="LQR972" s="26"/>
      <c r="LQS972" s="26"/>
      <c r="LQT972" s="26"/>
      <c r="LQU972" s="26"/>
      <c r="LQV972" s="26"/>
      <c r="LQW972" s="26"/>
      <c r="LQX972" s="26"/>
      <c r="LQY972" s="26"/>
      <c r="LQZ972" s="26"/>
      <c r="LRA972" s="26"/>
      <c r="LRB972" s="26"/>
      <c r="LRC972" s="26"/>
      <c r="LRD972" s="26"/>
      <c r="LRE972" s="26"/>
      <c r="LRF972" s="26"/>
      <c r="LRG972" s="26"/>
      <c r="LRH972" s="26"/>
      <c r="LRI972" s="26"/>
      <c r="LRJ972" s="26"/>
      <c r="LRK972" s="26"/>
      <c r="LRL972" s="26"/>
      <c r="LRM972" s="26"/>
      <c r="LRN972" s="26"/>
      <c r="LRO972" s="26"/>
      <c r="LRP972" s="26"/>
      <c r="LRQ972" s="26"/>
      <c r="LRR972" s="26"/>
      <c r="LRS972" s="26"/>
      <c r="LRT972" s="26"/>
      <c r="LRU972" s="26"/>
      <c r="LRV972" s="26"/>
      <c r="LRW972" s="26"/>
      <c r="LRX972" s="26"/>
      <c r="LRY972" s="26"/>
      <c r="LRZ972" s="26"/>
      <c r="LSA972" s="26"/>
      <c r="LSB972" s="26"/>
      <c r="LSC972" s="26"/>
      <c r="LSD972" s="26"/>
      <c r="LSE972" s="26"/>
      <c r="LSF972" s="26"/>
      <c r="LSG972" s="26"/>
      <c r="LSH972" s="26"/>
      <c r="LSI972" s="26"/>
      <c r="LSJ972" s="26"/>
      <c r="LSK972" s="26"/>
      <c r="LSL972" s="26"/>
      <c r="LSM972" s="26"/>
      <c r="LSN972" s="26"/>
      <c r="LSO972" s="26"/>
      <c r="LSP972" s="26"/>
      <c r="LSQ972" s="26"/>
      <c r="LSR972" s="26"/>
      <c r="LSS972" s="26"/>
      <c r="LST972" s="26"/>
      <c r="LSU972" s="26"/>
      <c r="LSV972" s="26"/>
      <c r="LSW972" s="26"/>
      <c r="LSX972" s="26"/>
      <c r="LSY972" s="26"/>
      <c r="LSZ972" s="26"/>
      <c r="LTA972" s="26"/>
      <c r="LTB972" s="26"/>
      <c r="LTC972" s="26"/>
      <c r="LTD972" s="26"/>
      <c r="LTE972" s="26"/>
      <c r="LTF972" s="26"/>
      <c r="LTG972" s="26"/>
      <c r="LTH972" s="26"/>
      <c r="LTI972" s="26"/>
      <c r="LTJ972" s="26"/>
      <c r="LTK972" s="26"/>
      <c r="LTL972" s="26"/>
      <c r="LTM972" s="26"/>
      <c r="LTN972" s="26"/>
      <c r="LTO972" s="26"/>
      <c r="LTP972" s="26"/>
      <c r="LTQ972" s="26"/>
      <c r="LTR972" s="26"/>
      <c r="LTS972" s="26"/>
      <c r="LTT972" s="26"/>
      <c r="LTU972" s="26"/>
      <c r="LTV972" s="26"/>
      <c r="LTW972" s="26"/>
      <c r="LTX972" s="26"/>
      <c r="LTY972" s="26"/>
      <c r="LTZ972" s="26"/>
      <c r="LUA972" s="26"/>
      <c r="LUB972" s="26"/>
      <c r="LUC972" s="26"/>
      <c r="LUD972" s="26"/>
      <c r="LUE972" s="26"/>
      <c r="LUF972" s="26"/>
      <c r="LUG972" s="26"/>
      <c r="LUH972" s="26"/>
      <c r="LUI972" s="26"/>
      <c r="LUJ972" s="26"/>
      <c r="LUK972" s="26"/>
      <c r="LUL972" s="26"/>
      <c r="LUM972" s="26"/>
      <c r="LUN972" s="26"/>
      <c r="LUO972" s="26"/>
      <c r="LUP972" s="26"/>
      <c r="LUQ972" s="26"/>
      <c r="LUR972" s="26"/>
      <c r="LUS972" s="26"/>
      <c r="LUT972" s="26"/>
      <c r="LUU972" s="26"/>
      <c r="LUV972" s="26"/>
      <c r="LUW972" s="26"/>
      <c r="LUX972" s="26"/>
      <c r="LUY972" s="26"/>
      <c r="LUZ972" s="26"/>
      <c r="LVA972" s="26"/>
      <c r="LVB972" s="26"/>
      <c r="LVC972" s="26"/>
      <c r="LVD972" s="26"/>
      <c r="LVE972" s="26"/>
      <c r="LVF972" s="26"/>
      <c r="LVG972" s="26"/>
      <c r="LVH972" s="26"/>
      <c r="LVI972" s="26"/>
      <c r="LVJ972" s="26"/>
      <c r="LVK972" s="26"/>
      <c r="LVL972" s="26"/>
      <c r="LVM972" s="26"/>
      <c r="LVN972" s="26"/>
      <c r="LVO972" s="26"/>
      <c r="LVP972" s="26"/>
      <c r="LVQ972" s="26"/>
      <c r="LVR972" s="26"/>
      <c r="LVS972" s="26"/>
      <c r="LVT972" s="26"/>
      <c r="LVU972" s="26"/>
      <c r="LVV972" s="26"/>
      <c r="LVW972" s="26"/>
      <c r="LVX972" s="26"/>
      <c r="LVY972" s="26"/>
      <c r="LVZ972" s="26"/>
      <c r="LWA972" s="26"/>
      <c r="LWB972" s="26"/>
      <c r="LWC972" s="26"/>
      <c r="LWD972" s="26"/>
      <c r="LWE972" s="26"/>
      <c r="LWF972" s="26"/>
      <c r="LWG972" s="26"/>
      <c r="LWH972" s="26"/>
      <c r="LWI972" s="26"/>
      <c r="LWJ972" s="26"/>
      <c r="LWK972" s="26"/>
      <c r="LWL972" s="26"/>
      <c r="LWM972" s="26"/>
      <c r="LWN972" s="26"/>
      <c r="LWO972" s="26"/>
      <c r="LWP972" s="26"/>
      <c r="LWQ972" s="26"/>
      <c r="LWR972" s="26"/>
      <c r="LWS972" s="26"/>
      <c r="LWT972" s="26"/>
      <c r="LWU972" s="26"/>
      <c r="LWV972" s="26"/>
      <c r="LWW972" s="26"/>
      <c r="LWX972" s="26"/>
      <c r="LWY972" s="26"/>
      <c r="LWZ972" s="26"/>
      <c r="LXA972" s="26"/>
      <c r="LXB972" s="26"/>
      <c r="LXC972" s="26"/>
      <c r="LXD972" s="26"/>
      <c r="LXE972" s="26"/>
      <c r="LXF972" s="26"/>
      <c r="LXG972" s="26"/>
      <c r="LXH972" s="26"/>
      <c r="LXI972" s="26"/>
      <c r="LXJ972" s="26"/>
      <c r="LXK972" s="26"/>
      <c r="LXL972" s="26"/>
      <c r="LXM972" s="26"/>
      <c r="LXN972" s="26"/>
      <c r="LXO972" s="26"/>
      <c r="LXP972" s="26"/>
      <c r="LXQ972" s="26"/>
      <c r="LXR972" s="26"/>
      <c r="LXS972" s="26"/>
      <c r="LXT972" s="26"/>
      <c r="LXU972" s="26"/>
      <c r="LXV972" s="26"/>
      <c r="LXW972" s="26"/>
      <c r="LXX972" s="26"/>
      <c r="LXY972" s="26"/>
      <c r="LXZ972" s="26"/>
      <c r="LYA972" s="26"/>
      <c r="LYB972" s="26"/>
      <c r="LYC972" s="26"/>
      <c r="LYD972" s="26"/>
      <c r="LYE972" s="26"/>
      <c r="LYF972" s="26"/>
      <c r="LYG972" s="26"/>
      <c r="LYH972" s="26"/>
      <c r="LYI972" s="26"/>
      <c r="LYJ972" s="26"/>
      <c r="LYK972" s="26"/>
      <c r="LYL972" s="26"/>
      <c r="LYM972" s="26"/>
      <c r="LYN972" s="26"/>
      <c r="LYO972" s="26"/>
      <c r="LYP972" s="26"/>
      <c r="LYQ972" s="26"/>
      <c r="LYR972" s="26"/>
      <c r="LYS972" s="26"/>
      <c r="LYT972" s="26"/>
      <c r="LYU972" s="26"/>
      <c r="LYV972" s="26"/>
      <c r="LYW972" s="26"/>
      <c r="LYX972" s="26"/>
      <c r="LYY972" s="26"/>
      <c r="LYZ972" s="26"/>
      <c r="LZA972" s="26"/>
      <c r="LZB972" s="26"/>
      <c r="LZC972" s="26"/>
      <c r="LZD972" s="26"/>
      <c r="LZE972" s="26"/>
      <c r="LZF972" s="26"/>
      <c r="LZG972" s="26"/>
      <c r="LZH972" s="26"/>
      <c r="LZI972" s="26"/>
      <c r="LZJ972" s="26"/>
      <c r="LZK972" s="26"/>
      <c r="LZL972" s="26"/>
      <c r="LZM972" s="26"/>
      <c r="LZN972" s="26"/>
      <c r="LZO972" s="26"/>
      <c r="LZP972" s="26"/>
      <c r="LZQ972" s="26"/>
      <c r="LZR972" s="26"/>
      <c r="LZS972" s="26"/>
      <c r="LZT972" s="26"/>
      <c r="LZU972" s="26"/>
      <c r="LZV972" s="26"/>
      <c r="LZW972" s="26"/>
      <c r="LZX972" s="26"/>
      <c r="LZY972" s="26"/>
      <c r="LZZ972" s="26"/>
      <c r="MAA972" s="26"/>
      <c r="MAB972" s="26"/>
      <c r="MAC972" s="26"/>
      <c r="MAD972" s="26"/>
      <c r="MAE972" s="26"/>
      <c r="MAF972" s="26"/>
      <c r="MAG972" s="26"/>
      <c r="MAH972" s="26"/>
      <c r="MAI972" s="26"/>
      <c r="MAJ972" s="26"/>
      <c r="MAK972" s="26"/>
      <c r="MAL972" s="26"/>
      <c r="MAM972" s="26"/>
      <c r="MAN972" s="26"/>
      <c r="MAO972" s="26"/>
      <c r="MAP972" s="26"/>
      <c r="MAQ972" s="26"/>
      <c r="MAR972" s="26"/>
      <c r="MAS972" s="26"/>
      <c r="MAT972" s="26"/>
      <c r="MAU972" s="26"/>
      <c r="MAV972" s="26"/>
      <c r="MAW972" s="26"/>
      <c r="MAX972" s="26"/>
      <c r="MAY972" s="26"/>
      <c r="MAZ972" s="26"/>
      <c r="MBA972" s="26"/>
      <c r="MBB972" s="26"/>
      <c r="MBC972" s="26"/>
      <c r="MBD972" s="26"/>
      <c r="MBE972" s="26"/>
      <c r="MBF972" s="26"/>
      <c r="MBG972" s="26"/>
      <c r="MBH972" s="26"/>
      <c r="MBI972" s="26"/>
      <c r="MBJ972" s="26"/>
      <c r="MBK972" s="26"/>
      <c r="MBL972" s="26"/>
      <c r="MBM972" s="26"/>
      <c r="MBN972" s="26"/>
      <c r="MBO972" s="26"/>
      <c r="MBP972" s="26"/>
      <c r="MBQ972" s="26"/>
      <c r="MBR972" s="26"/>
      <c r="MBS972" s="26"/>
      <c r="MBT972" s="26"/>
      <c r="MBU972" s="26"/>
      <c r="MBV972" s="26"/>
      <c r="MBW972" s="26"/>
      <c r="MBX972" s="26"/>
      <c r="MBY972" s="26"/>
      <c r="MBZ972" s="26"/>
      <c r="MCA972" s="26"/>
      <c r="MCB972" s="26"/>
      <c r="MCC972" s="26"/>
      <c r="MCD972" s="26"/>
      <c r="MCE972" s="26"/>
      <c r="MCF972" s="26"/>
      <c r="MCG972" s="26"/>
      <c r="MCH972" s="26"/>
      <c r="MCI972" s="26"/>
      <c r="MCJ972" s="26"/>
      <c r="MCK972" s="26"/>
      <c r="MCL972" s="26"/>
      <c r="MCM972" s="26"/>
      <c r="MCN972" s="26"/>
      <c r="MCO972" s="26"/>
      <c r="MCP972" s="26"/>
      <c r="MCQ972" s="26"/>
      <c r="MCR972" s="26"/>
      <c r="MCS972" s="26"/>
      <c r="MCT972" s="26"/>
      <c r="MCU972" s="26"/>
      <c r="MCV972" s="26"/>
      <c r="MCW972" s="26"/>
      <c r="MCX972" s="26"/>
      <c r="MCY972" s="26"/>
      <c r="MCZ972" s="26"/>
      <c r="MDA972" s="26"/>
      <c r="MDB972" s="26"/>
      <c r="MDC972" s="26"/>
      <c r="MDD972" s="26"/>
      <c r="MDE972" s="26"/>
      <c r="MDF972" s="26"/>
      <c r="MDG972" s="26"/>
      <c r="MDH972" s="26"/>
      <c r="MDI972" s="26"/>
      <c r="MDJ972" s="26"/>
      <c r="MDK972" s="26"/>
      <c r="MDL972" s="26"/>
      <c r="MDM972" s="26"/>
      <c r="MDN972" s="26"/>
      <c r="MDO972" s="26"/>
      <c r="MDP972" s="26"/>
      <c r="MDQ972" s="26"/>
      <c r="MDR972" s="26"/>
      <c r="MDS972" s="26"/>
      <c r="MDT972" s="26"/>
      <c r="MDU972" s="26"/>
      <c r="MDV972" s="26"/>
      <c r="MDW972" s="26"/>
      <c r="MDX972" s="26"/>
      <c r="MDY972" s="26"/>
      <c r="MDZ972" s="26"/>
      <c r="MEA972" s="26"/>
      <c r="MEB972" s="26"/>
      <c r="MEC972" s="26"/>
      <c r="MED972" s="26"/>
      <c r="MEE972" s="26"/>
      <c r="MEF972" s="26"/>
      <c r="MEG972" s="26"/>
      <c r="MEH972" s="26"/>
      <c r="MEI972" s="26"/>
      <c r="MEJ972" s="26"/>
      <c r="MEK972" s="26"/>
      <c r="MEL972" s="26"/>
      <c r="MEM972" s="26"/>
      <c r="MEN972" s="26"/>
      <c r="MEO972" s="26"/>
      <c r="MEP972" s="26"/>
      <c r="MEQ972" s="26"/>
      <c r="MER972" s="26"/>
      <c r="MES972" s="26"/>
      <c r="MET972" s="26"/>
      <c r="MEU972" s="26"/>
      <c r="MEV972" s="26"/>
      <c r="MEW972" s="26"/>
      <c r="MEX972" s="26"/>
      <c r="MEY972" s="26"/>
      <c r="MEZ972" s="26"/>
      <c r="MFA972" s="26"/>
      <c r="MFB972" s="26"/>
      <c r="MFC972" s="26"/>
      <c r="MFD972" s="26"/>
      <c r="MFE972" s="26"/>
      <c r="MFF972" s="26"/>
      <c r="MFG972" s="26"/>
      <c r="MFH972" s="26"/>
      <c r="MFI972" s="26"/>
      <c r="MFJ972" s="26"/>
      <c r="MFK972" s="26"/>
      <c r="MFL972" s="26"/>
      <c r="MFM972" s="26"/>
      <c r="MFN972" s="26"/>
      <c r="MFO972" s="26"/>
      <c r="MFP972" s="26"/>
      <c r="MFQ972" s="26"/>
      <c r="MFR972" s="26"/>
      <c r="MFS972" s="26"/>
      <c r="MFT972" s="26"/>
      <c r="MFU972" s="26"/>
      <c r="MFV972" s="26"/>
      <c r="MFW972" s="26"/>
      <c r="MFX972" s="26"/>
      <c r="MFY972" s="26"/>
      <c r="MFZ972" s="26"/>
      <c r="MGA972" s="26"/>
      <c r="MGB972" s="26"/>
      <c r="MGC972" s="26"/>
      <c r="MGD972" s="26"/>
      <c r="MGE972" s="26"/>
      <c r="MGF972" s="26"/>
      <c r="MGG972" s="26"/>
      <c r="MGH972" s="26"/>
      <c r="MGI972" s="26"/>
      <c r="MGJ972" s="26"/>
      <c r="MGK972" s="26"/>
      <c r="MGL972" s="26"/>
      <c r="MGM972" s="26"/>
      <c r="MGN972" s="26"/>
      <c r="MGO972" s="26"/>
      <c r="MGP972" s="26"/>
      <c r="MGQ972" s="26"/>
      <c r="MGR972" s="26"/>
      <c r="MGS972" s="26"/>
      <c r="MGT972" s="26"/>
      <c r="MGU972" s="26"/>
      <c r="MGV972" s="26"/>
      <c r="MGW972" s="26"/>
      <c r="MGX972" s="26"/>
      <c r="MGY972" s="26"/>
      <c r="MGZ972" s="26"/>
      <c r="MHA972" s="26"/>
      <c r="MHB972" s="26"/>
      <c r="MHC972" s="26"/>
      <c r="MHD972" s="26"/>
      <c r="MHE972" s="26"/>
      <c r="MHF972" s="26"/>
      <c r="MHG972" s="26"/>
      <c r="MHH972" s="26"/>
      <c r="MHI972" s="26"/>
      <c r="MHJ972" s="26"/>
      <c r="MHK972" s="26"/>
      <c r="MHL972" s="26"/>
      <c r="MHM972" s="26"/>
      <c r="MHN972" s="26"/>
      <c r="MHO972" s="26"/>
      <c r="MHP972" s="26"/>
      <c r="MHQ972" s="26"/>
      <c r="MHR972" s="26"/>
      <c r="MHS972" s="26"/>
      <c r="MHT972" s="26"/>
      <c r="MHU972" s="26"/>
      <c r="MHV972" s="26"/>
      <c r="MHW972" s="26"/>
      <c r="MHX972" s="26"/>
      <c r="MHY972" s="26"/>
      <c r="MHZ972" s="26"/>
      <c r="MIA972" s="26"/>
      <c r="MIB972" s="26"/>
      <c r="MIC972" s="26"/>
      <c r="MID972" s="26"/>
      <c r="MIE972" s="26"/>
      <c r="MIF972" s="26"/>
      <c r="MIG972" s="26"/>
      <c r="MIH972" s="26"/>
      <c r="MII972" s="26"/>
      <c r="MIJ972" s="26"/>
      <c r="MIK972" s="26"/>
      <c r="MIL972" s="26"/>
      <c r="MIM972" s="26"/>
      <c r="MIN972" s="26"/>
      <c r="MIO972" s="26"/>
      <c r="MIP972" s="26"/>
      <c r="MIQ972" s="26"/>
      <c r="MIR972" s="26"/>
      <c r="MIS972" s="26"/>
      <c r="MIT972" s="26"/>
      <c r="MIU972" s="26"/>
      <c r="MIV972" s="26"/>
      <c r="MIW972" s="26"/>
      <c r="MIX972" s="26"/>
      <c r="MIY972" s="26"/>
      <c r="MIZ972" s="26"/>
      <c r="MJA972" s="26"/>
      <c r="MJB972" s="26"/>
      <c r="MJC972" s="26"/>
      <c r="MJD972" s="26"/>
      <c r="MJE972" s="26"/>
      <c r="MJF972" s="26"/>
      <c r="MJG972" s="26"/>
      <c r="MJH972" s="26"/>
      <c r="MJI972" s="26"/>
      <c r="MJJ972" s="26"/>
      <c r="MJK972" s="26"/>
      <c r="MJL972" s="26"/>
      <c r="MJM972" s="26"/>
      <c r="MJN972" s="26"/>
      <c r="MJO972" s="26"/>
      <c r="MJP972" s="26"/>
      <c r="MJQ972" s="26"/>
      <c r="MJR972" s="26"/>
      <c r="MJS972" s="26"/>
      <c r="MJT972" s="26"/>
      <c r="MJU972" s="26"/>
      <c r="MJV972" s="26"/>
      <c r="MJW972" s="26"/>
      <c r="MJX972" s="26"/>
      <c r="MJY972" s="26"/>
      <c r="MJZ972" s="26"/>
      <c r="MKA972" s="26"/>
      <c r="MKB972" s="26"/>
      <c r="MKC972" s="26"/>
      <c r="MKD972" s="26"/>
      <c r="MKE972" s="26"/>
      <c r="MKF972" s="26"/>
      <c r="MKG972" s="26"/>
      <c r="MKH972" s="26"/>
      <c r="MKI972" s="26"/>
      <c r="MKJ972" s="26"/>
      <c r="MKK972" s="26"/>
      <c r="MKL972" s="26"/>
      <c r="MKM972" s="26"/>
      <c r="MKN972" s="26"/>
      <c r="MKO972" s="26"/>
      <c r="MKP972" s="26"/>
      <c r="MKQ972" s="26"/>
      <c r="MKR972" s="26"/>
      <c r="MKS972" s="26"/>
      <c r="MKT972" s="26"/>
      <c r="MKU972" s="26"/>
      <c r="MKV972" s="26"/>
      <c r="MKW972" s="26"/>
      <c r="MKX972" s="26"/>
      <c r="MKY972" s="26"/>
      <c r="MKZ972" s="26"/>
      <c r="MLA972" s="26"/>
      <c r="MLB972" s="26"/>
      <c r="MLC972" s="26"/>
      <c r="MLD972" s="26"/>
      <c r="MLE972" s="26"/>
      <c r="MLF972" s="26"/>
      <c r="MLG972" s="26"/>
      <c r="MLH972" s="26"/>
      <c r="MLI972" s="26"/>
      <c r="MLJ972" s="26"/>
      <c r="MLK972" s="26"/>
      <c r="MLL972" s="26"/>
      <c r="MLM972" s="26"/>
      <c r="MLN972" s="26"/>
      <c r="MLO972" s="26"/>
      <c r="MLP972" s="26"/>
      <c r="MLQ972" s="26"/>
      <c r="MLR972" s="26"/>
      <c r="MLS972" s="26"/>
      <c r="MLT972" s="26"/>
      <c r="MLU972" s="26"/>
      <c r="MLV972" s="26"/>
      <c r="MLW972" s="26"/>
      <c r="MLX972" s="26"/>
      <c r="MLY972" s="26"/>
      <c r="MLZ972" s="26"/>
      <c r="MMA972" s="26"/>
      <c r="MMB972" s="26"/>
      <c r="MMC972" s="26"/>
      <c r="MMD972" s="26"/>
      <c r="MME972" s="26"/>
      <c r="MMF972" s="26"/>
      <c r="MMG972" s="26"/>
      <c r="MMH972" s="26"/>
      <c r="MMI972" s="26"/>
      <c r="MMJ972" s="26"/>
      <c r="MMK972" s="26"/>
      <c r="MML972" s="26"/>
      <c r="MMM972" s="26"/>
      <c r="MMN972" s="26"/>
      <c r="MMO972" s="26"/>
      <c r="MMP972" s="26"/>
      <c r="MMQ972" s="26"/>
      <c r="MMR972" s="26"/>
      <c r="MMS972" s="26"/>
      <c r="MMT972" s="26"/>
      <c r="MMU972" s="26"/>
      <c r="MMV972" s="26"/>
      <c r="MMW972" s="26"/>
      <c r="MMX972" s="26"/>
      <c r="MMY972" s="26"/>
      <c r="MMZ972" s="26"/>
      <c r="MNA972" s="26"/>
      <c r="MNB972" s="26"/>
      <c r="MNC972" s="26"/>
      <c r="MND972" s="26"/>
      <c r="MNE972" s="26"/>
      <c r="MNF972" s="26"/>
      <c r="MNG972" s="26"/>
      <c r="MNH972" s="26"/>
      <c r="MNI972" s="26"/>
      <c r="MNJ972" s="26"/>
      <c r="MNK972" s="26"/>
      <c r="MNL972" s="26"/>
      <c r="MNM972" s="26"/>
      <c r="MNN972" s="26"/>
      <c r="MNO972" s="26"/>
      <c r="MNP972" s="26"/>
      <c r="MNQ972" s="26"/>
      <c r="MNR972" s="26"/>
      <c r="MNS972" s="26"/>
      <c r="MNT972" s="26"/>
      <c r="MNU972" s="26"/>
      <c r="MNV972" s="26"/>
      <c r="MNW972" s="26"/>
      <c r="MNX972" s="26"/>
      <c r="MNY972" s="26"/>
      <c r="MNZ972" s="26"/>
      <c r="MOA972" s="26"/>
      <c r="MOB972" s="26"/>
      <c r="MOC972" s="26"/>
      <c r="MOD972" s="26"/>
      <c r="MOE972" s="26"/>
      <c r="MOF972" s="26"/>
      <c r="MOG972" s="26"/>
      <c r="MOH972" s="26"/>
      <c r="MOI972" s="26"/>
      <c r="MOJ972" s="26"/>
      <c r="MOK972" s="26"/>
      <c r="MOL972" s="26"/>
      <c r="MOM972" s="26"/>
      <c r="MON972" s="26"/>
      <c r="MOO972" s="26"/>
      <c r="MOP972" s="26"/>
      <c r="MOQ972" s="26"/>
      <c r="MOR972" s="26"/>
      <c r="MOS972" s="26"/>
      <c r="MOT972" s="26"/>
      <c r="MOU972" s="26"/>
      <c r="MOV972" s="26"/>
      <c r="MOW972" s="26"/>
      <c r="MOX972" s="26"/>
      <c r="MOY972" s="26"/>
      <c r="MOZ972" s="26"/>
      <c r="MPA972" s="26"/>
      <c r="MPB972" s="26"/>
      <c r="MPC972" s="26"/>
      <c r="MPD972" s="26"/>
      <c r="MPE972" s="26"/>
      <c r="MPF972" s="26"/>
      <c r="MPG972" s="26"/>
      <c r="MPH972" s="26"/>
      <c r="MPI972" s="26"/>
      <c r="MPJ972" s="26"/>
      <c r="MPK972" s="26"/>
      <c r="MPL972" s="26"/>
      <c r="MPM972" s="26"/>
      <c r="MPN972" s="26"/>
      <c r="MPO972" s="26"/>
      <c r="MPP972" s="26"/>
      <c r="MPQ972" s="26"/>
      <c r="MPR972" s="26"/>
      <c r="MPS972" s="26"/>
      <c r="MPT972" s="26"/>
      <c r="MPU972" s="26"/>
      <c r="MPV972" s="26"/>
      <c r="MPW972" s="26"/>
      <c r="MPX972" s="26"/>
      <c r="MPY972" s="26"/>
      <c r="MPZ972" s="26"/>
      <c r="MQA972" s="26"/>
      <c r="MQB972" s="26"/>
      <c r="MQC972" s="26"/>
      <c r="MQD972" s="26"/>
      <c r="MQE972" s="26"/>
      <c r="MQF972" s="26"/>
      <c r="MQG972" s="26"/>
      <c r="MQH972" s="26"/>
      <c r="MQI972" s="26"/>
      <c r="MQJ972" s="26"/>
      <c r="MQK972" s="26"/>
      <c r="MQL972" s="26"/>
      <c r="MQM972" s="26"/>
      <c r="MQN972" s="26"/>
      <c r="MQO972" s="26"/>
      <c r="MQP972" s="26"/>
      <c r="MQQ972" s="26"/>
      <c r="MQR972" s="26"/>
      <c r="MQS972" s="26"/>
      <c r="MQT972" s="26"/>
      <c r="MQU972" s="26"/>
      <c r="MQV972" s="26"/>
      <c r="MQW972" s="26"/>
      <c r="MQX972" s="26"/>
      <c r="MQY972" s="26"/>
      <c r="MQZ972" s="26"/>
      <c r="MRA972" s="26"/>
      <c r="MRB972" s="26"/>
      <c r="MRC972" s="26"/>
      <c r="MRD972" s="26"/>
      <c r="MRE972" s="26"/>
      <c r="MRF972" s="26"/>
      <c r="MRG972" s="26"/>
      <c r="MRH972" s="26"/>
      <c r="MRI972" s="26"/>
      <c r="MRJ972" s="26"/>
      <c r="MRK972" s="26"/>
      <c r="MRL972" s="26"/>
      <c r="MRM972" s="26"/>
      <c r="MRN972" s="26"/>
      <c r="MRO972" s="26"/>
      <c r="MRP972" s="26"/>
      <c r="MRQ972" s="26"/>
      <c r="MRR972" s="26"/>
      <c r="MRS972" s="26"/>
      <c r="MRT972" s="26"/>
      <c r="MRU972" s="26"/>
      <c r="MRV972" s="26"/>
      <c r="MRW972" s="26"/>
      <c r="MRX972" s="26"/>
      <c r="MRY972" s="26"/>
      <c r="MRZ972" s="26"/>
      <c r="MSA972" s="26"/>
      <c r="MSB972" s="26"/>
      <c r="MSC972" s="26"/>
      <c r="MSD972" s="26"/>
      <c r="MSE972" s="26"/>
      <c r="MSF972" s="26"/>
      <c r="MSG972" s="26"/>
      <c r="MSH972" s="26"/>
      <c r="MSI972" s="26"/>
      <c r="MSJ972" s="26"/>
      <c r="MSK972" s="26"/>
      <c r="MSL972" s="26"/>
      <c r="MSM972" s="26"/>
      <c r="MSN972" s="26"/>
      <c r="MSO972" s="26"/>
      <c r="MSP972" s="26"/>
      <c r="MSQ972" s="26"/>
      <c r="MSR972" s="26"/>
      <c r="MSS972" s="26"/>
      <c r="MST972" s="26"/>
      <c r="MSU972" s="26"/>
      <c r="MSV972" s="26"/>
      <c r="MSW972" s="26"/>
      <c r="MSX972" s="26"/>
      <c r="MSY972" s="26"/>
      <c r="MSZ972" s="26"/>
      <c r="MTA972" s="26"/>
      <c r="MTB972" s="26"/>
      <c r="MTC972" s="26"/>
      <c r="MTD972" s="26"/>
      <c r="MTE972" s="26"/>
      <c r="MTF972" s="26"/>
      <c r="MTG972" s="26"/>
      <c r="MTH972" s="26"/>
      <c r="MTI972" s="26"/>
      <c r="MTJ972" s="26"/>
      <c r="MTK972" s="26"/>
      <c r="MTL972" s="26"/>
      <c r="MTM972" s="26"/>
      <c r="MTN972" s="26"/>
      <c r="MTO972" s="26"/>
      <c r="MTP972" s="26"/>
      <c r="MTQ972" s="26"/>
      <c r="MTR972" s="26"/>
      <c r="MTS972" s="26"/>
      <c r="MTT972" s="26"/>
      <c r="MTU972" s="26"/>
      <c r="MTV972" s="26"/>
      <c r="MTW972" s="26"/>
      <c r="MTX972" s="26"/>
      <c r="MTY972" s="26"/>
      <c r="MTZ972" s="26"/>
      <c r="MUA972" s="26"/>
      <c r="MUB972" s="26"/>
      <c r="MUC972" s="26"/>
      <c r="MUD972" s="26"/>
      <c r="MUE972" s="26"/>
      <c r="MUF972" s="26"/>
      <c r="MUG972" s="26"/>
      <c r="MUH972" s="26"/>
      <c r="MUI972" s="26"/>
      <c r="MUJ972" s="26"/>
      <c r="MUK972" s="26"/>
      <c r="MUL972" s="26"/>
      <c r="MUM972" s="26"/>
      <c r="MUN972" s="26"/>
      <c r="MUO972" s="26"/>
      <c r="MUP972" s="26"/>
      <c r="MUQ972" s="26"/>
      <c r="MUR972" s="26"/>
      <c r="MUS972" s="26"/>
      <c r="MUT972" s="26"/>
      <c r="MUU972" s="26"/>
      <c r="MUV972" s="26"/>
      <c r="MUW972" s="26"/>
      <c r="MUX972" s="26"/>
      <c r="MUY972" s="26"/>
      <c r="MUZ972" s="26"/>
      <c r="MVA972" s="26"/>
      <c r="MVB972" s="26"/>
      <c r="MVC972" s="26"/>
      <c r="MVD972" s="26"/>
      <c r="MVE972" s="26"/>
      <c r="MVF972" s="26"/>
      <c r="MVG972" s="26"/>
      <c r="MVH972" s="26"/>
      <c r="MVI972" s="26"/>
      <c r="MVJ972" s="26"/>
      <c r="MVK972" s="26"/>
      <c r="MVL972" s="26"/>
      <c r="MVM972" s="26"/>
      <c r="MVN972" s="26"/>
      <c r="MVO972" s="26"/>
      <c r="MVP972" s="26"/>
      <c r="MVQ972" s="26"/>
      <c r="MVR972" s="26"/>
      <c r="MVS972" s="26"/>
      <c r="MVT972" s="26"/>
      <c r="MVU972" s="26"/>
      <c r="MVV972" s="26"/>
      <c r="MVW972" s="26"/>
      <c r="MVX972" s="26"/>
      <c r="MVY972" s="26"/>
      <c r="MVZ972" s="26"/>
      <c r="MWA972" s="26"/>
      <c r="MWB972" s="26"/>
      <c r="MWC972" s="26"/>
      <c r="MWD972" s="26"/>
      <c r="MWE972" s="26"/>
      <c r="MWF972" s="26"/>
      <c r="MWG972" s="26"/>
      <c r="MWH972" s="26"/>
      <c r="MWI972" s="26"/>
      <c r="MWJ972" s="26"/>
      <c r="MWK972" s="26"/>
      <c r="MWL972" s="26"/>
      <c r="MWM972" s="26"/>
      <c r="MWN972" s="26"/>
      <c r="MWO972" s="26"/>
      <c r="MWP972" s="26"/>
      <c r="MWQ972" s="26"/>
      <c r="MWR972" s="26"/>
      <c r="MWS972" s="26"/>
      <c r="MWT972" s="26"/>
      <c r="MWU972" s="26"/>
      <c r="MWV972" s="26"/>
      <c r="MWW972" s="26"/>
      <c r="MWX972" s="26"/>
      <c r="MWY972" s="26"/>
      <c r="MWZ972" s="26"/>
      <c r="MXA972" s="26"/>
      <c r="MXB972" s="26"/>
      <c r="MXC972" s="26"/>
      <c r="MXD972" s="26"/>
      <c r="MXE972" s="26"/>
      <c r="MXF972" s="26"/>
      <c r="MXG972" s="26"/>
      <c r="MXH972" s="26"/>
      <c r="MXI972" s="26"/>
      <c r="MXJ972" s="26"/>
      <c r="MXK972" s="26"/>
      <c r="MXL972" s="26"/>
      <c r="MXM972" s="26"/>
      <c r="MXN972" s="26"/>
      <c r="MXO972" s="26"/>
      <c r="MXP972" s="26"/>
      <c r="MXQ972" s="26"/>
      <c r="MXR972" s="26"/>
      <c r="MXS972" s="26"/>
      <c r="MXT972" s="26"/>
      <c r="MXU972" s="26"/>
      <c r="MXV972" s="26"/>
      <c r="MXW972" s="26"/>
      <c r="MXX972" s="26"/>
      <c r="MXY972" s="26"/>
      <c r="MXZ972" s="26"/>
      <c r="MYA972" s="26"/>
      <c r="MYB972" s="26"/>
      <c r="MYC972" s="26"/>
      <c r="MYD972" s="26"/>
      <c r="MYE972" s="26"/>
      <c r="MYF972" s="26"/>
      <c r="MYG972" s="26"/>
      <c r="MYH972" s="26"/>
      <c r="MYI972" s="26"/>
      <c r="MYJ972" s="26"/>
      <c r="MYK972" s="26"/>
      <c r="MYL972" s="26"/>
      <c r="MYM972" s="26"/>
      <c r="MYN972" s="26"/>
      <c r="MYO972" s="26"/>
      <c r="MYP972" s="26"/>
      <c r="MYQ972" s="26"/>
      <c r="MYR972" s="26"/>
      <c r="MYS972" s="26"/>
      <c r="MYT972" s="26"/>
      <c r="MYU972" s="26"/>
      <c r="MYV972" s="26"/>
      <c r="MYW972" s="26"/>
      <c r="MYX972" s="26"/>
      <c r="MYY972" s="26"/>
      <c r="MYZ972" s="26"/>
      <c r="MZA972" s="26"/>
      <c r="MZB972" s="26"/>
      <c r="MZC972" s="26"/>
      <c r="MZD972" s="26"/>
      <c r="MZE972" s="26"/>
      <c r="MZF972" s="26"/>
      <c r="MZG972" s="26"/>
      <c r="MZH972" s="26"/>
      <c r="MZI972" s="26"/>
      <c r="MZJ972" s="26"/>
      <c r="MZK972" s="26"/>
      <c r="MZL972" s="26"/>
      <c r="MZM972" s="26"/>
      <c r="MZN972" s="26"/>
      <c r="MZO972" s="26"/>
      <c r="MZP972" s="26"/>
      <c r="MZQ972" s="26"/>
      <c r="MZR972" s="26"/>
      <c r="MZS972" s="26"/>
      <c r="MZT972" s="26"/>
      <c r="MZU972" s="26"/>
      <c r="MZV972" s="26"/>
      <c r="MZW972" s="26"/>
      <c r="MZX972" s="26"/>
      <c r="MZY972" s="26"/>
      <c r="MZZ972" s="26"/>
      <c r="NAA972" s="26"/>
      <c r="NAB972" s="26"/>
      <c r="NAC972" s="26"/>
      <c r="NAD972" s="26"/>
      <c r="NAE972" s="26"/>
      <c r="NAF972" s="26"/>
      <c r="NAG972" s="26"/>
      <c r="NAH972" s="26"/>
      <c r="NAI972" s="26"/>
      <c r="NAJ972" s="26"/>
      <c r="NAK972" s="26"/>
      <c r="NAL972" s="26"/>
      <c r="NAM972" s="26"/>
      <c r="NAN972" s="26"/>
      <c r="NAO972" s="26"/>
      <c r="NAP972" s="26"/>
      <c r="NAQ972" s="26"/>
      <c r="NAR972" s="26"/>
      <c r="NAS972" s="26"/>
      <c r="NAT972" s="26"/>
      <c r="NAU972" s="26"/>
      <c r="NAV972" s="26"/>
      <c r="NAW972" s="26"/>
      <c r="NAX972" s="26"/>
      <c r="NAY972" s="26"/>
      <c r="NAZ972" s="26"/>
      <c r="NBA972" s="26"/>
      <c r="NBB972" s="26"/>
      <c r="NBC972" s="26"/>
      <c r="NBD972" s="26"/>
      <c r="NBE972" s="26"/>
      <c r="NBF972" s="26"/>
      <c r="NBG972" s="26"/>
      <c r="NBH972" s="26"/>
      <c r="NBI972" s="26"/>
      <c r="NBJ972" s="26"/>
      <c r="NBK972" s="26"/>
      <c r="NBL972" s="26"/>
      <c r="NBM972" s="26"/>
      <c r="NBN972" s="26"/>
      <c r="NBO972" s="26"/>
      <c r="NBP972" s="26"/>
      <c r="NBQ972" s="26"/>
      <c r="NBR972" s="26"/>
      <c r="NBS972" s="26"/>
      <c r="NBT972" s="26"/>
      <c r="NBU972" s="26"/>
      <c r="NBV972" s="26"/>
      <c r="NBW972" s="26"/>
      <c r="NBX972" s="26"/>
      <c r="NBY972" s="26"/>
      <c r="NBZ972" s="26"/>
      <c r="NCA972" s="26"/>
      <c r="NCB972" s="26"/>
      <c r="NCC972" s="26"/>
      <c r="NCD972" s="26"/>
      <c r="NCE972" s="26"/>
      <c r="NCF972" s="26"/>
      <c r="NCG972" s="26"/>
      <c r="NCH972" s="26"/>
      <c r="NCI972" s="26"/>
      <c r="NCJ972" s="26"/>
      <c r="NCK972" s="26"/>
      <c r="NCL972" s="26"/>
      <c r="NCM972" s="26"/>
      <c r="NCN972" s="26"/>
      <c r="NCO972" s="26"/>
      <c r="NCP972" s="26"/>
      <c r="NCQ972" s="26"/>
      <c r="NCR972" s="26"/>
      <c r="NCS972" s="26"/>
      <c r="NCT972" s="26"/>
      <c r="NCU972" s="26"/>
      <c r="NCV972" s="26"/>
      <c r="NCW972" s="26"/>
      <c r="NCX972" s="26"/>
      <c r="NCY972" s="26"/>
      <c r="NCZ972" s="26"/>
      <c r="NDA972" s="26"/>
      <c r="NDB972" s="26"/>
      <c r="NDC972" s="26"/>
      <c r="NDD972" s="26"/>
      <c r="NDE972" s="26"/>
      <c r="NDF972" s="26"/>
      <c r="NDG972" s="26"/>
      <c r="NDH972" s="26"/>
      <c r="NDI972" s="26"/>
      <c r="NDJ972" s="26"/>
      <c r="NDK972" s="26"/>
      <c r="NDL972" s="26"/>
      <c r="NDM972" s="26"/>
      <c r="NDN972" s="26"/>
      <c r="NDO972" s="26"/>
      <c r="NDP972" s="26"/>
      <c r="NDQ972" s="26"/>
      <c r="NDR972" s="26"/>
      <c r="NDS972" s="26"/>
      <c r="NDT972" s="26"/>
      <c r="NDU972" s="26"/>
      <c r="NDV972" s="26"/>
      <c r="NDW972" s="26"/>
      <c r="NDX972" s="26"/>
      <c r="NDY972" s="26"/>
      <c r="NDZ972" s="26"/>
      <c r="NEA972" s="26"/>
      <c r="NEB972" s="26"/>
      <c r="NEC972" s="26"/>
      <c r="NED972" s="26"/>
      <c r="NEE972" s="26"/>
      <c r="NEF972" s="26"/>
      <c r="NEG972" s="26"/>
      <c r="NEH972" s="26"/>
      <c r="NEI972" s="26"/>
      <c r="NEJ972" s="26"/>
      <c r="NEK972" s="26"/>
      <c r="NEL972" s="26"/>
      <c r="NEM972" s="26"/>
      <c r="NEN972" s="26"/>
      <c r="NEO972" s="26"/>
      <c r="NEP972" s="26"/>
      <c r="NEQ972" s="26"/>
      <c r="NER972" s="26"/>
      <c r="NES972" s="26"/>
      <c r="NET972" s="26"/>
      <c r="NEU972" s="26"/>
      <c r="NEV972" s="26"/>
      <c r="NEW972" s="26"/>
      <c r="NEX972" s="26"/>
      <c r="NEY972" s="26"/>
      <c r="NEZ972" s="26"/>
      <c r="NFA972" s="26"/>
      <c r="NFB972" s="26"/>
      <c r="NFC972" s="26"/>
      <c r="NFD972" s="26"/>
      <c r="NFE972" s="26"/>
      <c r="NFF972" s="26"/>
      <c r="NFG972" s="26"/>
      <c r="NFH972" s="26"/>
      <c r="NFI972" s="26"/>
      <c r="NFJ972" s="26"/>
      <c r="NFK972" s="26"/>
      <c r="NFL972" s="26"/>
      <c r="NFM972" s="26"/>
      <c r="NFN972" s="26"/>
      <c r="NFO972" s="26"/>
      <c r="NFP972" s="26"/>
      <c r="NFQ972" s="26"/>
      <c r="NFR972" s="26"/>
      <c r="NFS972" s="26"/>
      <c r="NFT972" s="26"/>
      <c r="NFU972" s="26"/>
      <c r="NFV972" s="26"/>
      <c r="NFW972" s="26"/>
      <c r="NFX972" s="26"/>
      <c r="NFY972" s="26"/>
      <c r="NFZ972" s="26"/>
      <c r="NGA972" s="26"/>
      <c r="NGB972" s="26"/>
      <c r="NGC972" s="26"/>
      <c r="NGD972" s="26"/>
      <c r="NGE972" s="26"/>
      <c r="NGF972" s="26"/>
      <c r="NGG972" s="26"/>
      <c r="NGH972" s="26"/>
      <c r="NGI972" s="26"/>
      <c r="NGJ972" s="26"/>
      <c r="NGK972" s="26"/>
      <c r="NGL972" s="26"/>
      <c r="NGM972" s="26"/>
      <c r="NGN972" s="26"/>
      <c r="NGO972" s="26"/>
      <c r="NGP972" s="26"/>
      <c r="NGQ972" s="26"/>
      <c r="NGR972" s="26"/>
      <c r="NGS972" s="26"/>
      <c r="NGT972" s="26"/>
      <c r="NGU972" s="26"/>
      <c r="NGV972" s="26"/>
      <c r="NGW972" s="26"/>
      <c r="NGX972" s="26"/>
      <c r="NGY972" s="26"/>
      <c r="NGZ972" s="26"/>
      <c r="NHA972" s="26"/>
      <c r="NHB972" s="26"/>
      <c r="NHC972" s="26"/>
      <c r="NHD972" s="26"/>
      <c r="NHE972" s="26"/>
      <c r="NHF972" s="26"/>
      <c r="NHG972" s="26"/>
      <c r="NHH972" s="26"/>
      <c r="NHI972" s="26"/>
      <c r="NHJ972" s="26"/>
      <c r="NHK972" s="26"/>
      <c r="NHL972" s="26"/>
      <c r="NHM972" s="26"/>
      <c r="NHN972" s="26"/>
      <c r="NHO972" s="26"/>
      <c r="NHP972" s="26"/>
      <c r="NHQ972" s="26"/>
      <c r="NHR972" s="26"/>
      <c r="NHS972" s="26"/>
      <c r="NHT972" s="26"/>
      <c r="NHU972" s="26"/>
      <c r="NHV972" s="26"/>
      <c r="NHW972" s="26"/>
      <c r="NHX972" s="26"/>
      <c r="NHY972" s="26"/>
      <c r="NHZ972" s="26"/>
      <c r="NIA972" s="26"/>
      <c r="NIB972" s="26"/>
      <c r="NIC972" s="26"/>
      <c r="NID972" s="26"/>
      <c r="NIE972" s="26"/>
      <c r="NIF972" s="26"/>
      <c r="NIG972" s="26"/>
      <c r="NIH972" s="26"/>
      <c r="NII972" s="26"/>
      <c r="NIJ972" s="26"/>
      <c r="NIK972" s="26"/>
      <c r="NIL972" s="26"/>
      <c r="NIM972" s="26"/>
      <c r="NIN972" s="26"/>
      <c r="NIO972" s="26"/>
      <c r="NIP972" s="26"/>
      <c r="NIQ972" s="26"/>
      <c r="NIR972" s="26"/>
      <c r="NIS972" s="26"/>
      <c r="NIT972" s="26"/>
      <c r="NIU972" s="26"/>
      <c r="NIV972" s="26"/>
      <c r="NIW972" s="26"/>
      <c r="NIX972" s="26"/>
      <c r="NIY972" s="26"/>
      <c r="NIZ972" s="26"/>
      <c r="NJA972" s="26"/>
      <c r="NJB972" s="26"/>
      <c r="NJC972" s="26"/>
      <c r="NJD972" s="26"/>
      <c r="NJE972" s="26"/>
      <c r="NJF972" s="26"/>
      <c r="NJG972" s="26"/>
      <c r="NJH972" s="26"/>
      <c r="NJI972" s="26"/>
      <c r="NJJ972" s="26"/>
      <c r="NJK972" s="26"/>
      <c r="NJL972" s="26"/>
      <c r="NJM972" s="26"/>
      <c r="NJN972" s="26"/>
      <c r="NJO972" s="26"/>
      <c r="NJP972" s="26"/>
      <c r="NJQ972" s="26"/>
      <c r="NJR972" s="26"/>
      <c r="NJS972" s="26"/>
      <c r="NJT972" s="26"/>
      <c r="NJU972" s="26"/>
      <c r="NJV972" s="26"/>
      <c r="NJW972" s="26"/>
      <c r="NJX972" s="26"/>
      <c r="NJY972" s="26"/>
      <c r="NJZ972" s="26"/>
      <c r="NKA972" s="26"/>
      <c r="NKB972" s="26"/>
      <c r="NKC972" s="26"/>
      <c r="NKD972" s="26"/>
      <c r="NKE972" s="26"/>
      <c r="NKF972" s="26"/>
      <c r="NKG972" s="26"/>
      <c r="NKH972" s="26"/>
      <c r="NKI972" s="26"/>
      <c r="NKJ972" s="26"/>
      <c r="NKK972" s="26"/>
      <c r="NKL972" s="26"/>
      <c r="NKM972" s="26"/>
      <c r="NKN972" s="26"/>
      <c r="NKO972" s="26"/>
      <c r="NKP972" s="26"/>
      <c r="NKQ972" s="26"/>
      <c r="NKR972" s="26"/>
      <c r="NKS972" s="26"/>
      <c r="NKT972" s="26"/>
      <c r="NKU972" s="26"/>
      <c r="NKV972" s="26"/>
      <c r="NKW972" s="26"/>
      <c r="NKX972" s="26"/>
      <c r="NKY972" s="26"/>
      <c r="NKZ972" s="26"/>
      <c r="NLA972" s="26"/>
      <c r="NLB972" s="26"/>
      <c r="NLC972" s="26"/>
      <c r="NLD972" s="26"/>
      <c r="NLE972" s="26"/>
      <c r="NLF972" s="26"/>
      <c r="NLG972" s="26"/>
      <c r="NLH972" s="26"/>
      <c r="NLI972" s="26"/>
      <c r="NLJ972" s="26"/>
      <c r="NLK972" s="26"/>
      <c r="NLL972" s="26"/>
      <c r="NLM972" s="26"/>
      <c r="NLN972" s="26"/>
      <c r="NLO972" s="26"/>
      <c r="NLP972" s="26"/>
      <c r="NLQ972" s="26"/>
      <c r="NLR972" s="26"/>
      <c r="NLS972" s="26"/>
      <c r="NLT972" s="26"/>
      <c r="NLU972" s="26"/>
      <c r="NLV972" s="26"/>
      <c r="NLW972" s="26"/>
      <c r="NLX972" s="26"/>
      <c r="NLY972" s="26"/>
      <c r="NLZ972" s="26"/>
      <c r="NMA972" s="26"/>
      <c r="NMB972" s="26"/>
      <c r="NMC972" s="26"/>
      <c r="NMD972" s="26"/>
      <c r="NME972" s="26"/>
      <c r="NMF972" s="26"/>
      <c r="NMG972" s="26"/>
      <c r="NMH972" s="26"/>
      <c r="NMI972" s="26"/>
      <c r="NMJ972" s="26"/>
      <c r="NMK972" s="26"/>
      <c r="NML972" s="26"/>
      <c r="NMM972" s="26"/>
      <c r="NMN972" s="26"/>
      <c r="NMO972" s="26"/>
      <c r="NMP972" s="26"/>
      <c r="NMQ972" s="26"/>
      <c r="NMR972" s="26"/>
      <c r="NMS972" s="26"/>
      <c r="NMT972" s="26"/>
      <c r="NMU972" s="26"/>
      <c r="NMV972" s="26"/>
      <c r="NMW972" s="26"/>
      <c r="NMX972" s="26"/>
      <c r="NMY972" s="26"/>
      <c r="NMZ972" s="26"/>
      <c r="NNA972" s="26"/>
      <c r="NNB972" s="26"/>
      <c r="NNC972" s="26"/>
      <c r="NND972" s="26"/>
      <c r="NNE972" s="26"/>
      <c r="NNF972" s="26"/>
      <c r="NNG972" s="26"/>
      <c r="NNH972" s="26"/>
      <c r="NNI972" s="26"/>
      <c r="NNJ972" s="26"/>
      <c r="NNK972" s="26"/>
      <c r="NNL972" s="26"/>
      <c r="NNM972" s="26"/>
      <c r="NNN972" s="26"/>
      <c r="NNO972" s="26"/>
      <c r="NNP972" s="26"/>
      <c r="NNQ972" s="26"/>
      <c r="NNR972" s="26"/>
      <c r="NNS972" s="26"/>
      <c r="NNT972" s="26"/>
      <c r="NNU972" s="26"/>
      <c r="NNV972" s="26"/>
      <c r="NNW972" s="26"/>
      <c r="NNX972" s="26"/>
      <c r="NNY972" s="26"/>
      <c r="NNZ972" s="26"/>
      <c r="NOA972" s="26"/>
      <c r="NOB972" s="26"/>
      <c r="NOC972" s="26"/>
      <c r="NOD972" s="26"/>
      <c r="NOE972" s="26"/>
      <c r="NOF972" s="26"/>
      <c r="NOG972" s="26"/>
      <c r="NOH972" s="26"/>
      <c r="NOI972" s="26"/>
      <c r="NOJ972" s="26"/>
      <c r="NOK972" s="26"/>
      <c r="NOL972" s="26"/>
      <c r="NOM972" s="26"/>
      <c r="NON972" s="26"/>
      <c r="NOO972" s="26"/>
      <c r="NOP972" s="26"/>
      <c r="NOQ972" s="26"/>
      <c r="NOR972" s="26"/>
      <c r="NOS972" s="26"/>
      <c r="NOT972" s="26"/>
      <c r="NOU972" s="26"/>
      <c r="NOV972" s="26"/>
      <c r="NOW972" s="26"/>
      <c r="NOX972" s="26"/>
      <c r="NOY972" s="26"/>
      <c r="NOZ972" s="26"/>
      <c r="NPA972" s="26"/>
      <c r="NPB972" s="26"/>
      <c r="NPC972" s="26"/>
      <c r="NPD972" s="26"/>
      <c r="NPE972" s="26"/>
      <c r="NPF972" s="26"/>
      <c r="NPG972" s="26"/>
      <c r="NPH972" s="26"/>
      <c r="NPI972" s="26"/>
      <c r="NPJ972" s="26"/>
      <c r="NPK972" s="26"/>
      <c r="NPL972" s="26"/>
      <c r="NPM972" s="26"/>
      <c r="NPN972" s="26"/>
      <c r="NPO972" s="26"/>
      <c r="NPP972" s="26"/>
      <c r="NPQ972" s="26"/>
      <c r="NPR972" s="26"/>
      <c r="NPS972" s="26"/>
      <c r="NPT972" s="26"/>
      <c r="NPU972" s="26"/>
      <c r="NPV972" s="26"/>
      <c r="NPW972" s="26"/>
      <c r="NPX972" s="26"/>
      <c r="NPY972" s="26"/>
      <c r="NPZ972" s="26"/>
      <c r="NQA972" s="26"/>
      <c r="NQB972" s="26"/>
      <c r="NQC972" s="26"/>
      <c r="NQD972" s="26"/>
      <c r="NQE972" s="26"/>
      <c r="NQF972" s="26"/>
      <c r="NQG972" s="26"/>
      <c r="NQH972" s="26"/>
      <c r="NQI972" s="26"/>
      <c r="NQJ972" s="26"/>
      <c r="NQK972" s="26"/>
      <c r="NQL972" s="26"/>
      <c r="NQM972" s="26"/>
      <c r="NQN972" s="26"/>
      <c r="NQO972" s="26"/>
      <c r="NQP972" s="26"/>
      <c r="NQQ972" s="26"/>
      <c r="NQR972" s="26"/>
      <c r="NQS972" s="26"/>
      <c r="NQT972" s="26"/>
      <c r="NQU972" s="26"/>
      <c r="NQV972" s="26"/>
      <c r="NQW972" s="26"/>
      <c r="NQX972" s="26"/>
      <c r="NQY972" s="26"/>
      <c r="NQZ972" s="26"/>
      <c r="NRA972" s="26"/>
      <c r="NRB972" s="26"/>
      <c r="NRC972" s="26"/>
      <c r="NRD972" s="26"/>
      <c r="NRE972" s="26"/>
      <c r="NRF972" s="26"/>
      <c r="NRG972" s="26"/>
      <c r="NRH972" s="26"/>
      <c r="NRI972" s="26"/>
      <c r="NRJ972" s="26"/>
      <c r="NRK972" s="26"/>
      <c r="NRL972" s="26"/>
      <c r="NRM972" s="26"/>
      <c r="NRN972" s="26"/>
      <c r="NRO972" s="26"/>
      <c r="NRP972" s="26"/>
      <c r="NRQ972" s="26"/>
      <c r="NRR972" s="26"/>
      <c r="NRS972" s="26"/>
      <c r="NRT972" s="26"/>
      <c r="NRU972" s="26"/>
      <c r="NRV972" s="26"/>
      <c r="NRW972" s="26"/>
      <c r="NRX972" s="26"/>
      <c r="NRY972" s="26"/>
      <c r="NRZ972" s="26"/>
      <c r="NSA972" s="26"/>
      <c r="NSB972" s="26"/>
      <c r="NSC972" s="26"/>
      <c r="NSD972" s="26"/>
      <c r="NSE972" s="26"/>
      <c r="NSF972" s="26"/>
      <c r="NSG972" s="26"/>
      <c r="NSH972" s="26"/>
      <c r="NSI972" s="26"/>
      <c r="NSJ972" s="26"/>
      <c r="NSK972" s="26"/>
      <c r="NSL972" s="26"/>
      <c r="NSM972" s="26"/>
      <c r="NSN972" s="26"/>
      <c r="NSO972" s="26"/>
      <c r="NSP972" s="26"/>
      <c r="NSQ972" s="26"/>
      <c r="NSR972" s="26"/>
      <c r="NSS972" s="26"/>
      <c r="NST972" s="26"/>
      <c r="NSU972" s="26"/>
      <c r="NSV972" s="26"/>
      <c r="NSW972" s="26"/>
      <c r="NSX972" s="26"/>
      <c r="NSY972" s="26"/>
      <c r="NSZ972" s="26"/>
      <c r="NTA972" s="26"/>
      <c r="NTB972" s="26"/>
      <c r="NTC972" s="26"/>
      <c r="NTD972" s="26"/>
      <c r="NTE972" s="26"/>
      <c r="NTF972" s="26"/>
      <c r="NTG972" s="26"/>
      <c r="NTH972" s="26"/>
      <c r="NTI972" s="26"/>
      <c r="NTJ972" s="26"/>
      <c r="NTK972" s="26"/>
      <c r="NTL972" s="26"/>
      <c r="NTM972" s="26"/>
      <c r="NTN972" s="26"/>
      <c r="NTO972" s="26"/>
      <c r="NTP972" s="26"/>
      <c r="NTQ972" s="26"/>
      <c r="NTR972" s="26"/>
      <c r="NTS972" s="26"/>
      <c r="NTT972" s="26"/>
      <c r="NTU972" s="26"/>
      <c r="NTV972" s="26"/>
      <c r="NTW972" s="26"/>
      <c r="NTX972" s="26"/>
      <c r="NTY972" s="26"/>
      <c r="NTZ972" s="26"/>
      <c r="NUA972" s="26"/>
      <c r="NUB972" s="26"/>
      <c r="NUC972" s="26"/>
      <c r="NUD972" s="26"/>
      <c r="NUE972" s="26"/>
      <c r="NUF972" s="26"/>
      <c r="NUG972" s="26"/>
      <c r="NUH972" s="26"/>
      <c r="NUI972" s="26"/>
      <c r="NUJ972" s="26"/>
      <c r="NUK972" s="26"/>
      <c r="NUL972" s="26"/>
      <c r="NUM972" s="26"/>
      <c r="NUN972" s="26"/>
      <c r="NUO972" s="26"/>
      <c r="NUP972" s="26"/>
      <c r="NUQ972" s="26"/>
      <c r="NUR972" s="26"/>
      <c r="NUS972" s="26"/>
      <c r="NUT972" s="26"/>
      <c r="NUU972" s="26"/>
      <c r="NUV972" s="26"/>
      <c r="NUW972" s="26"/>
      <c r="NUX972" s="26"/>
      <c r="NUY972" s="26"/>
      <c r="NUZ972" s="26"/>
      <c r="NVA972" s="26"/>
      <c r="NVB972" s="26"/>
      <c r="NVC972" s="26"/>
      <c r="NVD972" s="26"/>
      <c r="NVE972" s="26"/>
      <c r="NVF972" s="26"/>
      <c r="NVG972" s="26"/>
      <c r="NVH972" s="26"/>
      <c r="NVI972" s="26"/>
      <c r="NVJ972" s="26"/>
      <c r="NVK972" s="26"/>
      <c r="NVL972" s="26"/>
      <c r="NVM972" s="26"/>
      <c r="NVN972" s="26"/>
      <c r="NVO972" s="26"/>
      <c r="NVP972" s="26"/>
      <c r="NVQ972" s="26"/>
      <c r="NVR972" s="26"/>
      <c r="NVS972" s="26"/>
      <c r="NVT972" s="26"/>
      <c r="NVU972" s="26"/>
      <c r="NVV972" s="26"/>
      <c r="NVW972" s="26"/>
      <c r="NVX972" s="26"/>
      <c r="NVY972" s="26"/>
      <c r="NVZ972" s="26"/>
      <c r="NWA972" s="26"/>
      <c r="NWB972" s="26"/>
      <c r="NWC972" s="26"/>
      <c r="NWD972" s="26"/>
      <c r="NWE972" s="26"/>
      <c r="NWF972" s="26"/>
      <c r="NWG972" s="26"/>
      <c r="NWH972" s="26"/>
      <c r="NWI972" s="26"/>
      <c r="NWJ972" s="26"/>
      <c r="NWK972" s="26"/>
      <c r="NWL972" s="26"/>
      <c r="NWM972" s="26"/>
      <c r="NWN972" s="26"/>
      <c r="NWO972" s="26"/>
      <c r="NWP972" s="26"/>
      <c r="NWQ972" s="26"/>
      <c r="NWR972" s="26"/>
      <c r="NWS972" s="26"/>
      <c r="NWT972" s="26"/>
      <c r="NWU972" s="26"/>
      <c r="NWV972" s="26"/>
      <c r="NWW972" s="26"/>
      <c r="NWX972" s="26"/>
      <c r="NWY972" s="26"/>
      <c r="NWZ972" s="26"/>
      <c r="NXA972" s="26"/>
      <c r="NXB972" s="26"/>
      <c r="NXC972" s="26"/>
      <c r="NXD972" s="26"/>
      <c r="NXE972" s="26"/>
      <c r="NXF972" s="26"/>
      <c r="NXG972" s="26"/>
      <c r="NXH972" s="26"/>
      <c r="NXI972" s="26"/>
      <c r="NXJ972" s="26"/>
      <c r="NXK972" s="26"/>
      <c r="NXL972" s="26"/>
      <c r="NXM972" s="26"/>
      <c r="NXN972" s="26"/>
      <c r="NXO972" s="26"/>
      <c r="NXP972" s="26"/>
      <c r="NXQ972" s="26"/>
      <c r="NXR972" s="26"/>
      <c r="NXS972" s="26"/>
      <c r="NXT972" s="26"/>
      <c r="NXU972" s="26"/>
      <c r="NXV972" s="26"/>
      <c r="NXW972" s="26"/>
      <c r="NXX972" s="26"/>
      <c r="NXY972" s="26"/>
      <c r="NXZ972" s="26"/>
      <c r="NYA972" s="26"/>
      <c r="NYB972" s="26"/>
      <c r="NYC972" s="26"/>
      <c r="NYD972" s="26"/>
      <c r="NYE972" s="26"/>
      <c r="NYF972" s="26"/>
      <c r="NYG972" s="26"/>
      <c r="NYH972" s="26"/>
      <c r="NYI972" s="26"/>
      <c r="NYJ972" s="26"/>
      <c r="NYK972" s="26"/>
      <c r="NYL972" s="26"/>
      <c r="NYM972" s="26"/>
      <c r="NYN972" s="26"/>
      <c r="NYO972" s="26"/>
      <c r="NYP972" s="26"/>
      <c r="NYQ972" s="26"/>
      <c r="NYR972" s="26"/>
      <c r="NYS972" s="26"/>
      <c r="NYT972" s="26"/>
      <c r="NYU972" s="26"/>
      <c r="NYV972" s="26"/>
      <c r="NYW972" s="26"/>
      <c r="NYX972" s="26"/>
      <c r="NYY972" s="26"/>
      <c r="NYZ972" s="26"/>
      <c r="NZA972" s="26"/>
      <c r="NZB972" s="26"/>
      <c r="NZC972" s="26"/>
      <c r="NZD972" s="26"/>
      <c r="NZE972" s="26"/>
      <c r="NZF972" s="26"/>
      <c r="NZG972" s="26"/>
      <c r="NZH972" s="26"/>
      <c r="NZI972" s="26"/>
      <c r="NZJ972" s="26"/>
      <c r="NZK972" s="26"/>
      <c r="NZL972" s="26"/>
      <c r="NZM972" s="26"/>
      <c r="NZN972" s="26"/>
      <c r="NZO972" s="26"/>
      <c r="NZP972" s="26"/>
      <c r="NZQ972" s="26"/>
      <c r="NZR972" s="26"/>
      <c r="NZS972" s="26"/>
      <c r="NZT972" s="26"/>
      <c r="NZU972" s="26"/>
      <c r="NZV972" s="26"/>
      <c r="NZW972" s="26"/>
      <c r="NZX972" s="26"/>
      <c r="NZY972" s="26"/>
      <c r="NZZ972" s="26"/>
      <c r="OAA972" s="26"/>
      <c r="OAB972" s="26"/>
      <c r="OAC972" s="26"/>
      <c r="OAD972" s="26"/>
      <c r="OAE972" s="26"/>
      <c r="OAF972" s="26"/>
      <c r="OAG972" s="26"/>
      <c r="OAH972" s="26"/>
      <c r="OAI972" s="26"/>
      <c r="OAJ972" s="26"/>
      <c r="OAK972" s="26"/>
      <c r="OAL972" s="26"/>
      <c r="OAM972" s="26"/>
      <c r="OAN972" s="26"/>
      <c r="OAO972" s="26"/>
      <c r="OAP972" s="26"/>
      <c r="OAQ972" s="26"/>
      <c r="OAR972" s="26"/>
      <c r="OAS972" s="26"/>
      <c r="OAT972" s="26"/>
      <c r="OAU972" s="26"/>
      <c r="OAV972" s="26"/>
      <c r="OAW972" s="26"/>
      <c r="OAX972" s="26"/>
      <c r="OAY972" s="26"/>
      <c r="OAZ972" s="26"/>
      <c r="OBA972" s="26"/>
      <c r="OBB972" s="26"/>
      <c r="OBC972" s="26"/>
      <c r="OBD972" s="26"/>
      <c r="OBE972" s="26"/>
      <c r="OBF972" s="26"/>
      <c r="OBG972" s="26"/>
      <c r="OBH972" s="26"/>
      <c r="OBI972" s="26"/>
      <c r="OBJ972" s="26"/>
      <c r="OBK972" s="26"/>
      <c r="OBL972" s="26"/>
      <c r="OBM972" s="26"/>
      <c r="OBN972" s="26"/>
      <c r="OBO972" s="26"/>
      <c r="OBP972" s="26"/>
      <c r="OBQ972" s="26"/>
      <c r="OBR972" s="26"/>
      <c r="OBS972" s="26"/>
      <c r="OBT972" s="26"/>
      <c r="OBU972" s="26"/>
      <c r="OBV972" s="26"/>
      <c r="OBW972" s="26"/>
      <c r="OBX972" s="26"/>
      <c r="OBY972" s="26"/>
      <c r="OBZ972" s="26"/>
      <c r="OCA972" s="26"/>
      <c r="OCB972" s="26"/>
      <c r="OCC972" s="26"/>
      <c r="OCD972" s="26"/>
      <c r="OCE972" s="26"/>
      <c r="OCF972" s="26"/>
      <c r="OCG972" s="26"/>
      <c r="OCH972" s="26"/>
      <c r="OCI972" s="26"/>
      <c r="OCJ972" s="26"/>
      <c r="OCK972" s="26"/>
      <c r="OCL972" s="26"/>
      <c r="OCM972" s="26"/>
      <c r="OCN972" s="26"/>
      <c r="OCO972" s="26"/>
      <c r="OCP972" s="26"/>
      <c r="OCQ972" s="26"/>
      <c r="OCR972" s="26"/>
      <c r="OCS972" s="26"/>
      <c r="OCT972" s="26"/>
      <c r="OCU972" s="26"/>
      <c r="OCV972" s="26"/>
      <c r="OCW972" s="26"/>
      <c r="OCX972" s="26"/>
      <c r="OCY972" s="26"/>
      <c r="OCZ972" s="26"/>
      <c r="ODA972" s="26"/>
      <c r="ODB972" s="26"/>
      <c r="ODC972" s="26"/>
      <c r="ODD972" s="26"/>
      <c r="ODE972" s="26"/>
      <c r="ODF972" s="26"/>
      <c r="ODG972" s="26"/>
      <c r="ODH972" s="26"/>
      <c r="ODI972" s="26"/>
      <c r="ODJ972" s="26"/>
      <c r="ODK972" s="26"/>
      <c r="ODL972" s="26"/>
      <c r="ODM972" s="26"/>
      <c r="ODN972" s="26"/>
      <c r="ODO972" s="26"/>
      <c r="ODP972" s="26"/>
      <c r="ODQ972" s="26"/>
      <c r="ODR972" s="26"/>
      <c r="ODS972" s="26"/>
      <c r="ODT972" s="26"/>
      <c r="ODU972" s="26"/>
      <c r="ODV972" s="26"/>
      <c r="ODW972" s="26"/>
      <c r="ODX972" s="26"/>
      <c r="ODY972" s="26"/>
      <c r="ODZ972" s="26"/>
      <c r="OEA972" s="26"/>
      <c r="OEB972" s="26"/>
      <c r="OEC972" s="26"/>
      <c r="OED972" s="26"/>
      <c r="OEE972" s="26"/>
      <c r="OEF972" s="26"/>
      <c r="OEG972" s="26"/>
      <c r="OEH972" s="26"/>
      <c r="OEI972" s="26"/>
      <c r="OEJ972" s="26"/>
      <c r="OEK972" s="26"/>
      <c r="OEL972" s="26"/>
      <c r="OEM972" s="26"/>
      <c r="OEN972" s="26"/>
      <c r="OEO972" s="26"/>
      <c r="OEP972" s="26"/>
      <c r="OEQ972" s="26"/>
      <c r="OER972" s="26"/>
      <c r="OES972" s="26"/>
      <c r="OET972" s="26"/>
      <c r="OEU972" s="26"/>
      <c r="OEV972" s="26"/>
      <c r="OEW972" s="26"/>
      <c r="OEX972" s="26"/>
      <c r="OEY972" s="26"/>
      <c r="OEZ972" s="26"/>
      <c r="OFA972" s="26"/>
      <c r="OFB972" s="26"/>
      <c r="OFC972" s="26"/>
      <c r="OFD972" s="26"/>
      <c r="OFE972" s="26"/>
      <c r="OFF972" s="26"/>
      <c r="OFG972" s="26"/>
      <c r="OFH972" s="26"/>
      <c r="OFI972" s="26"/>
      <c r="OFJ972" s="26"/>
      <c r="OFK972" s="26"/>
      <c r="OFL972" s="26"/>
      <c r="OFM972" s="26"/>
      <c r="OFN972" s="26"/>
      <c r="OFO972" s="26"/>
      <c r="OFP972" s="26"/>
      <c r="OFQ972" s="26"/>
      <c r="OFR972" s="26"/>
      <c r="OFS972" s="26"/>
      <c r="OFT972" s="26"/>
      <c r="OFU972" s="26"/>
      <c r="OFV972" s="26"/>
      <c r="OFW972" s="26"/>
      <c r="OFX972" s="26"/>
      <c r="OFY972" s="26"/>
      <c r="OFZ972" s="26"/>
      <c r="OGA972" s="26"/>
      <c r="OGB972" s="26"/>
      <c r="OGC972" s="26"/>
      <c r="OGD972" s="26"/>
      <c r="OGE972" s="26"/>
      <c r="OGF972" s="26"/>
      <c r="OGG972" s="26"/>
      <c r="OGH972" s="26"/>
      <c r="OGI972" s="26"/>
      <c r="OGJ972" s="26"/>
      <c r="OGK972" s="26"/>
      <c r="OGL972" s="26"/>
      <c r="OGM972" s="26"/>
      <c r="OGN972" s="26"/>
      <c r="OGO972" s="26"/>
      <c r="OGP972" s="26"/>
      <c r="OGQ972" s="26"/>
      <c r="OGR972" s="26"/>
      <c r="OGS972" s="26"/>
      <c r="OGT972" s="26"/>
      <c r="OGU972" s="26"/>
      <c r="OGV972" s="26"/>
      <c r="OGW972" s="26"/>
      <c r="OGX972" s="26"/>
      <c r="OGY972" s="26"/>
      <c r="OGZ972" s="26"/>
      <c r="OHA972" s="26"/>
      <c r="OHB972" s="26"/>
      <c r="OHC972" s="26"/>
      <c r="OHD972" s="26"/>
      <c r="OHE972" s="26"/>
      <c r="OHF972" s="26"/>
      <c r="OHG972" s="26"/>
      <c r="OHH972" s="26"/>
      <c r="OHI972" s="26"/>
      <c r="OHJ972" s="26"/>
      <c r="OHK972" s="26"/>
      <c r="OHL972" s="26"/>
      <c r="OHM972" s="26"/>
      <c r="OHN972" s="26"/>
      <c r="OHO972" s="26"/>
      <c r="OHP972" s="26"/>
      <c r="OHQ972" s="26"/>
      <c r="OHR972" s="26"/>
      <c r="OHS972" s="26"/>
      <c r="OHT972" s="26"/>
      <c r="OHU972" s="26"/>
      <c r="OHV972" s="26"/>
      <c r="OHW972" s="26"/>
      <c r="OHX972" s="26"/>
      <c r="OHY972" s="26"/>
      <c r="OHZ972" s="26"/>
      <c r="OIA972" s="26"/>
      <c r="OIB972" s="26"/>
      <c r="OIC972" s="26"/>
      <c r="OID972" s="26"/>
      <c r="OIE972" s="26"/>
      <c r="OIF972" s="26"/>
      <c r="OIG972" s="26"/>
      <c r="OIH972" s="26"/>
      <c r="OII972" s="26"/>
      <c r="OIJ972" s="26"/>
      <c r="OIK972" s="26"/>
      <c r="OIL972" s="26"/>
      <c r="OIM972" s="26"/>
      <c r="OIN972" s="26"/>
      <c r="OIO972" s="26"/>
      <c r="OIP972" s="26"/>
      <c r="OIQ972" s="26"/>
      <c r="OIR972" s="26"/>
      <c r="OIS972" s="26"/>
      <c r="OIT972" s="26"/>
      <c r="OIU972" s="26"/>
      <c r="OIV972" s="26"/>
      <c r="OIW972" s="26"/>
      <c r="OIX972" s="26"/>
      <c r="OIY972" s="26"/>
      <c r="OIZ972" s="26"/>
      <c r="OJA972" s="26"/>
      <c r="OJB972" s="26"/>
      <c r="OJC972" s="26"/>
      <c r="OJD972" s="26"/>
      <c r="OJE972" s="26"/>
      <c r="OJF972" s="26"/>
      <c r="OJG972" s="26"/>
      <c r="OJH972" s="26"/>
      <c r="OJI972" s="26"/>
      <c r="OJJ972" s="26"/>
      <c r="OJK972" s="26"/>
      <c r="OJL972" s="26"/>
      <c r="OJM972" s="26"/>
      <c r="OJN972" s="26"/>
      <c r="OJO972" s="26"/>
      <c r="OJP972" s="26"/>
      <c r="OJQ972" s="26"/>
      <c r="OJR972" s="26"/>
      <c r="OJS972" s="26"/>
      <c r="OJT972" s="26"/>
      <c r="OJU972" s="26"/>
      <c r="OJV972" s="26"/>
      <c r="OJW972" s="26"/>
      <c r="OJX972" s="26"/>
      <c r="OJY972" s="26"/>
      <c r="OJZ972" s="26"/>
      <c r="OKA972" s="26"/>
      <c r="OKB972" s="26"/>
      <c r="OKC972" s="26"/>
      <c r="OKD972" s="26"/>
      <c r="OKE972" s="26"/>
      <c r="OKF972" s="26"/>
      <c r="OKG972" s="26"/>
      <c r="OKH972" s="26"/>
      <c r="OKI972" s="26"/>
      <c r="OKJ972" s="26"/>
      <c r="OKK972" s="26"/>
      <c r="OKL972" s="26"/>
      <c r="OKM972" s="26"/>
      <c r="OKN972" s="26"/>
      <c r="OKO972" s="26"/>
      <c r="OKP972" s="26"/>
      <c r="OKQ972" s="26"/>
      <c r="OKR972" s="26"/>
      <c r="OKS972" s="26"/>
      <c r="OKT972" s="26"/>
      <c r="OKU972" s="26"/>
      <c r="OKV972" s="26"/>
      <c r="OKW972" s="26"/>
      <c r="OKX972" s="26"/>
      <c r="OKY972" s="26"/>
      <c r="OKZ972" s="26"/>
      <c r="OLA972" s="26"/>
      <c r="OLB972" s="26"/>
      <c r="OLC972" s="26"/>
      <c r="OLD972" s="26"/>
      <c r="OLE972" s="26"/>
      <c r="OLF972" s="26"/>
      <c r="OLG972" s="26"/>
      <c r="OLH972" s="26"/>
      <c r="OLI972" s="26"/>
      <c r="OLJ972" s="26"/>
      <c r="OLK972" s="26"/>
      <c r="OLL972" s="26"/>
      <c r="OLM972" s="26"/>
      <c r="OLN972" s="26"/>
      <c r="OLO972" s="26"/>
      <c r="OLP972" s="26"/>
      <c r="OLQ972" s="26"/>
      <c r="OLR972" s="26"/>
      <c r="OLS972" s="26"/>
      <c r="OLT972" s="26"/>
      <c r="OLU972" s="26"/>
      <c r="OLV972" s="26"/>
      <c r="OLW972" s="26"/>
      <c r="OLX972" s="26"/>
      <c r="OLY972" s="26"/>
      <c r="OLZ972" s="26"/>
      <c r="OMA972" s="26"/>
      <c r="OMB972" s="26"/>
      <c r="OMC972" s="26"/>
      <c r="OMD972" s="26"/>
      <c r="OME972" s="26"/>
      <c r="OMF972" s="26"/>
      <c r="OMG972" s="26"/>
      <c r="OMH972" s="26"/>
      <c r="OMI972" s="26"/>
      <c r="OMJ972" s="26"/>
      <c r="OMK972" s="26"/>
      <c r="OML972" s="26"/>
      <c r="OMM972" s="26"/>
      <c r="OMN972" s="26"/>
      <c r="OMO972" s="26"/>
      <c r="OMP972" s="26"/>
      <c r="OMQ972" s="26"/>
      <c r="OMR972" s="26"/>
      <c r="OMS972" s="26"/>
      <c r="OMT972" s="26"/>
      <c r="OMU972" s="26"/>
      <c r="OMV972" s="26"/>
      <c r="OMW972" s="26"/>
      <c r="OMX972" s="26"/>
      <c r="OMY972" s="26"/>
      <c r="OMZ972" s="26"/>
      <c r="ONA972" s="26"/>
      <c r="ONB972" s="26"/>
      <c r="ONC972" s="26"/>
      <c r="OND972" s="26"/>
      <c r="ONE972" s="26"/>
      <c r="ONF972" s="26"/>
      <c r="ONG972" s="26"/>
      <c r="ONH972" s="26"/>
      <c r="ONI972" s="26"/>
      <c r="ONJ972" s="26"/>
      <c r="ONK972" s="26"/>
      <c r="ONL972" s="26"/>
      <c r="ONM972" s="26"/>
      <c r="ONN972" s="26"/>
      <c r="ONO972" s="26"/>
      <c r="ONP972" s="26"/>
      <c r="ONQ972" s="26"/>
      <c r="ONR972" s="26"/>
      <c r="ONS972" s="26"/>
      <c r="ONT972" s="26"/>
      <c r="ONU972" s="26"/>
      <c r="ONV972" s="26"/>
      <c r="ONW972" s="26"/>
      <c r="ONX972" s="26"/>
      <c r="ONY972" s="26"/>
      <c r="ONZ972" s="26"/>
      <c r="OOA972" s="26"/>
      <c r="OOB972" s="26"/>
      <c r="OOC972" s="26"/>
      <c r="OOD972" s="26"/>
      <c r="OOE972" s="26"/>
      <c r="OOF972" s="26"/>
      <c r="OOG972" s="26"/>
      <c r="OOH972" s="26"/>
      <c r="OOI972" s="26"/>
      <c r="OOJ972" s="26"/>
      <c r="OOK972" s="26"/>
      <c r="OOL972" s="26"/>
      <c r="OOM972" s="26"/>
      <c r="OON972" s="26"/>
      <c r="OOO972" s="26"/>
      <c r="OOP972" s="26"/>
      <c r="OOQ972" s="26"/>
      <c r="OOR972" s="26"/>
      <c r="OOS972" s="26"/>
      <c r="OOT972" s="26"/>
      <c r="OOU972" s="26"/>
      <c r="OOV972" s="26"/>
      <c r="OOW972" s="26"/>
      <c r="OOX972" s="26"/>
      <c r="OOY972" s="26"/>
      <c r="OOZ972" s="26"/>
      <c r="OPA972" s="26"/>
      <c r="OPB972" s="26"/>
      <c r="OPC972" s="26"/>
      <c r="OPD972" s="26"/>
      <c r="OPE972" s="26"/>
      <c r="OPF972" s="26"/>
      <c r="OPG972" s="26"/>
      <c r="OPH972" s="26"/>
      <c r="OPI972" s="26"/>
      <c r="OPJ972" s="26"/>
      <c r="OPK972" s="26"/>
      <c r="OPL972" s="26"/>
      <c r="OPM972" s="26"/>
      <c r="OPN972" s="26"/>
      <c r="OPO972" s="26"/>
      <c r="OPP972" s="26"/>
      <c r="OPQ972" s="26"/>
      <c r="OPR972" s="26"/>
      <c r="OPS972" s="26"/>
      <c r="OPT972" s="26"/>
      <c r="OPU972" s="26"/>
      <c r="OPV972" s="26"/>
      <c r="OPW972" s="26"/>
      <c r="OPX972" s="26"/>
      <c r="OPY972" s="26"/>
      <c r="OPZ972" s="26"/>
      <c r="OQA972" s="26"/>
      <c r="OQB972" s="26"/>
      <c r="OQC972" s="26"/>
      <c r="OQD972" s="26"/>
      <c r="OQE972" s="26"/>
      <c r="OQF972" s="26"/>
      <c r="OQG972" s="26"/>
      <c r="OQH972" s="26"/>
      <c r="OQI972" s="26"/>
      <c r="OQJ972" s="26"/>
      <c r="OQK972" s="26"/>
      <c r="OQL972" s="26"/>
      <c r="OQM972" s="26"/>
      <c r="OQN972" s="26"/>
      <c r="OQO972" s="26"/>
      <c r="OQP972" s="26"/>
      <c r="OQQ972" s="26"/>
      <c r="OQR972" s="26"/>
      <c r="OQS972" s="26"/>
      <c r="OQT972" s="26"/>
      <c r="OQU972" s="26"/>
      <c r="OQV972" s="26"/>
      <c r="OQW972" s="26"/>
      <c r="OQX972" s="26"/>
      <c r="OQY972" s="26"/>
      <c r="OQZ972" s="26"/>
      <c r="ORA972" s="26"/>
      <c r="ORB972" s="26"/>
      <c r="ORC972" s="26"/>
      <c r="ORD972" s="26"/>
      <c r="ORE972" s="26"/>
      <c r="ORF972" s="26"/>
      <c r="ORG972" s="26"/>
      <c r="ORH972" s="26"/>
      <c r="ORI972" s="26"/>
      <c r="ORJ972" s="26"/>
      <c r="ORK972" s="26"/>
      <c r="ORL972" s="26"/>
      <c r="ORM972" s="26"/>
      <c r="ORN972" s="26"/>
      <c r="ORO972" s="26"/>
      <c r="ORP972" s="26"/>
      <c r="ORQ972" s="26"/>
      <c r="ORR972" s="26"/>
      <c r="ORS972" s="26"/>
      <c r="ORT972" s="26"/>
      <c r="ORU972" s="26"/>
      <c r="ORV972" s="26"/>
      <c r="ORW972" s="26"/>
      <c r="ORX972" s="26"/>
      <c r="ORY972" s="26"/>
      <c r="ORZ972" s="26"/>
      <c r="OSA972" s="26"/>
      <c r="OSB972" s="26"/>
      <c r="OSC972" s="26"/>
      <c r="OSD972" s="26"/>
      <c r="OSE972" s="26"/>
      <c r="OSF972" s="26"/>
      <c r="OSG972" s="26"/>
      <c r="OSH972" s="26"/>
      <c r="OSI972" s="26"/>
      <c r="OSJ972" s="26"/>
      <c r="OSK972" s="26"/>
      <c r="OSL972" s="26"/>
      <c r="OSM972" s="26"/>
      <c r="OSN972" s="26"/>
      <c r="OSO972" s="26"/>
      <c r="OSP972" s="26"/>
      <c r="OSQ972" s="26"/>
      <c r="OSR972" s="26"/>
      <c r="OSS972" s="26"/>
      <c r="OST972" s="26"/>
      <c r="OSU972" s="26"/>
      <c r="OSV972" s="26"/>
      <c r="OSW972" s="26"/>
      <c r="OSX972" s="26"/>
      <c r="OSY972" s="26"/>
      <c r="OSZ972" s="26"/>
      <c r="OTA972" s="26"/>
      <c r="OTB972" s="26"/>
      <c r="OTC972" s="26"/>
      <c r="OTD972" s="26"/>
      <c r="OTE972" s="26"/>
      <c r="OTF972" s="26"/>
      <c r="OTG972" s="26"/>
      <c r="OTH972" s="26"/>
      <c r="OTI972" s="26"/>
      <c r="OTJ972" s="26"/>
      <c r="OTK972" s="26"/>
      <c r="OTL972" s="26"/>
      <c r="OTM972" s="26"/>
      <c r="OTN972" s="26"/>
      <c r="OTO972" s="26"/>
      <c r="OTP972" s="26"/>
      <c r="OTQ972" s="26"/>
      <c r="OTR972" s="26"/>
      <c r="OTS972" s="26"/>
      <c r="OTT972" s="26"/>
      <c r="OTU972" s="26"/>
      <c r="OTV972" s="26"/>
      <c r="OTW972" s="26"/>
      <c r="OTX972" s="26"/>
      <c r="OTY972" s="26"/>
      <c r="OTZ972" s="26"/>
      <c r="OUA972" s="26"/>
      <c r="OUB972" s="26"/>
      <c r="OUC972" s="26"/>
      <c r="OUD972" s="26"/>
      <c r="OUE972" s="26"/>
      <c r="OUF972" s="26"/>
      <c r="OUG972" s="26"/>
      <c r="OUH972" s="26"/>
      <c r="OUI972" s="26"/>
      <c r="OUJ972" s="26"/>
      <c r="OUK972" s="26"/>
      <c r="OUL972" s="26"/>
      <c r="OUM972" s="26"/>
      <c r="OUN972" s="26"/>
      <c r="OUO972" s="26"/>
      <c r="OUP972" s="26"/>
      <c r="OUQ972" s="26"/>
      <c r="OUR972" s="26"/>
      <c r="OUS972" s="26"/>
      <c r="OUT972" s="26"/>
      <c r="OUU972" s="26"/>
      <c r="OUV972" s="26"/>
      <c r="OUW972" s="26"/>
      <c r="OUX972" s="26"/>
      <c r="OUY972" s="26"/>
      <c r="OUZ972" s="26"/>
      <c r="OVA972" s="26"/>
      <c r="OVB972" s="26"/>
      <c r="OVC972" s="26"/>
      <c r="OVD972" s="26"/>
      <c r="OVE972" s="26"/>
      <c r="OVF972" s="26"/>
      <c r="OVG972" s="26"/>
      <c r="OVH972" s="26"/>
      <c r="OVI972" s="26"/>
      <c r="OVJ972" s="26"/>
      <c r="OVK972" s="26"/>
      <c r="OVL972" s="26"/>
      <c r="OVM972" s="26"/>
      <c r="OVN972" s="26"/>
      <c r="OVO972" s="26"/>
      <c r="OVP972" s="26"/>
      <c r="OVQ972" s="26"/>
      <c r="OVR972" s="26"/>
      <c r="OVS972" s="26"/>
      <c r="OVT972" s="26"/>
      <c r="OVU972" s="26"/>
      <c r="OVV972" s="26"/>
      <c r="OVW972" s="26"/>
      <c r="OVX972" s="26"/>
      <c r="OVY972" s="26"/>
      <c r="OVZ972" s="26"/>
      <c r="OWA972" s="26"/>
      <c r="OWB972" s="26"/>
      <c r="OWC972" s="26"/>
      <c r="OWD972" s="26"/>
      <c r="OWE972" s="26"/>
      <c r="OWF972" s="26"/>
      <c r="OWG972" s="26"/>
      <c r="OWH972" s="26"/>
      <c r="OWI972" s="26"/>
      <c r="OWJ972" s="26"/>
      <c r="OWK972" s="26"/>
      <c r="OWL972" s="26"/>
      <c r="OWM972" s="26"/>
      <c r="OWN972" s="26"/>
      <c r="OWO972" s="26"/>
      <c r="OWP972" s="26"/>
      <c r="OWQ972" s="26"/>
      <c r="OWR972" s="26"/>
      <c r="OWS972" s="26"/>
      <c r="OWT972" s="26"/>
      <c r="OWU972" s="26"/>
      <c r="OWV972" s="26"/>
      <c r="OWW972" s="26"/>
      <c r="OWX972" s="26"/>
      <c r="OWY972" s="26"/>
      <c r="OWZ972" s="26"/>
      <c r="OXA972" s="26"/>
      <c r="OXB972" s="26"/>
      <c r="OXC972" s="26"/>
      <c r="OXD972" s="26"/>
      <c r="OXE972" s="26"/>
      <c r="OXF972" s="26"/>
      <c r="OXG972" s="26"/>
      <c r="OXH972" s="26"/>
      <c r="OXI972" s="26"/>
      <c r="OXJ972" s="26"/>
      <c r="OXK972" s="26"/>
      <c r="OXL972" s="26"/>
      <c r="OXM972" s="26"/>
      <c r="OXN972" s="26"/>
      <c r="OXO972" s="26"/>
      <c r="OXP972" s="26"/>
      <c r="OXQ972" s="26"/>
      <c r="OXR972" s="26"/>
      <c r="OXS972" s="26"/>
      <c r="OXT972" s="26"/>
      <c r="OXU972" s="26"/>
      <c r="OXV972" s="26"/>
      <c r="OXW972" s="26"/>
      <c r="OXX972" s="26"/>
      <c r="OXY972" s="26"/>
      <c r="OXZ972" s="26"/>
      <c r="OYA972" s="26"/>
      <c r="OYB972" s="26"/>
      <c r="OYC972" s="26"/>
      <c r="OYD972" s="26"/>
      <c r="OYE972" s="26"/>
      <c r="OYF972" s="26"/>
      <c r="OYG972" s="26"/>
      <c r="OYH972" s="26"/>
      <c r="OYI972" s="26"/>
      <c r="OYJ972" s="26"/>
      <c r="OYK972" s="26"/>
      <c r="OYL972" s="26"/>
      <c r="OYM972" s="26"/>
      <c r="OYN972" s="26"/>
      <c r="OYO972" s="26"/>
      <c r="OYP972" s="26"/>
      <c r="OYQ972" s="26"/>
      <c r="OYR972" s="26"/>
      <c r="OYS972" s="26"/>
      <c r="OYT972" s="26"/>
      <c r="OYU972" s="26"/>
      <c r="OYV972" s="26"/>
      <c r="OYW972" s="26"/>
      <c r="OYX972" s="26"/>
      <c r="OYY972" s="26"/>
      <c r="OYZ972" s="26"/>
      <c r="OZA972" s="26"/>
      <c r="OZB972" s="26"/>
      <c r="OZC972" s="26"/>
      <c r="OZD972" s="26"/>
      <c r="OZE972" s="26"/>
      <c r="OZF972" s="26"/>
      <c r="OZG972" s="26"/>
      <c r="OZH972" s="26"/>
      <c r="OZI972" s="26"/>
      <c r="OZJ972" s="26"/>
      <c r="OZK972" s="26"/>
      <c r="OZL972" s="26"/>
      <c r="OZM972" s="26"/>
      <c r="OZN972" s="26"/>
      <c r="OZO972" s="26"/>
      <c r="OZP972" s="26"/>
      <c r="OZQ972" s="26"/>
      <c r="OZR972" s="26"/>
      <c r="OZS972" s="26"/>
      <c r="OZT972" s="26"/>
      <c r="OZU972" s="26"/>
      <c r="OZV972" s="26"/>
      <c r="OZW972" s="26"/>
      <c r="OZX972" s="26"/>
      <c r="OZY972" s="26"/>
      <c r="OZZ972" s="26"/>
      <c r="PAA972" s="26"/>
      <c r="PAB972" s="26"/>
      <c r="PAC972" s="26"/>
      <c r="PAD972" s="26"/>
      <c r="PAE972" s="26"/>
      <c r="PAF972" s="26"/>
      <c r="PAG972" s="26"/>
      <c r="PAH972" s="26"/>
      <c r="PAI972" s="26"/>
      <c r="PAJ972" s="26"/>
      <c r="PAK972" s="26"/>
      <c r="PAL972" s="26"/>
      <c r="PAM972" s="26"/>
      <c r="PAN972" s="26"/>
      <c r="PAO972" s="26"/>
      <c r="PAP972" s="26"/>
      <c r="PAQ972" s="26"/>
      <c r="PAR972" s="26"/>
      <c r="PAS972" s="26"/>
      <c r="PAT972" s="26"/>
      <c r="PAU972" s="26"/>
      <c r="PAV972" s="26"/>
      <c r="PAW972" s="26"/>
      <c r="PAX972" s="26"/>
      <c r="PAY972" s="26"/>
      <c r="PAZ972" s="26"/>
      <c r="PBA972" s="26"/>
      <c r="PBB972" s="26"/>
      <c r="PBC972" s="26"/>
      <c r="PBD972" s="26"/>
      <c r="PBE972" s="26"/>
      <c r="PBF972" s="26"/>
      <c r="PBG972" s="26"/>
      <c r="PBH972" s="26"/>
      <c r="PBI972" s="26"/>
      <c r="PBJ972" s="26"/>
      <c r="PBK972" s="26"/>
      <c r="PBL972" s="26"/>
      <c r="PBM972" s="26"/>
      <c r="PBN972" s="26"/>
      <c r="PBO972" s="26"/>
      <c r="PBP972" s="26"/>
      <c r="PBQ972" s="26"/>
      <c r="PBR972" s="26"/>
      <c r="PBS972" s="26"/>
      <c r="PBT972" s="26"/>
      <c r="PBU972" s="26"/>
      <c r="PBV972" s="26"/>
      <c r="PBW972" s="26"/>
      <c r="PBX972" s="26"/>
      <c r="PBY972" s="26"/>
      <c r="PBZ972" s="26"/>
      <c r="PCA972" s="26"/>
      <c r="PCB972" s="26"/>
      <c r="PCC972" s="26"/>
      <c r="PCD972" s="26"/>
      <c r="PCE972" s="26"/>
      <c r="PCF972" s="26"/>
      <c r="PCG972" s="26"/>
      <c r="PCH972" s="26"/>
      <c r="PCI972" s="26"/>
      <c r="PCJ972" s="26"/>
      <c r="PCK972" s="26"/>
      <c r="PCL972" s="26"/>
      <c r="PCM972" s="26"/>
      <c r="PCN972" s="26"/>
      <c r="PCO972" s="26"/>
      <c r="PCP972" s="26"/>
      <c r="PCQ972" s="26"/>
      <c r="PCR972" s="26"/>
      <c r="PCS972" s="26"/>
      <c r="PCT972" s="26"/>
      <c r="PCU972" s="26"/>
      <c r="PCV972" s="26"/>
      <c r="PCW972" s="26"/>
      <c r="PCX972" s="26"/>
      <c r="PCY972" s="26"/>
      <c r="PCZ972" s="26"/>
      <c r="PDA972" s="26"/>
      <c r="PDB972" s="26"/>
      <c r="PDC972" s="26"/>
      <c r="PDD972" s="26"/>
      <c r="PDE972" s="26"/>
      <c r="PDF972" s="26"/>
      <c r="PDG972" s="26"/>
      <c r="PDH972" s="26"/>
      <c r="PDI972" s="26"/>
      <c r="PDJ972" s="26"/>
      <c r="PDK972" s="26"/>
      <c r="PDL972" s="26"/>
      <c r="PDM972" s="26"/>
      <c r="PDN972" s="26"/>
      <c r="PDO972" s="26"/>
      <c r="PDP972" s="26"/>
      <c r="PDQ972" s="26"/>
      <c r="PDR972" s="26"/>
      <c r="PDS972" s="26"/>
      <c r="PDT972" s="26"/>
      <c r="PDU972" s="26"/>
      <c r="PDV972" s="26"/>
      <c r="PDW972" s="26"/>
      <c r="PDX972" s="26"/>
      <c r="PDY972" s="26"/>
      <c r="PDZ972" s="26"/>
      <c r="PEA972" s="26"/>
      <c r="PEB972" s="26"/>
      <c r="PEC972" s="26"/>
      <c r="PED972" s="26"/>
      <c r="PEE972" s="26"/>
      <c r="PEF972" s="26"/>
      <c r="PEG972" s="26"/>
      <c r="PEH972" s="26"/>
      <c r="PEI972" s="26"/>
      <c r="PEJ972" s="26"/>
      <c r="PEK972" s="26"/>
      <c r="PEL972" s="26"/>
      <c r="PEM972" s="26"/>
      <c r="PEN972" s="26"/>
      <c r="PEO972" s="26"/>
      <c r="PEP972" s="26"/>
      <c r="PEQ972" s="26"/>
      <c r="PER972" s="26"/>
      <c r="PES972" s="26"/>
      <c r="PET972" s="26"/>
      <c r="PEU972" s="26"/>
      <c r="PEV972" s="26"/>
      <c r="PEW972" s="26"/>
      <c r="PEX972" s="26"/>
      <c r="PEY972" s="26"/>
      <c r="PEZ972" s="26"/>
      <c r="PFA972" s="26"/>
      <c r="PFB972" s="26"/>
      <c r="PFC972" s="26"/>
      <c r="PFD972" s="26"/>
      <c r="PFE972" s="26"/>
      <c r="PFF972" s="26"/>
      <c r="PFG972" s="26"/>
      <c r="PFH972" s="26"/>
      <c r="PFI972" s="26"/>
      <c r="PFJ972" s="26"/>
      <c r="PFK972" s="26"/>
      <c r="PFL972" s="26"/>
      <c r="PFM972" s="26"/>
      <c r="PFN972" s="26"/>
      <c r="PFO972" s="26"/>
      <c r="PFP972" s="26"/>
      <c r="PFQ972" s="26"/>
      <c r="PFR972" s="26"/>
      <c r="PFS972" s="26"/>
      <c r="PFT972" s="26"/>
      <c r="PFU972" s="26"/>
      <c r="PFV972" s="26"/>
      <c r="PFW972" s="26"/>
      <c r="PFX972" s="26"/>
      <c r="PFY972" s="26"/>
      <c r="PFZ972" s="26"/>
      <c r="PGA972" s="26"/>
      <c r="PGB972" s="26"/>
      <c r="PGC972" s="26"/>
      <c r="PGD972" s="26"/>
      <c r="PGE972" s="26"/>
      <c r="PGF972" s="26"/>
      <c r="PGG972" s="26"/>
      <c r="PGH972" s="26"/>
      <c r="PGI972" s="26"/>
      <c r="PGJ972" s="26"/>
      <c r="PGK972" s="26"/>
      <c r="PGL972" s="26"/>
      <c r="PGM972" s="26"/>
      <c r="PGN972" s="26"/>
      <c r="PGO972" s="26"/>
      <c r="PGP972" s="26"/>
      <c r="PGQ972" s="26"/>
      <c r="PGR972" s="26"/>
      <c r="PGS972" s="26"/>
      <c r="PGT972" s="26"/>
      <c r="PGU972" s="26"/>
      <c r="PGV972" s="26"/>
      <c r="PGW972" s="26"/>
      <c r="PGX972" s="26"/>
      <c r="PGY972" s="26"/>
      <c r="PGZ972" s="26"/>
      <c r="PHA972" s="26"/>
      <c r="PHB972" s="26"/>
      <c r="PHC972" s="26"/>
      <c r="PHD972" s="26"/>
      <c r="PHE972" s="26"/>
      <c r="PHF972" s="26"/>
      <c r="PHG972" s="26"/>
      <c r="PHH972" s="26"/>
      <c r="PHI972" s="26"/>
      <c r="PHJ972" s="26"/>
      <c r="PHK972" s="26"/>
      <c r="PHL972" s="26"/>
      <c r="PHM972" s="26"/>
      <c r="PHN972" s="26"/>
      <c r="PHO972" s="26"/>
      <c r="PHP972" s="26"/>
      <c r="PHQ972" s="26"/>
      <c r="PHR972" s="26"/>
      <c r="PHS972" s="26"/>
      <c r="PHT972" s="26"/>
      <c r="PHU972" s="26"/>
      <c r="PHV972" s="26"/>
      <c r="PHW972" s="26"/>
      <c r="PHX972" s="26"/>
      <c r="PHY972" s="26"/>
      <c r="PHZ972" s="26"/>
      <c r="PIA972" s="26"/>
      <c r="PIB972" s="26"/>
      <c r="PIC972" s="26"/>
      <c r="PID972" s="26"/>
      <c r="PIE972" s="26"/>
      <c r="PIF972" s="26"/>
      <c r="PIG972" s="26"/>
      <c r="PIH972" s="26"/>
      <c r="PII972" s="26"/>
      <c r="PIJ972" s="26"/>
      <c r="PIK972" s="26"/>
      <c r="PIL972" s="26"/>
      <c r="PIM972" s="26"/>
      <c r="PIN972" s="26"/>
      <c r="PIO972" s="26"/>
      <c r="PIP972" s="26"/>
      <c r="PIQ972" s="26"/>
      <c r="PIR972" s="26"/>
      <c r="PIS972" s="26"/>
      <c r="PIT972" s="26"/>
      <c r="PIU972" s="26"/>
      <c r="PIV972" s="26"/>
      <c r="PIW972" s="26"/>
      <c r="PIX972" s="26"/>
      <c r="PIY972" s="26"/>
      <c r="PIZ972" s="26"/>
      <c r="PJA972" s="26"/>
      <c r="PJB972" s="26"/>
      <c r="PJC972" s="26"/>
      <c r="PJD972" s="26"/>
      <c r="PJE972" s="26"/>
      <c r="PJF972" s="26"/>
      <c r="PJG972" s="26"/>
      <c r="PJH972" s="26"/>
      <c r="PJI972" s="26"/>
      <c r="PJJ972" s="26"/>
      <c r="PJK972" s="26"/>
      <c r="PJL972" s="26"/>
      <c r="PJM972" s="26"/>
      <c r="PJN972" s="26"/>
      <c r="PJO972" s="26"/>
      <c r="PJP972" s="26"/>
      <c r="PJQ972" s="26"/>
      <c r="PJR972" s="26"/>
      <c r="PJS972" s="26"/>
      <c r="PJT972" s="26"/>
      <c r="PJU972" s="26"/>
      <c r="PJV972" s="26"/>
      <c r="PJW972" s="26"/>
      <c r="PJX972" s="26"/>
      <c r="PJY972" s="26"/>
      <c r="PJZ972" s="26"/>
      <c r="PKA972" s="26"/>
      <c r="PKB972" s="26"/>
      <c r="PKC972" s="26"/>
      <c r="PKD972" s="26"/>
      <c r="PKE972" s="26"/>
      <c r="PKF972" s="26"/>
      <c r="PKG972" s="26"/>
      <c r="PKH972" s="26"/>
      <c r="PKI972" s="26"/>
      <c r="PKJ972" s="26"/>
      <c r="PKK972" s="26"/>
      <c r="PKL972" s="26"/>
      <c r="PKM972" s="26"/>
      <c r="PKN972" s="26"/>
      <c r="PKO972" s="26"/>
      <c r="PKP972" s="26"/>
      <c r="PKQ972" s="26"/>
      <c r="PKR972" s="26"/>
      <c r="PKS972" s="26"/>
      <c r="PKT972" s="26"/>
      <c r="PKU972" s="26"/>
      <c r="PKV972" s="26"/>
      <c r="PKW972" s="26"/>
      <c r="PKX972" s="26"/>
      <c r="PKY972" s="26"/>
      <c r="PKZ972" s="26"/>
      <c r="PLA972" s="26"/>
      <c r="PLB972" s="26"/>
      <c r="PLC972" s="26"/>
      <c r="PLD972" s="26"/>
      <c r="PLE972" s="26"/>
      <c r="PLF972" s="26"/>
      <c r="PLG972" s="26"/>
      <c r="PLH972" s="26"/>
      <c r="PLI972" s="26"/>
      <c r="PLJ972" s="26"/>
      <c r="PLK972" s="26"/>
      <c r="PLL972" s="26"/>
      <c r="PLM972" s="26"/>
      <c r="PLN972" s="26"/>
      <c r="PLO972" s="26"/>
      <c r="PLP972" s="26"/>
      <c r="PLQ972" s="26"/>
      <c r="PLR972" s="26"/>
      <c r="PLS972" s="26"/>
      <c r="PLT972" s="26"/>
      <c r="PLU972" s="26"/>
      <c r="PLV972" s="26"/>
      <c r="PLW972" s="26"/>
      <c r="PLX972" s="26"/>
      <c r="PLY972" s="26"/>
      <c r="PLZ972" s="26"/>
      <c r="PMA972" s="26"/>
      <c r="PMB972" s="26"/>
      <c r="PMC972" s="26"/>
      <c r="PMD972" s="26"/>
      <c r="PME972" s="26"/>
      <c r="PMF972" s="26"/>
      <c r="PMG972" s="26"/>
      <c r="PMH972" s="26"/>
      <c r="PMI972" s="26"/>
      <c r="PMJ972" s="26"/>
      <c r="PMK972" s="26"/>
      <c r="PML972" s="26"/>
      <c r="PMM972" s="26"/>
      <c r="PMN972" s="26"/>
      <c r="PMO972" s="26"/>
      <c r="PMP972" s="26"/>
      <c r="PMQ972" s="26"/>
      <c r="PMR972" s="26"/>
      <c r="PMS972" s="26"/>
      <c r="PMT972" s="26"/>
      <c r="PMU972" s="26"/>
      <c r="PMV972" s="26"/>
      <c r="PMW972" s="26"/>
      <c r="PMX972" s="26"/>
      <c r="PMY972" s="26"/>
      <c r="PMZ972" s="26"/>
      <c r="PNA972" s="26"/>
      <c r="PNB972" s="26"/>
      <c r="PNC972" s="26"/>
      <c r="PND972" s="26"/>
      <c r="PNE972" s="26"/>
      <c r="PNF972" s="26"/>
      <c r="PNG972" s="26"/>
      <c r="PNH972" s="26"/>
      <c r="PNI972" s="26"/>
      <c r="PNJ972" s="26"/>
      <c r="PNK972" s="26"/>
      <c r="PNL972" s="26"/>
      <c r="PNM972" s="26"/>
      <c r="PNN972" s="26"/>
      <c r="PNO972" s="26"/>
      <c r="PNP972" s="26"/>
      <c r="PNQ972" s="26"/>
      <c r="PNR972" s="26"/>
      <c r="PNS972" s="26"/>
      <c r="PNT972" s="26"/>
      <c r="PNU972" s="26"/>
      <c r="PNV972" s="26"/>
      <c r="PNW972" s="26"/>
      <c r="PNX972" s="26"/>
      <c r="PNY972" s="26"/>
      <c r="PNZ972" s="26"/>
      <c r="POA972" s="26"/>
      <c r="POB972" s="26"/>
      <c r="POC972" s="26"/>
      <c r="POD972" s="26"/>
      <c r="POE972" s="26"/>
      <c r="POF972" s="26"/>
      <c r="POG972" s="26"/>
      <c r="POH972" s="26"/>
      <c r="POI972" s="26"/>
      <c r="POJ972" s="26"/>
      <c r="POK972" s="26"/>
      <c r="POL972" s="26"/>
      <c r="POM972" s="26"/>
      <c r="PON972" s="26"/>
      <c r="POO972" s="26"/>
      <c r="POP972" s="26"/>
      <c r="POQ972" s="26"/>
      <c r="POR972" s="26"/>
      <c r="POS972" s="26"/>
      <c r="POT972" s="26"/>
      <c r="POU972" s="26"/>
      <c r="POV972" s="26"/>
      <c r="POW972" s="26"/>
      <c r="POX972" s="26"/>
      <c r="POY972" s="26"/>
      <c r="POZ972" s="26"/>
      <c r="PPA972" s="26"/>
      <c r="PPB972" s="26"/>
      <c r="PPC972" s="26"/>
      <c r="PPD972" s="26"/>
      <c r="PPE972" s="26"/>
      <c r="PPF972" s="26"/>
      <c r="PPG972" s="26"/>
      <c r="PPH972" s="26"/>
      <c r="PPI972" s="26"/>
      <c r="PPJ972" s="26"/>
      <c r="PPK972" s="26"/>
      <c r="PPL972" s="26"/>
      <c r="PPM972" s="26"/>
      <c r="PPN972" s="26"/>
      <c r="PPO972" s="26"/>
      <c r="PPP972" s="26"/>
      <c r="PPQ972" s="26"/>
      <c r="PPR972" s="26"/>
      <c r="PPS972" s="26"/>
      <c r="PPT972" s="26"/>
      <c r="PPU972" s="26"/>
      <c r="PPV972" s="26"/>
      <c r="PPW972" s="26"/>
      <c r="PPX972" s="26"/>
      <c r="PPY972" s="26"/>
      <c r="PPZ972" s="26"/>
      <c r="PQA972" s="26"/>
      <c r="PQB972" s="26"/>
      <c r="PQC972" s="26"/>
      <c r="PQD972" s="26"/>
      <c r="PQE972" s="26"/>
      <c r="PQF972" s="26"/>
      <c r="PQG972" s="26"/>
      <c r="PQH972" s="26"/>
      <c r="PQI972" s="26"/>
      <c r="PQJ972" s="26"/>
      <c r="PQK972" s="26"/>
      <c r="PQL972" s="26"/>
      <c r="PQM972" s="26"/>
      <c r="PQN972" s="26"/>
      <c r="PQO972" s="26"/>
      <c r="PQP972" s="26"/>
      <c r="PQQ972" s="26"/>
      <c r="PQR972" s="26"/>
      <c r="PQS972" s="26"/>
      <c r="PQT972" s="26"/>
      <c r="PQU972" s="26"/>
      <c r="PQV972" s="26"/>
      <c r="PQW972" s="26"/>
      <c r="PQX972" s="26"/>
      <c r="PQY972" s="26"/>
      <c r="PQZ972" s="26"/>
      <c r="PRA972" s="26"/>
      <c r="PRB972" s="26"/>
      <c r="PRC972" s="26"/>
      <c r="PRD972" s="26"/>
      <c r="PRE972" s="26"/>
      <c r="PRF972" s="26"/>
      <c r="PRG972" s="26"/>
      <c r="PRH972" s="26"/>
      <c r="PRI972" s="26"/>
      <c r="PRJ972" s="26"/>
      <c r="PRK972" s="26"/>
      <c r="PRL972" s="26"/>
      <c r="PRM972" s="26"/>
      <c r="PRN972" s="26"/>
      <c r="PRO972" s="26"/>
      <c r="PRP972" s="26"/>
      <c r="PRQ972" s="26"/>
      <c r="PRR972" s="26"/>
      <c r="PRS972" s="26"/>
      <c r="PRT972" s="26"/>
      <c r="PRU972" s="26"/>
      <c r="PRV972" s="26"/>
      <c r="PRW972" s="26"/>
      <c r="PRX972" s="26"/>
      <c r="PRY972" s="26"/>
      <c r="PRZ972" s="26"/>
      <c r="PSA972" s="26"/>
      <c r="PSB972" s="26"/>
      <c r="PSC972" s="26"/>
      <c r="PSD972" s="26"/>
      <c r="PSE972" s="26"/>
      <c r="PSF972" s="26"/>
      <c r="PSG972" s="26"/>
      <c r="PSH972" s="26"/>
      <c r="PSI972" s="26"/>
      <c r="PSJ972" s="26"/>
      <c r="PSK972" s="26"/>
      <c r="PSL972" s="26"/>
      <c r="PSM972" s="26"/>
      <c r="PSN972" s="26"/>
      <c r="PSO972" s="26"/>
      <c r="PSP972" s="26"/>
      <c r="PSQ972" s="26"/>
      <c r="PSR972" s="26"/>
      <c r="PSS972" s="26"/>
      <c r="PST972" s="26"/>
      <c r="PSU972" s="26"/>
      <c r="PSV972" s="26"/>
      <c r="PSW972" s="26"/>
      <c r="PSX972" s="26"/>
      <c r="PSY972" s="26"/>
      <c r="PSZ972" s="26"/>
      <c r="PTA972" s="26"/>
      <c r="PTB972" s="26"/>
      <c r="PTC972" s="26"/>
      <c r="PTD972" s="26"/>
      <c r="PTE972" s="26"/>
      <c r="PTF972" s="26"/>
      <c r="PTG972" s="26"/>
      <c r="PTH972" s="26"/>
      <c r="PTI972" s="26"/>
      <c r="PTJ972" s="26"/>
      <c r="PTK972" s="26"/>
      <c r="PTL972" s="26"/>
      <c r="PTM972" s="26"/>
      <c r="PTN972" s="26"/>
      <c r="PTO972" s="26"/>
      <c r="PTP972" s="26"/>
      <c r="PTQ972" s="26"/>
      <c r="PTR972" s="26"/>
      <c r="PTS972" s="26"/>
      <c r="PTT972" s="26"/>
      <c r="PTU972" s="26"/>
      <c r="PTV972" s="26"/>
      <c r="PTW972" s="26"/>
      <c r="PTX972" s="26"/>
      <c r="PTY972" s="26"/>
      <c r="PTZ972" s="26"/>
      <c r="PUA972" s="26"/>
      <c r="PUB972" s="26"/>
      <c r="PUC972" s="26"/>
      <c r="PUD972" s="26"/>
      <c r="PUE972" s="26"/>
      <c r="PUF972" s="26"/>
      <c r="PUG972" s="26"/>
      <c r="PUH972" s="26"/>
      <c r="PUI972" s="26"/>
      <c r="PUJ972" s="26"/>
      <c r="PUK972" s="26"/>
      <c r="PUL972" s="26"/>
      <c r="PUM972" s="26"/>
      <c r="PUN972" s="26"/>
      <c r="PUO972" s="26"/>
      <c r="PUP972" s="26"/>
      <c r="PUQ972" s="26"/>
      <c r="PUR972" s="26"/>
      <c r="PUS972" s="26"/>
      <c r="PUT972" s="26"/>
      <c r="PUU972" s="26"/>
      <c r="PUV972" s="26"/>
      <c r="PUW972" s="26"/>
      <c r="PUX972" s="26"/>
      <c r="PUY972" s="26"/>
      <c r="PUZ972" s="26"/>
      <c r="PVA972" s="26"/>
      <c r="PVB972" s="26"/>
      <c r="PVC972" s="26"/>
      <c r="PVD972" s="26"/>
      <c r="PVE972" s="26"/>
      <c r="PVF972" s="26"/>
      <c r="PVG972" s="26"/>
      <c r="PVH972" s="26"/>
      <c r="PVI972" s="26"/>
      <c r="PVJ972" s="26"/>
      <c r="PVK972" s="26"/>
      <c r="PVL972" s="26"/>
      <c r="PVM972" s="26"/>
      <c r="PVN972" s="26"/>
      <c r="PVO972" s="26"/>
      <c r="PVP972" s="26"/>
      <c r="PVQ972" s="26"/>
      <c r="PVR972" s="26"/>
      <c r="PVS972" s="26"/>
      <c r="PVT972" s="26"/>
      <c r="PVU972" s="26"/>
      <c r="PVV972" s="26"/>
      <c r="PVW972" s="26"/>
      <c r="PVX972" s="26"/>
      <c r="PVY972" s="26"/>
      <c r="PVZ972" s="26"/>
      <c r="PWA972" s="26"/>
      <c r="PWB972" s="26"/>
      <c r="PWC972" s="26"/>
      <c r="PWD972" s="26"/>
      <c r="PWE972" s="26"/>
      <c r="PWF972" s="26"/>
      <c r="PWG972" s="26"/>
      <c r="PWH972" s="26"/>
      <c r="PWI972" s="26"/>
      <c r="PWJ972" s="26"/>
      <c r="PWK972" s="26"/>
      <c r="PWL972" s="26"/>
      <c r="PWM972" s="26"/>
      <c r="PWN972" s="26"/>
      <c r="PWO972" s="26"/>
      <c r="PWP972" s="26"/>
      <c r="PWQ972" s="26"/>
      <c r="PWR972" s="26"/>
      <c r="PWS972" s="26"/>
      <c r="PWT972" s="26"/>
      <c r="PWU972" s="26"/>
      <c r="PWV972" s="26"/>
      <c r="PWW972" s="26"/>
      <c r="PWX972" s="26"/>
      <c r="PWY972" s="26"/>
      <c r="PWZ972" s="26"/>
      <c r="PXA972" s="26"/>
      <c r="PXB972" s="26"/>
      <c r="PXC972" s="26"/>
      <c r="PXD972" s="26"/>
      <c r="PXE972" s="26"/>
      <c r="PXF972" s="26"/>
      <c r="PXG972" s="26"/>
      <c r="PXH972" s="26"/>
      <c r="PXI972" s="26"/>
      <c r="PXJ972" s="26"/>
      <c r="PXK972" s="26"/>
      <c r="PXL972" s="26"/>
      <c r="PXM972" s="26"/>
      <c r="PXN972" s="26"/>
      <c r="PXO972" s="26"/>
      <c r="PXP972" s="26"/>
      <c r="PXQ972" s="26"/>
      <c r="PXR972" s="26"/>
      <c r="PXS972" s="26"/>
      <c r="PXT972" s="26"/>
      <c r="PXU972" s="26"/>
      <c r="PXV972" s="26"/>
      <c r="PXW972" s="26"/>
      <c r="PXX972" s="26"/>
      <c r="PXY972" s="26"/>
      <c r="PXZ972" s="26"/>
      <c r="PYA972" s="26"/>
      <c r="PYB972" s="26"/>
      <c r="PYC972" s="26"/>
      <c r="PYD972" s="26"/>
      <c r="PYE972" s="26"/>
      <c r="PYF972" s="26"/>
      <c r="PYG972" s="26"/>
      <c r="PYH972" s="26"/>
      <c r="PYI972" s="26"/>
      <c r="PYJ972" s="26"/>
      <c r="PYK972" s="26"/>
      <c r="PYL972" s="26"/>
      <c r="PYM972" s="26"/>
      <c r="PYN972" s="26"/>
      <c r="PYO972" s="26"/>
      <c r="PYP972" s="26"/>
      <c r="PYQ972" s="26"/>
      <c r="PYR972" s="26"/>
      <c r="PYS972" s="26"/>
      <c r="PYT972" s="26"/>
      <c r="PYU972" s="26"/>
      <c r="PYV972" s="26"/>
      <c r="PYW972" s="26"/>
      <c r="PYX972" s="26"/>
      <c r="PYY972" s="26"/>
      <c r="PYZ972" s="26"/>
      <c r="PZA972" s="26"/>
      <c r="PZB972" s="26"/>
      <c r="PZC972" s="26"/>
      <c r="PZD972" s="26"/>
      <c r="PZE972" s="26"/>
      <c r="PZF972" s="26"/>
      <c r="PZG972" s="26"/>
      <c r="PZH972" s="26"/>
      <c r="PZI972" s="26"/>
      <c r="PZJ972" s="26"/>
      <c r="PZK972" s="26"/>
      <c r="PZL972" s="26"/>
      <c r="PZM972" s="26"/>
      <c r="PZN972" s="26"/>
      <c r="PZO972" s="26"/>
      <c r="PZP972" s="26"/>
      <c r="PZQ972" s="26"/>
      <c r="PZR972" s="26"/>
      <c r="PZS972" s="26"/>
      <c r="PZT972" s="26"/>
      <c r="PZU972" s="26"/>
      <c r="PZV972" s="26"/>
      <c r="PZW972" s="26"/>
      <c r="PZX972" s="26"/>
      <c r="PZY972" s="26"/>
      <c r="PZZ972" s="26"/>
      <c r="QAA972" s="26"/>
      <c r="QAB972" s="26"/>
      <c r="QAC972" s="26"/>
      <c r="QAD972" s="26"/>
      <c r="QAE972" s="26"/>
      <c r="QAF972" s="26"/>
      <c r="QAG972" s="26"/>
      <c r="QAH972" s="26"/>
      <c r="QAI972" s="26"/>
      <c r="QAJ972" s="26"/>
      <c r="QAK972" s="26"/>
      <c r="QAL972" s="26"/>
      <c r="QAM972" s="26"/>
      <c r="QAN972" s="26"/>
      <c r="QAO972" s="26"/>
      <c r="QAP972" s="26"/>
      <c r="QAQ972" s="26"/>
      <c r="QAR972" s="26"/>
      <c r="QAS972" s="26"/>
      <c r="QAT972" s="26"/>
      <c r="QAU972" s="26"/>
      <c r="QAV972" s="26"/>
      <c r="QAW972" s="26"/>
      <c r="QAX972" s="26"/>
      <c r="QAY972" s="26"/>
      <c r="QAZ972" s="26"/>
      <c r="QBA972" s="26"/>
      <c r="QBB972" s="26"/>
      <c r="QBC972" s="26"/>
      <c r="QBD972" s="26"/>
      <c r="QBE972" s="26"/>
      <c r="QBF972" s="26"/>
      <c r="QBG972" s="26"/>
      <c r="QBH972" s="26"/>
      <c r="QBI972" s="26"/>
      <c r="QBJ972" s="26"/>
      <c r="QBK972" s="26"/>
      <c r="QBL972" s="26"/>
      <c r="QBM972" s="26"/>
      <c r="QBN972" s="26"/>
      <c r="QBO972" s="26"/>
      <c r="QBP972" s="26"/>
      <c r="QBQ972" s="26"/>
      <c r="QBR972" s="26"/>
      <c r="QBS972" s="26"/>
      <c r="QBT972" s="26"/>
      <c r="QBU972" s="26"/>
      <c r="QBV972" s="26"/>
      <c r="QBW972" s="26"/>
      <c r="QBX972" s="26"/>
      <c r="QBY972" s="26"/>
      <c r="QBZ972" s="26"/>
      <c r="QCA972" s="26"/>
      <c r="QCB972" s="26"/>
      <c r="QCC972" s="26"/>
      <c r="QCD972" s="26"/>
      <c r="QCE972" s="26"/>
      <c r="QCF972" s="26"/>
      <c r="QCG972" s="26"/>
      <c r="QCH972" s="26"/>
      <c r="QCI972" s="26"/>
      <c r="QCJ972" s="26"/>
      <c r="QCK972" s="26"/>
      <c r="QCL972" s="26"/>
      <c r="QCM972" s="26"/>
      <c r="QCN972" s="26"/>
      <c r="QCO972" s="26"/>
      <c r="QCP972" s="26"/>
      <c r="QCQ972" s="26"/>
      <c r="QCR972" s="26"/>
      <c r="QCS972" s="26"/>
      <c r="QCT972" s="26"/>
      <c r="QCU972" s="26"/>
      <c r="QCV972" s="26"/>
      <c r="QCW972" s="26"/>
      <c r="QCX972" s="26"/>
      <c r="QCY972" s="26"/>
      <c r="QCZ972" s="26"/>
      <c r="QDA972" s="26"/>
      <c r="QDB972" s="26"/>
      <c r="QDC972" s="26"/>
      <c r="QDD972" s="26"/>
      <c r="QDE972" s="26"/>
      <c r="QDF972" s="26"/>
      <c r="QDG972" s="26"/>
      <c r="QDH972" s="26"/>
      <c r="QDI972" s="26"/>
      <c r="QDJ972" s="26"/>
      <c r="QDK972" s="26"/>
      <c r="QDL972" s="26"/>
      <c r="QDM972" s="26"/>
      <c r="QDN972" s="26"/>
      <c r="QDO972" s="26"/>
      <c r="QDP972" s="26"/>
      <c r="QDQ972" s="26"/>
      <c r="QDR972" s="26"/>
      <c r="QDS972" s="26"/>
      <c r="QDT972" s="26"/>
      <c r="QDU972" s="26"/>
      <c r="QDV972" s="26"/>
      <c r="QDW972" s="26"/>
      <c r="QDX972" s="26"/>
      <c r="QDY972" s="26"/>
      <c r="QDZ972" s="26"/>
      <c r="QEA972" s="26"/>
      <c r="QEB972" s="26"/>
      <c r="QEC972" s="26"/>
      <c r="QED972" s="26"/>
      <c r="QEE972" s="26"/>
      <c r="QEF972" s="26"/>
      <c r="QEG972" s="26"/>
      <c r="QEH972" s="26"/>
      <c r="QEI972" s="26"/>
      <c r="QEJ972" s="26"/>
      <c r="QEK972" s="26"/>
      <c r="QEL972" s="26"/>
      <c r="QEM972" s="26"/>
      <c r="QEN972" s="26"/>
      <c r="QEO972" s="26"/>
      <c r="QEP972" s="26"/>
      <c r="QEQ972" s="26"/>
      <c r="QER972" s="26"/>
      <c r="QES972" s="26"/>
      <c r="QET972" s="26"/>
      <c r="QEU972" s="26"/>
      <c r="QEV972" s="26"/>
      <c r="QEW972" s="26"/>
      <c r="QEX972" s="26"/>
      <c r="QEY972" s="26"/>
      <c r="QEZ972" s="26"/>
      <c r="QFA972" s="26"/>
      <c r="QFB972" s="26"/>
      <c r="QFC972" s="26"/>
      <c r="QFD972" s="26"/>
      <c r="QFE972" s="26"/>
      <c r="QFF972" s="26"/>
      <c r="QFG972" s="26"/>
      <c r="QFH972" s="26"/>
      <c r="QFI972" s="26"/>
      <c r="QFJ972" s="26"/>
      <c r="QFK972" s="26"/>
      <c r="QFL972" s="26"/>
      <c r="QFM972" s="26"/>
      <c r="QFN972" s="26"/>
      <c r="QFO972" s="26"/>
      <c r="QFP972" s="26"/>
      <c r="QFQ972" s="26"/>
      <c r="QFR972" s="26"/>
      <c r="QFS972" s="26"/>
      <c r="QFT972" s="26"/>
      <c r="QFU972" s="26"/>
      <c r="QFV972" s="26"/>
      <c r="QFW972" s="26"/>
      <c r="QFX972" s="26"/>
      <c r="QFY972" s="26"/>
      <c r="QFZ972" s="26"/>
      <c r="QGA972" s="26"/>
      <c r="QGB972" s="26"/>
      <c r="QGC972" s="26"/>
      <c r="QGD972" s="26"/>
      <c r="QGE972" s="26"/>
      <c r="QGF972" s="26"/>
      <c r="QGG972" s="26"/>
      <c r="QGH972" s="26"/>
      <c r="QGI972" s="26"/>
      <c r="QGJ972" s="26"/>
      <c r="QGK972" s="26"/>
      <c r="QGL972" s="26"/>
      <c r="QGM972" s="26"/>
      <c r="QGN972" s="26"/>
      <c r="QGO972" s="26"/>
      <c r="QGP972" s="26"/>
      <c r="QGQ972" s="26"/>
      <c r="QGR972" s="26"/>
      <c r="QGS972" s="26"/>
      <c r="QGT972" s="26"/>
      <c r="QGU972" s="26"/>
      <c r="QGV972" s="26"/>
      <c r="QGW972" s="26"/>
      <c r="QGX972" s="26"/>
      <c r="QGY972" s="26"/>
      <c r="QGZ972" s="26"/>
      <c r="QHA972" s="26"/>
      <c r="QHB972" s="26"/>
      <c r="QHC972" s="26"/>
      <c r="QHD972" s="26"/>
      <c r="QHE972" s="26"/>
      <c r="QHF972" s="26"/>
      <c r="QHG972" s="26"/>
      <c r="QHH972" s="26"/>
      <c r="QHI972" s="26"/>
      <c r="QHJ972" s="26"/>
      <c r="QHK972" s="26"/>
      <c r="QHL972" s="26"/>
      <c r="QHM972" s="26"/>
      <c r="QHN972" s="26"/>
      <c r="QHO972" s="26"/>
      <c r="QHP972" s="26"/>
      <c r="QHQ972" s="26"/>
      <c r="QHR972" s="26"/>
      <c r="QHS972" s="26"/>
      <c r="QHT972" s="26"/>
      <c r="QHU972" s="26"/>
      <c r="QHV972" s="26"/>
      <c r="QHW972" s="26"/>
      <c r="QHX972" s="26"/>
      <c r="QHY972" s="26"/>
      <c r="QHZ972" s="26"/>
      <c r="QIA972" s="26"/>
      <c r="QIB972" s="26"/>
      <c r="QIC972" s="26"/>
      <c r="QID972" s="26"/>
      <c r="QIE972" s="26"/>
      <c r="QIF972" s="26"/>
      <c r="QIG972" s="26"/>
      <c r="QIH972" s="26"/>
      <c r="QII972" s="26"/>
      <c r="QIJ972" s="26"/>
      <c r="QIK972" s="26"/>
      <c r="QIL972" s="26"/>
      <c r="QIM972" s="26"/>
      <c r="QIN972" s="26"/>
      <c r="QIO972" s="26"/>
      <c r="QIP972" s="26"/>
      <c r="QIQ972" s="26"/>
      <c r="QIR972" s="26"/>
      <c r="QIS972" s="26"/>
      <c r="QIT972" s="26"/>
      <c r="QIU972" s="26"/>
      <c r="QIV972" s="26"/>
      <c r="QIW972" s="26"/>
      <c r="QIX972" s="26"/>
      <c r="QIY972" s="26"/>
      <c r="QIZ972" s="26"/>
      <c r="QJA972" s="26"/>
      <c r="QJB972" s="26"/>
      <c r="QJC972" s="26"/>
      <c r="QJD972" s="26"/>
      <c r="QJE972" s="26"/>
      <c r="QJF972" s="26"/>
      <c r="QJG972" s="26"/>
      <c r="QJH972" s="26"/>
      <c r="QJI972" s="26"/>
      <c r="QJJ972" s="26"/>
      <c r="QJK972" s="26"/>
      <c r="QJL972" s="26"/>
      <c r="QJM972" s="26"/>
      <c r="QJN972" s="26"/>
      <c r="QJO972" s="26"/>
      <c r="QJP972" s="26"/>
      <c r="QJQ972" s="26"/>
      <c r="QJR972" s="26"/>
      <c r="QJS972" s="26"/>
      <c r="QJT972" s="26"/>
      <c r="QJU972" s="26"/>
      <c r="QJV972" s="26"/>
      <c r="QJW972" s="26"/>
      <c r="QJX972" s="26"/>
      <c r="QJY972" s="26"/>
      <c r="QJZ972" s="26"/>
      <c r="QKA972" s="26"/>
      <c r="QKB972" s="26"/>
      <c r="QKC972" s="26"/>
      <c r="QKD972" s="26"/>
      <c r="QKE972" s="26"/>
      <c r="QKF972" s="26"/>
      <c r="QKG972" s="26"/>
      <c r="QKH972" s="26"/>
      <c r="QKI972" s="26"/>
      <c r="QKJ972" s="26"/>
      <c r="QKK972" s="26"/>
      <c r="QKL972" s="26"/>
      <c r="QKM972" s="26"/>
      <c r="QKN972" s="26"/>
      <c r="QKO972" s="26"/>
      <c r="QKP972" s="26"/>
      <c r="QKQ972" s="26"/>
      <c r="QKR972" s="26"/>
      <c r="QKS972" s="26"/>
      <c r="QKT972" s="26"/>
      <c r="QKU972" s="26"/>
      <c r="QKV972" s="26"/>
      <c r="QKW972" s="26"/>
      <c r="QKX972" s="26"/>
      <c r="QKY972" s="26"/>
      <c r="QKZ972" s="26"/>
      <c r="QLA972" s="26"/>
      <c r="QLB972" s="26"/>
      <c r="QLC972" s="26"/>
      <c r="QLD972" s="26"/>
      <c r="QLE972" s="26"/>
      <c r="QLF972" s="26"/>
      <c r="QLG972" s="26"/>
      <c r="QLH972" s="26"/>
      <c r="QLI972" s="26"/>
      <c r="QLJ972" s="26"/>
      <c r="QLK972" s="26"/>
      <c r="QLL972" s="26"/>
      <c r="QLM972" s="26"/>
      <c r="QLN972" s="26"/>
      <c r="QLO972" s="26"/>
      <c r="QLP972" s="26"/>
      <c r="QLQ972" s="26"/>
      <c r="QLR972" s="26"/>
      <c r="QLS972" s="26"/>
      <c r="QLT972" s="26"/>
      <c r="QLU972" s="26"/>
      <c r="QLV972" s="26"/>
      <c r="QLW972" s="26"/>
      <c r="QLX972" s="26"/>
      <c r="QLY972" s="26"/>
      <c r="QLZ972" s="26"/>
      <c r="QMA972" s="26"/>
      <c r="QMB972" s="26"/>
      <c r="QMC972" s="26"/>
      <c r="QMD972" s="26"/>
      <c r="QME972" s="26"/>
      <c r="QMF972" s="26"/>
      <c r="QMG972" s="26"/>
      <c r="QMH972" s="26"/>
      <c r="QMI972" s="26"/>
      <c r="QMJ972" s="26"/>
      <c r="QMK972" s="26"/>
      <c r="QML972" s="26"/>
      <c r="QMM972" s="26"/>
      <c r="QMN972" s="26"/>
      <c r="QMO972" s="26"/>
      <c r="QMP972" s="26"/>
      <c r="QMQ972" s="26"/>
      <c r="QMR972" s="26"/>
      <c r="QMS972" s="26"/>
      <c r="QMT972" s="26"/>
      <c r="QMU972" s="26"/>
      <c r="QMV972" s="26"/>
      <c r="QMW972" s="26"/>
      <c r="QMX972" s="26"/>
      <c r="QMY972" s="26"/>
      <c r="QMZ972" s="26"/>
      <c r="QNA972" s="26"/>
      <c r="QNB972" s="26"/>
      <c r="QNC972" s="26"/>
      <c r="QND972" s="26"/>
      <c r="QNE972" s="26"/>
      <c r="QNF972" s="26"/>
      <c r="QNG972" s="26"/>
      <c r="QNH972" s="26"/>
      <c r="QNI972" s="26"/>
      <c r="QNJ972" s="26"/>
      <c r="QNK972" s="26"/>
      <c r="QNL972" s="26"/>
      <c r="QNM972" s="26"/>
      <c r="QNN972" s="26"/>
      <c r="QNO972" s="26"/>
      <c r="QNP972" s="26"/>
      <c r="QNQ972" s="26"/>
      <c r="QNR972" s="26"/>
      <c r="QNS972" s="26"/>
      <c r="QNT972" s="26"/>
      <c r="QNU972" s="26"/>
      <c r="QNV972" s="26"/>
      <c r="QNW972" s="26"/>
      <c r="QNX972" s="26"/>
      <c r="QNY972" s="26"/>
      <c r="QNZ972" s="26"/>
      <c r="QOA972" s="26"/>
      <c r="QOB972" s="26"/>
      <c r="QOC972" s="26"/>
      <c r="QOD972" s="26"/>
      <c r="QOE972" s="26"/>
      <c r="QOF972" s="26"/>
      <c r="QOG972" s="26"/>
      <c r="QOH972" s="26"/>
      <c r="QOI972" s="26"/>
      <c r="QOJ972" s="26"/>
      <c r="QOK972" s="26"/>
      <c r="QOL972" s="26"/>
      <c r="QOM972" s="26"/>
      <c r="QON972" s="26"/>
      <c r="QOO972" s="26"/>
      <c r="QOP972" s="26"/>
      <c r="QOQ972" s="26"/>
      <c r="QOR972" s="26"/>
      <c r="QOS972" s="26"/>
      <c r="QOT972" s="26"/>
      <c r="QOU972" s="26"/>
      <c r="QOV972" s="26"/>
      <c r="QOW972" s="26"/>
      <c r="QOX972" s="26"/>
      <c r="QOY972" s="26"/>
      <c r="QOZ972" s="26"/>
      <c r="QPA972" s="26"/>
      <c r="QPB972" s="26"/>
      <c r="QPC972" s="26"/>
      <c r="QPD972" s="26"/>
      <c r="QPE972" s="26"/>
      <c r="QPF972" s="26"/>
      <c r="QPG972" s="26"/>
      <c r="QPH972" s="26"/>
      <c r="QPI972" s="26"/>
      <c r="QPJ972" s="26"/>
      <c r="QPK972" s="26"/>
      <c r="QPL972" s="26"/>
      <c r="QPM972" s="26"/>
      <c r="QPN972" s="26"/>
      <c r="QPO972" s="26"/>
      <c r="QPP972" s="26"/>
      <c r="QPQ972" s="26"/>
      <c r="QPR972" s="26"/>
      <c r="QPS972" s="26"/>
      <c r="QPT972" s="26"/>
      <c r="QPU972" s="26"/>
      <c r="QPV972" s="26"/>
      <c r="QPW972" s="26"/>
      <c r="QPX972" s="26"/>
      <c r="QPY972" s="26"/>
      <c r="QPZ972" s="26"/>
      <c r="QQA972" s="26"/>
      <c r="QQB972" s="26"/>
      <c r="QQC972" s="26"/>
      <c r="QQD972" s="26"/>
      <c r="QQE972" s="26"/>
      <c r="QQF972" s="26"/>
      <c r="QQG972" s="26"/>
      <c r="QQH972" s="26"/>
      <c r="QQI972" s="26"/>
      <c r="QQJ972" s="26"/>
      <c r="QQK972" s="26"/>
      <c r="QQL972" s="26"/>
      <c r="QQM972" s="26"/>
      <c r="QQN972" s="26"/>
      <c r="QQO972" s="26"/>
      <c r="QQP972" s="26"/>
      <c r="QQQ972" s="26"/>
      <c r="QQR972" s="26"/>
      <c r="QQS972" s="26"/>
      <c r="QQT972" s="26"/>
      <c r="QQU972" s="26"/>
      <c r="QQV972" s="26"/>
      <c r="QQW972" s="26"/>
      <c r="QQX972" s="26"/>
      <c r="QQY972" s="26"/>
      <c r="QQZ972" s="26"/>
      <c r="QRA972" s="26"/>
      <c r="QRB972" s="26"/>
      <c r="QRC972" s="26"/>
      <c r="QRD972" s="26"/>
      <c r="QRE972" s="26"/>
      <c r="QRF972" s="26"/>
      <c r="QRG972" s="26"/>
      <c r="QRH972" s="26"/>
      <c r="QRI972" s="26"/>
      <c r="QRJ972" s="26"/>
      <c r="QRK972" s="26"/>
      <c r="QRL972" s="26"/>
      <c r="QRM972" s="26"/>
      <c r="QRN972" s="26"/>
      <c r="QRO972" s="26"/>
      <c r="QRP972" s="26"/>
      <c r="QRQ972" s="26"/>
      <c r="QRR972" s="26"/>
      <c r="QRS972" s="26"/>
      <c r="QRT972" s="26"/>
      <c r="QRU972" s="26"/>
      <c r="QRV972" s="26"/>
      <c r="QRW972" s="26"/>
      <c r="QRX972" s="26"/>
      <c r="QRY972" s="26"/>
      <c r="QRZ972" s="26"/>
      <c r="QSA972" s="26"/>
      <c r="QSB972" s="26"/>
      <c r="QSC972" s="26"/>
      <c r="QSD972" s="26"/>
      <c r="QSE972" s="26"/>
      <c r="QSF972" s="26"/>
      <c r="QSG972" s="26"/>
      <c r="QSH972" s="26"/>
      <c r="QSI972" s="26"/>
      <c r="QSJ972" s="26"/>
      <c r="QSK972" s="26"/>
      <c r="QSL972" s="26"/>
      <c r="QSM972" s="26"/>
      <c r="QSN972" s="26"/>
      <c r="QSO972" s="26"/>
      <c r="QSP972" s="26"/>
      <c r="QSQ972" s="26"/>
      <c r="QSR972" s="26"/>
      <c r="QSS972" s="26"/>
      <c r="QST972" s="26"/>
      <c r="QSU972" s="26"/>
      <c r="QSV972" s="26"/>
      <c r="QSW972" s="26"/>
      <c r="QSX972" s="26"/>
      <c r="QSY972" s="26"/>
      <c r="QSZ972" s="26"/>
      <c r="QTA972" s="26"/>
      <c r="QTB972" s="26"/>
      <c r="QTC972" s="26"/>
      <c r="QTD972" s="26"/>
      <c r="QTE972" s="26"/>
      <c r="QTF972" s="26"/>
      <c r="QTG972" s="26"/>
      <c r="QTH972" s="26"/>
      <c r="QTI972" s="26"/>
      <c r="QTJ972" s="26"/>
      <c r="QTK972" s="26"/>
      <c r="QTL972" s="26"/>
      <c r="QTM972" s="26"/>
      <c r="QTN972" s="26"/>
      <c r="QTO972" s="26"/>
      <c r="QTP972" s="26"/>
      <c r="QTQ972" s="26"/>
      <c r="QTR972" s="26"/>
      <c r="QTS972" s="26"/>
      <c r="QTT972" s="26"/>
      <c r="QTU972" s="26"/>
      <c r="QTV972" s="26"/>
      <c r="QTW972" s="26"/>
      <c r="QTX972" s="26"/>
      <c r="QTY972" s="26"/>
      <c r="QTZ972" s="26"/>
      <c r="QUA972" s="26"/>
      <c r="QUB972" s="26"/>
      <c r="QUC972" s="26"/>
      <c r="QUD972" s="26"/>
      <c r="QUE972" s="26"/>
      <c r="QUF972" s="26"/>
      <c r="QUG972" s="26"/>
      <c r="QUH972" s="26"/>
      <c r="QUI972" s="26"/>
      <c r="QUJ972" s="26"/>
      <c r="QUK972" s="26"/>
      <c r="QUL972" s="26"/>
      <c r="QUM972" s="26"/>
      <c r="QUN972" s="26"/>
      <c r="QUO972" s="26"/>
      <c r="QUP972" s="26"/>
      <c r="QUQ972" s="26"/>
      <c r="QUR972" s="26"/>
      <c r="QUS972" s="26"/>
      <c r="QUT972" s="26"/>
      <c r="QUU972" s="26"/>
      <c r="QUV972" s="26"/>
      <c r="QUW972" s="26"/>
      <c r="QUX972" s="26"/>
      <c r="QUY972" s="26"/>
      <c r="QUZ972" s="26"/>
      <c r="QVA972" s="26"/>
      <c r="QVB972" s="26"/>
      <c r="QVC972" s="26"/>
      <c r="QVD972" s="26"/>
      <c r="QVE972" s="26"/>
      <c r="QVF972" s="26"/>
      <c r="QVG972" s="26"/>
      <c r="QVH972" s="26"/>
      <c r="QVI972" s="26"/>
      <c r="QVJ972" s="26"/>
      <c r="QVK972" s="26"/>
      <c r="QVL972" s="26"/>
      <c r="QVM972" s="26"/>
      <c r="QVN972" s="26"/>
      <c r="QVO972" s="26"/>
      <c r="QVP972" s="26"/>
      <c r="QVQ972" s="26"/>
      <c r="QVR972" s="26"/>
      <c r="QVS972" s="26"/>
      <c r="QVT972" s="26"/>
      <c r="QVU972" s="26"/>
      <c r="QVV972" s="26"/>
      <c r="QVW972" s="26"/>
      <c r="QVX972" s="26"/>
      <c r="QVY972" s="26"/>
      <c r="QVZ972" s="26"/>
      <c r="QWA972" s="26"/>
      <c r="QWB972" s="26"/>
      <c r="QWC972" s="26"/>
      <c r="QWD972" s="26"/>
      <c r="QWE972" s="26"/>
      <c r="QWF972" s="26"/>
      <c r="QWG972" s="26"/>
      <c r="QWH972" s="26"/>
      <c r="QWI972" s="26"/>
      <c r="QWJ972" s="26"/>
      <c r="QWK972" s="26"/>
      <c r="QWL972" s="26"/>
      <c r="QWM972" s="26"/>
      <c r="QWN972" s="26"/>
      <c r="QWO972" s="26"/>
      <c r="QWP972" s="26"/>
      <c r="QWQ972" s="26"/>
      <c r="QWR972" s="26"/>
      <c r="QWS972" s="26"/>
      <c r="QWT972" s="26"/>
      <c r="QWU972" s="26"/>
      <c r="QWV972" s="26"/>
      <c r="QWW972" s="26"/>
      <c r="QWX972" s="26"/>
      <c r="QWY972" s="26"/>
      <c r="QWZ972" s="26"/>
      <c r="QXA972" s="26"/>
      <c r="QXB972" s="26"/>
      <c r="QXC972" s="26"/>
      <c r="QXD972" s="26"/>
      <c r="QXE972" s="26"/>
      <c r="QXF972" s="26"/>
      <c r="QXG972" s="26"/>
      <c r="QXH972" s="26"/>
      <c r="QXI972" s="26"/>
      <c r="QXJ972" s="26"/>
      <c r="QXK972" s="26"/>
      <c r="QXL972" s="26"/>
      <c r="QXM972" s="26"/>
      <c r="QXN972" s="26"/>
      <c r="QXO972" s="26"/>
      <c r="QXP972" s="26"/>
      <c r="QXQ972" s="26"/>
      <c r="QXR972" s="26"/>
      <c r="QXS972" s="26"/>
      <c r="QXT972" s="26"/>
      <c r="QXU972" s="26"/>
      <c r="QXV972" s="26"/>
      <c r="QXW972" s="26"/>
      <c r="QXX972" s="26"/>
      <c r="QXY972" s="26"/>
      <c r="QXZ972" s="26"/>
      <c r="QYA972" s="26"/>
      <c r="QYB972" s="26"/>
      <c r="QYC972" s="26"/>
      <c r="QYD972" s="26"/>
      <c r="QYE972" s="26"/>
      <c r="QYF972" s="26"/>
      <c r="QYG972" s="26"/>
      <c r="QYH972" s="26"/>
      <c r="QYI972" s="26"/>
      <c r="QYJ972" s="26"/>
      <c r="QYK972" s="26"/>
      <c r="QYL972" s="26"/>
      <c r="QYM972" s="26"/>
      <c r="QYN972" s="26"/>
      <c r="QYO972" s="26"/>
      <c r="QYP972" s="26"/>
      <c r="QYQ972" s="26"/>
      <c r="QYR972" s="26"/>
      <c r="QYS972" s="26"/>
      <c r="QYT972" s="26"/>
      <c r="QYU972" s="26"/>
      <c r="QYV972" s="26"/>
      <c r="QYW972" s="26"/>
      <c r="QYX972" s="26"/>
      <c r="QYY972" s="26"/>
      <c r="QYZ972" s="26"/>
      <c r="QZA972" s="26"/>
      <c r="QZB972" s="26"/>
      <c r="QZC972" s="26"/>
      <c r="QZD972" s="26"/>
      <c r="QZE972" s="26"/>
      <c r="QZF972" s="26"/>
      <c r="QZG972" s="26"/>
      <c r="QZH972" s="26"/>
      <c r="QZI972" s="26"/>
      <c r="QZJ972" s="26"/>
      <c r="QZK972" s="26"/>
      <c r="QZL972" s="26"/>
      <c r="QZM972" s="26"/>
      <c r="QZN972" s="26"/>
      <c r="QZO972" s="26"/>
      <c r="QZP972" s="26"/>
      <c r="QZQ972" s="26"/>
      <c r="QZR972" s="26"/>
      <c r="QZS972" s="26"/>
      <c r="QZT972" s="26"/>
      <c r="QZU972" s="26"/>
      <c r="QZV972" s="26"/>
      <c r="QZW972" s="26"/>
      <c r="QZX972" s="26"/>
      <c r="QZY972" s="26"/>
      <c r="QZZ972" s="26"/>
      <c r="RAA972" s="26"/>
      <c r="RAB972" s="26"/>
      <c r="RAC972" s="26"/>
      <c r="RAD972" s="26"/>
      <c r="RAE972" s="26"/>
      <c r="RAF972" s="26"/>
      <c r="RAG972" s="26"/>
      <c r="RAH972" s="26"/>
      <c r="RAI972" s="26"/>
      <c r="RAJ972" s="26"/>
      <c r="RAK972" s="26"/>
      <c r="RAL972" s="26"/>
      <c r="RAM972" s="26"/>
      <c r="RAN972" s="26"/>
      <c r="RAO972" s="26"/>
      <c r="RAP972" s="26"/>
      <c r="RAQ972" s="26"/>
      <c r="RAR972" s="26"/>
      <c r="RAS972" s="26"/>
      <c r="RAT972" s="26"/>
      <c r="RAU972" s="26"/>
      <c r="RAV972" s="26"/>
      <c r="RAW972" s="26"/>
      <c r="RAX972" s="26"/>
      <c r="RAY972" s="26"/>
      <c r="RAZ972" s="26"/>
      <c r="RBA972" s="26"/>
      <c r="RBB972" s="26"/>
      <c r="RBC972" s="26"/>
      <c r="RBD972" s="26"/>
      <c r="RBE972" s="26"/>
      <c r="RBF972" s="26"/>
      <c r="RBG972" s="26"/>
      <c r="RBH972" s="26"/>
      <c r="RBI972" s="26"/>
      <c r="RBJ972" s="26"/>
      <c r="RBK972" s="26"/>
      <c r="RBL972" s="26"/>
      <c r="RBM972" s="26"/>
      <c r="RBN972" s="26"/>
      <c r="RBO972" s="26"/>
      <c r="RBP972" s="26"/>
      <c r="RBQ972" s="26"/>
      <c r="RBR972" s="26"/>
      <c r="RBS972" s="26"/>
      <c r="RBT972" s="26"/>
      <c r="RBU972" s="26"/>
      <c r="RBV972" s="26"/>
      <c r="RBW972" s="26"/>
      <c r="RBX972" s="26"/>
      <c r="RBY972" s="26"/>
      <c r="RBZ972" s="26"/>
      <c r="RCA972" s="26"/>
      <c r="RCB972" s="26"/>
      <c r="RCC972" s="26"/>
      <c r="RCD972" s="26"/>
      <c r="RCE972" s="26"/>
      <c r="RCF972" s="26"/>
      <c r="RCG972" s="26"/>
      <c r="RCH972" s="26"/>
      <c r="RCI972" s="26"/>
      <c r="RCJ972" s="26"/>
      <c r="RCK972" s="26"/>
      <c r="RCL972" s="26"/>
      <c r="RCM972" s="26"/>
      <c r="RCN972" s="26"/>
      <c r="RCO972" s="26"/>
      <c r="RCP972" s="26"/>
      <c r="RCQ972" s="26"/>
      <c r="RCR972" s="26"/>
      <c r="RCS972" s="26"/>
      <c r="RCT972" s="26"/>
      <c r="RCU972" s="26"/>
      <c r="RCV972" s="26"/>
      <c r="RCW972" s="26"/>
      <c r="RCX972" s="26"/>
      <c r="RCY972" s="26"/>
      <c r="RCZ972" s="26"/>
      <c r="RDA972" s="26"/>
      <c r="RDB972" s="26"/>
      <c r="RDC972" s="26"/>
      <c r="RDD972" s="26"/>
      <c r="RDE972" s="26"/>
      <c r="RDF972" s="26"/>
      <c r="RDG972" s="26"/>
      <c r="RDH972" s="26"/>
      <c r="RDI972" s="26"/>
      <c r="RDJ972" s="26"/>
      <c r="RDK972" s="26"/>
      <c r="RDL972" s="26"/>
      <c r="RDM972" s="26"/>
      <c r="RDN972" s="26"/>
      <c r="RDO972" s="26"/>
      <c r="RDP972" s="26"/>
      <c r="RDQ972" s="26"/>
      <c r="RDR972" s="26"/>
      <c r="RDS972" s="26"/>
      <c r="RDT972" s="26"/>
      <c r="RDU972" s="26"/>
      <c r="RDV972" s="26"/>
      <c r="RDW972" s="26"/>
      <c r="RDX972" s="26"/>
      <c r="RDY972" s="26"/>
      <c r="RDZ972" s="26"/>
      <c r="REA972" s="26"/>
      <c r="REB972" s="26"/>
      <c r="REC972" s="26"/>
      <c r="RED972" s="26"/>
      <c r="REE972" s="26"/>
      <c r="REF972" s="26"/>
      <c r="REG972" s="26"/>
      <c r="REH972" s="26"/>
      <c r="REI972" s="26"/>
      <c r="REJ972" s="26"/>
      <c r="REK972" s="26"/>
      <c r="REL972" s="26"/>
      <c r="REM972" s="26"/>
      <c r="REN972" s="26"/>
      <c r="REO972" s="26"/>
      <c r="REP972" s="26"/>
      <c r="REQ972" s="26"/>
      <c r="RER972" s="26"/>
      <c r="RES972" s="26"/>
      <c r="RET972" s="26"/>
      <c r="REU972" s="26"/>
      <c r="REV972" s="26"/>
      <c r="REW972" s="26"/>
      <c r="REX972" s="26"/>
      <c r="REY972" s="26"/>
      <c r="REZ972" s="26"/>
      <c r="RFA972" s="26"/>
      <c r="RFB972" s="26"/>
      <c r="RFC972" s="26"/>
      <c r="RFD972" s="26"/>
      <c r="RFE972" s="26"/>
      <c r="RFF972" s="26"/>
      <c r="RFG972" s="26"/>
      <c r="RFH972" s="26"/>
      <c r="RFI972" s="26"/>
      <c r="RFJ972" s="26"/>
      <c r="RFK972" s="26"/>
      <c r="RFL972" s="26"/>
      <c r="RFM972" s="26"/>
      <c r="RFN972" s="26"/>
      <c r="RFO972" s="26"/>
      <c r="RFP972" s="26"/>
      <c r="RFQ972" s="26"/>
      <c r="RFR972" s="26"/>
      <c r="RFS972" s="26"/>
      <c r="RFT972" s="26"/>
      <c r="RFU972" s="26"/>
      <c r="RFV972" s="26"/>
      <c r="RFW972" s="26"/>
      <c r="RFX972" s="26"/>
      <c r="RFY972" s="26"/>
      <c r="RFZ972" s="26"/>
      <c r="RGA972" s="26"/>
      <c r="RGB972" s="26"/>
      <c r="RGC972" s="26"/>
      <c r="RGD972" s="26"/>
      <c r="RGE972" s="26"/>
      <c r="RGF972" s="26"/>
      <c r="RGG972" s="26"/>
      <c r="RGH972" s="26"/>
      <c r="RGI972" s="26"/>
      <c r="RGJ972" s="26"/>
      <c r="RGK972" s="26"/>
      <c r="RGL972" s="26"/>
      <c r="RGM972" s="26"/>
      <c r="RGN972" s="26"/>
      <c r="RGO972" s="26"/>
      <c r="RGP972" s="26"/>
      <c r="RGQ972" s="26"/>
      <c r="RGR972" s="26"/>
      <c r="RGS972" s="26"/>
      <c r="RGT972" s="26"/>
      <c r="RGU972" s="26"/>
      <c r="RGV972" s="26"/>
      <c r="RGW972" s="26"/>
      <c r="RGX972" s="26"/>
      <c r="RGY972" s="26"/>
      <c r="RGZ972" s="26"/>
      <c r="RHA972" s="26"/>
      <c r="RHB972" s="26"/>
      <c r="RHC972" s="26"/>
      <c r="RHD972" s="26"/>
      <c r="RHE972" s="26"/>
      <c r="RHF972" s="26"/>
      <c r="RHG972" s="26"/>
      <c r="RHH972" s="26"/>
      <c r="RHI972" s="26"/>
      <c r="RHJ972" s="26"/>
      <c r="RHK972" s="26"/>
      <c r="RHL972" s="26"/>
      <c r="RHM972" s="26"/>
      <c r="RHN972" s="26"/>
      <c r="RHO972" s="26"/>
      <c r="RHP972" s="26"/>
      <c r="RHQ972" s="26"/>
      <c r="RHR972" s="26"/>
      <c r="RHS972" s="26"/>
      <c r="RHT972" s="26"/>
      <c r="RHU972" s="26"/>
      <c r="RHV972" s="26"/>
      <c r="RHW972" s="26"/>
      <c r="RHX972" s="26"/>
      <c r="RHY972" s="26"/>
      <c r="RHZ972" s="26"/>
      <c r="RIA972" s="26"/>
      <c r="RIB972" s="26"/>
      <c r="RIC972" s="26"/>
      <c r="RID972" s="26"/>
      <c r="RIE972" s="26"/>
      <c r="RIF972" s="26"/>
      <c r="RIG972" s="26"/>
      <c r="RIH972" s="26"/>
      <c r="RII972" s="26"/>
      <c r="RIJ972" s="26"/>
      <c r="RIK972" s="26"/>
      <c r="RIL972" s="26"/>
      <c r="RIM972" s="26"/>
      <c r="RIN972" s="26"/>
      <c r="RIO972" s="26"/>
      <c r="RIP972" s="26"/>
      <c r="RIQ972" s="26"/>
      <c r="RIR972" s="26"/>
      <c r="RIS972" s="26"/>
      <c r="RIT972" s="26"/>
      <c r="RIU972" s="26"/>
      <c r="RIV972" s="26"/>
      <c r="RIW972" s="26"/>
      <c r="RIX972" s="26"/>
      <c r="RIY972" s="26"/>
      <c r="RIZ972" s="26"/>
      <c r="RJA972" s="26"/>
      <c r="RJB972" s="26"/>
      <c r="RJC972" s="26"/>
      <c r="RJD972" s="26"/>
      <c r="RJE972" s="26"/>
      <c r="RJF972" s="26"/>
      <c r="RJG972" s="26"/>
      <c r="RJH972" s="26"/>
      <c r="RJI972" s="26"/>
      <c r="RJJ972" s="26"/>
      <c r="RJK972" s="26"/>
      <c r="RJL972" s="26"/>
      <c r="RJM972" s="26"/>
      <c r="RJN972" s="26"/>
      <c r="RJO972" s="26"/>
      <c r="RJP972" s="26"/>
      <c r="RJQ972" s="26"/>
      <c r="RJR972" s="26"/>
      <c r="RJS972" s="26"/>
      <c r="RJT972" s="26"/>
      <c r="RJU972" s="26"/>
      <c r="RJV972" s="26"/>
      <c r="RJW972" s="26"/>
      <c r="RJX972" s="26"/>
      <c r="RJY972" s="26"/>
      <c r="RJZ972" s="26"/>
      <c r="RKA972" s="26"/>
      <c r="RKB972" s="26"/>
      <c r="RKC972" s="26"/>
      <c r="RKD972" s="26"/>
      <c r="RKE972" s="26"/>
      <c r="RKF972" s="26"/>
      <c r="RKG972" s="26"/>
      <c r="RKH972" s="26"/>
      <c r="RKI972" s="26"/>
      <c r="RKJ972" s="26"/>
      <c r="RKK972" s="26"/>
      <c r="RKL972" s="26"/>
      <c r="RKM972" s="26"/>
      <c r="RKN972" s="26"/>
      <c r="RKO972" s="26"/>
      <c r="RKP972" s="26"/>
      <c r="RKQ972" s="26"/>
      <c r="RKR972" s="26"/>
      <c r="RKS972" s="26"/>
      <c r="RKT972" s="26"/>
      <c r="RKU972" s="26"/>
      <c r="RKV972" s="26"/>
      <c r="RKW972" s="26"/>
      <c r="RKX972" s="26"/>
      <c r="RKY972" s="26"/>
      <c r="RKZ972" s="26"/>
      <c r="RLA972" s="26"/>
      <c r="RLB972" s="26"/>
      <c r="RLC972" s="26"/>
      <c r="RLD972" s="26"/>
      <c r="RLE972" s="26"/>
      <c r="RLF972" s="26"/>
      <c r="RLG972" s="26"/>
      <c r="RLH972" s="26"/>
      <c r="RLI972" s="26"/>
      <c r="RLJ972" s="26"/>
      <c r="RLK972" s="26"/>
      <c r="RLL972" s="26"/>
      <c r="RLM972" s="26"/>
      <c r="RLN972" s="26"/>
      <c r="RLO972" s="26"/>
      <c r="RLP972" s="26"/>
      <c r="RLQ972" s="26"/>
      <c r="RLR972" s="26"/>
      <c r="RLS972" s="26"/>
      <c r="RLT972" s="26"/>
      <c r="RLU972" s="26"/>
      <c r="RLV972" s="26"/>
      <c r="RLW972" s="26"/>
      <c r="RLX972" s="26"/>
      <c r="RLY972" s="26"/>
      <c r="RLZ972" s="26"/>
      <c r="RMA972" s="26"/>
      <c r="RMB972" s="26"/>
      <c r="RMC972" s="26"/>
      <c r="RMD972" s="26"/>
      <c r="RME972" s="26"/>
      <c r="RMF972" s="26"/>
      <c r="RMG972" s="26"/>
      <c r="RMH972" s="26"/>
      <c r="RMI972" s="26"/>
      <c r="RMJ972" s="26"/>
      <c r="RMK972" s="26"/>
      <c r="RML972" s="26"/>
      <c r="RMM972" s="26"/>
      <c r="RMN972" s="26"/>
      <c r="RMO972" s="26"/>
      <c r="RMP972" s="26"/>
      <c r="RMQ972" s="26"/>
      <c r="RMR972" s="26"/>
      <c r="RMS972" s="26"/>
      <c r="RMT972" s="26"/>
      <c r="RMU972" s="26"/>
      <c r="RMV972" s="26"/>
      <c r="RMW972" s="26"/>
      <c r="RMX972" s="26"/>
      <c r="RMY972" s="26"/>
      <c r="RMZ972" s="26"/>
      <c r="RNA972" s="26"/>
      <c r="RNB972" s="26"/>
      <c r="RNC972" s="26"/>
      <c r="RND972" s="26"/>
      <c r="RNE972" s="26"/>
      <c r="RNF972" s="26"/>
      <c r="RNG972" s="26"/>
      <c r="RNH972" s="26"/>
      <c r="RNI972" s="26"/>
      <c r="RNJ972" s="26"/>
      <c r="RNK972" s="26"/>
      <c r="RNL972" s="26"/>
      <c r="RNM972" s="26"/>
      <c r="RNN972" s="26"/>
      <c r="RNO972" s="26"/>
      <c r="RNP972" s="26"/>
      <c r="RNQ972" s="26"/>
      <c r="RNR972" s="26"/>
      <c r="RNS972" s="26"/>
      <c r="RNT972" s="26"/>
      <c r="RNU972" s="26"/>
      <c r="RNV972" s="26"/>
      <c r="RNW972" s="26"/>
      <c r="RNX972" s="26"/>
      <c r="RNY972" s="26"/>
      <c r="RNZ972" s="26"/>
      <c r="ROA972" s="26"/>
      <c r="ROB972" s="26"/>
      <c r="ROC972" s="26"/>
      <c r="ROD972" s="26"/>
      <c r="ROE972" s="26"/>
      <c r="ROF972" s="26"/>
      <c r="ROG972" s="26"/>
      <c r="ROH972" s="26"/>
      <c r="ROI972" s="26"/>
      <c r="ROJ972" s="26"/>
      <c r="ROK972" s="26"/>
      <c r="ROL972" s="26"/>
      <c r="ROM972" s="26"/>
      <c r="RON972" s="26"/>
      <c r="ROO972" s="26"/>
      <c r="ROP972" s="26"/>
      <c r="ROQ972" s="26"/>
      <c r="ROR972" s="26"/>
      <c r="ROS972" s="26"/>
      <c r="ROT972" s="26"/>
      <c r="ROU972" s="26"/>
      <c r="ROV972" s="26"/>
      <c r="ROW972" s="26"/>
      <c r="ROX972" s="26"/>
      <c r="ROY972" s="26"/>
      <c r="ROZ972" s="26"/>
      <c r="RPA972" s="26"/>
      <c r="RPB972" s="26"/>
      <c r="RPC972" s="26"/>
      <c r="RPD972" s="26"/>
      <c r="RPE972" s="26"/>
      <c r="RPF972" s="26"/>
      <c r="RPG972" s="26"/>
      <c r="RPH972" s="26"/>
      <c r="RPI972" s="26"/>
      <c r="RPJ972" s="26"/>
      <c r="RPK972" s="26"/>
      <c r="RPL972" s="26"/>
      <c r="RPM972" s="26"/>
      <c r="RPN972" s="26"/>
      <c r="RPO972" s="26"/>
      <c r="RPP972" s="26"/>
      <c r="RPQ972" s="26"/>
      <c r="RPR972" s="26"/>
      <c r="RPS972" s="26"/>
      <c r="RPT972" s="26"/>
      <c r="RPU972" s="26"/>
      <c r="RPV972" s="26"/>
      <c r="RPW972" s="26"/>
      <c r="RPX972" s="26"/>
      <c r="RPY972" s="26"/>
      <c r="RPZ972" s="26"/>
      <c r="RQA972" s="26"/>
      <c r="RQB972" s="26"/>
      <c r="RQC972" s="26"/>
      <c r="RQD972" s="26"/>
      <c r="RQE972" s="26"/>
      <c r="RQF972" s="26"/>
      <c r="RQG972" s="26"/>
      <c r="RQH972" s="26"/>
      <c r="RQI972" s="26"/>
      <c r="RQJ972" s="26"/>
      <c r="RQK972" s="26"/>
      <c r="RQL972" s="26"/>
      <c r="RQM972" s="26"/>
      <c r="RQN972" s="26"/>
      <c r="RQO972" s="26"/>
      <c r="RQP972" s="26"/>
      <c r="RQQ972" s="26"/>
      <c r="RQR972" s="26"/>
      <c r="RQS972" s="26"/>
      <c r="RQT972" s="26"/>
      <c r="RQU972" s="26"/>
      <c r="RQV972" s="26"/>
      <c r="RQW972" s="26"/>
      <c r="RQX972" s="26"/>
      <c r="RQY972" s="26"/>
      <c r="RQZ972" s="26"/>
      <c r="RRA972" s="26"/>
      <c r="RRB972" s="26"/>
      <c r="RRC972" s="26"/>
      <c r="RRD972" s="26"/>
      <c r="RRE972" s="26"/>
      <c r="RRF972" s="26"/>
      <c r="RRG972" s="26"/>
      <c r="RRH972" s="26"/>
      <c r="RRI972" s="26"/>
      <c r="RRJ972" s="26"/>
      <c r="RRK972" s="26"/>
      <c r="RRL972" s="26"/>
      <c r="RRM972" s="26"/>
      <c r="RRN972" s="26"/>
      <c r="RRO972" s="26"/>
      <c r="RRP972" s="26"/>
      <c r="RRQ972" s="26"/>
      <c r="RRR972" s="26"/>
      <c r="RRS972" s="26"/>
      <c r="RRT972" s="26"/>
      <c r="RRU972" s="26"/>
      <c r="RRV972" s="26"/>
      <c r="RRW972" s="26"/>
      <c r="RRX972" s="26"/>
      <c r="RRY972" s="26"/>
      <c r="RRZ972" s="26"/>
      <c r="RSA972" s="26"/>
      <c r="RSB972" s="26"/>
      <c r="RSC972" s="26"/>
      <c r="RSD972" s="26"/>
      <c r="RSE972" s="26"/>
      <c r="RSF972" s="26"/>
      <c r="RSG972" s="26"/>
      <c r="RSH972" s="26"/>
      <c r="RSI972" s="26"/>
      <c r="RSJ972" s="26"/>
      <c r="RSK972" s="26"/>
      <c r="RSL972" s="26"/>
      <c r="RSM972" s="26"/>
      <c r="RSN972" s="26"/>
      <c r="RSO972" s="26"/>
      <c r="RSP972" s="26"/>
      <c r="RSQ972" s="26"/>
      <c r="RSR972" s="26"/>
      <c r="RSS972" s="26"/>
      <c r="RST972" s="26"/>
      <c r="RSU972" s="26"/>
      <c r="RSV972" s="26"/>
      <c r="RSW972" s="26"/>
      <c r="RSX972" s="26"/>
      <c r="RSY972" s="26"/>
      <c r="RSZ972" s="26"/>
      <c r="RTA972" s="26"/>
      <c r="RTB972" s="26"/>
      <c r="RTC972" s="26"/>
      <c r="RTD972" s="26"/>
      <c r="RTE972" s="26"/>
      <c r="RTF972" s="26"/>
      <c r="RTG972" s="26"/>
      <c r="RTH972" s="26"/>
      <c r="RTI972" s="26"/>
      <c r="RTJ972" s="26"/>
      <c r="RTK972" s="26"/>
      <c r="RTL972" s="26"/>
      <c r="RTM972" s="26"/>
      <c r="RTN972" s="26"/>
      <c r="RTO972" s="26"/>
      <c r="RTP972" s="26"/>
      <c r="RTQ972" s="26"/>
      <c r="RTR972" s="26"/>
      <c r="RTS972" s="26"/>
      <c r="RTT972" s="26"/>
      <c r="RTU972" s="26"/>
      <c r="RTV972" s="26"/>
      <c r="RTW972" s="26"/>
      <c r="RTX972" s="26"/>
      <c r="RTY972" s="26"/>
      <c r="RTZ972" s="26"/>
      <c r="RUA972" s="26"/>
      <c r="RUB972" s="26"/>
      <c r="RUC972" s="26"/>
      <c r="RUD972" s="26"/>
      <c r="RUE972" s="26"/>
      <c r="RUF972" s="26"/>
      <c r="RUG972" s="26"/>
      <c r="RUH972" s="26"/>
      <c r="RUI972" s="26"/>
      <c r="RUJ972" s="26"/>
      <c r="RUK972" s="26"/>
      <c r="RUL972" s="26"/>
      <c r="RUM972" s="26"/>
      <c r="RUN972" s="26"/>
      <c r="RUO972" s="26"/>
      <c r="RUP972" s="26"/>
      <c r="RUQ972" s="26"/>
      <c r="RUR972" s="26"/>
      <c r="RUS972" s="26"/>
      <c r="RUT972" s="26"/>
      <c r="RUU972" s="26"/>
      <c r="RUV972" s="26"/>
      <c r="RUW972" s="26"/>
      <c r="RUX972" s="26"/>
      <c r="RUY972" s="26"/>
      <c r="RUZ972" s="26"/>
      <c r="RVA972" s="26"/>
      <c r="RVB972" s="26"/>
      <c r="RVC972" s="26"/>
      <c r="RVD972" s="26"/>
      <c r="RVE972" s="26"/>
      <c r="RVF972" s="26"/>
      <c r="RVG972" s="26"/>
      <c r="RVH972" s="26"/>
      <c r="RVI972" s="26"/>
      <c r="RVJ972" s="26"/>
      <c r="RVK972" s="26"/>
      <c r="RVL972" s="26"/>
      <c r="RVM972" s="26"/>
      <c r="RVN972" s="26"/>
      <c r="RVO972" s="26"/>
      <c r="RVP972" s="26"/>
      <c r="RVQ972" s="26"/>
      <c r="RVR972" s="26"/>
      <c r="RVS972" s="26"/>
      <c r="RVT972" s="26"/>
      <c r="RVU972" s="26"/>
      <c r="RVV972" s="26"/>
      <c r="RVW972" s="26"/>
      <c r="RVX972" s="26"/>
      <c r="RVY972" s="26"/>
      <c r="RVZ972" s="26"/>
      <c r="RWA972" s="26"/>
      <c r="RWB972" s="26"/>
      <c r="RWC972" s="26"/>
      <c r="RWD972" s="26"/>
      <c r="RWE972" s="26"/>
      <c r="RWF972" s="26"/>
      <c r="RWG972" s="26"/>
      <c r="RWH972" s="26"/>
      <c r="RWI972" s="26"/>
      <c r="RWJ972" s="26"/>
      <c r="RWK972" s="26"/>
      <c r="RWL972" s="26"/>
      <c r="RWM972" s="26"/>
      <c r="RWN972" s="26"/>
      <c r="RWO972" s="26"/>
      <c r="RWP972" s="26"/>
      <c r="RWQ972" s="26"/>
      <c r="RWR972" s="26"/>
      <c r="RWS972" s="26"/>
      <c r="RWT972" s="26"/>
      <c r="RWU972" s="26"/>
      <c r="RWV972" s="26"/>
      <c r="RWW972" s="26"/>
      <c r="RWX972" s="26"/>
      <c r="RWY972" s="26"/>
      <c r="RWZ972" s="26"/>
      <c r="RXA972" s="26"/>
      <c r="RXB972" s="26"/>
      <c r="RXC972" s="26"/>
      <c r="RXD972" s="26"/>
      <c r="RXE972" s="26"/>
      <c r="RXF972" s="26"/>
      <c r="RXG972" s="26"/>
      <c r="RXH972" s="26"/>
      <c r="RXI972" s="26"/>
      <c r="RXJ972" s="26"/>
      <c r="RXK972" s="26"/>
      <c r="RXL972" s="26"/>
      <c r="RXM972" s="26"/>
      <c r="RXN972" s="26"/>
      <c r="RXO972" s="26"/>
      <c r="RXP972" s="26"/>
      <c r="RXQ972" s="26"/>
      <c r="RXR972" s="26"/>
      <c r="RXS972" s="26"/>
      <c r="RXT972" s="26"/>
      <c r="RXU972" s="26"/>
      <c r="RXV972" s="26"/>
      <c r="RXW972" s="26"/>
      <c r="RXX972" s="26"/>
      <c r="RXY972" s="26"/>
      <c r="RXZ972" s="26"/>
      <c r="RYA972" s="26"/>
      <c r="RYB972" s="26"/>
      <c r="RYC972" s="26"/>
      <c r="RYD972" s="26"/>
      <c r="RYE972" s="26"/>
      <c r="RYF972" s="26"/>
      <c r="RYG972" s="26"/>
      <c r="RYH972" s="26"/>
      <c r="RYI972" s="26"/>
      <c r="RYJ972" s="26"/>
      <c r="RYK972" s="26"/>
      <c r="RYL972" s="26"/>
      <c r="RYM972" s="26"/>
      <c r="RYN972" s="26"/>
      <c r="RYO972" s="26"/>
      <c r="RYP972" s="26"/>
      <c r="RYQ972" s="26"/>
      <c r="RYR972" s="26"/>
      <c r="RYS972" s="26"/>
      <c r="RYT972" s="26"/>
      <c r="RYU972" s="26"/>
      <c r="RYV972" s="26"/>
      <c r="RYW972" s="26"/>
      <c r="RYX972" s="26"/>
      <c r="RYY972" s="26"/>
      <c r="RYZ972" s="26"/>
      <c r="RZA972" s="26"/>
      <c r="RZB972" s="26"/>
      <c r="RZC972" s="26"/>
      <c r="RZD972" s="26"/>
      <c r="RZE972" s="26"/>
      <c r="RZF972" s="26"/>
      <c r="RZG972" s="26"/>
      <c r="RZH972" s="26"/>
      <c r="RZI972" s="26"/>
      <c r="RZJ972" s="26"/>
      <c r="RZK972" s="26"/>
      <c r="RZL972" s="26"/>
      <c r="RZM972" s="26"/>
      <c r="RZN972" s="26"/>
      <c r="RZO972" s="26"/>
      <c r="RZP972" s="26"/>
      <c r="RZQ972" s="26"/>
      <c r="RZR972" s="26"/>
      <c r="RZS972" s="26"/>
      <c r="RZT972" s="26"/>
      <c r="RZU972" s="26"/>
      <c r="RZV972" s="26"/>
      <c r="RZW972" s="26"/>
      <c r="RZX972" s="26"/>
      <c r="RZY972" s="26"/>
      <c r="RZZ972" s="26"/>
      <c r="SAA972" s="26"/>
      <c r="SAB972" s="26"/>
      <c r="SAC972" s="26"/>
      <c r="SAD972" s="26"/>
      <c r="SAE972" s="26"/>
      <c r="SAF972" s="26"/>
      <c r="SAG972" s="26"/>
      <c r="SAH972" s="26"/>
      <c r="SAI972" s="26"/>
      <c r="SAJ972" s="26"/>
      <c r="SAK972" s="26"/>
      <c r="SAL972" s="26"/>
      <c r="SAM972" s="26"/>
      <c r="SAN972" s="26"/>
      <c r="SAO972" s="26"/>
      <c r="SAP972" s="26"/>
      <c r="SAQ972" s="26"/>
      <c r="SAR972" s="26"/>
      <c r="SAS972" s="26"/>
      <c r="SAT972" s="26"/>
      <c r="SAU972" s="26"/>
      <c r="SAV972" s="26"/>
      <c r="SAW972" s="26"/>
      <c r="SAX972" s="26"/>
      <c r="SAY972" s="26"/>
      <c r="SAZ972" s="26"/>
      <c r="SBA972" s="26"/>
      <c r="SBB972" s="26"/>
      <c r="SBC972" s="26"/>
      <c r="SBD972" s="26"/>
      <c r="SBE972" s="26"/>
      <c r="SBF972" s="26"/>
      <c r="SBG972" s="26"/>
      <c r="SBH972" s="26"/>
      <c r="SBI972" s="26"/>
      <c r="SBJ972" s="26"/>
      <c r="SBK972" s="26"/>
      <c r="SBL972" s="26"/>
      <c r="SBM972" s="26"/>
      <c r="SBN972" s="26"/>
      <c r="SBO972" s="26"/>
      <c r="SBP972" s="26"/>
      <c r="SBQ972" s="26"/>
      <c r="SBR972" s="26"/>
      <c r="SBS972" s="26"/>
      <c r="SBT972" s="26"/>
      <c r="SBU972" s="26"/>
      <c r="SBV972" s="26"/>
      <c r="SBW972" s="26"/>
      <c r="SBX972" s="26"/>
      <c r="SBY972" s="26"/>
      <c r="SBZ972" s="26"/>
      <c r="SCA972" s="26"/>
      <c r="SCB972" s="26"/>
      <c r="SCC972" s="26"/>
      <c r="SCD972" s="26"/>
      <c r="SCE972" s="26"/>
      <c r="SCF972" s="26"/>
      <c r="SCG972" s="26"/>
      <c r="SCH972" s="26"/>
      <c r="SCI972" s="26"/>
      <c r="SCJ972" s="26"/>
      <c r="SCK972" s="26"/>
      <c r="SCL972" s="26"/>
      <c r="SCM972" s="26"/>
      <c r="SCN972" s="26"/>
      <c r="SCO972" s="26"/>
      <c r="SCP972" s="26"/>
      <c r="SCQ972" s="26"/>
      <c r="SCR972" s="26"/>
      <c r="SCS972" s="26"/>
      <c r="SCT972" s="26"/>
      <c r="SCU972" s="26"/>
      <c r="SCV972" s="26"/>
      <c r="SCW972" s="26"/>
      <c r="SCX972" s="26"/>
      <c r="SCY972" s="26"/>
      <c r="SCZ972" s="26"/>
      <c r="SDA972" s="26"/>
      <c r="SDB972" s="26"/>
      <c r="SDC972" s="26"/>
      <c r="SDD972" s="26"/>
      <c r="SDE972" s="26"/>
      <c r="SDF972" s="26"/>
      <c r="SDG972" s="26"/>
      <c r="SDH972" s="26"/>
      <c r="SDI972" s="26"/>
      <c r="SDJ972" s="26"/>
      <c r="SDK972" s="26"/>
      <c r="SDL972" s="26"/>
      <c r="SDM972" s="26"/>
      <c r="SDN972" s="26"/>
      <c r="SDO972" s="26"/>
      <c r="SDP972" s="26"/>
      <c r="SDQ972" s="26"/>
      <c r="SDR972" s="26"/>
      <c r="SDS972" s="26"/>
      <c r="SDT972" s="26"/>
      <c r="SDU972" s="26"/>
      <c r="SDV972" s="26"/>
      <c r="SDW972" s="26"/>
      <c r="SDX972" s="26"/>
      <c r="SDY972" s="26"/>
      <c r="SDZ972" s="26"/>
      <c r="SEA972" s="26"/>
      <c r="SEB972" s="26"/>
      <c r="SEC972" s="26"/>
      <c r="SED972" s="26"/>
      <c r="SEE972" s="26"/>
      <c r="SEF972" s="26"/>
      <c r="SEG972" s="26"/>
      <c r="SEH972" s="26"/>
      <c r="SEI972" s="26"/>
      <c r="SEJ972" s="26"/>
      <c r="SEK972" s="26"/>
      <c r="SEL972" s="26"/>
      <c r="SEM972" s="26"/>
      <c r="SEN972" s="26"/>
      <c r="SEO972" s="26"/>
      <c r="SEP972" s="26"/>
      <c r="SEQ972" s="26"/>
      <c r="SER972" s="26"/>
      <c r="SES972" s="26"/>
      <c r="SET972" s="26"/>
      <c r="SEU972" s="26"/>
      <c r="SEV972" s="26"/>
      <c r="SEW972" s="26"/>
      <c r="SEX972" s="26"/>
      <c r="SEY972" s="26"/>
      <c r="SEZ972" s="26"/>
      <c r="SFA972" s="26"/>
      <c r="SFB972" s="26"/>
      <c r="SFC972" s="26"/>
      <c r="SFD972" s="26"/>
      <c r="SFE972" s="26"/>
      <c r="SFF972" s="26"/>
      <c r="SFG972" s="26"/>
      <c r="SFH972" s="26"/>
      <c r="SFI972" s="26"/>
      <c r="SFJ972" s="26"/>
      <c r="SFK972" s="26"/>
      <c r="SFL972" s="26"/>
      <c r="SFM972" s="26"/>
      <c r="SFN972" s="26"/>
      <c r="SFO972" s="26"/>
      <c r="SFP972" s="26"/>
      <c r="SFQ972" s="26"/>
      <c r="SFR972" s="26"/>
      <c r="SFS972" s="26"/>
      <c r="SFT972" s="26"/>
      <c r="SFU972" s="26"/>
      <c r="SFV972" s="26"/>
      <c r="SFW972" s="26"/>
      <c r="SFX972" s="26"/>
      <c r="SFY972" s="26"/>
      <c r="SFZ972" s="26"/>
      <c r="SGA972" s="26"/>
      <c r="SGB972" s="26"/>
      <c r="SGC972" s="26"/>
      <c r="SGD972" s="26"/>
      <c r="SGE972" s="26"/>
      <c r="SGF972" s="26"/>
      <c r="SGG972" s="26"/>
      <c r="SGH972" s="26"/>
      <c r="SGI972" s="26"/>
      <c r="SGJ972" s="26"/>
      <c r="SGK972" s="26"/>
      <c r="SGL972" s="26"/>
      <c r="SGM972" s="26"/>
      <c r="SGN972" s="26"/>
      <c r="SGO972" s="26"/>
      <c r="SGP972" s="26"/>
      <c r="SGQ972" s="26"/>
      <c r="SGR972" s="26"/>
      <c r="SGS972" s="26"/>
      <c r="SGT972" s="26"/>
      <c r="SGU972" s="26"/>
      <c r="SGV972" s="26"/>
      <c r="SGW972" s="26"/>
      <c r="SGX972" s="26"/>
      <c r="SGY972" s="26"/>
      <c r="SGZ972" s="26"/>
      <c r="SHA972" s="26"/>
      <c r="SHB972" s="26"/>
      <c r="SHC972" s="26"/>
      <c r="SHD972" s="26"/>
      <c r="SHE972" s="26"/>
      <c r="SHF972" s="26"/>
      <c r="SHG972" s="26"/>
      <c r="SHH972" s="26"/>
      <c r="SHI972" s="26"/>
      <c r="SHJ972" s="26"/>
      <c r="SHK972" s="26"/>
      <c r="SHL972" s="26"/>
      <c r="SHM972" s="26"/>
      <c r="SHN972" s="26"/>
      <c r="SHO972" s="26"/>
      <c r="SHP972" s="26"/>
      <c r="SHQ972" s="26"/>
      <c r="SHR972" s="26"/>
      <c r="SHS972" s="26"/>
      <c r="SHT972" s="26"/>
      <c r="SHU972" s="26"/>
      <c r="SHV972" s="26"/>
      <c r="SHW972" s="26"/>
      <c r="SHX972" s="26"/>
      <c r="SHY972" s="26"/>
      <c r="SHZ972" s="26"/>
      <c r="SIA972" s="26"/>
      <c r="SIB972" s="26"/>
      <c r="SIC972" s="26"/>
      <c r="SID972" s="26"/>
      <c r="SIE972" s="26"/>
      <c r="SIF972" s="26"/>
      <c r="SIG972" s="26"/>
      <c r="SIH972" s="26"/>
      <c r="SII972" s="26"/>
      <c r="SIJ972" s="26"/>
      <c r="SIK972" s="26"/>
      <c r="SIL972" s="26"/>
      <c r="SIM972" s="26"/>
      <c r="SIN972" s="26"/>
      <c r="SIO972" s="26"/>
      <c r="SIP972" s="26"/>
      <c r="SIQ972" s="26"/>
      <c r="SIR972" s="26"/>
      <c r="SIS972" s="26"/>
      <c r="SIT972" s="26"/>
      <c r="SIU972" s="26"/>
      <c r="SIV972" s="26"/>
      <c r="SIW972" s="26"/>
      <c r="SIX972" s="26"/>
      <c r="SIY972" s="26"/>
      <c r="SIZ972" s="26"/>
      <c r="SJA972" s="26"/>
      <c r="SJB972" s="26"/>
      <c r="SJC972" s="26"/>
      <c r="SJD972" s="26"/>
      <c r="SJE972" s="26"/>
      <c r="SJF972" s="26"/>
      <c r="SJG972" s="26"/>
      <c r="SJH972" s="26"/>
      <c r="SJI972" s="26"/>
      <c r="SJJ972" s="26"/>
      <c r="SJK972" s="26"/>
      <c r="SJL972" s="26"/>
      <c r="SJM972" s="26"/>
      <c r="SJN972" s="26"/>
      <c r="SJO972" s="26"/>
      <c r="SJP972" s="26"/>
      <c r="SJQ972" s="26"/>
      <c r="SJR972" s="26"/>
      <c r="SJS972" s="26"/>
      <c r="SJT972" s="26"/>
      <c r="SJU972" s="26"/>
      <c r="SJV972" s="26"/>
      <c r="SJW972" s="26"/>
      <c r="SJX972" s="26"/>
      <c r="SJY972" s="26"/>
      <c r="SJZ972" s="26"/>
      <c r="SKA972" s="26"/>
      <c r="SKB972" s="26"/>
      <c r="SKC972" s="26"/>
      <c r="SKD972" s="26"/>
      <c r="SKE972" s="26"/>
      <c r="SKF972" s="26"/>
      <c r="SKG972" s="26"/>
      <c r="SKH972" s="26"/>
      <c r="SKI972" s="26"/>
      <c r="SKJ972" s="26"/>
      <c r="SKK972" s="26"/>
      <c r="SKL972" s="26"/>
      <c r="SKM972" s="26"/>
      <c r="SKN972" s="26"/>
      <c r="SKO972" s="26"/>
      <c r="SKP972" s="26"/>
      <c r="SKQ972" s="26"/>
      <c r="SKR972" s="26"/>
      <c r="SKS972" s="26"/>
      <c r="SKT972" s="26"/>
      <c r="SKU972" s="26"/>
      <c r="SKV972" s="26"/>
      <c r="SKW972" s="26"/>
      <c r="SKX972" s="26"/>
      <c r="SKY972" s="26"/>
      <c r="SKZ972" s="26"/>
      <c r="SLA972" s="26"/>
      <c r="SLB972" s="26"/>
      <c r="SLC972" s="26"/>
      <c r="SLD972" s="26"/>
      <c r="SLE972" s="26"/>
      <c r="SLF972" s="26"/>
      <c r="SLG972" s="26"/>
      <c r="SLH972" s="26"/>
      <c r="SLI972" s="26"/>
      <c r="SLJ972" s="26"/>
      <c r="SLK972" s="26"/>
      <c r="SLL972" s="26"/>
      <c r="SLM972" s="26"/>
      <c r="SLN972" s="26"/>
      <c r="SLO972" s="26"/>
      <c r="SLP972" s="26"/>
      <c r="SLQ972" s="26"/>
      <c r="SLR972" s="26"/>
      <c r="SLS972" s="26"/>
      <c r="SLT972" s="26"/>
      <c r="SLU972" s="26"/>
      <c r="SLV972" s="26"/>
      <c r="SLW972" s="26"/>
      <c r="SLX972" s="26"/>
      <c r="SLY972" s="26"/>
      <c r="SLZ972" s="26"/>
      <c r="SMA972" s="26"/>
      <c r="SMB972" s="26"/>
      <c r="SMC972" s="26"/>
      <c r="SMD972" s="26"/>
      <c r="SME972" s="26"/>
      <c r="SMF972" s="26"/>
      <c r="SMG972" s="26"/>
      <c r="SMH972" s="26"/>
      <c r="SMI972" s="26"/>
      <c r="SMJ972" s="26"/>
      <c r="SMK972" s="26"/>
      <c r="SML972" s="26"/>
      <c r="SMM972" s="26"/>
      <c r="SMN972" s="26"/>
      <c r="SMO972" s="26"/>
      <c r="SMP972" s="26"/>
      <c r="SMQ972" s="26"/>
      <c r="SMR972" s="26"/>
      <c r="SMS972" s="26"/>
      <c r="SMT972" s="26"/>
      <c r="SMU972" s="26"/>
      <c r="SMV972" s="26"/>
      <c r="SMW972" s="26"/>
      <c r="SMX972" s="26"/>
      <c r="SMY972" s="26"/>
      <c r="SMZ972" s="26"/>
      <c r="SNA972" s="26"/>
      <c r="SNB972" s="26"/>
      <c r="SNC972" s="26"/>
      <c r="SND972" s="26"/>
      <c r="SNE972" s="26"/>
      <c r="SNF972" s="26"/>
      <c r="SNG972" s="26"/>
      <c r="SNH972" s="26"/>
      <c r="SNI972" s="26"/>
      <c r="SNJ972" s="26"/>
      <c r="SNK972" s="26"/>
      <c r="SNL972" s="26"/>
      <c r="SNM972" s="26"/>
      <c r="SNN972" s="26"/>
      <c r="SNO972" s="26"/>
      <c r="SNP972" s="26"/>
      <c r="SNQ972" s="26"/>
      <c r="SNR972" s="26"/>
      <c r="SNS972" s="26"/>
      <c r="SNT972" s="26"/>
      <c r="SNU972" s="26"/>
      <c r="SNV972" s="26"/>
      <c r="SNW972" s="26"/>
      <c r="SNX972" s="26"/>
      <c r="SNY972" s="26"/>
      <c r="SNZ972" s="26"/>
      <c r="SOA972" s="26"/>
      <c r="SOB972" s="26"/>
      <c r="SOC972" s="26"/>
      <c r="SOD972" s="26"/>
      <c r="SOE972" s="26"/>
      <c r="SOF972" s="26"/>
      <c r="SOG972" s="26"/>
      <c r="SOH972" s="26"/>
      <c r="SOI972" s="26"/>
      <c r="SOJ972" s="26"/>
      <c r="SOK972" s="26"/>
      <c r="SOL972" s="26"/>
      <c r="SOM972" s="26"/>
      <c r="SON972" s="26"/>
      <c r="SOO972" s="26"/>
      <c r="SOP972" s="26"/>
      <c r="SOQ972" s="26"/>
      <c r="SOR972" s="26"/>
      <c r="SOS972" s="26"/>
      <c r="SOT972" s="26"/>
      <c r="SOU972" s="26"/>
      <c r="SOV972" s="26"/>
      <c r="SOW972" s="26"/>
      <c r="SOX972" s="26"/>
      <c r="SOY972" s="26"/>
      <c r="SOZ972" s="26"/>
      <c r="SPA972" s="26"/>
      <c r="SPB972" s="26"/>
      <c r="SPC972" s="26"/>
      <c r="SPD972" s="26"/>
      <c r="SPE972" s="26"/>
      <c r="SPF972" s="26"/>
      <c r="SPG972" s="26"/>
      <c r="SPH972" s="26"/>
      <c r="SPI972" s="26"/>
      <c r="SPJ972" s="26"/>
      <c r="SPK972" s="26"/>
      <c r="SPL972" s="26"/>
      <c r="SPM972" s="26"/>
      <c r="SPN972" s="26"/>
      <c r="SPO972" s="26"/>
      <c r="SPP972" s="26"/>
      <c r="SPQ972" s="26"/>
      <c r="SPR972" s="26"/>
      <c r="SPS972" s="26"/>
      <c r="SPT972" s="26"/>
      <c r="SPU972" s="26"/>
      <c r="SPV972" s="26"/>
      <c r="SPW972" s="26"/>
      <c r="SPX972" s="26"/>
      <c r="SPY972" s="26"/>
      <c r="SPZ972" s="26"/>
      <c r="SQA972" s="26"/>
      <c r="SQB972" s="26"/>
      <c r="SQC972" s="26"/>
      <c r="SQD972" s="26"/>
      <c r="SQE972" s="26"/>
      <c r="SQF972" s="26"/>
      <c r="SQG972" s="26"/>
      <c r="SQH972" s="26"/>
      <c r="SQI972" s="26"/>
      <c r="SQJ972" s="26"/>
      <c r="SQK972" s="26"/>
      <c r="SQL972" s="26"/>
      <c r="SQM972" s="26"/>
      <c r="SQN972" s="26"/>
      <c r="SQO972" s="26"/>
      <c r="SQP972" s="26"/>
      <c r="SQQ972" s="26"/>
      <c r="SQR972" s="26"/>
      <c r="SQS972" s="26"/>
      <c r="SQT972" s="26"/>
      <c r="SQU972" s="26"/>
      <c r="SQV972" s="26"/>
      <c r="SQW972" s="26"/>
      <c r="SQX972" s="26"/>
      <c r="SQY972" s="26"/>
      <c r="SQZ972" s="26"/>
      <c r="SRA972" s="26"/>
      <c r="SRB972" s="26"/>
      <c r="SRC972" s="26"/>
      <c r="SRD972" s="26"/>
      <c r="SRE972" s="26"/>
      <c r="SRF972" s="26"/>
      <c r="SRG972" s="26"/>
      <c r="SRH972" s="26"/>
      <c r="SRI972" s="26"/>
      <c r="SRJ972" s="26"/>
      <c r="SRK972" s="26"/>
      <c r="SRL972" s="26"/>
      <c r="SRM972" s="26"/>
      <c r="SRN972" s="26"/>
      <c r="SRO972" s="26"/>
      <c r="SRP972" s="26"/>
      <c r="SRQ972" s="26"/>
      <c r="SRR972" s="26"/>
      <c r="SRS972" s="26"/>
      <c r="SRT972" s="26"/>
      <c r="SRU972" s="26"/>
      <c r="SRV972" s="26"/>
      <c r="SRW972" s="26"/>
      <c r="SRX972" s="26"/>
      <c r="SRY972" s="26"/>
      <c r="SRZ972" s="26"/>
      <c r="SSA972" s="26"/>
      <c r="SSB972" s="26"/>
      <c r="SSC972" s="26"/>
      <c r="SSD972" s="26"/>
      <c r="SSE972" s="26"/>
      <c r="SSF972" s="26"/>
      <c r="SSG972" s="26"/>
      <c r="SSH972" s="26"/>
      <c r="SSI972" s="26"/>
      <c r="SSJ972" s="26"/>
      <c r="SSK972" s="26"/>
      <c r="SSL972" s="26"/>
      <c r="SSM972" s="26"/>
      <c r="SSN972" s="26"/>
      <c r="SSO972" s="26"/>
      <c r="SSP972" s="26"/>
      <c r="SSQ972" s="26"/>
      <c r="SSR972" s="26"/>
      <c r="SSS972" s="26"/>
      <c r="SST972" s="26"/>
      <c r="SSU972" s="26"/>
      <c r="SSV972" s="26"/>
      <c r="SSW972" s="26"/>
      <c r="SSX972" s="26"/>
      <c r="SSY972" s="26"/>
      <c r="SSZ972" s="26"/>
      <c r="STA972" s="26"/>
      <c r="STB972" s="26"/>
      <c r="STC972" s="26"/>
      <c r="STD972" s="26"/>
      <c r="STE972" s="26"/>
      <c r="STF972" s="26"/>
      <c r="STG972" s="26"/>
      <c r="STH972" s="26"/>
      <c r="STI972" s="26"/>
      <c r="STJ972" s="26"/>
      <c r="STK972" s="26"/>
      <c r="STL972" s="26"/>
      <c r="STM972" s="26"/>
      <c r="STN972" s="26"/>
      <c r="STO972" s="26"/>
      <c r="STP972" s="26"/>
      <c r="STQ972" s="26"/>
      <c r="STR972" s="26"/>
      <c r="STS972" s="26"/>
      <c r="STT972" s="26"/>
      <c r="STU972" s="26"/>
      <c r="STV972" s="26"/>
      <c r="STW972" s="26"/>
      <c r="STX972" s="26"/>
      <c r="STY972" s="26"/>
      <c r="STZ972" s="26"/>
      <c r="SUA972" s="26"/>
      <c r="SUB972" s="26"/>
      <c r="SUC972" s="26"/>
      <c r="SUD972" s="26"/>
      <c r="SUE972" s="26"/>
      <c r="SUF972" s="26"/>
      <c r="SUG972" s="26"/>
      <c r="SUH972" s="26"/>
      <c r="SUI972" s="26"/>
      <c r="SUJ972" s="26"/>
      <c r="SUK972" s="26"/>
      <c r="SUL972" s="26"/>
      <c r="SUM972" s="26"/>
      <c r="SUN972" s="26"/>
      <c r="SUO972" s="26"/>
      <c r="SUP972" s="26"/>
      <c r="SUQ972" s="26"/>
      <c r="SUR972" s="26"/>
      <c r="SUS972" s="26"/>
      <c r="SUT972" s="26"/>
      <c r="SUU972" s="26"/>
      <c r="SUV972" s="26"/>
      <c r="SUW972" s="26"/>
      <c r="SUX972" s="26"/>
      <c r="SUY972" s="26"/>
      <c r="SUZ972" s="26"/>
      <c r="SVA972" s="26"/>
      <c r="SVB972" s="26"/>
      <c r="SVC972" s="26"/>
      <c r="SVD972" s="26"/>
      <c r="SVE972" s="26"/>
      <c r="SVF972" s="26"/>
      <c r="SVG972" s="26"/>
      <c r="SVH972" s="26"/>
      <c r="SVI972" s="26"/>
      <c r="SVJ972" s="26"/>
      <c r="SVK972" s="26"/>
      <c r="SVL972" s="26"/>
      <c r="SVM972" s="26"/>
      <c r="SVN972" s="26"/>
      <c r="SVO972" s="26"/>
      <c r="SVP972" s="26"/>
      <c r="SVQ972" s="26"/>
      <c r="SVR972" s="26"/>
      <c r="SVS972" s="26"/>
      <c r="SVT972" s="26"/>
      <c r="SVU972" s="26"/>
      <c r="SVV972" s="26"/>
      <c r="SVW972" s="26"/>
      <c r="SVX972" s="26"/>
      <c r="SVY972" s="26"/>
      <c r="SVZ972" s="26"/>
      <c r="SWA972" s="26"/>
      <c r="SWB972" s="26"/>
      <c r="SWC972" s="26"/>
      <c r="SWD972" s="26"/>
      <c r="SWE972" s="26"/>
      <c r="SWF972" s="26"/>
      <c r="SWG972" s="26"/>
      <c r="SWH972" s="26"/>
      <c r="SWI972" s="26"/>
      <c r="SWJ972" s="26"/>
      <c r="SWK972" s="26"/>
      <c r="SWL972" s="26"/>
      <c r="SWM972" s="26"/>
      <c r="SWN972" s="26"/>
      <c r="SWO972" s="26"/>
      <c r="SWP972" s="26"/>
      <c r="SWQ972" s="26"/>
      <c r="SWR972" s="26"/>
      <c r="SWS972" s="26"/>
      <c r="SWT972" s="26"/>
      <c r="SWU972" s="26"/>
      <c r="SWV972" s="26"/>
      <c r="SWW972" s="26"/>
      <c r="SWX972" s="26"/>
      <c r="SWY972" s="26"/>
      <c r="SWZ972" s="26"/>
      <c r="SXA972" s="26"/>
      <c r="SXB972" s="26"/>
      <c r="SXC972" s="26"/>
      <c r="SXD972" s="26"/>
      <c r="SXE972" s="26"/>
      <c r="SXF972" s="26"/>
      <c r="SXG972" s="26"/>
      <c r="SXH972" s="26"/>
      <c r="SXI972" s="26"/>
      <c r="SXJ972" s="26"/>
      <c r="SXK972" s="26"/>
      <c r="SXL972" s="26"/>
      <c r="SXM972" s="26"/>
      <c r="SXN972" s="26"/>
      <c r="SXO972" s="26"/>
      <c r="SXP972" s="26"/>
      <c r="SXQ972" s="26"/>
      <c r="SXR972" s="26"/>
      <c r="SXS972" s="26"/>
      <c r="SXT972" s="26"/>
      <c r="SXU972" s="26"/>
      <c r="SXV972" s="26"/>
      <c r="SXW972" s="26"/>
      <c r="SXX972" s="26"/>
      <c r="SXY972" s="26"/>
      <c r="SXZ972" s="26"/>
      <c r="SYA972" s="26"/>
      <c r="SYB972" s="26"/>
      <c r="SYC972" s="26"/>
      <c r="SYD972" s="26"/>
      <c r="SYE972" s="26"/>
      <c r="SYF972" s="26"/>
      <c r="SYG972" s="26"/>
      <c r="SYH972" s="26"/>
      <c r="SYI972" s="26"/>
      <c r="SYJ972" s="26"/>
      <c r="SYK972" s="26"/>
      <c r="SYL972" s="26"/>
      <c r="SYM972" s="26"/>
      <c r="SYN972" s="26"/>
      <c r="SYO972" s="26"/>
      <c r="SYP972" s="26"/>
      <c r="SYQ972" s="26"/>
      <c r="SYR972" s="26"/>
      <c r="SYS972" s="26"/>
      <c r="SYT972" s="26"/>
      <c r="SYU972" s="26"/>
      <c r="SYV972" s="26"/>
      <c r="SYW972" s="26"/>
      <c r="SYX972" s="26"/>
      <c r="SYY972" s="26"/>
      <c r="SYZ972" s="26"/>
      <c r="SZA972" s="26"/>
      <c r="SZB972" s="26"/>
      <c r="SZC972" s="26"/>
      <c r="SZD972" s="26"/>
      <c r="SZE972" s="26"/>
      <c r="SZF972" s="26"/>
      <c r="SZG972" s="26"/>
      <c r="SZH972" s="26"/>
      <c r="SZI972" s="26"/>
      <c r="SZJ972" s="26"/>
      <c r="SZK972" s="26"/>
      <c r="SZL972" s="26"/>
      <c r="SZM972" s="26"/>
      <c r="SZN972" s="26"/>
      <c r="SZO972" s="26"/>
      <c r="SZP972" s="26"/>
      <c r="SZQ972" s="26"/>
      <c r="SZR972" s="26"/>
      <c r="SZS972" s="26"/>
      <c r="SZT972" s="26"/>
      <c r="SZU972" s="26"/>
      <c r="SZV972" s="26"/>
      <c r="SZW972" s="26"/>
      <c r="SZX972" s="26"/>
      <c r="SZY972" s="26"/>
      <c r="SZZ972" s="26"/>
      <c r="TAA972" s="26"/>
      <c r="TAB972" s="26"/>
      <c r="TAC972" s="26"/>
      <c r="TAD972" s="26"/>
      <c r="TAE972" s="26"/>
      <c r="TAF972" s="26"/>
      <c r="TAG972" s="26"/>
      <c r="TAH972" s="26"/>
      <c r="TAI972" s="26"/>
      <c r="TAJ972" s="26"/>
      <c r="TAK972" s="26"/>
      <c r="TAL972" s="26"/>
      <c r="TAM972" s="26"/>
      <c r="TAN972" s="26"/>
      <c r="TAO972" s="26"/>
      <c r="TAP972" s="26"/>
      <c r="TAQ972" s="26"/>
      <c r="TAR972" s="26"/>
      <c r="TAS972" s="26"/>
      <c r="TAT972" s="26"/>
      <c r="TAU972" s="26"/>
      <c r="TAV972" s="26"/>
      <c r="TAW972" s="26"/>
      <c r="TAX972" s="26"/>
      <c r="TAY972" s="26"/>
      <c r="TAZ972" s="26"/>
      <c r="TBA972" s="26"/>
      <c r="TBB972" s="26"/>
      <c r="TBC972" s="26"/>
      <c r="TBD972" s="26"/>
      <c r="TBE972" s="26"/>
      <c r="TBF972" s="26"/>
      <c r="TBG972" s="26"/>
      <c r="TBH972" s="26"/>
      <c r="TBI972" s="26"/>
      <c r="TBJ972" s="26"/>
      <c r="TBK972" s="26"/>
      <c r="TBL972" s="26"/>
      <c r="TBM972" s="26"/>
      <c r="TBN972" s="26"/>
      <c r="TBO972" s="26"/>
      <c r="TBP972" s="26"/>
      <c r="TBQ972" s="26"/>
      <c r="TBR972" s="26"/>
      <c r="TBS972" s="26"/>
      <c r="TBT972" s="26"/>
      <c r="TBU972" s="26"/>
      <c r="TBV972" s="26"/>
      <c r="TBW972" s="26"/>
      <c r="TBX972" s="26"/>
      <c r="TBY972" s="26"/>
      <c r="TBZ972" s="26"/>
      <c r="TCA972" s="26"/>
      <c r="TCB972" s="26"/>
      <c r="TCC972" s="26"/>
      <c r="TCD972" s="26"/>
      <c r="TCE972" s="26"/>
      <c r="TCF972" s="26"/>
      <c r="TCG972" s="26"/>
      <c r="TCH972" s="26"/>
      <c r="TCI972" s="26"/>
      <c r="TCJ972" s="26"/>
      <c r="TCK972" s="26"/>
      <c r="TCL972" s="26"/>
      <c r="TCM972" s="26"/>
      <c r="TCN972" s="26"/>
      <c r="TCO972" s="26"/>
      <c r="TCP972" s="26"/>
      <c r="TCQ972" s="26"/>
      <c r="TCR972" s="26"/>
      <c r="TCS972" s="26"/>
      <c r="TCT972" s="26"/>
      <c r="TCU972" s="26"/>
      <c r="TCV972" s="26"/>
      <c r="TCW972" s="26"/>
      <c r="TCX972" s="26"/>
      <c r="TCY972" s="26"/>
      <c r="TCZ972" s="26"/>
      <c r="TDA972" s="26"/>
      <c r="TDB972" s="26"/>
      <c r="TDC972" s="26"/>
      <c r="TDD972" s="26"/>
      <c r="TDE972" s="26"/>
      <c r="TDF972" s="26"/>
      <c r="TDG972" s="26"/>
      <c r="TDH972" s="26"/>
      <c r="TDI972" s="26"/>
      <c r="TDJ972" s="26"/>
      <c r="TDK972" s="26"/>
      <c r="TDL972" s="26"/>
      <c r="TDM972" s="26"/>
      <c r="TDN972" s="26"/>
      <c r="TDO972" s="26"/>
      <c r="TDP972" s="26"/>
      <c r="TDQ972" s="26"/>
      <c r="TDR972" s="26"/>
      <c r="TDS972" s="26"/>
      <c r="TDT972" s="26"/>
      <c r="TDU972" s="26"/>
      <c r="TDV972" s="26"/>
      <c r="TDW972" s="26"/>
      <c r="TDX972" s="26"/>
      <c r="TDY972" s="26"/>
      <c r="TDZ972" s="26"/>
      <c r="TEA972" s="26"/>
      <c r="TEB972" s="26"/>
      <c r="TEC972" s="26"/>
      <c r="TED972" s="26"/>
      <c r="TEE972" s="26"/>
      <c r="TEF972" s="26"/>
      <c r="TEG972" s="26"/>
      <c r="TEH972" s="26"/>
      <c r="TEI972" s="26"/>
      <c r="TEJ972" s="26"/>
      <c r="TEK972" s="26"/>
      <c r="TEL972" s="26"/>
      <c r="TEM972" s="26"/>
      <c r="TEN972" s="26"/>
      <c r="TEO972" s="26"/>
      <c r="TEP972" s="26"/>
      <c r="TEQ972" s="26"/>
      <c r="TER972" s="26"/>
      <c r="TES972" s="26"/>
      <c r="TET972" s="26"/>
      <c r="TEU972" s="26"/>
      <c r="TEV972" s="26"/>
      <c r="TEW972" s="26"/>
      <c r="TEX972" s="26"/>
      <c r="TEY972" s="26"/>
      <c r="TEZ972" s="26"/>
      <c r="TFA972" s="26"/>
      <c r="TFB972" s="26"/>
      <c r="TFC972" s="26"/>
      <c r="TFD972" s="26"/>
      <c r="TFE972" s="26"/>
      <c r="TFF972" s="26"/>
      <c r="TFG972" s="26"/>
      <c r="TFH972" s="26"/>
      <c r="TFI972" s="26"/>
      <c r="TFJ972" s="26"/>
      <c r="TFK972" s="26"/>
      <c r="TFL972" s="26"/>
      <c r="TFM972" s="26"/>
      <c r="TFN972" s="26"/>
      <c r="TFO972" s="26"/>
      <c r="TFP972" s="26"/>
      <c r="TFQ972" s="26"/>
      <c r="TFR972" s="26"/>
      <c r="TFS972" s="26"/>
      <c r="TFT972" s="26"/>
      <c r="TFU972" s="26"/>
      <c r="TFV972" s="26"/>
      <c r="TFW972" s="26"/>
      <c r="TFX972" s="26"/>
      <c r="TFY972" s="26"/>
      <c r="TFZ972" s="26"/>
      <c r="TGA972" s="26"/>
      <c r="TGB972" s="26"/>
      <c r="TGC972" s="26"/>
      <c r="TGD972" s="26"/>
      <c r="TGE972" s="26"/>
      <c r="TGF972" s="26"/>
      <c r="TGG972" s="26"/>
      <c r="TGH972" s="26"/>
      <c r="TGI972" s="26"/>
      <c r="TGJ972" s="26"/>
      <c r="TGK972" s="26"/>
      <c r="TGL972" s="26"/>
      <c r="TGM972" s="26"/>
      <c r="TGN972" s="26"/>
      <c r="TGO972" s="26"/>
      <c r="TGP972" s="26"/>
      <c r="TGQ972" s="26"/>
      <c r="TGR972" s="26"/>
      <c r="TGS972" s="26"/>
      <c r="TGT972" s="26"/>
      <c r="TGU972" s="26"/>
      <c r="TGV972" s="26"/>
      <c r="TGW972" s="26"/>
      <c r="TGX972" s="26"/>
      <c r="TGY972" s="26"/>
      <c r="TGZ972" s="26"/>
      <c r="THA972" s="26"/>
      <c r="THB972" s="26"/>
      <c r="THC972" s="26"/>
      <c r="THD972" s="26"/>
      <c r="THE972" s="26"/>
      <c r="THF972" s="26"/>
      <c r="THG972" s="26"/>
      <c r="THH972" s="26"/>
      <c r="THI972" s="26"/>
      <c r="THJ972" s="26"/>
      <c r="THK972" s="26"/>
      <c r="THL972" s="26"/>
      <c r="THM972" s="26"/>
      <c r="THN972" s="26"/>
      <c r="THO972" s="26"/>
      <c r="THP972" s="26"/>
      <c r="THQ972" s="26"/>
      <c r="THR972" s="26"/>
      <c r="THS972" s="26"/>
      <c r="THT972" s="26"/>
      <c r="THU972" s="26"/>
      <c r="THV972" s="26"/>
      <c r="THW972" s="26"/>
      <c r="THX972" s="26"/>
      <c r="THY972" s="26"/>
      <c r="THZ972" s="26"/>
      <c r="TIA972" s="26"/>
      <c r="TIB972" s="26"/>
      <c r="TIC972" s="26"/>
      <c r="TID972" s="26"/>
      <c r="TIE972" s="26"/>
      <c r="TIF972" s="26"/>
      <c r="TIG972" s="26"/>
      <c r="TIH972" s="26"/>
      <c r="TII972" s="26"/>
      <c r="TIJ972" s="26"/>
      <c r="TIK972" s="26"/>
      <c r="TIL972" s="26"/>
      <c r="TIM972" s="26"/>
      <c r="TIN972" s="26"/>
      <c r="TIO972" s="26"/>
      <c r="TIP972" s="26"/>
      <c r="TIQ972" s="26"/>
      <c r="TIR972" s="26"/>
      <c r="TIS972" s="26"/>
      <c r="TIT972" s="26"/>
      <c r="TIU972" s="26"/>
      <c r="TIV972" s="26"/>
      <c r="TIW972" s="26"/>
      <c r="TIX972" s="26"/>
      <c r="TIY972" s="26"/>
      <c r="TIZ972" s="26"/>
      <c r="TJA972" s="26"/>
      <c r="TJB972" s="26"/>
      <c r="TJC972" s="26"/>
      <c r="TJD972" s="26"/>
      <c r="TJE972" s="26"/>
      <c r="TJF972" s="26"/>
      <c r="TJG972" s="26"/>
      <c r="TJH972" s="26"/>
      <c r="TJI972" s="26"/>
      <c r="TJJ972" s="26"/>
      <c r="TJK972" s="26"/>
      <c r="TJL972" s="26"/>
      <c r="TJM972" s="26"/>
      <c r="TJN972" s="26"/>
      <c r="TJO972" s="26"/>
      <c r="TJP972" s="26"/>
      <c r="TJQ972" s="26"/>
      <c r="TJR972" s="26"/>
      <c r="TJS972" s="26"/>
      <c r="TJT972" s="26"/>
      <c r="TJU972" s="26"/>
      <c r="TJV972" s="26"/>
      <c r="TJW972" s="26"/>
      <c r="TJX972" s="26"/>
      <c r="TJY972" s="26"/>
      <c r="TJZ972" s="26"/>
      <c r="TKA972" s="26"/>
      <c r="TKB972" s="26"/>
      <c r="TKC972" s="26"/>
      <c r="TKD972" s="26"/>
      <c r="TKE972" s="26"/>
      <c r="TKF972" s="26"/>
      <c r="TKG972" s="26"/>
      <c r="TKH972" s="26"/>
      <c r="TKI972" s="26"/>
      <c r="TKJ972" s="26"/>
      <c r="TKK972" s="26"/>
      <c r="TKL972" s="26"/>
      <c r="TKM972" s="26"/>
      <c r="TKN972" s="26"/>
      <c r="TKO972" s="26"/>
      <c r="TKP972" s="26"/>
      <c r="TKQ972" s="26"/>
      <c r="TKR972" s="26"/>
      <c r="TKS972" s="26"/>
      <c r="TKT972" s="26"/>
      <c r="TKU972" s="26"/>
      <c r="TKV972" s="26"/>
      <c r="TKW972" s="26"/>
      <c r="TKX972" s="26"/>
      <c r="TKY972" s="26"/>
      <c r="TKZ972" s="26"/>
      <c r="TLA972" s="26"/>
      <c r="TLB972" s="26"/>
      <c r="TLC972" s="26"/>
      <c r="TLD972" s="26"/>
      <c r="TLE972" s="26"/>
      <c r="TLF972" s="26"/>
      <c r="TLG972" s="26"/>
      <c r="TLH972" s="26"/>
      <c r="TLI972" s="26"/>
      <c r="TLJ972" s="26"/>
      <c r="TLK972" s="26"/>
      <c r="TLL972" s="26"/>
      <c r="TLM972" s="26"/>
      <c r="TLN972" s="26"/>
      <c r="TLO972" s="26"/>
      <c r="TLP972" s="26"/>
      <c r="TLQ972" s="26"/>
      <c r="TLR972" s="26"/>
      <c r="TLS972" s="26"/>
      <c r="TLT972" s="26"/>
      <c r="TLU972" s="26"/>
      <c r="TLV972" s="26"/>
      <c r="TLW972" s="26"/>
      <c r="TLX972" s="26"/>
      <c r="TLY972" s="26"/>
      <c r="TLZ972" s="26"/>
      <c r="TMA972" s="26"/>
      <c r="TMB972" s="26"/>
      <c r="TMC972" s="26"/>
      <c r="TMD972" s="26"/>
      <c r="TME972" s="26"/>
      <c r="TMF972" s="26"/>
      <c r="TMG972" s="26"/>
      <c r="TMH972" s="26"/>
      <c r="TMI972" s="26"/>
      <c r="TMJ972" s="26"/>
      <c r="TMK972" s="26"/>
      <c r="TML972" s="26"/>
      <c r="TMM972" s="26"/>
      <c r="TMN972" s="26"/>
      <c r="TMO972" s="26"/>
      <c r="TMP972" s="26"/>
      <c r="TMQ972" s="26"/>
      <c r="TMR972" s="26"/>
      <c r="TMS972" s="26"/>
      <c r="TMT972" s="26"/>
      <c r="TMU972" s="26"/>
      <c r="TMV972" s="26"/>
      <c r="TMW972" s="26"/>
      <c r="TMX972" s="26"/>
      <c r="TMY972" s="26"/>
      <c r="TMZ972" s="26"/>
      <c r="TNA972" s="26"/>
      <c r="TNB972" s="26"/>
      <c r="TNC972" s="26"/>
      <c r="TND972" s="26"/>
      <c r="TNE972" s="26"/>
      <c r="TNF972" s="26"/>
      <c r="TNG972" s="26"/>
      <c r="TNH972" s="26"/>
      <c r="TNI972" s="26"/>
      <c r="TNJ972" s="26"/>
      <c r="TNK972" s="26"/>
      <c r="TNL972" s="26"/>
      <c r="TNM972" s="26"/>
      <c r="TNN972" s="26"/>
      <c r="TNO972" s="26"/>
      <c r="TNP972" s="26"/>
      <c r="TNQ972" s="26"/>
      <c r="TNR972" s="26"/>
      <c r="TNS972" s="26"/>
      <c r="TNT972" s="26"/>
      <c r="TNU972" s="26"/>
      <c r="TNV972" s="26"/>
      <c r="TNW972" s="26"/>
      <c r="TNX972" s="26"/>
      <c r="TNY972" s="26"/>
      <c r="TNZ972" s="26"/>
      <c r="TOA972" s="26"/>
      <c r="TOB972" s="26"/>
      <c r="TOC972" s="26"/>
      <c r="TOD972" s="26"/>
      <c r="TOE972" s="26"/>
      <c r="TOF972" s="26"/>
      <c r="TOG972" s="26"/>
      <c r="TOH972" s="26"/>
      <c r="TOI972" s="26"/>
      <c r="TOJ972" s="26"/>
      <c r="TOK972" s="26"/>
      <c r="TOL972" s="26"/>
      <c r="TOM972" s="26"/>
      <c r="TON972" s="26"/>
      <c r="TOO972" s="26"/>
      <c r="TOP972" s="26"/>
      <c r="TOQ972" s="26"/>
      <c r="TOR972" s="26"/>
      <c r="TOS972" s="26"/>
      <c r="TOT972" s="26"/>
      <c r="TOU972" s="26"/>
      <c r="TOV972" s="26"/>
      <c r="TOW972" s="26"/>
      <c r="TOX972" s="26"/>
      <c r="TOY972" s="26"/>
      <c r="TOZ972" s="26"/>
      <c r="TPA972" s="26"/>
      <c r="TPB972" s="26"/>
      <c r="TPC972" s="26"/>
      <c r="TPD972" s="26"/>
      <c r="TPE972" s="26"/>
      <c r="TPF972" s="26"/>
      <c r="TPG972" s="26"/>
      <c r="TPH972" s="26"/>
      <c r="TPI972" s="26"/>
      <c r="TPJ972" s="26"/>
      <c r="TPK972" s="26"/>
      <c r="TPL972" s="26"/>
      <c r="TPM972" s="26"/>
      <c r="TPN972" s="26"/>
      <c r="TPO972" s="26"/>
      <c r="TPP972" s="26"/>
      <c r="TPQ972" s="26"/>
      <c r="TPR972" s="26"/>
      <c r="TPS972" s="26"/>
      <c r="TPT972" s="26"/>
      <c r="TPU972" s="26"/>
      <c r="TPV972" s="26"/>
      <c r="TPW972" s="26"/>
      <c r="TPX972" s="26"/>
      <c r="TPY972" s="26"/>
      <c r="TPZ972" s="26"/>
      <c r="TQA972" s="26"/>
      <c r="TQB972" s="26"/>
      <c r="TQC972" s="26"/>
      <c r="TQD972" s="26"/>
      <c r="TQE972" s="26"/>
      <c r="TQF972" s="26"/>
      <c r="TQG972" s="26"/>
      <c r="TQH972" s="26"/>
      <c r="TQI972" s="26"/>
      <c r="TQJ972" s="26"/>
      <c r="TQK972" s="26"/>
      <c r="TQL972" s="26"/>
      <c r="TQM972" s="26"/>
      <c r="TQN972" s="26"/>
      <c r="TQO972" s="26"/>
      <c r="TQP972" s="26"/>
      <c r="TQQ972" s="26"/>
      <c r="TQR972" s="26"/>
      <c r="TQS972" s="26"/>
      <c r="TQT972" s="26"/>
      <c r="TQU972" s="26"/>
      <c r="TQV972" s="26"/>
      <c r="TQW972" s="26"/>
      <c r="TQX972" s="26"/>
      <c r="TQY972" s="26"/>
      <c r="TQZ972" s="26"/>
      <c r="TRA972" s="26"/>
      <c r="TRB972" s="26"/>
      <c r="TRC972" s="26"/>
      <c r="TRD972" s="26"/>
      <c r="TRE972" s="26"/>
      <c r="TRF972" s="26"/>
      <c r="TRG972" s="26"/>
      <c r="TRH972" s="26"/>
      <c r="TRI972" s="26"/>
      <c r="TRJ972" s="26"/>
      <c r="TRK972" s="26"/>
      <c r="TRL972" s="26"/>
      <c r="TRM972" s="26"/>
      <c r="TRN972" s="26"/>
      <c r="TRO972" s="26"/>
      <c r="TRP972" s="26"/>
      <c r="TRQ972" s="26"/>
      <c r="TRR972" s="26"/>
      <c r="TRS972" s="26"/>
      <c r="TRT972" s="26"/>
      <c r="TRU972" s="26"/>
      <c r="TRV972" s="26"/>
      <c r="TRW972" s="26"/>
      <c r="TRX972" s="26"/>
      <c r="TRY972" s="26"/>
      <c r="TRZ972" s="26"/>
      <c r="TSA972" s="26"/>
      <c r="TSB972" s="26"/>
      <c r="TSC972" s="26"/>
      <c r="TSD972" s="26"/>
      <c r="TSE972" s="26"/>
      <c r="TSF972" s="26"/>
      <c r="TSG972" s="26"/>
      <c r="TSH972" s="26"/>
      <c r="TSI972" s="26"/>
      <c r="TSJ972" s="26"/>
      <c r="TSK972" s="26"/>
      <c r="TSL972" s="26"/>
      <c r="TSM972" s="26"/>
      <c r="TSN972" s="26"/>
      <c r="TSO972" s="26"/>
      <c r="TSP972" s="26"/>
      <c r="TSQ972" s="26"/>
      <c r="TSR972" s="26"/>
      <c r="TSS972" s="26"/>
      <c r="TST972" s="26"/>
      <c r="TSU972" s="26"/>
      <c r="TSV972" s="26"/>
      <c r="TSW972" s="26"/>
      <c r="TSX972" s="26"/>
      <c r="TSY972" s="26"/>
      <c r="TSZ972" s="26"/>
      <c r="TTA972" s="26"/>
      <c r="TTB972" s="26"/>
      <c r="TTC972" s="26"/>
      <c r="TTD972" s="26"/>
      <c r="TTE972" s="26"/>
      <c r="TTF972" s="26"/>
      <c r="TTG972" s="26"/>
      <c r="TTH972" s="26"/>
      <c r="TTI972" s="26"/>
      <c r="TTJ972" s="26"/>
      <c r="TTK972" s="26"/>
      <c r="TTL972" s="26"/>
      <c r="TTM972" s="26"/>
      <c r="TTN972" s="26"/>
      <c r="TTO972" s="26"/>
      <c r="TTP972" s="26"/>
      <c r="TTQ972" s="26"/>
      <c r="TTR972" s="26"/>
      <c r="TTS972" s="26"/>
      <c r="TTT972" s="26"/>
      <c r="TTU972" s="26"/>
      <c r="TTV972" s="26"/>
      <c r="TTW972" s="26"/>
      <c r="TTX972" s="26"/>
      <c r="TTY972" s="26"/>
      <c r="TTZ972" s="26"/>
      <c r="TUA972" s="26"/>
      <c r="TUB972" s="26"/>
      <c r="TUC972" s="26"/>
      <c r="TUD972" s="26"/>
      <c r="TUE972" s="26"/>
      <c r="TUF972" s="26"/>
      <c r="TUG972" s="26"/>
      <c r="TUH972" s="26"/>
      <c r="TUI972" s="26"/>
      <c r="TUJ972" s="26"/>
      <c r="TUK972" s="26"/>
      <c r="TUL972" s="26"/>
      <c r="TUM972" s="26"/>
      <c r="TUN972" s="26"/>
      <c r="TUO972" s="26"/>
      <c r="TUP972" s="26"/>
      <c r="TUQ972" s="26"/>
      <c r="TUR972" s="26"/>
      <c r="TUS972" s="26"/>
      <c r="TUT972" s="26"/>
      <c r="TUU972" s="26"/>
      <c r="TUV972" s="26"/>
      <c r="TUW972" s="26"/>
      <c r="TUX972" s="26"/>
      <c r="TUY972" s="26"/>
      <c r="TUZ972" s="26"/>
      <c r="TVA972" s="26"/>
      <c r="TVB972" s="26"/>
      <c r="TVC972" s="26"/>
      <c r="TVD972" s="26"/>
      <c r="TVE972" s="26"/>
      <c r="TVF972" s="26"/>
      <c r="TVG972" s="26"/>
      <c r="TVH972" s="26"/>
      <c r="TVI972" s="26"/>
      <c r="TVJ972" s="26"/>
      <c r="TVK972" s="26"/>
      <c r="TVL972" s="26"/>
      <c r="TVM972" s="26"/>
      <c r="TVN972" s="26"/>
      <c r="TVO972" s="26"/>
      <c r="TVP972" s="26"/>
      <c r="TVQ972" s="26"/>
      <c r="TVR972" s="26"/>
      <c r="TVS972" s="26"/>
      <c r="TVT972" s="26"/>
      <c r="TVU972" s="26"/>
      <c r="TVV972" s="26"/>
      <c r="TVW972" s="26"/>
      <c r="TVX972" s="26"/>
      <c r="TVY972" s="26"/>
      <c r="TVZ972" s="26"/>
      <c r="TWA972" s="26"/>
      <c r="TWB972" s="26"/>
      <c r="TWC972" s="26"/>
      <c r="TWD972" s="26"/>
      <c r="TWE972" s="26"/>
      <c r="TWF972" s="26"/>
      <c r="TWG972" s="26"/>
      <c r="TWH972" s="26"/>
      <c r="TWI972" s="26"/>
      <c r="TWJ972" s="26"/>
      <c r="TWK972" s="26"/>
      <c r="TWL972" s="26"/>
      <c r="TWM972" s="26"/>
      <c r="TWN972" s="26"/>
      <c r="TWO972" s="26"/>
      <c r="TWP972" s="26"/>
      <c r="TWQ972" s="26"/>
      <c r="TWR972" s="26"/>
      <c r="TWS972" s="26"/>
      <c r="TWT972" s="26"/>
      <c r="TWU972" s="26"/>
      <c r="TWV972" s="26"/>
      <c r="TWW972" s="26"/>
      <c r="TWX972" s="26"/>
      <c r="TWY972" s="26"/>
      <c r="TWZ972" s="26"/>
      <c r="TXA972" s="26"/>
      <c r="TXB972" s="26"/>
      <c r="TXC972" s="26"/>
      <c r="TXD972" s="26"/>
      <c r="TXE972" s="26"/>
      <c r="TXF972" s="26"/>
      <c r="TXG972" s="26"/>
      <c r="TXH972" s="26"/>
      <c r="TXI972" s="26"/>
      <c r="TXJ972" s="26"/>
      <c r="TXK972" s="26"/>
      <c r="TXL972" s="26"/>
      <c r="TXM972" s="26"/>
      <c r="TXN972" s="26"/>
      <c r="TXO972" s="26"/>
      <c r="TXP972" s="26"/>
      <c r="TXQ972" s="26"/>
      <c r="TXR972" s="26"/>
      <c r="TXS972" s="26"/>
      <c r="TXT972" s="26"/>
      <c r="TXU972" s="26"/>
      <c r="TXV972" s="26"/>
      <c r="TXW972" s="26"/>
      <c r="TXX972" s="26"/>
      <c r="TXY972" s="26"/>
      <c r="TXZ972" s="26"/>
      <c r="TYA972" s="26"/>
      <c r="TYB972" s="26"/>
      <c r="TYC972" s="26"/>
      <c r="TYD972" s="26"/>
      <c r="TYE972" s="26"/>
      <c r="TYF972" s="26"/>
      <c r="TYG972" s="26"/>
      <c r="TYH972" s="26"/>
      <c r="TYI972" s="26"/>
      <c r="TYJ972" s="26"/>
      <c r="TYK972" s="26"/>
      <c r="TYL972" s="26"/>
      <c r="TYM972" s="26"/>
      <c r="TYN972" s="26"/>
      <c r="TYO972" s="26"/>
      <c r="TYP972" s="26"/>
      <c r="TYQ972" s="26"/>
      <c r="TYR972" s="26"/>
      <c r="TYS972" s="26"/>
      <c r="TYT972" s="26"/>
      <c r="TYU972" s="26"/>
      <c r="TYV972" s="26"/>
      <c r="TYW972" s="26"/>
      <c r="TYX972" s="26"/>
      <c r="TYY972" s="26"/>
      <c r="TYZ972" s="26"/>
      <c r="TZA972" s="26"/>
      <c r="TZB972" s="26"/>
      <c r="TZC972" s="26"/>
      <c r="TZD972" s="26"/>
      <c r="TZE972" s="26"/>
      <c r="TZF972" s="26"/>
      <c r="TZG972" s="26"/>
      <c r="TZH972" s="26"/>
      <c r="TZI972" s="26"/>
      <c r="TZJ972" s="26"/>
      <c r="TZK972" s="26"/>
      <c r="TZL972" s="26"/>
      <c r="TZM972" s="26"/>
      <c r="TZN972" s="26"/>
      <c r="TZO972" s="26"/>
      <c r="TZP972" s="26"/>
      <c r="TZQ972" s="26"/>
      <c r="TZR972" s="26"/>
      <c r="TZS972" s="26"/>
      <c r="TZT972" s="26"/>
      <c r="TZU972" s="26"/>
      <c r="TZV972" s="26"/>
      <c r="TZW972" s="26"/>
      <c r="TZX972" s="26"/>
      <c r="TZY972" s="26"/>
      <c r="TZZ972" s="26"/>
      <c r="UAA972" s="26"/>
      <c r="UAB972" s="26"/>
      <c r="UAC972" s="26"/>
      <c r="UAD972" s="26"/>
      <c r="UAE972" s="26"/>
      <c r="UAF972" s="26"/>
      <c r="UAG972" s="26"/>
      <c r="UAH972" s="26"/>
      <c r="UAI972" s="26"/>
      <c r="UAJ972" s="26"/>
      <c r="UAK972" s="26"/>
      <c r="UAL972" s="26"/>
      <c r="UAM972" s="26"/>
      <c r="UAN972" s="26"/>
      <c r="UAO972" s="26"/>
      <c r="UAP972" s="26"/>
      <c r="UAQ972" s="26"/>
      <c r="UAR972" s="26"/>
      <c r="UAS972" s="26"/>
      <c r="UAT972" s="26"/>
      <c r="UAU972" s="26"/>
      <c r="UAV972" s="26"/>
      <c r="UAW972" s="26"/>
      <c r="UAX972" s="26"/>
      <c r="UAY972" s="26"/>
      <c r="UAZ972" s="26"/>
      <c r="UBA972" s="26"/>
      <c r="UBB972" s="26"/>
      <c r="UBC972" s="26"/>
      <c r="UBD972" s="26"/>
      <c r="UBE972" s="26"/>
      <c r="UBF972" s="26"/>
      <c r="UBG972" s="26"/>
      <c r="UBH972" s="26"/>
      <c r="UBI972" s="26"/>
      <c r="UBJ972" s="26"/>
      <c r="UBK972" s="26"/>
      <c r="UBL972" s="26"/>
      <c r="UBM972" s="26"/>
      <c r="UBN972" s="26"/>
      <c r="UBO972" s="26"/>
      <c r="UBP972" s="26"/>
      <c r="UBQ972" s="26"/>
      <c r="UBR972" s="26"/>
      <c r="UBS972" s="26"/>
      <c r="UBT972" s="26"/>
      <c r="UBU972" s="26"/>
      <c r="UBV972" s="26"/>
      <c r="UBW972" s="26"/>
      <c r="UBX972" s="26"/>
      <c r="UBY972" s="26"/>
      <c r="UBZ972" s="26"/>
      <c r="UCA972" s="26"/>
      <c r="UCB972" s="26"/>
      <c r="UCC972" s="26"/>
      <c r="UCD972" s="26"/>
      <c r="UCE972" s="26"/>
      <c r="UCF972" s="26"/>
      <c r="UCG972" s="26"/>
      <c r="UCH972" s="26"/>
      <c r="UCI972" s="26"/>
      <c r="UCJ972" s="26"/>
      <c r="UCK972" s="26"/>
      <c r="UCL972" s="26"/>
      <c r="UCM972" s="26"/>
      <c r="UCN972" s="26"/>
      <c r="UCO972" s="26"/>
      <c r="UCP972" s="26"/>
      <c r="UCQ972" s="26"/>
      <c r="UCR972" s="26"/>
      <c r="UCS972" s="26"/>
      <c r="UCT972" s="26"/>
      <c r="UCU972" s="26"/>
      <c r="UCV972" s="26"/>
      <c r="UCW972" s="26"/>
      <c r="UCX972" s="26"/>
      <c r="UCY972" s="26"/>
      <c r="UCZ972" s="26"/>
      <c r="UDA972" s="26"/>
      <c r="UDB972" s="26"/>
      <c r="UDC972" s="26"/>
      <c r="UDD972" s="26"/>
      <c r="UDE972" s="26"/>
      <c r="UDF972" s="26"/>
      <c r="UDG972" s="26"/>
      <c r="UDH972" s="26"/>
      <c r="UDI972" s="26"/>
      <c r="UDJ972" s="26"/>
      <c r="UDK972" s="26"/>
      <c r="UDL972" s="26"/>
      <c r="UDM972" s="26"/>
      <c r="UDN972" s="26"/>
      <c r="UDO972" s="26"/>
      <c r="UDP972" s="26"/>
      <c r="UDQ972" s="26"/>
      <c r="UDR972" s="26"/>
      <c r="UDS972" s="26"/>
      <c r="UDT972" s="26"/>
      <c r="UDU972" s="26"/>
      <c r="UDV972" s="26"/>
      <c r="UDW972" s="26"/>
      <c r="UDX972" s="26"/>
      <c r="UDY972" s="26"/>
      <c r="UDZ972" s="26"/>
      <c r="UEA972" s="26"/>
      <c r="UEB972" s="26"/>
      <c r="UEC972" s="26"/>
      <c r="UED972" s="26"/>
      <c r="UEE972" s="26"/>
      <c r="UEF972" s="26"/>
      <c r="UEG972" s="26"/>
      <c r="UEH972" s="26"/>
      <c r="UEI972" s="26"/>
      <c r="UEJ972" s="26"/>
      <c r="UEK972" s="26"/>
      <c r="UEL972" s="26"/>
      <c r="UEM972" s="26"/>
      <c r="UEN972" s="26"/>
      <c r="UEO972" s="26"/>
      <c r="UEP972" s="26"/>
      <c r="UEQ972" s="26"/>
      <c r="UER972" s="26"/>
      <c r="UES972" s="26"/>
      <c r="UET972" s="26"/>
      <c r="UEU972" s="26"/>
      <c r="UEV972" s="26"/>
      <c r="UEW972" s="26"/>
      <c r="UEX972" s="26"/>
      <c r="UEY972" s="26"/>
      <c r="UEZ972" s="26"/>
      <c r="UFA972" s="26"/>
      <c r="UFB972" s="26"/>
      <c r="UFC972" s="26"/>
      <c r="UFD972" s="26"/>
      <c r="UFE972" s="26"/>
      <c r="UFF972" s="26"/>
      <c r="UFG972" s="26"/>
      <c r="UFH972" s="26"/>
      <c r="UFI972" s="26"/>
      <c r="UFJ972" s="26"/>
      <c r="UFK972" s="26"/>
      <c r="UFL972" s="26"/>
      <c r="UFM972" s="26"/>
      <c r="UFN972" s="26"/>
      <c r="UFO972" s="26"/>
      <c r="UFP972" s="26"/>
      <c r="UFQ972" s="26"/>
      <c r="UFR972" s="26"/>
      <c r="UFS972" s="26"/>
      <c r="UFT972" s="26"/>
      <c r="UFU972" s="26"/>
      <c r="UFV972" s="26"/>
      <c r="UFW972" s="26"/>
      <c r="UFX972" s="26"/>
      <c r="UFY972" s="26"/>
      <c r="UFZ972" s="26"/>
      <c r="UGA972" s="26"/>
      <c r="UGB972" s="26"/>
      <c r="UGC972" s="26"/>
      <c r="UGD972" s="26"/>
      <c r="UGE972" s="26"/>
      <c r="UGF972" s="26"/>
      <c r="UGG972" s="26"/>
      <c r="UGH972" s="26"/>
      <c r="UGI972" s="26"/>
      <c r="UGJ972" s="26"/>
      <c r="UGK972" s="26"/>
      <c r="UGL972" s="26"/>
      <c r="UGM972" s="26"/>
      <c r="UGN972" s="26"/>
      <c r="UGO972" s="26"/>
      <c r="UGP972" s="26"/>
      <c r="UGQ972" s="26"/>
      <c r="UGR972" s="26"/>
      <c r="UGS972" s="26"/>
      <c r="UGT972" s="26"/>
      <c r="UGU972" s="26"/>
      <c r="UGV972" s="26"/>
      <c r="UGW972" s="26"/>
      <c r="UGX972" s="26"/>
      <c r="UGY972" s="26"/>
      <c r="UGZ972" s="26"/>
      <c r="UHA972" s="26"/>
      <c r="UHB972" s="26"/>
      <c r="UHC972" s="26"/>
      <c r="UHD972" s="26"/>
      <c r="UHE972" s="26"/>
      <c r="UHF972" s="26"/>
      <c r="UHG972" s="26"/>
      <c r="UHH972" s="26"/>
      <c r="UHI972" s="26"/>
      <c r="UHJ972" s="26"/>
      <c r="UHK972" s="26"/>
      <c r="UHL972" s="26"/>
      <c r="UHM972" s="26"/>
      <c r="UHN972" s="26"/>
      <c r="UHO972" s="26"/>
      <c r="UHP972" s="26"/>
      <c r="UHQ972" s="26"/>
      <c r="UHR972" s="26"/>
      <c r="UHS972" s="26"/>
      <c r="UHT972" s="26"/>
      <c r="UHU972" s="26"/>
      <c r="UHV972" s="26"/>
      <c r="UHW972" s="26"/>
      <c r="UHX972" s="26"/>
      <c r="UHY972" s="26"/>
      <c r="UHZ972" s="26"/>
      <c r="UIA972" s="26"/>
      <c r="UIB972" s="26"/>
      <c r="UIC972" s="26"/>
      <c r="UID972" s="26"/>
      <c r="UIE972" s="26"/>
      <c r="UIF972" s="26"/>
      <c r="UIG972" s="26"/>
      <c r="UIH972" s="26"/>
      <c r="UII972" s="26"/>
      <c r="UIJ972" s="26"/>
      <c r="UIK972" s="26"/>
      <c r="UIL972" s="26"/>
      <c r="UIM972" s="26"/>
      <c r="UIN972" s="26"/>
      <c r="UIO972" s="26"/>
      <c r="UIP972" s="26"/>
      <c r="UIQ972" s="26"/>
      <c r="UIR972" s="26"/>
      <c r="UIS972" s="26"/>
      <c r="UIT972" s="26"/>
      <c r="UIU972" s="26"/>
      <c r="UIV972" s="26"/>
      <c r="UIW972" s="26"/>
      <c r="UIX972" s="26"/>
      <c r="UIY972" s="26"/>
      <c r="UIZ972" s="26"/>
      <c r="UJA972" s="26"/>
      <c r="UJB972" s="26"/>
      <c r="UJC972" s="26"/>
      <c r="UJD972" s="26"/>
      <c r="UJE972" s="26"/>
      <c r="UJF972" s="26"/>
      <c r="UJG972" s="26"/>
      <c r="UJH972" s="26"/>
      <c r="UJI972" s="26"/>
      <c r="UJJ972" s="26"/>
      <c r="UJK972" s="26"/>
      <c r="UJL972" s="26"/>
      <c r="UJM972" s="26"/>
      <c r="UJN972" s="26"/>
      <c r="UJO972" s="26"/>
      <c r="UJP972" s="26"/>
      <c r="UJQ972" s="26"/>
      <c r="UJR972" s="26"/>
      <c r="UJS972" s="26"/>
      <c r="UJT972" s="26"/>
      <c r="UJU972" s="26"/>
      <c r="UJV972" s="26"/>
      <c r="UJW972" s="26"/>
      <c r="UJX972" s="26"/>
      <c r="UJY972" s="26"/>
      <c r="UJZ972" s="26"/>
      <c r="UKA972" s="26"/>
      <c r="UKB972" s="26"/>
      <c r="UKC972" s="26"/>
      <c r="UKD972" s="26"/>
      <c r="UKE972" s="26"/>
      <c r="UKF972" s="26"/>
      <c r="UKG972" s="26"/>
      <c r="UKH972" s="26"/>
      <c r="UKI972" s="26"/>
      <c r="UKJ972" s="26"/>
      <c r="UKK972" s="26"/>
      <c r="UKL972" s="26"/>
      <c r="UKM972" s="26"/>
      <c r="UKN972" s="26"/>
      <c r="UKO972" s="26"/>
      <c r="UKP972" s="26"/>
      <c r="UKQ972" s="26"/>
      <c r="UKR972" s="26"/>
      <c r="UKS972" s="26"/>
      <c r="UKT972" s="26"/>
      <c r="UKU972" s="26"/>
      <c r="UKV972" s="26"/>
      <c r="UKW972" s="26"/>
      <c r="UKX972" s="26"/>
      <c r="UKY972" s="26"/>
      <c r="UKZ972" s="26"/>
      <c r="ULA972" s="26"/>
      <c r="ULB972" s="26"/>
      <c r="ULC972" s="26"/>
      <c r="ULD972" s="26"/>
      <c r="ULE972" s="26"/>
      <c r="ULF972" s="26"/>
      <c r="ULG972" s="26"/>
      <c r="ULH972" s="26"/>
      <c r="ULI972" s="26"/>
      <c r="ULJ972" s="26"/>
      <c r="ULK972" s="26"/>
      <c r="ULL972" s="26"/>
      <c r="ULM972" s="26"/>
      <c r="ULN972" s="26"/>
      <c r="ULO972" s="26"/>
      <c r="ULP972" s="26"/>
      <c r="ULQ972" s="26"/>
      <c r="ULR972" s="26"/>
      <c r="ULS972" s="26"/>
      <c r="ULT972" s="26"/>
      <c r="ULU972" s="26"/>
      <c r="ULV972" s="26"/>
      <c r="ULW972" s="26"/>
      <c r="ULX972" s="26"/>
      <c r="ULY972" s="26"/>
      <c r="ULZ972" s="26"/>
      <c r="UMA972" s="26"/>
      <c r="UMB972" s="26"/>
      <c r="UMC972" s="26"/>
      <c r="UMD972" s="26"/>
      <c r="UME972" s="26"/>
      <c r="UMF972" s="26"/>
      <c r="UMG972" s="26"/>
      <c r="UMH972" s="26"/>
      <c r="UMI972" s="26"/>
      <c r="UMJ972" s="26"/>
      <c r="UMK972" s="26"/>
      <c r="UML972" s="26"/>
      <c r="UMM972" s="26"/>
      <c r="UMN972" s="26"/>
      <c r="UMO972" s="26"/>
      <c r="UMP972" s="26"/>
      <c r="UMQ972" s="26"/>
      <c r="UMR972" s="26"/>
      <c r="UMS972" s="26"/>
      <c r="UMT972" s="26"/>
      <c r="UMU972" s="26"/>
      <c r="UMV972" s="26"/>
      <c r="UMW972" s="26"/>
      <c r="UMX972" s="26"/>
      <c r="UMY972" s="26"/>
      <c r="UMZ972" s="26"/>
      <c r="UNA972" s="26"/>
      <c r="UNB972" s="26"/>
      <c r="UNC972" s="26"/>
      <c r="UND972" s="26"/>
      <c r="UNE972" s="26"/>
      <c r="UNF972" s="26"/>
      <c r="UNG972" s="26"/>
      <c r="UNH972" s="26"/>
      <c r="UNI972" s="26"/>
      <c r="UNJ972" s="26"/>
      <c r="UNK972" s="26"/>
      <c r="UNL972" s="26"/>
      <c r="UNM972" s="26"/>
      <c r="UNN972" s="26"/>
      <c r="UNO972" s="26"/>
      <c r="UNP972" s="26"/>
      <c r="UNQ972" s="26"/>
      <c r="UNR972" s="26"/>
      <c r="UNS972" s="26"/>
      <c r="UNT972" s="26"/>
      <c r="UNU972" s="26"/>
      <c r="UNV972" s="26"/>
      <c r="UNW972" s="26"/>
      <c r="UNX972" s="26"/>
      <c r="UNY972" s="26"/>
      <c r="UNZ972" s="26"/>
      <c r="UOA972" s="26"/>
      <c r="UOB972" s="26"/>
      <c r="UOC972" s="26"/>
      <c r="UOD972" s="26"/>
      <c r="UOE972" s="26"/>
      <c r="UOF972" s="26"/>
      <c r="UOG972" s="26"/>
      <c r="UOH972" s="26"/>
      <c r="UOI972" s="26"/>
      <c r="UOJ972" s="26"/>
      <c r="UOK972" s="26"/>
      <c r="UOL972" s="26"/>
      <c r="UOM972" s="26"/>
      <c r="UON972" s="26"/>
      <c r="UOO972" s="26"/>
      <c r="UOP972" s="26"/>
      <c r="UOQ972" s="26"/>
      <c r="UOR972" s="26"/>
      <c r="UOS972" s="26"/>
      <c r="UOT972" s="26"/>
      <c r="UOU972" s="26"/>
      <c r="UOV972" s="26"/>
      <c r="UOW972" s="26"/>
      <c r="UOX972" s="26"/>
      <c r="UOY972" s="26"/>
      <c r="UOZ972" s="26"/>
      <c r="UPA972" s="26"/>
      <c r="UPB972" s="26"/>
      <c r="UPC972" s="26"/>
      <c r="UPD972" s="26"/>
      <c r="UPE972" s="26"/>
      <c r="UPF972" s="26"/>
      <c r="UPG972" s="26"/>
      <c r="UPH972" s="26"/>
      <c r="UPI972" s="26"/>
      <c r="UPJ972" s="26"/>
      <c r="UPK972" s="26"/>
      <c r="UPL972" s="26"/>
      <c r="UPM972" s="26"/>
      <c r="UPN972" s="26"/>
      <c r="UPO972" s="26"/>
      <c r="UPP972" s="26"/>
      <c r="UPQ972" s="26"/>
      <c r="UPR972" s="26"/>
      <c r="UPS972" s="26"/>
      <c r="UPT972" s="26"/>
      <c r="UPU972" s="26"/>
      <c r="UPV972" s="26"/>
      <c r="UPW972" s="26"/>
      <c r="UPX972" s="26"/>
      <c r="UPY972" s="26"/>
      <c r="UPZ972" s="26"/>
      <c r="UQA972" s="26"/>
      <c r="UQB972" s="26"/>
      <c r="UQC972" s="26"/>
      <c r="UQD972" s="26"/>
      <c r="UQE972" s="26"/>
      <c r="UQF972" s="26"/>
      <c r="UQG972" s="26"/>
      <c r="UQH972" s="26"/>
      <c r="UQI972" s="26"/>
      <c r="UQJ972" s="26"/>
      <c r="UQK972" s="26"/>
      <c r="UQL972" s="26"/>
      <c r="UQM972" s="26"/>
      <c r="UQN972" s="26"/>
      <c r="UQO972" s="26"/>
      <c r="UQP972" s="26"/>
      <c r="UQQ972" s="26"/>
      <c r="UQR972" s="26"/>
      <c r="UQS972" s="26"/>
      <c r="UQT972" s="26"/>
      <c r="UQU972" s="26"/>
      <c r="UQV972" s="26"/>
      <c r="UQW972" s="26"/>
      <c r="UQX972" s="26"/>
      <c r="UQY972" s="26"/>
      <c r="UQZ972" s="26"/>
      <c r="URA972" s="26"/>
      <c r="URB972" s="26"/>
      <c r="URC972" s="26"/>
      <c r="URD972" s="26"/>
      <c r="URE972" s="26"/>
      <c r="URF972" s="26"/>
      <c r="URG972" s="26"/>
      <c r="URH972" s="26"/>
      <c r="URI972" s="26"/>
      <c r="URJ972" s="26"/>
      <c r="URK972" s="26"/>
      <c r="URL972" s="26"/>
      <c r="URM972" s="26"/>
      <c r="URN972" s="26"/>
      <c r="URO972" s="26"/>
      <c r="URP972" s="26"/>
      <c r="URQ972" s="26"/>
      <c r="URR972" s="26"/>
      <c r="URS972" s="26"/>
      <c r="URT972" s="26"/>
      <c r="URU972" s="26"/>
      <c r="URV972" s="26"/>
      <c r="URW972" s="26"/>
      <c r="URX972" s="26"/>
      <c r="URY972" s="26"/>
      <c r="URZ972" s="26"/>
      <c r="USA972" s="26"/>
      <c r="USB972" s="26"/>
      <c r="USC972" s="26"/>
      <c r="USD972" s="26"/>
      <c r="USE972" s="26"/>
      <c r="USF972" s="26"/>
      <c r="USG972" s="26"/>
      <c r="USH972" s="26"/>
      <c r="USI972" s="26"/>
      <c r="USJ972" s="26"/>
      <c r="USK972" s="26"/>
      <c r="USL972" s="26"/>
      <c r="USM972" s="26"/>
      <c r="USN972" s="26"/>
      <c r="USO972" s="26"/>
      <c r="USP972" s="26"/>
      <c r="USQ972" s="26"/>
      <c r="USR972" s="26"/>
      <c r="USS972" s="26"/>
      <c r="UST972" s="26"/>
      <c r="USU972" s="26"/>
      <c r="USV972" s="26"/>
      <c r="USW972" s="26"/>
      <c r="USX972" s="26"/>
      <c r="USY972" s="26"/>
      <c r="USZ972" s="26"/>
      <c r="UTA972" s="26"/>
      <c r="UTB972" s="26"/>
      <c r="UTC972" s="26"/>
      <c r="UTD972" s="26"/>
      <c r="UTE972" s="26"/>
      <c r="UTF972" s="26"/>
      <c r="UTG972" s="26"/>
      <c r="UTH972" s="26"/>
      <c r="UTI972" s="26"/>
      <c r="UTJ972" s="26"/>
      <c r="UTK972" s="26"/>
      <c r="UTL972" s="26"/>
      <c r="UTM972" s="26"/>
      <c r="UTN972" s="26"/>
      <c r="UTO972" s="26"/>
      <c r="UTP972" s="26"/>
      <c r="UTQ972" s="26"/>
      <c r="UTR972" s="26"/>
      <c r="UTS972" s="26"/>
      <c r="UTT972" s="26"/>
      <c r="UTU972" s="26"/>
      <c r="UTV972" s="26"/>
      <c r="UTW972" s="26"/>
      <c r="UTX972" s="26"/>
      <c r="UTY972" s="26"/>
      <c r="UTZ972" s="26"/>
      <c r="UUA972" s="26"/>
      <c r="UUB972" s="26"/>
      <c r="UUC972" s="26"/>
      <c r="UUD972" s="26"/>
      <c r="UUE972" s="26"/>
      <c r="UUF972" s="26"/>
      <c r="UUG972" s="26"/>
      <c r="UUH972" s="26"/>
      <c r="UUI972" s="26"/>
      <c r="UUJ972" s="26"/>
      <c r="UUK972" s="26"/>
      <c r="UUL972" s="26"/>
      <c r="UUM972" s="26"/>
      <c r="UUN972" s="26"/>
      <c r="UUO972" s="26"/>
      <c r="UUP972" s="26"/>
      <c r="UUQ972" s="26"/>
      <c r="UUR972" s="26"/>
      <c r="UUS972" s="26"/>
      <c r="UUT972" s="26"/>
      <c r="UUU972" s="26"/>
      <c r="UUV972" s="26"/>
      <c r="UUW972" s="26"/>
      <c r="UUX972" s="26"/>
      <c r="UUY972" s="26"/>
      <c r="UUZ972" s="26"/>
      <c r="UVA972" s="26"/>
      <c r="UVB972" s="26"/>
      <c r="UVC972" s="26"/>
      <c r="UVD972" s="26"/>
      <c r="UVE972" s="26"/>
      <c r="UVF972" s="26"/>
      <c r="UVG972" s="26"/>
      <c r="UVH972" s="26"/>
      <c r="UVI972" s="26"/>
      <c r="UVJ972" s="26"/>
      <c r="UVK972" s="26"/>
      <c r="UVL972" s="26"/>
      <c r="UVM972" s="26"/>
      <c r="UVN972" s="26"/>
      <c r="UVO972" s="26"/>
      <c r="UVP972" s="26"/>
      <c r="UVQ972" s="26"/>
      <c r="UVR972" s="26"/>
      <c r="UVS972" s="26"/>
      <c r="UVT972" s="26"/>
      <c r="UVU972" s="26"/>
      <c r="UVV972" s="26"/>
      <c r="UVW972" s="26"/>
      <c r="UVX972" s="26"/>
      <c r="UVY972" s="26"/>
      <c r="UVZ972" s="26"/>
      <c r="UWA972" s="26"/>
      <c r="UWB972" s="26"/>
      <c r="UWC972" s="26"/>
      <c r="UWD972" s="26"/>
      <c r="UWE972" s="26"/>
      <c r="UWF972" s="26"/>
      <c r="UWG972" s="26"/>
      <c r="UWH972" s="26"/>
      <c r="UWI972" s="26"/>
      <c r="UWJ972" s="26"/>
      <c r="UWK972" s="26"/>
      <c r="UWL972" s="26"/>
      <c r="UWM972" s="26"/>
      <c r="UWN972" s="26"/>
      <c r="UWO972" s="26"/>
      <c r="UWP972" s="26"/>
      <c r="UWQ972" s="26"/>
      <c r="UWR972" s="26"/>
      <c r="UWS972" s="26"/>
      <c r="UWT972" s="26"/>
      <c r="UWU972" s="26"/>
      <c r="UWV972" s="26"/>
      <c r="UWW972" s="26"/>
      <c r="UWX972" s="26"/>
      <c r="UWY972" s="26"/>
      <c r="UWZ972" s="26"/>
      <c r="UXA972" s="26"/>
      <c r="UXB972" s="26"/>
      <c r="UXC972" s="26"/>
      <c r="UXD972" s="26"/>
      <c r="UXE972" s="26"/>
      <c r="UXF972" s="26"/>
      <c r="UXG972" s="26"/>
      <c r="UXH972" s="26"/>
      <c r="UXI972" s="26"/>
      <c r="UXJ972" s="26"/>
      <c r="UXK972" s="26"/>
      <c r="UXL972" s="26"/>
      <c r="UXM972" s="26"/>
      <c r="UXN972" s="26"/>
      <c r="UXO972" s="26"/>
      <c r="UXP972" s="26"/>
      <c r="UXQ972" s="26"/>
      <c r="UXR972" s="26"/>
      <c r="UXS972" s="26"/>
      <c r="UXT972" s="26"/>
      <c r="UXU972" s="26"/>
      <c r="UXV972" s="26"/>
      <c r="UXW972" s="26"/>
      <c r="UXX972" s="26"/>
      <c r="UXY972" s="26"/>
      <c r="UXZ972" s="26"/>
      <c r="UYA972" s="26"/>
      <c r="UYB972" s="26"/>
      <c r="UYC972" s="26"/>
      <c r="UYD972" s="26"/>
      <c r="UYE972" s="26"/>
      <c r="UYF972" s="26"/>
      <c r="UYG972" s="26"/>
      <c r="UYH972" s="26"/>
      <c r="UYI972" s="26"/>
      <c r="UYJ972" s="26"/>
      <c r="UYK972" s="26"/>
      <c r="UYL972" s="26"/>
      <c r="UYM972" s="26"/>
      <c r="UYN972" s="26"/>
      <c r="UYO972" s="26"/>
      <c r="UYP972" s="26"/>
      <c r="UYQ972" s="26"/>
      <c r="UYR972" s="26"/>
      <c r="UYS972" s="26"/>
      <c r="UYT972" s="26"/>
      <c r="UYU972" s="26"/>
      <c r="UYV972" s="26"/>
      <c r="UYW972" s="26"/>
      <c r="UYX972" s="26"/>
      <c r="UYY972" s="26"/>
      <c r="UYZ972" s="26"/>
      <c r="UZA972" s="26"/>
      <c r="UZB972" s="26"/>
      <c r="UZC972" s="26"/>
      <c r="UZD972" s="26"/>
      <c r="UZE972" s="26"/>
      <c r="UZF972" s="26"/>
      <c r="UZG972" s="26"/>
      <c r="UZH972" s="26"/>
      <c r="UZI972" s="26"/>
      <c r="UZJ972" s="26"/>
      <c r="UZK972" s="26"/>
      <c r="UZL972" s="26"/>
      <c r="UZM972" s="26"/>
      <c r="UZN972" s="26"/>
      <c r="UZO972" s="26"/>
      <c r="UZP972" s="26"/>
      <c r="UZQ972" s="26"/>
      <c r="UZR972" s="26"/>
      <c r="UZS972" s="26"/>
      <c r="UZT972" s="26"/>
      <c r="UZU972" s="26"/>
      <c r="UZV972" s="26"/>
      <c r="UZW972" s="26"/>
      <c r="UZX972" s="26"/>
      <c r="UZY972" s="26"/>
      <c r="UZZ972" s="26"/>
      <c r="VAA972" s="26"/>
      <c r="VAB972" s="26"/>
      <c r="VAC972" s="26"/>
      <c r="VAD972" s="26"/>
      <c r="VAE972" s="26"/>
      <c r="VAF972" s="26"/>
      <c r="VAG972" s="26"/>
      <c r="VAH972" s="26"/>
      <c r="VAI972" s="26"/>
      <c r="VAJ972" s="26"/>
      <c r="VAK972" s="26"/>
      <c r="VAL972" s="26"/>
      <c r="VAM972" s="26"/>
      <c r="VAN972" s="26"/>
      <c r="VAO972" s="26"/>
      <c r="VAP972" s="26"/>
      <c r="VAQ972" s="26"/>
      <c r="VAR972" s="26"/>
      <c r="VAS972" s="26"/>
      <c r="VAT972" s="26"/>
      <c r="VAU972" s="26"/>
      <c r="VAV972" s="26"/>
      <c r="VAW972" s="26"/>
      <c r="VAX972" s="26"/>
      <c r="VAY972" s="26"/>
      <c r="VAZ972" s="26"/>
      <c r="VBA972" s="26"/>
      <c r="VBB972" s="26"/>
      <c r="VBC972" s="26"/>
      <c r="VBD972" s="26"/>
      <c r="VBE972" s="26"/>
      <c r="VBF972" s="26"/>
      <c r="VBG972" s="26"/>
      <c r="VBH972" s="26"/>
      <c r="VBI972" s="26"/>
      <c r="VBJ972" s="26"/>
      <c r="VBK972" s="26"/>
      <c r="VBL972" s="26"/>
      <c r="VBM972" s="26"/>
      <c r="VBN972" s="26"/>
      <c r="VBO972" s="26"/>
      <c r="VBP972" s="26"/>
      <c r="VBQ972" s="26"/>
      <c r="VBR972" s="26"/>
      <c r="VBS972" s="26"/>
      <c r="VBT972" s="26"/>
      <c r="VBU972" s="26"/>
      <c r="VBV972" s="26"/>
      <c r="VBW972" s="26"/>
      <c r="VBX972" s="26"/>
      <c r="VBY972" s="26"/>
      <c r="VBZ972" s="26"/>
      <c r="VCA972" s="26"/>
      <c r="VCB972" s="26"/>
      <c r="VCC972" s="26"/>
      <c r="VCD972" s="26"/>
      <c r="VCE972" s="26"/>
      <c r="VCF972" s="26"/>
      <c r="VCG972" s="26"/>
      <c r="VCH972" s="26"/>
      <c r="VCI972" s="26"/>
      <c r="VCJ972" s="26"/>
      <c r="VCK972" s="26"/>
      <c r="VCL972" s="26"/>
      <c r="VCM972" s="26"/>
      <c r="VCN972" s="26"/>
      <c r="VCO972" s="26"/>
      <c r="VCP972" s="26"/>
      <c r="VCQ972" s="26"/>
      <c r="VCR972" s="26"/>
      <c r="VCS972" s="26"/>
      <c r="VCT972" s="26"/>
      <c r="VCU972" s="26"/>
      <c r="VCV972" s="26"/>
      <c r="VCW972" s="26"/>
      <c r="VCX972" s="26"/>
      <c r="VCY972" s="26"/>
      <c r="VCZ972" s="26"/>
      <c r="VDA972" s="26"/>
      <c r="VDB972" s="26"/>
      <c r="VDC972" s="26"/>
      <c r="VDD972" s="26"/>
      <c r="VDE972" s="26"/>
      <c r="VDF972" s="26"/>
      <c r="VDG972" s="26"/>
      <c r="VDH972" s="26"/>
      <c r="VDI972" s="26"/>
      <c r="VDJ972" s="26"/>
      <c r="VDK972" s="26"/>
      <c r="VDL972" s="26"/>
      <c r="VDM972" s="26"/>
      <c r="VDN972" s="26"/>
      <c r="VDO972" s="26"/>
      <c r="VDP972" s="26"/>
      <c r="VDQ972" s="26"/>
      <c r="VDR972" s="26"/>
      <c r="VDS972" s="26"/>
      <c r="VDT972" s="26"/>
      <c r="VDU972" s="26"/>
      <c r="VDV972" s="26"/>
      <c r="VDW972" s="26"/>
      <c r="VDX972" s="26"/>
      <c r="VDY972" s="26"/>
      <c r="VDZ972" s="26"/>
      <c r="VEA972" s="26"/>
      <c r="VEB972" s="26"/>
      <c r="VEC972" s="26"/>
      <c r="VED972" s="26"/>
      <c r="VEE972" s="26"/>
      <c r="VEF972" s="26"/>
      <c r="VEG972" s="26"/>
      <c r="VEH972" s="26"/>
      <c r="VEI972" s="26"/>
      <c r="VEJ972" s="26"/>
      <c r="VEK972" s="26"/>
      <c r="VEL972" s="26"/>
      <c r="VEM972" s="26"/>
      <c r="VEN972" s="26"/>
      <c r="VEO972" s="26"/>
      <c r="VEP972" s="26"/>
      <c r="VEQ972" s="26"/>
      <c r="VER972" s="26"/>
      <c r="VES972" s="26"/>
      <c r="VET972" s="26"/>
      <c r="VEU972" s="26"/>
      <c r="VEV972" s="26"/>
      <c r="VEW972" s="26"/>
      <c r="VEX972" s="26"/>
      <c r="VEY972" s="26"/>
      <c r="VEZ972" s="26"/>
      <c r="VFA972" s="26"/>
      <c r="VFB972" s="26"/>
      <c r="VFC972" s="26"/>
      <c r="VFD972" s="26"/>
      <c r="VFE972" s="26"/>
      <c r="VFF972" s="26"/>
      <c r="VFG972" s="26"/>
      <c r="VFH972" s="26"/>
      <c r="VFI972" s="26"/>
      <c r="VFJ972" s="26"/>
      <c r="VFK972" s="26"/>
      <c r="VFL972" s="26"/>
      <c r="VFM972" s="26"/>
      <c r="VFN972" s="26"/>
      <c r="VFO972" s="26"/>
      <c r="VFP972" s="26"/>
      <c r="VFQ972" s="26"/>
      <c r="VFR972" s="26"/>
      <c r="VFS972" s="26"/>
      <c r="VFT972" s="26"/>
      <c r="VFU972" s="26"/>
      <c r="VFV972" s="26"/>
      <c r="VFW972" s="26"/>
      <c r="VFX972" s="26"/>
      <c r="VFY972" s="26"/>
      <c r="VFZ972" s="26"/>
      <c r="VGA972" s="26"/>
      <c r="VGB972" s="26"/>
      <c r="VGC972" s="26"/>
      <c r="VGD972" s="26"/>
      <c r="VGE972" s="26"/>
      <c r="VGF972" s="26"/>
      <c r="VGG972" s="26"/>
      <c r="VGH972" s="26"/>
      <c r="VGI972" s="26"/>
      <c r="VGJ972" s="26"/>
      <c r="VGK972" s="26"/>
      <c r="VGL972" s="26"/>
      <c r="VGM972" s="26"/>
      <c r="VGN972" s="26"/>
      <c r="VGO972" s="26"/>
      <c r="VGP972" s="26"/>
      <c r="VGQ972" s="26"/>
      <c r="VGR972" s="26"/>
      <c r="VGS972" s="26"/>
      <c r="VGT972" s="26"/>
      <c r="VGU972" s="26"/>
      <c r="VGV972" s="26"/>
      <c r="VGW972" s="26"/>
      <c r="VGX972" s="26"/>
      <c r="VGY972" s="26"/>
      <c r="VGZ972" s="26"/>
      <c r="VHA972" s="26"/>
      <c r="VHB972" s="26"/>
      <c r="VHC972" s="26"/>
      <c r="VHD972" s="26"/>
      <c r="VHE972" s="26"/>
      <c r="VHF972" s="26"/>
      <c r="VHG972" s="26"/>
      <c r="VHH972" s="26"/>
      <c r="VHI972" s="26"/>
      <c r="VHJ972" s="26"/>
      <c r="VHK972" s="26"/>
      <c r="VHL972" s="26"/>
      <c r="VHM972" s="26"/>
      <c r="VHN972" s="26"/>
      <c r="VHO972" s="26"/>
      <c r="VHP972" s="26"/>
      <c r="VHQ972" s="26"/>
      <c r="VHR972" s="26"/>
      <c r="VHS972" s="26"/>
      <c r="VHT972" s="26"/>
      <c r="VHU972" s="26"/>
      <c r="VHV972" s="26"/>
      <c r="VHW972" s="26"/>
      <c r="VHX972" s="26"/>
      <c r="VHY972" s="26"/>
      <c r="VHZ972" s="26"/>
      <c r="VIA972" s="26"/>
      <c r="VIB972" s="26"/>
      <c r="VIC972" s="26"/>
      <c r="VID972" s="26"/>
      <c r="VIE972" s="26"/>
      <c r="VIF972" s="26"/>
      <c r="VIG972" s="26"/>
      <c r="VIH972" s="26"/>
      <c r="VII972" s="26"/>
      <c r="VIJ972" s="26"/>
      <c r="VIK972" s="26"/>
      <c r="VIL972" s="26"/>
      <c r="VIM972" s="26"/>
      <c r="VIN972" s="26"/>
      <c r="VIO972" s="26"/>
      <c r="VIP972" s="26"/>
      <c r="VIQ972" s="26"/>
      <c r="VIR972" s="26"/>
      <c r="VIS972" s="26"/>
      <c r="VIT972" s="26"/>
      <c r="VIU972" s="26"/>
      <c r="VIV972" s="26"/>
      <c r="VIW972" s="26"/>
      <c r="VIX972" s="26"/>
      <c r="VIY972" s="26"/>
      <c r="VIZ972" s="26"/>
      <c r="VJA972" s="26"/>
      <c r="VJB972" s="26"/>
      <c r="VJC972" s="26"/>
      <c r="VJD972" s="26"/>
      <c r="VJE972" s="26"/>
      <c r="VJF972" s="26"/>
      <c r="VJG972" s="26"/>
      <c r="VJH972" s="26"/>
      <c r="VJI972" s="26"/>
      <c r="VJJ972" s="26"/>
      <c r="VJK972" s="26"/>
      <c r="VJL972" s="26"/>
      <c r="VJM972" s="26"/>
      <c r="VJN972" s="26"/>
      <c r="VJO972" s="26"/>
      <c r="VJP972" s="26"/>
      <c r="VJQ972" s="26"/>
      <c r="VJR972" s="26"/>
      <c r="VJS972" s="26"/>
      <c r="VJT972" s="26"/>
      <c r="VJU972" s="26"/>
      <c r="VJV972" s="26"/>
      <c r="VJW972" s="26"/>
      <c r="VJX972" s="26"/>
      <c r="VJY972" s="26"/>
      <c r="VJZ972" s="26"/>
      <c r="VKA972" s="26"/>
      <c r="VKB972" s="26"/>
      <c r="VKC972" s="26"/>
      <c r="VKD972" s="26"/>
      <c r="VKE972" s="26"/>
      <c r="VKF972" s="26"/>
      <c r="VKG972" s="26"/>
      <c r="VKH972" s="26"/>
      <c r="VKI972" s="26"/>
      <c r="VKJ972" s="26"/>
      <c r="VKK972" s="26"/>
      <c r="VKL972" s="26"/>
      <c r="VKM972" s="26"/>
      <c r="VKN972" s="26"/>
      <c r="VKO972" s="26"/>
      <c r="VKP972" s="26"/>
      <c r="VKQ972" s="26"/>
      <c r="VKR972" s="26"/>
      <c r="VKS972" s="26"/>
      <c r="VKT972" s="26"/>
      <c r="VKU972" s="26"/>
      <c r="VKV972" s="26"/>
      <c r="VKW972" s="26"/>
      <c r="VKX972" s="26"/>
      <c r="VKY972" s="26"/>
      <c r="VKZ972" s="26"/>
      <c r="VLA972" s="26"/>
      <c r="VLB972" s="26"/>
      <c r="VLC972" s="26"/>
      <c r="VLD972" s="26"/>
      <c r="VLE972" s="26"/>
      <c r="VLF972" s="26"/>
      <c r="VLG972" s="26"/>
      <c r="VLH972" s="26"/>
      <c r="VLI972" s="26"/>
      <c r="VLJ972" s="26"/>
      <c r="VLK972" s="26"/>
      <c r="VLL972" s="26"/>
      <c r="VLM972" s="26"/>
      <c r="VLN972" s="26"/>
      <c r="VLO972" s="26"/>
      <c r="VLP972" s="26"/>
      <c r="VLQ972" s="26"/>
      <c r="VLR972" s="26"/>
      <c r="VLS972" s="26"/>
      <c r="VLT972" s="26"/>
      <c r="VLU972" s="26"/>
      <c r="VLV972" s="26"/>
      <c r="VLW972" s="26"/>
      <c r="VLX972" s="26"/>
      <c r="VLY972" s="26"/>
      <c r="VLZ972" s="26"/>
      <c r="VMA972" s="26"/>
      <c r="VMB972" s="26"/>
      <c r="VMC972" s="26"/>
      <c r="VMD972" s="26"/>
      <c r="VME972" s="26"/>
      <c r="VMF972" s="26"/>
      <c r="VMG972" s="26"/>
      <c r="VMH972" s="26"/>
      <c r="VMI972" s="26"/>
      <c r="VMJ972" s="26"/>
      <c r="VMK972" s="26"/>
      <c r="VML972" s="26"/>
      <c r="VMM972" s="26"/>
      <c r="VMN972" s="26"/>
      <c r="VMO972" s="26"/>
      <c r="VMP972" s="26"/>
      <c r="VMQ972" s="26"/>
      <c r="VMR972" s="26"/>
      <c r="VMS972" s="26"/>
      <c r="VMT972" s="26"/>
      <c r="VMU972" s="26"/>
      <c r="VMV972" s="26"/>
      <c r="VMW972" s="26"/>
      <c r="VMX972" s="26"/>
      <c r="VMY972" s="26"/>
      <c r="VMZ972" s="26"/>
      <c r="VNA972" s="26"/>
      <c r="VNB972" s="26"/>
      <c r="VNC972" s="26"/>
      <c r="VND972" s="26"/>
      <c r="VNE972" s="26"/>
      <c r="VNF972" s="26"/>
      <c r="VNG972" s="26"/>
      <c r="VNH972" s="26"/>
      <c r="VNI972" s="26"/>
      <c r="VNJ972" s="26"/>
      <c r="VNK972" s="26"/>
      <c r="VNL972" s="26"/>
      <c r="VNM972" s="26"/>
      <c r="VNN972" s="26"/>
      <c r="VNO972" s="26"/>
      <c r="VNP972" s="26"/>
      <c r="VNQ972" s="26"/>
      <c r="VNR972" s="26"/>
      <c r="VNS972" s="26"/>
      <c r="VNT972" s="26"/>
      <c r="VNU972" s="26"/>
      <c r="VNV972" s="26"/>
      <c r="VNW972" s="26"/>
      <c r="VNX972" s="26"/>
      <c r="VNY972" s="26"/>
      <c r="VNZ972" s="26"/>
      <c r="VOA972" s="26"/>
      <c r="VOB972" s="26"/>
      <c r="VOC972" s="26"/>
      <c r="VOD972" s="26"/>
      <c r="VOE972" s="26"/>
      <c r="VOF972" s="26"/>
      <c r="VOG972" s="26"/>
      <c r="VOH972" s="26"/>
      <c r="VOI972" s="26"/>
      <c r="VOJ972" s="26"/>
      <c r="VOK972" s="26"/>
      <c r="VOL972" s="26"/>
      <c r="VOM972" s="26"/>
      <c r="VON972" s="26"/>
      <c r="VOO972" s="26"/>
      <c r="VOP972" s="26"/>
      <c r="VOQ972" s="26"/>
      <c r="VOR972" s="26"/>
      <c r="VOS972" s="26"/>
      <c r="VOT972" s="26"/>
      <c r="VOU972" s="26"/>
      <c r="VOV972" s="26"/>
      <c r="VOW972" s="26"/>
      <c r="VOX972" s="26"/>
      <c r="VOY972" s="26"/>
      <c r="VOZ972" s="26"/>
      <c r="VPA972" s="26"/>
      <c r="VPB972" s="26"/>
      <c r="VPC972" s="26"/>
      <c r="VPD972" s="26"/>
      <c r="VPE972" s="26"/>
      <c r="VPF972" s="26"/>
      <c r="VPG972" s="26"/>
      <c r="VPH972" s="26"/>
      <c r="VPI972" s="26"/>
      <c r="VPJ972" s="26"/>
      <c r="VPK972" s="26"/>
      <c r="VPL972" s="26"/>
      <c r="VPM972" s="26"/>
      <c r="VPN972" s="26"/>
      <c r="VPO972" s="26"/>
      <c r="VPP972" s="26"/>
      <c r="VPQ972" s="26"/>
      <c r="VPR972" s="26"/>
      <c r="VPS972" s="26"/>
      <c r="VPT972" s="26"/>
      <c r="VPU972" s="26"/>
      <c r="VPV972" s="26"/>
      <c r="VPW972" s="26"/>
      <c r="VPX972" s="26"/>
      <c r="VPY972" s="26"/>
      <c r="VPZ972" s="26"/>
      <c r="VQA972" s="26"/>
      <c r="VQB972" s="26"/>
      <c r="VQC972" s="26"/>
      <c r="VQD972" s="26"/>
      <c r="VQE972" s="26"/>
      <c r="VQF972" s="26"/>
      <c r="VQG972" s="26"/>
      <c r="VQH972" s="26"/>
      <c r="VQI972" s="26"/>
      <c r="VQJ972" s="26"/>
      <c r="VQK972" s="26"/>
      <c r="VQL972" s="26"/>
      <c r="VQM972" s="26"/>
      <c r="VQN972" s="26"/>
      <c r="VQO972" s="26"/>
      <c r="VQP972" s="26"/>
      <c r="VQQ972" s="26"/>
      <c r="VQR972" s="26"/>
      <c r="VQS972" s="26"/>
      <c r="VQT972" s="26"/>
      <c r="VQU972" s="26"/>
      <c r="VQV972" s="26"/>
      <c r="VQW972" s="26"/>
      <c r="VQX972" s="26"/>
      <c r="VQY972" s="26"/>
      <c r="VQZ972" s="26"/>
      <c r="VRA972" s="26"/>
      <c r="VRB972" s="26"/>
      <c r="VRC972" s="26"/>
      <c r="VRD972" s="26"/>
      <c r="VRE972" s="26"/>
      <c r="VRF972" s="26"/>
      <c r="VRG972" s="26"/>
      <c r="VRH972" s="26"/>
      <c r="VRI972" s="26"/>
      <c r="VRJ972" s="26"/>
      <c r="VRK972" s="26"/>
      <c r="VRL972" s="26"/>
      <c r="VRM972" s="26"/>
      <c r="VRN972" s="26"/>
      <c r="VRO972" s="26"/>
      <c r="VRP972" s="26"/>
      <c r="VRQ972" s="26"/>
      <c r="VRR972" s="26"/>
      <c r="VRS972" s="26"/>
      <c r="VRT972" s="26"/>
      <c r="VRU972" s="26"/>
      <c r="VRV972" s="26"/>
      <c r="VRW972" s="26"/>
      <c r="VRX972" s="26"/>
      <c r="VRY972" s="26"/>
      <c r="VRZ972" s="26"/>
      <c r="VSA972" s="26"/>
      <c r="VSB972" s="26"/>
      <c r="VSC972" s="26"/>
      <c r="VSD972" s="26"/>
      <c r="VSE972" s="26"/>
      <c r="VSF972" s="26"/>
      <c r="VSG972" s="26"/>
      <c r="VSH972" s="26"/>
      <c r="VSI972" s="26"/>
      <c r="VSJ972" s="26"/>
      <c r="VSK972" s="26"/>
      <c r="VSL972" s="26"/>
      <c r="VSM972" s="26"/>
      <c r="VSN972" s="26"/>
      <c r="VSO972" s="26"/>
      <c r="VSP972" s="26"/>
      <c r="VSQ972" s="26"/>
      <c r="VSR972" s="26"/>
      <c r="VSS972" s="26"/>
      <c r="VST972" s="26"/>
      <c r="VSU972" s="26"/>
      <c r="VSV972" s="26"/>
      <c r="VSW972" s="26"/>
      <c r="VSX972" s="26"/>
      <c r="VSY972" s="26"/>
      <c r="VSZ972" s="26"/>
      <c r="VTA972" s="26"/>
      <c r="VTB972" s="26"/>
      <c r="VTC972" s="26"/>
      <c r="VTD972" s="26"/>
      <c r="VTE972" s="26"/>
      <c r="VTF972" s="26"/>
      <c r="VTG972" s="26"/>
      <c r="VTH972" s="26"/>
      <c r="VTI972" s="26"/>
      <c r="VTJ972" s="26"/>
      <c r="VTK972" s="26"/>
      <c r="VTL972" s="26"/>
      <c r="VTM972" s="26"/>
      <c r="VTN972" s="26"/>
      <c r="VTO972" s="26"/>
      <c r="VTP972" s="26"/>
      <c r="VTQ972" s="26"/>
      <c r="VTR972" s="26"/>
      <c r="VTS972" s="26"/>
      <c r="VTT972" s="26"/>
      <c r="VTU972" s="26"/>
      <c r="VTV972" s="26"/>
      <c r="VTW972" s="26"/>
      <c r="VTX972" s="26"/>
      <c r="VTY972" s="26"/>
      <c r="VTZ972" s="26"/>
      <c r="VUA972" s="26"/>
      <c r="VUB972" s="26"/>
      <c r="VUC972" s="26"/>
      <c r="VUD972" s="26"/>
      <c r="VUE972" s="26"/>
      <c r="VUF972" s="26"/>
      <c r="VUG972" s="26"/>
      <c r="VUH972" s="26"/>
      <c r="VUI972" s="26"/>
      <c r="VUJ972" s="26"/>
      <c r="VUK972" s="26"/>
      <c r="VUL972" s="26"/>
      <c r="VUM972" s="26"/>
      <c r="VUN972" s="26"/>
      <c r="VUO972" s="26"/>
      <c r="VUP972" s="26"/>
      <c r="VUQ972" s="26"/>
      <c r="VUR972" s="26"/>
      <c r="VUS972" s="26"/>
      <c r="VUT972" s="26"/>
      <c r="VUU972" s="26"/>
      <c r="VUV972" s="26"/>
      <c r="VUW972" s="26"/>
      <c r="VUX972" s="26"/>
      <c r="VUY972" s="26"/>
      <c r="VUZ972" s="26"/>
      <c r="VVA972" s="26"/>
      <c r="VVB972" s="26"/>
      <c r="VVC972" s="26"/>
      <c r="VVD972" s="26"/>
      <c r="VVE972" s="26"/>
      <c r="VVF972" s="26"/>
      <c r="VVG972" s="26"/>
      <c r="VVH972" s="26"/>
      <c r="VVI972" s="26"/>
      <c r="VVJ972" s="26"/>
      <c r="VVK972" s="26"/>
      <c r="VVL972" s="26"/>
      <c r="VVM972" s="26"/>
      <c r="VVN972" s="26"/>
      <c r="VVO972" s="26"/>
      <c r="VVP972" s="26"/>
      <c r="VVQ972" s="26"/>
      <c r="VVR972" s="26"/>
      <c r="VVS972" s="26"/>
      <c r="VVT972" s="26"/>
      <c r="VVU972" s="26"/>
      <c r="VVV972" s="26"/>
      <c r="VVW972" s="26"/>
      <c r="VVX972" s="26"/>
      <c r="VVY972" s="26"/>
      <c r="VVZ972" s="26"/>
      <c r="VWA972" s="26"/>
      <c r="VWB972" s="26"/>
      <c r="VWC972" s="26"/>
      <c r="VWD972" s="26"/>
      <c r="VWE972" s="26"/>
      <c r="VWF972" s="26"/>
      <c r="VWG972" s="26"/>
      <c r="VWH972" s="26"/>
      <c r="VWI972" s="26"/>
      <c r="VWJ972" s="26"/>
      <c r="VWK972" s="26"/>
      <c r="VWL972" s="26"/>
      <c r="VWM972" s="26"/>
      <c r="VWN972" s="26"/>
      <c r="VWO972" s="26"/>
      <c r="VWP972" s="26"/>
      <c r="VWQ972" s="26"/>
      <c r="VWR972" s="26"/>
      <c r="VWS972" s="26"/>
      <c r="VWT972" s="26"/>
      <c r="VWU972" s="26"/>
      <c r="VWV972" s="26"/>
      <c r="VWW972" s="26"/>
      <c r="VWX972" s="26"/>
      <c r="VWY972" s="26"/>
      <c r="VWZ972" s="26"/>
      <c r="VXA972" s="26"/>
      <c r="VXB972" s="26"/>
      <c r="VXC972" s="26"/>
      <c r="VXD972" s="26"/>
      <c r="VXE972" s="26"/>
      <c r="VXF972" s="26"/>
      <c r="VXG972" s="26"/>
      <c r="VXH972" s="26"/>
      <c r="VXI972" s="26"/>
      <c r="VXJ972" s="26"/>
      <c r="VXK972" s="26"/>
      <c r="VXL972" s="26"/>
      <c r="VXM972" s="26"/>
      <c r="VXN972" s="26"/>
      <c r="VXO972" s="26"/>
      <c r="VXP972" s="26"/>
      <c r="VXQ972" s="26"/>
      <c r="VXR972" s="26"/>
      <c r="VXS972" s="26"/>
      <c r="VXT972" s="26"/>
      <c r="VXU972" s="26"/>
      <c r="VXV972" s="26"/>
      <c r="VXW972" s="26"/>
      <c r="VXX972" s="26"/>
      <c r="VXY972" s="26"/>
      <c r="VXZ972" s="26"/>
      <c r="VYA972" s="26"/>
      <c r="VYB972" s="26"/>
      <c r="VYC972" s="26"/>
      <c r="VYD972" s="26"/>
      <c r="VYE972" s="26"/>
      <c r="VYF972" s="26"/>
      <c r="VYG972" s="26"/>
      <c r="VYH972" s="26"/>
      <c r="VYI972" s="26"/>
      <c r="VYJ972" s="26"/>
      <c r="VYK972" s="26"/>
      <c r="VYL972" s="26"/>
      <c r="VYM972" s="26"/>
      <c r="VYN972" s="26"/>
      <c r="VYO972" s="26"/>
      <c r="VYP972" s="26"/>
      <c r="VYQ972" s="26"/>
      <c r="VYR972" s="26"/>
      <c r="VYS972" s="26"/>
      <c r="VYT972" s="26"/>
      <c r="VYU972" s="26"/>
      <c r="VYV972" s="26"/>
      <c r="VYW972" s="26"/>
      <c r="VYX972" s="26"/>
      <c r="VYY972" s="26"/>
      <c r="VYZ972" s="26"/>
      <c r="VZA972" s="26"/>
      <c r="VZB972" s="26"/>
      <c r="VZC972" s="26"/>
      <c r="VZD972" s="26"/>
      <c r="VZE972" s="26"/>
      <c r="VZF972" s="26"/>
      <c r="VZG972" s="26"/>
      <c r="VZH972" s="26"/>
      <c r="VZI972" s="26"/>
      <c r="VZJ972" s="26"/>
      <c r="VZK972" s="26"/>
      <c r="VZL972" s="26"/>
      <c r="VZM972" s="26"/>
      <c r="VZN972" s="26"/>
      <c r="VZO972" s="26"/>
      <c r="VZP972" s="26"/>
      <c r="VZQ972" s="26"/>
      <c r="VZR972" s="26"/>
      <c r="VZS972" s="26"/>
      <c r="VZT972" s="26"/>
      <c r="VZU972" s="26"/>
      <c r="VZV972" s="26"/>
      <c r="VZW972" s="26"/>
      <c r="VZX972" s="26"/>
      <c r="VZY972" s="26"/>
      <c r="VZZ972" s="26"/>
      <c r="WAA972" s="26"/>
      <c r="WAB972" s="26"/>
      <c r="WAC972" s="26"/>
      <c r="WAD972" s="26"/>
      <c r="WAE972" s="26"/>
      <c r="WAF972" s="26"/>
      <c r="WAG972" s="26"/>
      <c r="WAH972" s="26"/>
      <c r="WAI972" s="26"/>
      <c r="WAJ972" s="26"/>
      <c r="WAK972" s="26"/>
      <c r="WAL972" s="26"/>
      <c r="WAM972" s="26"/>
      <c r="WAN972" s="26"/>
      <c r="WAO972" s="26"/>
      <c r="WAP972" s="26"/>
      <c r="WAQ972" s="26"/>
      <c r="WAR972" s="26"/>
      <c r="WAS972" s="26"/>
      <c r="WAT972" s="26"/>
      <c r="WAU972" s="26"/>
      <c r="WAV972" s="26"/>
      <c r="WAW972" s="26"/>
      <c r="WAX972" s="26"/>
      <c r="WAY972" s="26"/>
      <c r="WAZ972" s="26"/>
      <c r="WBA972" s="26"/>
      <c r="WBB972" s="26"/>
      <c r="WBC972" s="26"/>
      <c r="WBD972" s="26"/>
      <c r="WBE972" s="26"/>
      <c r="WBF972" s="26"/>
      <c r="WBG972" s="26"/>
      <c r="WBH972" s="26"/>
      <c r="WBI972" s="26"/>
      <c r="WBJ972" s="26"/>
      <c r="WBK972" s="26"/>
      <c r="WBL972" s="26"/>
      <c r="WBM972" s="26"/>
      <c r="WBN972" s="26"/>
      <c r="WBO972" s="26"/>
      <c r="WBP972" s="26"/>
      <c r="WBQ972" s="26"/>
      <c r="WBR972" s="26"/>
      <c r="WBS972" s="26"/>
      <c r="WBT972" s="26"/>
      <c r="WBU972" s="26"/>
      <c r="WBV972" s="26"/>
      <c r="WBW972" s="26"/>
      <c r="WBX972" s="26"/>
      <c r="WBY972" s="26"/>
      <c r="WBZ972" s="26"/>
      <c r="WCA972" s="26"/>
      <c r="WCB972" s="26"/>
      <c r="WCC972" s="26"/>
      <c r="WCD972" s="26"/>
      <c r="WCE972" s="26"/>
      <c r="WCF972" s="26"/>
      <c r="WCG972" s="26"/>
      <c r="WCH972" s="26"/>
      <c r="WCI972" s="26"/>
      <c r="WCJ972" s="26"/>
      <c r="WCK972" s="26"/>
      <c r="WCL972" s="26"/>
      <c r="WCM972" s="26"/>
      <c r="WCN972" s="26"/>
      <c r="WCO972" s="26"/>
      <c r="WCP972" s="26"/>
      <c r="WCQ972" s="26"/>
      <c r="WCR972" s="26"/>
      <c r="WCS972" s="26"/>
      <c r="WCT972" s="26"/>
      <c r="WCU972" s="26"/>
      <c r="WCV972" s="26"/>
      <c r="WCW972" s="26"/>
      <c r="WCX972" s="26"/>
      <c r="WCY972" s="26"/>
      <c r="WCZ972" s="26"/>
      <c r="WDA972" s="26"/>
      <c r="WDB972" s="26"/>
      <c r="WDC972" s="26"/>
      <c r="WDD972" s="26"/>
      <c r="WDE972" s="26"/>
      <c r="WDF972" s="26"/>
      <c r="WDG972" s="26"/>
      <c r="WDH972" s="26"/>
      <c r="WDI972" s="26"/>
      <c r="WDJ972" s="26"/>
      <c r="WDK972" s="26"/>
      <c r="WDL972" s="26"/>
      <c r="WDM972" s="26"/>
      <c r="WDN972" s="26"/>
      <c r="WDO972" s="26"/>
      <c r="WDP972" s="26"/>
      <c r="WDQ972" s="26"/>
      <c r="WDR972" s="26"/>
      <c r="WDS972" s="26"/>
      <c r="WDT972" s="26"/>
      <c r="WDU972" s="26"/>
      <c r="WDV972" s="26"/>
      <c r="WDW972" s="26"/>
      <c r="WDX972" s="26"/>
      <c r="WDY972" s="26"/>
      <c r="WDZ972" s="26"/>
      <c r="WEA972" s="26"/>
      <c r="WEB972" s="26"/>
      <c r="WEC972" s="26"/>
      <c r="WED972" s="26"/>
      <c r="WEE972" s="26"/>
      <c r="WEF972" s="26"/>
      <c r="WEG972" s="26"/>
      <c r="WEH972" s="26"/>
      <c r="WEI972" s="26"/>
      <c r="WEJ972" s="26"/>
      <c r="WEK972" s="26"/>
      <c r="WEL972" s="26"/>
      <c r="WEM972" s="26"/>
      <c r="WEN972" s="26"/>
      <c r="WEO972" s="26"/>
      <c r="WEP972" s="26"/>
      <c r="WEQ972" s="26"/>
      <c r="WER972" s="26"/>
      <c r="WES972" s="26"/>
      <c r="WET972" s="26"/>
      <c r="WEU972" s="26"/>
      <c r="WEV972" s="26"/>
      <c r="WEW972" s="26"/>
      <c r="WEX972" s="26"/>
      <c r="WEY972" s="26"/>
      <c r="WEZ972" s="26"/>
      <c r="WFA972" s="26"/>
      <c r="WFB972" s="26"/>
      <c r="WFC972" s="26"/>
      <c r="WFD972" s="26"/>
      <c r="WFE972" s="26"/>
      <c r="WFF972" s="26"/>
      <c r="WFG972" s="26"/>
      <c r="WFH972" s="26"/>
      <c r="WFI972" s="26"/>
      <c r="WFJ972" s="26"/>
      <c r="WFK972" s="26"/>
      <c r="WFL972" s="26"/>
      <c r="WFM972" s="26"/>
      <c r="WFN972" s="26"/>
      <c r="WFO972" s="26"/>
      <c r="WFP972" s="26"/>
      <c r="WFQ972" s="26"/>
      <c r="WFR972" s="26"/>
      <c r="WFS972" s="26"/>
      <c r="WFT972" s="26"/>
      <c r="WFU972" s="26"/>
      <c r="WFV972" s="26"/>
      <c r="WFW972" s="26"/>
      <c r="WFX972" s="26"/>
      <c r="WFY972" s="26"/>
      <c r="WFZ972" s="26"/>
      <c r="WGA972" s="26"/>
      <c r="WGB972" s="26"/>
      <c r="WGC972" s="26"/>
      <c r="WGD972" s="26"/>
      <c r="WGE972" s="26"/>
      <c r="WGF972" s="26"/>
      <c r="WGG972" s="26"/>
      <c r="WGH972" s="26"/>
      <c r="WGI972" s="26"/>
      <c r="WGJ972" s="26"/>
      <c r="WGK972" s="26"/>
      <c r="WGL972" s="26"/>
      <c r="WGM972" s="26"/>
      <c r="WGN972" s="26"/>
      <c r="WGO972" s="26"/>
      <c r="WGP972" s="26"/>
      <c r="WGQ972" s="26"/>
      <c r="WGR972" s="26"/>
      <c r="WGS972" s="26"/>
      <c r="WGT972" s="26"/>
      <c r="WGU972" s="26"/>
      <c r="WGV972" s="26"/>
      <c r="WGW972" s="26"/>
      <c r="WGX972" s="26"/>
      <c r="WGY972" s="26"/>
      <c r="WGZ972" s="26"/>
      <c r="WHA972" s="26"/>
      <c r="WHB972" s="26"/>
      <c r="WHC972" s="26"/>
      <c r="WHD972" s="26"/>
      <c r="WHE972" s="26"/>
      <c r="WHF972" s="26"/>
      <c r="WHG972" s="26"/>
      <c r="WHH972" s="26"/>
      <c r="WHI972" s="26"/>
      <c r="WHJ972" s="26"/>
      <c r="WHK972" s="26"/>
      <c r="WHL972" s="26"/>
      <c r="WHM972" s="26"/>
      <c r="WHN972" s="26"/>
      <c r="WHO972" s="26"/>
      <c r="WHP972" s="26"/>
      <c r="WHQ972" s="26"/>
      <c r="WHR972" s="26"/>
      <c r="WHS972" s="26"/>
      <c r="WHT972" s="26"/>
      <c r="WHU972" s="26"/>
      <c r="WHV972" s="26"/>
      <c r="WHW972" s="26"/>
      <c r="WHX972" s="26"/>
      <c r="WHY972" s="26"/>
      <c r="WHZ972" s="26"/>
      <c r="WIA972" s="26"/>
      <c r="WIB972" s="26"/>
      <c r="WIC972" s="26"/>
      <c r="WID972" s="26"/>
      <c r="WIE972" s="26"/>
      <c r="WIF972" s="26"/>
      <c r="WIG972" s="26"/>
      <c r="WIH972" s="26"/>
      <c r="WII972" s="26"/>
      <c r="WIJ972" s="26"/>
      <c r="WIK972" s="26"/>
      <c r="WIL972" s="26"/>
      <c r="WIM972" s="26"/>
      <c r="WIN972" s="26"/>
      <c r="WIO972" s="26"/>
      <c r="WIP972" s="26"/>
      <c r="WIQ972" s="26"/>
      <c r="WIR972" s="26"/>
      <c r="WIS972" s="26"/>
      <c r="WIT972" s="26"/>
      <c r="WIU972" s="26"/>
      <c r="WIV972" s="26"/>
      <c r="WIW972" s="26"/>
      <c r="WIX972" s="26"/>
      <c r="WIY972" s="26"/>
      <c r="WIZ972" s="26"/>
      <c r="WJA972" s="26"/>
      <c r="WJB972" s="26"/>
      <c r="WJC972" s="26"/>
      <c r="WJD972" s="26"/>
      <c r="WJE972" s="26"/>
      <c r="WJF972" s="26"/>
      <c r="WJG972" s="26"/>
      <c r="WJH972" s="26"/>
      <c r="WJI972" s="26"/>
      <c r="WJJ972" s="26"/>
      <c r="WJK972" s="26"/>
      <c r="WJL972" s="26"/>
      <c r="WJM972" s="26"/>
      <c r="WJN972" s="26"/>
      <c r="WJO972" s="26"/>
      <c r="WJP972" s="26"/>
      <c r="WJQ972" s="26"/>
      <c r="WJR972" s="26"/>
      <c r="WJS972" s="26"/>
      <c r="WJT972" s="26"/>
      <c r="WJU972" s="26"/>
      <c r="WJV972" s="26"/>
      <c r="WJW972" s="26"/>
      <c r="WJX972" s="26"/>
      <c r="WJY972" s="26"/>
      <c r="WJZ972" s="26"/>
      <c r="WKA972" s="26"/>
      <c r="WKB972" s="26"/>
      <c r="WKC972" s="26"/>
      <c r="WKD972" s="26"/>
      <c r="WKE972" s="26"/>
      <c r="WKF972" s="26"/>
      <c r="WKG972" s="26"/>
      <c r="WKH972" s="26"/>
      <c r="WKI972" s="26"/>
      <c r="WKJ972" s="26"/>
      <c r="WKK972" s="26"/>
      <c r="WKL972" s="26"/>
      <c r="WKM972" s="26"/>
      <c r="WKN972" s="26"/>
      <c r="WKO972" s="26"/>
      <c r="WKP972" s="26"/>
      <c r="WKQ972" s="26"/>
      <c r="WKR972" s="26"/>
      <c r="WKS972" s="26"/>
      <c r="WKT972" s="26"/>
      <c r="WKU972" s="26"/>
      <c r="WKV972" s="26"/>
      <c r="WKW972" s="26"/>
      <c r="WKX972" s="26"/>
      <c r="WKY972" s="26"/>
      <c r="WKZ972" s="26"/>
      <c r="WLA972" s="26"/>
      <c r="WLB972" s="26"/>
      <c r="WLC972" s="26"/>
      <c r="WLD972" s="26"/>
      <c r="WLE972" s="26"/>
      <c r="WLF972" s="26"/>
      <c r="WLG972" s="26"/>
      <c r="WLH972" s="26"/>
      <c r="WLI972" s="26"/>
      <c r="WLJ972" s="26"/>
      <c r="WLK972" s="26"/>
      <c r="WLL972" s="26"/>
      <c r="WLM972" s="26"/>
      <c r="WLN972" s="26"/>
      <c r="WLO972" s="26"/>
      <c r="WLP972" s="26"/>
      <c r="WLQ972" s="26"/>
      <c r="WLR972" s="26"/>
      <c r="WLS972" s="26"/>
      <c r="WLT972" s="26"/>
      <c r="WLU972" s="26"/>
      <c r="WLV972" s="26"/>
      <c r="WLW972" s="26"/>
      <c r="WLX972" s="26"/>
      <c r="WLY972" s="26"/>
      <c r="WLZ972" s="26"/>
      <c r="WMA972" s="26"/>
      <c r="WMB972" s="26"/>
      <c r="WMC972" s="26"/>
      <c r="WMD972" s="26"/>
      <c r="WME972" s="26"/>
      <c r="WMF972" s="26"/>
      <c r="WMG972" s="26"/>
      <c r="WMH972" s="26"/>
      <c r="WMI972" s="26"/>
      <c r="WMJ972" s="26"/>
      <c r="WMK972" s="26"/>
      <c r="WML972" s="26"/>
      <c r="WMM972" s="26"/>
      <c r="WMN972" s="26"/>
      <c r="WMO972" s="26"/>
      <c r="WMP972" s="26"/>
      <c r="WMQ972" s="26"/>
      <c r="WMR972" s="26"/>
      <c r="WMS972" s="26"/>
      <c r="WMT972" s="26"/>
      <c r="WMU972" s="26"/>
      <c r="WMV972" s="26"/>
      <c r="WMW972" s="26"/>
      <c r="WMX972" s="26"/>
      <c r="WMY972" s="26"/>
      <c r="WMZ972" s="26"/>
      <c r="WNA972" s="26"/>
      <c r="WNB972" s="26"/>
      <c r="WNC972" s="26"/>
      <c r="WND972" s="26"/>
      <c r="WNE972" s="26"/>
      <c r="WNF972" s="26"/>
      <c r="WNG972" s="26"/>
      <c r="WNH972" s="26"/>
      <c r="WNI972" s="26"/>
      <c r="WNJ972" s="26"/>
      <c r="WNK972" s="26"/>
      <c r="WNL972" s="26"/>
      <c r="WNM972" s="26"/>
      <c r="WNN972" s="26"/>
      <c r="WNO972" s="26"/>
      <c r="WNP972" s="26"/>
      <c r="WNQ972" s="26"/>
      <c r="WNR972" s="26"/>
      <c r="WNS972" s="26"/>
      <c r="WNT972" s="26"/>
      <c r="WNU972" s="26"/>
      <c r="WNV972" s="26"/>
      <c r="WNW972" s="26"/>
      <c r="WNX972" s="26"/>
      <c r="WNY972" s="26"/>
      <c r="WNZ972" s="26"/>
      <c r="WOA972" s="26"/>
      <c r="WOB972" s="26"/>
      <c r="WOC972" s="26"/>
      <c r="WOD972" s="26"/>
      <c r="WOE972" s="26"/>
      <c r="WOF972" s="26"/>
      <c r="WOG972" s="26"/>
      <c r="WOH972" s="26"/>
      <c r="WOI972" s="26"/>
      <c r="WOJ972" s="26"/>
      <c r="WOK972" s="26"/>
      <c r="WOL972" s="26"/>
      <c r="WOM972" s="26"/>
      <c r="WON972" s="26"/>
      <c r="WOO972" s="26"/>
      <c r="WOP972" s="26"/>
      <c r="WOQ972" s="26"/>
      <c r="WOR972" s="26"/>
      <c r="WOS972" s="26"/>
      <c r="WOT972" s="26"/>
      <c r="WOU972" s="26"/>
      <c r="WOV972" s="26"/>
      <c r="WOW972" s="26"/>
      <c r="WOX972" s="26"/>
      <c r="WOY972" s="26"/>
      <c r="WOZ972" s="26"/>
      <c r="WPA972" s="26"/>
      <c r="WPB972" s="26"/>
      <c r="WPC972" s="26"/>
      <c r="WPD972" s="26"/>
      <c r="WPE972" s="26"/>
      <c r="WPF972" s="26"/>
      <c r="WPG972" s="26"/>
      <c r="WPH972" s="26"/>
      <c r="WPI972" s="26"/>
      <c r="WPJ972" s="26"/>
      <c r="WPK972" s="26"/>
      <c r="WPL972" s="26"/>
      <c r="WPM972" s="26"/>
      <c r="WPN972" s="26"/>
      <c r="WPO972" s="26"/>
      <c r="WPP972" s="26"/>
      <c r="WPQ972" s="26"/>
      <c r="WPR972" s="26"/>
      <c r="WPS972" s="26"/>
      <c r="WPT972" s="26"/>
      <c r="WPU972" s="26"/>
      <c r="WPV972" s="26"/>
      <c r="WPW972" s="26"/>
      <c r="WPX972" s="26"/>
      <c r="WPY972" s="26"/>
      <c r="WPZ972" s="26"/>
      <c r="WQA972" s="26"/>
      <c r="WQB972" s="26"/>
      <c r="WQC972" s="26"/>
      <c r="WQD972" s="26"/>
      <c r="WQE972" s="26"/>
      <c r="WQF972" s="26"/>
      <c r="WQG972" s="26"/>
      <c r="WQH972" s="26"/>
      <c r="WQI972" s="26"/>
      <c r="WQJ972" s="26"/>
      <c r="WQK972" s="26"/>
      <c r="WQL972" s="26"/>
      <c r="WQM972" s="26"/>
      <c r="WQN972" s="26"/>
      <c r="WQO972" s="26"/>
      <c r="WQP972" s="26"/>
      <c r="WQQ972" s="26"/>
      <c r="WQR972" s="26"/>
      <c r="WQS972" s="26"/>
      <c r="WQT972" s="26"/>
      <c r="WQU972" s="26"/>
      <c r="WQV972" s="26"/>
      <c r="WQW972" s="26"/>
      <c r="WQX972" s="26"/>
      <c r="WQY972" s="26"/>
      <c r="WQZ972" s="26"/>
      <c r="WRA972" s="26"/>
      <c r="WRB972" s="26"/>
      <c r="WRC972" s="26"/>
      <c r="WRD972" s="26"/>
      <c r="WRE972" s="26"/>
      <c r="WRF972" s="26"/>
      <c r="WRG972" s="26"/>
      <c r="WRH972" s="26"/>
      <c r="WRI972" s="26"/>
      <c r="WRJ972" s="26"/>
      <c r="WRK972" s="26"/>
      <c r="WRL972" s="26"/>
      <c r="WRM972" s="26"/>
      <c r="WRN972" s="26"/>
      <c r="WRO972" s="26"/>
      <c r="WRP972" s="26"/>
      <c r="WRQ972" s="26"/>
      <c r="WRR972" s="26"/>
      <c r="WRS972" s="26"/>
      <c r="WRT972" s="26"/>
      <c r="WRU972" s="26"/>
      <c r="WRV972" s="26"/>
      <c r="WRW972" s="26"/>
      <c r="WRX972" s="26"/>
      <c r="WRY972" s="26"/>
      <c r="WRZ972" s="26"/>
      <c r="WSA972" s="26"/>
      <c r="WSB972" s="26"/>
      <c r="WSC972" s="26"/>
      <c r="WSD972" s="26"/>
      <c r="WSE972" s="26"/>
      <c r="WSF972" s="26"/>
      <c r="WSG972" s="26"/>
      <c r="WSH972" s="26"/>
      <c r="WSI972" s="26"/>
      <c r="WSJ972" s="26"/>
      <c r="WSK972" s="26"/>
      <c r="WSL972" s="26"/>
      <c r="WSM972" s="26"/>
      <c r="WSN972" s="26"/>
      <c r="WSO972" s="26"/>
      <c r="WSP972" s="26"/>
      <c r="WSQ972" s="26"/>
      <c r="WSR972" s="26"/>
      <c r="WSS972" s="26"/>
      <c r="WST972" s="26"/>
      <c r="WSU972" s="26"/>
      <c r="WSV972" s="26"/>
      <c r="WSW972" s="26"/>
      <c r="WSX972" s="26"/>
      <c r="WSY972" s="26"/>
      <c r="WSZ972" s="26"/>
      <c r="WTA972" s="26"/>
      <c r="WTB972" s="26"/>
      <c r="WTC972" s="26"/>
      <c r="WTD972" s="26"/>
      <c r="WTE972" s="26"/>
      <c r="WTF972" s="26"/>
      <c r="WTG972" s="26"/>
      <c r="WTH972" s="26"/>
      <c r="WTI972" s="26"/>
      <c r="WTJ972" s="26"/>
      <c r="WTK972" s="26"/>
      <c r="WTL972" s="26"/>
      <c r="WTM972" s="26"/>
      <c r="WTN972" s="26"/>
      <c r="WTO972" s="26"/>
      <c r="WTP972" s="26"/>
      <c r="WTQ972" s="26"/>
      <c r="WTR972" s="26"/>
      <c r="WTS972" s="26"/>
      <c r="WTT972" s="26"/>
      <c r="WTU972" s="26"/>
      <c r="WTV972" s="26"/>
      <c r="WTW972" s="26"/>
      <c r="WTX972" s="26"/>
      <c r="WTY972" s="26"/>
      <c r="WTZ972" s="26"/>
      <c r="WUA972" s="26"/>
      <c r="WUB972" s="26"/>
      <c r="WUC972" s="26"/>
      <c r="WUD972" s="26"/>
      <c r="WUE972" s="26"/>
      <c r="WUF972" s="26"/>
      <c r="WUG972" s="26"/>
      <c r="WUH972" s="26"/>
      <c r="WUI972" s="26"/>
      <c r="WUJ972" s="26"/>
      <c r="WUK972" s="26"/>
      <c r="WUL972" s="26"/>
      <c r="WUM972" s="26"/>
      <c r="WUN972" s="26"/>
      <c r="WUO972" s="26"/>
      <c r="WUP972" s="26"/>
      <c r="WUQ972" s="26"/>
      <c r="WUR972" s="26"/>
      <c r="WUS972" s="26"/>
      <c r="WUT972" s="26"/>
      <c r="WUU972" s="26"/>
      <c r="WUV972" s="26"/>
      <c r="WUW972" s="26"/>
      <c r="WUX972" s="26"/>
      <c r="WUY972" s="26"/>
      <c r="WUZ972" s="26"/>
      <c r="WVA972" s="26"/>
      <c r="WVB972" s="26"/>
      <c r="WVC972" s="26"/>
      <c r="WVD972" s="26"/>
      <c r="WVE972" s="26"/>
      <c r="WVF972" s="26"/>
      <c r="WVG972" s="26"/>
      <c r="WVH972" s="26"/>
      <c r="WVI972" s="26"/>
      <c r="WVJ972" s="26"/>
      <c r="WVK972" s="26"/>
      <c r="WVL972" s="26"/>
      <c r="WVM972" s="26"/>
      <c r="WVN972" s="26"/>
      <c r="WVO972" s="26"/>
      <c r="WVP972" s="26"/>
      <c r="WVQ972" s="26"/>
      <c r="WVR972" s="26"/>
      <c r="WVS972" s="26"/>
      <c r="WVT972" s="26"/>
      <c r="WVU972" s="26"/>
      <c r="WVV972" s="26"/>
      <c r="WVW972" s="26"/>
      <c r="WVX972" s="26"/>
      <c r="WVY972" s="26"/>
      <c r="WVZ972" s="26"/>
      <c r="WWA972" s="26"/>
      <c r="WWB972" s="26"/>
      <c r="WWC972" s="26"/>
      <c r="WWD972" s="26"/>
      <c r="WWE972" s="26"/>
      <c r="WWF972" s="26"/>
      <c r="WWG972" s="26"/>
      <c r="WWH972" s="26"/>
      <c r="WWI972" s="26"/>
      <c r="WWJ972" s="26"/>
      <c r="WWK972" s="26"/>
      <c r="WWL972" s="26"/>
      <c r="WWM972" s="26"/>
      <c r="WWN972" s="26"/>
      <c r="WWO972" s="26"/>
      <c r="WWP972" s="26"/>
      <c r="WWQ972" s="26"/>
      <c r="WWR972" s="26"/>
      <c r="WWS972" s="26"/>
      <c r="WWT972" s="26"/>
      <c r="WWU972" s="26"/>
      <c r="WWV972" s="26"/>
      <c r="WWW972" s="26"/>
      <c r="WWX972" s="26"/>
      <c r="WWY972" s="26"/>
      <c r="WWZ972" s="26"/>
      <c r="WXA972" s="26"/>
      <c r="WXB972" s="26"/>
      <c r="WXC972" s="26"/>
      <c r="WXD972" s="26"/>
      <c r="WXE972" s="26"/>
      <c r="WXF972" s="26"/>
      <c r="WXG972" s="26"/>
      <c r="WXH972" s="26"/>
      <c r="WXI972" s="26"/>
      <c r="WXJ972" s="26"/>
      <c r="WXK972" s="26"/>
      <c r="WXL972" s="26"/>
      <c r="WXM972" s="26"/>
      <c r="WXN972" s="26"/>
      <c r="WXO972" s="26"/>
      <c r="WXP972" s="26"/>
      <c r="WXQ972" s="26"/>
      <c r="WXR972" s="26"/>
    </row>
    <row r="973" spans="1:16190" s="11" customFormat="1" x14ac:dyDescent="0.3">
      <c r="A973" s="19"/>
      <c r="B973" s="19"/>
      <c r="C973" s="20"/>
      <c r="D973" s="23"/>
      <c r="E973" s="22"/>
      <c r="F973" s="23"/>
      <c r="G973" s="46"/>
      <c r="H973" s="46"/>
      <c r="I973" s="23"/>
      <c r="J973" s="23"/>
      <c r="K973" s="28"/>
      <c r="L973" s="23"/>
      <c r="M973" s="24"/>
      <c r="N973" s="22"/>
      <c r="O973" s="22"/>
      <c r="P973" s="22"/>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c r="AV973" s="26"/>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c r="CO973" s="26"/>
      <c r="CP973" s="26"/>
      <c r="CQ973" s="26"/>
      <c r="CR973" s="26"/>
      <c r="CS973" s="26"/>
      <c r="CT973" s="26"/>
      <c r="CU973" s="26"/>
      <c r="CV973" s="26"/>
      <c r="CW973" s="26"/>
      <c r="CX973" s="26"/>
      <c r="CY973" s="26"/>
      <c r="CZ973" s="26"/>
      <c r="DA973" s="26"/>
      <c r="DB973" s="26"/>
      <c r="DC973" s="26"/>
      <c r="DD973" s="26"/>
      <c r="DE973" s="26"/>
      <c r="DF973" s="26"/>
      <c r="DG973" s="26"/>
      <c r="DH973" s="26"/>
      <c r="DI973" s="26"/>
      <c r="DJ973" s="26"/>
      <c r="DK973" s="26"/>
      <c r="DL973" s="26"/>
      <c r="DM973" s="26"/>
      <c r="DN973" s="26"/>
      <c r="DO973" s="26"/>
      <c r="DP973" s="26"/>
      <c r="DQ973" s="26"/>
      <c r="DR973" s="26"/>
      <c r="DS973" s="26"/>
      <c r="DT973" s="26"/>
      <c r="DU973" s="26"/>
      <c r="DV973" s="26"/>
      <c r="DW973" s="26"/>
      <c r="DX973" s="26"/>
      <c r="DY973" s="26"/>
      <c r="DZ973" s="26"/>
      <c r="EA973" s="26"/>
      <c r="EB973" s="26"/>
      <c r="EC973" s="26"/>
      <c r="ED973" s="26"/>
      <c r="EE973" s="26"/>
      <c r="EF973" s="26"/>
      <c r="EG973" s="26"/>
      <c r="EH973" s="26"/>
      <c r="EI973" s="26"/>
      <c r="EJ973" s="26"/>
      <c r="EK973" s="26"/>
      <c r="EL973" s="26"/>
      <c r="EM973" s="26"/>
      <c r="EN973" s="26"/>
      <c r="EO973" s="26"/>
      <c r="EP973" s="26"/>
      <c r="EQ973" s="26"/>
      <c r="ER973" s="26"/>
      <c r="ES973" s="26"/>
      <c r="ET973" s="26"/>
      <c r="EU973" s="26"/>
      <c r="EV973" s="26"/>
      <c r="EW973" s="26"/>
      <c r="EX973" s="26"/>
      <c r="EY973" s="26"/>
      <c r="EZ973" s="26"/>
      <c r="FA973" s="26"/>
      <c r="FB973" s="26"/>
      <c r="FC973" s="26"/>
      <c r="FD973" s="26"/>
      <c r="FE973" s="26"/>
      <c r="FF973" s="26"/>
      <c r="FG973" s="26"/>
      <c r="FH973" s="26"/>
      <c r="FI973" s="26"/>
      <c r="FJ973" s="26"/>
      <c r="FK973" s="26"/>
      <c r="FL973" s="26"/>
      <c r="FM973" s="26"/>
      <c r="FN973" s="26"/>
      <c r="FO973" s="26"/>
      <c r="FP973" s="26"/>
      <c r="FQ973" s="26"/>
      <c r="FR973" s="26"/>
      <c r="FS973" s="26"/>
      <c r="FT973" s="26"/>
      <c r="FU973" s="26"/>
      <c r="FV973" s="26"/>
      <c r="FW973" s="26"/>
      <c r="FX973" s="26"/>
      <c r="FY973" s="26"/>
      <c r="FZ973" s="26"/>
      <c r="GA973" s="26"/>
      <c r="GB973" s="26"/>
      <c r="GC973" s="26"/>
      <c r="GD973" s="26"/>
      <c r="GE973" s="26"/>
      <c r="GF973" s="26"/>
      <c r="GG973" s="26"/>
      <c r="GH973" s="26"/>
      <c r="GI973" s="26"/>
      <c r="GJ973" s="26"/>
      <c r="GK973" s="26"/>
      <c r="GL973" s="26"/>
      <c r="GM973" s="26"/>
      <c r="GN973" s="26"/>
      <c r="GO973" s="26"/>
      <c r="GP973" s="26"/>
      <c r="GQ973" s="26"/>
      <c r="GR973" s="26"/>
      <c r="GS973" s="26"/>
      <c r="GT973" s="26"/>
      <c r="GU973" s="26"/>
      <c r="GV973" s="26"/>
      <c r="GW973" s="26"/>
      <c r="GX973" s="26"/>
      <c r="GY973" s="26"/>
      <c r="GZ973" s="26"/>
      <c r="HA973" s="26"/>
      <c r="HB973" s="26"/>
      <c r="HC973" s="26"/>
      <c r="HD973" s="26"/>
      <c r="HE973" s="26"/>
      <c r="HF973" s="26"/>
      <c r="HG973" s="26"/>
      <c r="HH973" s="26"/>
      <c r="HI973" s="26"/>
      <c r="HJ973" s="26"/>
      <c r="HK973" s="26"/>
      <c r="HL973" s="26"/>
      <c r="HM973" s="26"/>
      <c r="HN973" s="26"/>
      <c r="HO973" s="26"/>
      <c r="HP973" s="26"/>
      <c r="HQ973" s="26"/>
      <c r="HR973" s="26"/>
      <c r="HS973" s="26"/>
      <c r="HT973" s="26"/>
      <c r="HU973" s="26"/>
      <c r="HV973" s="26"/>
      <c r="HW973" s="26"/>
      <c r="HX973" s="26"/>
      <c r="HY973" s="26"/>
      <c r="HZ973" s="26"/>
      <c r="IA973" s="26"/>
      <c r="IB973" s="26"/>
      <c r="IC973" s="26"/>
      <c r="ID973" s="26"/>
      <c r="IE973" s="26"/>
      <c r="IF973" s="26"/>
      <c r="IG973" s="26"/>
      <c r="IH973" s="26"/>
      <c r="II973" s="26"/>
      <c r="IJ973" s="26"/>
      <c r="IK973" s="26"/>
      <c r="IL973" s="26"/>
      <c r="IM973" s="26"/>
      <c r="IN973" s="26"/>
      <c r="IO973" s="26"/>
      <c r="IP973" s="26"/>
      <c r="IQ973" s="26"/>
      <c r="IR973" s="26"/>
      <c r="IS973" s="26"/>
      <c r="IT973" s="26"/>
      <c r="IU973" s="26"/>
      <c r="IV973" s="26"/>
      <c r="IW973" s="26"/>
      <c r="IX973" s="26"/>
      <c r="IY973" s="26"/>
      <c r="IZ973" s="26"/>
      <c r="JA973" s="26"/>
      <c r="JB973" s="26"/>
      <c r="JC973" s="26"/>
      <c r="JD973" s="26"/>
      <c r="JE973" s="26"/>
      <c r="JF973" s="26"/>
      <c r="JG973" s="26"/>
      <c r="JH973" s="26"/>
      <c r="JI973" s="26"/>
      <c r="JJ973" s="26"/>
      <c r="JK973" s="26"/>
      <c r="JL973" s="26"/>
      <c r="JM973" s="26"/>
      <c r="JN973" s="26"/>
      <c r="JO973" s="26"/>
      <c r="JP973" s="26"/>
      <c r="JQ973" s="26"/>
      <c r="JR973" s="26"/>
      <c r="JS973" s="26"/>
      <c r="JT973" s="26"/>
      <c r="JU973" s="26"/>
      <c r="JV973" s="26"/>
      <c r="JW973" s="26"/>
      <c r="JX973" s="26"/>
      <c r="JY973" s="26"/>
      <c r="JZ973" s="26"/>
      <c r="KA973" s="26"/>
      <c r="KB973" s="26"/>
      <c r="KC973" s="26"/>
      <c r="KD973" s="26"/>
      <c r="KE973" s="26"/>
      <c r="KF973" s="26"/>
      <c r="KG973" s="26"/>
      <c r="KH973" s="26"/>
      <c r="KI973" s="26"/>
      <c r="KJ973" s="26"/>
      <c r="KK973" s="26"/>
      <c r="KL973" s="26"/>
      <c r="KM973" s="26"/>
      <c r="KN973" s="26"/>
      <c r="KO973" s="26"/>
      <c r="KP973" s="26"/>
      <c r="KQ973" s="26"/>
      <c r="KR973" s="26"/>
      <c r="KS973" s="26"/>
      <c r="KT973" s="26"/>
      <c r="KU973" s="26"/>
      <c r="KV973" s="26"/>
      <c r="KW973" s="26"/>
      <c r="KX973" s="26"/>
      <c r="KY973" s="26"/>
      <c r="KZ973" s="26"/>
      <c r="LA973" s="26"/>
      <c r="LB973" s="26"/>
      <c r="LC973" s="26"/>
      <c r="LD973" s="26"/>
      <c r="LE973" s="26"/>
      <c r="LF973" s="26"/>
      <c r="LG973" s="26"/>
      <c r="LH973" s="26"/>
      <c r="LI973" s="26"/>
      <c r="LJ973" s="26"/>
      <c r="LK973" s="26"/>
      <c r="LL973" s="26"/>
      <c r="LM973" s="26"/>
      <c r="LN973" s="26"/>
      <c r="LO973" s="26"/>
      <c r="LP973" s="26"/>
      <c r="LQ973" s="26"/>
      <c r="LR973" s="26"/>
      <c r="LS973" s="26"/>
      <c r="LT973" s="26"/>
      <c r="LU973" s="26"/>
      <c r="LV973" s="26"/>
      <c r="LW973" s="26"/>
      <c r="LX973" s="26"/>
      <c r="LY973" s="26"/>
      <c r="LZ973" s="26"/>
      <c r="MA973" s="26"/>
      <c r="MB973" s="26"/>
      <c r="MC973" s="26"/>
      <c r="MD973" s="26"/>
      <c r="ME973" s="26"/>
      <c r="MF973" s="26"/>
      <c r="MG973" s="26"/>
      <c r="MH973" s="26"/>
      <c r="MI973" s="26"/>
      <c r="MJ973" s="26"/>
      <c r="MK973" s="26"/>
      <c r="ML973" s="26"/>
      <c r="MM973" s="26"/>
      <c r="MN973" s="26"/>
      <c r="MO973" s="26"/>
      <c r="MP973" s="26"/>
      <c r="MQ973" s="26"/>
      <c r="MR973" s="26"/>
      <c r="MS973" s="26"/>
      <c r="MT973" s="26"/>
      <c r="MU973" s="26"/>
      <c r="MV973" s="26"/>
      <c r="MW973" s="26"/>
      <c r="MX973" s="26"/>
      <c r="MY973" s="26"/>
      <c r="MZ973" s="26"/>
      <c r="NA973" s="26"/>
      <c r="NB973" s="26"/>
      <c r="NC973" s="26"/>
      <c r="ND973" s="26"/>
      <c r="NE973" s="26"/>
      <c r="NF973" s="26"/>
      <c r="NG973" s="26"/>
      <c r="NH973" s="26"/>
      <c r="NI973" s="26"/>
      <c r="NJ973" s="26"/>
      <c r="NK973" s="26"/>
      <c r="NL973" s="26"/>
      <c r="NM973" s="26"/>
      <c r="NN973" s="26"/>
      <c r="NO973" s="26"/>
      <c r="NP973" s="26"/>
      <c r="NQ973" s="26"/>
      <c r="NR973" s="26"/>
      <c r="NS973" s="26"/>
      <c r="NT973" s="26"/>
      <c r="NU973" s="26"/>
      <c r="NV973" s="26"/>
      <c r="NW973" s="26"/>
      <c r="NX973" s="26"/>
      <c r="NY973" s="26"/>
      <c r="NZ973" s="26"/>
      <c r="OA973" s="26"/>
      <c r="OB973" s="26"/>
      <c r="OC973" s="26"/>
      <c r="OD973" s="26"/>
      <c r="OE973" s="26"/>
      <c r="OF973" s="26"/>
      <c r="OG973" s="26"/>
      <c r="OH973" s="26"/>
      <c r="OI973" s="26"/>
      <c r="OJ973" s="26"/>
      <c r="OK973" s="26"/>
      <c r="OL973" s="26"/>
      <c r="OM973" s="26"/>
      <c r="ON973" s="26"/>
      <c r="OO973" s="26"/>
      <c r="OP973" s="26"/>
      <c r="OQ973" s="26"/>
      <c r="OR973" s="26"/>
      <c r="OS973" s="26"/>
      <c r="OT973" s="26"/>
      <c r="OU973" s="26"/>
      <c r="OV973" s="26"/>
      <c r="OW973" s="26"/>
      <c r="OX973" s="26"/>
      <c r="OY973" s="26"/>
      <c r="OZ973" s="26"/>
      <c r="PA973" s="26"/>
      <c r="PB973" s="26"/>
      <c r="PC973" s="26"/>
      <c r="PD973" s="26"/>
      <c r="PE973" s="26"/>
      <c r="PF973" s="26"/>
      <c r="PG973" s="26"/>
      <c r="PH973" s="26"/>
      <c r="PI973" s="26"/>
      <c r="PJ973" s="26"/>
      <c r="PK973" s="26"/>
      <c r="PL973" s="26"/>
      <c r="PM973" s="26"/>
      <c r="PN973" s="26"/>
      <c r="PO973" s="26"/>
      <c r="PP973" s="26"/>
      <c r="PQ973" s="26"/>
      <c r="PR973" s="26"/>
      <c r="PS973" s="26"/>
      <c r="PT973" s="26"/>
      <c r="PU973" s="26"/>
      <c r="PV973" s="26"/>
      <c r="PW973" s="26"/>
      <c r="PX973" s="26"/>
      <c r="PY973" s="26"/>
      <c r="PZ973" s="26"/>
      <c r="QA973" s="26"/>
      <c r="QB973" s="26"/>
      <c r="QC973" s="26"/>
      <c r="QD973" s="26"/>
      <c r="QE973" s="26"/>
      <c r="QF973" s="26"/>
      <c r="QG973" s="26"/>
      <c r="QH973" s="26"/>
      <c r="QI973" s="26"/>
      <c r="QJ973" s="26"/>
      <c r="QK973" s="26"/>
      <c r="QL973" s="26"/>
      <c r="QM973" s="26"/>
      <c r="QN973" s="26"/>
      <c r="QO973" s="26"/>
      <c r="QP973" s="26"/>
      <c r="QQ973" s="26"/>
      <c r="QR973" s="26"/>
      <c r="QS973" s="26"/>
      <c r="QT973" s="26"/>
      <c r="QU973" s="26"/>
      <c r="QV973" s="26"/>
      <c r="QW973" s="26"/>
      <c r="QX973" s="26"/>
      <c r="QY973" s="26"/>
      <c r="QZ973" s="26"/>
      <c r="RA973" s="26"/>
      <c r="RB973" s="26"/>
      <c r="RC973" s="26"/>
      <c r="RD973" s="26"/>
      <c r="RE973" s="26"/>
      <c r="RF973" s="26"/>
      <c r="RG973" s="26"/>
      <c r="RH973" s="26"/>
      <c r="RI973" s="26"/>
      <c r="RJ973" s="26"/>
      <c r="RK973" s="26"/>
      <c r="RL973" s="26"/>
      <c r="RM973" s="26"/>
      <c r="RN973" s="26"/>
      <c r="RO973" s="26"/>
      <c r="RP973" s="26"/>
      <c r="RQ973" s="26"/>
      <c r="RR973" s="26"/>
      <c r="RS973" s="26"/>
      <c r="RT973" s="26"/>
      <c r="RU973" s="26"/>
      <c r="RV973" s="26"/>
      <c r="RW973" s="26"/>
      <c r="RX973" s="26"/>
      <c r="RY973" s="26"/>
      <c r="RZ973" s="26"/>
      <c r="SA973" s="26"/>
      <c r="SB973" s="26"/>
      <c r="SC973" s="26"/>
      <c r="SD973" s="26"/>
      <c r="SE973" s="26"/>
      <c r="SF973" s="26"/>
      <c r="SG973" s="26"/>
      <c r="SH973" s="26"/>
      <c r="SI973" s="26"/>
      <c r="SJ973" s="26"/>
      <c r="SK973" s="26"/>
      <c r="SL973" s="26"/>
      <c r="SM973" s="26"/>
      <c r="SN973" s="26"/>
      <c r="SO973" s="26"/>
      <c r="SP973" s="26"/>
      <c r="SQ973" s="26"/>
      <c r="SR973" s="26"/>
      <c r="SS973" s="26"/>
      <c r="ST973" s="26"/>
      <c r="SU973" s="26"/>
      <c r="SV973" s="26"/>
      <c r="SW973" s="26"/>
      <c r="SX973" s="26"/>
      <c r="SY973" s="26"/>
      <c r="SZ973" s="26"/>
      <c r="TA973" s="26"/>
      <c r="TB973" s="26"/>
      <c r="TC973" s="26"/>
      <c r="TD973" s="26"/>
      <c r="TE973" s="26"/>
      <c r="TF973" s="26"/>
      <c r="TG973" s="26"/>
      <c r="TH973" s="26"/>
      <c r="TI973" s="26"/>
      <c r="TJ973" s="26"/>
      <c r="TK973" s="26"/>
      <c r="TL973" s="26"/>
      <c r="TM973" s="26"/>
      <c r="TN973" s="26"/>
      <c r="TO973" s="26"/>
      <c r="TP973" s="26"/>
      <c r="TQ973" s="26"/>
      <c r="TR973" s="26"/>
      <c r="TS973" s="26"/>
      <c r="TT973" s="26"/>
      <c r="TU973" s="26"/>
      <c r="TV973" s="26"/>
      <c r="TW973" s="26"/>
      <c r="TX973" s="26"/>
      <c r="TY973" s="26"/>
      <c r="TZ973" s="26"/>
      <c r="UA973" s="26"/>
      <c r="UB973" s="26"/>
      <c r="UC973" s="26"/>
      <c r="UD973" s="26"/>
      <c r="UE973" s="26"/>
      <c r="UF973" s="26"/>
      <c r="UG973" s="26"/>
      <c r="UH973" s="26"/>
      <c r="UI973" s="26"/>
      <c r="UJ973" s="26"/>
      <c r="UK973" s="26"/>
      <c r="UL973" s="26"/>
      <c r="UM973" s="26"/>
      <c r="UN973" s="26"/>
      <c r="UO973" s="26"/>
      <c r="UP973" s="26"/>
      <c r="UQ973" s="26"/>
      <c r="UR973" s="26"/>
      <c r="US973" s="26"/>
      <c r="UT973" s="26"/>
      <c r="UU973" s="26"/>
      <c r="UV973" s="26"/>
      <c r="UW973" s="26"/>
      <c r="UX973" s="26"/>
      <c r="UY973" s="26"/>
      <c r="UZ973" s="26"/>
      <c r="VA973" s="26"/>
      <c r="VB973" s="26"/>
      <c r="VC973" s="26"/>
      <c r="VD973" s="26"/>
      <c r="VE973" s="26"/>
      <c r="VF973" s="26"/>
      <c r="VG973" s="26"/>
      <c r="VH973" s="26"/>
      <c r="VI973" s="26"/>
      <c r="VJ973" s="26"/>
      <c r="VK973" s="26"/>
      <c r="VL973" s="26"/>
      <c r="VM973" s="26"/>
      <c r="VN973" s="26"/>
      <c r="VO973" s="26"/>
      <c r="VP973" s="26"/>
      <c r="VQ973" s="26"/>
      <c r="VR973" s="26"/>
      <c r="VS973" s="26"/>
      <c r="VT973" s="26"/>
      <c r="VU973" s="26"/>
      <c r="VV973" s="26"/>
      <c r="VW973" s="26"/>
      <c r="VX973" s="26"/>
      <c r="VY973" s="26"/>
      <c r="VZ973" s="26"/>
      <c r="WA973" s="26"/>
      <c r="WB973" s="26"/>
      <c r="WC973" s="26"/>
      <c r="WD973" s="26"/>
      <c r="WE973" s="26"/>
      <c r="WF973" s="26"/>
      <c r="WG973" s="26"/>
      <c r="WH973" s="26"/>
      <c r="WI973" s="26"/>
      <c r="WJ973" s="26"/>
      <c r="WK973" s="26"/>
      <c r="WL973" s="26"/>
      <c r="WM973" s="26"/>
      <c r="WN973" s="26"/>
      <c r="WO973" s="26"/>
      <c r="WP973" s="26"/>
      <c r="WQ973" s="26"/>
      <c r="WR973" s="26"/>
      <c r="WS973" s="26"/>
      <c r="WT973" s="26"/>
      <c r="WU973" s="26"/>
      <c r="WV973" s="26"/>
      <c r="WW973" s="26"/>
      <c r="WX973" s="26"/>
      <c r="WY973" s="26"/>
      <c r="WZ973" s="26"/>
      <c r="XA973" s="26"/>
      <c r="XB973" s="26"/>
      <c r="XC973" s="26"/>
      <c r="XD973" s="26"/>
      <c r="XE973" s="26"/>
      <c r="XF973" s="26"/>
      <c r="XG973" s="26"/>
      <c r="XH973" s="26"/>
      <c r="XI973" s="26"/>
      <c r="XJ973" s="26"/>
      <c r="XK973" s="26"/>
      <c r="XL973" s="26"/>
      <c r="XM973" s="26"/>
      <c r="XN973" s="26"/>
      <c r="XO973" s="26"/>
      <c r="XP973" s="26"/>
      <c r="XQ973" s="26"/>
      <c r="XR973" s="26"/>
      <c r="XS973" s="26"/>
      <c r="XT973" s="26"/>
      <c r="XU973" s="26"/>
      <c r="XV973" s="26"/>
      <c r="XW973" s="26"/>
      <c r="XX973" s="26"/>
      <c r="XY973" s="26"/>
      <c r="XZ973" s="26"/>
      <c r="YA973" s="26"/>
      <c r="YB973" s="26"/>
      <c r="YC973" s="26"/>
      <c r="YD973" s="26"/>
      <c r="YE973" s="26"/>
      <c r="YF973" s="26"/>
      <c r="YG973" s="26"/>
      <c r="YH973" s="26"/>
      <c r="YI973" s="26"/>
      <c r="YJ973" s="26"/>
      <c r="YK973" s="26"/>
      <c r="YL973" s="26"/>
      <c r="YM973" s="26"/>
      <c r="YN973" s="26"/>
      <c r="YO973" s="26"/>
      <c r="YP973" s="26"/>
      <c r="YQ973" s="26"/>
      <c r="YR973" s="26"/>
      <c r="YS973" s="26"/>
      <c r="YT973" s="26"/>
      <c r="YU973" s="26"/>
      <c r="YV973" s="26"/>
      <c r="YW973" s="26"/>
      <c r="YX973" s="26"/>
      <c r="YY973" s="26"/>
      <c r="YZ973" s="26"/>
      <c r="ZA973" s="26"/>
      <c r="ZB973" s="26"/>
      <c r="ZC973" s="26"/>
      <c r="ZD973" s="26"/>
      <c r="ZE973" s="26"/>
      <c r="ZF973" s="26"/>
      <c r="ZG973" s="26"/>
      <c r="ZH973" s="26"/>
      <c r="ZI973" s="26"/>
      <c r="ZJ973" s="26"/>
      <c r="ZK973" s="26"/>
      <c r="ZL973" s="26"/>
      <c r="ZM973" s="26"/>
      <c r="ZN973" s="26"/>
      <c r="ZO973" s="26"/>
      <c r="ZP973" s="26"/>
      <c r="ZQ973" s="26"/>
      <c r="ZR973" s="26"/>
      <c r="ZS973" s="26"/>
      <c r="ZT973" s="26"/>
      <c r="ZU973" s="26"/>
      <c r="ZV973" s="26"/>
      <c r="ZW973" s="26"/>
      <c r="ZX973" s="26"/>
      <c r="ZY973" s="26"/>
      <c r="ZZ973" s="26"/>
      <c r="AAA973" s="26"/>
      <c r="AAB973" s="26"/>
      <c r="AAC973" s="26"/>
      <c r="AAD973" s="26"/>
      <c r="AAE973" s="26"/>
      <c r="AAF973" s="26"/>
      <c r="AAG973" s="26"/>
      <c r="AAH973" s="26"/>
      <c r="AAI973" s="26"/>
      <c r="AAJ973" s="26"/>
      <c r="AAK973" s="26"/>
      <c r="AAL973" s="26"/>
      <c r="AAM973" s="26"/>
      <c r="AAN973" s="26"/>
      <c r="AAO973" s="26"/>
      <c r="AAP973" s="26"/>
      <c r="AAQ973" s="26"/>
      <c r="AAR973" s="26"/>
      <c r="AAS973" s="26"/>
      <c r="AAT973" s="26"/>
      <c r="AAU973" s="26"/>
      <c r="AAV973" s="26"/>
      <c r="AAW973" s="26"/>
      <c r="AAX973" s="26"/>
      <c r="AAY973" s="26"/>
      <c r="AAZ973" s="26"/>
      <c r="ABA973" s="26"/>
      <c r="ABB973" s="26"/>
      <c r="ABC973" s="26"/>
      <c r="ABD973" s="26"/>
      <c r="ABE973" s="26"/>
      <c r="ABF973" s="26"/>
      <c r="ABG973" s="26"/>
      <c r="ABH973" s="26"/>
      <c r="ABI973" s="26"/>
      <c r="ABJ973" s="26"/>
      <c r="ABK973" s="26"/>
      <c r="ABL973" s="26"/>
      <c r="ABM973" s="26"/>
      <c r="ABN973" s="26"/>
      <c r="ABO973" s="26"/>
      <c r="ABP973" s="26"/>
      <c r="ABQ973" s="26"/>
      <c r="ABR973" s="26"/>
      <c r="ABS973" s="26"/>
      <c r="ABT973" s="26"/>
      <c r="ABU973" s="26"/>
      <c r="ABV973" s="26"/>
      <c r="ABW973" s="26"/>
      <c r="ABX973" s="26"/>
      <c r="ABY973" s="26"/>
      <c r="ABZ973" s="26"/>
      <c r="ACA973" s="26"/>
      <c r="ACB973" s="26"/>
      <c r="ACC973" s="26"/>
      <c r="ACD973" s="26"/>
      <c r="ACE973" s="26"/>
      <c r="ACF973" s="26"/>
      <c r="ACG973" s="26"/>
      <c r="ACH973" s="26"/>
      <c r="ACI973" s="26"/>
      <c r="ACJ973" s="26"/>
      <c r="ACK973" s="26"/>
      <c r="ACL973" s="26"/>
      <c r="ACM973" s="26"/>
      <c r="ACN973" s="26"/>
      <c r="ACO973" s="26"/>
      <c r="ACP973" s="26"/>
      <c r="ACQ973" s="26"/>
      <c r="ACR973" s="26"/>
      <c r="ACS973" s="26"/>
      <c r="ACT973" s="26"/>
      <c r="ACU973" s="26"/>
      <c r="ACV973" s="26"/>
      <c r="ACW973" s="26"/>
      <c r="ACX973" s="26"/>
      <c r="ACY973" s="26"/>
      <c r="ACZ973" s="26"/>
      <c r="ADA973" s="26"/>
      <c r="ADB973" s="26"/>
      <c r="ADC973" s="26"/>
      <c r="ADD973" s="26"/>
      <c r="ADE973" s="26"/>
      <c r="ADF973" s="26"/>
      <c r="ADG973" s="26"/>
      <c r="ADH973" s="26"/>
      <c r="ADI973" s="26"/>
      <c r="ADJ973" s="26"/>
      <c r="ADK973" s="26"/>
      <c r="ADL973" s="26"/>
      <c r="ADM973" s="26"/>
      <c r="ADN973" s="26"/>
      <c r="ADO973" s="26"/>
      <c r="ADP973" s="26"/>
      <c r="ADQ973" s="26"/>
      <c r="ADR973" s="26"/>
      <c r="ADS973" s="26"/>
      <c r="ADT973" s="26"/>
      <c r="ADU973" s="26"/>
      <c r="ADV973" s="26"/>
      <c r="ADW973" s="26"/>
      <c r="ADX973" s="26"/>
      <c r="ADY973" s="26"/>
      <c r="ADZ973" s="26"/>
      <c r="AEA973" s="26"/>
      <c r="AEB973" s="26"/>
      <c r="AEC973" s="26"/>
      <c r="AED973" s="26"/>
      <c r="AEE973" s="26"/>
      <c r="AEF973" s="26"/>
      <c r="AEG973" s="26"/>
      <c r="AEH973" s="26"/>
      <c r="AEI973" s="26"/>
      <c r="AEJ973" s="26"/>
      <c r="AEK973" s="26"/>
      <c r="AEL973" s="26"/>
      <c r="AEM973" s="26"/>
      <c r="AEN973" s="26"/>
      <c r="AEO973" s="26"/>
      <c r="AEP973" s="26"/>
      <c r="AEQ973" s="26"/>
      <c r="AER973" s="26"/>
      <c r="AES973" s="26"/>
      <c r="AET973" s="26"/>
      <c r="AEU973" s="26"/>
      <c r="AEV973" s="26"/>
      <c r="AEW973" s="26"/>
      <c r="AEX973" s="26"/>
      <c r="AEY973" s="26"/>
      <c r="AEZ973" s="26"/>
      <c r="AFA973" s="26"/>
      <c r="AFB973" s="26"/>
      <c r="AFC973" s="26"/>
      <c r="AFD973" s="26"/>
      <c r="AFE973" s="26"/>
      <c r="AFF973" s="26"/>
      <c r="AFG973" s="26"/>
      <c r="AFH973" s="26"/>
      <c r="AFI973" s="26"/>
      <c r="AFJ973" s="26"/>
      <c r="AFK973" s="26"/>
      <c r="AFL973" s="26"/>
      <c r="AFM973" s="26"/>
      <c r="AFN973" s="26"/>
      <c r="AFO973" s="26"/>
      <c r="AFP973" s="26"/>
      <c r="AFQ973" s="26"/>
      <c r="AFR973" s="26"/>
      <c r="AFS973" s="26"/>
      <c r="AFT973" s="26"/>
      <c r="AFU973" s="26"/>
      <c r="AFV973" s="26"/>
      <c r="AFW973" s="26"/>
      <c r="AFX973" s="26"/>
      <c r="AFY973" s="26"/>
      <c r="AFZ973" s="26"/>
      <c r="AGA973" s="26"/>
      <c r="AGB973" s="26"/>
      <c r="AGC973" s="26"/>
      <c r="AGD973" s="26"/>
      <c r="AGE973" s="26"/>
      <c r="AGF973" s="26"/>
      <c r="AGG973" s="26"/>
      <c r="AGH973" s="26"/>
      <c r="AGI973" s="26"/>
      <c r="AGJ973" s="26"/>
      <c r="AGK973" s="26"/>
      <c r="AGL973" s="26"/>
      <c r="AGM973" s="26"/>
      <c r="AGN973" s="26"/>
      <c r="AGO973" s="26"/>
      <c r="AGP973" s="26"/>
      <c r="AGQ973" s="26"/>
      <c r="AGR973" s="26"/>
      <c r="AGS973" s="26"/>
      <c r="AGT973" s="26"/>
      <c r="AGU973" s="26"/>
      <c r="AGV973" s="26"/>
      <c r="AGW973" s="26"/>
      <c r="AGX973" s="26"/>
      <c r="AGY973" s="26"/>
      <c r="AGZ973" s="26"/>
      <c r="AHA973" s="26"/>
      <c r="AHB973" s="26"/>
      <c r="AHC973" s="26"/>
      <c r="AHD973" s="26"/>
      <c r="AHE973" s="26"/>
      <c r="AHF973" s="26"/>
      <c r="AHG973" s="26"/>
      <c r="AHH973" s="26"/>
      <c r="AHI973" s="26"/>
      <c r="AHJ973" s="26"/>
      <c r="AHK973" s="26"/>
      <c r="AHL973" s="26"/>
      <c r="AHM973" s="26"/>
      <c r="AHN973" s="26"/>
      <c r="AHO973" s="26"/>
      <c r="AHP973" s="26"/>
      <c r="AHQ973" s="26"/>
      <c r="AHR973" s="26"/>
      <c r="AHS973" s="26"/>
      <c r="AHT973" s="26"/>
      <c r="AHU973" s="26"/>
      <c r="AHV973" s="26"/>
      <c r="AHW973" s="26"/>
      <c r="AHX973" s="26"/>
      <c r="AHY973" s="26"/>
      <c r="AHZ973" s="26"/>
      <c r="AIA973" s="26"/>
      <c r="AIB973" s="26"/>
      <c r="AIC973" s="26"/>
      <c r="AID973" s="26"/>
      <c r="AIE973" s="26"/>
      <c r="AIF973" s="26"/>
      <c r="AIG973" s="26"/>
      <c r="AIH973" s="26"/>
      <c r="AII973" s="26"/>
      <c r="AIJ973" s="26"/>
      <c r="AIK973" s="26"/>
      <c r="AIL973" s="26"/>
      <c r="AIM973" s="26"/>
      <c r="AIN973" s="26"/>
      <c r="AIO973" s="26"/>
      <c r="AIP973" s="26"/>
      <c r="AIQ973" s="26"/>
      <c r="AIR973" s="26"/>
      <c r="AIS973" s="26"/>
      <c r="AIT973" s="26"/>
      <c r="AIU973" s="26"/>
      <c r="AIV973" s="26"/>
      <c r="AIW973" s="26"/>
      <c r="AIX973" s="26"/>
      <c r="AIY973" s="26"/>
      <c r="AIZ973" s="26"/>
      <c r="AJA973" s="26"/>
      <c r="AJB973" s="26"/>
      <c r="AJC973" s="26"/>
      <c r="AJD973" s="26"/>
      <c r="AJE973" s="26"/>
      <c r="AJF973" s="26"/>
      <c r="AJG973" s="26"/>
      <c r="AJH973" s="26"/>
      <c r="AJI973" s="26"/>
      <c r="AJJ973" s="26"/>
      <c r="AJK973" s="26"/>
      <c r="AJL973" s="26"/>
      <c r="AJM973" s="26"/>
      <c r="AJN973" s="26"/>
      <c r="AJO973" s="26"/>
      <c r="AJP973" s="26"/>
      <c r="AJQ973" s="26"/>
      <c r="AJR973" s="26"/>
      <c r="AJS973" s="26"/>
      <c r="AJT973" s="26"/>
      <c r="AJU973" s="26"/>
      <c r="AJV973" s="26"/>
      <c r="AJW973" s="26"/>
      <c r="AJX973" s="26"/>
      <c r="AJY973" s="26"/>
      <c r="AJZ973" s="26"/>
      <c r="AKA973" s="26"/>
      <c r="AKB973" s="26"/>
      <c r="AKC973" s="26"/>
      <c r="AKD973" s="26"/>
      <c r="AKE973" s="26"/>
      <c r="AKF973" s="26"/>
      <c r="AKG973" s="26"/>
      <c r="AKH973" s="26"/>
      <c r="AKI973" s="26"/>
      <c r="AKJ973" s="26"/>
      <c r="AKK973" s="26"/>
      <c r="AKL973" s="26"/>
      <c r="AKM973" s="26"/>
      <c r="AKN973" s="26"/>
      <c r="AKO973" s="26"/>
      <c r="AKP973" s="26"/>
      <c r="AKQ973" s="26"/>
      <c r="AKR973" s="26"/>
      <c r="AKS973" s="26"/>
      <c r="AKT973" s="26"/>
      <c r="AKU973" s="26"/>
      <c r="AKV973" s="26"/>
      <c r="AKW973" s="26"/>
      <c r="AKX973" s="26"/>
      <c r="AKY973" s="26"/>
      <c r="AKZ973" s="26"/>
      <c r="ALA973" s="26"/>
      <c r="ALB973" s="26"/>
      <c r="ALC973" s="26"/>
      <c r="ALD973" s="26"/>
      <c r="ALE973" s="26"/>
      <c r="ALF973" s="26"/>
      <c r="ALG973" s="26"/>
      <c r="ALH973" s="26"/>
      <c r="ALI973" s="26"/>
      <c r="ALJ973" s="26"/>
      <c r="ALK973" s="26"/>
      <c r="ALL973" s="26"/>
      <c r="ALM973" s="26"/>
      <c r="ALN973" s="26"/>
      <c r="ALO973" s="26"/>
      <c r="ALP973" s="26"/>
      <c r="ALQ973" s="26"/>
      <c r="ALR973" s="26"/>
      <c r="ALS973" s="26"/>
      <c r="ALT973" s="26"/>
      <c r="ALU973" s="26"/>
      <c r="ALV973" s="26"/>
      <c r="ALW973" s="26"/>
      <c r="ALX973" s="26"/>
      <c r="ALY973" s="26"/>
      <c r="ALZ973" s="26"/>
      <c r="AMA973" s="26"/>
      <c r="AMB973" s="26"/>
      <c r="AMC973" s="26"/>
      <c r="AMD973" s="26"/>
      <c r="AME973" s="26"/>
      <c r="AMF973" s="26"/>
      <c r="AMG973" s="26"/>
      <c r="AMH973" s="26"/>
      <c r="AMI973" s="26"/>
      <c r="AMJ973" s="26"/>
      <c r="AMK973" s="26"/>
      <c r="AML973" s="26"/>
      <c r="AMM973" s="26"/>
      <c r="AMN973" s="26"/>
      <c r="AMO973" s="26"/>
      <c r="AMP973" s="26"/>
      <c r="AMQ973" s="26"/>
      <c r="AMR973" s="26"/>
      <c r="AMS973" s="26"/>
      <c r="AMT973" s="26"/>
      <c r="AMU973" s="26"/>
      <c r="AMV973" s="26"/>
      <c r="AMW973" s="26"/>
      <c r="AMX973" s="26"/>
      <c r="AMY973" s="26"/>
      <c r="AMZ973" s="26"/>
      <c r="ANA973" s="26"/>
      <c r="ANB973" s="26"/>
      <c r="ANC973" s="26"/>
      <c r="AND973" s="26"/>
      <c r="ANE973" s="26"/>
      <c r="ANF973" s="26"/>
      <c r="ANG973" s="26"/>
      <c r="ANH973" s="26"/>
      <c r="ANI973" s="26"/>
      <c r="ANJ973" s="26"/>
      <c r="ANK973" s="26"/>
      <c r="ANL973" s="26"/>
      <c r="ANM973" s="26"/>
      <c r="ANN973" s="26"/>
      <c r="ANO973" s="26"/>
      <c r="ANP973" s="26"/>
      <c r="ANQ973" s="26"/>
      <c r="ANR973" s="26"/>
      <c r="ANS973" s="26"/>
      <c r="ANT973" s="26"/>
      <c r="ANU973" s="26"/>
      <c r="ANV973" s="26"/>
      <c r="ANW973" s="26"/>
      <c r="ANX973" s="26"/>
      <c r="ANY973" s="26"/>
      <c r="ANZ973" s="26"/>
      <c r="AOA973" s="26"/>
      <c r="AOB973" s="26"/>
      <c r="AOC973" s="26"/>
      <c r="AOD973" s="26"/>
      <c r="AOE973" s="26"/>
      <c r="AOF973" s="26"/>
      <c r="AOG973" s="26"/>
      <c r="AOH973" s="26"/>
      <c r="AOI973" s="26"/>
      <c r="AOJ973" s="26"/>
      <c r="AOK973" s="26"/>
      <c r="AOL973" s="26"/>
      <c r="AOM973" s="26"/>
      <c r="AON973" s="26"/>
      <c r="AOO973" s="26"/>
      <c r="AOP973" s="26"/>
      <c r="AOQ973" s="26"/>
      <c r="AOR973" s="26"/>
      <c r="AOS973" s="26"/>
      <c r="AOT973" s="26"/>
      <c r="AOU973" s="26"/>
      <c r="AOV973" s="26"/>
      <c r="AOW973" s="26"/>
      <c r="AOX973" s="26"/>
      <c r="AOY973" s="26"/>
      <c r="AOZ973" s="26"/>
      <c r="APA973" s="26"/>
      <c r="APB973" s="26"/>
      <c r="APC973" s="26"/>
      <c r="APD973" s="26"/>
      <c r="APE973" s="26"/>
      <c r="APF973" s="26"/>
      <c r="APG973" s="26"/>
      <c r="APH973" s="26"/>
      <c r="API973" s="26"/>
      <c r="APJ973" s="26"/>
      <c r="APK973" s="26"/>
      <c r="APL973" s="26"/>
      <c r="APM973" s="26"/>
      <c r="APN973" s="26"/>
      <c r="APO973" s="26"/>
      <c r="APP973" s="26"/>
      <c r="APQ973" s="26"/>
      <c r="APR973" s="26"/>
      <c r="APS973" s="26"/>
      <c r="APT973" s="26"/>
      <c r="APU973" s="26"/>
      <c r="APV973" s="26"/>
      <c r="APW973" s="26"/>
      <c r="APX973" s="26"/>
      <c r="APY973" s="26"/>
      <c r="APZ973" s="26"/>
      <c r="AQA973" s="26"/>
      <c r="AQB973" s="26"/>
      <c r="AQC973" s="26"/>
      <c r="AQD973" s="26"/>
      <c r="AQE973" s="26"/>
      <c r="AQF973" s="26"/>
      <c r="AQG973" s="26"/>
      <c r="AQH973" s="26"/>
      <c r="AQI973" s="26"/>
      <c r="AQJ973" s="26"/>
      <c r="AQK973" s="26"/>
      <c r="AQL973" s="26"/>
      <c r="AQM973" s="26"/>
      <c r="AQN973" s="26"/>
      <c r="AQO973" s="26"/>
      <c r="AQP973" s="26"/>
      <c r="AQQ973" s="26"/>
      <c r="AQR973" s="26"/>
      <c r="AQS973" s="26"/>
      <c r="AQT973" s="26"/>
      <c r="AQU973" s="26"/>
      <c r="AQV973" s="26"/>
      <c r="AQW973" s="26"/>
      <c r="AQX973" s="26"/>
      <c r="AQY973" s="26"/>
      <c r="AQZ973" s="26"/>
      <c r="ARA973" s="26"/>
      <c r="ARB973" s="26"/>
      <c r="ARC973" s="26"/>
      <c r="ARD973" s="26"/>
      <c r="ARE973" s="26"/>
      <c r="ARF973" s="26"/>
      <c r="ARG973" s="26"/>
      <c r="ARH973" s="26"/>
      <c r="ARI973" s="26"/>
      <c r="ARJ973" s="26"/>
      <c r="ARK973" s="26"/>
      <c r="ARL973" s="26"/>
      <c r="ARM973" s="26"/>
      <c r="ARN973" s="26"/>
      <c r="ARO973" s="26"/>
      <c r="ARP973" s="26"/>
      <c r="ARQ973" s="26"/>
      <c r="ARR973" s="26"/>
      <c r="ARS973" s="26"/>
      <c r="ART973" s="26"/>
      <c r="ARU973" s="26"/>
      <c r="ARV973" s="26"/>
      <c r="ARW973" s="26"/>
      <c r="ARX973" s="26"/>
      <c r="ARY973" s="26"/>
      <c r="ARZ973" s="26"/>
      <c r="ASA973" s="26"/>
      <c r="ASB973" s="26"/>
      <c r="ASC973" s="26"/>
      <c r="ASD973" s="26"/>
      <c r="ASE973" s="26"/>
      <c r="ASF973" s="26"/>
      <c r="ASG973" s="26"/>
      <c r="ASH973" s="26"/>
      <c r="ASI973" s="26"/>
      <c r="ASJ973" s="26"/>
      <c r="ASK973" s="26"/>
      <c r="ASL973" s="26"/>
      <c r="ASM973" s="26"/>
      <c r="ASN973" s="26"/>
      <c r="ASO973" s="26"/>
      <c r="ASP973" s="26"/>
      <c r="ASQ973" s="26"/>
      <c r="ASR973" s="26"/>
      <c r="ASS973" s="26"/>
      <c r="AST973" s="26"/>
      <c r="ASU973" s="26"/>
      <c r="ASV973" s="26"/>
      <c r="ASW973" s="26"/>
      <c r="ASX973" s="26"/>
      <c r="ASY973" s="26"/>
      <c r="ASZ973" s="26"/>
      <c r="ATA973" s="26"/>
      <c r="ATB973" s="26"/>
      <c r="ATC973" s="26"/>
      <c r="ATD973" s="26"/>
      <c r="ATE973" s="26"/>
      <c r="ATF973" s="26"/>
      <c r="ATG973" s="26"/>
      <c r="ATH973" s="26"/>
      <c r="ATI973" s="26"/>
      <c r="ATJ973" s="26"/>
      <c r="ATK973" s="26"/>
      <c r="ATL973" s="26"/>
      <c r="ATM973" s="26"/>
      <c r="ATN973" s="26"/>
      <c r="ATO973" s="26"/>
      <c r="ATP973" s="26"/>
      <c r="ATQ973" s="26"/>
      <c r="ATR973" s="26"/>
      <c r="ATS973" s="26"/>
      <c r="ATT973" s="26"/>
      <c r="ATU973" s="26"/>
      <c r="ATV973" s="26"/>
      <c r="ATW973" s="26"/>
      <c r="ATX973" s="26"/>
      <c r="ATY973" s="26"/>
      <c r="ATZ973" s="26"/>
      <c r="AUA973" s="26"/>
      <c r="AUB973" s="26"/>
      <c r="AUC973" s="26"/>
      <c r="AUD973" s="26"/>
      <c r="AUE973" s="26"/>
      <c r="AUF973" s="26"/>
      <c r="AUG973" s="26"/>
      <c r="AUH973" s="26"/>
      <c r="AUI973" s="26"/>
      <c r="AUJ973" s="26"/>
      <c r="AUK973" s="26"/>
      <c r="AUL973" s="26"/>
      <c r="AUM973" s="26"/>
      <c r="AUN973" s="26"/>
      <c r="AUO973" s="26"/>
      <c r="AUP973" s="26"/>
      <c r="AUQ973" s="26"/>
      <c r="AUR973" s="26"/>
      <c r="AUS973" s="26"/>
      <c r="AUT973" s="26"/>
      <c r="AUU973" s="26"/>
      <c r="AUV973" s="26"/>
      <c r="AUW973" s="26"/>
      <c r="AUX973" s="26"/>
      <c r="AUY973" s="26"/>
      <c r="AUZ973" s="26"/>
      <c r="AVA973" s="26"/>
      <c r="AVB973" s="26"/>
      <c r="AVC973" s="26"/>
      <c r="AVD973" s="26"/>
      <c r="AVE973" s="26"/>
      <c r="AVF973" s="26"/>
      <c r="AVG973" s="26"/>
      <c r="AVH973" s="26"/>
      <c r="AVI973" s="26"/>
      <c r="AVJ973" s="26"/>
      <c r="AVK973" s="26"/>
      <c r="AVL973" s="26"/>
      <c r="AVM973" s="26"/>
      <c r="AVN973" s="26"/>
      <c r="AVO973" s="26"/>
      <c r="AVP973" s="26"/>
      <c r="AVQ973" s="26"/>
      <c r="AVR973" s="26"/>
      <c r="AVS973" s="26"/>
      <c r="AVT973" s="26"/>
      <c r="AVU973" s="26"/>
      <c r="AVV973" s="26"/>
      <c r="AVW973" s="26"/>
      <c r="AVX973" s="26"/>
      <c r="AVY973" s="26"/>
      <c r="AVZ973" s="26"/>
      <c r="AWA973" s="26"/>
      <c r="AWB973" s="26"/>
      <c r="AWC973" s="26"/>
      <c r="AWD973" s="26"/>
      <c r="AWE973" s="26"/>
      <c r="AWF973" s="26"/>
      <c r="AWG973" s="26"/>
      <c r="AWH973" s="26"/>
      <c r="AWI973" s="26"/>
      <c r="AWJ973" s="26"/>
      <c r="AWK973" s="26"/>
      <c r="AWL973" s="26"/>
      <c r="AWM973" s="26"/>
      <c r="AWN973" s="26"/>
      <c r="AWO973" s="26"/>
      <c r="AWP973" s="26"/>
      <c r="AWQ973" s="26"/>
      <c r="AWR973" s="26"/>
      <c r="AWS973" s="26"/>
      <c r="AWT973" s="26"/>
      <c r="AWU973" s="26"/>
      <c r="AWV973" s="26"/>
      <c r="AWW973" s="26"/>
      <c r="AWX973" s="26"/>
      <c r="AWY973" s="26"/>
      <c r="AWZ973" s="26"/>
      <c r="AXA973" s="26"/>
      <c r="AXB973" s="26"/>
      <c r="AXC973" s="26"/>
      <c r="AXD973" s="26"/>
      <c r="AXE973" s="26"/>
      <c r="AXF973" s="26"/>
      <c r="AXG973" s="26"/>
      <c r="AXH973" s="26"/>
      <c r="AXI973" s="26"/>
      <c r="AXJ973" s="26"/>
      <c r="AXK973" s="26"/>
      <c r="AXL973" s="26"/>
      <c r="AXM973" s="26"/>
      <c r="AXN973" s="26"/>
      <c r="AXO973" s="26"/>
      <c r="AXP973" s="26"/>
      <c r="AXQ973" s="26"/>
      <c r="AXR973" s="26"/>
      <c r="AXS973" s="26"/>
      <c r="AXT973" s="26"/>
      <c r="AXU973" s="26"/>
      <c r="AXV973" s="26"/>
      <c r="AXW973" s="26"/>
      <c r="AXX973" s="26"/>
      <c r="AXY973" s="26"/>
      <c r="AXZ973" s="26"/>
      <c r="AYA973" s="26"/>
      <c r="AYB973" s="26"/>
      <c r="AYC973" s="26"/>
      <c r="AYD973" s="26"/>
      <c r="AYE973" s="26"/>
      <c r="AYF973" s="26"/>
      <c r="AYG973" s="26"/>
      <c r="AYH973" s="26"/>
      <c r="AYI973" s="26"/>
      <c r="AYJ973" s="26"/>
      <c r="AYK973" s="26"/>
      <c r="AYL973" s="26"/>
      <c r="AYM973" s="26"/>
      <c r="AYN973" s="26"/>
      <c r="AYO973" s="26"/>
      <c r="AYP973" s="26"/>
      <c r="AYQ973" s="26"/>
      <c r="AYR973" s="26"/>
      <c r="AYS973" s="26"/>
      <c r="AYT973" s="26"/>
      <c r="AYU973" s="26"/>
      <c r="AYV973" s="26"/>
      <c r="AYW973" s="26"/>
      <c r="AYX973" s="26"/>
      <c r="AYY973" s="26"/>
      <c r="AYZ973" s="26"/>
      <c r="AZA973" s="26"/>
      <c r="AZB973" s="26"/>
      <c r="AZC973" s="26"/>
      <c r="AZD973" s="26"/>
      <c r="AZE973" s="26"/>
      <c r="AZF973" s="26"/>
      <c r="AZG973" s="26"/>
      <c r="AZH973" s="26"/>
      <c r="AZI973" s="26"/>
      <c r="AZJ973" s="26"/>
      <c r="AZK973" s="26"/>
      <c r="AZL973" s="26"/>
      <c r="AZM973" s="26"/>
      <c r="AZN973" s="26"/>
      <c r="AZO973" s="26"/>
      <c r="AZP973" s="26"/>
      <c r="AZQ973" s="26"/>
      <c r="AZR973" s="26"/>
      <c r="AZS973" s="26"/>
      <c r="AZT973" s="26"/>
      <c r="AZU973" s="26"/>
      <c r="AZV973" s="26"/>
      <c r="AZW973" s="26"/>
      <c r="AZX973" s="26"/>
      <c r="AZY973" s="26"/>
      <c r="AZZ973" s="26"/>
      <c r="BAA973" s="26"/>
      <c r="BAB973" s="26"/>
      <c r="BAC973" s="26"/>
      <c r="BAD973" s="26"/>
      <c r="BAE973" s="26"/>
      <c r="BAF973" s="26"/>
      <c r="BAG973" s="26"/>
      <c r="BAH973" s="26"/>
      <c r="BAI973" s="26"/>
      <c r="BAJ973" s="26"/>
      <c r="BAK973" s="26"/>
      <c r="BAL973" s="26"/>
      <c r="BAM973" s="26"/>
      <c r="BAN973" s="26"/>
      <c r="BAO973" s="26"/>
      <c r="BAP973" s="26"/>
      <c r="BAQ973" s="26"/>
      <c r="BAR973" s="26"/>
      <c r="BAS973" s="26"/>
      <c r="BAT973" s="26"/>
      <c r="BAU973" s="26"/>
      <c r="BAV973" s="26"/>
      <c r="BAW973" s="26"/>
      <c r="BAX973" s="26"/>
      <c r="BAY973" s="26"/>
      <c r="BAZ973" s="26"/>
      <c r="BBA973" s="26"/>
      <c r="BBB973" s="26"/>
      <c r="BBC973" s="26"/>
      <c r="BBD973" s="26"/>
      <c r="BBE973" s="26"/>
      <c r="BBF973" s="26"/>
      <c r="BBG973" s="26"/>
      <c r="BBH973" s="26"/>
      <c r="BBI973" s="26"/>
      <c r="BBJ973" s="26"/>
      <c r="BBK973" s="26"/>
      <c r="BBL973" s="26"/>
      <c r="BBM973" s="26"/>
      <c r="BBN973" s="26"/>
      <c r="BBO973" s="26"/>
      <c r="BBP973" s="26"/>
      <c r="BBQ973" s="26"/>
      <c r="BBR973" s="26"/>
      <c r="BBS973" s="26"/>
      <c r="BBT973" s="26"/>
      <c r="BBU973" s="26"/>
      <c r="BBV973" s="26"/>
      <c r="BBW973" s="26"/>
      <c r="BBX973" s="26"/>
      <c r="BBY973" s="26"/>
      <c r="BBZ973" s="26"/>
      <c r="BCA973" s="26"/>
      <c r="BCB973" s="26"/>
      <c r="BCC973" s="26"/>
      <c r="BCD973" s="26"/>
      <c r="BCE973" s="26"/>
      <c r="BCF973" s="26"/>
      <c r="BCG973" s="26"/>
      <c r="BCH973" s="26"/>
      <c r="BCI973" s="26"/>
      <c r="BCJ973" s="26"/>
      <c r="BCK973" s="26"/>
      <c r="BCL973" s="26"/>
      <c r="BCM973" s="26"/>
      <c r="BCN973" s="26"/>
      <c r="BCO973" s="26"/>
      <c r="BCP973" s="26"/>
      <c r="BCQ973" s="26"/>
      <c r="BCR973" s="26"/>
      <c r="BCS973" s="26"/>
      <c r="BCT973" s="26"/>
      <c r="BCU973" s="26"/>
      <c r="BCV973" s="26"/>
      <c r="BCW973" s="26"/>
      <c r="BCX973" s="26"/>
      <c r="BCY973" s="26"/>
      <c r="BCZ973" s="26"/>
      <c r="BDA973" s="26"/>
      <c r="BDB973" s="26"/>
      <c r="BDC973" s="26"/>
      <c r="BDD973" s="26"/>
      <c r="BDE973" s="26"/>
      <c r="BDF973" s="26"/>
      <c r="BDG973" s="26"/>
      <c r="BDH973" s="26"/>
      <c r="BDI973" s="26"/>
      <c r="BDJ973" s="26"/>
      <c r="BDK973" s="26"/>
      <c r="BDL973" s="26"/>
      <c r="BDM973" s="26"/>
      <c r="BDN973" s="26"/>
      <c r="BDO973" s="26"/>
      <c r="BDP973" s="26"/>
      <c r="BDQ973" s="26"/>
      <c r="BDR973" s="26"/>
      <c r="BDS973" s="26"/>
      <c r="BDT973" s="26"/>
      <c r="BDU973" s="26"/>
      <c r="BDV973" s="26"/>
      <c r="BDW973" s="26"/>
      <c r="BDX973" s="26"/>
      <c r="BDY973" s="26"/>
      <c r="BDZ973" s="26"/>
      <c r="BEA973" s="26"/>
      <c r="BEB973" s="26"/>
      <c r="BEC973" s="26"/>
      <c r="BED973" s="26"/>
      <c r="BEE973" s="26"/>
      <c r="BEF973" s="26"/>
      <c r="BEG973" s="26"/>
      <c r="BEH973" s="26"/>
      <c r="BEI973" s="26"/>
      <c r="BEJ973" s="26"/>
      <c r="BEK973" s="26"/>
      <c r="BEL973" s="26"/>
      <c r="BEM973" s="26"/>
      <c r="BEN973" s="26"/>
      <c r="BEO973" s="26"/>
      <c r="BEP973" s="26"/>
      <c r="BEQ973" s="26"/>
      <c r="BER973" s="26"/>
      <c r="BES973" s="26"/>
      <c r="BET973" s="26"/>
      <c r="BEU973" s="26"/>
      <c r="BEV973" s="26"/>
      <c r="BEW973" s="26"/>
      <c r="BEX973" s="26"/>
      <c r="BEY973" s="26"/>
      <c r="BEZ973" s="26"/>
      <c r="BFA973" s="26"/>
      <c r="BFB973" s="26"/>
      <c r="BFC973" s="26"/>
      <c r="BFD973" s="26"/>
      <c r="BFE973" s="26"/>
      <c r="BFF973" s="26"/>
      <c r="BFG973" s="26"/>
      <c r="BFH973" s="26"/>
      <c r="BFI973" s="26"/>
      <c r="BFJ973" s="26"/>
      <c r="BFK973" s="26"/>
      <c r="BFL973" s="26"/>
      <c r="BFM973" s="26"/>
      <c r="BFN973" s="26"/>
      <c r="BFO973" s="26"/>
      <c r="BFP973" s="26"/>
      <c r="BFQ973" s="26"/>
      <c r="BFR973" s="26"/>
      <c r="BFS973" s="26"/>
      <c r="BFT973" s="26"/>
      <c r="BFU973" s="26"/>
      <c r="BFV973" s="26"/>
      <c r="BFW973" s="26"/>
      <c r="BFX973" s="26"/>
      <c r="BFY973" s="26"/>
      <c r="BFZ973" s="26"/>
      <c r="BGA973" s="26"/>
      <c r="BGB973" s="26"/>
      <c r="BGC973" s="26"/>
      <c r="BGD973" s="26"/>
      <c r="BGE973" s="26"/>
      <c r="BGF973" s="26"/>
      <c r="BGG973" s="26"/>
      <c r="BGH973" s="26"/>
      <c r="BGI973" s="26"/>
      <c r="BGJ973" s="26"/>
      <c r="BGK973" s="26"/>
      <c r="BGL973" s="26"/>
      <c r="BGM973" s="26"/>
      <c r="BGN973" s="26"/>
      <c r="BGO973" s="26"/>
      <c r="BGP973" s="26"/>
      <c r="BGQ973" s="26"/>
      <c r="BGR973" s="26"/>
      <c r="BGS973" s="26"/>
      <c r="BGT973" s="26"/>
      <c r="BGU973" s="26"/>
      <c r="BGV973" s="26"/>
      <c r="BGW973" s="26"/>
      <c r="BGX973" s="26"/>
      <c r="BGY973" s="26"/>
      <c r="BGZ973" s="26"/>
      <c r="BHA973" s="26"/>
      <c r="BHB973" s="26"/>
      <c r="BHC973" s="26"/>
      <c r="BHD973" s="26"/>
      <c r="BHE973" s="26"/>
      <c r="BHF973" s="26"/>
      <c r="BHG973" s="26"/>
      <c r="BHH973" s="26"/>
      <c r="BHI973" s="26"/>
      <c r="BHJ973" s="26"/>
      <c r="BHK973" s="26"/>
      <c r="BHL973" s="26"/>
      <c r="BHM973" s="26"/>
      <c r="BHN973" s="26"/>
      <c r="BHO973" s="26"/>
      <c r="BHP973" s="26"/>
      <c r="BHQ973" s="26"/>
      <c r="BHR973" s="26"/>
      <c r="BHS973" s="26"/>
      <c r="BHT973" s="26"/>
      <c r="BHU973" s="26"/>
      <c r="BHV973" s="26"/>
      <c r="BHW973" s="26"/>
      <c r="BHX973" s="26"/>
      <c r="BHY973" s="26"/>
      <c r="BHZ973" s="26"/>
      <c r="BIA973" s="26"/>
      <c r="BIB973" s="26"/>
      <c r="BIC973" s="26"/>
      <c r="BID973" s="26"/>
      <c r="BIE973" s="26"/>
      <c r="BIF973" s="26"/>
      <c r="BIG973" s="26"/>
      <c r="BIH973" s="26"/>
      <c r="BII973" s="26"/>
      <c r="BIJ973" s="26"/>
      <c r="BIK973" s="26"/>
      <c r="BIL973" s="26"/>
      <c r="BIM973" s="26"/>
      <c r="BIN973" s="26"/>
      <c r="BIO973" s="26"/>
      <c r="BIP973" s="26"/>
      <c r="BIQ973" s="26"/>
      <c r="BIR973" s="26"/>
      <c r="BIS973" s="26"/>
      <c r="BIT973" s="26"/>
      <c r="BIU973" s="26"/>
      <c r="BIV973" s="26"/>
      <c r="BIW973" s="26"/>
      <c r="BIX973" s="26"/>
      <c r="BIY973" s="26"/>
      <c r="BIZ973" s="26"/>
      <c r="BJA973" s="26"/>
      <c r="BJB973" s="26"/>
      <c r="BJC973" s="26"/>
      <c r="BJD973" s="26"/>
      <c r="BJE973" s="26"/>
      <c r="BJF973" s="26"/>
      <c r="BJG973" s="26"/>
      <c r="BJH973" s="26"/>
      <c r="BJI973" s="26"/>
      <c r="BJJ973" s="26"/>
      <c r="BJK973" s="26"/>
      <c r="BJL973" s="26"/>
      <c r="BJM973" s="26"/>
      <c r="BJN973" s="26"/>
      <c r="BJO973" s="26"/>
      <c r="BJP973" s="26"/>
      <c r="BJQ973" s="26"/>
      <c r="BJR973" s="26"/>
      <c r="BJS973" s="26"/>
      <c r="BJT973" s="26"/>
      <c r="BJU973" s="26"/>
      <c r="BJV973" s="26"/>
      <c r="BJW973" s="26"/>
      <c r="BJX973" s="26"/>
      <c r="BJY973" s="26"/>
      <c r="BJZ973" s="26"/>
      <c r="BKA973" s="26"/>
      <c r="BKB973" s="26"/>
      <c r="BKC973" s="26"/>
      <c r="BKD973" s="26"/>
      <c r="BKE973" s="26"/>
      <c r="BKF973" s="26"/>
      <c r="BKG973" s="26"/>
      <c r="BKH973" s="26"/>
      <c r="BKI973" s="26"/>
      <c r="BKJ973" s="26"/>
      <c r="BKK973" s="26"/>
      <c r="BKL973" s="26"/>
      <c r="BKM973" s="26"/>
      <c r="BKN973" s="26"/>
      <c r="BKO973" s="26"/>
      <c r="BKP973" s="26"/>
      <c r="BKQ973" s="26"/>
      <c r="BKR973" s="26"/>
      <c r="BKS973" s="26"/>
      <c r="BKT973" s="26"/>
      <c r="BKU973" s="26"/>
      <c r="BKV973" s="26"/>
      <c r="BKW973" s="26"/>
      <c r="BKX973" s="26"/>
      <c r="BKY973" s="26"/>
      <c r="BKZ973" s="26"/>
      <c r="BLA973" s="26"/>
      <c r="BLB973" s="26"/>
      <c r="BLC973" s="26"/>
      <c r="BLD973" s="26"/>
      <c r="BLE973" s="26"/>
      <c r="BLF973" s="26"/>
      <c r="BLG973" s="26"/>
      <c r="BLH973" s="26"/>
      <c r="BLI973" s="26"/>
      <c r="BLJ973" s="26"/>
      <c r="BLK973" s="26"/>
      <c r="BLL973" s="26"/>
      <c r="BLM973" s="26"/>
      <c r="BLN973" s="26"/>
      <c r="BLO973" s="26"/>
      <c r="BLP973" s="26"/>
      <c r="BLQ973" s="26"/>
      <c r="BLR973" s="26"/>
      <c r="BLS973" s="26"/>
      <c r="BLT973" s="26"/>
      <c r="BLU973" s="26"/>
      <c r="BLV973" s="26"/>
      <c r="BLW973" s="26"/>
      <c r="BLX973" s="26"/>
      <c r="BLY973" s="26"/>
      <c r="BLZ973" s="26"/>
      <c r="BMA973" s="26"/>
      <c r="BMB973" s="26"/>
      <c r="BMC973" s="26"/>
      <c r="BMD973" s="26"/>
      <c r="BME973" s="26"/>
      <c r="BMF973" s="26"/>
      <c r="BMG973" s="26"/>
      <c r="BMH973" s="26"/>
      <c r="BMI973" s="26"/>
      <c r="BMJ973" s="26"/>
      <c r="BMK973" s="26"/>
      <c r="BML973" s="26"/>
      <c r="BMM973" s="26"/>
      <c r="BMN973" s="26"/>
      <c r="BMO973" s="26"/>
      <c r="BMP973" s="26"/>
      <c r="BMQ973" s="26"/>
      <c r="BMR973" s="26"/>
      <c r="BMS973" s="26"/>
      <c r="BMT973" s="26"/>
      <c r="BMU973" s="26"/>
      <c r="BMV973" s="26"/>
      <c r="BMW973" s="26"/>
      <c r="BMX973" s="26"/>
      <c r="BMY973" s="26"/>
      <c r="BMZ973" s="26"/>
      <c r="BNA973" s="26"/>
      <c r="BNB973" s="26"/>
      <c r="BNC973" s="26"/>
      <c r="BND973" s="26"/>
      <c r="BNE973" s="26"/>
      <c r="BNF973" s="26"/>
      <c r="BNG973" s="26"/>
      <c r="BNH973" s="26"/>
      <c r="BNI973" s="26"/>
      <c r="BNJ973" s="26"/>
      <c r="BNK973" s="26"/>
      <c r="BNL973" s="26"/>
      <c r="BNM973" s="26"/>
      <c r="BNN973" s="26"/>
      <c r="BNO973" s="26"/>
      <c r="BNP973" s="26"/>
      <c r="BNQ973" s="26"/>
      <c r="BNR973" s="26"/>
      <c r="BNS973" s="26"/>
      <c r="BNT973" s="26"/>
      <c r="BNU973" s="26"/>
      <c r="BNV973" s="26"/>
      <c r="BNW973" s="26"/>
      <c r="BNX973" s="26"/>
      <c r="BNY973" s="26"/>
      <c r="BNZ973" s="26"/>
      <c r="BOA973" s="26"/>
      <c r="BOB973" s="26"/>
      <c r="BOC973" s="26"/>
      <c r="BOD973" s="26"/>
      <c r="BOE973" s="26"/>
      <c r="BOF973" s="26"/>
      <c r="BOG973" s="26"/>
      <c r="BOH973" s="26"/>
      <c r="BOI973" s="26"/>
      <c r="BOJ973" s="26"/>
      <c r="BOK973" s="26"/>
      <c r="BOL973" s="26"/>
      <c r="BOM973" s="26"/>
      <c r="BON973" s="26"/>
      <c r="BOO973" s="26"/>
      <c r="BOP973" s="26"/>
      <c r="BOQ973" s="26"/>
      <c r="BOR973" s="26"/>
      <c r="BOS973" s="26"/>
      <c r="BOT973" s="26"/>
      <c r="BOU973" s="26"/>
      <c r="BOV973" s="26"/>
      <c r="BOW973" s="26"/>
      <c r="BOX973" s="26"/>
      <c r="BOY973" s="26"/>
      <c r="BOZ973" s="26"/>
      <c r="BPA973" s="26"/>
      <c r="BPB973" s="26"/>
      <c r="BPC973" s="26"/>
      <c r="BPD973" s="26"/>
      <c r="BPE973" s="26"/>
      <c r="BPF973" s="26"/>
      <c r="BPG973" s="26"/>
      <c r="BPH973" s="26"/>
      <c r="BPI973" s="26"/>
      <c r="BPJ973" s="26"/>
      <c r="BPK973" s="26"/>
      <c r="BPL973" s="26"/>
      <c r="BPM973" s="26"/>
      <c r="BPN973" s="26"/>
      <c r="BPO973" s="26"/>
      <c r="BPP973" s="26"/>
      <c r="BPQ973" s="26"/>
      <c r="BPR973" s="26"/>
      <c r="BPS973" s="26"/>
      <c r="BPT973" s="26"/>
      <c r="BPU973" s="26"/>
      <c r="BPV973" s="26"/>
      <c r="BPW973" s="26"/>
      <c r="BPX973" s="26"/>
      <c r="BPY973" s="26"/>
      <c r="BPZ973" s="26"/>
      <c r="BQA973" s="26"/>
      <c r="BQB973" s="26"/>
      <c r="BQC973" s="26"/>
      <c r="BQD973" s="26"/>
      <c r="BQE973" s="26"/>
      <c r="BQF973" s="26"/>
      <c r="BQG973" s="26"/>
      <c r="BQH973" s="26"/>
      <c r="BQI973" s="26"/>
      <c r="BQJ973" s="26"/>
      <c r="BQK973" s="26"/>
      <c r="BQL973" s="26"/>
      <c r="BQM973" s="26"/>
      <c r="BQN973" s="26"/>
      <c r="BQO973" s="26"/>
      <c r="BQP973" s="26"/>
      <c r="BQQ973" s="26"/>
      <c r="BQR973" s="26"/>
      <c r="BQS973" s="26"/>
      <c r="BQT973" s="26"/>
      <c r="BQU973" s="26"/>
      <c r="BQV973" s="26"/>
      <c r="BQW973" s="26"/>
      <c r="BQX973" s="26"/>
      <c r="BQY973" s="26"/>
      <c r="BQZ973" s="26"/>
      <c r="BRA973" s="26"/>
      <c r="BRB973" s="26"/>
      <c r="BRC973" s="26"/>
      <c r="BRD973" s="26"/>
      <c r="BRE973" s="26"/>
      <c r="BRF973" s="26"/>
      <c r="BRG973" s="26"/>
      <c r="BRH973" s="26"/>
      <c r="BRI973" s="26"/>
      <c r="BRJ973" s="26"/>
      <c r="BRK973" s="26"/>
      <c r="BRL973" s="26"/>
      <c r="BRM973" s="26"/>
      <c r="BRN973" s="26"/>
      <c r="BRO973" s="26"/>
      <c r="BRP973" s="26"/>
      <c r="BRQ973" s="26"/>
      <c r="BRR973" s="26"/>
      <c r="BRS973" s="26"/>
      <c r="BRT973" s="26"/>
      <c r="BRU973" s="26"/>
      <c r="BRV973" s="26"/>
      <c r="BRW973" s="26"/>
      <c r="BRX973" s="26"/>
      <c r="BRY973" s="26"/>
      <c r="BRZ973" s="26"/>
      <c r="BSA973" s="26"/>
      <c r="BSB973" s="26"/>
      <c r="BSC973" s="26"/>
      <c r="BSD973" s="26"/>
      <c r="BSE973" s="26"/>
      <c r="BSF973" s="26"/>
      <c r="BSG973" s="26"/>
      <c r="BSH973" s="26"/>
      <c r="BSI973" s="26"/>
      <c r="BSJ973" s="26"/>
      <c r="BSK973" s="26"/>
      <c r="BSL973" s="26"/>
      <c r="BSM973" s="26"/>
      <c r="BSN973" s="26"/>
      <c r="BSO973" s="26"/>
      <c r="BSP973" s="26"/>
      <c r="BSQ973" s="26"/>
      <c r="BSR973" s="26"/>
      <c r="BSS973" s="26"/>
      <c r="BST973" s="26"/>
      <c r="BSU973" s="26"/>
      <c r="BSV973" s="26"/>
      <c r="BSW973" s="26"/>
      <c r="BSX973" s="26"/>
      <c r="BSY973" s="26"/>
      <c r="BSZ973" s="26"/>
      <c r="BTA973" s="26"/>
      <c r="BTB973" s="26"/>
      <c r="BTC973" s="26"/>
      <c r="BTD973" s="26"/>
      <c r="BTE973" s="26"/>
      <c r="BTF973" s="26"/>
      <c r="BTG973" s="26"/>
      <c r="BTH973" s="26"/>
      <c r="BTI973" s="26"/>
      <c r="BTJ973" s="26"/>
      <c r="BTK973" s="26"/>
      <c r="BTL973" s="26"/>
      <c r="BTM973" s="26"/>
      <c r="BTN973" s="26"/>
      <c r="BTO973" s="26"/>
      <c r="BTP973" s="26"/>
      <c r="BTQ973" s="26"/>
      <c r="BTR973" s="26"/>
      <c r="BTS973" s="26"/>
      <c r="BTT973" s="26"/>
      <c r="BTU973" s="26"/>
      <c r="BTV973" s="26"/>
      <c r="BTW973" s="26"/>
      <c r="BTX973" s="26"/>
      <c r="BTY973" s="26"/>
      <c r="BTZ973" s="26"/>
      <c r="BUA973" s="26"/>
      <c r="BUB973" s="26"/>
      <c r="BUC973" s="26"/>
      <c r="BUD973" s="26"/>
      <c r="BUE973" s="26"/>
      <c r="BUF973" s="26"/>
      <c r="BUG973" s="26"/>
      <c r="BUH973" s="26"/>
      <c r="BUI973" s="26"/>
      <c r="BUJ973" s="26"/>
      <c r="BUK973" s="26"/>
      <c r="BUL973" s="26"/>
      <c r="BUM973" s="26"/>
      <c r="BUN973" s="26"/>
      <c r="BUO973" s="26"/>
      <c r="BUP973" s="26"/>
      <c r="BUQ973" s="26"/>
      <c r="BUR973" s="26"/>
      <c r="BUS973" s="26"/>
      <c r="BUT973" s="26"/>
      <c r="BUU973" s="26"/>
      <c r="BUV973" s="26"/>
      <c r="BUW973" s="26"/>
      <c r="BUX973" s="26"/>
      <c r="BUY973" s="26"/>
      <c r="BUZ973" s="26"/>
      <c r="BVA973" s="26"/>
      <c r="BVB973" s="26"/>
      <c r="BVC973" s="26"/>
      <c r="BVD973" s="26"/>
      <c r="BVE973" s="26"/>
      <c r="BVF973" s="26"/>
      <c r="BVG973" s="26"/>
      <c r="BVH973" s="26"/>
      <c r="BVI973" s="26"/>
      <c r="BVJ973" s="26"/>
      <c r="BVK973" s="26"/>
      <c r="BVL973" s="26"/>
      <c r="BVM973" s="26"/>
      <c r="BVN973" s="26"/>
      <c r="BVO973" s="26"/>
      <c r="BVP973" s="26"/>
      <c r="BVQ973" s="26"/>
      <c r="BVR973" s="26"/>
      <c r="BVS973" s="26"/>
      <c r="BVT973" s="26"/>
      <c r="BVU973" s="26"/>
      <c r="BVV973" s="26"/>
      <c r="BVW973" s="26"/>
      <c r="BVX973" s="26"/>
      <c r="BVY973" s="26"/>
      <c r="BVZ973" s="26"/>
      <c r="BWA973" s="26"/>
      <c r="BWB973" s="26"/>
      <c r="BWC973" s="26"/>
      <c r="BWD973" s="26"/>
      <c r="BWE973" s="26"/>
      <c r="BWF973" s="26"/>
      <c r="BWG973" s="26"/>
      <c r="BWH973" s="26"/>
      <c r="BWI973" s="26"/>
      <c r="BWJ973" s="26"/>
      <c r="BWK973" s="26"/>
      <c r="BWL973" s="26"/>
      <c r="BWM973" s="26"/>
      <c r="BWN973" s="26"/>
      <c r="BWO973" s="26"/>
      <c r="BWP973" s="26"/>
      <c r="BWQ973" s="26"/>
      <c r="BWR973" s="26"/>
      <c r="BWS973" s="26"/>
      <c r="BWT973" s="26"/>
      <c r="BWU973" s="26"/>
      <c r="BWV973" s="26"/>
      <c r="BWW973" s="26"/>
      <c r="BWX973" s="26"/>
      <c r="BWY973" s="26"/>
      <c r="BWZ973" s="26"/>
      <c r="BXA973" s="26"/>
      <c r="BXB973" s="26"/>
      <c r="BXC973" s="26"/>
      <c r="BXD973" s="26"/>
      <c r="BXE973" s="26"/>
      <c r="BXF973" s="26"/>
      <c r="BXG973" s="26"/>
      <c r="BXH973" s="26"/>
      <c r="BXI973" s="26"/>
      <c r="BXJ973" s="26"/>
      <c r="BXK973" s="26"/>
      <c r="BXL973" s="26"/>
      <c r="BXM973" s="26"/>
      <c r="BXN973" s="26"/>
      <c r="BXO973" s="26"/>
      <c r="BXP973" s="26"/>
      <c r="BXQ973" s="26"/>
      <c r="BXR973" s="26"/>
      <c r="BXS973" s="26"/>
      <c r="BXT973" s="26"/>
      <c r="BXU973" s="26"/>
      <c r="BXV973" s="26"/>
      <c r="BXW973" s="26"/>
      <c r="BXX973" s="26"/>
      <c r="BXY973" s="26"/>
      <c r="BXZ973" s="26"/>
      <c r="BYA973" s="26"/>
      <c r="BYB973" s="26"/>
      <c r="BYC973" s="26"/>
      <c r="BYD973" s="26"/>
      <c r="BYE973" s="26"/>
      <c r="BYF973" s="26"/>
      <c r="BYG973" s="26"/>
      <c r="BYH973" s="26"/>
      <c r="BYI973" s="26"/>
      <c r="BYJ973" s="26"/>
      <c r="BYK973" s="26"/>
      <c r="BYL973" s="26"/>
      <c r="BYM973" s="26"/>
      <c r="BYN973" s="26"/>
      <c r="BYO973" s="26"/>
      <c r="BYP973" s="26"/>
      <c r="BYQ973" s="26"/>
      <c r="BYR973" s="26"/>
      <c r="BYS973" s="26"/>
      <c r="BYT973" s="26"/>
      <c r="BYU973" s="26"/>
      <c r="BYV973" s="26"/>
      <c r="BYW973" s="26"/>
      <c r="BYX973" s="26"/>
      <c r="BYY973" s="26"/>
      <c r="BYZ973" s="26"/>
      <c r="BZA973" s="26"/>
      <c r="BZB973" s="26"/>
      <c r="BZC973" s="26"/>
      <c r="BZD973" s="26"/>
      <c r="BZE973" s="26"/>
      <c r="BZF973" s="26"/>
      <c r="BZG973" s="26"/>
      <c r="BZH973" s="26"/>
      <c r="BZI973" s="26"/>
      <c r="BZJ973" s="26"/>
      <c r="BZK973" s="26"/>
      <c r="BZL973" s="26"/>
      <c r="BZM973" s="26"/>
      <c r="BZN973" s="26"/>
      <c r="BZO973" s="26"/>
      <c r="BZP973" s="26"/>
      <c r="BZQ973" s="26"/>
      <c r="BZR973" s="26"/>
      <c r="BZS973" s="26"/>
      <c r="BZT973" s="26"/>
      <c r="BZU973" s="26"/>
      <c r="BZV973" s="26"/>
      <c r="BZW973" s="26"/>
      <c r="BZX973" s="26"/>
      <c r="BZY973" s="26"/>
      <c r="BZZ973" s="26"/>
      <c r="CAA973" s="26"/>
      <c r="CAB973" s="26"/>
      <c r="CAC973" s="26"/>
      <c r="CAD973" s="26"/>
      <c r="CAE973" s="26"/>
      <c r="CAF973" s="26"/>
      <c r="CAG973" s="26"/>
      <c r="CAH973" s="26"/>
      <c r="CAI973" s="26"/>
      <c r="CAJ973" s="26"/>
      <c r="CAK973" s="26"/>
      <c r="CAL973" s="26"/>
      <c r="CAM973" s="26"/>
      <c r="CAN973" s="26"/>
      <c r="CAO973" s="26"/>
      <c r="CAP973" s="26"/>
      <c r="CAQ973" s="26"/>
      <c r="CAR973" s="26"/>
      <c r="CAS973" s="26"/>
      <c r="CAT973" s="26"/>
      <c r="CAU973" s="26"/>
      <c r="CAV973" s="26"/>
      <c r="CAW973" s="26"/>
      <c r="CAX973" s="26"/>
      <c r="CAY973" s="26"/>
      <c r="CAZ973" s="26"/>
      <c r="CBA973" s="26"/>
      <c r="CBB973" s="26"/>
      <c r="CBC973" s="26"/>
      <c r="CBD973" s="26"/>
      <c r="CBE973" s="26"/>
      <c r="CBF973" s="26"/>
      <c r="CBG973" s="26"/>
      <c r="CBH973" s="26"/>
      <c r="CBI973" s="26"/>
      <c r="CBJ973" s="26"/>
      <c r="CBK973" s="26"/>
      <c r="CBL973" s="26"/>
      <c r="CBM973" s="26"/>
      <c r="CBN973" s="26"/>
      <c r="CBO973" s="26"/>
      <c r="CBP973" s="26"/>
      <c r="CBQ973" s="26"/>
      <c r="CBR973" s="26"/>
      <c r="CBS973" s="26"/>
      <c r="CBT973" s="26"/>
      <c r="CBU973" s="26"/>
      <c r="CBV973" s="26"/>
      <c r="CBW973" s="26"/>
      <c r="CBX973" s="26"/>
      <c r="CBY973" s="26"/>
      <c r="CBZ973" s="26"/>
      <c r="CCA973" s="26"/>
      <c r="CCB973" s="26"/>
      <c r="CCC973" s="26"/>
      <c r="CCD973" s="26"/>
      <c r="CCE973" s="26"/>
      <c r="CCF973" s="26"/>
      <c r="CCG973" s="26"/>
      <c r="CCH973" s="26"/>
      <c r="CCI973" s="26"/>
      <c r="CCJ973" s="26"/>
      <c r="CCK973" s="26"/>
      <c r="CCL973" s="26"/>
      <c r="CCM973" s="26"/>
      <c r="CCN973" s="26"/>
      <c r="CCO973" s="26"/>
      <c r="CCP973" s="26"/>
      <c r="CCQ973" s="26"/>
      <c r="CCR973" s="26"/>
      <c r="CCS973" s="26"/>
      <c r="CCT973" s="26"/>
      <c r="CCU973" s="26"/>
      <c r="CCV973" s="26"/>
      <c r="CCW973" s="26"/>
      <c r="CCX973" s="26"/>
      <c r="CCY973" s="26"/>
      <c r="CCZ973" s="26"/>
      <c r="CDA973" s="26"/>
      <c r="CDB973" s="26"/>
      <c r="CDC973" s="26"/>
      <c r="CDD973" s="26"/>
      <c r="CDE973" s="26"/>
      <c r="CDF973" s="26"/>
      <c r="CDG973" s="26"/>
      <c r="CDH973" s="26"/>
      <c r="CDI973" s="26"/>
      <c r="CDJ973" s="26"/>
      <c r="CDK973" s="26"/>
      <c r="CDL973" s="26"/>
      <c r="CDM973" s="26"/>
      <c r="CDN973" s="26"/>
      <c r="CDO973" s="26"/>
      <c r="CDP973" s="26"/>
      <c r="CDQ973" s="26"/>
      <c r="CDR973" s="26"/>
      <c r="CDS973" s="26"/>
      <c r="CDT973" s="26"/>
      <c r="CDU973" s="26"/>
      <c r="CDV973" s="26"/>
      <c r="CDW973" s="26"/>
      <c r="CDX973" s="26"/>
      <c r="CDY973" s="26"/>
      <c r="CDZ973" s="26"/>
      <c r="CEA973" s="26"/>
      <c r="CEB973" s="26"/>
      <c r="CEC973" s="26"/>
      <c r="CED973" s="26"/>
      <c r="CEE973" s="26"/>
      <c r="CEF973" s="26"/>
      <c r="CEG973" s="26"/>
      <c r="CEH973" s="26"/>
      <c r="CEI973" s="26"/>
      <c r="CEJ973" s="26"/>
      <c r="CEK973" s="26"/>
      <c r="CEL973" s="26"/>
      <c r="CEM973" s="26"/>
      <c r="CEN973" s="26"/>
      <c r="CEO973" s="26"/>
      <c r="CEP973" s="26"/>
      <c r="CEQ973" s="26"/>
      <c r="CER973" s="26"/>
      <c r="CES973" s="26"/>
      <c r="CET973" s="26"/>
      <c r="CEU973" s="26"/>
      <c r="CEV973" s="26"/>
      <c r="CEW973" s="26"/>
      <c r="CEX973" s="26"/>
      <c r="CEY973" s="26"/>
      <c r="CEZ973" s="26"/>
      <c r="CFA973" s="26"/>
      <c r="CFB973" s="26"/>
      <c r="CFC973" s="26"/>
      <c r="CFD973" s="26"/>
      <c r="CFE973" s="26"/>
      <c r="CFF973" s="26"/>
      <c r="CFG973" s="26"/>
      <c r="CFH973" s="26"/>
      <c r="CFI973" s="26"/>
      <c r="CFJ973" s="26"/>
      <c r="CFK973" s="26"/>
      <c r="CFL973" s="26"/>
      <c r="CFM973" s="26"/>
      <c r="CFN973" s="26"/>
      <c r="CFO973" s="26"/>
      <c r="CFP973" s="26"/>
      <c r="CFQ973" s="26"/>
      <c r="CFR973" s="26"/>
      <c r="CFS973" s="26"/>
      <c r="CFT973" s="26"/>
      <c r="CFU973" s="26"/>
      <c r="CFV973" s="26"/>
      <c r="CFW973" s="26"/>
      <c r="CFX973" s="26"/>
      <c r="CFY973" s="26"/>
      <c r="CFZ973" s="26"/>
      <c r="CGA973" s="26"/>
      <c r="CGB973" s="26"/>
      <c r="CGC973" s="26"/>
      <c r="CGD973" s="26"/>
      <c r="CGE973" s="26"/>
      <c r="CGF973" s="26"/>
      <c r="CGG973" s="26"/>
      <c r="CGH973" s="26"/>
      <c r="CGI973" s="26"/>
      <c r="CGJ973" s="26"/>
      <c r="CGK973" s="26"/>
      <c r="CGL973" s="26"/>
      <c r="CGM973" s="26"/>
      <c r="CGN973" s="26"/>
      <c r="CGO973" s="26"/>
      <c r="CGP973" s="26"/>
      <c r="CGQ973" s="26"/>
      <c r="CGR973" s="26"/>
      <c r="CGS973" s="26"/>
      <c r="CGT973" s="26"/>
      <c r="CGU973" s="26"/>
      <c r="CGV973" s="26"/>
      <c r="CGW973" s="26"/>
      <c r="CGX973" s="26"/>
      <c r="CGY973" s="26"/>
      <c r="CGZ973" s="26"/>
      <c r="CHA973" s="26"/>
      <c r="CHB973" s="26"/>
      <c r="CHC973" s="26"/>
      <c r="CHD973" s="26"/>
      <c r="CHE973" s="26"/>
      <c r="CHF973" s="26"/>
      <c r="CHG973" s="26"/>
      <c r="CHH973" s="26"/>
      <c r="CHI973" s="26"/>
      <c r="CHJ973" s="26"/>
      <c r="CHK973" s="26"/>
      <c r="CHL973" s="26"/>
      <c r="CHM973" s="26"/>
      <c r="CHN973" s="26"/>
      <c r="CHO973" s="26"/>
      <c r="CHP973" s="26"/>
      <c r="CHQ973" s="26"/>
      <c r="CHR973" s="26"/>
      <c r="CHS973" s="26"/>
      <c r="CHT973" s="26"/>
      <c r="CHU973" s="26"/>
      <c r="CHV973" s="26"/>
      <c r="CHW973" s="26"/>
      <c r="CHX973" s="26"/>
      <c r="CHY973" s="26"/>
      <c r="CHZ973" s="26"/>
      <c r="CIA973" s="26"/>
      <c r="CIB973" s="26"/>
      <c r="CIC973" s="26"/>
      <c r="CID973" s="26"/>
      <c r="CIE973" s="26"/>
      <c r="CIF973" s="26"/>
      <c r="CIG973" s="26"/>
      <c r="CIH973" s="26"/>
      <c r="CII973" s="26"/>
      <c r="CIJ973" s="26"/>
      <c r="CIK973" s="26"/>
      <c r="CIL973" s="26"/>
      <c r="CIM973" s="26"/>
      <c r="CIN973" s="26"/>
      <c r="CIO973" s="26"/>
      <c r="CIP973" s="26"/>
      <c r="CIQ973" s="26"/>
      <c r="CIR973" s="26"/>
      <c r="CIS973" s="26"/>
      <c r="CIT973" s="26"/>
      <c r="CIU973" s="26"/>
      <c r="CIV973" s="26"/>
      <c r="CIW973" s="26"/>
      <c r="CIX973" s="26"/>
      <c r="CIY973" s="26"/>
      <c r="CIZ973" s="26"/>
      <c r="CJA973" s="26"/>
      <c r="CJB973" s="26"/>
      <c r="CJC973" s="26"/>
      <c r="CJD973" s="26"/>
      <c r="CJE973" s="26"/>
      <c r="CJF973" s="26"/>
      <c r="CJG973" s="26"/>
      <c r="CJH973" s="26"/>
      <c r="CJI973" s="26"/>
      <c r="CJJ973" s="26"/>
      <c r="CJK973" s="26"/>
      <c r="CJL973" s="26"/>
      <c r="CJM973" s="26"/>
      <c r="CJN973" s="26"/>
      <c r="CJO973" s="26"/>
      <c r="CJP973" s="26"/>
      <c r="CJQ973" s="26"/>
      <c r="CJR973" s="26"/>
      <c r="CJS973" s="26"/>
      <c r="CJT973" s="26"/>
      <c r="CJU973" s="26"/>
      <c r="CJV973" s="26"/>
      <c r="CJW973" s="26"/>
      <c r="CJX973" s="26"/>
      <c r="CJY973" s="26"/>
      <c r="CJZ973" s="26"/>
      <c r="CKA973" s="26"/>
      <c r="CKB973" s="26"/>
      <c r="CKC973" s="26"/>
      <c r="CKD973" s="26"/>
      <c r="CKE973" s="26"/>
      <c r="CKF973" s="26"/>
      <c r="CKG973" s="26"/>
      <c r="CKH973" s="26"/>
      <c r="CKI973" s="26"/>
      <c r="CKJ973" s="26"/>
      <c r="CKK973" s="26"/>
      <c r="CKL973" s="26"/>
      <c r="CKM973" s="26"/>
      <c r="CKN973" s="26"/>
      <c r="CKO973" s="26"/>
      <c r="CKP973" s="26"/>
      <c r="CKQ973" s="26"/>
      <c r="CKR973" s="26"/>
      <c r="CKS973" s="26"/>
      <c r="CKT973" s="26"/>
      <c r="CKU973" s="26"/>
      <c r="CKV973" s="26"/>
      <c r="CKW973" s="26"/>
      <c r="CKX973" s="26"/>
      <c r="CKY973" s="26"/>
      <c r="CKZ973" s="26"/>
      <c r="CLA973" s="26"/>
      <c r="CLB973" s="26"/>
      <c r="CLC973" s="26"/>
      <c r="CLD973" s="26"/>
      <c r="CLE973" s="26"/>
      <c r="CLF973" s="26"/>
      <c r="CLG973" s="26"/>
      <c r="CLH973" s="26"/>
      <c r="CLI973" s="26"/>
      <c r="CLJ973" s="26"/>
      <c r="CLK973" s="26"/>
      <c r="CLL973" s="26"/>
      <c r="CLM973" s="26"/>
      <c r="CLN973" s="26"/>
      <c r="CLO973" s="26"/>
      <c r="CLP973" s="26"/>
      <c r="CLQ973" s="26"/>
      <c r="CLR973" s="26"/>
      <c r="CLS973" s="26"/>
      <c r="CLT973" s="26"/>
      <c r="CLU973" s="26"/>
      <c r="CLV973" s="26"/>
      <c r="CLW973" s="26"/>
      <c r="CLX973" s="26"/>
      <c r="CLY973" s="26"/>
      <c r="CLZ973" s="26"/>
      <c r="CMA973" s="26"/>
      <c r="CMB973" s="26"/>
      <c r="CMC973" s="26"/>
      <c r="CMD973" s="26"/>
      <c r="CME973" s="26"/>
      <c r="CMF973" s="26"/>
      <c r="CMG973" s="26"/>
      <c r="CMH973" s="26"/>
      <c r="CMI973" s="26"/>
      <c r="CMJ973" s="26"/>
      <c r="CMK973" s="26"/>
      <c r="CML973" s="26"/>
      <c r="CMM973" s="26"/>
      <c r="CMN973" s="26"/>
      <c r="CMO973" s="26"/>
      <c r="CMP973" s="26"/>
      <c r="CMQ973" s="26"/>
      <c r="CMR973" s="26"/>
      <c r="CMS973" s="26"/>
      <c r="CMT973" s="26"/>
      <c r="CMU973" s="26"/>
      <c r="CMV973" s="26"/>
      <c r="CMW973" s="26"/>
      <c r="CMX973" s="26"/>
      <c r="CMY973" s="26"/>
      <c r="CMZ973" s="26"/>
      <c r="CNA973" s="26"/>
      <c r="CNB973" s="26"/>
      <c r="CNC973" s="26"/>
      <c r="CND973" s="26"/>
      <c r="CNE973" s="26"/>
      <c r="CNF973" s="26"/>
      <c r="CNG973" s="26"/>
      <c r="CNH973" s="26"/>
      <c r="CNI973" s="26"/>
      <c r="CNJ973" s="26"/>
      <c r="CNK973" s="26"/>
      <c r="CNL973" s="26"/>
      <c r="CNM973" s="26"/>
      <c r="CNN973" s="26"/>
      <c r="CNO973" s="26"/>
      <c r="CNP973" s="26"/>
      <c r="CNQ973" s="26"/>
      <c r="CNR973" s="26"/>
      <c r="CNS973" s="26"/>
      <c r="CNT973" s="26"/>
      <c r="CNU973" s="26"/>
      <c r="CNV973" s="26"/>
      <c r="CNW973" s="26"/>
      <c r="CNX973" s="26"/>
      <c r="CNY973" s="26"/>
      <c r="CNZ973" s="26"/>
      <c r="COA973" s="26"/>
      <c r="COB973" s="26"/>
      <c r="COC973" s="26"/>
      <c r="COD973" s="26"/>
      <c r="COE973" s="26"/>
      <c r="COF973" s="26"/>
      <c r="COG973" s="26"/>
      <c r="COH973" s="26"/>
      <c r="COI973" s="26"/>
      <c r="COJ973" s="26"/>
      <c r="COK973" s="26"/>
      <c r="COL973" s="26"/>
      <c r="COM973" s="26"/>
      <c r="CON973" s="26"/>
      <c r="COO973" s="26"/>
      <c r="COP973" s="26"/>
      <c r="COQ973" s="26"/>
      <c r="COR973" s="26"/>
      <c r="COS973" s="26"/>
      <c r="COT973" s="26"/>
      <c r="COU973" s="26"/>
      <c r="COV973" s="26"/>
      <c r="COW973" s="26"/>
      <c r="COX973" s="26"/>
      <c r="COY973" s="26"/>
      <c r="COZ973" s="26"/>
      <c r="CPA973" s="26"/>
      <c r="CPB973" s="26"/>
      <c r="CPC973" s="26"/>
      <c r="CPD973" s="26"/>
      <c r="CPE973" s="26"/>
      <c r="CPF973" s="26"/>
      <c r="CPG973" s="26"/>
      <c r="CPH973" s="26"/>
      <c r="CPI973" s="26"/>
      <c r="CPJ973" s="26"/>
      <c r="CPK973" s="26"/>
      <c r="CPL973" s="26"/>
      <c r="CPM973" s="26"/>
      <c r="CPN973" s="26"/>
      <c r="CPO973" s="26"/>
      <c r="CPP973" s="26"/>
      <c r="CPQ973" s="26"/>
      <c r="CPR973" s="26"/>
      <c r="CPS973" s="26"/>
      <c r="CPT973" s="26"/>
      <c r="CPU973" s="26"/>
      <c r="CPV973" s="26"/>
      <c r="CPW973" s="26"/>
      <c r="CPX973" s="26"/>
      <c r="CPY973" s="26"/>
      <c r="CPZ973" s="26"/>
      <c r="CQA973" s="26"/>
      <c r="CQB973" s="26"/>
      <c r="CQC973" s="26"/>
      <c r="CQD973" s="26"/>
      <c r="CQE973" s="26"/>
      <c r="CQF973" s="26"/>
      <c r="CQG973" s="26"/>
      <c r="CQH973" s="26"/>
      <c r="CQI973" s="26"/>
      <c r="CQJ973" s="26"/>
      <c r="CQK973" s="26"/>
      <c r="CQL973" s="26"/>
      <c r="CQM973" s="26"/>
      <c r="CQN973" s="26"/>
      <c r="CQO973" s="26"/>
      <c r="CQP973" s="26"/>
      <c r="CQQ973" s="26"/>
      <c r="CQR973" s="26"/>
      <c r="CQS973" s="26"/>
      <c r="CQT973" s="26"/>
      <c r="CQU973" s="26"/>
      <c r="CQV973" s="26"/>
      <c r="CQW973" s="26"/>
      <c r="CQX973" s="26"/>
      <c r="CQY973" s="26"/>
      <c r="CQZ973" s="26"/>
      <c r="CRA973" s="26"/>
      <c r="CRB973" s="26"/>
      <c r="CRC973" s="26"/>
      <c r="CRD973" s="26"/>
      <c r="CRE973" s="26"/>
      <c r="CRF973" s="26"/>
      <c r="CRG973" s="26"/>
      <c r="CRH973" s="26"/>
      <c r="CRI973" s="26"/>
      <c r="CRJ973" s="26"/>
      <c r="CRK973" s="26"/>
      <c r="CRL973" s="26"/>
      <c r="CRM973" s="26"/>
      <c r="CRN973" s="26"/>
      <c r="CRO973" s="26"/>
      <c r="CRP973" s="26"/>
      <c r="CRQ973" s="26"/>
      <c r="CRR973" s="26"/>
      <c r="CRS973" s="26"/>
      <c r="CRT973" s="26"/>
      <c r="CRU973" s="26"/>
      <c r="CRV973" s="26"/>
      <c r="CRW973" s="26"/>
      <c r="CRX973" s="26"/>
      <c r="CRY973" s="26"/>
      <c r="CRZ973" s="26"/>
      <c r="CSA973" s="26"/>
      <c r="CSB973" s="26"/>
      <c r="CSC973" s="26"/>
      <c r="CSD973" s="26"/>
      <c r="CSE973" s="26"/>
      <c r="CSF973" s="26"/>
      <c r="CSG973" s="26"/>
      <c r="CSH973" s="26"/>
      <c r="CSI973" s="26"/>
      <c r="CSJ973" s="26"/>
      <c r="CSK973" s="26"/>
      <c r="CSL973" s="26"/>
      <c r="CSM973" s="26"/>
      <c r="CSN973" s="26"/>
      <c r="CSO973" s="26"/>
      <c r="CSP973" s="26"/>
      <c r="CSQ973" s="26"/>
      <c r="CSR973" s="26"/>
      <c r="CSS973" s="26"/>
      <c r="CST973" s="26"/>
      <c r="CSU973" s="26"/>
      <c r="CSV973" s="26"/>
      <c r="CSW973" s="26"/>
      <c r="CSX973" s="26"/>
      <c r="CSY973" s="26"/>
      <c r="CSZ973" s="26"/>
      <c r="CTA973" s="26"/>
      <c r="CTB973" s="26"/>
      <c r="CTC973" s="26"/>
      <c r="CTD973" s="26"/>
      <c r="CTE973" s="26"/>
      <c r="CTF973" s="26"/>
      <c r="CTG973" s="26"/>
      <c r="CTH973" s="26"/>
      <c r="CTI973" s="26"/>
      <c r="CTJ973" s="26"/>
      <c r="CTK973" s="26"/>
      <c r="CTL973" s="26"/>
      <c r="CTM973" s="26"/>
      <c r="CTN973" s="26"/>
      <c r="CTO973" s="26"/>
      <c r="CTP973" s="26"/>
      <c r="CTQ973" s="26"/>
      <c r="CTR973" s="26"/>
      <c r="CTS973" s="26"/>
      <c r="CTT973" s="26"/>
      <c r="CTU973" s="26"/>
      <c r="CTV973" s="26"/>
      <c r="CTW973" s="26"/>
      <c r="CTX973" s="26"/>
      <c r="CTY973" s="26"/>
      <c r="CTZ973" s="26"/>
      <c r="CUA973" s="26"/>
      <c r="CUB973" s="26"/>
      <c r="CUC973" s="26"/>
      <c r="CUD973" s="26"/>
      <c r="CUE973" s="26"/>
      <c r="CUF973" s="26"/>
      <c r="CUG973" s="26"/>
      <c r="CUH973" s="26"/>
      <c r="CUI973" s="26"/>
      <c r="CUJ973" s="26"/>
      <c r="CUK973" s="26"/>
      <c r="CUL973" s="26"/>
      <c r="CUM973" s="26"/>
      <c r="CUN973" s="26"/>
      <c r="CUO973" s="26"/>
      <c r="CUP973" s="26"/>
      <c r="CUQ973" s="26"/>
      <c r="CUR973" s="26"/>
      <c r="CUS973" s="26"/>
      <c r="CUT973" s="26"/>
      <c r="CUU973" s="26"/>
      <c r="CUV973" s="26"/>
      <c r="CUW973" s="26"/>
      <c r="CUX973" s="26"/>
      <c r="CUY973" s="26"/>
      <c r="CUZ973" s="26"/>
      <c r="CVA973" s="26"/>
      <c r="CVB973" s="26"/>
      <c r="CVC973" s="26"/>
      <c r="CVD973" s="26"/>
      <c r="CVE973" s="26"/>
      <c r="CVF973" s="26"/>
      <c r="CVG973" s="26"/>
      <c r="CVH973" s="26"/>
      <c r="CVI973" s="26"/>
      <c r="CVJ973" s="26"/>
      <c r="CVK973" s="26"/>
      <c r="CVL973" s="26"/>
      <c r="CVM973" s="26"/>
      <c r="CVN973" s="26"/>
      <c r="CVO973" s="26"/>
      <c r="CVP973" s="26"/>
      <c r="CVQ973" s="26"/>
      <c r="CVR973" s="26"/>
      <c r="CVS973" s="26"/>
      <c r="CVT973" s="26"/>
      <c r="CVU973" s="26"/>
      <c r="CVV973" s="26"/>
      <c r="CVW973" s="26"/>
      <c r="CVX973" s="26"/>
      <c r="CVY973" s="26"/>
      <c r="CVZ973" s="26"/>
      <c r="CWA973" s="26"/>
      <c r="CWB973" s="26"/>
      <c r="CWC973" s="26"/>
      <c r="CWD973" s="26"/>
      <c r="CWE973" s="26"/>
      <c r="CWF973" s="26"/>
      <c r="CWG973" s="26"/>
      <c r="CWH973" s="26"/>
      <c r="CWI973" s="26"/>
      <c r="CWJ973" s="26"/>
      <c r="CWK973" s="26"/>
      <c r="CWL973" s="26"/>
      <c r="CWM973" s="26"/>
      <c r="CWN973" s="26"/>
      <c r="CWO973" s="26"/>
      <c r="CWP973" s="26"/>
      <c r="CWQ973" s="26"/>
      <c r="CWR973" s="26"/>
      <c r="CWS973" s="26"/>
      <c r="CWT973" s="26"/>
      <c r="CWU973" s="26"/>
      <c r="CWV973" s="26"/>
      <c r="CWW973" s="26"/>
      <c r="CWX973" s="26"/>
      <c r="CWY973" s="26"/>
      <c r="CWZ973" s="26"/>
      <c r="CXA973" s="26"/>
      <c r="CXB973" s="26"/>
      <c r="CXC973" s="26"/>
      <c r="CXD973" s="26"/>
      <c r="CXE973" s="26"/>
      <c r="CXF973" s="26"/>
      <c r="CXG973" s="26"/>
      <c r="CXH973" s="26"/>
      <c r="CXI973" s="26"/>
      <c r="CXJ973" s="26"/>
      <c r="CXK973" s="26"/>
      <c r="CXL973" s="26"/>
      <c r="CXM973" s="26"/>
      <c r="CXN973" s="26"/>
      <c r="CXO973" s="26"/>
      <c r="CXP973" s="26"/>
      <c r="CXQ973" s="26"/>
      <c r="CXR973" s="26"/>
      <c r="CXS973" s="26"/>
      <c r="CXT973" s="26"/>
      <c r="CXU973" s="26"/>
      <c r="CXV973" s="26"/>
      <c r="CXW973" s="26"/>
      <c r="CXX973" s="26"/>
      <c r="CXY973" s="26"/>
      <c r="CXZ973" s="26"/>
      <c r="CYA973" s="26"/>
      <c r="CYB973" s="26"/>
      <c r="CYC973" s="26"/>
      <c r="CYD973" s="26"/>
      <c r="CYE973" s="26"/>
      <c r="CYF973" s="26"/>
      <c r="CYG973" s="26"/>
      <c r="CYH973" s="26"/>
      <c r="CYI973" s="26"/>
      <c r="CYJ973" s="26"/>
      <c r="CYK973" s="26"/>
      <c r="CYL973" s="26"/>
      <c r="CYM973" s="26"/>
      <c r="CYN973" s="26"/>
      <c r="CYO973" s="26"/>
      <c r="CYP973" s="26"/>
      <c r="CYQ973" s="26"/>
      <c r="CYR973" s="26"/>
      <c r="CYS973" s="26"/>
      <c r="CYT973" s="26"/>
      <c r="CYU973" s="26"/>
      <c r="CYV973" s="26"/>
      <c r="CYW973" s="26"/>
      <c r="CYX973" s="26"/>
      <c r="CYY973" s="26"/>
      <c r="CYZ973" s="26"/>
      <c r="CZA973" s="26"/>
      <c r="CZB973" s="26"/>
      <c r="CZC973" s="26"/>
      <c r="CZD973" s="26"/>
      <c r="CZE973" s="26"/>
      <c r="CZF973" s="26"/>
      <c r="CZG973" s="26"/>
      <c r="CZH973" s="26"/>
      <c r="CZI973" s="26"/>
      <c r="CZJ973" s="26"/>
      <c r="CZK973" s="26"/>
      <c r="CZL973" s="26"/>
      <c r="CZM973" s="26"/>
      <c r="CZN973" s="26"/>
      <c r="CZO973" s="26"/>
      <c r="CZP973" s="26"/>
      <c r="CZQ973" s="26"/>
      <c r="CZR973" s="26"/>
      <c r="CZS973" s="26"/>
      <c r="CZT973" s="26"/>
      <c r="CZU973" s="26"/>
      <c r="CZV973" s="26"/>
      <c r="CZW973" s="26"/>
      <c r="CZX973" s="26"/>
      <c r="CZY973" s="26"/>
      <c r="CZZ973" s="26"/>
      <c r="DAA973" s="26"/>
      <c r="DAB973" s="26"/>
      <c r="DAC973" s="26"/>
      <c r="DAD973" s="26"/>
      <c r="DAE973" s="26"/>
      <c r="DAF973" s="26"/>
      <c r="DAG973" s="26"/>
      <c r="DAH973" s="26"/>
      <c r="DAI973" s="26"/>
      <c r="DAJ973" s="26"/>
      <c r="DAK973" s="26"/>
      <c r="DAL973" s="26"/>
      <c r="DAM973" s="26"/>
      <c r="DAN973" s="26"/>
      <c r="DAO973" s="26"/>
      <c r="DAP973" s="26"/>
      <c r="DAQ973" s="26"/>
      <c r="DAR973" s="26"/>
      <c r="DAS973" s="26"/>
      <c r="DAT973" s="26"/>
      <c r="DAU973" s="26"/>
      <c r="DAV973" s="26"/>
      <c r="DAW973" s="26"/>
      <c r="DAX973" s="26"/>
      <c r="DAY973" s="26"/>
      <c r="DAZ973" s="26"/>
      <c r="DBA973" s="26"/>
      <c r="DBB973" s="26"/>
      <c r="DBC973" s="26"/>
      <c r="DBD973" s="26"/>
      <c r="DBE973" s="26"/>
      <c r="DBF973" s="26"/>
      <c r="DBG973" s="26"/>
      <c r="DBH973" s="26"/>
      <c r="DBI973" s="26"/>
      <c r="DBJ973" s="26"/>
      <c r="DBK973" s="26"/>
      <c r="DBL973" s="26"/>
      <c r="DBM973" s="26"/>
      <c r="DBN973" s="26"/>
      <c r="DBO973" s="26"/>
      <c r="DBP973" s="26"/>
      <c r="DBQ973" s="26"/>
      <c r="DBR973" s="26"/>
      <c r="DBS973" s="26"/>
      <c r="DBT973" s="26"/>
      <c r="DBU973" s="26"/>
      <c r="DBV973" s="26"/>
      <c r="DBW973" s="26"/>
      <c r="DBX973" s="26"/>
      <c r="DBY973" s="26"/>
      <c r="DBZ973" s="26"/>
      <c r="DCA973" s="26"/>
      <c r="DCB973" s="26"/>
      <c r="DCC973" s="26"/>
      <c r="DCD973" s="26"/>
      <c r="DCE973" s="26"/>
      <c r="DCF973" s="26"/>
      <c r="DCG973" s="26"/>
      <c r="DCH973" s="26"/>
      <c r="DCI973" s="26"/>
      <c r="DCJ973" s="26"/>
      <c r="DCK973" s="26"/>
      <c r="DCL973" s="26"/>
      <c r="DCM973" s="26"/>
      <c r="DCN973" s="26"/>
      <c r="DCO973" s="26"/>
      <c r="DCP973" s="26"/>
      <c r="DCQ973" s="26"/>
      <c r="DCR973" s="26"/>
      <c r="DCS973" s="26"/>
      <c r="DCT973" s="26"/>
      <c r="DCU973" s="26"/>
      <c r="DCV973" s="26"/>
      <c r="DCW973" s="26"/>
      <c r="DCX973" s="26"/>
      <c r="DCY973" s="26"/>
      <c r="DCZ973" s="26"/>
      <c r="DDA973" s="26"/>
      <c r="DDB973" s="26"/>
      <c r="DDC973" s="26"/>
      <c r="DDD973" s="26"/>
      <c r="DDE973" s="26"/>
      <c r="DDF973" s="26"/>
      <c r="DDG973" s="26"/>
      <c r="DDH973" s="26"/>
      <c r="DDI973" s="26"/>
      <c r="DDJ973" s="26"/>
      <c r="DDK973" s="26"/>
      <c r="DDL973" s="26"/>
      <c r="DDM973" s="26"/>
      <c r="DDN973" s="26"/>
      <c r="DDO973" s="26"/>
      <c r="DDP973" s="26"/>
      <c r="DDQ973" s="26"/>
      <c r="DDR973" s="26"/>
      <c r="DDS973" s="26"/>
      <c r="DDT973" s="26"/>
      <c r="DDU973" s="26"/>
      <c r="DDV973" s="26"/>
      <c r="DDW973" s="26"/>
      <c r="DDX973" s="26"/>
      <c r="DDY973" s="26"/>
      <c r="DDZ973" s="26"/>
      <c r="DEA973" s="26"/>
      <c r="DEB973" s="26"/>
      <c r="DEC973" s="26"/>
      <c r="DED973" s="26"/>
      <c r="DEE973" s="26"/>
      <c r="DEF973" s="26"/>
      <c r="DEG973" s="26"/>
      <c r="DEH973" s="26"/>
      <c r="DEI973" s="26"/>
      <c r="DEJ973" s="26"/>
      <c r="DEK973" s="26"/>
      <c r="DEL973" s="26"/>
      <c r="DEM973" s="26"/>
      <c r="DEN973" s="26"/>
      <c r="DEO973" s="26"/>
      <c r="DEP973" s="26"/>
      <c r="DEQ973" s="26"/>
      <c r="DER973" s="26"/>
      <c r="DES973" s="26"/>
      <c r="DET973" s="26"/>
      <c r="DEU973" s="26"/>
      <c r="DEV973" s="26"/>
      <c r="DEW973" s="26"/>
      <c r="DEX973" s="26"/>
      <c r="DEY973" s="26"/>
      <c r="DEZ973" s="26"/>
      <c r="DFA973" s="26"/>
      <c r="DFB973" s="26"/>
      <c r="DFC973" s="26"/>
      <c r="DFD973" s="26"/>
      <c r="DFE973" s="26"/>
      <c r="DFF973" s="26"/>
      <c r="DFG973" s="26"/>
      <c r="DFH973" s="26"/>
      <c r="DFI973" s="26"/>
      <c r="DFJ973" s="26"/>
      <c r="DFK973" s="26"/>
      <c r="DFL973" s="26"/>
      <c r="DFM973" s="26"/>
      <c r="DFN973" s="26"/>
      <c r="DFO973" s="26"/>
      <c r="DFP973" s="26"/>
      <c r="DFQ973" s="26"/>
      <c r="DFR973" s="26"/>
      <c r="DFS973" s="26"/>
      <c r="DFT973" s="26"/>
      <c r="DFU973" s="26"/>
      <c r="DFV973" s="26"/>
      <c r="DFW973" s="26"/>
      <c r="DFX973" s="26"/>
      <c r="DFY973" s="26"/>
      <c r="DFZ973" s="26"/>
      <c r="DGA973" s="26"/>
      <c r="DGB973" s="26"/>
      <c r="DGC973" s="26"/>
      <c r="DGD973" s="26"/>
      <c r="DGE973" s="26"/>
      <c r="DGF973" s="26"/>
      <c r="DGG973" s="26"/>
      <c r="DGH973" s="26"/>
      <c r="DGI973" s="26"/>
      <c r="DGJ973" s="26"/>
      <c r="DGK973" s="26"/>
      <c r="DGL973" s="26"/>
      <c r="DGM973" s="26"/>
      <c r="DGN973" s="26"/>
      <c r="DGO973" s="26"/>
      <c r="DGP973" s="26"/>
      <c r="DGQ973" s="26"/>
      <c r="DGR973" s="26"/>
      <c r="DGS973" s="26"/>
      <c r="DGT973" s="26"/>
      <c r="DGU973" s="26"/>
      <c r="DGV973" s="26"/>
      <c r="DGW973" s="26"/>
      <c r="DGX973" s="26"/>
      <c r="DGY973" s="26"/>
      <c r="DGZ973" s="26"/>
      <c r="DHA973" s="26"/>
      <c r="DHB973" s="26"/>
      <c r="DHC973" s="26"/>
      <c r="DHD973" s="26"/>
      <c r="DHE973" s="26"/>
      <c r="DHF973" s="26"/>
      <c r="DHG973" s="26"/>
      <c r="DHH973" s="26"/>
      <c r="DHI973" s="26"/>
      <c r="DHJ973" s="26"/>
      <c r="DHK973" s="26"/>
      <c r="DHL973" s="26"/>
      <c r="DHM973" s="26"/>
      <c r="DHN973" s="26"/>
      <c r="DHO973" s="26"/>
      <c r="DHP973" s="26"/>
      <c r="DHQ973" s="26"/>
      <c r="DHR973" s="26"/>
      <c r="DHS973" s="26"/>
      <c r="DHT973" s="26"/>
      <c r="DHU973" s="26"/>
      <c r="DHV973" s="26"/>
      <c r="DHW973" s="26"/>
      <c r="DHX973" s="26"/>
      <c r="DHY973" s="26"/>
      <c r="DHZ973" s="26"/>
      <c r="DIA973" s="26"/>
      <c r="DIB973" s="26"/>
      <c r="DIC973" s="26"/>
      <c r="DID973" s="26"/>
      <c r="DIE973" s="26"/>
      <c r="DIF973" s="26"/>
      <c r="DIG973" s="26"/>
      <c r="DIH973" s="26"/>
      <c r="DII973" s="26"/>
      <c r="DIJ973" s="26"/>
      <c r="DIK973" s="26"/>
      <c r="DIL973" s="26"/>
      <c r="DIM973" s="26"/>
      <c r="DIN973" s="26"/>
      <c r="DIO973" s="26"/>
      <c r="DIP973" s="26"/>
      <c r="DIQ973" s="26"/>
      <c r="DIR973" s="26"/>
      <c r="DIS973" s="26"/>
      <c r="DIT973" s="26"/>
      <c r="DIU973" s="26"/>
      <c r="DIV973" s="26"/>
      <c r="DIW973" s="26"/>
      <c r="DIX973" s="26"/>
      <c r="DIY973" s="26"/>
      <c r="DIZ973" s="26"/>
      <c r="DJA973" s="26"/>
      <c r="DJB973" s="26"/>
      <c r="DJC973" s="26"/>
      <c r="DJD973" s="26"/>
      <c r="DJE973" s="26"/>
      <c r="DJF973" s="26"/>
      <c r="DJG973" s="26"/>
      <c r="DJH973" s="26"/>
      <c r="DJI973" s="26"/>
      <c r="DJJ973" s="26"/>
      <c r="DJK973" s="26"/>
      <c r="DJL973" s="26"/>
      <c r="DJM973" s="26"/>
      <c r="DJN973" s="26"/>
      <c r="DJO973" s="26"/>
      <c r="DJP973" s="26"/>
      <c r="DJQ973" s="26"/>
      <c r="DJR973" s="26"/>
      <c r="DJS973" s="26"/>
      <c r="DJT973" s="26"/>
      <c r="DJU973" s="26"/>
      <c r="DJV973" s="26"/>
      <c r="DJW973" s="26"/>
      <c r="DJX973" s="26"/>
      <c r="DJY973" s="26"/>
      <c r="DJZ973" s="26"/>
      <c r="DKA973" s="26"/>
      <c r="DKB973" s="26"/>
      <c r="DKC973" s="26"/>
      <c r="DKD973" s="26"/>
      <c r="DKE973" s="26"/>
      <c r="DKF973" s="26"/>
      <c r="DKG973" s="26"/>
      <c r="DKH973" s="26"/>
      <c r="DKI973" s="26"/>
      <c r="DKJ973" s="26"/>
      <c r="DKK973" s="26"/>
      <c r="DKL973" s="26"/>
      <c r="DKM973" s="26"/>
      <c r="DKN973" s="26"/>
      <c r="DKO973" s="26"/>
      <c r="DKP973" s="26"/>
      <c r="DKQ973" s="26"/>
      <c r="DKR973" s="26"/>
      <c r="DKS973" s="26"/>
      <c r="DKT973" s="26"/>
      <c r="DKU973" s="26"/>
      <c r="DKV973" s="26"/>
      <c r="DKW973" s="26"/>
      <c r="DKX973" s="26"/>
      <c r="DKY973" s="26"/>
      <c r="DKZ973" s="26"/>
      <c r="DLA973" s="26"/>
      <c r="DLB973" s="26"/>
      <c r="DLC973" s="26"/>
      <c r="DLD973" s="26"/>
      <c r="DLE973" s="26"/>
      <c r="DLF973" s="26"/>
      <c r="DLG973" s="26"/>
      <c r="DLH973" s="26"/>
      <c r="DLI973" s="26"/>
      <c r="DLJ973" s="26"/>
      <c r="DLK973" s="26"/>
      <c r="DLL973" s="26"/>
      <c r="DLM973" s="26"/>
      <c r="DLN973" s="26"/>
      <c r="DLO973" s="26"/>
      <c r="DLP973" s="26"/>
      <c r="DLQ973" s="26"/>
      <c r="DLR973" s="26"/>
      <c r="DLS973" s="26"/>
      <c r="DLT973" s="26"/>
      <c r="DLU973" s="26"/>
      <c r="DLV973" s="26"/>
      <c r="DLW973" s="26"/>
      <c r="DLX973" s="26"/>
      <c r="DLY973" s="26"/>
      <c r="DLZ973" s="26"/>
      <c r="DMA973" s="26"/>
      <c r="DMB973" s="26"/>
      <c r="DMC973" s="26"/>
      <c r="DMD973" s="26"/>
      <c r="DME973" s="26"/>
      <c r="DMF973" s="26"/>
      <c r="DMG973" s="26"/>
      <c r="DMH973" s="26"/>
      <c r="DMI973" s="26"/>
      <c r="DMJ973" s="26"/>
      <c r="DMK973" s="26"/>
      <c r="DML973" s="26"/>
      <c r="DMM973" s="26"/>
      <c r="DMN973" s="26"/>
      <c r="DMO973" s="26"/>
      <c r="DMP973" s="26"/>
      <c r="DMQ973" s="26"/>
      <c r="DMR973" s="26"/>
      <c r="DMS973" s="26"/>
      <c r="DMT973" s="26"/>
      <c r="DMU973" s="26"/>
      <c r="DMV973" s="26"/>
      <c r="DMW973" s="26"/>
      <c r="DMX973" s="26"/>
      <c r="DMY973" s="26"/>
      <c r="DMZ973" s="26"/>
      <c r="DNA973" s="26"/>
      <c r="DNB973" s="26"/>
      <c r="DNC973" s="26"/>
      <c r="DND973" s="26"/>
      <c r="DNE973" s="26"/>
      <c r="DNF973" s="26"/>
      <c r="DNG973" s="26"/>
      <c r="DNH973" s="26"/>
      <c r="DNI973" s="26"/>
      <c r="DNJ973" s="26"/>
      <c r="DNK973" s="26"/>
      <c r="DNL973" s="26"/>
      <c r="DNM973" s="26"/>
      <c r="DNN973" s="26"/>
      <c r="DNO973" s="26"/>
      <c r="DNP973" s="26"/>
      <c r="DNQ973" s="26"/>
      <c r="DNR973" s="26"/>
      <c r="DNS973" s="26"/>
      <c r="DNT973" s="26"/>
      <c r="DNU973" s="26"/>
      <c r="DNV973" s="26"/>
      <c r="DNW973" s="26"/>
      <c r="DNX973" s="26"/>
      <c r="DNY973" s="26"/>
      <c r="DNZ973" s="26"/>
      <c r="DOA973" s="26"/>
      <c r="DOB973" s="26"/>
      <c r="DOC973" s="26"/>
      <c r="DOD973" s="26"/>
      <c r="DOE973" s="26"/>
      <c r="DOF973" s="26"/>
      <c r="DOG973" s="26"/>
      <c r="DOH973" s="26"/>
      <c r="DOI973" s="26"/>
      <c r="DOJ973" s="26"/>
      <c r="DOK973" s="26"/>
      <c r="DOL973" s="26"/>
      <c r="DOM973" s="26"/>
      <c r="DON973" s="26"/>
      <c r="DOO973" s="26"/>
      <c r="DOP973" s="26"/>
      <c r="DOQ973" s="26"/>
      <c r="DOR973" s="26"/>
      <c r="DOS973" s="26"/>
      <c r="DOT973" s="26"/>
      <c r="DOU973" s="26"/>
      <c r="DOV973" s="26"/>
      <c r="DOW973" s="26"/>
      <c r="DOX973" s="26"/>
      <c r="DOY973" s="26"/>
      <c r="DOZ973" s="26"/>
      <c r="DPA973" s="26"/>
      <c r="DPB973" s="26"/>
      <c r="DPC973" s="26"/>
      <c r="DPD973" s="26"/>
      <c r="DPE973" s="26"/>
      <c r="DPF973" s="26"/>
      <c r="DPG973" s="26"/>
      <c r="DPH973" s="26"/>
      <c r="DPI973" s="26"/>
      <c r="DPJ973" s="26"/>
      <c r="DPK973" s="26"/>
      <c r="DPL973" s="26"/>
      <c r="DPM973" s="26"/>
      <c r="DPN973" s="26"/>
      <c r="DPO973" s="26"/>
      <c r="DPP973" s="26"/>
      <c r="DPQ973" s="26"/>
      <c r="DPR973" s="26"/>
      <c r="DPS973" s="26"/>
      <c r="DPT973" s="26"/>
      <c r="DPU973" s="26"/>
      <c r="DPV973" s="26"/>
      <c r="DPW973" s="26"/>
      <c r="DPX973" s="26"/>
      <c r="DPY973" s="26"/>
      <c r="DPZ973" s="26"/>
      <c r="DQA973" s="26"/>
      <c r="DQB973" s="26"/>
      <c r="DQC973" s="26"/>
      <c r="DQD973" s="26"/>
      <c r="DQE973" s="26"/>
      <c r="DQF973" s="26"/>
      <c r="DQG973" s="26"/>
      <c r="DQH973" s="26"/>
      <c r="DQI973" s="26"/>
      <c r="DQJ973" s="26"/>
      <c r="DQK973" s="26"/>
      <c r="DQL973" s="26"/>
      <c r="DQM973" s="26"/>
      <c r="DQN973" s="26"/>
      <c r="DQO973" s="26"/>
      <c r="DQP973" s="26"/>
      <c r="DQQ973" s="26"/>
      <c r="DQR973" s="26"/>
      <c r="DQS973" s="26"/>
      <c r="DQT973" s="26"/>
      <c r="DQU973" s="26"/>
      <c r="DQV973" s="26"/>
      <c r="DQW973" s="26"/>
      <c r="DQX973" s="26"/>
      <c r="DQY973" s="26"/>
      <c r="DQZ973" s="26"/>
      <c r="DRA973" s="26"/>
      <c r="DRB973" s="26"/>
      <c r="DRC973" s="26"/>
      <c r="DRD973" s="26"/>
      <c r="DRE973" s="26"/>
      <c r="DRF973" s="26"/>
      <c r="DRG973" s="26"/>
      <c r="DRH973" s="26"/>
      <c r="DRI973" s="26"/>
      <c r="DRJ973" s="26"/>
      <c r="DRK973" s="26"/>
      <c r="DRL973" s="26"/>
      <c r="DRM973" s="26"/>
      <c r="DRN973" s="26"/>
      <c r="DRO973" s="26"/>
      <c r="DRP973" s="26"/>
      <c r="DRQ973" s="26"/>
      <c r="DRR973" s="26"/>
      <c r="DRS973" s="26"/>
      <c r="DRT973" s="26"/>
      <c r="DRU973" s="26"/>
      <c r="DRV973" s="26"/>
      <c r="DRW973" s="26"/>
      <c r="DRX973" s="26"/>
      <c r="DRY973" s="26"/>
      <c r="DRZ973" s="26"/>
      <c r="DSA973" s="26"/>
      <c r="DSB973" s="26"/>
      <c r="DSC973" s="26"/>
      <c r="DSD973" s="26"/>
      <c r="DSE973" s="26"/>
      <c r="DSF973" s="26"/>
      <c r="DSG973" s="26"/>
      <c r="DSH973" s="26"/>
      <c r="DSI973" s="26"/>
      <c r="DSJ973" s="26"/>
      <c r="DSK973" s="26"/>
      <c r="DSL973" s="26"/>
      <c r="DSM973" s="26"/>
      <c r="DSN973" s="26"/>
      <c r="DSO973" s="26"/>
      <c r="DSP973" s="26"/>
      <c r="DSQ973" s="26"/>
      <c r="DSR973" s="26"/>
      <c r="DSS973" s="26"/>
      <c r="DST973" s="26"/>
      <c r="DSU973" s="26"/>
      <c r="DSV973" s="26"/>
      <c r="DSW973" s="26"/>
      <c r="DSX973" s="26"/>
      <c r="DSY973" s="26"/>
      <c r="DSZ973" s="26"/>
      <c r="DTA973" s="26"/>
      <c r="DTB973" s="26"/>
      <c r="DTC973" s="26"/>
      <c r="DTD973" s="26"/>
      <c r="DTE973" s="26"/>
      <c r="DTF973" s="26"/>
      <c r="DTG973" s="26"/>
      <c r="DTH973" s="26"/>
      <c r="DTI973" s="26"/>
      <c r="DTJ973" s="26"/>
      <c r="DTK973" s="26"/>
      <c r="DTL973" s="26"/>
      <c r="DTM973" s="26"/>
      <c r="DTN973" s="26"/>
      <c r="DTO973" s="26"/>
      <c r="DTP973" s="26"/>
      <c r="DTQ973" s="26"/>
      <c r="DTR973" s="26"/>
      <c r="DTS973" s="26"/>
      <c r="DTT973" s="26"/>
      <c r="DTU973" s="26"/>
      <c r="DTV973" s="26"/>
      <c r="DTW973" s="26"/>
      <c r="DTX973" s="26"/>
      <c r="DTY973" s="26"/>
      <c r="DTZ973" s="26"/>
      <c r="DUA973" s="26"/>
      <c r="DUB973" s="26"/>
      <c r="DUC973" s="26"/>
      <c r="DUD973" s="26"/>
      <c r="DUE973" s="26"/>
      <c r="DUF973" s="26"/>
      <c r="DUG973" s="26"/>
      <c r="DUH973" s="26"/>
      <c r="DUI973" s="26"/>
      <c r="DUJ973" s="26"/>
      <c r="DUK973" s="26"/>
      <c r="DUL973" s="26"/>
      <c r="DUM973" s="26"/>
      <c r="DUN973" s="26"/>
      <c r="DUO973" s="26"/>
      <c r="DUP973" s="26"/>
      <c r="DUQ973" s="26"/>
      <c r="DUR973" s="26"/>
      <c r="DUS973" s="26"/>
      <c r="DUT973" s="26"/>
      <c r="DUU973" s="26"/>
      <c r="DUV973" s="26"/>
      <c r="DUW973" s="26"/>
      <c r="DUX973" s="26"/>
      <c r="DUY973" s="26"/>
      <c r="DUZ973" s="26"/>
      <c r="DVA973" s="26"/>
      <c r="DVB973" s="26"/>
      <c r="DVC973" s="26"/>
      <c r="DVD973" s="26"/>
      <c r="DVE973" s="26"/>
      <c r="DVF973" s="26"/>
      <c r="DVG973" s="26"/>
      <c r="DVH973" s="26"/>
      <c r="DVI973" s="26"/>
      <c r="DVJ973" s="26"/>
      <c r="DVK973" s="26"/>
      <c r="DVL973" s="26"/>
      <c r="DVM973" s="26"/>
      <c r="DVN973" s="26"/>
      <c r="DVO973" s="26"/>
      <c r="DVP973" s="26"/>
      <c r="DVQ973" s="26"/>
      <c r="DVR973" s="26"/>
      <c r="DVS973" s="26"/>
      <c r="DVT973" s="26"/>
      <c r="DVU973" s="26"/>
      <c r="DVV973" s="26"/>
      <c r="DVW973" s="26"/>
      <c r="DVX973" s="26"/>
      <c r="DVY973" s="26"/>
      <c r="DVZ973" s="26"/>
      <c r="DWA973" s="26"/>
      <c r="DWB973" s="26"/>
      <c r="DWC973" s="26"/>
      <c r="DWD973" s="26"/>
      <c r="DWE973" s="26"/>
      <c r="DWF973" s="26"/>
      <c r="DWG973" s="26"/>
      <c r="DWH973" s="26"/>
      <c r="DWI973" s="26"/>
      <c r="DWJ973" s="26"/>
      <c r="DWK973" s="26"/>
      <c r="DWL973" s="26"/>
      <c r="DWM973" s="26"/>
      <c r="DWN973" s="26"/>
      <c r="DWO973" s="26"/>
      <c r="DWP973" s="26"/>
      <c r="DWQ973" s="26"/>
      <c r="DWR973" s="26"/>
      <c r="DWS973" s="26"/>
      <c r="DWT973" s="26"/>
      <c r="DWU973" s="26"/>
      <c r="DWV973" s="26"/>
      <c r="DWW973" s="26"/>
      <c r="DWX973" s="26"/>
      <c r="DWY973" s="26"/>
      <c r="DWZ973" s="26"/>
      <c r="DXA973" s="26"/>
      <c r="DXB973" s="26"/>
      <c r="DXC973" s="26"/>
      <c r="DXD973" s="26"/>
      <c r="DXE973" s="26"/>
      <c r="DXF973" s="26"/>
      <c r="DXG973" s="26"/>
      <c r="DXH973" s="26"/>
      <c r="DXI973" s="26"/>
      <c r="DXJ973" s="26"/>
      <c r="DXK973" s="26"/>
      <c r="DXL973" s="26"/>
      <c r="DXM973" s="26"/>
      <c r="DXN973" s="26"/>
      <c r="DXO973" s="26"/>
      <c r="DXP973" s="26"/>
      <c r="DXQ973" s="26"/>
      <c r="DXR973" s="26"/>
      <c r="DXS973" s="26"/>
      <c r="DXT973" s="26"/>
      <c r="DXU973" s="26"/>
      <c r="DXV973" s="26"/>
      <c r="DXW973" s="26"/>
      <c r="DXX973" s="26"/>
      <c r="DXY973" s="26"/>
      <c r="DXZ973" s="26"/>
      <c r="DYA973" s="26"/>
      <c r="DYB973" s="26"/>
      <c r="DYC973" s="26"/>
      <c r="DYD973" s="26"/>
      <c r="DYE973" s="26"/>
      <c r="DYF973" s="26"/>
      <c r="DYG973" s="26"/>
      <c r="DYH973" s="26"/>
      <c r="DYI973" s="26"/>
      <c r="DYJ973" s="26"/>
      <c r="DYK973" s="26"/>
      <c r="DYL973" s="26"/>
      <c r="DYM973" s="26"/>
      <c r="DYN973" s="26"/>
      <c r="DYO973" s="26"/>
      <c r="DYP973" s="26"/>
      <c r="DYQ973" s="26"/>
      <c r="DYR973" s="26"/>
      <c r="DYS973" s="26"/>
      <c r="DYT973" s="26"/>
      <c r="DYU973" s="26"/>
      <c r="DYV973" s="26"/>
      <c r="DYW973" s="26"/>
      <c r="DYX973" s="26"/>
      <c r="DYY973" s="26"/>
      <c r="DYZ973" s="26"/>
      <c r="DZA973" s="26"/>
      <c r="DZB973" s="26"/>
      <c r="DZC973" s="26"/>
      <c r="DZD973" s="26"/>
      <c r="DZE973" s="26"/>
      <c r="DZF973" s="26"/>
      <c r="DZG973" s="26"/>
      <c r="DZH973" s="26"/>
      <c r="DZI973" s="26"/>
      <c r="DZJ973" s="26"/>
      <c r="DZK973" s="26"/>
      <c r="DZL973" s="26"/>
      <c r="DZM973" s="26"/>
      <c r="DZN973" s="26"/>
      <c r="DZO973" s="26"/>
      <c r="DZP973" s="26"/>
      <c r="DZQ973" s="26"/>
      <c r="DZR973" s="26"/>
      <c r="DZS973" s="26"/>
      <c r="DZT973" s="26"/>
      <c r="DZU973" s="26"/>
      <c r="DZV973" s="26"/>
      <c r="DZW973" s="26"/>
      <c r="DZX973" s="26"/>
      <c r="DZY973" s="26"/>
      <c r="DZZ973" s="26"/>
      <c r="EAA973" s="26"/>
      <c r="EAB973" s="26"/>
      <c r="EAC973" s="26"/>
      <c r="EAD973" s="26"/>
      <c r="EAE973" s="26"/>
      <c r="EAF973" s="26"/>
      <c r="EAG973" s="26"/>
      <c r="EAH973" s="26"/>
      <c r="EAI973" s="26"/>
      <c r="EAJ973" s="26"/>
      <c r="EAK973" s="26"/>
      <c r="EAL973" s="26"/>
      <c r="EAM973" s="26"/>
      <c r="EAN973" s="26"/>
      <c r="EAO973" s="26"/>
      <c r="EAP973" s="26"/>
      <c r="EAQ973" s="26"/>
      <c r="EAR973" s="26"/>
      <c r="EAS973" s="26"/>
      <c r="EAT973" s="26"/>
      <c r="EAU973" s="26"/>
      <c r="EAV973" s="26"/>
      <c r="EAW973" s="26"/>
      <c r="EAX973" s="26"/>
      <c r="EAY973" s="26"/>
      <c r="EAZ973" s="26"/>
      <c r="EBA973" s="26"/>
      <c r="EBB973" s="26"/>
      <c r="EBC973" s="26"/>
      <c r="EBD973" s="26"/>
      <c r="EBE973" s="26"/>
      <c r="EBF973" s="26"/>
      <c r="EBG973" s="26"/>
      <c r="EBH973" s="26"/>
      <c r="EBI973" s="26"/>
      <c r="EBJ973" s="26"/>
      <c r="EBK973" s="26"/>
      <c r="EBL973" s="26"/>
      <c r="EBM973" s="26"/>
      <c r="EBN973" s="26"/>
      <c r="EBO973" s="26"/>
      <c r="EBP973" s="26"/>
      <c r="EBQ973" s="26"/>
      <c r="EBR973" s="26"/>
      <c r="EBS973" s="26"/>
      <c r="EBT973" s="26"/>
      <c r="EBU973" s="26"/>
      <c r="EBV973" s="26"/>
      <c r="EBW973" s="26"/>
      <c r="EBX973" s="26"/>
      <c r="EBY973" s="26"/>
      <c r="EBZ973" s="26"/>
      <c r="ECA973" s="26"/>
      <c r="ECB973" s="26"/>
      <c r="ECC973" s="26"/>
      <c r="ECD973" s="26"/>
      <c r="ECE973" s="26"/>
      <c r="ECF973" s="26"/>
      <c r="ECG973" s="26"/>
      <c r="ECH973" s="26"/>
      <c r="ECI973" s="26"/>
      <c r="ECJ973" s="26"/>
      <c r="ECK973" s="26"/>
      <c r="ECL973" s="26"/>
      <c r="ECM973" s="26"/>
      <c r="ECN973" s="26"/>
      <c r="ECO973" s="26"/>
      <c r="ECP973" s="26"/>
      <c r="ECQ973" s="26"/>
      <c r="ECR973" s="26"/>
      <c r="ECS973" s="26"/>
      <c r="ECT973" s="26"/>
      <c r="ECU973" s="26"/>
      <c r="ECV973" s="26"/>
      <c r="ECW973" s="26"/>
      <c r="ECX973" s="26"/>
      <c r="ECY973" s="26"/>
      <c r="ECZ973" s="26"/>
      <c r="EDA973" s="26"/>
      <c r="EDB973" s="26"/>
      <c r="EDC973" s="26"/>
      <c r="EDD973" s="26"/>
      <c r="EDE973" s="26"/>
      <c r="EDF973" s="26"/>
      <c r="EDG973" s="26"/>
      <c r="EDH973" s="26"/>
      <c r="EDI973" s="26"/>
      <c r="EDJ973" s="26"/>
      <c r="EDK973" s="26"/>
      <c r="EDL973" s="26"/>
      <c r="EDM973" s="26"/>
      <c r="EDN973" s="26"/>
      <c r="EDO973" s="26"/>
      <c r="EDP973" s="26"/>
      <c r="EDQ973" s="26"/>
      <c r="EDR973" s="26"/>
      <c r="EDS973" s="26"/>
      <c r="EDT973" s="26"/>
      <c r="EDU973" s="26"/>
      <c r="EDV973" s="26"/>
      <c r="EDW973" s="26"/>
      <c r="EDX973" s="26"/>
      <c r="EDY973" s="26"/>
      <c r="EDZ973" s="26"/>
      <c r="EEA973" s="26"/>
      <c r="EEB973" s="26"/>
      <c r="EEC973" s="26"/>
      <c r="EED973" s="26"/>
      <c r="EEE973" s="26"/>
      <c r="EEF973" s="26"/>
      <c r="EEG973" s="26"/>
      <c r="EEH973" s="26"/>
      <c r="EEI973" s="26"/>
      <c r="EEJ973" s="26"/>
      <c r="EEK973" s="26"/>
      <c r="EEL973" s="26"/>
      <c r="EEM973" s="26"/>
      <c r="EEN973" s="26"/>
      <c r="EEO973" s="26"/>
      <c r="EEP973" s="26"/>
      <c r="EEQ973" s="26"/>
      <c r="EER973" s="26"/>
      <c r="EES973" s="26"/>
      <c r="EET973" s="26"/>
      <c r="EEU973" s="26"/>
      <c r="EEV973" s="26"/>
      <c r="EEW973" s="26"/>
      <c r="EEX973" s="26"/>
      <c r="EEY973" s="26"/>
      <c r="EEZ973" s="26"/>
      <c r="EFA973" s="26"/>
      <c r="EFB973" s="26"/>
      <c r="EFC973" s="26"/>
      <c r="EFD973" s="26"/>
      <c r="EFE973" s="26"/>
      <c r="EFF973" s="26"/>
      <c r="EFG973" s="26"/>
      <c r="EFH973" s="26"/>
      <c r="EFI973" s="26"/>
      <c r="EFJ973" s="26"/>
      <c r="EFK973" s="26"/>
      <c r="EFL973" s="26"/>
      <c r="EFM973" s="26"/>
      <c r="EFN973" s="26"/>
      <c r="EFO973" s="26"/>
      <c r="EFP973" s="26"/>
      <c r="EFQ973" s="26"/>
      <c r="EFR973" s="26"/>
      <c r="EFS973" s="26"/>
      <c r="EFT973" s="26"/>
      <c r="EFU973" s="26"/>
      <c r="EFV973" s="26"/>
      <c r="EFW973" s="26"/>
      <c r="EFX973" s="26"/>
      <c r="EFY973" s="26"/>
      <c r="EFZ973" s="26"/>
      <c r="EGA973" s="26"/>
      <c r="EGB973" s="26"/>
      <c r="EGC973" s="26"/>
      <c r="EGD973" s="26"/>
      <c r="EGE973" s="26"/>
      <c r="EGF973" s="26"/>
      <c r="EGG973" s="26"/>
      <c r="EGH973" s="26"/>
      <c r="EGI973" s="26"/>
      <c r="EGJ973" s="26"/>
      <c r="EGK973" s="26"/>
      <c r="EGL973" s="26"/>
      <c r="EGM973" s="26"/>
      <c r="EGN973" s="26"/>
      <c r="EGO973" s="26"/>
      <c r="EGP973" s="26"/>
      <c r="EGQ973" s="26"/>
      <c r="EGR973" s="26"/>
      <c r="EGS973" s="26"/>
      <c r="EGT973" s="26"/>
      <c r="EGU973" s="26"/>
      <c r="EGV973" s="26"/>
      <c r="EGW973" s="26"/>
      <c r="EGX973" s="26"/>
      <c r="EGY973" s="26"/>
      <c r="EGZ973" s="26"/>
      <c r="EHA973" s="26"/>
      <c r="EHB973" s="26"/>
      <c r="EHC973" s="26"/>
      <c r="EHD973" s="26"/>
      <c r="EHE973" s="26"/>
      <c r="EHF973" s="26"/>
      <c r="EHG973" s="26"/>
      <c r="EHH973" s="26"/>
      <c r="EHI973" s="26"/>
      <c r="EHJ973" s="26"/>
      <c r="EHK973" s="26"/>
      <c r="EHL973" s="26"/>
      <c r="EHM973" s="26"/>
      <c r="EHN973" s="26"/>
      <c r="EHO973" s="26"/>
      <c r="EHP973" s="26"/>
      <c r="EHQ973" s="26"/>
      <c r="EHR973" s="26"/>
      <c r="EHS973" s="26"/>
      <c r="EHT973" s="26"/>
      <c r="EHU973" s="26"/>
      <c r="EHV973" s="26"/>
      <c r="EHW973" s="26"/>
      <c r="EHX973" s="26"/>
      <c r="EHY973" s="26"/>
      <c r="EHZ973" s="26"/>
      <c r="EIA973" s="26"/>
      <c r="EIB973" s="26"/>
      <c r="EIC973" s="26"/>
      <c r="EID973" s="26"/>
      <c r="EIE973" s="26"/>
      <c r="EIF973" s="26"/>
      <c r="EIG973" s="26"/>
      <c r="EIH973" s="26"/>
      <c r="EII973" s="26"/>
      <c r="EIJ973" s="26"/>
      <c r="EIK973" s="26"/>
      <c r="EIL973" s="26"/>
      <c r="EIM973" s="26"/>
      <c r="EIN973" s="26"/>
      <c r="EIO973" s="26"/>
      <c r="EIP973" s="26"/>
      <c r="EIQ973" s="26"/>
      <c r="EIR973" s="26"/>
      <c r="EIS973" s="26"/>
      <c r="EIT973" s="26"/>
      <c r="EIU973" s="26"/>
      <c r="EIV973" s="26"/>
      <c r="EIW973" s="26"/>
      <c r="EIX973" s="26"/>
      <c r="EIY973" s="26"/>
      <c r="EIZ973" s="26"/>
      <c r="EJA973" s="26"/>
      <c r="EJB973" s="26"/>
      <c r="EJC973" s="26"/>
      <c r="EJD973" s="26"/>
      <c r="EJE973" s="26"/>
      <c r="EJF973" s="26"/>
      <c r="EJG973" s="26"/>
      <c r="EJH973" s="26"/>
      <c r="EJI973" s="26"/>
      <c r="EJJ973" s="26"/>
      <c r="EJK973" s="26"/>
      <c r="EJL973" s="26"/>
      <c r="EJM973" s="26"/>
      <c r="EJN973" s="26"/>
      <c r="EJO973" s="26"/>
      <c r="EJP973" s="26"/>
      <c r="EJQ973" s="26"/>
      <c r="EJR973" s="26"/>
      <c r="EJS973" s="26"/>
      <c r="EJT973" s="26"/>
      <c r="EJU973" s="26"/>
      <c r="EJV973" s="26"/>
      <c r="EJW973" s="26"/>
      <c r="EJX973" s="26"/>
      <c r="EJY973" s="26"/>
      <c r="EJZ973" s="26"/>
      <c r="EKA973" s="26"/>
      <c r="EKB973" s="26"/>
      <c r="EKC973" s="26"/>
      <c r="EKD973" s="26"/>
      <c r="EKE973" s="26"/>
      <c r="EKF973" s="26"/>
      <c r="EKG973" s="26"/>
      <c r="EKH973" s="26"/>
      <c r="EKI973" s="26"/>
      <c r="EKJ973" s="26"/>
      <c r="EKK973" s="26"/>
      <c r="EKL973" s="26"/>
      <c r="EKM973" s="26"/>
      <c r="EKN973" s="26"/>
      <c r="EKO973" s="26"/>
      <c r="EKP973" s="26"/>
      <c r="EKQ973" s="26"/>
      <c r="EKR973" s="26"/>
      <c r="EKS973" s="26"/>
      <c r="EKT973" s="26"/>
      <c r="EKU973" s="26"/>
      <c r="EKV973" s="26"/>
      <c r="EKW973" s="26"/>
      <c r="EKX973" s="26"/>
      <c r="EKY973" s="26"/>
      <c r="EKZ973" s="26"/>
      <c r="ELA973" s="26"/>
      <c r="ELB973" s="26"/>
      <c r="ELC973" s="26"/>
      <c r="ELD973" s="26"/>
      <c r="ELE973" s="26"/>
      <c r="ELF973" s="26"/>
      <c r="ELG973" s="26"/>
      <c r="ELH973" s="26"/>
      <c r="ELI973" s="26"/>
      <c r="ELJ973" s="26"/>
      <c r="ELK973" s="26"/>
      <c r="ELL973" s="26"/>
      <c r="ELM973" s="26"/>
      <c r="ELN973" s="26"/>
      <c r="ELO973" s="26"/>
      <c r="ELP973" s="26"/>
      <c r="ELQ973" s="26"/>
      <c r="ELR973" s="26"/>
      <c r="ELS973" s="26"/>
      <c r="ELT973" s="26"/>
      <c r="ELU973" s="26"/>
      <c r="ELV973" s="26"/>
      <c r="ELW973" s="26"/>
      <c r="ELX973" s="26"/>
      <c r="ELY973" s="26"/>
      <c r="ELZ973" s="26"/>
      <c r="EMA973" s="26"/>
      <c r="EMB973" s="26"/>
      <c r="EMC973" s="26"/>
      <c r="EMD973" s="26"/>
      <c r="EME973" s="26"/>
      <c r="EMF973" s="26"/>
      <c r="EMG973" s="26"/>
      <c r="EMH973" s="26"/>
      <c r="EMI973" s="26"/>
      <c r="EMJ973" s="26"/>
      <c r="EMK973" s="26"/>
      <c r="EML973" s="26"/>
      <c r="EMM973" s="26"/>
      <c r="EMN973" s="26"/>
      <c r="EMO973" s="26"/>
      <c r="EMP973" s="26"/>
      <c r="EMQ973" s="26"/>
      <c r="EMR973" s="26"/>
      <c r="EMS973" s="26"/>
      <c r="EMT973" s="26"/>
      <c r="EMU973" s="26"/>
      <c r="EMV973" s="26"/>
      <c r="EMW973" s="26"/>
      <c r="EMX973" s="26"/>
      <c r="EMY973" s="26"/>
      <c r="EMZ973" s="26"/>
      <c r="ENA973" s="26"/>
      <c r="ENB973" s="26"/>
      <c r="ENC973" s="26"/>
      <c r="END973" s="26"/>
      <c r="ENE973" s="26"/>
      <c r="ENF973" s="26"/>
      <c r="ENG973" s="26"/>
      <c r="ENH973" s="26"/>
      <c r="ENI973" s="26"/>
      <c r="ENJ973" s="26"/>
      <c r="ENK973" s="26"/>
      <c r="ENL973" s="26"/>
      <c r="ENM973" s="26"/>
      <c r="ENN973" s="26"/>
      <c r="ENO973" s="26"/>
      <c r="ENP973" s="26"/>
      <c r="ENQ973" s="26"/>
      <c r="ENR973" s="26"/>
      <c r="ENS973" s="26"/>
      <c r="ENT973" s="26"/>
      <c r="ENU973" s="26"/>
      <c r="ENV973" s="26"/>
      <c r="ENW973" s="26"/>
      <c r="ENX973" s="26"/>
      <c r="ENY973" s="26"/>
      <c r="ENZ973" s="26"/>
      <c r="EOA973" s="26"/>
      <c r="EOB973" s="26"/>
      <c r="EOC973" s="26"/>
      <c r="EOD973" s="26"/>
      <c r="EOE973" s="26"/>
      <c r="EOF973" s="26"/>
      <c r="EOG973" s="26"/>
      <c r="EOH973" s="26"/>
      <c r="EOI973" s="26"/>
      <c r="EOJ973" s="26"/>
      <c r="EOK973" s="26"/>
      <c r="EOL973" s="26"/>
      <c r="EOM973" s="26"/>
      <c r="EON973" s="26"/>
      <c r="EOO973" s="26"/>
      <c r="EOP973" s="26"/>
      <c r="EOQ973" s="26"/>
      <c r="EOR973" s="26"/>
      <c r="EOS973" s="26"/>
      <c r="EOT973" s="26"/>
      <c r="EOU973" s="26"/>
      <c r="EOV973" s="26"/>
      <c r="EOW973" s="26"/>
      <c r="EOX973" s="26"/>
      <c r="EOY973" s="26"/>
      <c r="EOZ973" s="26"/>
      <c r="EPA973" s="26"/>
      <c r="EPB973" s="26"/>
      <c r="EPC973" s="26"/>
      <c r="EPD973" s="26"/>
      <c r="EPE973" s="26"/>
      <c r="EPF973" s="26"/>
      <c r="EPG973" s="26"/>
      <c r="EPH973" s="26"/>
      <c r="EPI973" s="26"/>
      <c r="EPJ973" s="26"/>
      <c r="EPK973" s="26"/>
      <c r="EPL973" s="26"/>
      <c r="EPM973" s="26"/>
      <c r="EPN973" s="26"/>
      <c r="EPO973" s="26"/>
      <c r="EPP973" s="26"/>
      <c r="EPQ973" s="26"/>
      <c r="EPR973" s="26"/>
      <c r="EPS973" s="26"/>
      <c r="EPT973" s="26"/>
      <c r="EPU973" s="26"/>
      <c r="EPV973" s="26"/>
      <c r="EPW973" s="26"/>
      <c r="EPX973" s="26"/>
      <c r="EPY973" s="26"/>
      <c r="EPZ973" s="26"/>
      <c r="EQA973" s="26"/>
      <c r="EQB973" s="26"/>
      <c r="EQC973" s="26"/>
      <c r="EQD973" s="26"/>
      <c r="EQE973" s="26"/>
      <c r="EQF973" s="26"/>
      <c r="EQG973" s="26"/>
      <c r="EQH973" s="26"/>
      <c r="EQI973" s="26"/>
      <c r="EQJ973" s="26"/>
      <c r="EQK973" s="26"/>
      <c r="EQL973" s="26"/>
      <c r="EQM973" s="26"/>
      <c r="EQN973" s="26"/>
      <c r="EQO973" s="26"/>
      <c r="EQP973" s="26"/>
      <c r="EQQ973" s="26"/>
      <c r="EQR973" s="26"/>
      <c r="EQS973" s="26"/>
      <c r="EQT973" s="26"/>
      <c r="EQU973" s="26"/>
      <c r="EQV973" s="26"/>
      <c r="EQW973" s="26"/>
      <c r="EQX973" s="26"/>
      <c r="EQY973" s="26"/>
      <c r="EQZ973" s="26"/>
      <c r="ERA973" s="26"/>
      <c r="ERB973" s="26"/>
      <c r="ERC973" s="26"/>
      <c r="ERD973" s="26"/>
      <c r="ERE973" s="26"/>
      <c r="ERF973" s="26"/>
      <c r="ERG973" s="26"/>
      <c r="ERH973" s="26"/>
      <c r="ERI973" s="26"/>
      <c r="ERJ973" s="26"/>
      <c r="ERK973" s="26"/>
      <c r="ERL973" s="26"/>
      <c r="ERM973" s="26"/>
      <c r="ERN973" s="26"/>
      <c r="ERO973" s="26"/>
      <c r="ERP973" s="26"/>
      <c r="ERQ973" s="26"/>
      <c r="ERR973" s="26"/>
      <c r="ERS973" s="26"/>
      <c r="ERT973" s="26"/>
      <c r="ERU973" s="26"/>
      <c r="ERV973" s="26"/>
      <c r="ERW973" s="26"/>
      <c r="ERX973" s="26"/>
      <c r="ERY973" s="26"/>
      <c r="ERZ973" s="26"/>
      <c r="ESA973" s="26"/>
      <c r="ESB973" s="26"/>
      <c r="ESC973" s="26"/>
      <c r="ESD973" s="26"/>
      <c r="ESE973" s="26"/>
      <c r="ESF973" s="26"/>
      <c r="ESG973" s="26"/>
      <c r="ESH973" s="26"/>
      <c r="ESI973" s="26"/>
      <c r="ESJ973" s="26"/>
      <c r="ESK973" s="26"/>
      <c r="ESL973" s="26"/>
      <c r="ESM973" s="26"/>
      <c r="ESN973" s="26"/>
      <c r="ESO973" s="26"/>
      <c r="ESP973" s="26"/>
      <c r="ESQ973" s="26"/>
      <c r="ESR973" s="26"/>
      <c r="ESS973" s="26"/>
      <c r="EST973" s="26"/>
      <c r="ESU973" s="26"/>
      <c r="ESV973" s="26"/>
      <c r="ESW973" s="26"/>
      <c r="ESX973" s="26"/>
      <c r="ESY973" s="26"/>
      <c r="ESZ973" s="26"/>
      <c r="ETA973" s="26"/>
      <c r="ETB973" s="26"/>
      <c r="ETC973" s="26"/>
      <c r="ETD973" s="26"/>
      <c r="ETE973" s="26"/>
      <c r="ETF973" s="26"/>
      <c r="ETG973" s="26"/>
      <c r="ETH973" s="26"/>
      <c r="ETI973" s="26"/>
      <c r="ETJ973" s="26"/>
      <c r="ETK973" s="26"/>
      <c r="ETL973" s="26"/>
      <c r="ETM973" s="26"/>
      <c r="ETN973" s="26"/>
      <c r="ETO973" s="26"/>
      <c r="ETP973" s="26"/>
      <c r="ETQ973" s="26"/>
      <c r="ETR973" s="26"/>
      <c r="ETS973" s="26"/>
      <c r="ETT973" s="26"/>
      <c r="ETU973" s="26"/>
      <c r="ETV973" s="26"/>
      <c r="ETW973" s="26"/>
      <c r="ETX973" s="26"/>
      <c r="ETY973" s="26"/>
      <c r="ETZ973" s="26"/>
      <c r="EUA973" s="26"/>
      <c r="EUB973" s="26"/>
      <c r="EUC973" s="26"/>
      <c r="EUD973" s="26"/>
      <c r="EUE973" s="26"/>
      <c r="EUF973" s="26"/>
      <c r="EUG973" s="26"/>
      <c r="EUH973" s="26"/>
      <c r="EUI973" s="26"/>
      <c r="EUJ973" s="26"/>
      <c r="EUK973" s="26"/>
      <c r="EUL973" s="26"/>
      <c r="EUM973" s="26"/>
      <c r="EUN973" s="26"/>
      <c r="EUO973" s="26"/>
      <c r="EUP973" s="26"/>
      <c r="EUQ973" s="26"/>
      <c r="EUR973" s="26"/>
      <c r="EUS973" s="26"/>
      <c r="EUT973" s="26"/>
      <c r="EUU973" s="26"/>
      <c r="EUV973" s="26"/>
      <c r="EUW973" s="26"/>
      <c r="EUX973" s="26"/>
      <c r="EUY973" s="26"/>
      <c r="EUZ973" s="26"/>
      <c r="EVA973" s="26"/>
      <c r="EVB973" s="26"/>
      <c r="EVC973" s="26"/>
      <c r="EVD973" s="26"/>
      <c r="EVE973" s="26"/>
      <c r="EVF973" s="26"/>
      <c r="EVG973" s="26"/>
      <c r="EVH973" s="26"/>
      <c r="EVI973" s="26"/>
      <c r="EVJ973" s="26"/>
      <c r="EVK973" s="26"/>
      <c r="EVL973" s="26"/>
      <c r="EVM973" s="26"/>
      <c r="EVN973" s="26"/>
      <c r="EVO973" s="26"/>
      <c r="EVP973" s="26"/>
      <c r="EVQ973" s="26"/>
      <c r="EVR973" s="26"/>
      <c r="EVS973" s="26"/>
      <c r="EVT973" s="26"/>
      <c r="EVU973" s="26"/>
      <c r="EVV973" s="26"/>
      <c r="EVW973" s="26"/>
      <c r="EVX973" s="26"/>
      <c r="EVY973" s="26"/>
      <c r="EVZ973" s="26"/>
      <c r="EWA973" s="26"/>
      <c r="EWB973" s="26"/>
      <c r="EWC973" s="26"/>
      <c r="EWD973" s="26"/>
      <c r="EWE973" s="26"/>
      <c r="EWF973" s="26"/>
      <c r="EWG973" s="26"/>
      <c r="EWH973" s="26"/>
      <c r="EWI973" s="26"/>
      <c r="EWJ973" s="26"/>
      <c r="EWK973" s="26"/>
      <c r="EWL973" s="26"/>
      <c r="EWM973" s="26"/>
      <c r="EWN973" s="26"/>
      <c r="EWO973" s="26"/>
      <c r="EWP973" s="26"/>
      <c r="EWQ973" s="26"/>
      <c r="EWR973" s="26"/>
      <c r="EWS973" s="26"/>
      <c r="EWT973" s="26"/>
      <c r="EWU973" s="26"/>
      <c r="EWV973" s="26"/>
      <c r="EWW973" s="26"/>
      <c r="EWX973" s="26"/>
      <c r="EWY973" s="26"/>
      <c r="EWZ973" s="26"/>
      <c r="EXA973" s="26"/>
      <c r="EXB973" s="26"/>
      <c r="EXC973" s="26"/>
      <c r="EXD973" s="26"/>
      <c r="EXE973" s="26"/>
      <c r="EXF973" s="26"/>
      <c r="EXG973" s="26"/>
      <c r="EXH973" s="26"/>
      <c r="EXI973" s="26"/>
      <c r="EXJ973" s="26"/>
      <c r="EXK973" s="26"/>
      <c r="EXL973" s="26"/>
      <c r="EXM973" s="26"/>
      <c r="EXN973" s="26"/>
      <c r="EXO973" s="26"/>
      <c r="EXP973" s="26"/>
      <c r="EXQ973" s="26"/>
      <c r="EXR973" s="26"/>
      <c r="EXS973" s="26"/>
      <c r="EXT973" s="26"/>
      <c r="EXU973" s="26"/>
      <c r="EXV973" s="26"/>
      <c r="EXW973" s="26"/>
      <c r="EXX973" s="26"/>
      <c r="EXY973" s="26"/>
      <c r="EXZ973" s="26"/>
      <c r="EYA973" s="26"/>
      <c r="EYB973" s="26"/>
      <c r="EYC973" s="26"/>
      <c r="EYD973" s="26"/>
      <c r="EYE973" s="26"/>
      <c r="EYF973" s="26"/>
      <c r="EYG973" s="26"/>
      <c r="EYH973" s="26"/>
      <c r="EYI973" s="26"/>
      <c r="EYJ973" s="26"/>
      <c r="EYK973" s="26"/>
      <c r="EYL973" s="26"/>
      <c r="EYM973" s="26"/>
      <c r="EYN973" s="26"/>
      <c r="EYO973" s="26"/>
      <c r="EYP973" s="26"/>
      <c r="EYQ973" s="26"/>
      <c r="EYR973" s="26"/>
      <c r="EYS973" s="26"/>
      <c r="EYT973" s="26"/>
      <c r="EYU973" s="26"/>
      <c r="EYV973" s="26"/>
      <c r="EYW973" s="26"/>
      <c r="EYX973" s="26"/>
      <c r="EYY973" s="26"/>
      <c r="EYZ973" s="26"/>
      <c r="EZA973" s="26"/>
      <c r="EZB973" s="26"/>
      <c r="EZC973" s="26"/>
      <c r="EZD973" s="26"/>
      <c r="EZE973" s="26"/>
      <c r="EZF973" s="26"/>
      <c r="EZG973" s="26"/>
      <c r="EZH973" s="26"/>
      <c r="EZI973" s="26"/>
      <c r="EZJ973" s="26"/>
      <c r="EZK973" s="26"/>
      <c r="EZL973" s="26"/>
      <c r="EZM973" s="26"/>
      <c r="EZN973" s="26"/>
      <c r="EZO973" s="26"/>
      <c r="EZP973" s="26"/>
      <c r="EZQ973" s="26"/>
      <c r="EZR973" s="26"/>
      <c r="EZS973" s="26"/>
      <c r="EZT973" s="26"/>
      <c r="EZU973" s="26"/>
      <c r="EZV973" s="26"/>
      <c r="EZW973" s="26"/>
      <c r="EZX973" s="26"/>
      <c r="EZY973" s="26"/>
      <c r="EZZ973" s="26"/>
      <c r="FAA973" s="26"/>
      <c r="FAB973" s="26"/>
      <c r="FAC973" s="26"/>
      <c r="FAD973" s="26"/>
      <c r="FAE973" s="26"/>
      <c r="FAF973" s="26"/>
      <c r="FAG973" s="26"/>
      <c r="FAH973" s="26"/>
      <c r="FAI973" s="26"/>
      <c r="FAJ973" s="26"/>
      <c r="FAK973" s="26"/>
      <c r="FAL973" s="26"/>
      <c r="FAM973" s="26"/>
      <c r="FAN973" s="26"/>
      <c r="FAO973" s="26"/>
      <c r="FAP973" s="26"/>
      <c r="FAQ973" s="26"/>
      <c r="FAR973" s="26"/>
      <c r="FAS973" s="26"/>
      <c r="FAT973" s="26"/>
      <c r="FAU973" s="26"/>
      <c r="FAV973" s="26"/>
      <c r="FAW973" s="26"/>
      <c r="FAX973" s="26"/>
      <c r="FAY973" s="26"/>
      <c r="FAZ973" s="26"/>
      <c r="FBA973" s="26"/>
      <c r="FBB973" s="26"/>
      <c r="FBC973" s="26"/>
      <c r="FBD973" s="26"/>
      <c r="FBE973" s="26"/>
      <c r="FBF973" s="26"/>
      <c r="FBG973" s="26"/>
      <c r="FBH973" s="26"/>
      <c r="FBI973" s="26"/>
      <c r="FBJ973" s="26"/>
      <c r="FBK973" s="26"/>
      <c r="FBL973" s="26"/>
      <c r="FBM973" s="26"/>
      <c r="FBN973" s="26"/>
      <c r="FBO973" s="26"/>
      <c r="FBP973" s="26"/>
      <c r="FBQ973" s="26"/>
      <c r="FBR973" s="26"/>
      <c r="FBS973" s="26"/>
      <c r="FBT973" s="26"/>
      <c r="FBU973" s="26"/>
      <c r="FBV973" s="26"/>
      <c r="FBW973" s="26"/>
      <c r="FBX973" s="26"/>
      <c r="FBY973" s="26"/>
      <c r="FBZ973" s="26"/>
      <c r="FCA973" s="26"/>
      <c r="FCB973" s="26"/>
      <c r="FCC973" s="26"/>
      <c r="FCD973" s="26"/>
      <c r="FCE973" s="26"/>
      <c r="FCF973" s="26"/>
      <c r="FCG973" s="26"/>
      <c r="FCH973" s="26"/>
      <c r="FCI973" s="26"/>
      <c r="FCJ973" s="26"/>
      <c r="FCK973" s="26"/>
      <c r="FCL973" s="26"/>
      <c r="FCM973" s="26"/>
      <c r="FCN973" s="26"/>
      <c r="FCO973" s="26"/>
      <c r="FCP973" s="26"/>
      <c r="FCQ973" s="26"/>
      <c r="FCR973" s="26"/>
      <c r="FCS973" s="26"/>
      <c r="FCT973" s="26"/>
      <c r="FCU973" s="26"/>
      <c r="FCV973" s="26"/>
      <c r="FCW973" s="26"/>
      <c r="FCX973" s="26"/>
      <c r="FCY973" s="26"/>
      <c r="FCZ973" s="26"/>
      <c r="FDA973" s="26"/>
      <c r="FDB973" s="26"/>
      <c r="FDC973" s="26"/>
      <c r="FDD973" s="26"/>
      <c r="FDE973" s="26"/>
      <c r="FDF973" s="26"/>
      <c r="FDG973" s="26"/>
      <c r="FDH973" s="26"/>
      <c r="FDI973" s="26"/>
      <c r="FDJ973" s="26"/>
      <c r="FDK973" s="26"/>
      <c r="FDL973" s="26"/>
      <c r="FDM973" s="26"/>
      <c r="FDN973" s="26"/>
      <c r="FDO973" s="26"/>
      <c r="FDP973" s="26"/>
      <c r="FDQ973" s="26"/>
      <c r="FDR973" s="26"/>
      <c r="FDS973" s="26"/>
      <c r="FDT973" s="26"/>
      <c r="FDU973" s="26"/>
      <c r="FDV973" s="26"/>
      <c r="FDW973" s="26"/>
      <c r="FDX973" s="26"/>
      <c r="FDY973" s="26"/>
      <c r="FDZ973" s="26"/>
      <c r="FEA973" s="26"/>
      <c r="FEB973" s="26"/>
      <c r="FEC973" s="26"/>
      <c r="FED973" s="26"/>
      <c r="FEE973" s="26"/>
      <c r="FEF973" s="26"/>
      <c r="FEG973" s="26"/>
      <c r="FEH973" s="26"/>
      <c r="FEI973" s="26"/>
      <c r="FEJ973" s="26"/>
      <c r="FEK973" s="26"/>
      <c r="FEL973" s="26"/>
      <c r="FEM973" s="26"/>
      <c r="FEN973" s="26"/>
      <c r="FEO973" s="26"/>
      <c r="FEP973" s="26"/>
      <c r="FEQ973" s="26"/>
      <c r="FER973" s="26"/>
      <c r="FES973" s="26"/>
      <c r="FET973" s="26"/>
      <c r="FEU973" s="26"/>
      <c r="FEV973" s="26"/>
      <c r="FEW973" s="26"/>
      <c r="FEX973" s="26"/>
      <c r="FEY973" s="26"/>
      <c r="FEZ973" s="26"/>
      <c r="FFA973" s="26"/>
      <c r="FFB973" s="26"/>
      <c r="FFC973" s="26"/>
      <c r="FFD973" s="26"/>
      <c r="FFE973" s="26"/>
      <c r="FFF973" s="26"/>
      <c r="FFG973" s="26"/>
      <c r="FFH973" s="26"/>
      <c r="FFI973" s="26"/>
      <c r="FFJ973" s="26"/>
      <c r="FFK973" s="26"/>
      <c r="FFL973" s="26"/>
      <c r="FFM973" s="26"/>
      <c r="FFN973" s="26"/>
      <c r="FFO973" s="26"/>
      <c r="FFP973" s="26"/>
      <c r="FFQ973" s="26"/>
      <c r="FFR973" s="26"/>
      <c r="FFS973" s="26"/>
      <c r="FFT973" s="26"/>
      <c r="FFU973" s="26"/>
      <c r="FFV973" s="26"/>
      <c r="FFW973" s="26"/>
      <c r="FFX973" s="26"/>
      <c r="FFY973" s="26"/>
      <c r="FFZ973" s="26"/>
      <c r="FGA973" s="26"/>
      <c r="FGB973" s="26"/>
      <c r="FGC973" s="26"/>
      <c r="FGD973" s="26"/>
      <c r="FGE973" s="26"/>
      <c r="FGF973" s="26"/>
      <c r="FGG973" s="26"/>
      <c r="FGH973" s="26"/>
      <c r="FGI973" s="26"/>
      <c r="FGJ973" s="26"/>
      <c r="FGK973" s="26"/>
      <c r="FGL973" s="26"/>
      <c r="FGM973" s="26"/>
      <c r="FGN973" s="26"/>
      <c r="FGO973" s="26"/>
      <c r="FGP973" s="26"/>
      <c r="FGQ973" s="26"/>
      <c r="FGR973" s="26"/>
      <c r="FGS973" s="26"/>
      <c r="FGT973" s="26"/>
      <c r="FGU973" s="26"/>
      <c r="FGV973" s="26"/>
      <c r="FGW973" s="26"/>
      <c r="FGX973" s="26"/>
      <c r="FGY973" s="26"/>
      <c r="FGZ973" s="26"/>
      <c r="FHA973" s="26"/>
      <c r="FHB973" s="26"/>
      <c r="FHC973" s="26"/>
      <c r="FHD973" s="26"/>
      <c r="FHE973" s="26"/>
      <c r="FHF973" s="26"/>
      <c r="FHG973" s="26"/>
      <c r="FHH973" s="26"/>
      <c r="FHI973" s="26"/>
      <c r="FHJ973" s="26"/>
      <c r="FHK973" s="26"/>
      <c r="FHL973" s="26"/>
      <c r="FHM973" s="26"/>
      <c r="FHN973" s="26"/>
      <c r="FHO973" s="26"/>
      <c r="FHP973" s="26"/>
      <c r="FHQ973" s="26"/>
      <c r="FHR973" s="26"/>
      <c r="FHS973" s="26"/>
      <c r="FHT973" s="26"/>
      <c r="FHU973" s="26"/>
      <c r="FHV973" s="26"/>
      <c r="FHW973" s="26"/>
      <c r="FHX973" s="26"/>
      <c r="FHY973" s="26"/>
      <c r="FHZ973" s="26"/>
      <c r="FIA973" s="26"/>
      <c r="FIB973" s="26"/>
      <c r="FIC973" s="26"/>
      <c r="FID973" s="26"/>
      <c r="FIE973" s="26"/>
      <c r="FIF973" s="26"/>
      <c r="FIG973" s="26"/>
      <c r="FIH973" s="26"/>
      <c r="FII973" s="26"/>
      <c r="FIJ973" s="26"/>
      <c r="FIK973" s="26"/>
      <c r="FIL973" s="26"/>
      <c r="FIM973" s="26"/>
      <c r="FIN973" s="26"/>
      <c r="FIO973" s="26"/>
      <c r="FIP973" s="26"/>
      <c r="FIQ973" s="26"/>
      <c r="FIR973" s="26"/>
      <c r="FIS973" s="26"/>
      <c r="FIT973" s="26"/>
      <c r="FIU973" s="26"/>
      <c r="FIV973" s="26"/>
      <c r="FIW973" s="26"/>
      <c r="FIX973" s="26"/>
      <c r="FIY973" s="26"/>
      <c r="FIZ973" s="26"/>
      <c r="FJA973" s="26"/>
      <c r="FJB973" s="26"/>
      <c r="FJC973" s="26"/>
      <c r="FJD973" s="26"/>
      <c r="FJE973" s="26"/>
      <c r="FJF973" s="26"/>
      <c r="FJG973" s="26"/>
      <c r="FJH973" s="26"/>
      <c r="FJI973" s="26"/>
      <c r="FJJ973" s="26"/>
      <c r="FJK973" s="26"/>
      <c r="FJL973" s="26"/>
      <c r="FJM973" s="26"/>
      <c r="FJN973" s="26"/>
      <c r="FJO973" s="26"/>
      <c r="FJP973" s="26"/>
      <c r="FJQ973" s="26"/>
      <c r="FJR973" s="26"/>
      <c r="FJS973" s="26"/>
      <c r="FJT973" s="26"/>
      <c r="FJU973" s="26"/>
      <c r="FJV973" s="26"/>
      <c r="FJW973" s="26"/>
      <c r="FJX973" s="26"/>
      <c r="FJY973" s="26"/>
      <c r="FJZ973" s="26"/>
      <c r="FKA973" s="26"/>
      <c r="FKB973" s="26"/>
      <c r="FKC973" s="26"/>
      <c r="FKD973" s="26"/>
      <c r="FKE973" s="26"/>
      <c r="FKF973" s="26"/>
      <c r="FKG973" s="26"/>
      <c r="FKH973" s="26"/>
      <c r="FKI973" s="26"/>
      <c r="FKJ973" s="26"/>
      <c r="FKK973" s="26"/>
      <c r="FKL973" s="26"/>
      <c r="FKM973" s="26"/>
      <c r="FKN973" s="26"/>
      <c r="FKO973" s="26"/>
      <c r="FKP973" s="26"/>
      <c r="FKQ973" s="26"/>
      <c r="FKR973" s="26"/>
      <c r="FKS973" s="26"/>
      <c r="FKT973" s="26"/>
      <c r="FKU973" s="26"/>
      <c r="FKV973" s="26"/>
      <c r="FKW973" s="26"/>
      <c r="FKX973" s="26"/>
      <c r="FKY973" s="26"/>
      <c r="FKZ973" s="26"/>
      <c r="FLA973" s="26"/>
      <c r="FLB973" s="26"/>
      <c r="FLC973" s="26"/>
      <c r="FLD973" s="26"/>
      <c r="FLE973" s="26"/>
      <c r="FLF973" s="26"/>
      <c r="FLG973" s="26"/>
      <c r="FLH973" s="26"/>
      <c r="FLI973" s="26"/>
      <c r="FLJ973" s="26"/>
      <c r="FLK973" s="26"/>
      <c r="FLL973" s="26"/>
      <c r="FLM973" s="26"/>
      <c r="FLN973" s="26"/>
      <c r="FLO973" s="26"/>
      <c r="FLP973" s="26"/>
      <c r="FLQ973" s="26"/>
      <c r="FLR973" s="26"/>
      <c r="FLS973" s="26"/>
      <c r="FLT973" s="26"/>
      <c r="FLU973" s="26"/>
      <c r="FLV973" s="26"/>
      <c r="FLW973" s="26"/>
      <c r="FLX973" s="26"/>
      <c r="FLY973" s="26"/>
      <c r="FLZ973" s="26"/>
      <c r="FMA973" s="26"/>
      <c r="FMB973" s="26"/>
      <c r="FMC973" s="26"/>
      <c r="FMD973" s="26"/>
      <c r="FME973" s="26"/>
      <c r="FMF973" s="26"/>
      <c r="FMG973" s="26"/>
      <c r="FMH973" s="26"/>
      <c r="FMI973" s="26"/>
      <c r="FMJ973" s="26"/>
      <c r="FMK973" s="26"/>
      <c r="FML973" s="26"/>
      <c r="FMM973" s="26"/>
      <c r="FMN973" s="26"/>
      <c r="FMO973" s="26"/>
      <c r="FMP973" s="26"/>
      <c r="FMQ973" s="26"/>
      <c r="FMR973" s="26"/>
      <c r="FMS973" s="26"/>
      <c r="FMT973" s="26"/>
      <c r="FMU973" s="26"/>
      <c r="FMV973" s="26"/>
      <c r="FMW973" s="26"/>
      <c r="FMX973" s="26"/>
      <c r="FMY973" s="26"/>
      <c r="FMZ973" s="26"/>
      <c r="FNA973" s="26"/>
      <c r="FNB973" s="26"/>
      <c r="FNC973" s="26"/>
      <c r="FND973" s="26"/>
      <c r="FNE973" s="26"/>
      <c r="FNF973" s="26"/>
      <c r="FNG973" s="26"/>
      <c r="FNH973" s="26"/>
      <c r="FNI973" s="26"/>
      <c r="FNJ973" s="26"/>
      <c r="FNK973" s="26"/>
      <c r="FNL973" s="26"/>
      <c r="FNM973" s="26"/>
      <c r="FNN973" s="26"/>
      <c r="FNO973" s="26"/>
      <c r="FNP973" s="26"/>
      <c r="FNQ973" s="26"/>
      <c r="FNR973" s="26"/>
      <c r="FNS973" s="26"/>
      <c r="FNT973" s="26"/>
      <c r="FNU973" s="26"/>
      <c r="FNV973" s="26"/>
      <c r="FNW973" s="26"/>
      <c r="FNX973" s="26"/>
      <c r="FNY973" s="26"/>
      <c r="FNZ973" s="26"/>
      <c r="FOA973" s="26"/>
      <c r="FOB973" s="26"/>
      <c r="FOC973" s="26"/>
      <c r="FOD973" s="26"/>
      <c r="FOE973" s="26"/>
      <c r="FOF973" s="26"/>
      <c r="FOG973" s="26"/>
      <c r="FOH973" s="26"/>
      <c r="FOI973" s="26"/>
      <c r="FOJ973" s="26"/>
      <c r="FOK973" s="26"/>
      <c r="FOL973" s="26"/>
      <c r="FOM973" s="26"/>
      <c r="FON973" s="26"/>
      <c r="FOO973" s="26"/>
      <c r="FOP973" s="26"/>
      <c r="FOQ973" s="26"/>
      <c r="FOR973" s="26"/>
      <c r="FOS973" s="26"/>
      <c r="FOT973" s="26"/>
      <c r="FOU973" s="26"/>
      <c r="FOV973" s="26"/>
      <c r="FOW973" s="26"/>
      <c r="FOX973" s="26"/>
      <c r="FOY973" s="26"/>
      <c r="FOZ973" s="26"/>
      <c r="FPA973" s="26"/>
      <c r="FPB973" s="26"/>
      <c r="FPC973" s="26"/>
      <c r="FPD973" s="26"/>
      <c r="FPE973" s="26"/>
      <c r="FPF973" s="26"/>
      <c r="FPG973" s="26"/>
      <c r="FPH973" s="26"/>
      <c r="FPI973" s="26"/>
      <c r="FPJ973" s="26"/>
      <c r="FPK973" s="26"/>
      <c r="FPL973" s="26"/>
      <c r="FPM973" s="26"/>
      <c r="FPN973" s="26"/>
      <c r="FPO973" s="26"/>
      <c r="FPP973" s="26"/>
      <c r="FPQ973" s="26"/>
      <c r="FPR973" s="26"/>
      <c r="FPS973" s="26"/>
      <c r="FPT973" s="26"/>
      <c r="FPU973" s="26"/>
      <c r="FPV973" s="26"/>
      <c r="FPW973" s="26"/>
      <c r="FPX973" s="26"/>
      <c r="FPY973" s="26"/>
      <c r="FPZ973" s="26"/>
      <c r="FQA973" s="26"/>
      <c r="FQB973" s="26"/>
      <c r="FQC973" s="26"/>
      <c r="FQD973" s="26"/>
      <c r="FQE973" s="26"/>
      <c r="FQF973" s="26"/>
      <c r="FQG973" s="26"/>
      <c r="FQH973" s="26"/>
      <c r="FQI973" s="26"/>
      <c r="FQJ973" s="26"/>
      <c r="FQK973" s="26"/>
      <c r="FQL973" s="26"/>
      <c r="FQM973" s="26"/>
      <c r="FQN973" s="26"/>
      <c r="FQO973" s="26"/>
      <c r="FQP973" s="26"/>
      <c r="FQQ973" s="26"/>
      <c r="FQR973" s="26"/>
      <c r="FQS973" s="26"/>
      <c r="FQT973" s="26"/>
      <c r="FQU973" s="26"/>
      <c r="FQV973" s="26"/>
      <c r="FQW973" s="26"/>
      <c r="FQX973" s="26"/>
      <c r="FQY973" s="26"/>
      <c r="FQZ973" s="26"/>
      <c r="FRA973" s="26"/>
      <c r="FRB973" s="26"/>
      <c r="FRC973" s="26"/>
      <c r="FRD973" s="26"/>
      <c r="FRE973" s="26"/>
      <c r="FRF973" s="26"/>
      <c r="FRG973" s="26"/>
      <c r="FRH973" s="26"/>
      <c r="FRI973" s="26"/>
      <c r="FRJ973" s="26"/>
      <c r="FRK973" s="26"/>
      <c r="FRL973" s="26"/>
      <c r="FRM973" s="26"/>
      <c r="FRN973" s="26"/>
      <c r="FRO973" s="26"/>
      <c r="FRP973" s="26"/>
      <c r="FRQ973" s="26"/>
      <c r="FRR973" s="26"/>
      <c r="FRS973" s="26"/>
      <c r="FRT973" s="26"/>
      <c r="FRU973" s="26"/>
      <c r="FRV973" s="26"/>
      <c r="FRW973" s="26"/>
      <c r="FRX973" s="26"/>
      <c r="FRY973" s="26"/>
      <c r="FRZ973" s="26"/>
      <c r="FSA973" s="26"/>
      <c r="FSB973" s="26"/>
      <c r="FSC973" s="26"/>
      <c r="FSD973" s="26"/>
      <c r="FSE973" s="26"/>
      <c r="FSF973" s="26"/>
      <c r="FSG973" s="26"/>
      <c r="FSH973" s="26"/>
      <c r="FSI973" s="26"/>
      <c r="FSJ973" s="26"/>
      <c r="FSK973" s="26"/>
      <c r="FSL973" s="26"/>
      <c r="FSM973" s="26"/>
      <c r="FSN973" s="26"/>
      <c r="FSO973" s="26"/>
      <c r="FSP973" s="26"/>
      <c r="FSQ973" s="26"/>
      <c r="FSR973" s="26"/>
      <c r="FSS973" s="26"/>
      <c r="FST973" s="26"/>
      <c r="FSU973" s="26"/>
      <c r="FSV973" s="26"/>
      <c r="FSW973" s="26"/>
      <c r="FSX973" s="26"/>
      <c r="FSY973" s="26"/>
      <c r="FSZ973" s="26"/>
      <c r="FTA973" s="26"/>
      <c r="FTB973" s="26"/>
      <c r="FTC973" s="26"/>
      <c r="FTD973" s="26"/>
      <c r="FTE973" s="26"/>
      <c r="FTF973" s="26"/>
      <c r="FTG973" s="26"/>
      <c r="FTH973" s="26"/>
      <c r="FTI973" s="26"/>
      <c r="FTJ973" s="26"/>
      <c r="FTK973" s="26"/>
      <c r="FTL973" s="26"/>
      <c r="FTM973" s="26"/>
      <c r="FTN973" s="26"/>
      <c r="FTO973" s="26"/>
      <c r="FTP973" s="26"/>
      <c r="FTQ973" s="26"/>
      <c r="FTR973" s="26"/>
      <c r="FTS973" s="26"/>
      <c r="FTT973" s="26"/>
      <c r="FTU973" s="26"/>
      <c r="FTV973" s="26"/>
      <c r="FTW973" s="26"/>
      <c r="FTX973" s="26"/>
      <c r="FTY973" s="26"/>
      <c r="FTZ973" s="26"/>
      <c r="FUA973" s="26"/>
      <c r="FUB973" s="26"/>
      <c r="FUC973" s="26"/>
      <c r="FUD973" s="26"/>
      <c r="FUE973" s="26"/>
      <c r="FUF973" s="26"/>
      <c r="FUG973" s="26"/>
      <c r="FUH973" s="26"/>
      <c r="FUI973" s="26"/>
      <c r="FUJ973" s="26"/>
      <c r="FUK973" s="26"/>
      <c r="FUL973" s="26"/>
      <c r="FUM973" s="26"/>
      <c r="FUN973" s="26"/>
      <c r="FUO973" s="26"/>
      <c r="FUP973" s="26"/>
      <c r="FUQ973" s="26"/>
      <c r="FUR973" s="26"/>
      <c r="FUS973" s="26"/>
      <c r="FUT973" s="26"/>
      <c r="FUU973" s="26"/>
      <c r="FUV973" s="26"/>
      <c r="FUW973" s="26"/>
      <c r="FUX973" s="26"/>
      <c r="FUY973" s="26"/>
      <c r="FUZ973" s="26"/>
      <c r="FVA973" s="26"/>
      <c r="FVB973" s="26"/>
      <c r="FVC973" s="26"/>
      <c r="FVD973" s="26"/>
      <c r="FVE973" s="26"/>
      <c r="FVF973" s="26"/>
      <c r="FVG973" s="26"/>
      <c r="FVH973" s="26"/>
      <c r="FVI973" s="26"/>
      <c r="FVJ973" s="26"/>
      <c r="FVK973" s="26"/>
      <c r="FVL973" s="26"/>
      <c r="FVM973" s="26"/>
      <c r="FVN973" s="26"/>
      <c r="FVO973" s="26"/>
      <c r="FVP973" s="26"/>
      <c r="FVQ973" s="26"/>
      <c r="FVR973" s="26"/>
      <c r="FVS973" s="26"/>
      <c r="FVT973" s="26"/>
      <c r="FVU973" s="26"/>
      <c r="FVV973" s="26"/>
      <c r="FVW973" s="26"/>
      <c r="FVX973" s="26"/>
      <c r="FVY973" s="26"/>
      <c r="FVZ973" s="26"/>
      <c r="FWA973" s="26"/>
      <c r="FWB973" s="26"/>
      <c r="FWC973" s="26"/>
      <c r="FWD973" s="26"/>
      <c r="FWE973" s="26"/>
      <c r="FWF973" s="26"/>
      <c r="FWG973" s="26"/>
      <c r="FWH973" s="26"/>
      <c r="FWI973" s="26"/>
      <c r="FWJ973" s="26"/>
      <c r="FWK973" s="26"/>
      <c r="FWL973" s="26"/>
      <c r="FWM973" s="26"/>
      <c r="FWN973" s="26"/>
      <c r="FWO973" s="26"/>
      <c r="FWP973" s="26"/>
      <c r="FWQ973" s="26"/>
      <c r="FWR973" s="26"/>
      <c r="FWS973" s="26"/>
      <c r="FWT973" s="26"/>
      <c r="FWU973" s="26"/>
      <c r="FWV973" s="26"/>
      <c r="FWW973" s="26"/>
      <c r="FWX973" s="26"/>
      <c r="FWY973" s="26"/>
      <c r="FWZ973" s="26"/>
      <c r="FXA973" s="26"/>
      <c r="FXB973" s="26"/>
      <c r="FXC973" s="26"/>
      <c r="FXD973" s="26"/>
      <c r="FXE973" s="26"/>
      <c r="FXF973" s="26"/>
      <c r="FXG973" s="26"/>
      <c r="FXH973" s="26"/>
      <c r="FXI973" s="26"/>
      <c r="FXJ973" s="26"/>
      <c r="FXK973" s="26"/>
      <c r="FXL973" s="26"/>
      <c r="FXM973" s="26"/>
      <c r="FXN973" s="26"/>
      <c r="FXO973" s="26"/>
      <c r="FXP973" s="26"/>
      <c r="FXQ973" s="26"/>
      <c r="FXR973" s="26"/>
      <c r="FXS973" s="26"/>
      <c r="FXT973" s="26"/>
      <c r="FXU973" s="26"/>
      <c r="FXV973" s="26"/>
      <c r="FXW973" s="26"/>
      <c r="FXX973" s="26"/>
      <c r="FXY973" s="26"/>
      <c r="FXZ973" s="26"/>
      <c r="FYA973" s="26"/>
      <c r="FYB973" s="26"/>
      <c r="FYC973" s="26"/>
      <c r="FYD973" s="26"/>
      <c r="FYE973" s="26"/>
      <c r="FYF973" s="26"/>
      <c r="FYG973" s="26"/>
      <c r="FYH973" s="26"/>
      <c r="FYI973" s="26"/>
      <c r="FYJ973" s="26"/>
      <c r="FYK973" s="26"/>
      <c r="FYL973" s="26"/>
      <c r="FYM973" s="26"/>
      <c r="FYN973" s="26"/>
      <c r="FYO973" s="26"/>
      <c r="FYP973" s="26"/>
      <c r="FYQ973" s="26"/>
      <c r="FYR973" s="26"/>
      <c r="FYS973" s="26"/>
      <c r="FYT973" s="26"/>
      <c r="FYU973" s="26"/>
      <c r="FYV973" s="26"/>
      <c r="FYW973" s="26"/>
      <c r="FYX973" s="26"/>
      <c r="FYY973" s="26"/>
      <c r="FYZ973" s="26"/>
      <c r="FZA973" s="26"/>
      <c r="FZB973" s="26"/>
      <c r="FZC973" s="26"/>
      <c r="FZD973" s="26"/>
      <c r="FZE973" s="26"/>
      <c r="FZF973" s="26"/>
      <c r="FZG973" s="26"/>
      <c r="FZH973" s="26"/>
      <c r="FZI973" s="26"/>
      <c r="FZJ973" s="26"/>
      <c r="FZK973" s="26"/>
      <c r="FZL973" s="26"/>
      <c r="FZM973" s="26"/>
      <c r="FZN973" s="26"/>
      <c r="FZO973" s="26"/>
      <c r="FZP973" s="26"/>
      <c r="FZQ973" s="26"/>
      <c r="FZR973" s="26"/>
      <c r="FZS973" s="26"/>
      <c r="FZT973" s="26"/>
      <c r="FZU973" s="26"/>
      <c r="FZV973" s="26"/>
      <c r="FZW973" s="26"/>
      <c r="FZX973" s="26"/>
      <c r="FZY973" s="26"/>
      <c r="FZZ973" s="26"/>
      <c r="GAA973" s="26"/>
      <c r="GAB973" s="26"/>
      <c r="GAC973" s="26"/>
      <c r="GAD973" s="26"/>
      <c r="GAE973" s="26"/>
      <c r="GAF973" s="26"/>
      <c r="GAG973" s="26"/>
      <c r="GAH973" s="26"/>
      <c r="GAI973" s="26"/>
      <c r="GAJ973" s="26"/>
      <c r="GAK973" s="26"/>
      <c r="GAL973" s="26"/>
      <c r="GAM973" s="26"/>
      <c r="GAN973" s="26"/>
      <c r="GAO973" s="26"/>
      <c r="GAP973" s="26"/>
      <c r="GAQ973" s="26"/>
      <c r="GAR973" s="26"/>
      <c r="GAS973" s="26"/>
      <c r="GAT973" s="26"/>
      <c r="GAU973" s="26"/>
      <c r="GAV973" s="26"/>
      <c r="GAW973" s="26"/>
      <c r="GAX973" s="26"/>
      <c r="GAY973" s="26"/>
      <c r="GAZ973" s="26"/>
      <c r="GBA973" s="26"/>
      <c r="GBB973" s="26"/>
      <c r="GBC973" s="26"/>
      <c r="GBD973" s="26"/>
      <c r="GBE973" s="26"/>
      <c r="GBF973" s="26"/>
      <c r="GBG973" s="26"/>
      <c r="GBH973" s="26"/>
      <c r="GBI973" s="26"/>
      <c r="GBJ973" s="26"/>
      <c r="GBK973" s="26"/>
      <c r="GBL973" s="26"/>
      <c r="GBM973" s="26"/>
      <c r="GBN973" s="26"/>
      <c r="GBO973" s="26"/>
      <c r="GBP973" s="26"/>
      <c r="GBQ973" s="26"/>
      <c r="GBR973" s="26"/>
      <c r="GBS973" s="26"/>
      <c r="GBT973" s="26"/>
      <c r="GBU973" s="26"/>
      <c r="GBV973" s="26"/>
      <c r="GBW973" s="26"/>
      <c r="GBX973" s="26"/>
      <c r="GBY973" s="26"/>
      <c r="GBZ973" s="26"/>
      <c r="GCA973" s="26"/>
      <c r="GCB973" s="26"/>
      <c r="GCC973" s="26"/>
      <c r="GCD973" s="26"/>
      <c r="GCE973" s="26"/>
      <c r="GCF973" s="26"/>
      <c r="GCG973" s="26"/>
      <c r="GCH973" s="26"/>
      <c r="GCI973" s="26"/>
      <c r="GCJ973" s="26"/>
      <c r="GCK973" s="26"/>
      <c r="GCL973" s="26"/>
      <c r="GCM973" s="26"/>
      <c r="GCN973" s="26"/>
      <c r="GCO973" s="26"/>
      <c r="GCP973" s="26"/>
      <c r="GCQ973" s="26"/>
      <c r="GCR973" s="26"/>
      <c r="GCS973" s="26"/>
      <c r="GCT973" s="26"/>
      <c r="GCU973" s="26"/>
      <c r="GCV973" s="26"/>
      <c r="GCW973" s="26"/>
      <c r="GCX973" s="26"/>
      <c r="GCY973" s="26"/>
      <c r="GCZ973" s="26"/>
      <c r="GDA973" s="26"/>
      <c r="GDB973" s="26"/>
      <c r="GDC973" s="26"/>
      <c r="GDD973" s="26"/>
      <c r="GDE973" s="26"/>
      <c r="GDF973" s="26"/>
      <c r="GDG973" s="26"/>
      <c r="GDH973" s="26"/>
      <c r="GDI973" s="26"/>
      <c r="GDJ973" s="26"/>
      <c r="GDK973" s="26"/>
      <c r="GDL973" s="26"/>
      <c r="GDM973" s="26"/>
      <c r="GDN973" s="26"/>
      <c r="GDO973" s="26"/>
      <c r="GDP973" s="26"/>
      <c r="GDQ973" s="26"/>
      <c r="GDR973" s="26"/>
      <c r="GDS973" s="26"/>
      <c r="GDT973" s="26"/>
      <c r="GDU973" s="26"/>
      <c r="GDV973" s="26"/>
      <c r="GDW973" s="26"/>
      <c r="GDX973" s="26"/>
      <c r="GDY973" s="26"/>
      <c r="GDZ973" s="26"/>
      <c r="GEA973" s="26"/>
      <c r="GEB973" s="26"/>
      <c r="GEC973" s="26"/>
      <c r="GED973" s="26"/>
      <c r="GEE973" s="26"/>
      <c r="GEF973" s="26"/>
      <c r="GEG973" s="26"/>
      <c r="GEH973" s="26"/>
      <c r="GEI973" s="26"/>
      <c r="GEJ973" s="26"/>
      <c r="GEK973" s="26"/>
      <c r="GEL973" s="26"/>
      <c r="GEM973" s="26"/>
      <c r="GEN973" s="26"/>
      <c r="GEO973" s="26"/>
      <c r="GEP973" s="26"/>
      <c r="GEQ973" s="26"/>
      <c r="GER973" s="26"/>
      <c r="GES973" s="26"/>
      <c r="GET973" s="26"/>
      <c r="GEU973" s="26"/>
      <c r="GEV973" s="26"/>
      <c r="GEW973" s="26"/>
      <c r="GEX973" s="26"/>
      <c r="GEY973" s="26"/>
      <c r="GEZ973" s="26"/>
      <c r="GFA973" s="26"/>
      <c r="GFB973" s="26"/>
      <c r="GFC973" s="26"/>
      <c r="GFD973" s="26"/>
      <c r="GFE973" s="26"/>
      <c r="GFF973" s="26"/>
      <c r="GFG973" s="26"/>
      <c r="GFH973" s="26"/>
      <c r="GFI973" s="26"/>
      <c r="GFJ973" s="26"/>
      <c r="GFK973" s="26"/>
      <c r="GFL973" s="26"/>
      <c r="GFM973" s="26"/>
      <c r="GFN973" s="26"/>
      <c r="GFO973" s="26"/>
      <c r="GFP973" s="26"/>
      <c r="GFQ973" s="26"/>
      <c r="GFR973" s="26"/>
      <c r="GFS973" s="26"/>
      <c r="GFT973" s="26"/>
      <c r="GFU973" s="26"/>
      <c r="GFV973" s="26"/>
      <c r="GFW973" s="26"/>
      <c r="GFX973" s="26"/>
      <c r="GFY973" s="26"/>
      <c r="GFZ973" s="26"/>
      <c r="GGA973" s="26"/>
      <c r="GGB973" s="26"/>
      <c r="GGC973" s="26"/>
      <c r="GGD973" s="26"/>
      <c r="GGE973" s="26"/>
      <c r="GGF973" s="26"/>
      <c r="GGG973" s="26"/>
      <c r="GGH973" s="26"/>
      <c r="GGI973" s="26"/>
      <c r="GGJ973" s="26"/>
      <c r="GGK973" s="26"/>
      <c r="GGL973" s="26"/>
      <c r="GGM973" s="26"/>
      <c r="GGN973" s="26"/>
      <c r="GGO973" s="26"/>
      <c r="GGP973" s="26"/>
      <c r="GGQ973" s="26"/>
      <c r="GGR973" s="26"/>
      <c r="GGS973" s="26"/>
      <c r="GGT973" s="26"/>
      <c r="GGU973" s="26"/>
      <c r="GGV973" s="26"/>
      <c r="GGW973" s="26"/>
      <c r="GGX973" s="26"/>
      <c r="GGY973" s="26"/>
      <c r="GGZ973" s="26"/>
      <c r="GHA973" s="26"/>
      <c r="GHB973" s="26"/>
      <c r="GHC973" s="26"/>
      <c r="GHD973" s="26"/>
      <c r="GHE973" s="26"/>
      <c r="GHF973" s="26"/>
      <c r="GHG973" s="26"/>
      <c r="GHH973" s="26"/>
      <c r="GHI973" s="26"/>
      <c r="GHJ973" s="26"/>
      <c r="GHK973" s="26"/>
      <c r="GHL973" s="26"/>
      <c r="GHM973" s="26"/>
      <c r="GHN973" s="26"/>
      <c r="GHO973" s="26"/>
      <c r="GHP973" s="26"/>
      <c r="GHQ973" s="26"/>
      <c r="GHR973" s="26"/>
      <c r="GHS973" s="26"/>
      <c r="GHT973" s="26"/>
      <c r="GHU973" s="26"/>
      <c r="GHV973" s="26"/>
      <c r="GHW973" s="26"/>
      <c r="GHX973" s="26"/>
      <c r="GHY973" s="26"/>
      <c r="GHZ973" s="26"/>
      <c r="GIA973" s="26"/>
      <c r="GIB973" s="26"/>
      <c r="GIC973" s="26"/>
      <c r="GID973" s="26"/>
      <c r="GIE973" s="26"/>
      <c r="GIF973" s="26"/>
      <c r="GIG973" s="26"/>
      <c r="GIH973" s="26"/>
      <c r="GII973" s="26"/>
      <c r="GIJ973" s="26"/>
      <c r="GIK973" s="26"/>
      <c r="GIL973" s="26"/>
      <c r="GIM973" s="26"/>
      <c r="GIN973" s="26"/>
      <c r="GIO973" s="26"/>
      <c r="GIP973" s="26"/>
      <c r="GIQ973" s="26"/>
      <c r="GIR973" s="26"/>
      <c r="GIS973" s="26"/>
      <c r="GIT973" s="26"/>
      <c r="GIU973" s="26"/>
      <c r="GIV973" s="26"/>
      <c r="GIW973" s="26"/>
      <c r="GIX973" s="26"/>
      <c r="GIY973" s="26"/>
      <c r="GIZ973" s="26"/>
      <c r="GJA973" s="26"/>
      <c r="GJB973" s="26"/>
      <c r="GJC973" s="26"/>
      <c r="GJD973" s="26"/>
      <c r="GJE973" s="26"/>
      <c r="GJF973" s="26"/>
      <c r="GJG973" s="26"/>
      <c r="GJH973" s="26"/>
      <c r="GJI973" s="26"/>
      <c r="GJJ973" s="26"/>
      <c r="GJK973" s="26"/>
      <c r="GJL973" s="26"/>
      <c r="GJM973" s="26"/>
      <c r="GJN973" s="26"/>
      <c r="GJO973" s="26"/>
      <c r="GJP973" s="26"/>
      <c r="GJQ973" s="26"/>
      <c r="GJR973" s="26"/>
      <c r="GJS973" s="26"/>
      <c r="GJT973" s="26"/>
      <c r="GJU973" s="26"/>
      <c r="GJV973" s="26"/>
      <c r="GJW973" s="26"/>
      <c r="GJX973" s="26"/>
      <c r="GJY973" s="26"/>
      <c r="GJZ973" s="26"/>
      <c r="GKA973" s="26"/>
      <c r="GKB973" s="26"/>
      <c r="GKC973" s="26"/>
      <c r="GKD973" s="26"/>
      <c r="GKE973" s="26"/>
      <c r="GKF973" s="26"/>
      <c r="GKG973" s="26"/>
      <c r="GKH973" s="26"/>
      <c r="GKI973" s="26"/>
      <c r="GKJ973" s="26"/>
      <c r="GKK973" s="26"/>
      <c r="GKL973" s="26"/>
      <c r="GKM973" s="26"/>
      <c r="GKN973" s="26"/>
      <c r="GKO973" s="26"/>
      <c r="GKP973" s="26"/>
      <c r="GKQ973" s="26"/>
      <c r="GKR973" s="26"/>
      <c r="GKS973" s="26"/>
      <c r="GKT973" s="26"/>
      <c r="GKU973" s="26"/>
      <c r="GKV973" s="26"/>
      <c r="GKW973" s="26"/>
      <c r="GKX973" s="26"/>
      <c r="GKY973" s="26"/>
      <c r="GKZ973" s="26"/>
      <c r="GLA973" s="26"/>
      <c r="GLB973" s="26"/>
      <c r="GLC973" s="26"/>
      <c r="GLD973" s="26"/>
      <c r="GLE973" s="26"/>
      <c r="GLF973" s="26"/>
      <c r="GLG973" s="26"/>
      <c r="GLH973" s="26"/>
      <c r="GLI973" s="26"/>
      <c r="GLJ973" s="26"/>
      <c r="GLK973" s="26"/>
      <c r="GLL973" s="26"/>
      <c r="GLM973" s="26"/>
      <c r="GLN973" s="26"/>
      <c r="GLO973" s="26"/>
      <c r="GLP973" s="26"/>
      <c r="GLQ973" s="26"/>
      <c r="GLR973" s="26"/>
      <c r="GLS973" s="26"/>
      <c r="GLT973" s="26"/>
      <c r="GLU973" s="26"/>
      <c r="GLV973" s="26"/>
      <c r="GLW973" s="26"/>
      <c r="GLX973" s="26"/>
      <c r="GLY973" s="26"/>
      <c r="GLZ973" s="26"/>
      <c r="GMA973" s="26"/>
      <c r="GMB973" s="26"/>
      <c r="GMC973" s="26"/>
      <c r="GMD973" s="26"/>
      <c r="GME973" s="26"/>
      <c r="GMF973" s="26"/>
      <c r="GMG973" s="26"/>
      <c r="GMH973" s="26"/>
      <c r="GMI973" s="26"/>
      <c r="GMJ973" s="26"/>
      <c r="GMK973" s="26"/>
      <c r="GML973" s="26"/>
      <c r="GMM973" s="26"/>
      <c r="GMN973" s="26"/>
      <c r="GMO973" s="26"/>
      <c r="GMP973" s="26"/>
      <c r="GMQ973" s="26"/>
      <c r="GMR973" s="26"/>
      <c r="GMS973" s="26"/>
      <c r="GMT973" s="26"/>
      <c r="GMU973" s="26"/>
      <c r="GMV973" s="26"/>
      <c r="GMW973" s="26"/>
      <c r="GMX973" s="26"/>
      <c r="GMY973" s="26"/>
      <c r="GMZ973" s="26"/>
      <c r="GNA973" s="26"/>
      <c r="GNB973" s="26"/>
      <c r="GNC973" s="26"/>
      <c r="GND973" s="26"/>
      <c r="GNE973" s="26"/>
      <c r="GNF973" s="26"/>
      <c r="GNG973" s="26"/>
      <c r="GNH973" s="26"/>
      <c r="GNI973" s="26"/>
      <c r="GNJ973" s="26"/>
      <c r="GNK973" s="26"/>
      <c r="GNL973" s="26"/>
      <c r="GNM973" s="26"/>
      <c r="GNN973" s="26"/>
      <c r="GNO973" s="26"/>
      <c r="GNP973" s="26"/>
      <c r="GNQ973" s="26"/>
      <c r="GNR973" s="26"/>
      <c r="GNS973" s="26"/>
      <c r="GNT973" s="26"/>
      <c r="GNU973" s="26"/>
      <c r="GNV973" s="26"/>
      <c r="GNW973" s="26"/>
      <c r="GNX973" s="26"/>
      <c r="GNY973" s="26"/>
      <c r="GNZ973" s="26"/>
      <c r="GOA973" s="26"/>
      <c r="GOB973" s="26"/>
      <c r="GOC973" s="26"/>
      <c r="GOD973" s="26"/>
      <c r="GOE973" s="26"/>
      <c r="GOF973" s="26"/>
      <c r="GOG973" s="26"/>
      <c r="GOH973" s="26"/>
      <c r="GOI973" s="26"/>
      <c r="GOJ973" s="26"/>
      <c r="GOK973" s="26"/>
      <c r="GOL973" s="26"/>
      <c r="GOM973" s="26"/>
      <c r="GON973" s="26"/>
      <c r="GOO973" s="26"/>
      <c r="GOP973" s="26"/>
      <c r="GOQ973" s="26"/>
      <c r="GOR973" s="26"/>
      <c r="GOS973" s="26"/>
      <c r="GOT973" s="26"/>
      <c r="GOU973" s="26"/>
      <c r="GOV973" s="26"/>
      <c r="GOW973" s="26"/>
      <c r="GOX973" s="26"/>
      <c r="GOY973" s="26"/>
      <c r="GOZ973" s="26"/>
      <c r="GPA973" s="26"/>
      <c r="GPB973" s="26"/>
      <c r="GPC973" s="26"/>
      <c r="GPD973" s="26"/>
      <c r="GPE973" s="26"/>
      <c r="GPF973" s="26"/>
      <c r="GPG973" s="26"/>
      <c r="GPH973" s="26"/>
      <c r="GPI973" s="26"/>
      <c r="GPJ973" s="26"/>
      <c r="GPK973" s="26"/>
      <c r="GPL973" s="26"/>
      <c r="GPM973" s="26"/>
      <c r="GPN973" s="26"/>
      <c r="GPO973" s="26"/>
      <c r="GPP973" s="26"/>
      <c r="GPQ973" s="26"/>
      <c r="GPR973" s="26"/>
      <c r="GPS973" s="26"/>
      <c r="GPT973" s="26"/>
      <c r="GPU973" s="26"/>
      <c r="GPV973" s="26"/>
      <c r="GPW973" s="26"/>
      <c r="GPX973" s="26"/>
      <c r="GPY973" s="26"/>
      <c r="GPZ973" s="26"/>
      <c r="GQA973" s="26"/>
      <c r="GQB973" s="26"/>
      <c r="GQC973" s="26"/>
      <c r="GQD973" s="26"/>
      <c r="GQE973" s="26"/>
      <c r="GQF973" s="26"/>
      <c r="GQG973" s="26"/>
      <c r="GQH973" s="26"/>
      <c r="GQI973" s="26"/>
      <c r="GQJ973" s="26"/>
      <c r="GQK973" s="26"/>
      <c r="GQL973" s="26"/>
      <c r="GQM973" s="26"/>
      <c r="GQN973" s="26"/>
      <c r="GQO973" s="26"/>
      <c r="GQP973" s="26"/>
      <c r="GQQ973" s="26"/>
      <c r="GQR973" s="26"/>
      <c r="GQS973" s="26"/>
      <c r="GQT973" s="26"/>
      <c r="GQU973" s="26"/>
      <c r="GQV973" s="26"/>
      <c r="GQW973" s="26"/>
      <c r="GQX973" s="26"/>
      <c r="GQY973" s="26"/>
      <c r="GQZ973" s="26"/>
      <c r="GRA973" s="26"/>
      <c r="GRB973" s="26"/>
      <c r="GRC973" s="26"/>
      <c r="GRD973" s="26"/>
      <c r="GRE973" s="26"/>
      <c r="GRF973" s="26"/>
      <c r="GRG973" s="26"/>
      <c r="GRH973" s="26"/>
      <c r="GRI973" s="26"/>
      <c r="GRJ973" s="26"/>
      <c r="GRK973" s="26"/>
      <c r="GRL973" s="26"/>
      <c r="GRM973" s="26"/>
      <c r="GRN973" s="26"/>
      <c r="GRO973" s="26"/>
      <c r="GRP973" s="26"/>
      <c r="GRQ973" s="26"/>
      <c r="GRR973" s="26"/>
      <c r="GRS973" s="26"/>
      <c r="GRT973" s="26"/>
      <c r="GRU973" s="26"/>
      <c r="GRV973" s="26"/>
      <c r="GRW973" s="26"/>
      <c r="GRX973" s="26"/>
      <c r="GRY973" s="26"/>
      <c r="GRZ973" s="26"/>
      <c r="GSA973" s="26"/>
      <c r="GSB973" s="26"/>
      <c r="GSC973" s="26"/>
      <c r="GSD973" s="26"/>
      <c r="GSE973" s="26"/>
      <c r="GSF973" s="26"/>
      <c r="GSG973" s="26"/>
      <c r="GSH973" s="26"/>
      <c r="GSI973" s="26"/>
      <c r="GSJ973" s="26"/>
      <c r="GSK973" s="26"/>
      <c r="GSL973" s="26"/>
      <c r="GSM973" s="26"/>
      <c r="GSN973" s="26"/>
      <c r="GSO973" s="26"/>
      <c r="GSP973" s="26"/>
      <c r="GSQ973" s="26"/>
      <c r="GSR973" s="26"/>
      <c r="GSS973" s="26"/>
      <c r="GST973" s="26"/>
      <c r="GSU973" s="26"/>
      <c r="GSV973" s="26"/>
      <c r="GSW973" s="26"/>
      <c r="GSX973" s="26"/>
      <c r="GSY973" s="26"/>
      <c r="GSZ973" s="26"/>
      <c r="GTA973" s="26"/>
      <c r="GTB973" s="26"/>
      <c r="GTC973" s="26"/>
      <c r="GTD973" s="26"/>
      <c r="GTE973" s="26"/>
      <c r="GTF973" s="26"/>
      <c r="GTG973" s="26"/>
      <c r="GTH973" s="26"/>
      <c r="GTI973" s="26"/>
      <c r="GTJ973" s="26"/>
      <c r="GTK973" s="26"/>
      <c r="GTL973" s="26"/>
      <c r="GTM973" s="26"/>
      <c r="GTN973" s="26"/>
      <c r="GTO973" s="26"/>
      <c r="GTP973" s="26"/>
      <c r="GTQ973" s="26"/>
      <c r="GTR973" s="26"/>
      <c r="GTS973" s="26"/>
      <c r="GTT973" s="26"/>
      <c r="GTU973" s="26"/>
      <c r="GTV973" s="26"/>
      <c r="GTW973" s="26"/>
      <c r="GTX973" s="26"/>
      <c r="GTY973" s="26"/>
      <c r="GTZ973" s="26"/>
      <c r="GUA973" s="26"/>
      <c r="GUB973" s="26"/>
      <c r="GUC973" s="26"/>
      <c r="GUD973" s="26"/>
      <c r="GUE973" s="26"/>
      <c r="GUF973" s="26"/>
      <c r="GUG973" s="26"/>
      <c r="GUH973" s="26"/>
      <c r="GUI973" s="26"/>
      <c r="GUJ973" s="26"/>
      <c r="GUK973" s="26"/>
      <c r="GUL973" s="26"/>
      <c r="GUM973" s="26"/>
      <c r="GUN973" s="26"/>
      <c r="GUO973" s="26"/>
      <c r="GUP973" s="26"/>
      <c r="GUQ973" s="26"/>
      <c r="GUR973" s="26"/>
      <c r="GUS973" s="26"/>
      <c r="GUT973" s="26"/>
      <c r="GUU973" s="26"/>
      <c r="GUV973" s="26"/>
      <c r="GUW973" s="26"/>
      <c r="GUX973" s="26"/>
      <c r="GUY973" s="26"/>
      <c r="GUZ973" s="26"/>
      <c r="GVA973" s="26"/>
      <c r="GVB973" s="26"/>
      <c r="GVC973" s="26"/>
      <c r="GVD973" s="26"/>
      <c r="GVE973" s="26"/>
      <c r="GVF973" s="26"/>
      <c r="GVG973" s="26"/>
      <c r="GVH973" s="26"/>
      <c r="GVI973" s="26"/>
      <c r="GVJ973" s="26"/>
      <c r="GVK973" s="26"/>
      <c r="GVL973" s="26"/>
      <c r="GVM973" s="26"/>
      <c r="GVN973" s="26"/>
      <c r="GVO973" s="26"/>
      <c r="GVP973" s="26"/>
      <c r="GVQ973" s="26"/>
      <c r="GVR973" s="26"/>
      <c r="GVS973" s="26"/>
      <c r="GVT973" s="26"/>
      <c r="GVU973" s="26"/>
      <c r="GVV973" s="26"/>
      <c r="GVW973" s="26"/>
      <c r="GVX973" s="26"/>
      <c r="GVY973" s="26"/>
      <c r="GVZ973" s="26"/>
      <c r="GWA973" s="26"/>
      <c r="GWB973" s="26"/>
      <c r="GWC973" s="26"/>
      <c r="GWD973" s="26"/>
      <c r="GWE973" s="26"/>
      <c r="GWF973" s="26"/>
      <c r="GWG973" s="26"/>
      <c r="GWH973" s="26"/>
      <c r="GWI973" s="26"/>
      <c r="GWJ973" s="26"/>
      <c r="GWK973" s="26"/>
      <c r="GWL973" s="26"/>
      <c r="GWM973" s="26"/>
      <c r="GWN973" s="26"/>
      <c r="GWO973" s="26"/>
      <c r="GWP973" s="26"/>
      <c r="GWQ973" s="26"/>
      <c r="GWR973" s="26"/>
      <c r="GWS973" s="26"/>
      <c r="GWT973" s="26"/>
      <c r="GWU973" s="26"/>
      <c r="GWV973" s="26"/>
      <c r="GWW973" s="26"/>
      <c r="GWX973" s="26"/>
      <c r="GWY973" s="26"/>
      <c r="GWZ973" s="26"/>
      <c r="GXA973" s="26"/>
      <c r="GXB973" s="26"/>
      <c r="GXC973" s="26"/>
      <c r="GXD973" s="26"/>
      <c r="GXE973" s="26"/>
      <c r="GXF973" s="26"/>
      <c r="GXG973" s="26"/>
      <c r="GXH973" s="26"/>
      <c r="GXI973" s="26"/>
      <c r="GXJ973" s="26"/>
      <c r="GXK973" s="26"/>
      <c r="GXL973" s="26"/>
      <c r="GXM973" s="26"/>
      <c r="GXN973" s="26"/>
      <c r="GXO973" s="26"/>
      <c r="GXP973" s="26"/>
      <c r="GXQ973" s="26"/>
      <c r="GXR973" s="26"/>
      <c r="GXS973" s="26"/>
      <c r="GXT973" s="26"/>
      <c r="GXU973" s="26"/>
      <c r="GXV973" s="26"/>
      <c r="GXW973" s="26"/>
      <c r="GXX973" s="26"/>
      <c r="GXY973" s="26"/>
      <c r="GXZ973" s="26"/>
      <c r="GYA973" s="26"/>
      <c r="GYB973" s="26"/>
      <c r="GYC973" s="26"/>
      <c r="GYD973" s="26"/>
      <c r="GYE973" s="26"/>
      <c r="GYF973" s="26"/>
      <c r="GYG973" s="26"/>
      <c r="GYH973" s="26"/>
      <c r="GYI973" s="26"/>
      <c r="GYJ973" s="26"/>
      <c r="GYK973" s="26"/>
      <c r="GYL973" s="26"/>
      <c r="GYM973" s="26"/>
      <c r="GYN973" s="26"/>
      <c r="GYO973" s="26"/>
      <c r="GYP973" s="26"/>
      <c r="GYQ973" s="26"/>
      <c r="GYR973" s="26"/>
      <c r="GYS973" s="26"/>
      <c r="GYT973" s="26"/>
      <c r="GYU973" s="26"/>
      <c r="GYV973" s="26"/>
      <c r="GYW973" s="26"/>
      <c r="GYX973" s="26"/>
      <c r="GYY973" s="26"/>
      <c r="GYZ973" s="26"/>
      <c r="GZA973" s="26"/>
      <c r="GZB973" s="26"/>
      <c r="GZC973" s="26"/>
      <c r="GZD973" s="26"/>
      <c r="GZE973" s="26"/>
      <c r="GZF973" s="26"/>
      <c r="GZG973" s="26"/>
      <c r="GZH973" s="26"/>
      <c r="GZI973" s="26"/>
      <c r="GZJ973" s="26"/>
      <c r="GZK973" s="26"/>
      <c r="GZL973" s="26"/>
      <c r="GZM973" s="26"/>
      <c r="GZN973" s="26"/>
      <c r="GZO973" s="26"/>
      <c r="GZP973" s="26"/>
      <c r="GZQ973" s="26"/>
      <c r="GZR973" s="26"/>
      <c r="GZS973" s="26"/>
      <c r="GZT973" s="26"/>
      <c r="GZU973" s="26"/>
      <c r="GZV973" s="26"/>
      <c r="GZW973" s="26"/>
      <c r="GZX973" s="26"/>
      <c r="GZY973" s="26"/>
      <c r="GZZ973" s="26"/>
      <c r="HAA973" s="26"/>
      <c r="HAB973" s="26"/>
      <c r="HAC973" s="26"/>
      <c r="HAD973" s="26"/>
      <c r="HAE973" s="26"/>
      <c r="HAF973" s="26"/>
      <c r="HAG973" s="26"/>
      <c r="HAH973" s="26"/>
      <c r="HAI973" s="26"/>
      <c r="HAJ973" s="26"/>
      <c r="HAK973" s="26"/>
      <c r="HAL973" s="26"/>
      <c r="HAM973" s="26"/>
      <c r="HAN973" s="26"/>
      <c r="HAO973" s="26"/>
      <c r="HAP973" s="26"/>
      <c r="HAQ973" s="26"/>
      <c r="HAR973" s="26"/>
      <c r="HAS973" s="26"/>
      <c r="HAT973" s="26"/>
      <c r="HAU973" s="26"/>
      <c r="HAV973" s="26"/>
      <c r="HAW973" s="26"/>
      <c r="HAX973" s="26"/>
      <c r="HAY973" s="26"/>
      <c r="HAZ973" s="26"/>
      <c r="HBA973" s="26"/>
      <c r="HBB973" s="26"/>
      <c r="HBC973" s="26"/>
      <c r="HBD973" s="26"/>
      <c r="HBE973" s="26"/>
      <c r="HBF973" s="26"/>
      <c r="HBG973" s="26"/>
      <c r="HBH973" s="26"/>
      <c r="HBI973" s="26"/>
      <c r="HBJ973" s="26"/>
      <c r="HBK973" s="26"/>
      <c r="HBL973" s="26"/>
      <c r="HBM973" s="26"/>
      <c r="HBN973" s="26"/>
      <c r="HBO973" s="26"/>
      <c r="HBP973" s="26"/>
      <c r="HBQ973" s="26"/>
      <c r="HBR973" s="26"/>
      <c r="HBS973" s="26"/>
      <c r="HBT973" s="26"/>
      <c r="HBU973" s="26"/>
      <c r="HBV973" s="26"/>
      <c r="HBW973" s="26"/>
      <c r="HBX973" s="26"/>
      <c r="HBY973" s="26"/>
      <c r="HBZ973" s="26"/>
      <c r="HCA973" s="26"/>
      <c r="HCB973" s="26"/>
      <c r="HCC973" s="26"/>
      <c r="HCD973" s="26"/>
      <c r="HCE973" s="26"/>
      <c r="HCF973" s="26"/>
      <c r="HCG973" s="26"/>
      <c r="HCH973" s="26"/>
      <c r="HCI973" s="26"/>
      <c r="HCJ973" s="26"/>
      <c r="HCK973" s="26"/>
      <c r="HCL973" s="26"/>
      <c r="HCM973" s="26"/>
      <c r="HCN973" s="26"/>
      <c r="HCO973" s="26"/>
      <c r="HCP973" s="26"/>
      <c r="HCQ973" s="26"/>
      <c r="HCR973" s="26"/>
      <c r="HCS973" s="26"/>
      <c r="HCT973" s="26"/>
      <c r="HCU973" s="26"/>
      <c r="HCV973" s="26"/>
      <c r="HCW973" s="26"/>
      <c r="HCX973" s="26"/>
      <c r="HCY973" s="26"/>
      <c r="HCZ973" s="26"/>
      <c r="HDA973" s="26"/>
      <c r="HDB973" s="26"/>
      <c r="HDC973" s="26"/>
      <c r="HDD973" s="26"/>
      <c r="HDE973" s="26"/>
      <c r="HDF973" s="26"/>
      <c r="HDG973" s="26"/>
      <c r="HDH973" s="26"/>
      <c r="HDI973" s="26"/>
      <c r="HDJ973" s="26"/>
      <c r="HDK973" s="26"/>
      <c r="HDL973" s="26"/>
      <c r="HDM973" s="26"/>
      <c r="HDN973" s="26"/>
      <c r="HDO973" s="26"/>
      <c r="HDP973" s="26"/>
      <c r="HDQ973" s="26"/>
      <c r="HDR973" s="26"/>
      <c r="HDS973" s="26"/>
      <c r="HDT973" s="26"/>
      <c r="HDU973" s="26"/>
      <c r="HDV973" s="26"/>
      <c r="HDW973" s="26"/>
      <c r="HDX973" s="26"/>
      <c r="HDY973" s="26"/>
      <c r="HDZ973" s="26"/>
      <c r="HEA973" s="26"/>
      <c r="HEB973" s="26"/>
      <c r="HEC973" s="26"/>
      <c r="HED973" s="26"/>
      <c r="HEE973" s="26"/>
      <c r="HEF973" s="26"/>
      <c r="HEG973" s="26"/>
      <c r="HEH973" s="26"/>
      <c r="HEI973" s="26"/>
      <c r="HEJ973" s="26"/>
      <c r="HEK973" s="26"/>
      <c r="HEL973" s="26"/>
      <c r="HEM973" s="26"/>
      <c r="HEN973" s="26"/>
      <c r="HEO973" s="26"/>
      <c r="HEP973" s="26"/>
      <c r="HEQ973" s="26"/>
      <c r="HER973" s="26"/>
      <c r="HES973" s="26"/>
      <c r="HET973" s="26"/>
      <c r="HEU973" s="26"/>
      <c r="HEV973" s="26"/>
      <c r="HEW973" s="26"/>
      <c r="HEX973" s="26"/>
      <c r="HEY973" s="26"/>
      <c r="HEZ973" s="26"/>
      <c r="HFA973" s="26"/>
      <c r="HFB973" s="26"/>
      <c r="HFC973" s="26"/>
      <c r="HFD973" s="26"/>
      <c r="HFE973" s="26"/>
      <c r="HFF973" s="26"/>
      <c r="HFG973" s="26"/>
      <c r="HFH973" s="26"/>
      <c r="HFI973" s="26"/>
      <c r="HFJ973" s="26"/>
      <c r="HFK973" s="26"/>
      <c r="HFL973" s="26"/>
      <c r="HFM973" s="26"/>
      <c r="HFN973" s="26"/>
      <c r="HFO973" s="26"/>
      <c r="HFP973" s="26"/>
      <c r="HFQ973" s="26"/>
      <c r="HFR973" s="26"/>
      <c r="HFS973" s="26"/>
      <c r="HFT973" s="26"/>
      <c r="HFU973" s="26"/>
      <c r="HFV973" s="26"/>
      <c r="HFW973" s="26"/>
      <c r="HFX973" s="26"/>
      <c r="HFY973" s="26"/>
      <c r="HFZ973" s="26"/>
      <c r="HGA973" s="26"/>
      <c r="HGB973" s="26"/>
      <c r="HGC973" s="26"/>
      <c r="HGD973" s="26"/>
      <c r="HGE973" s="26"/>
      <c r="HGF973" s="26"/>
      <c r="HGG973" s="26"/>
      <c r="HGH973" s="26"/>
      <c r="HGI973" s="26"/>
      <c r="HGJ973" s="26"/>
      <c r="HGK973" s="26"/>
      <c r="HGL973" s="26"/>
      <c r="HGM973" s="26"/>
      <c r="HGN973" s="26"/>
      <c r="HGO973" s="26"/>
      <c r="HGP973" s="26"/>
      <c r="HGQ973" s="26"/>
      <c r="HGR973" s="26"/>
      <c r="HGS973" s="26"/>
      <c r="HGT973" s="26"/>
      <c r="HGU973" s="26"/>
      <c r="HGV973" s="26"/>
      <c r="HGW973" s="26"/>
      <c r="HGX973" s="26"/>
      <c r="HGY973" s="26"/>
      <c r="HGZ973" s="26"/>
      <c r="HHA973" s="26"/>
      <c r="HHB973" s="26"/>
      <c r="HHC973" s="26"/>
      <c r="HHD973" s="26"/>
      <c r="HHE973" s="26"/>
      <c r="HHF973" s="26"/>
      <c r="HHG973" s="26"/>
      <c r="HHH973" s="26"/>
      <c r="HHI973" s="26"/>
      <c r="HHJ973" s="26"/>
      <c r="HHK973" s="26"/>
      <c r="HHL973" s="26"/>
      <c r="HHM973" s="26"/>
      <c r="HHN973" s="26"/>
      <c r="HHO973" s="26"/>
      <c r="HHP973" s="26"/>
      <c r="HHQ973" s="26"/>
      <c r="HHR973" s="26"/>
      <c r="HHS973" s="26"/>
      <c r="HHT973" s="26"/>
      <c r="HHU973" s="26"/>
      <c r="HHV973" s="26"/>
      <c r="HHW973" s="26"/>
      <c r="HHX973" s="26"/>
      <c r="HHY973" s="26"/>
      <c r="HHZ973" s="26"/>
      <c r="HIA973" s="26"/>
      <c r="HIB973" s="26"/>
      <c r="HIC973" s="26"/>
      <c r="HID973" s="26"/>
      <c r="HIE973" s="26"/>
      <c r="HIF973" s="26"/>
      <c r="HIG973" s="26"/>
      <c r="HIH973" s="26"/>
      <c r="HII973" s="26"/>
      <c r="HIJ973" s="26"/>
      <c r="HIK973" s="26"/>
      <c r="HIL973" s="26"/>
      <c r="HIM973" s="26"/>
      <c r="HIN973" s="26"/>
      <c r="HIO973" s="26"/>
      <c r="HIP973" s="26"/>
      <c r="HIQ973" s="26"/>
      <c r="HIR973" s="26"/>
      <c r="HIS973" s="26"/>
      <c r="HIT973" s="26"/>
      <c r="HIU973" s="26"/>
      <c r="HIV973" s="26"/>
      <c r="HIW973" s="26"/>
      <c r="HIX973" s="26"/>
      <c r="HIY973" s="26"/>
      <c r="HIZ973" s="26"/>
      <c r="HJA973" s="26"/>
      <c r="HJB973" s="26"/>
      <c r="HJC973" s="26"/>
      <c r="HJD973" s="26"/>
      <c r="HJE973" s="26"/>
      <c r="HJF973" s="26"/>
      <c r="HJG973" s="26"/>
      <c r="HJH973" s="26"/>
      <c r="HJI973" s="26"/>
      <c r="HJJ973" s="26"/>
      <c r="HJK973" s="26"/>
      <c r="HJL973" s="26"/>
      <c r="HJM973" s="26"/>
      <c r="HJN973" s="26"/>
      <c r="HJO973" s="26"/>
      <c r="HJP973" s="26"/>
      <c r="HJQ973" s="26"/>
      <c r="HJR973" s="26"/>
      <c r="HJS973" s="26"/>
      <c r="HJT973" s="26"/>
      <c r="HJU973" s="26"/>
      <c r="HJV973" s="26"/>
      <c r="HJW973" s="26"/>
      <c r="HJX973" s="26"/>
      <c r="HJY973" s="26"/>
      <c r="HJZ973" s="26"/>
      <c r="HKA973" s="26"/>
      <c r="HKB973" s="26"/>
      <c r="HKC973" s="26"/>
      <c r="HKD973" s="26"/>
      <c r="HKE973" s="26"/>
      <c r="HKF973" s="26"/>
      <c r="HKG973" s="26"/>
      <c r="HKH973" s="26"/>
      <c r="HKI973" s="26"/>
      <c r="HKJ973" s="26"/>
      <c r="HKK973" s="26"/>
      <c r="HKL973" s="26"/>
      <c r="HKM973" s="26"/>
      <c r="HKN973" s="26"/>
      <c r="HKO973" s="26"/>
      <c r="HKP973" s="26"/>
      <c r="HKQ973" s="26"/>
      <c r="HKR973" s="26"/>
      <c r="HKS973" s="26"/>
      <c r="HKT973" s="26"/>
      <c r="HKU973" s="26"/>
      <c r="HKV973" s="26"/>
      <c r="HKW973" s="26"/>
      <c r="HKX973" s="26"/>
      <c r="HKY973" s="26"/>
      <c r="HKZ973" s="26"/>
      <c r="HLA973" s="26"/>
      <c r="HLB973" s="26"/>
      <c r="HLC973" s="26"/>
      <c r="HLD973" s="26"/>
      <c r="HLE973" s="26"/>
      <c r="HLF973" s="26"/>
      <c r="HLG973" s="26"/>
      <c r="HLH973" s="26"/>
      <c r="HLI973" s="26"/>
      <c r="HLJ973" s="26"/>
      <c r="HLK973" s="26"/>
      <c r="HLL973" s="26"/>
      <c r="HLM973" s="26"/>
      <c r="HLN973" s="26"/>
      <c r="HLO973" s="26"/>
      <c r="HLP973" s="26"/>
      <c r="HLQ973" s="26"/>
      <c r="HLR973" s="26"/>
      <c r="HLS973" s="26"/>
      <c r="HLT973" s="26"/>
      <c r="HLU973" s="26"/>
      <c r="HLV973" s="26"/>
      <c r="HLW973" s="26"/>
      <c r="HLX973" s="26"/>
      <c r="HLY973" s="26"/>
      <c r="HLZ973" s="26"/>
      <c r="HMA973" s="26"/>
      <c r="HMB973" s="26"/>
      <c r="HMC973" s="26"/>
      <c r="HMD973" s="26"/>
      <c r="HME973" s="26"/>
      <c r="HMF973" s="26"/>
      <c r="HMG973" s="26"/>
      <c r="HMH973" s="26"/>
      <c r="HMI973" s="26"/>
      <c r="HMJ973" s="26"/>
      <c r="HMK973" s="26"/>
      <c r="HML973" s="26"/>
      <c r="HMM973" s="26"/>
      <c r="HMN973" s="26"/>
      <c r="HMO973" s="26"/>
      <c r="HMP973" s="26"/>
      <c r="HMQ973" s="26"/>
      <c r="HMR973" s="26"/>
      <c r="HMS973" s="26"/>
      <c r="HMT973" s="26"/>
      <c r="HMU973" s="26"/>
      <c r="HMV973" s="26"/>
      <c r="HMW973" s="26"/>
      <c r="HMX973" s="26"/>
      <c r="HMY973" s="26"/>
      <c r="HMZ973" s="26"/>
      <c r="HNA973" s="26"/>
      <c r="HNB973" s="26"/>
      <c r="HNC973" s="26"/>
      <c r="HND973" s="26"/>
      <c r="HNE973" s="26"/>
      <c r="HNF973" s="26"/>
      <c r="HNG973" s="26"/>
      <c r="HNH973" s="26"/>
      <c r="HNI973" s="26"/>
      <c r="HNJ973" s="26"/>
      <c r="HNK973" s="26"/>
      <c r="HNL973" s="26"/>
      <c r="HNM973" s="26"/>
      <c r="HNN973" s="26"/>
      <c r="HNO973" s="26"/>
      <c r="HNP973" s="26"/>
      <c r="HNQ973" s="26"/>
      <c r="HNR973" s="26"/>
      <c r="HNS973" s="26"/>
      <c r="HNT973" s="26"/>
      <c r="HNU973" s="26"/>
      <c r="HNV973" s="26"/>
      <c r="HNW973" s="26"/>
      <c r="HNX973" s="26"/>
      <c r="HNY973" s="26"/>
      <c r="HNZ973" s="26"/>
      <c r="HOA973" s="26"/>
      <c r="HOB973" s="26"/>
      <c r="HOC973" s="26"/>
      <c r="HOD973" s="26"/>
      <c r="HOE973" s="26"/>
      <c r="HOF973" s="26"/>
      <c r="HOG973" s="26"/>
      <c r="HOH973" s="26"/>
      <c r="HOI973" s="26"/>
      <c r="HOJ973" s="26"/>
      <c r="HOK973" s="26"/>
      <c r="HOL973" s="26"/>
      <c r="HOM973" s="26"/>
      <c r="HON973" s="26"/>
      <c r="HOO973" s="26"/>
      <c r="HOP973" s="26"/>
      <c r="HOQ973" s="26"/>
      <c r="HOR973" s="26"/>
      <c r="HOS973" s="26"/>
      <c r="HOT973" s="26"/>
      <c r="HOU973" s="26"/>
      <c r="HOV973" s="26"/>
      <c r="HOW973" s="26"/>
      <c r="HOX973" s="26"/>
      <c r="HOY973" s="26"/>
      <c r="HOZ973" s="26"/>
      <c r="HPA973" s="26"/>
      <c r="HPB973" s="26"/>
      <c r="HPC973" s="26"/>
      <c r="HPD973" s="26"/>
      <c r="HPE973" s="26"/>
      <c r="HPF973" s="26"/>
      <c r="HPG973" s="26"/>
      <c r="HPH973" s="26"/>
      <c r="HPI973" s="26"/>
      <c r="HPJ973" s="26"/>
      <c r="HPK973" s="26"/>
      <c r="HPL973" s="26"/>
      <c r="HPM973" s="26"/>
      <c r="HPN973" s="26"/>
      <c r="HPO973" s="26"/>
      <c r="HPP973" s="26"/>
      <c r="HPQ973" s="26"/>
      <c r="HPR973" s="26"/>
      <c r="HPS973" s="26"/>
      <c r="HPT973" s="26"/>
      <c r="HPU973" s="26"/>
      <c r="HPV973" s="26"/>
      <c r="HPW973" s="26"/>
      <c r="HPX973" s="26"/>
      <c r="HPY973" s="26"/>
      <c r="HPZ973" s="26"/>
      <c r="HQA973" s="26"/>
      <c r="HQB973" s="26"/>
      <c r="HQC973" s="26"/>
      <c r="HQD973" s="26"/>
      <c r="HQE973" s="26"/>
      <c r="HQF973" s="26"/>
      <c r="HQG973" s="26"/>
      <c r="HQH973" s="26"/>
      <c r="HQI973" s="26"/>
      <c r="HQJ973" s="26"/>
      <c r="HQK973" s="26"/>
      <c r="HQL973" s="26"/>
      <c r="HQM973" s="26"/>
      <c r="HQN973" s="26"/>
      <c r="HQO973" s="26"/>
      <c r="HQP973" s="26"/>
      <c r="HQQ973" s="26"/>
      <c r="HQR973" s="26"/>
      <c r="HQS973" s="26"/>
      <c r="HQT973" s="26"/>
      <c r="HQU973" s="26"/>
      <c r="HQV973" s="26"/>
      <c r="HQW973" s="26"/>
      <c r="HQX973" s="26"/>
      <c r="HQY973" s="26"/>
      <c r="HQZ973" s="26"/>
      <c r="HRA973" s="26"/>
      <c r="HRB973" s="26"/>
      <c r="HRC973" s="26"/>
      <c r="HRD973" s="26"/>
      <c r="HRE973" s="26"/>
      <c r="HRF973" s="26"/>
      <c r="HRG973" s="26"/>
      <c r="HRH973" s="26"/>
      <c r="HRI973" s="26"/>
      <c r="HRJ973" s="26"/>
      <c r="HRK973" s="26"/>
      <c r="HRL973" s="26"/>
      <c r="HRM973" s="26"/>
      <c r="HRN973" s="26"/>
      <c r="HRO973" s="26"/>
      <c r="HRP973" s="26"/>
      <c r="HRQ973" s="26"/>
      <c r="HRR973" s="26"/>
      <c r="HRS973" s="26"/>
      <c r="HRT973" s="26"/>
      <c r="HRU973" s="26"/>
      <c r="HRV973" s="26"/>
      <c r="HRW973" s="26"/>
      <c r="HRX973" s="26"/>
      <c r="HRY973" s="26"/>
      <c r="HRZ973" s="26"/>
      <c r="HSA973" s="26"/>
      <c r="HSB973" s="26"/>
      <c r="HSC973" s="26"/>
      <c r="HSD973" s="26"/>
      <c r="HSE973" s="26"/>
      <c r="HSF973" s="26"/>
      <c r="HSG973" s="26"/>
      <c r="HSH973" s="26"/>
      <c r="HSI973" s="26"/>
      <c r="HSJ973" s="26"/>
      <c r="HSK973" s="26"/>
      <c r="HSL973" s="26"/>
      <c r="HSM973" s="26"/>
      <c r="HSN973" s="26"/>
      <c r="HSO973" s="26"/>
      <c r="HSP973" s="26"/>
      <c r="HSQ973" s="26"/>
      <c r="HSR973" s="26"/>
      <c r="HSS973" s="26"/>
      <c r="HST973" s="26"/>
      <c r="HSU973" s="26"/>
      <c r="HSV973" s="26"/>
      <c r="HSW973" s="26"/>
      <c r="HSX973" s="26"/>
      <c r="HSY973" s="26"/>
      <c r="HSZ973" s="26"/>
      <c r="HTA973" s="26"/>
      <c r="HTB973" s="26"/>
      <c r="HTC973" s="26"/>
      <c r="HTD973" s="26"/>
      <c r="HTE973" s="26"/>
      <c r="HTF973" s="26"/>
      <c r="HTG973" s="26"/>
      <c r="HTH973" s="26"/>
      <c r="HTI973" s="26"/>
      <c r="HTJ973" s="26"/>
      <c r="HTK973" s="26"/>
      <c r="HTL973" s="26"/>
      <c r="HTM973" s="26"/>
      <c r="HTN973" s="26"/>
      <c r="HTO973" s="26"/>
      <c r="HTP973" s="26"/>
      <c r="HTQ973" s="26"/>
      <c r="HTR973" s="26"/>
      <c r="HTS973" s="26"/>
      <c r="HTT973" s="26"/>
      <c r="HTU973" s="26"/>
      <c r="HTV973" s="26"/>
      <c r="HTW973" s="26"/>
      <c r="HTX973" s="26"/>
      <c r="HTY973" s="26"/>
      <c r="HTZ973" s="26"/>
      <c r="HUA973" s="26"/>
      <c r="HUB973" s="26"/>
      <c r="HUC973" s="26"/>
      <c r="HUD973" s="26"/>
      <c r="HUE973" s="26"/>
      <c r="HUF973" s="26"/>
      <c r="HUG973" s="26"/>
      <c r="HUH973" s="26"/>
      <c r="HUI973" s="26"/>
      <c r="HUJ973" s="26"/>
      <c r="HUK973" s="26"/>
      <c r="HUL973" s="26"/>
      <c r="HUM973" s="26"/>
      <c r="HUN973" s="26"/>
      <c r="HUO973" s="26"/>
      <c r="HUP973" s="26"/>
      <c r="HUQ973" s="26"/>
      <c r="HUR973" s="26"/>
      <c r="HUS973" s="26"/>
      <c r="HUT973" s="26"/>
      <c r="HUU973" s="26"/>
      <c r="HUV973" s="26"/>
      <c r="HUW973" s="26"/>
      <c r="HUX973" s="26"/>
      <c r="HUY973" s="26"/>
      <c r="HUZ973" s="26"/>
      <c r="HVA973" s="26"/>
      <c r="HVB973" s="26"/>
      <c r="HVC973" s="26"/>
      <c r="HVD973" s="26"/>
      <c r="HVE973" s="26"/>
      <c r="HVF973" s="26"/>
      <c r="HVG973" s="26"/>
      <c r="HVH973" s="26"/>
      <c r="HVI973" s="26"/>
      <c r="HVJ973" s="26"/>
      <c r="HVK973" s="26"/>
      <c r="HVL973" s="26"/>
      <c r="HVM973" s="26"/>
      <c r="HVN973" s="26"/>
      <c r="HVO973" s="26"/>
      <c r="HVP973" s="26"/>
      <c r="HVQ973" s="26"/>
      <c r="HVR973" s="26"/>
      <c r="HVS973" s="26"/>
      <c r="HVT973" s="26"/>
      <c r="HVU973" s="26"/>
      <c r="HVV973" s="26"/>
      <c r="HVW973" s="26"/>
      <c r="HVX973" s="26"/>
      <c r="HVY973" s="26"/>
      <c r="HVZ973" s="26"/>
      <c r="HWA973" s="26"/>
      <c r="HWB973" s="26"/>
      <c r="HWC973" s="26"/>
      <c r="HWD973" s="26"/>
      <c r="HWE973" s="26"/>
      <c r="HWF973" s="26"/>
      <c r="HWG973" s="26"/>
      <c r="HWH973" s="26"/>
      <c r="HWI973" s="26"/>
      <c r="HWJ973" s="26"/>
      <c r="HWK973" s="26"/>
      <c r="HWL973" s="26"/>
      <c r="HWM973" s="26"/>
      <c r="HWN973" s="26"/>
      <c r="HWO973" s="26"/>
      <c r="HWP973" s="26"/>
      <c r="HWQ973" s="26"/>
      <c r="HWR973" s="26"/>
      <c r="HWS973" s="26"/>
      <c r="HWT973" s="26"/>
      <c r="HWU973" s="26"/>
      <c r="HWV973" s="26"/>
      <c r="HWW973" s="26"/>
      <c r="HWX973" s="26"/>
      <c r="HWY973" s="26"/>
      <c r="HWZ973" s="26"/>
      <c r="HXA973" s="26"/>
      <c r="HXB973" s="26"/>
      <c r="HXC973" s="26"/>
      <c r="HXD973" s="26"/>
      <c r="HXE973" s="26"/>
      <c r="HXF973" s="26"/>
      <c r="HXG973" s="26"/>
      <c r="HXH973" s="26"/>
      <c r="HXI973" s="26"/>
      <c r="HXJ973" s="26"/>
      <c r="HXK973" s="26"/>
      <c r="HXL973" s="26"/>
      <c r="HXM973" s="26"/>
      <c r="HXN973" s="26"/>
      <c r="HXO973" s="26"/>
      <c r="HXP973" s="26"/>
      <c r="HXQ973" s="26"/>
      <c r="HXR973" s="26"/>
      <c r="HXS973" s="26"/>
      <c r="HXT973" s="26"/>
      <c r="HXU973" s="26"/>
      <c r="HXV973" s="26"/>
      <c r="HXW973" s="26"/>
      <c r="HXX973" s="26"/>
      <c r="HXY973" s="26"/>
      <c r="HXZ973" s="26"/>
      <c r="HYA973" s="26"/>
      <c r="HYB973" s="26"/>
      <c r="HYC973" s="26"/>
      <c r="HYD973" s="26"/>
      <c r="HYE973" s="26"/>
      <c r="HYF973" s="26"/>
      <c r="HYG973" s="26"/>
      <c r="HYH973" s="26"/>
      <c r="HYI973" s="26"/>
      <c r="HYJ973" s="26"/>
      <c r="HYK973" s="26"/>
      <c r="HYL973" s="26"/>
      <c r="HYM973" s="26"/>
      <c r="HYN973" s="26"/>
      <c r="HYO973" s="26"/>
      <c r="HYP973" s="26"/>
      <c r="HYQ973" s="26"/>
      <c r="HYR973" s="26"/>
      <c r="HYS973" s="26"/>
      <c r="HYT973" s="26"/>
      <c r="HYU973" s="26"/>
      <c r="HYV973" s="26"/>
      <c r="HYW973" s="26"/>
      <c r="HYX973" s="26"/>
      <c r="HYY973" s="26"/>
      <c r="HYZ973" s="26"/>
      <c r="HZA973" s="26"/>
      <c r="HZB973" s="26"/>
      <c r="HZC973" s="26"/>
      <c r="HZD973" s="26"/>
      <c r="HZE973" s="26"/>
      <c r="HZF973" s="26"/>
      <c r="HZG973" s="26"/>
      <c r="HZH973" s="26"/>
      <c r="HZI973" s="26"/>
      <c r="HZJ973" s="26"/>
      <c r="HZK973" s="26"/>
      <c r="HZL973" s="26"/>
      <c r="HZM973" s="26"/>
      <c r="HZN973" s="26"/>
      <c r="HZO973" s="26"/>
      <c r="HZP973" s="26"/>
      <c r="HZQ973" s="26"/>
      <c r="HZR973" s="26"/>
      <c r="HZS973" s="26"/>
      <c r="HZT973" s="26"/>
      <c r="HZU973" s="26"/>
      <c r="HZV973" s="26"/>
      <c r="HZW973" s="26"/>
      <c r="HZX973" s="26"/>
      <c r="HZY973" s="26"/>
      <c r="HZZ973" s="26"/>
      <c r="IAA973" s="26"/>
      <c r="IAB973" s="26"/>
      <c r="IAC973" s="26"/>
      <c r="IAD973" s="26"/>
      <c r="IAE973" s="26"/>
      <c r="IAF973" s="26"/>
      <c r="IAG973" s="26"/>
      <c r="IAH973" s="26"/>
      <c r="IAI973" s="26"/>
      <c r="IAJ973" s="26"/>
      <c r="IAK973" s="26"/>
      <c r="IAL973" s="26"/>
      <c r="IAM973" s="26"/>
      <c r="IAN973" s="26"/>
      <c r="IAO973" s="26"/>
      <c r="IAP973" s="26"/>
      <c r="IAQ973" s="26"/>
      <c r="IAR973" s="26"/>
      <c r="IAS973" s="26"/>
      <c r="IAT973" s="26"/>
      <c r="IAU973" s="26"/>
      <c r="IAV973" s="26"/>
      <c r="IAW973" s="26"/>
      <c r="IAX973" s="26"/>
      <c r="IAY973" s="26"/>
      <c r="IAZ973" s="26"/>
      <c r="IBA973" s="26"/>
      <c r="IBB973" s="26"/>
      <c r="IBC973" s="26"/>
      <c r="IBD973" s="26"/>
      <c r="IBE973" s="26"/>
      <c r="IBF973" s="26"/>
      <c r="IBG973" s="26"/>
      <c r="IBH973" s="26"/>
      <c r="IBI973" s="26"/>
      <c r="IBJ973" s="26"/>
      <c r="IBK973" s="26"/>
      <c r="IBL973" s="26"/>
      <c r="IBM973" s="26"/>
      <c r="IBN973" s="26"/>
      <c r="IBO973" s="26"/>
      <c r="IBP973" s="26"/>
      <c r="IBQ973" s="26"/>
      <c r="IBR973" s="26"/>
      <c r="IBS973" s="26"/>
      <c r="IBT973" s="26"/>
      <c r="IBU973" s="26"/>
      <c r="IBV973" s="26"/>
      <c r="IBW973" s="26"/>
      <c r="IBX973" s="26"/>
      <c r="IBY973" s="26"/>
      <c r="IBZ973" s="26"/>
      <c r="ICA973" s="26"/>
      <c r="ICB973" s="26"/>
      <c r="ICC973" s="26"/>
      <c r="ICD973" s="26"/>
      <c r="ICE973" s="26"/>
      <c r="ICF973" s="26"/>
      <c r="ICG973" s="26"/>
      <c r="ICH973" s="26"/>
      <c r="ICI973" s="26"/>
      <c r="ICJ973" s="26"/>
      <c r="ICK973" s="26"/>
      <c r="ICL973" s="26"/>
      <c r="ICM973" s="26"/>
      <c r="ICN973" s="26"/>
      <c r="ICO973" s="26"/>
      <c r="ICP973" s="26"/>
      <c r="ICQ973" s="26"/>
      <c r="ICR973" s="26"/>
      <c r="ICS973" s="26"/>
      <c r="ICT973" s="26"/>
      <c r="ICU973" s="26"/>
      <c r="ICV973" s="26"/>
      <c r="ICW973" s="26"/>
      <c r="ICX973" s="26"/>
      <c r="ICY973" s="26"/>
      <c r="ICZ973" s="26"/>
      <c r="IDA973" s="26"/>
      <c r="IDB973" s="26"/>
      <c r="IDC973" s="26"/>
      <c r="IDD973" s="26"/>
      <c r="IDE973" s="26"/>
      <c r="IDF973" s="26"/>
      <c r="IDG973" s="26"/>
      <c r="IDH973" s="26"/>
      <c r="IDI973" s="26"/>
      <c r="IDJ973" s="26"/>
      <c r="IDK973" s="26"/>
      <c r="IDL973" s="26"/>
      <c r="IDM973" s="26"/>
      <c r="IDN973" s="26"/>
      <c r="IDO973" s="26"/>
      <c r="IDP973" s="26"/>
      <c r="IDQ973" s="26"/>
      <c r="IDR973" s="26"/>
      <c r="IDS973" s="26"/>
      <c r="IDT973" s="26"/>
      <c r="IDU973" s="26"/>
      <c r="IDV973" s="26"/>
      <c r="IDW973" s="26"/>
      <c r="IDX973" s="26"/>
      <c r="IDY973" s="26"/>
      <c r="IDZ973" s="26"/>
      <c r="IEA973" s="26"/>
      <c r="IEB973" s="26"/>
      <c r="IEC973" s="26"/>
      <c r="IED973" s="26"/>
      <c r="IEE973" s="26"/>
      <c r="IEF973" s="26"/>
      <c r="IEG973" s="26"/>
      <c r="IEH973" s="26"/>
      <c r="IEI973" s="26"/>
      <c r="IEJ973" s="26"/>
      <c r="IEK973" s="26"/>
      <c r="IEL973" s="26"/>
      <c r="IEM973" s="26"/>
      <c r="IEN973" s="26"/>
      <c r="IEO973" s="26"/>
      <c r="IEP973" s="26"/>
      <c r="IEQ973" s="26"/>
      <c r="IER973" s="26"/>
      <c r="IES973" s="26"/>
      <c r="IET973" s="26"/>
      <c r="IEU973" s="26"/>
      <c r="IEV973" s="26"/>
      <c r="IEW973" s="26"/>
      <c r="IEX973" s="26"/>
      <c r="IEY973" s="26"/>
      <c r="IEZ973" s="26"/>
      <c r="IFA973" s="26"/>
      <c r="IFB973" s="26"/>
      <c r="IFC973" s="26"/>
      <c r="IFD973" s="26"/>
      <c r="IFE973" s="26"/>
      <c r="IFF973" s="26"/>
      <c r="IFG973" s="26"/>
      <c r="IFH973" s="26"/>
      <c r="IFI973" s="26"/>
      <c r="IFJ973" s="26"/>
      <c r="IFK973" s="26"/>
      <c r="IFL973" s="26"/>
      <c r="IFM973" s="26"/>
      <c r="IFN973" s="26"/>
      <c r="IFO973" s="26"/>
      <c r="IFP973" s="26"/>
      <c r="IFQ973" s="26"/>
      <c r="IFR973" s="26"/>
      <c r="IFS973" s="26"/>
      <c r="IFT973" s="26"/>
      <c r="IFU973" s="26"/>
      <c r="IFV973" s="26"/>
      <c r="IFW973" s="26"/>
      <c r="IFX973" s="26"/>
      <c r="IFY973" s="26"/>
      <c r="IFZ973" s="26"/>
      <c r="IGA973" s="26"/>
      <c r="IGB973" s="26"/>
      <c r="IGC973" s="26"/>
      <c r="IGD973" s="26"/>
      <c r="IGE973" s="26"/>
      <c r="IGF973" s="26"/>
      <c r="IGG973" s="26"/>
      <c r="IGH973" s="26"/>
      <c r="IGI973" s="26"/>
      <c r="IGJ973" s="26"/>
      <c r="IGK973" s="26"/>
      <c r="IGL973" s="26"/>
      <c r="IGM973" s="26"/>
      <c r="IGN973" s="26"/>
      <c r="IGO973" s="26"/>
      <c r="IGP973" s="26"/>
      <c r="IGQ973" s="26"/>
      <c r="IGR973" s="26"/>
      <c r="IGS973" s="26"/>
      <c r="IGT973" s="26"/>
      <c r="IGU973" s="26"/>
      <c r="IGV973" s="26"/>
      <c r="IGW973" s="26"/>
      <c r="IGX973" s="26"/>
      <c r="IGY973" s="26"/>
      <c r="IGZ973" s="26"/>
      <c r="IHA973" s="26"/>
      <c r="IHB973" s="26"/>
      <c r="IHC973" s="26"/>
      <c r="IHD973" s="26"/>
      <c r="IHE973" s="26"/>
      <c r="IHF973" s="26"/>
      <c r="IHG973" s="26"/>
      <c r="IHH973" s="26"/>
      <c r="IHI973" s="26"/>
      <c r="IHJ973" s="26"/>
      <c r="IHK973" s="26"/>
      <c r="IHL973" s="26"/>
      <c r="IHM973" s="26"/>
      <c r="IHN973" s="26"/>
      <c r="IHO973" s="26"/>
      <c r="IHP973" s="26"/>
      <c r="IHQ973" s="26"/>
      <c r="IHR973" s="26"/>
      <c r="IHS973" s="26"/>
      <c r="IHT973" s="26"/>
      <c r="IHU973" s="26"/>
      <c r="IHV973" s="26"/>
      <c r="IHW973" s="26"/>
      <c r="IHX973" s="26"/>
      <c r="IHY973" s="26"/>
      <c r="IHZ973" s="26"/>
      <c r="IIA973" s="26"/>
      <c r="IIB973" s="26"/>
      <c r="IIC973" s="26"/>
      <c r="IID973" s="26"/>
      <c r="IIE973" s="26"/>
      <c r="IIF973" s="26"/>
      <c r="IIG973" s="26"/>
      <c r="IIH973" s="26"/>
      <c r="III973" s="26"/>
      <c r="IIJ973" s="26"/>
      <c r="IIK973" s="26"/>
      <c r="IIL973" s="26"/>
      <c r="IIM973" s="26"/>
      <c r="IIN973" s="26"/>
      <c r="IIO973" s="26"/>
      <c r="IIP973" s="26"/>
      <c r="IIQ973" s="26"/>
      <c r="IIR973" s="26"/>
      <c r="IIS973" s="26"/>
      <c r="IIT973" s="26"/>
      <c r="IIU973" s="26"/>
      <c r="IIV973" s="26"/>
      <c r="IIW973" s="26"/>
      <c r="IIX973" s="26"/>
      <c r="IIY973" s="26"/>
      <c r="IIZ973" s="26"/>
      <c r="IJA973" s="26"/>
      <c r="IJB973" s="26"/>
      <c r="IJC973" s="26"/>
      <c r="IJD973" s="26"/>
      <c r="IJE973" s="26"/>
      <c r="IJF973" s="26"/>
      <c r="IJG973" s="26"/>
      <c r="IJH973" s="26"/>
      <c r="IJI973" s="26"/>
      <c r="IJJ973" s="26"/>
      <c r="IJK973" s="26"/>
      <c r="IJL973" s="26"/>
      <c r="IJM973" s="26"/>
      <c r="IJN973" s="26"/>
      <c r="IJO973" s="26"/>
      <c r="IJP973" s="26"/>
      <c r="IJQ973" s="26"/>
      <c r="IJR973" s="26"/>
      <c r="IJS973" s="26"/>
      <c r="IJT973" s="26"/>
      <c r="IJU973" s="26"/>
      <c r="IJV973" s="26"/>
      <c r="IJW973" s="26"/>
      <c r="IJX973" s="26"/>
      <c r="IJY973" s="26"/>
      <c r="IJZ973" s="26"/>
      <c r="IKA973" s="26"/>
      <c r="IKB973" s="26"/>
      <c r="IKC973" s="26"/>
      <c r="IKD973" s="26"/>
      <c r="IKE973" s="26"/>
      <c r="IKF973" s="26"/>
      <c r="IKG973" s="26"/>
      <c r="IKH973" s="26"/>
      <c r="IKI973" s="26"/>
      <c r="IKJ973" s="26"/>
      <c r="IKK973" s="26"/>
      <c r="IKL973" s="26"/>
      <c r="IKM973" s="26"/>
      <c r="IKN973" s="26"/>
      <c r="IKO973" s="26"/>
      <c r="IKP973" s="26"/>
      <c r="IKQ973" s="26"/>
      <c r="IKR973" s="26"/>
      <c r="IKS973" s="26"/>
      <c r="IKT973" s="26"/>
      <c r="IKU973" s="26"/>
      <c r="IKV973" s="26"/>
      <c r="IKW973" s="26"/>
      <c r="IKX973" s="26"/>
      <c r="IKY973" s="26"/>
      <c r="IKZ973" s="26"/>
      <c r="ILA973" s="26"/>
      <c r="ILB973" s="26"/>
      <c r="ILC973" s="26"/>
      <c r="ILD973" s="26"/>
      <c r="ILE973" s="26"/>
      <c r="ILF973" s="26"/>
      <c r="ILG973" s="26"/>
      <c r="ILH973" s="26"/>
      <c r="ILI973" s="26"/>
      <c r="ILJ973" s="26"/>
      <c r="ILK973" s="26"/>
      <c r="ILL973" s="26"/>
      <c r="ILM973" s="26"/>
      <c r="ILN973" s="26"/>
      <c r="ILO973" s="26"/>
      <c r="ILP973" s="26"/>
      <c r="ILQ973" s="26"/>
      <c r="ILR973" s="26"/>
      <c r="ILS973" s="26"/>
      <c r="ILT973" s="26"/>
      <c r="ILU973" s="26"/>
      <c r="ILV973" s="26"/>
      <c r="ILW973" s="26"/>
      <c r="ILX973" s="26"/>
      <c r="ILY973" s="26"/>
      <c r="ILZ973" s="26"/>
      <c r="IMA973" s="26"/>
      <c r="IMB973" s="26"/>
      <c r="IMC973" s="26"/>
      <c r="IMD973" s="26"/>
      <c r="IME973" s="26"/>
      <c r="IMF973" s="26"/>
      <c r="IMG973" s="26"/>
      <c r="IMH973" s="26"/>
      <c r="IMI973" s="26"/>
      <c r="IMJ973" s="26"/>
      <c r="IMK973" s="26"/>
      <c r="IML973" s="26"/>
      <c r="IMM973" s="26"/>
      <c r="IMN973" s="26"/>
      <c r="IMO973" s="26"/>
      <c r="IMP973" s="26"/>
      <c r="IMQ973" s="26"/>
      <c r="IMR973" s="26"/>
      <c r="IMS973" s="26"/>
      <c r="IMT973" s="26"/>
      <c r="IMU973" s="26"/>
      <c r="IMV973" s="26"/>
      <c r="IMW973" s="26"/>
      <c r="IMX973" s="26"/>
      <c r="IMY973" s="26"/>
      <c r="IMZ973" s="26"/>
      <c r="INA973" s="26"/>
      <c r="INB973" s="26"/>
      <c r="INC973" s="26"/>
      <c r="IND973" s="26"/>
      <c r="INE973" s="26"/>
      <c r="INF973" s="26"/>
      <c r="ING973" s="26"/>
      <c r="INH973" s="26"/>
      <c r="INI973" s="26"/>
      <c r="INJ973" s="26"/>
      <c r="INK973" s="26"/>
      <c r="INL973" s="26"/>
      <c r="INM973" s="26"/>
      <c r="INN973" s="26"/>
      <c r="INO973" s="26"/>
      <c r="INP973" s="26"/>
      <c r="INQ973" s="26"/>
      <c r="INR973" s="26"/>
      <c r="INS973" s="26"/>
      <c r="INT973" s="26"/>
      <c r="INU973" s="26"/>
      <c r="INV973" s="26"/>
      <c r="INW973" s="26"/>
      <c r="INX973" s="26"/>
      <c r="INY973" s="26"/>
      <c r="INZ973" s="26"/>
      <c r="IOA973" s="26"/>
      <c r="IOB973" s="26"/>
      <c r="IOC973" s="26"/>
      <c r="IOD973" s="26"/>
      <c r="IOE973" s="26"/>
      <c r="IOF973" s="26"/>
      <c r="IOG973" s="26"/>
      <c r="IOH973" s="26"/>
      <c r="IOI973" s="26"/>
      <c r="IOJ973" s="26"/>
      <c r="IOK973" s="26"/>
      <c r="IOL973" s="26"/>
      <c r="IOM973" s="26"/>
      <c r="ION973" s="26"/>
      <c r="IOO973" s="26"/>
      <c r="IOP973" s="26"/>
      <c r="IOQ973" s="26"/>
      <c r="IOR973" s="26"/>
      <c r="IOS973" s="26"/>
      <c r="IOT973" s="26"/>
      <c r="IOU973" s="26"/>
      <c r="IOV973" s="26"/>
      <c r="IOW973" s="26"/>
      <c r="IOX973" s="26"/>
      <c r="IOY973" s="26"/>
      <c r="IOZ973" s="26"/>
      <c r="IPA973" s="26"/>
      <c r="IPB973" s="26"/>
      <c r="IPC973" s="26"/>
      <c r="IPD973" s="26"/>
      <c r="IPE973" s="26"/>
      <c r="IPF973" s="26"/>
      <c r="IPG973" s="26"/>
      <c r="IPH973" s="26"/>
      <c r="IPI973" s="26"/>
      <c r="IPJ973" s="26"/>
      <c r="IPK973" s="26"/>
      <c r="IPL973" s="26"/>
      <c r="IPM973" s="26"/>
      <c r="IPN973" s="26"/>
      <c r="IPO973" s="26"/>
      <c r="IPP973" s="26"/>
      <c r="IPQ973" s="26"/>
      <c r="IPR973" s="26"/>
      <c r="IPS973" s="26"/>
      <c r="IPT973" s="26"/>
      <c r="IPU973" s="26"/>
      <c r="IPV973" s="26"/>
      <c r="IPW973" s="26"/>
      <c r="IPX973" s="26"/>
      <c r="IPY973" s="26"/>
      <c r="IPZ973" s="26"/>
      <c r="IQA973" s="26"/>
      <c r="IQB973" s="26"/>
      <c r="IQC973" s="26"/>
      <c r="IQD973" s="26"/>
      <c r="IQE973" s="26"/>
      <c r="IQF973" s="26"/>
      <c r="IQG973" s="26"/>
      <c r="IQH973" s="26"/>
      <c r="IQI973" s="26"/>
      <c r="IQJ973" s="26"/>
      <c r="IQK973" s="26"/>
      <c r="IQL973" s="26"/>
      <c r="IQM973" s="26"/>
      <c r="IQN973" s="26"/>
      <c r="IQO973" s="26"/>
      <c r="IQP973" s="26"/>
      <c r="IQQ973" s="26"/>
      <c r="IQR973" s="26"/>
      <c r="IQS973" s="26"/>
      <c r="IQT973" s="26"/>
      <c r="IQU973" s="26"/>
      <c r="IQV973" s="26"/>
      <c r="IQW973" s="26"/>
      <c r="IQX973" s="26"/>
      <c r="IQY973" s="26"/>
      <c r="IQZ973" s="26"/>
      <c r="IRA973" s="26"/>
      <c r="IRB973" s="26"/>
      <c r="IRC973" s="26"/>
      <c r="IRD973" s="26"/>
      <c r="IRE973" s="26"/>
      <c r="IRF973" s="26"/>
      <c r="IRG973" s="26"/>
      <c r="IRH973" s="26"/>
      <c r="IRI973" s="26"/>
      <c r="IRJ973" s="26"/>
      <c r="IRK973" s="26"/>
      <c r="IRL973" s="26"/>
      <c r="IRM973" s="26"/>
      <c r="IRN973" s="26"/>
      <c r="IRO973" s="26"/>
      <c r="IRP973" s="26"/>
      <c r="IRQ973" s="26"/>
      <c r="IRR973" s="26"/>
      <c r="IRS973" s="26"/>
      <c r="IRT973" s="26"/>
      <c r="IRU973" s="26"/>
      <c r="IRV973" s="26"/>
      <c r="IRW973" s="26"/>
      <c r="IRX973" s="26"/>
      <c r="IRY973" s="26"/>
      <c r="IRZ973" s="26"/>
      <c r="ISA973" s="26"/>
      <c r="ISB973" s="26"/>
      <c r="ISC973" s="26"/>
      <c r="ISD973" s="26"/>
      <c r="ISE973" s="26"/>
      <c r="ISF973" s="26"/>
      <c r="ISG973" s="26"/>
      <c r="ISH973" s="26"/>
      <c r="ISI973" s="26"/>
      <c r="ISJ973" s="26"/>
      <c r="ISK973" s="26"/>
      <c r="ISL973" s="26"/>
      <c r="ISM973" s="26"/>
      <c r="ISN973" s="26"/>
      <c r="ISO973" s="26"/>
      <c r="ISP973" s="26"/>
      <c r="ISQ973" s="26"/>
      <c r="ISR973" s="26"/>
      <c r="ISS973" s="26"/>
      <c r="IST973" s="26"/>
      <c r="ISU973" s="26"/>
      <c r="ISV973" s="26"/>
      <c r="ISW973" s="26"/>
      <c r="ISX973" s="26"/>
      <c r="ISY973" s="26"/>
      <c r="ISZ973" s="26"/>
      <c r="ITA973" s="26"/>
      <c r="ITB973" s="26"/>
      <c r="ITC973" s="26"/>
      <c r="ITD973" s="26"/>
      <c r="ITE973" s="26"/>
      <c r="ITF973" s="26"/>
      <c r="ITG973" s="26"/>
      <c r="ITH973" s="26"/>
      <c r="ITI973" s="26"/>
      <c r="ITJ973" s="26"/>
      <c r="ITK973" s="26"/>
      <c r="ITL973" s="26"/>
      <c r="ITM973" s="26"/>
      <c r="ITN973" s="26"/>
      <c r="ITO973" s="26"/>
      <c r="ITP973" s="26"/>
      <c r="ITQ973" s="26"/>
      <c r="ITR973" s="26"/>
      <c r="ITS973" s="26"/>
      <c r="ITT973" s="26"/>
      <c r="ITU973" s="26"/>
      <c r="ITV973" s="26"/>
      <c r="ITW973" s="26"/>
      <c r="ITX973" s="26"/>
      <c r="ITY973" s="26"/>
      <c r="ITZ973" s="26"/>
      <c r="IUA973" s="26"/>
      <c r="IUB973" s="26"/>
      <c r="IUC973" s="26"/>
      <c r="IUD973" s="26"/>
      <c r="IUE973" s="26"/>
      <c r="IUF973" s="26"/>
      <c r="IUG973" s="26"/>
      <c r="IUH973" s="26"/>
      <c r="IUI973" s="26"/>
      <c r="IUJ973" s="26"/>
      <c r="IUK973" s="26"/>
      <c r="IUL973" s="26"/>
      <c r="IUM973" s="26"/>
      <c r="IUN973" s="26"/>
      <c r="IUO973" s="26"/>
      <c r="IUP973" s="26"/>
      <c r="IUQ973" s="26"/>
      <c r="IUR973" s="26"/>
      <c r="IUS973" s="26"/>
      <c r="IUT973" s="26"/>
      <c r="IUU973" s="26"/>
      <c r="IUV973" s="26"/>
      <c r="IUW973" s="26"/>
      <c r="IUX973" s="26"/>
      <c r="IUY973" s="26"/>
      <c r="IUZ973" s="26"/>
      <c r="IVA973" s="26"/>
      <c r="IVB973" s="26"/>
      <c r="IVC973" s="26"/>
      <c r="IVD973" s="26"/>
      <c r="IVE973" s="26"/>
      <c r="IVF973" s="26"/>
      <c r="IVG973" s="26"/>
      <c r="IVH973" s="26"/>
      <c r="IVI973" s="26"/>
      <c r="IVJ973" s="26"/>
      <c r="IVK973" s="26"/>
      <c r="IVL973" s="26"/>
      <c r="IVM973" s="26"/>
      <c r="IVN973" s="26"/>
      <c r="IVO973" s="26"/>
      <c r="IVP973" s="26"/>
      <c r="IVQ973" s="26"/>
      <c r="IVR973" s="26"/>
      <c r="IVS973" s="26"/>
      <c r="IVT973" s="26"/>
      <c r="IVU973" s="26"/>
      <c r="IVV973" s="26"/>
      <c r="IVW973" s="26"/>
      <c r="IVX973" s="26"/>
      <c r="IVY973" s="26"/>
      <c r="IVZ973" s="26"/>
      <c r="IWA973" s="26"/>
      <c r="IWB973" s="26"/>
      <c r="IWC973" s="26"/>
      <c r="IWD973" s="26"/>
      <c r="IWE973" s="26"/>
      <c r="IWF973" s="26"/>
      <c r="IWG973" s="26"/>
      <c r="IWH973" s="26"/>
      <c r="IWI973" s="26"/>
      <c r="IWJ973" s="26"/>
      <c r="IWK973" s="26"/>
      <c r="IWL973" s="26"/>
      <c r="IWM973" s="26"/>
      <c r="IWN973" s="26"/>
      <c r="IWO973" s="26"/>
      <c r="IWP973" s="26"/>
      <c r="IWQ973" s="26"/>
      <c r="IWR973" s="26"/>
      <c r="IWS973" s="26"/>
      <c r="IWT973" s="26"/>
      <c r="IWU973" s="26"/>
      <c r="IWV973" s="26"/>
      <c r="IWW973" s="26"/>
      <c r="IWX973" s="26"/>
      <c r="IWY973" s="26"/>
      <c r="IWZ973" s="26"/>
      <c r="IXA973" s="26"/>
      <c r="IXB973" s="26"/>
      <c r="IXC973" s="26"/>
      <c r="IXD973" s="26"/>
      <c r="IXE973" s="26"/>
      <c r="IXF973" s="26"/>
      <c r="IXG973" s="26"/>
      <c r="IXH973" s="26"/>
      <c r="IXI973" s="26"/>
      <c r="IXJ973" s="26"/>
      <c r="IXK973" s="26"/>
      <c r="IXL973" s="26"/>
      <c r="IXM973" s="26"/>
      <c r="IXN973" s="26"/>
      <c r="IXO973" s="26"/>
      <c r="IXP973" s="26"/>
      <c r="IXQ973" s="26"/>
      <c r="IXR973" s="26"/>
      <c r="IXS973" s="26"/>
      <c r="IXT973" s="26"/>
      <c r="IXU973" s="26"/>
      <c r="IXV973" s="26"/>
      <c r="IXW973" s="26"/>
      <c r="IXX973" s="26"/>
      <c r="IXY973" s="26"/>
      <c r="IXZ973" s="26"/>
      <c r="IYA973" s="26"/>
      <c r="IYB973" s="26"/>
      <c r="IYC973" s="26"/>
      <c r="IYD973" s="26"/>
      <c r="IYE973" s="26"/>
      <c r="IYF973" s="26"/>
      <c r="IYG973" s="26"/>
      <c r="IYH973" s="26"/>
      <c r="IYI973" s="26"/>
      <c r="IYJ973" s="26"/>
      <c r="IYK973" s="26"/>
      <c r="IYL973" s="26"/>
      <c r="IYM973" s="26"/>
      <c r="IYN973" s="26"/>
      <c r="IYO973" s="26"/>
      <c r="IYP973" s="26"/>
      <c r="IYQ973" s="26"/>
      <c r="IYR973" s="26"/>
      <c r="IYS973" s="26"/>
      <c r="IYT973" s="26"/>
      <c r="IYU973" s="26"/>
      <c r="IYV973" s="26"/>
      <c r="IYW973" s="26"/>
      <c r="IYX973" s="26"/>
      <c r="IYY973" s="26"/>
      <c r="IYZ973" s="26"/>
      <c r="IZA973" s="26"/>
      <c r="IZB973" s="26"/>
      <c r="IZC973" s="26"/>
      <c r="IZD973" s="26"/>
      <c r="IZE973" s="26"/>
      <c r="IZF973" s="26"/>
      <c r="IZG973" s="26"/>
      <c r="IZH973" s="26"/>
      <c r="IZI973" s="26"/>
      <c r="IZJ973" s="26"/>
      <c r="IZK973" s="26"/>
      <c r="IZL973" s="26"/>
      <c r="IZM973" s="26"/>
      <c r="IZN973" s="26"/>
      <c r="IZO973" s="26"/>
      <c r="IZP973" s="26"/>
      <c r="IZQ973" s="26"/>
      <c r="IZR973" s="26"/>
      <c r="IZS973" s="26"/>
      <c r="IZT973" s="26"/>
      <c r="IZU973" s="26"/>
      <c r="IZV973" s="26"/>
      <c r="IZW973" s="26"/>
      <c r="IZX973" s="26"/>
      <c r="IZY973" s="26"/>
      <c r="IZZ973" s="26"/>
      <c r="JAA973" s="26"/>
      <c r="JAB973" s="26"/>
      <c r="JAC973" s="26"/>
      <c r="JAD973" s="26"/>
      <c r="JAE973" s="26"/>
      <c r="JAF973" s="26"/>
      <c r="JAG973" s="26"/>
      <c r="JAH973" s="26"/>
      <c r="JAI973" s="26"/>
      <c r="JAJ973" s="26"/>
      <c r="JAK973" s="26"/>
      <c r="JAL973" s="26"/>
      <c r="JAM973" s="26"/>
      <c r="JAN973" s="26"/>
      <c r="JAO973" s="26"/>
      <c r="JAP973" s="26"/>
      <c r="JAQ973" s="26"/>
      <c r="JAR973" s="26"/>
      <c r="JAS973" s="26"/>
      <c r="JAT973" s="26"/>
      <c r="JAU973" s="26"/>
      <c r="JAV973" s="26"/>
      <c r="JAW973" s="26"/>
      <c r="JAX973" s="26"/>
      <c r="JAY973" s="26"/>
      <c r="JAZ973" s="26"/>
      <c r="JBA973" s="26"/>
      <c r="JBB973" s="26"/>
      <c r="JBC973" s="26"/>
      <c r="JBD973" s="26"/>
      <c r="JBE973" s="26"/>
      <c r="JBF973" s="26"/>
      <c r="JBG973" s="26"/>
      <c r="JBH973" s="26"/>
      <c r="JBI973" s="26"/>
      <c r="JBJ973" s="26"/>
      <c r="JBK973" s="26"/>
      <c r="JBL973" s="26"/>
      <c r="JBM973" s="26"/>
      <c r="JBN973" s="26"/>
      <c r="JBO973" s="26"/>
      <c r="JBP973" s="26"/>
      <c r="JBQ973" s="26"/>
      <c r="JBR973" s="26"/>
      <c r="JBS973" s="26"/>
      <c r="JBT973" s="26"/>
      <c r="JBU973" s="26"/>
      <c r="JBV973" s="26"/>
      <c r="JBW973" s="26"/>
      <c r="JBX973" s="26"/>
      <c r="JBY973" s="26"/>
      <c r="JBZ973" s="26"/>
      <c r="JCA973" s="26"/>
      <c r="JCB973" s="26"/>
      <c r="JCC973" s="26"/>
      <c r="JCD973" s="26"/>
      <c r="JCE973" s="26"/>
      <c r="JCF973" s="26"/>
      <c r="JCG973" s="26"/>
      <c r="JCH973" s="26"/>
      <c r="JCI973" s="26"/>
      <c r="JCJ973" s="26"/>
      <c r="JCK973" s="26"/>
      <c r="JCL973" s="26"/>
      <c r="JCM973" s="26"/>
      <c r="JCN973" s="26"/>
      <c r="JCO973" s="26"/>
      <c r="JCP973" s="26"/>
      <c r="JCQ973" s="26"/>
      <c r="JCR973" s="26"/>
      <c r="JCS973" s="26"/>
      <c r="JCT973" s="26"/>
      <c r="JCU973" s="26"/>
      <c r="JCV973" s="26"/>
      <c r="JCW973" s="26"/>
      <c r="JCX973" s="26"/>
      <c r="JCY973" s="26"/>
      <c r="JCZ973" s="26"/>
      <c r="JDA973" s="26"/>
      <c r="JDB973" s="26"/>
      <c r="JDC973" s="26"/>
      <c r="JDD973" s="26"/>
      <c r="JDE973" s="26"/>
      <c r="JDF973" s="26"/>
      <c r="JDG973" s="26"/>
      <c r="JDH973" s="26"/>
      <c r="JDI973" s="26"/>
      <c r="JDJ973" s="26"/>
      <c r="JDK973" s="26"/>
      <c r="JDL973" s="26"/>
      <c r="JDM973" s="26"/>
      <c r="JDN973" s="26"/>
      <c r="JDO973" s="26"/>
      <c r="JDP973" s="26"/>
      <c r="JDQ973" s="26"/>
      <c r="JDR973" s="26"/>
      <c r="JDS973" s="26"/>
      <c r="JDT973" s="26"/>
      <c r="JDU973" s="26"/>
      <c r="JDV973" s="26"/>
      <c r="JDW973" s="26"/>
      <c r="JDX973" s="26"/>
      <c r="JDY973" s="26"/>
      <c r="JDZ973" s="26"/>
      <c r="JEA973" s="26"/>
      <c r="JEB973" s="26"/>
      <c r="JEC973" s="26"/>
      <c r="JED973" s="26"/>
      <c r="JEE973" s="26"/>
      <c r="JEF973" s="26"/>
      <c r="JEG973" s="26"/>
      <c r="JEH973" s="26"/>
      <c r="JEI973" s="26"/>
      <c r="JEJ973" s="26"/>
      <c r="JEK973" s="26"/>
      <c r="JEL973" s="26"/>
      <c r="JEM973" s="26"/>
      <c r="JEN973" s="26"/>
      <c r="JEO973" s="26"/>
      <c r="JEP973" s="26"/>
      <c r="JEQ973" s="26"/>
      <c r="JER973" s="26"/>
      <c r="JES973" s="26"/>
      <c r="JET973" s="26"/>
      <c r="JEU973" s="26"/>
      <c r="JEV973" s="26"/>
      <c r="JEW973" s="26"/>
      <c r="JEX973" s="26"/>
      <c r="JEY973" s="26"/>
      <c r="JEZ973" s="26"/>
      <c r="JFA973" s="26"/>
      <c r="JFB973" s="26"/>
      <c r="JFC973" s="26"/>
      <c r="JFD973" s="26"/>
      <c r="JFE973" s="26"/>
      <c r="JFF973" s="26"/>
      <c r="JFG973" s="26"/>
      <c r="JFH973" s="26"/>
      <c r="JFI973" s="26"/>
      <c r="JFJ973" s="26"/>
      <c r="JFK973" s="26"/>
      <c r="JFL973" s="26"/>
      <c r="JFM973" s="26"/>
      <c r="JFN973" s="26"/>
      <c r="JFO973" s="26"/>
      <c r="JFP973" s="26"/>
      <c r="JFQ973" s="26"/>
      <c r="JFR973" s="26"/>
      <c r="JFS973" s="26"/>
      <c r="JFT973" s="26"/>
      <c r="JFU973" s="26"/>
      <c r="JFV973" s="26"/>
      <c r="JFW973" s="26"/>
      <c r="JFX973" s="26"/>
      <c r="JFY973" s="26"/>
      <c r="JFZ973" s="26"/>
      <c r="JGA973" s="26"/>
      <c r="JGB973" s="26"/>
      <c r="JGC973" s="26"/>
      <c r="JGD973" s="26"/>
      <c r="JGE973" s="26"/>
      <c r="JGF973" s="26"/>
      <c r="JGG973" s="26"/>
      <c r="JGH973" s="26"/>
      <c r="JGI973" s="26"/>
      <c r="JGJ973" s="26"/>
      <c r="JGK973" s="26"/>
      <c r="JGL973" s="26"/>
      <c r="JGM973" s="26"/>
      <c r="JGN973" s="26"/>
      <c r="JGO973" s="26"/>
      <c r="JGP973" s="26"/>
      <c r="JGQ973" s="26"/>
      <c r="JGR973" s="26"/>
      <c r="JGS973" s="26"/>
      <c r="JGT973" s="26"/>
      <c r="JGU973" s="26"/>
      <c r="JGV973" s="26"/>
      <c r="JGW973" s="26"/>
      <c r="JGX973" s="26"/>
      <c r="JGY973" s="26"/>
      <c r="JGZ973" s="26"/>
      <c r="JHA973" s="26"/>
      <c r="JHB973" s="26"/>
      <c r="JHC973" s="26"/>
      <c r="JHD973" s="26"/>
      <c r="JHE973" s="26"/>
      <c r="JHF973" s="26"/>
      <c r="JHG973" s="26"/>
      <c r="JHH973" s="26"/>
      <c r="JHI973" s="26"/>
      <c r="JHJ973" s="26"/>
      <c r="JHK973" s="26"/>
      <c r="JHL973" s="26"/>
      <c r="JHM973" s="26"/>
      <c r="JHN973" s="26"/>
      <c r="JHO973" s="26"/>
      <c r="JHP973" s="26"/>
      <c r="JHQ973" s="26"/>
      <c r="JHR973" s="26"/>
      <c r="JHS973" s="26"/>
      <c r="JHT973" s="26"/>
      <c r="JHU973" s="26"/>
      <c r="JHV973" s="26"/>
      <c r="JHW973" s="26"/>
      <c r="JHX973" s="26"/>
      <c r="JHY973" s="26"/>
      <c r="JHZ973" s="26"/>
      <c r="JIA973" s="26"/>
      <c r="JIB973" s="26"/>
      <c r="JIC973" s="26"/>
      <c r="JID973" s="26"/>
      <c r="JIE973" s="26"/>
      <c r="JIF973" s="26"/>
      <c r="JIG973" s="26"/>
      <c r="JIH973" s="26"/>
      <c r="JII973" s="26"/>
      <c r="JIJ973" s="26"/>
      <c r="JIK973" s="26"/>
      <c r="JIL973" s="26"/>
      <c r="JIM973" s="26"/>
      <c r="JIN973" s="26"/>
      <c r="JIO973" s="26"/>
      <c r="JIP973" s="26"/>
      <c r="JIQ973" s="26"/>
      <c r="JIR973" s="26"/>
      <c r="JIS973" s="26"/>
      <c r="JIT973" s="26"/>
      <c r="JIU973" s="26"/>
      <c r="JIV973" s="26"/>
      <c r="JIW973" s="26"/>
      <c r="JIX973" s="26"/>
      <c r="JIY973" s="26"/>
      <c r="JIZ973" s="26"/>
      <c r="JJA973" s="26"/>
      <c r="JJB973" s="26"/>
      <c r="JJC973" s="26"/>
      <c r="JJD973" s="26"/>
      <c r="JJE973" s="26"/>
      <c r="JJF973" s="26"/>
      <c r="JJG973" s="26"/>
      <c r="JJH973" s="26"/>
      <c r="JJI973" s="26"/>
      <c r="JJJ973" s="26"/>
      <c r="JJK973" s="26"/>
      <c r="JJL973" s="26"/>
      <c r="JJM973" s="26"/>
      <c r="JJN973" s="26"/>
      <c r="JJO973" s="26"/>
      <c r="JJP973" s="26"/>
      <c r="JJQ973" s="26"/>
      <c r="JJR973" s="26"/>
      <c r="JJS973" s="26"/>
      <c r="JJT973" s="26"/>
      <c r="JJU973" s="26"/>
      <c r="JJV973" s="26"/>
      <c r="JJW973" s="26"/>
      <c r="JJX973" s="26"/>
      <c r="JJY973" s="26"/>
      <c r="JJZ973" s="26"/>
      <c r="JKA973" s="26"/>
      <c r="JKB973" s="26"/>
      <c r="JKC973" s="26"/>
      <c r="JKD973" s="26"/>
      <c r="JKE973" s="26"/>
      <c r="JKF973" s="26"/>
      <c r="JKG973" s="26"/>
      <c r="JKH973" s="26"/>
      <c r="JKI973" s="26"/>
      <c r="JKJ973" s="26"/>
      <c r="JKK973" s="26"/>
      <c r="JKL973" s="26"/>
      <c r="JKM973" s="26"/>
      <c r="JKN973" s="26"/>
      <c r="JKO973" s="26"/>
      <c r="JKP973" s="26"/>
      <c r="JKQ973" s="26"/>
      <c r="JKR973" s="26"/>
      <c r="JKS973" s="26"/>
      <c r="JKT973" s="26"/>
      <c r="JKU973" s="26"/>
      <c r="JKV973" s="26"/>
      <c r="JKW973" s="26"/>
      <c r="JKX973" s="26"/>
      <c r="JKY973" s="26"/>
      <c r="JKZ973" s="26"/>
      <c r="JLA973" s="26"/>
      <c r="JLB973" s="26"/>
      <c r="JLC973" s="26"/>
      <c r="JLD973" s="26"/>
      <c r="JLE973" s="26"/>
      <c r="JLF973" s="26"/>
      <c r="JLG973" s="26"/>
      <c r="JLH973" s="26"/>
      <c r="JLI973" s="26"/>
      <c r="JLJ973" s="26"/>
      <c r="JLK973" s="26"/>
      <c r="JLL973" s="26"/>
      <c r="JLM973" s="26"/>
      <c r="JLN973" s="26"/>
      <c r="JLO973" s="26"/>
      <c r="JLP973" s="26"/>
      <c r="JLQ973" s="26"/>
      <c r="JLR973" s="26"/>
      <c r="JLS973" s="26"/>
      <c r="JLT973" s="26"/>
      <c r="JLU973" s="26"/>
      <c r="JLV973" s="26"/>
      <c r="JLW973" s="26"/>
      <c r="JLX973" s="26"/>
      <c r="JLY973" s="26"/>
      <c r="JLZ973" s="26"/>
      <c r="JMA973" s="26"/>
      <c r="JMB973" s="26"/>
      <c r="JMC973" s="26"/>
      <c r="JMD973" s="26"/>
      <c r="JME973" s="26"/>
      <c r="JMF973" s="26"/>
      <c r="JMG973" s="26"/>
      <c r="JMH973" s="26"/>
      <c r="JMI973" s="26"/>
      <c r="JMJ973" s="26"/>
      <c r="JMK973" s="26"/>
      <c r="JML973" s="26"/>
      <c r="JMM973" s="26"/>
      <c r="JMN973" s="26"/>
      <c r="JMO973" s="26"/>
      <c r="JMP973" s="26"/>
      <c r="JMQ973" s="26"/>
      <c r="JMR973" s="26"/>
      <c r="JMS973" s="26"/>
      <c r="JMT973" s="26"/>
      <c r="JMU973" s="26"/>
      <c r="JMV973" s="26"/>
      <c r="JMW973" s="26"/>
      <c r="JMX973" s="26"/>
      <c r="JMY973" s="26"/>
      <c r="JMZ973" s="26"/>
      <c r="JNA973" s="26"/>
      <c r="JNB973" s="26"/>
      <c r="JNC973" s="26"/>
      <c r="JND973" s="26"/>
      <c r="JNE973" s="26"/>
      <c r="JNF973" s="26"/>
      <c r="JNG973" s="26"/>
      <c r="JNH973" s="26"/>
      <c r="JNI973" s="26"/>
      <c r="JNJ973" s="26"/>
      <c r="JNK973" s="26"/>
      <c r="JNL973" s="26"/>
      <c r="JNM973" s="26"/>
      <c r="JNN973" s="26"/>
      <c r="JNO973" s="26"/>
      <c r="JNP973" s="26"/>
      <c r="JNQ973" s="26"/>
      <c r="JNR973" s="26"/>
      <c r="JNS973" s="26"/>
      <c r="JNT973" s="26"/>
      <c r="JNU973" s="26"/>
      <c r="JNV973" s="26"/>
      <c r="JNW973" s="26"/>
      <c r="JNX973" s="26"/>
      <c r="JNY973" s="26"/>
      <c r="JNZ973" s="26"/>
      <c r="JOA973" s="26"/>
      <c r="JOB973" s="26"/>
      <c r="JOC973" s="26"/>
      <c r="JOD973" s="26"/>
      <c r="JOE973" s="26"/>
      <c r="JOF973" s="26"/>
      <c r="JOG973" s="26"/>
      <c r="JOH973" s="26"/>
      <c r="JOI973" s="26"/>
      <c r="JOJ973" s="26"/>
      <c r="JOK973" s="26"/>
      <c r="JOL973" s="26"/>
      <c r="JOM973" s="26"/>
      <c r="JON973" s="26"/>
      <c r="JOO973" s="26"/>
      <c r="JOP973" s="26"/>
      <c r="JOQ973" s="26"/>
      <c r="JOR973" s="26"/>
      <c r="JOS973" s="26"/>
      <c r="JOT973" s="26"/>
      <c r="JOU973" s="26"/>
      <c r="JOV973" s="26"/>
      <c r="JOW973" s="26"/>
      <c r="JOX973" s="26"/>
      <c r="JOY973" s="26"/>
      <c r="JOZ973" s="26"/>
      <c r="JPA973" s="26"/>
      <c r="JPB973" s="26"/>
      <c r="JPC973" s="26"/>
      <c r="JPD973" s="26"/>
      <c r="JPE973" s="26"/>
      <c r="JPF973" s="26"/>
      <c r="JPG973" s="26"/>
      <c r="JPH973" s="26"/>
      <c r="JPI973" s="26"/>
      <c r="JPJ973" s="26"/>
      <c r="JPK973" s="26"/>
      <c r="JPL973" s="26"/>
      <c r="JPM973" s="26"/>
      <c r="JPN973" s="26"/>
      <c r="JPO973" s="26"/>
      <c r="JPP973" s="26"/>
      <c r="JPQ973" s="26"/>
      <c r="JPR973" s="26"/>
      <c r="JPS973" s="26"/>
      <c r="JPT973" s="26"/>
      <c r="JPU973" s="26"/>
      <c r="JPV973" s="26"/>
      <c r="JPW973" s="26"/>
      <c r="JPX973" s="26"/>
      <c r="JPY973" s="26"/>
      <c r="JPZ973" s="26"/>
      <c r="JQA973" s="26"/>
      <c r="JQB973" s="26"/>
      <c r="JQC973" s="26"/>
      <c r="JQD973" s="26"/>
      <c r="JQE973" s="26"/>
      <c r="JQF973" s="26"/>
      <c r="JQG973" s="26"/>
      <c r="JQH973" s="26"/>
      <c r="JQI973" s="26"/>
      <c r="JQJ973" s="26"/>
      <c r="JQK973" s="26"/>
      <c r="JQL973" s="26"/>
      <c r="JQM973" s="26"/>
      <c r="JQN973" s="26"/>
      <c r="JQO973" s="26"/>
      <c r="JQP973" s="26"/>
      <c r="JQQ973" s="26"/>
      <c r="JQR973" s="26"/>
      <c r="JQS973" s="26"/>
      <c r="JQT973" s="26"/>
      <c r="JQU973" s="26"/>
      <c r="JQV973" s="26"/>
      <c r="JQW973" s="26"/>
      <c r="JQX973" s="26"/>
      <c r="JQY973" s="26"/>
      <c r="JQZ973" s="26"/>
      <c r="JRA973" s="26"/>
      <c r="JRB973" s="26"/>
      <c r="JRC973" s="26"/>
      <c r="JRD973" s="26"/>
      <c r="JRE973" s="26"/>
      <c r="JRF973" s="26"/>
      <c r="JRG973" s="26"/>
      <c r="JRH973" s="26"/>
      <c r="JRI973" s="26"/>
      <c r="JRJ973" s="26"/>
      <c r="JRK973" s="26"/>
      <c r="JRL973" s="26"/>
      <c r="JRM973" s="26"/>
      <c r="JRN973" s="26"/>
      <c r="JRO973" s="26"/>
      <c r="JRP973" s="26"/>
      <c r="JRQ973" s="26"/>
      <c r="JRR973" s="26"/>
      <c r="JRS973" s="26"/>
      <c r="JRT973" s="26"/>
      <c r="JRU973" s="26"/>
      <c r="JRV973" s="26"/>
      <c r="JRW973" s="26"/>
      <c r="JRX973" s="26"/>
      <c r="JRY973" s="26"/>
      <c r="JRZ973" s="26"/>
      <c r="JSA973" s="26"/>
      <c r="JSB973" s="26"/>
      <c r="JSC973" s="26"/>
      <c r="JSD973" s="26"/>
      <c r="JSE973" s="26"/>
      <c r="JSF973" s="26"/>
      <c r="JSG973" s="26"/>
      <c r="JSH973" s="26"/>
      <c r="JSI973" s="26"/>
      <c r="JSJ973" s="26"/>
      <c r="JSK973" s="26"/>
      <c r="JSL973" s="26"/>
      <c r="JSM973" s="26"/>
      <c r="JSN973" s="26"/>
      <c r="JSO973" s="26"/>
      <c r="JSP973" s="26"/>
      <c r="JSQ973" s="26"/>
      <c r="JSR973" s="26"/>
      <c r="JSS973" s="26"/>
      <c r="JST973" s="26"/>
      <c r="JSU973" s="26"/>
      <c r="JSV973" s="26"/>
      <c r="JSW973" s="26"/>
      <c r="JSX973" s="26"/>
      <c r="JSY973" s="26"/>
      <c r="JSZ973" s="26"/>
      <c r="JTA973" s="26"/>
      <c r="JTB973" s="26"/>
      <c r="JTC973" s="26"/>
      <c r="JTD973" s="26"/>
      <c r="JTE973" s="26"/>
      <c r="JTF973" s="26"/>
      <c r="JTG973" s="26"/>
      <c r="JTH973" s="26"/>
      <c r="JTI973" s="26"/>
      <c r="JTJ973" s="26"/>
      <c r="JTK973" s="26"/>
      <c r="JTL973" s="26"/>
      <c r="JTM973" s="26"/>
      <c r="JTN973" s="26"/>
      <c r="JTO973" s="26"/>
      <c r="JTP973" s="26"/>
      <c r="JTQ973" s="26"/>
      <c r="JTR973" s="26"/>
      <c r="JTS973" s="26"/>
      <c r="JTT973" s="26"/>
      <c r="JTU973" s="26"/>
      <c r="JTV973" s="26"/>
      <c r="JTW973" s="26"/>
      <c r="JTX973" s="26"/>
      <c r="JTY973" s="26"/>
      <c r="JTZ973" s="26"/>
      <c r="JUA973" s="26"/>
      <c r="JUB973" s="26"/>
      <c r="JUC973" s="26"/>
      <c r="JUD973" s="26"/>
      <c r="JUE973" s="26"/>
      <c r="JUF973" s="26"/>
      <c r="JUG973" s="26"/>
      <c r="JUH973" s="26"/>
      <c r="JUI973" s="26"/>
      <c r="JUJ973" s="26"/>
      <c r="JUK973" s="26"/>
      <c r="JUL973" s="26"/>
      <c r="JUM973" s="26"/>
      <c r="JUN973" s="26"/>
      <c r="JUO973" s="26"/>
      <c r="JUP973" s="26"/>
      <c r="JUQ973" s="26"/>
      <c r="JUR973" s="26"/>
      <c r="JUS973" s="26"/>
      <c r="JUT973" s="26"/>
      <c r="JUU973" s="26"/>
      <c r="JUV973" s="26"/>
      <c r="JUW973" s="26"/>
      <c r="JUX973" s="26"/>
      <c r="JUY973" s="26"/>
      <c r="JUZ973" s="26"/>
      <c r="JVA973" s="26"/>
      <c r="JVB973" s="26"/>
      <c r="JVC973" s="26"/>
      <c r="JVD973" s="26"/>
      <c r="JVE973" s="26"/>
      <c r="JVF973" s="26"/>
      <c r="JVG973" s="26"/>
      <c r="JVH973" s="26"/>
      <c r="JVI973" s="26"/>
      <c r="JVJ973" s="26"/>
      <c r="JVK973" s="26"/>
      <c r="JVL973" s="26"/>
      <c r="JVM973" s="26"/>
      <c r="JVN973" s="26"/>
      <c r="JVO973" s="26"/>
      <c r="JVP973" s="26"/>
      <c r="JVQ973" s="26"/>
      <c r="JVR973" s="26"/>
      <c r="JVS973" s="26"/>
      <c r="JVT973" s="26"/>
      <c r="JVU973" s="26"/>
      <c r="JVV973" s="26"/>
      <c r="JVW973" s="26"/>
      <c r="JVX973" s="26"/>
      <c r="JVY973" s="26"/>
      <c r="JVZ973" s="26"/>
      <c r="JWA973" s="26"/>
      <c r="JWB973" s="26"/>
      <c r="JWC973" s="26"/>
      <c r="JWD973" s="26"/>
      <c r="JWE973" s="26"/>
      <c r="JWF973" s="26"/>
      <c r="JWG973" s="26"/>
      <c r="JWH973" s="26"/>
      <c r="JWI973" s="26"/>
      <c r="JWJ973" s="26"/>
      <c r="JWK973" s="26"/>
      <c r="JWL973" s="26"/>
      <c r="JWM973" s="26"/>
      <c r="JWN973" s="26"/>
      <c r="JWO973" s="26"/>
      <c r="JWP973" s="26"/>
      <c r="JWQ973" s="26"/>
      <c r="JWR973" s="26"/>
      <c r="JWS973" s="26"/>
      <c r="JWT973" s="26"/>
      <c r="JWU973" s="26"/>
      <c r="JWV973" s="26"/>
      <c r="JWW973" s="26"/>
      <c r="JWX973" s="26"/>
      <c r="JWY973" s="26"/>
      <c r="JWZ973" s="26"/>
      <c r="JXA973" s="26"/>
      <c r="JXB973" s="26"/>
      <c r="JXC973" s="26"/>
      <c r="JXD973" s="26"/>
      <c r="JXE973" s="26"/>
      <c r="JXF973" s="26"/>
      <c r="JXG973" s="26"/>
      <c r="JXH973" s="26"/>
      <c r="JXI973" s="26"/>
      <c r="JXJ973" s="26"/>
      <c r="JXK973" s="26"/>
      <c r="JXL973" s="26"/>
      <c r="JXM973" s="26"/>
      <c r="JXN973" s="26"/>
      <c r="JXO973" s="26"/>
      <c r="JXP973" s="26"/>
      <c r="JXQ973" s="26"/>
      <c r="JXR973" s="26"/>
      <c r="JXS973" s="26"/>
      <c r="JXT973" s="26"/>
      <c r="JXU973" s="26"/>
      <c r="JXV973" s="26"/>
      <c r="JXW973" s="26"/>
      <c r="JXX973" s="26"/>
      <c r="JXY973" s="26"/>
      <c r="JXZ973" s="26"/>
      <c r="JYA973" s="26"/>
      <c r="JYB973" s="26"/>
      <c r="JYC973" s="26"/>
      <c r="JYD973" s="26"/>
      <c r="JYE973" s="26"/>
      <c r="JYF973" s="26"/>
      <c r="JYG973" s="26"/>
      <c r="JYH973" s="26"/>
      <c r="JYI973" s="26"/>
      <c r="JYJ973" s="26"/>
      <c r="JYK973" s="26"/>
      <c r="JYL973" s="26"/>
      <c r="JYM973" s="26"/>
      <c r="JYN973" s="26"/>
      <c r="JYO973" s="26"/>
      <c r="JYP973" s="26"/>
      <c r="JYQ973" s="26"/>
      <c r="JYR973" s="26"/>
      <c r="JYS973" s="26"/>
      <c r="JYT973" s="26"/>
      <c r="JYU973" s="26"/>
      <c r="JYV973" s="26"/>
      <c r="JYW973" s="26"/>
      <c r="JYX973" s="26"/>
      <c r="JYY973" s="26"/>
      <c r="JYZ973" s="26"/>
      <c r="JZA973" s="26"/>
      <c r="JZB973" s="26"/>
      <c r="JZC973" s="26"/>
      <c r="JZD973" s="26"/>
      <c r="JZE973" s="26"/>
      <c r="JZF973" s="26"/>
      <c r="JZG973" s="26"/>
      <c r="JZH973" s="26"/>
      <c r="JZI973" s="26"/>
      <c r="JZJ973" s="26"/>
      <c r="JZK973" s="26"/>
      <c r="JZL973" s="26"/>
      <c r="JZM973" s="26"/>
      <c r="JZN973" s="26"/>
      <c r="JZO973" s="26"/>
      <c r="JZP973" s="26"/>
      <c r="JZQ973" s="26"/>
      <c r="JZR973" s="26"/>
      <c r="JZS973" s="26"/>
      <c r="JZT973" s="26"/>
      <c r="JZU973" s="26"/>
      <c r="JZV973" s="26"/>
      <c r="JZW973" s="26"/>
      <c r="JZX973" s="26"/>
      <c r="JZY973" s="26"/>
      <c r="JZZ973" s="26"/>
      <c r="KAA973" s="26"/>
      <c r="KAB973" s="26"/>
      <c r="KAC973" s="26"/>
      <c r="KAD973" s="26"/>
      <c r="KAE973" s="26"/>
      <c r="KAF973" s="26"/>
      <c r="KAG973" s="26"/>
      <c r="KAH973" s="26"/>
      <c r="KAI973" s="26"/>
      <c r="KAJ973" s="26"/>
      <c r="KAK973" s="26"/>
      <c r="KAL973" s="26"/>
      <c r="KAM973" s="26"/>
      <c r="KAN973" s="26"/>
      <c r="KAO973" s="26"/>
      <c r="KAP973" s="26"/>
      <c r="KAQ973" s="26"/>
      <c r="KAR973" s="26"/>
      <c r="KAS973" s="26"/>
      <c r="KAT973" s="26"/>
      <c r="KAU973" s="26"/>
      <c r="KAV973" s="26"/>
      <c r="KAW973" s="26"/>
      <c r="KAX973" s="26"/>
      <c r="KAY973" s="26"/>
      <c r="KAZ973" s="26"/>
      <c r="KBA973" s="26"/>
      <c r="KBB973" s="26"/>
      <c r="KBC973" s="26"/>
      <c r="KBD973" s="26"/>
      <c r="KBE973" s="26"/>
      <c r="KBF973" s="26"/>
      <c r="KBG973" s="26"/>
      <c r="KBH973" s="26"/>
      <c r="KBI973" s="26"/>
      <c r="KBJ973" s="26"/>
      <c r="KBK973" s="26"/>
      <c r="KBL973" s="26"/>
      <c r="KBM973" s="26"/>
      <c r="KBN973" s="26"/>
      <c r="KBO973" s="26"/>
      <c r="KBP973" s="26"/>
      <c r="KBQ973" s="26"/>
      <c r="KBR973" s="26"/>
      <c r="KBS973" s="26"/>
      <c r="KBT973" s="26"/>
      <c r="KBU973" s="26"/>
      <c r="KBV973" s="26"/>
      <c r="KBW973" s="26"/>
      <c r="KBX973" s="26"/>
      <c r="KBY973" s="26"/>
      <c r="KBZ973" s="26"/>
      <c r="KCA973" s="26"/>
      <c r="KCB973" s="26"/>
      <c r="KCC973" s="26"/>
      <c r="KCD973" s="26"/>
      <c r="KCE973" s="26"/>
      <c r="KCF973" s="26"/>
      <c r="KCG973" s="26"/>
      <c r="KCH973" s="26"/>
      <c r="KCI973" s="26"/>
      <c r="KCJ973" s="26"/>
      <c r="KCK973" s="26"/>
      <c r="KCL973" s="26"/>
      <c r="KCM973" s="26"/>
      <c r="KCN973" s="26"/>
      <c r="KCO973" s="26"/>
      <c r="KCP973" s="26"/>
      <c r="KCQ973" s="26"/>
      <c r="KCR973" s="26"/>
      <c r="KCS973" s="26"/>
      <c r="KCT973" s="26"/>
      <c r="KCU973" s="26"/>
      <c r="KCV973" s="26"/>
      <c r="KCW973" s="26"/>
      <c r="KCX973" s="26"/>
      <c r="KCY973" s="26"/>
      <c r="KCZ973" s="26"/>
      <c r="KDA973" s="26"/>
      <c r="KDB973" s="26"/>
      <c r="KDC973" s="26"/>
      <c r="KDD973" s="26"/>
      <c r="KDE973" s="26"/>
      <c r="KDF973" s="26"/>
      <c r="KDG973" s="26"/>
      <c r="KDH973" s="26"/>
      <c r="KDI973" s="26"/>
      <c r="KDJ973" s="26"/>
      <c r="KDK973" s="26"/>
      <c r="KDL973" s="26"/>
      <c r="KDM973" s="26"/>
      <c r="KDN973" s="26"/>
      <c r="KDO973" s="26"/>
      <c r="KDP973" s="26"/>
      <c r="KDQ973" s="26"/>
      <c r="KDR973" s="26"/>
      <c r="KDS973" s="26"/>
      <c r="KDT973" s="26"/>
      <c r="KDU973" s="26"/>
      <c r="KDV973" s="26"/>
      <c r="KDW973" s="26"/>
      <c r="KDX973" s="26"/>
      <c r="KDY973" s="26"/>
      <c r="KDZ973" s="26"/>
      <c r="KEA973" s="26"/>
      <c r="KEB973" s="26"/>
      <c r="KEC973" s="26"/>
      <c r="KED973" s="26"/>
      <c r="KEE973" s="26"/>
      <c r="KEF973" s="26"/>
      <c r="KEG973" s="26"/>
      <c r="KEH973" s="26"/>
      <c r="KEI973" s="26"/>
      <c r="KEJ973" s="26"/>
      <c r="KEK973" s="26"/>
      <c r="KEL973" s="26"/>
      <c r="KEM973" s="26"/>
      <c r="KEN973" s="26"/>
      <c r="KEO973" s="26"/>
      <c r="KEP973" s="26"/>
      <c r="KEQ973" s="26"/>
      <c r="KER973" s="26"/>
      <c r="KES973" s="26"/>
      <c r="KET973" s="26"/>
      <c r="KEU973" s="26"/>
      <c r="KEV973" s="26"/>
      <c r="KEW973" s="26"/>
      <c r="KEX973" s="26"/>
      <c r="KEY973" s="26"/>
      <c r="KEZ973" s="26"/>
      <c r="KFA973" s="26"/>
      <c r="KFB973" s="26"/>
      <c r="KFC973" s="26"/>
      <c r="KFD973" s="26"/>
      <c r="KFE973" s="26"/>
      <c r="KFF973" s="26"/>
      <c r="KFG973" s="26"/>
      <c r="KFH973" s="26"/>
      <c r="KFI973" s="26"/>
      <c r="KFJ973" s="26"/>
      <c r="KFK973" s="26"/>
      <c r="KFL973" s="26"/>
      <c r="KFM973" s="26"/>
      <c r="KFN973" s="26"/>
      <c r="KFO973" s="26"/>
      <c r="KFP973" s="26"/>
      <c r="KFQ973" s="26"/>
      <c r="KFR973" s="26"/>
      <c r="KFS973" s="26"/>
      <c r="KFT973" s="26"/>
      <c r="KFU973" s="26"/>
      <c r="KFV973" s="26"/>
      <c r="KFW973" s="26"/>
      <c r="KFX973" s="26"/>
      <c r="KFY973" s="26"/>
      <c r="KFZ973" s="26"/>
      <c r="KGA973" s="26"/>
      <c r="KGB973" s="26"/>
      <c r="KGC973" s="26"/>
      <c r="KGD973" s="26"/>
      <c r="KGE973" s="26"/>
      <c r="KGF973" s="26"/>
      <c r="KGG973" s="26"/>
      <c r="KGH973" s="26"/>
      <c r="KGI973" s="26"/>
      <c r="KGJ973" s="26"/>
      <c r="KGK973" s="26"/>
      <c r="KGL973" s="26"/>
      <c r="KGM973" s="26"/>
      <c r="KGN973" s="26"/>
      <c r="KGO973" s="26"/>
      <c r="KGP973" s="26"/>
      <c r="KGQ973" s="26"/>
      <c r="KGR973" s="26"/>
      <c r="KGS973" s="26"/>
      <c r="KGT973" s="26"/>
      <c r="KGU973" s="26"/>
      <c r="KGV973" s="26"/>
      <c r="KGW973" s="26"/>
      <c r="KGX973" s="26"/>
      <c r="KGY973" s="26"/>
      <c r="KGZ973" s="26"/>
      <c r="KHA973" s="26"/>
      <c r="KHB973" s="26"/>
      <c r="KHC973" s="26"/>
      <c r="KHD973" s="26"/>
      <c r="KHE973" s="26"/>
      <c r="KHF973" s="26"/>
      <c r="KHG973" s="26"/>
      <c r="KHH973" s="26"/>
      <c r="KHI973" s="26"/>
      <c r="KHJ973" s="26"/>
      <c r="KHK973" s="26"/>
      <c r="KHL973" s="26"/>
      <c r="KHM973" s="26"/>
      <c r="KHN973" s="26"/>
      <c r="KHO973" s="26"/>
      <c r="KHP973" s="26"/>
      <c r="KHQ973" s="26"/>
      <c r="KHR973" s="26"/>
      <c r="KHS973" s="26"/>
      <c r="KHT973" s="26"/>
      <c r="KHU973" s="26"/>
      <c r="KHV973" s="26"/>
      <c r="KHW973" s="26"/>
      <c r="KHX973" s="26"/>
      <c r="KHY973" s="26"/>
      <c r="KHZ973" s="26"/>
      <c r="KIA973" s="26"/>
      <c r="KIB973" s="26"/>
      <c r="KIC973" s="26"/>
      <c r="KID973" s="26"/>
      <c r="KIE973" s="26"/>
      <c r="KIF973" s="26"/>
      <c r="KIG973" s="26"/>
      <c r="KIH973" s="26"/>
      <c r="KII973" s="26"/>
      <c r="KIJ973" s="26"/>
      <c r="KIK973" s="26"/>
      <c r="KIL973" s="26"/>
      <c r="KIM973" s="26"/>
      <c r="KIN973" s="26"/>
      <c r="KIO973" s="26"/>
      <c r="KIP973" s="26"/>
      <c r="KIQ973" s="26"/>
      <c r="KIR973" s="26"/>
      <c r="KIS973" s="26"/>
      <c r="KIT973" s="26"/>
      <c r="KIU973" s="26"/>
      <c r="KIV973" s="26"/>
      <c r="KIW973" s="26"/>
      <c r="KIX973" s="26"/>
      <c r="KIY973" s="26"/>
      <c r="KIZ973" s="26"/>
      <c r="KJA973" s="26"/>
      <c r="KJB973" s="26"/>
      <c r="KJC973" s="26"/>
      <c r="KJD973" s="26"/>
      <c r="KJE973" s="26"/>
      <c r="KJF973" s="26"/>
      <c r="KJG973" s="26"/>
      <c r="KJH973" s="26"/>
      <c r="KJI973" s="26"/>
      <c r="KJJ973" s="26"/>
      <c r="KJK973" s="26"/>
      <c r="KJL973" s="26"/>
      <c r="KJM973" s="26"/>
      <c r="KJN973" s="26"/>
      <c r="KJO973" s="26"/>
      <c r="KJP973" s="26"/>
      <c r="KJQ973" s="26"/>
      <c r="KJR973" s="26"/>
      <c r="KJS973" s="26"/>
      <c r="KJT973" s="26"/>
      <c r="KJU973" s="26"/>
      <c r="KJV973" s="26"/>
      <c r="KJW973" s="26"/>
      <c r="KJX973" s="26"/>
      <c r="KJY973" s="26"/>
      <c r="KJZ973" s="26"/>
      <c r="KKA973" s="26"/>
      <c r="KKB973" s="26"/>
      <c r="KKC973" s="26"/>
      <c r="KKD973" s="26"/>
      <c r="KKE973" s="26"/>
      <c r="KKF973" s="26"/>
      <c r="KKG973" s="26"/>
      <c r="KKH973" s="26"/>
      <c r="KKI973" s="26"/>
      <c r="KKJ973" s="26"/>
      <c r="KKK973" s="26"/>
      <c r="KKL973" s="26"/>
      <c r="KKM973" s="26"/>
      <c r="KKN973" s="26"/>
      <c r="KKO973" s="26"/>
      <c r="KKP973" s="26"/>
      <c r="KKQ973" s="26"/>
      <c r="KKR973" s="26"/>
      <c r="KKS973" s="26"/>
      <c r="KKT973" s="26"/>
      <c r="KKU973" s="26"/>
      <c r="KKV973" s="26"/>
      <c r="KKW973" s="26"/>
      <c r="KKX973" s="26"/>
      <c r="KKY973" s="26"/>
      <c r="KKZ973" s="26"/>
      <c r="KLA973" s="26"/>
      <c r="KLB973" s="26"/>
      <c r="KLC973" s="26"/>
      <c r="KLD973" s="26"/>
      <c r="KLE973" s="26"/>
      <c r="KLF973" s="26"/>
      <c r="KLG973" s="26"/>
      <c r="KLH973" s="26"/>
      <c r="KLI973" s="26"/>
      <c r="KLJ973" s="26"/>
      <c r="KLK973" s="26"/>
      <c r="KLL973" s="26"/>
      <c r="KLM973" s="26"/>
      <c r="KLN973" s="26"/>
      <c r="KLO973" s="26"/>
      <c r="KLP973" s="26"/>
      <c r="KLQ973" s="26"/>
      <c r="KLR973" s="26"/>
      <c r="KLS973" s="26"/>
      <c r="KLT973" s="26"/>
      <c r="KLU973" s="26"/>
      <c r="KLV973" s="26"/>
      <c r="KLW973" s="26"/>
      <c r="KLX973" s="26"/>
      <c r="KLY973" s="26"/>
      <c r="KLZ973" s="26"/>
      <c r="KMA973" s="26"/>
      <c r="KMB973" s="26"/>
      <c r="KMC973" s="26"/>
      <c r="KMD973" s="26"/>
      <c r="KME973" s="26"/>
      <c r="KMF973" s="26"/>
      <c r="KMG973" s="26"/>
      <c r="KMH973" s="26"/>
      <c r="KMI973" s="26"/>
      <c r="KMJ973" s="26"/>
      <c r="KMK973" s="26"/>
      <c r="KML973" s="26"/>
      <c r="KMM973" s="26"/>
      <c r="KMN973" s="26"/>
      <c r="KMO973" s="26"/>
      <c r="KMP973" s="26"/>
      <c r="KMQ973" s="26"/>
      <c r="KMR973" s="26"/>
      <c r="KMS973" s="26"/>
      <c r="KMT973" s="26"/>
      <c r="KMU973" s="26"/>
      <c r="KMV973" s="26"/>
      <c r="KMW973" s="26"/>
      <c r="KMX973" s="26"/>
      <c r="KMY973" s="26"/>
      <c r="KMZ973" s="26"/>
      <c r="KNA973" s="26"/>
      <c r="KNB973" s="26"/>
      <c r="KNC973" s="26"/>
      <c r="KND973" s="26"/>
      <c r="KNE973" s="26"/>
      <c r="KNF973" s="26"/>
      <c r="KNG973" s="26"/>
      <c r="KNH973" s="26"/>
      <c r="KNI973" s="26"/>
      <c r="KNJ973" s="26"/>
      <c r="KNK973" s="26"/>
      <c r="KNL973" s="26"/>
      <c r="KNM973" s="26"/>
      <c r="KNN973" s="26"/>
      <c r="KNO973" s="26"/>
      <c r="KNP973" s="26"/>
      <c r="KNQ973" s="26"/>
      <c r="KNR973" s="26"/>
      <c r="KNS973" s="26"/>
      <c r="KNT973" s="26"/>
      <c r="KNU973" s="26"/>
      <c r="KNV973" s="26"/>
      <c r="KNW973" s="26"/>
      <c r="KNX973" s="26"/>
      <c r="KNY973" s="26"/>
      <c r="KNZ973" s="26"/>
      <c r="KOA973" s="26"/>
      <c r="KOB973" s="26"/>
      <c r="KOC973" s="26"/>
      <c r="KOD973" s="26"/>
      <c r="KOE973" s="26"/>
      <c r="KOF973" s="26"/>
      <c r="KOG973" s="26"/>
      <c r="KOH973" s="26"/>
      <c r="KOI973" s="26"/>
      <c r="KOJ973" s="26"/>
      <c r="KOK973" s="26"/>
      <c r="KOL973" s="26"/>
      <c r="KOM973" s="26"/>
      <c r="KON973" s="26"/>
      <c r="KOO973" s="26"/>
      <c r="KOP973" s="26"/>
      <c r="KOQ973" s="26"/>
      <c r="KOR973" s="26"/>
      <c r="KOS973" s="26"/>
      <c r="KOT973" s="26"/>
      <c r="KOU973" s="26"/>
      <c r="KOV973" s="26"/>
      <c r="KOW973" s="26"/>
      <c r="KOX973" s="26"/>
      <c r="KOY973" s="26"/>
      <c r="KOZ973" s="26"/>
      <c r="KPA973" s="26"/>
      <c r="KPB973" s="26"/>
      <c r="KPC973" s="26"/>
      <c r="KPD973" s="26"/>
      <c r="KPE973" s="26"/>
      <c r="KPF973" s="26"/>
      <c r="KPG973" s="26"/>
      <c r="KPH973" s="26"/>
      <c r="KPI973" s="26"/>
      <c r="KPJ973" s="26"/>
      <c r="KPK973" s="26"/>
      <c r="KPL973" s="26"/>
      <c r="KPM973" s="26"/>
      <c r="KPN973" s="26"/>
      <c r="KPO973" s="26"/>
      <c r="KPP973" s="26"/>
      <c r="KPQ973" s="26"/>
      <c r="KPR973" s="26"/>
      <c r="KPS973" s="26"/>
      <c r="KPT973" s="26"/>
      <c r="KPU973" s="26"/>
      <c r="KPV973" s="26"/>
      <c r="KPW973" s="26"/>
      <c r="KPX973" s="26"/>
      <c r="KPY973" s="26"/>
      <c r="KPZ973" s="26"/>
      <c r="KQA973" s="26"/>
      <c r="KQB973" s="26"/>
      <c r="KQC973" s="26"/>
      <c r="KQD973" s="26"/>
      <c r="KQE973" s="26"/>
      <c r="KQF973" s="26"/>
      <c r="KQG973" s="26"/>
      <c r="KQH973" s="26"/>
      <c r="KQI973" s="26"/>
      <c r="KQJ973" s="26"/>
      <c r="KQK973" s="26"/>
      <c r="KQL973" s="26"/>
      <c r="KQM973" s="26"/>
      <c r="KQN973" s="26"/>
      <c r="KQO973" s="26"/>
      <c r="KQP973" s="26"/>
      <c r="KQQ973" s="26"/>
      <c r="KQR973" s="26"/>
      <c r="KQS973" s="26"/>
      <c r="KQT973" s="26"/>
      <c r="KQU973" s="26"/>
      <c r="KQV973" s="26"/>
      <c r="KQW973" s="26"/>
      <c r="KQX973" s="26"/>
      <c r="KQY973" s="26"/>
      <c r="KQZ973" s="26"/>
      <c r="KRA973" s="26"/>
      <c r="KRB973" s="26"/>
      <c r="KRC973" s="26"/>
      <c r="KRD973" s="26"/>
      <c r="KRE973" s="26"/>
      <c r="KRF973" s="26"/>
      <c r="KRG973" s="26"/>
      <c r="KRH973" s="26"/>
      <c r="KRI973" s="26"/>
      <c r="KRJ973" s="26"/>
      <c r="KRK973" s="26"/>
      <c r="KRL973" s="26"/>
      <c r="KRM973" s="26"/>
      <c r="KRN973" s="26"/>
      <c r="KRO973" s="26"/>
      <c r="KRP973" s="26"/>
      <c r="KRQ973" s="26"/>
      <c r="KRR973" s="26"/>
      <c r="KRS973" s="26"/>
      <c r="KRT973" s="26"/>
      <c r="KRU973" s="26"/>
      <c r="KRV973" s="26"/>
      <c r="KRW973" s="26"/>
      <c r="KRX973" s="26"/>
      <c r="KRY973" s="26"/>
      <c r="KRZ973" s="26"/>
      <c r="KSA973" s="26"/>
      <c r="KSB973" s="26"/>
      <c r="KSC973" s="26"/>
      <c r="KSD973" s="26"/>
      <c r="KSE973" s="26"/>
      <c r="KSF973" s="26"/>
      <c r="KSG973" s="26"/>
      <c r="KSH973" s="26"/>
      <c r="KSI973" s="26"/>
      <c r="KSJ973" s="26"/>
      <c r="KSK973" s="26"/>
      <c r="KSL973" s="26"/>
      <c r="KSM973" s="26"/>
      <c r="KSN973" s="26"/>
      <c r="KSO973" s="26"/>
      <c r="KSP973" s="26"/>
      <c r="KSQ973" s="26"/>
      <c r="KSR973" s="26"/>
      <c r="KSS973" s="26"/>
      <c r="KST973" s="26"/>
      <c r="KSU973" s="26"/>
      <c r="KSV973" s="26"/>
      <c r="KSW973" s="26"/>
      <c r="KSX973" s="26"/>
      <c r="KSY973" s="26"/>
      <c r="KSZ973" s="26"/>
      <c r="KTA973" s="26"/>
      <c r="KTB973" s="26"/>
      <c r="KTC973" s="26"/>
      <c r="KTD973" s="26"/>
      <c r="KTE973" s="26"/>
      <c r="KTF973" s="26"/>
      <c r="KTG973" s="26"/>
      <c r="KTH973" s="26"/>
      <c r="KTI973" s="26"/>
      <c r="KTJ973" s="26"/>
      <c r="KTK973" s="26"/>
      <c r="KTL973" s="26"/>
      <c r="KTM973" s="26"/>
      <c r="KTN973" s="26"/>
      <c r="KTO973" s="26"/>
      <c r="KTP973" s="26"/>
      <c r="KTQ973" s="26"/>
      <c r="KTR973" s="26"/>
      <c r="KTS973" s="26"/>
      <c r="KTT973" s="26"/>
      <c r="KTU973" s="26"/>
      <c r="KTV973" s="26"/>
      <c r="KTW973" s="26"/>
      <c r="KTX973" s="26"/>
      <c r="KTY973" s="26"/>
      <c r="KTZ973" s="26"/>
      <c r="KUA973" s="26"/>
      <c r="KUB973" s="26"/>
      <c r="KUC973" s="26"/>
      <c r="KUD973" s="26"/>
      <c r="KUE973" s="26"/>
      <c r="KUF973" s="26"/>
      <c r="KUG973" s="26"/>
      <c r="KUH973" s="26"/>
      <c r="KUI973" s="26"/>
      <c r="KUJ973" s="26"/>
      <c r="KUK973" s="26"/>
      <c r="KUL973" s="26"/>
      <c r="KUM973" s="26"/>
      <c r="KUN973" s="26"/>
      <c r="KUO973" s="26"/>
      <c r="KUP973" s="26"/>
      <c r="KUQ973" s="26"/>
      <c r="KUR973" s="26"/>
      <c r="KUS973" s="26"/>
      <c r="KUT973" s="26"/>
      <c r="KUU973" s="26"/>
      <c r="KUV973" s="26"/>
      <c r="KUW973" s="26"/>
      <c r="KUX973" s="26"/>
      <c r="KUY973" s="26"/>
      <c r="KUZ973" s="26"/>
      <c r="KVA973" s="26"/>
      <c r="KVB973" s="26"/>
      <c r="KVC973" s="26"/>
      <c r="KVD973" s="26"/>
      <c r="KVE973" s="26"/>
      <c r="KVF973" s="26"/>
      <c r="KVG973" s="26"/>
      <c r="KVH973" s="26"/>
      <c r="KVI973" s="26"/>
      <c r="KVJ973" s="26"/>
      <c r="KVK973" s="26"/>
      <c r="KVL973" s="26"/>
      <c r="KVM973" s="26"/>
      <c r="KVN973" s="26"/>
      <c r="KVO973" s="26"/>
      <c r="KVP973" s="26"/>
      <c r="KVQ973" s="26"/>
      <c r="KVR973" s="26"/>
      <c r="KVS973" s="26"/>
      <c r="KVT973" s="26"/>
      <c r="KVU973" s="26"/>
      <c r="KVV973" s="26"/>
      <c r="KVW973" s="26"/>
      <c r="KVX973" s="26"/>
      <c r="KVY973" s="26"/>
      <c r="KVZ973" s="26"/>
      <c r="KWA973" s="26"/>
      <c r="KWB973" s="26"/>
      <c r="KWC973" s="26"/>
      <c r="KWD973" s="26"/>
      <c r="KWE973" s="26"/>
      <c r="KWF973" s="26"/>
      <c r="KWG973" s="26"/>
      <c r="KWH973" s="26"/>
      <c r="KWI973" s="26"/>
      <c r="KWJ973" s="26"/>
      <c r="KWK973" s="26"/>
      <c r="KWL973" s="26"/>
      <c r="KWM973" s="26"/>
      <c r="KWN973" s="26"/>
      <c r="KWO973" s="26"/>
      <c r="KWP973" s="26"/>
      <c r="KWQ973" s="26"/>
      <c r="KWR973" s="26"/>
      <c r="KWS973" s="26"/>
      <c r="KWT973" s="26"/>
      <c r="KWU973" s="26"/>
      <c r="KWV973" s="26"/>
      <c r="KWW973" s="26"/>
      <c r="KWX973" s="26"/>
      <c r="KWY973" s="26"/>
      <c r="KWZ973" s="26"/>
      <c r="KXA973" s="26"/>
      <c r="KXB973" s="26"/>
      <c r="KXC973" s="26"/>
      <c r="KXD973" s="26"/>
      <c r="KXE973" s="26"/>
      <c r="KXF973" s="26"/>
      <c r="KXG973" s="26"/>
      <c r="KXH973" s="26"/>
      <c r="KXI973" s="26"/>
      <c r="KXJ973" s="26"/>
      <c r="KXK973" s="26"/>
      <c r="KXL973" s="26"/>
      <c r="KXM973" s="26"/>
      <c r="KXN973" s="26"/>
      <c r="KXO973" s="26"/>
      <c r="KXP973" s="26"/>
      <c r="KXQ973" s="26"/>
      <c r="KXR973" s="26"/>
      <c r="KXS973" s="26"/>
      <c r="KXT973" s="26"/>
      <c r="KXU973" s="26"/>
      <c r="KXV973" s="26"/>
      <c r="KXW973" s="26"/>
      <c r="KXX973" s="26"/>
      <c r="KXY973" s="26"/>
      <c r="KXZ973" s="26"/>
      <c r="KYA973" s="26"/>
      <c r="KYB973" s="26"/>
      <c r="KYC973" s="26"/>
      <c r="KYD973" s="26"/>
      <c r="KYE973" s="26"/>
      <c r="KYF973" s="26"/>
      <c r="KYG973" s="26"/>
      <c r="KYH973" s="26"/>
      <c r="KYI973" s="26"/>
      <c r="KYJ973" s="26"/>
      <c r="KYK973" s="26"/>
      <c r="KYL973" s="26"/>
      <c r="KYM973" s="26"/>
      <c r="KYN973" s="26"/>
      <c r="KYO973" s="26"/>
      <c r="KYP973" s="26"/>
      <c r="KYQ973" s="26"/>
      <c r="KYR973" s="26"/>
      <c r="KYS973" s="26"/>
      <c r="KYT973" s="26"/>
      <c r="KYU973" s="26"/>
      <c r="KYV973" s="26"/>
      <c r="KYW973" s="26"/>
      <c r="KYX973" s="26"/>
      <c r="KYY973" s="26"/>
      <c r="KYZ973" s="26"/>
      <c r="KZA973" s="26"/>
      <c r="KZB973" s="26"/>
      <c r="KZC973" s="26"/>
      <c r="KZD973" s="26"/>
      <c r="KZE973" s="26"/>
      <c r="KZF973" s="26"/>
      <c r="KZG973" s="26"/>
      <c r="KZH973" s="26"/>
      <c r="KZI973" s="26"/>
      <c r="KZJ973" s="26"/>
      <c r="KZK973" s="26"/>
      <c r="KZL973" s="26"/>
      <c r="KZM973" s="26"/>
      <c r="KZN973" s="26"/>
      <c r="KZO973" s="26"/>
      <c r="KZP973" s="26"/>
      <c r="KZQ973" s="26"/>
      <c r="KZR973" s="26"/>
      <c r="KZS973" s="26"/>
      <c r="KZT973" s="26"/>
      <c r="KZU973" s="26"/>
      <c r="KZV973" s="26"/>
      <c r="KZW973" s="26"/>
      <c r="KZX973" s="26"/>
      <c r="KZY973" s="26"/>
      <c r="KZZ973" s="26"/>
      <c r="LAA973" s="26"/>
      <c r="LAB973" s="26"/>
      <c r="LAC973" s="26"/>
      <c r="LAD973" s="26"/>
      <c r="LAE973" s="26"/>
      <c r="LAF973" s="26"/>
      <c r="LAG973" s="26"/>
      <c r="LAH973" s="26"/>
      <c r="LAI973" s="26"/>
      <c r="LAJ973" s="26"/>
      <c r="LAK973" s="26"/>
      <c r="LAL973" s="26"/>
      <c r="LAM973" s="26"/>
      <c r="LAN973" s="26"/>
      <c r="LAO973" s="26"/>
      <c r="LAP973" s="26"/>
      <c r="LAQ973" s="26"/>
      <c r="LAR973" s="26"/>
      <c r="LAS973" s="26"/>
      <c r="LAT973" s="26"/>
      <c r="LAU973" s="26"/>
      <c r="LAV973" s="26"/>
      <c r="LAW973" s="26"/>
      <c r="LAX973" s="26"/>
      <c r="LAY973" s="26"/>
      <c r="LAZ973" s="26"/>
      <c r="LBA973" s="26"/>
      <c r="LBB973" s="26"/>
      <c r="LBC973" s="26"/>
      <c r="LBD973" s="26"/>
      <c r="LBE973" s="26"/>
      <c r="LBF973" s="26"/>
      <c r="LBG973" s="26"/>
      <c r="LBH973" s="26"/>
      <c r="LBI973" s="26"/>
      <c r="LBJ973" s="26"/>
      <c r="LBK973" s="26"/>
      <c r="LBL973" s="26"/>
      <c r="LBM973" s="26"/>
      <c r="LBN973" s="26"/>
      <c r="LBO973" s="26"/>
      <c r="LBP973" s="26"/>
      <c r="LBQ973" s="26"/>
      <c r="LBR973" s="26"/>
      <c r="LBS973" s="26"/>
      <c r="LBT973" s="26"/>
      <c r="LBU973" s="26"/>
      <c r="LBV973" s="26"/>
      <c r="LBW973" s="26"/>
      <c r="LBX973" s="26"/>
      <c r="LBY973" s="26"/>
      <c r="LBZ973" s="26"/>
      <c r="LCA973" s="26"/>
      <c r="LCB973" s="26"/>
      <c r="LCC973" s="26"/>
      <c r="LCD973" s="26"/>
      <c r="LCE973" s="26"/>
      <c r="LCF973" s="26"/>
      <c r="LCG973" s="26"/>
      <c r="LCH973" s="26"/>
      <c r="LCI973" s="26"/>
      <c r="LCJ973" s="26"/>
      <c r="LCK973" s="26"/>
      <c r="LCL973" s="26"/>
      <c r="LCM973" s="26"/>
      <c r="LCN973" s="26"/>
      <c r="LCO973" s="26"/>
      <c r="LCP973" s="26"/>
      <c r="LCQ973" s="26"/>
      <c r="LCR973" s="26"/>
      <c r="LCS973" s="26"/>
      <c r="LCT973" s="26"/>
      <c r="LCU973" s="26"/>
      <c r="LCV973" s="26"/>
      <c r="LCW973" s="26"/>
      <c r="LCX973" s="26"/>
      <c r="LCY973" s="26"/>
      <c r="LCZ973" s="26"/>
      <c r="LDA973" s="26"/>
      <c r="LDB973" s="26"/>
      <c r="LDC973" s="26"/>
      <c r="LDD973" s="26"/>
      <c r="LDE973" s="26"/>
      <c r="LDF973" s="26"/>
      <c r="LDG973" s="26"/>
      <c r="LDH973" s="26"/>
      <c r="LDI973" s="26"/>
      <c r="LDJ973" s="26"/>
      <c r="LDK973" s="26"/>
      <c r="LDL973" s="26"/>
      <c r="LDM973" s="26"/>
      <c r="LDN973" s="26"/>
      <c r="LDO973" s="26"/>
      <c r="LDP973" s="26"/>
      <c r="LDQ973" s="26"/>
      <c r="LDR973" s="26"/>
      <c r="LDS973" s="26"/>
      <c r="LDT973" s="26"/>
      <c r="LDU973" s="26"/>
      <c r="LDV973" s="26"/>
      <c r="LDW973" s="26"/>
      <c r="LDX973" s="26"/>
      <c r="LDY973" s="26"/>
      <c r="LDZ973" s="26"/>
      <c r="LEA973" s="26"/>
      <c r="LEB973" s="26"/>
      <c r="LEC973" s="26"/>
      <c r="LED973" s="26"/>
      <c r="LEE973" s="26"/>
      <c r="LEF973" s="26"/>
      <c r="LEG973" s="26"/>
      <c r="LEH973" s="26"/>
      <c r="LEI973" s="26"/>
      <c r="LEJ973" s="26"/>
      <c r="LEK973" s="26"/>
      <c r="LEL973" s="26"/>
      <c r="LEM973" s="26"/>
      <c r="LEN973" s="26"/>
      <c r="LEO973" s="26"/>
      <c r="LEP973" s="26"/>
      <c r="LEQ973" s="26"/>
      <c r="LER973" s="26"/>
      <c r="LES973" s="26"/>
      <c r="LET973" s="26"/>
      <c r="LEU973" s="26"/>
      <c r="LEV973" s="26"/>
      <c r="LEW973" s="26"/>
      <c r="LEX973" s="26"/>
      <c r="LEY973" s="26"/>
      <c r="LEZ973" s="26"/>
      <c r="LFA973" s="26"/>
      <c r="LFB973" s="26"/>
      <c r="LFC973" s="26"/>
      <c r="LFD973" s="26"/>
      <c r="LFE973" s="26"/>
      <c r="LFF973" s="26"/>
      <c r="LFG973" s="26"/>
      <c r="LFH973" s="26"/>
      <c r="LFI973" s="26"/>
      <c r="LFJ973" s="26"/>
      <c r="LFK973" s="26"/>
      <c r="LFL973" s="26"/>
      <c r="LFM973" s="26"/>
      <c r="LFN973" s="26"/>
      <c r="LFO973" s="26"/>
      <c r="LFP973" s="26"/>
      <c r="LFQ973" s="26"/>
      <c r="LFR973" s="26"/>
      <c r="LFS973" s="26"/>
      <c r="LFT973" s="26"/>
      <c r="LFU973" s="26"/>
      <c r="LFV973" s="26"/>
      <c r="LFW973" s="26"/>
      <c r="LFX973" s="26"/>
      <c r="LFY973" s="26"/>
      <c r="LFZ973" s="26"/>
      <c r="LGA973" s="26"/>
      <c r="LGB973" s="26"/>
      <c r="LGC973" s="26"/>
      <c r="LGD973" s="26"/>
      <c r="LGE973" s="26"/>
      <c r="LGF973" s="26"/>
      <c r="LGG973" s="26"/>
      <c r="LGH973" s="26"/>
      <c r="LGI973" s="26"/>
      <c r="LGJ973" s="26"/>
      <c r="LGK973" s="26"/>
      <c r="LGL973" s="26"/>
      <c r="LGM973" s="26"/>
      <c r="LGN973" s="26"/>
      <c r="LGO973" s="26"/>
      <c r="LGP973" s="26"/>
      <c r="LGQ973" s="26"/>
      <c r="LGR973" s="26"/>
      <c r="LGS973" s="26"/>
      <c r="LGT973" s="26"/>
      <c r="LGU973" s="26"/>
      <c r="LGV973" s="26"/>
      <c r="LGW973" s="26"/>
      <c r="LGX973" s="26"/>
      <c r="LGY973" s="26"/>
      <c r="LGZ973" s="26"/>
      <c r="LHA973" s="26"/>
      <c r="LHB973" s="26"/>
      <c r="LHC973" s="26"/>
      <c r="LHD973" s="26"/>
      <c r="LHE973" s="26"/>
      <c r="LHF973" s="26"/>
      <c r="LHG973" s="26"/>
      <c r="LHH973" s="26"/>
      <c r="LHI973" s="26"/>
      <c r="LHJ973" s="26"/>
      <c r="LHK973" s="26"/>
      <c r="LHL973" s="26"/>
      <c r="LHM973" s="26"/>
      <c r="LHN973" s="26"/>
      <c r="LHO973" s="26"/>
      <c r="LHP973" s="26"/>
      <c r="LHQ973" s="26"/>
      <c r="LHR973" s="26"/>
      <c r="LHS973" s="26"/>
      <c r="LHT973" s="26"/>
      <c r="LHU973" s="26"/>
      <c r="LHV973" s="26"/>
      <c r="LHW973" s="26"/>
      <c r="LHX973" s="26"/>
      <c r="LHY973" s="26"/>
      <c r="LHZ973" s="26"/>
      <c r="LIA973" s="26"/>
      <c r="LIB973" s="26"/>
      <c r="LIC973" s="26"/>
      <c r="LID973" s="26"/>
      <c r="LIE973" s="26"/>
      <c r="LIF973" s="26"/>
      <c r="LIG973" s="26"/>
      <c r="LIH973" s="26"/>
      <c r="LII973" s="26"/>
      <c r="LIJ973" s="26"/>
      <c r="LIK973" s="26"/>
      <c r="LIL973" s="26"/>
      <c r="LIM973" s="26"/>
      <c r="LIN973" s="26"/>
      <c r="LIO973" s="26"/>
      <c r="LIP973" s="26"/>
      <c r="LIQ973" s="26"/>
      <c r="LIR973" s="26"/>
      <c r="LIS973" s="26"/>
      <c r="LIT973" s="26"/>
      <c r="LIU973" s="26"/>
      <c r="LIV973" s="26"/>
      <c r="LIW973" s="26"/>
      <c r="LIX973" s="26"/>
      <c r="LIY973" s="26"/>
      <c r="LIZ973" s="26"/>
      <c r="LJA973" s="26"/>
      <c r="LJB973" s="26"/>
      <c r="LJC973" s="26"/>
      <c r="LJD973" s="26"/>
      <c r="LJE973" s="26"/>
      <c r="LJF973" s="26"/>
      <c r="LJG973" s="26"/>
      <c r="LJH973" s="26"/>
      <c r="LJI973" s="26"/>
      <c r="LJJ973" s="26"/>
      <c r="LJK973" s="26"/>
      <c r="LJL973" s="26"/>
      <c r="LJM973" s="26"/>
      <c r="LJN973" s="26"/>
      <c r="LJO973" s="26"/>
      <c r="LJP973" s="26"/>
      <c r="LJQ973" s="26"/>
      <c r="LJR973" s="26"/>
      <c r="LJS973" s="26"/>
      <c r="LJT973" s="26"/>
      <c r="LJU973" s="26"/>
      <c r="LJV973" s="26"/>
      <c r="LJW973" s="26"/>
      <c r="LJX973" s="26"/>
      <c r="LJY973" s="26"/>
      <c r="LJZ973" s="26"/>
      <c r="LKA973" s="26"/>
      <c r="LKB973" s="26"/>
      <c r="LKC973" s="26"/>
      <c r="LKD973" s="26"/>
      <c r="LKE973" s="26"/>
      <c r="LKF973" s="26"/>
      <c r="LKG973" s="26"/>
      <c r="LKH973" s="26"/>
      <c r="LKI973" s="26"/>
      <c r="LKJ973" s="26"/>
      <c r="LKK973" s="26"/>
      <c r="LKL973" s="26"/>
      <c r="LKM973" s="26"/>
      <c r="LKN973" s="26"/>
      <c r="LKO973" s="26"/>
      <c r="LKP973" s="26"/>
      <c r="LKQ973" s="26"/>
      <c r="LKR973" s="26"/>
      <c r="LKS973" s="26"/>
      <c r="LKT973" s="26"/>
      <c r="LKU973" s="26"/>
      <c r="LKV973" s="26"/>
      <c r="LKW973" s="26"/>
      <c r="LKX973" s="26"/>
      <c r="LKY973" s="26"/>
      <c r="LKZ973" s="26"/>
      <c r="LLA973" s="26"/>
      <c r="LLB973" s="26"/>
      <c r="LLC973" s="26"/>
      <c r="LLD973" s="26"/>
      <c r="LLE973" s="26"/>
      <c r="LLF973" s="26"/>
      <c r="LLG973" s="26"/>
      <c r="LLH973" s="26"/>
      <c r="LLI973" s="26"/>
      <c r="LLJ973" s="26"/>
      <c r="LLK973" s="26"/>
      <c r="LLL973" s="26"/>
      <c r="LLM973" s="26"/>
      <c r="LLN973" s="26"/>
      <c r="LLO973" s="26"/>
      <c r="LLP973" s="26"/>
      <c r="LLQ973" s="26"/>
      <c r="LLR973" s="26"/>
      <c r="LLS973" s="26"/>
      <c r="LLT973" s="26"/>
      <c r="LLU973" s="26"/>
      <c r="LLV973" s="26"/>
      <c r="LLW973" s="26"/>
      <c r="LLX973" s="26"/>
      <c r="LLY973" s="26"/>
      <c r="LLZ973" s="26"/>
      <c r="LMA973" s="26"/>
      <c r="LMB973" s="26"/>
      <c r="LMC973" s="26"/>
      <c r="LMD973" s="26"/>
      <c r="LME973" s="26"/>
      <c r="LMF973" s="26"/>
      <c r="LMG973" s="26"/>
      <c r="LMH973" s="26"/>
      <c r="LMI973" s="26"/>
      <c r="LMJ973" s="26"/>
      <c r="LMK973" s="26"/>
      <c r="LML973" s="26"/>
      <c r="LMM973" s="26"/>
      <c r="LMN973" s="26"/>
      <c r="LMO973" s="26"/>
      <c r="LMP973" s="26"/>
      <c r="LMQ973" s="26"/>
      <c r="LMR973" s="26"/>
      <c r="LMS973" s="26"/>
      <c r="LMT973" s="26"/>
      <c r="LMU973" s="26"/>
      <c r="LMV973" s="26"/>
      <c r="LMW973" s="26"/>
      <c r="LMX973" s="26"/>
      <c r="LMY973" s="26"/>
      <c r="LMZ973" s="26"/>
      <c r="LNA973" s="26"/>
      <c r="LNB973" s="26"/>
      <c r="LNC973" s="26"/>
      <c r="LND973" s="26"/>
      <c r="LNE973" s="26"/>
      <c r="LNF973" s="26"/>
      <c r="LNG973" s="26"/>
      <c r="LNH973" s="26"/>
      <c r="LNI973" s="26"/>
      <c r="LNJ973" s="26"/>
      <c r="LNK973" s="26"/>
      <c r="LNL973" s="26"/>
      <c r="LNM973" s="26"/>
      <c r="LNN973" s="26"/>
      <c r="LNO973" s="26"/>
      <c r="LNP973" s="26"/>
      <c r="LNQ973" s="26"/>
      <c r="LNR973" s="26"/>
      <c r="LNS973" s="26"/>
      <c r="LNT973" s="26"/>
      <c r="LNU973" s="26"/>
      <c r="LNV973" s="26"/>
      <c r="LNW973" s="26"/>
      <c r="LNX973" s="26"/>
      <c r="LNY973" s="26"/>
      <c r="LNZ973" s="26"/>
      <c r="LOA973" s="26"/>
      <c r="LOB973" s="26"/>
      <c r="LOC973" s="26"/>
      <c r="LOD973" s="26"/>
      <c r="LOE973" s="26"/>
      <c r="LOF973" s="26"/>
      <c r="LOG973" s="26"/>
      <c r="LOH973" s="26"/>
      <c r="LOI973" s="26"/>
      <c r="LOJ973" s="26"/>
      <c r="LOK973" s="26"/>
      <c r="LOL973" s="26"/>
      <c r="LOM973" s="26"/>
      <c r="LON973" s="26"/>
      <c r="LOO973" s="26"/>
      <c r="LOP973" s="26"/>
      <c r="LOQ973" s="26"/>
      <c r="LOR973" s="26"/>
      <c r="LOS973" s="26"/>
      <c r="LOT973" s="26"/>
      <c r="LOU973" s="26"/>
      <c r="LOV973" s="26"/>
      <c r="LOW973" s="26"/>
      <c r="LOX973" s="26"/>
      <c r="LOY973" s="26"/>
      <c r="LOZ973" s="26"/>
      <c r="LPA973" s="26"/>
      <c r="LPB973" s="26"/>
      <c r="LPC973" s="26"/>
      <c r="LPD973" s="26"/>
      <c r="LPE973" s="26"/>
      <c r="LPF973" s="26"/>
      <c r="LPG973" s="26"/>
      <c r="LPH973" s="26"/>
      <c r="LPI973" s="26"/>
      <c r="LPJ973" s="26"/>
      <c r="LPK973" s="26"/>
      <c r="LPL973" s="26"/>
      <c r="LPM973" s="26"/>
      <c r="LPN973" s="26"/>
      <c r="LPO973" s="26"/>
      <c r="LPP973" s="26"/>
      <c r="LPQ973" s="26"/>
      <c r="LPR973" s="26"/>
      <c r="LPS973" s="26"/>
      <c r="LPT973" s="26"/>
      <c r="LPU973" s="26"/>
      <c r="LPV973" s="26"/>
      <c r="LPW973" s="26"/>
      <c r="LPX973" s="26"/>
      <c r="LPY973" s="26"/>
      <c r="LPZ973" s="26"/>
      <c r="LQA973" s="26"/>
      <c r="LQB973" s="26"/>
      <c r="LQC973" s="26"/>
      <c r="LQD973" s="26"/>
      <c r="LQE973" s="26"/>
      <c r="LQF973" s="26"/>
      <c r="LQG973" s="26"/>
      <c r="LQH973" s="26"/>
      <c r="LQI973" s="26"/>
      <c r="LQJ973" s="26"/>
      <c r="LQK973" s="26"/>
      <c r="LQL973" s="26"/>
      <c r="LQM973" s="26"/>
      <c r="LQN973" s="26"/>
      <c r="LQO973" s="26"/>
      <c r="LQP973" s="26"/>
      <c r="LQQ973" s="26"/>
      <c r="LQR973" s="26"/>
      <c r="LQS973" s="26"/>
      <c r="LQT973" s="26"/>
      <c r="LQU973" s="26"/>
      <c r="LQV973" s="26"/>
      <c r="LQW973" s="26"/>
      <c r="LQX973" s="26"/>
      <c r="LQY973" s="26"/>
      <c r="LQZ973" s="26"/>
      <c r="LRA973" s="26"/>
      <c r="LRB973" s="26"/>
      <c r="LRC973" s="26"/>
      <c r="LRD973" s="26"/>
      <c r="LRE973" s="26"/>
      <c r="LRF973" s="26"/>
      <c r="LRG973" s="26"/>
      <c r="LRH973" s="26"/>
      <c r="LRI973" s="26"/>
      <c r="LRJ973" s="26"/>
      <c r="LRK973" s="26"/>
      <c r="LRL973" s="26"/>
      <c r="LRM973" s="26"/>
      <c r="LRN973" s="26"/>
      <c r="LRO973" s="26"/>
      <c r="LRP973" s="26"/>
      <c r="LRQ973" s="26"/>
      <c r="LRR973" s="26"/>
      <c r="LRS973" s="26"/>
      <c r="LRT973" s="26"/>
      <c r="LRU973" s="26"/>
      <c r="LRV973" s="26"/>
      <c r="LRW973" s="26"/>
      <c r="LRX973" s="26"/>
      <c r="LRY973" s="26"/>
      <c r="LRZ973" s="26"/>
      <c r="LSA973" s="26"/>
      <c r="LSB973" s="26"/>
      <c r="LSC973" s="26"/>
      <c r="LSD973" s="26"/>
      <c r="LSE973" s="26"/>
      <c r="LSF973" s="26"/>
      <c r="LSG973" s="26"/>
      <c r="LSH973" s="26"/>
      <c r="LSI973" s="26"/>
      <c r="LSJ973" s="26"/>
      <c r="LSK973" s="26"/>
      <c r="LSL973" s="26"/>
      <c r="LSM973" s="26"/>
      <c r="LSN973" s="26"/>
      <c r="LSO973" s="26"/>
      <c r="LSP973" s="26"/>
      <c r="LSQ973" s="26"/>
      <c r="LSR973" s="26"/>
      <c r="LSS973" s="26"/>
      <c r="LST973" s="26"/>
      <c r="LSU973" s="26"/>
      <c r="LSV973" s="26"/>
      <c r="LSW973" s="26"/>
      <c r="LSX973" s="26"/>
      <c r="LSY973" s="26"/>
      <c r="LSZ973" s="26"/>
      <c r="LTA973" s="26"/>
      <c r="LTB973" s="26"/>
      <c r="LTC973" s="26"/>
      <c r="LTD973" s="26"/>
      <c r="LTE973" s="26"/>
      <c r="LTF973" s="26"/>
      <c r="LTG973" s="26"/>
      <c r="LTH973" s="26"/>
      <c r="LTI973" s="26"/>
      <c r="LTJ973" s="26"/>
      <c r="LTK973" s="26"/>
      <c r="LTL973" s="26"/>
      <c r="LTM973" s="26"/>
      <c r="LTN973" s="26"/>
      <c r="LTO973" s="26"/>
      <c r="LTP973" s="26"/>
      <c r="LTQ973" s="26"/>
      <c r="LTR973" s="26"/>
      <c r="LTS973" s="26"/>
      <c r="LTT973" s="26"/>
      <c r="LTU973" s="26"/>
      <c r="LTV973" s="26"/>
      <c r="LTW973" s="26"/>
      <c r="LTX973" s="26"/>
      <c r="LTY973" s="26"/>
      <c r="LTZ973" s="26"/>
      <c r="LUA973" s="26"/>
      <c r="LUB973" s="26"/>
      <c r="LUC973" s="26"/>
      <c r="LUD973" s="26"/>
      <c r="LUE973" s="26"/>
      <c r="LUF973" s="26"/>
      <c r="LUG973" s="26"/>
      <c r="LUH973" s="26"/>
      <c r="LUI973" s="26"/>
      <c r="LUJ973" s="26"/>
      <c r="LUK973" s="26"/>
      <c r="LUL973" s="26"/>
      <c r="LUM973" s="26"/>
      <c r="LUN973" s="26"/>
      <c r="LUO973" s="26"/>
      <c r="LUP973" s="26"/>
      <c r="LUQ973" s="26"/>
      <c r="LUR973" s="26"/>
      <c r="LUS973" s="26"/>
      <c r="LUT973" s="26"/>
      <c r="LUU973" s="26"/>
      <c r="LUV973" s="26"/>
      <c r="LUW973" s="26"/>
      <c r="LUX973" s="26"/>
      <c r="LUY973" s="26"/>
      <c r="LUZ973" s="26"/>
      <c r="LVA973" s="26"/>
      <c r="LVB973" s="26"/>
      <c r="LVC973" s="26"/>
      <c r="LVD973" s="26"/>
      <c r="LVE973" s="26"/>
      <c r="LVF973" s="26"/>
      <c r="LVG973" s="26"/>
      <c r="LVH973" s="26"/>
      <c r="LVI973" s="26"/>
      <c r="LVJ973" s="26"/>
      <c r="LVK973" s="26"/>
      <c r="LVL973" s="26"/>
      <c r="LVM973" s="26"/>
      <c r="LVN973" s="26"/>
      <c r="LVO973" s="26"/>
      <c r="LVP973" s="26"/>
      <c r="LVQ973" s="26"/>
      <c r="LVR973" s="26"/>
      <c r="LVS973" s="26"/>
      <c r="LVT973" s="26"/>
      <c r="LVU973" s="26"/>
      <c r="LVV973" s="26"/>
      <c r="LVW973" s="26"/>
      <c r="LVX973" s="26"/>
      <c r="LVY973" s="26"/>
      <c r="LVZ973" s="26"/>
      <c r="LWA973" s="26"/>
      <c r="LWB973" s="26"/>
      <c r="LWC973" s="26"/>
      <c r="LWD973" s="26"/>
      <c r="LWE973" s="26"/>
      <c r="LWF973" s="26"/>
      <c r="LWG973" s="26"/>
      <c r="LWH973" s="26"/>
      <c r="LWI973" s="26"/>
      <c r="LWJ973" s="26"/>
      <c r="LWK973" s="26"/>
      <c r="LWL973" s="26"/>
      <c r="LWM973" s="26"/>
      <c r="LWN973" s="26"/>
      <c r="LWO973" s="26"/>
      <c r="LWP973" s="26"/>
      <c r="LWQ973" s="26"/>
      <c r="LWR973" s="26"/>
      <c r="LWS973" s="26"/>
      <c r="LWT973" s="26"/>
      <c r="LWU973" s="26"/>
      <c r="LWV973" s="26"/>
      <c r="LWW973" s="26"/>
      <c r="LWX973" s="26"/>
      <c r="LWY973" s="26"/>
      <c r="LWZ973" s="26"/>
      <c r="LXA973" s="26"/>
      <c r="LXB973" s="26"/>
      <c r="LXC973" s="26"/>
      <c r="LXD973" s="26"/>
      <c r="LXE973" s="26"/>
      <c r="LXF973" s="26"/>
      <c r="LXG973" s="26"/>
      <c r="LXH973" s="26"/>
      <c r="LXI973" s="26"/>
      <c r="LXJ973" s="26"/>
      <c r="LXK973" s="26"/>
      <c r="LXL973" s="26"/>
      <c r="LXM973" s="26"/>
      <c r="LXN973" s="26"/>
      <c r="LXO973" s="26"/>
      <c r="LXP973" s="26"/>
      <c r="LXQ973" s="26"/>
      <c r="LXR973" s="26"/>
      <c r="LXS973" s="26"/>
      <c r="LXT973" s="26"/>
      <c r="LXU973" s="26"/>
      <c r="LXV973" s="26"/>
      <c r="LXW973" s="26"/>
      <c r="LXX973" s="26"/>
      <c r="LXY973" s="26"/>
      <c r="LXZ973" s="26"/>
      <c r="LYA973" s="26"/>
      <c r="LYB973" s="26"/>
      <c r="LYC973" s="26"/>
      <c r="LYD973" s="26"/>
      <c r="LYE973" s="26"/>
      <c r="LYF973" s="26"/>
      <c r="LYG973" s="26"/>
      <c r="LYH973" s="26"/>
      <c r="LYI973" s="26"/>
      <c r="LYJ973" s="26"/>
      <c r="LYK973" s="26"/>
      <c r="LYL973" s="26"/>
      <c r="LYM973" s="26"/>
      <c r="LYN973" s="26"/>
      <c r="LYO973" s="26"/>
      <c r="LYP973" s="26"/>
      <c r="LYQ973" s="26"/>
      <c r="LYR973" s="26"/>
      <c r="LYS973" s="26"/>
      <c r="LYT973" s="26"/>
      <c r="LYU973" s="26"/>
      <c r="LYV973" s="26"/>
      <c r="LYW973" s="26"/>
      <c r="LYX973" s="26"/>
      <c r="LYY973" s="26"/>
      <c r="LYZ973" s="26"/>
      <c r="LZA973" s="26"/>
      <c r="LZB973" s="26"/>
      <c r="LZC973" s="26"/>
      <c r="LZD973" s="26"/>
      <c r="LZE973" s="26"/>
      <c r="LZF973" s="26"/>
      <c r="LZG973" s="26"/>
      <c r="LZH973" s="26"/>
      <c r="LZI973" s="26"/>
      <c r="LZJ973" s="26"/>
      <c r="LZK973" s="26"/>
      <c r="LZL973" s="26"/>
      <c r="LZM973" s="26"/>
      <c r="LZN973" s="26"/>
      <c r="LZO973" s="26"/>
      <c r="LZP973" s="26"/>
      <c r="LZQ973" s="26"/>
      <c r="LZR973" s="26"/>
      <c r="LZS973" s="26"/>
      <c r="LZT973" s="26"/>
      <c r="LZU973" s="26"/>
      <c r="LZV973" s="26"/>
      <c r="LZW973" s="26"/>
      <c r="LZX973" s="26"/>
      <c r="LZY973" s="26"/>
      <c r="LZZ973" s="26"/>
      <c r="MAA973" s="26"/>
      <c r="MAB973" s="26"/>
      <c r="MAC973" s="26"/>
      <c r="MAD973" s="26"/>
      <c r="MAE973" s="26"/>
      <c r="MAF973" s="26"/>
      <c r="MAG973" s="26"/>
      <c r="MAH973" s="26"/>
      <c r="MAI973" s="26"/>
      <c r="MAJ973" s="26"/>
      <c r="MAK973" s="26"/>
      <c r="MAL973" s="26"/>
      <c r="MAM973" s="26"/>
      <c r="MAN973" s="26"/>
      <c r="MAO973" s="26"/>
      <c r="MAP973" s="26"/>
      <c r="MAQ973" s="26"/>
      <c r="MAR973" s="26"/>
      <c r="MAS973" s="26"/>
      <c r="MAT973" s="26"/>
      <c r="MAU973" s="26"/>
      <c r="MAV973" s="26"/>
      <c r="MAW973" s="26"/>
      <c r="MAX973" s="26"/>
      <c r="MAY973" s="26"/>
      <c r="MAZ973" s="26"/>
      <c r="MBA973" s="26"/>
      <c r="MBB973" s="26"/>
      <c r="MBC973" s="26"/>
      <c r="MBD973" s="26"/>
      <c r="MBE973" s="26"/>
      <c r="MBF973" s="26"/>
      <c r="MBG973" s="26"/>
      <c r="MBH973" s="26"/>
      <c r="MBI973" s="26"/>
      <c r="MBJ973" s="26"/>
      <c r="MBK973" s="26"/>
      <c r="MBL973" s="26"/>
      <c r="MBM973" s="26"/>
      <c r="MBN973" s="26"/>
      <c r="MBO973" s="26"/>
      <c r="MBP973" s="26"/>
      <c r="MBQ973" s="26"/>
      <c r="MBR973" s="26"/>
      <c r="MBS973" s="26"/>
      <c r="MBT973" s="26"/>
      <c r="MBU973" s="26"/>
      <c r="MBV973" s="26"/>
      <c r="MBW973" s="26"/>
      <c r="MBX973" s="26"/>
      <c r="MBY973" s="26"/>
      <c r="MBZ973" s="26"/>
      <c r="MCA973" s="26"/>
      <c r="MCB973" s="26"/>
      <c r="MCC973" s="26"/>
      <c r="MCD973" s="26"/>
      <c r="MCE973" s="26"/>
      <c r="MCF973" s="26"/>
      <c r="MCG973" s="26"/>
      <c r="MCH973" s="26"/>
      <c r="MCI973" s="26"/>
      <c r="MCJ973" s="26"/>
      <c r="MCK973" s="26"/>
      <c r="MCL973" s="26"/>
      <c r="MCM973" s="26"/>
      <c r="MCN973" s="26"/>
      <c r="MCO973" s="26"/>
      <c r="MCP973" s="26"/>
      <c r="MCQ973" s="26"/>
      <c r="MCR973" s="26"/>
      <c r="MCS973" s="26"/>
      <c r="MCT973" s="26"/>
      <c r="MCU973" s="26"/>
      <c r="MCV973" s="26"/>
      <c r="MCW973" s="26"/>
      <c r="MCX973" s="26"/>
      <c r="MCY973" s="26"/>
      <c r="MCZ973" s="26"/>
      <c r="MDA973" s="26"/>
      <c r="MDB973" s="26"/>
      <c r="MDC973" s="26"/>
      <c r="MDD973" s="26"/>
      <c r="MDE973" s="26"/>
      <c r="MDF973" s="26"/>
      <c r="MDG973" s="26"/>
      <c r="MDH973" s="26"/>
      <c r="MDI973" s="26"/>
      <c r="MDJ973" s="26"/>
      <c r="MDK973" s="26"/>
      <c r="MDL973" s="26"/>
      <c r="MDM973" s="26"/>
      <c r="MDN973" s="26"/>
      <c r="MDO973" s="26"/>
      <c r="MDP973" s="26"/>
      <c r="MDQ973" s="26"/>
      <c r="MDR973" s="26"/>
      <c r="MDS973" s="26"/>
      <c r="MDT973" s="26"/>
      <c r="MDU973" s="26"/>
      <c r="MDV973" s="26"/>
      <c r="MDW973" s="26"/>
      <c r="MDX973" s="26"/>
      <c r="MDY973" s="26"/>
      <c r="MDZ973" s="26"/>
      <c r="MEA973" s="26"/>
      <c r="MEB973" s="26"/>
      <c r="MEC973" s="26"/>
      <c r="MED973" s="26"/>
      <c r="MEE973" s="26"/>
      <c r="MEF973" s="26"/>
      <c r="MEG973" s="26"/>
      <c r="MEH973" s="26"/>
      <c r="MEI973" s="26"/>
      <c r="MEJ973" s="26"/>
      <c r="MEK973" s="26"/>
      <c r="MEL973" s="26"/>
      <c r="MEM973" s="26"/>
      <c r="MEN973" s="26"/>
      <c r="MEO973" s="26"/>
      <c r="MEP973" s="26"/>
      <c r="MEQ973" s="26"/>
      <c r="MER973" s="26"/>
      <c r="MES973" s="26"/>
      <c r="MET973" s="26"/>
      <c r="MEU973" s="26"/>
      <c r="MEV973" s="26"/>
      <c r="MEW973" s="26"/>
      <c r="MEX973" s="26"/>
      <c r="MEY973" s="26"/>
      <c r="MEZ973" s="26"/>
      <c r="MFA973" s="26"/>
      <c r="MFB973" s="26"/>
      <c r="MFC973" s="26"/>
      <c r="MFD973" s="26"/>
      <c r="MFE973" s="26"/>
      <c r="MFF973" s="26"/>
      <c r="MFG973" s="26"/>
      <c r="MFH973" s="26"/>
      <c r="MFI973" s="26"/>
      <c r="MFJ973" s="26"/>
      <c r="MFK973" s="26"/>
      <c r="MFL973" s="26"/>
      <c r="MFM973" s="26"/>
      <c r="MFN973" s="26"/>
      <c r="MFO973" s="26"/>
      <c r="MFP973" s="26"/>
      <c r="MFQ973" s="26"/>
      <c r="MFR973" s="26"/>
      <c r="MFS973" s="26"/>
      <c r="MFT973" s="26"/>
      <c r="MFU973" s="26"/>
      <c r="MFV973" s="26"/>
      <c r="MFW973" s="26"/>
      <c r="MFX973" s="26"/>
      <c r="MFY973" s="26"/>
      <c r="MFZ973" s="26"/>
      <c r="MGA973" s="26"/>
      <c r="MGB973" s="26"/>
      <c r="MGC973" s="26"/>
      <c r="MGD973" s="26"/>
      <c r="MGE973" s="26"/>
      <c r="MGF973" s="26"/>
      <c r="MGG973" s="26"/>
      <c r="MGH973" s="26"/>
      <c r="MGI973" s="26"/>
      <c r="MGJ973" s="26"/>
      <c r="MGK973" s="26"/>
      <c r="MGL973" s="26"/>
      <c r="MGM973" s="26"/>
      <c r="MGN973" s="26"/>
      <c r="MGO973" s="26"/>
      <c r="MGP973" s="26"/>
      <c r="MGQ973" s="26"/>
      <c r="MGR973" s="26"/>
      <c r="MGS973" s="26"/>
      <c r="MGT973" s="26"/>
      <c r="MGU973" s="26"/>
      <c r="MGV973" s="26"/>
      <c r="MGW973" s="26"/>
      <c r="MGX973" s="26"/>
      <c r="MGY973" s="26"/>
      <c r="MGZ973" s="26"/>
      <c r="MHA973" s="26"/>
      <c r="MHB973" s="26"/>
      <c r="MHC973" s="26"/>
      <c r="MHD973" s="26"/>
      <c r="MHE973" s="26"/>
      <c r="MHF973" s="26"/>
      <c r="MHG973" s="26"/>
      <c r="MHH973" s="26"/>
      <c r="MHI973" s="26"/>
      <c r="MHJ973" s="26"/>
      <c r="MHK973" s="26"/>
      <c r="MHL973" s="26"/>
      <c r="MHM973" s="26"/>
      <c r="MHN973" s="26"/>
      <c r="MHO973" s="26"/>
      <c r="MHP973" s="26"/>
      <c r="MHQ973" s="26"/>
      <c r="MHR973" s="26"/>
      <c r="MHS973" s="26"/>
      <c r="MHT973" s="26"/>
      <c r="MHU973" s="26"/>
      <c r="MHV973" s="26"/>
      <c r="MHW973" s="26"/>
      <c r="MHX973" s="26"/>
      <c r="MHY973" s="26"/>
      <c r="MHZ973" s="26"/>
      <c r="MIA973" s="26"/>
      <c r="MIB973" s="26"/>
      <c r="MIC973" s="26"/>
      <c r="MID973" s="26"/>
      <c r="MIE973" s="26"/>
      <c r="MIF973" s="26"/>
      <c r="MIG973" s="26"/>
      <c r="MIH973" s="26"/>
      <c r="MII973" s="26"/>
      <c r="MIJ973" s="26"/>
      <c r="MIK973" s="26"/>
      <c r="MIL973" s="26"/>
      <c r="MIM973" s="26"/>
      <c r="MIN973" s="26"/>
      <c r="MIO973" s="26"/>
      <c r="MIP973" s="26"/>
      <c r="MIQ973" s="26"/>
      <c r="MIR973" s="26"/>
      <c r="MIS973" s="26"/>
      <c r="MIT973" s="26"/>
      <c r="MIU973" s="26"/>
      <c r="MIV973" s="26"/>
      <c r="MIW973" s="26"/>
      <c r="MIX973" s="26"/>
      <c r="MIY973" s="26"/>
      <c r="MIZ973" s="26"/>
      <c r="MJA973" s="26"/>
      <c r="MJB973" s="26"/>
      <c r="MJC973" s="26"/>
      <c r="MJD973" s="26"/>
      <c r="MJE973" s="26"/>
      <c r="MJF973" s="26"/>
      <c r="MJG973" s="26"/>
      <c r="MJH973" s="26"/>
      <c r="MJI973" s="26"/>
      <c r="MJJ973" s="26"/>
      <c r="MJK973" s="26"/>
      <c r="MJL973" s="26"/>
      <c r="MJM973" s="26"/>
      <c r="MJN973" s="26"/>
      <c r="MJO973" s="26"/>
      <c r="MJP973" s="26"/>
      <c r="MJQ973" s="26"/>
      <c r="MJR973" s="26"/>
      <c r="MJS973" s="26"/>
      <c r="MJT973" s="26"/>
      <c r="MJU973" s="26"/>
      <c r="MJV973" s="26"/>
      <c r="MJW973" s="26"/>
      <c r="MJX973" s="26"/>
      <c r="MJY973" s="26"/>
      <c r="MJZ973" s="26"/>
      <c r="MKA973" s="26"/>
      <c r="MKB973" s="26"/>
      <c r="MKC973" s="26"/>
      <c r="MKD973" s="26"/>
      <c r="MKE973" s="26"/>
      <c r="MKF973" s="26"/>
      <c r="MKG973" s="26"/>
      <c r="MKH973" s="26"/>
      <c r="MKI973" s="26"/>
      <c r="MKJ973" s="26"/>
      <c r="MKK973" s="26"/>
      <c r="MKL973" s="26"/>
      <c r="MKM973" s="26"/>
      <c r="MKN973" s="26"/>
      <c r="MKO973" s="26"/>
      <c r="MKP973" s="26"/>
      <c r="MKQ973" s="26"/>
      <c r="MKR973" s="26"/>
      <c r="MKS973" s="26"/>
      <c r="MKT973" s="26"/>
      <c r="MKU973" s="26"/>
      <c r="MKV973" s="26"/>
      <c r="MKW973" s="26"/>
      <c r="MKX973" s="26"/>
      <c r="MKY973" s="26"/>
      <c r="MKZ973" s="26"/>
      <c r="MLA973" s="26"/>
      <c r="MLB973" s="26"/>
      <c r="MLC973" s="26"/>
      <c r="MLD973" s="26"/>
      <c r="MLE973" s="26"/>
      <c r="MLF973" s="26"/>
      <c r="MLG973" s="26"/>
      <c r="MLH973" s="26"/>
      <c r="MLI973" s="26"/>
      <c r="MLJ973" s="26"/>
      <c r="MLK973" s="26"/>
      <c r="MLL973" s="26"/>
      <c r="MLM973" s="26"/>
      <c r="MLN973" s="26"/>
      <c r="MLO973" s="26"/>
      <c r="MLP973" s="26"/>
      <c r="MLQ973" s="26"/>
      <c r="MLR973" s="26"/>
      <c r="MLS973" s="26"/>
      <c r="MLT973" s="26"/>
      <c r="MLU973" s="26"/>
      <c r="MLV973" s="26"/>
      <c r="MLW973" s="26"/>
      <c r="MLX973" s="26"/>
      <c r="MLY973" s="26"/>
      <c r="MLZ973" s="26"/>
      <c r="MMA973" s="26"/>
      <c r="MMB973" s="26"/>
      <c r="MMC973" s="26"/>
      <c r="MMD973" s="26"/>
      <c r="MME973" s="26"/>
      <c r="MMF973" s="26"/>
      <c r="MMG973" s="26"/>
      <c r="MMH973" s="26"/>
      <c r="MMI973" s="26"/>
      <c r="MMJ973" s="26"/>
      <c r="MMK973" s="26"/>
      <c r="MML973" s="26"/>
      <c r="MMM973" s="26"/>
      <c r="MMN973" s="26"/>
      <c r="MMO973" s="26"/>
      <c r="MMP973" s="26"/>
      <c r="MMQ973" s="26"/>
      <c r="MMR973" s="26"/>
      <c r="MMS973" s="26"/>
      <c r="MMT973" s="26"/>
      <c r="MMU973" s="26"/>
      <c r="MMV973" s="26"/>
      <c r="MMW973" s="26"/>
      <c r="MMX973" s="26"/>
      <c r="MMY973" s="26"/>
      <c r="MMZ973" s="26"/>
      <c r="MNA973" s="26"/>
      <c r="MNB973" s="26"/>
      <c r="MNC973" s="26"/>
      <c r="MND973" s="26"/>
      <c r="MNE973" s="26"/>
      <c r="MNF973" s="26"/>
      <c r="MNG973" s="26"/>
      <c r="MNH973" s="26"/>
      <c r="MNI973" s="26"/>
      <c r="MNJ973" s="26"/>
      <c r="MNK973" s="26"/>
      <c r="MNL973" s="26"/>
      <c r="MNM973" s="26"/>
      <c r="MNN973" s="26"/>
      <c r="MNO973" s="26"/>
      <c r="MNP973" s="26"/>
      <c r="MNQ973" s="26"/>
      <c r="MNR973" s="26"/>
      <c r="MNS973" s="26"/>
      <c r="MNT973" s="26"/>
      <c r="MNU973" s="26"/>
      <c r="MNV973" s="26"/>
      <c r="MNW973" s="26"/>
      <c r="MNX973" s="26"/>
      <c r="MNY973" s="26"/>
      <c r="MNZ973" s="26"/>
      <c r="MOA973" s="26"/>
      <c r="MOB973" s="26"/>
      <c r="MOC973" s="26"/>
      <c r="MOD973" s="26"/>
      <c r="MOE973" s="26"/>
      <c r="MOF973" s="26"/>
      <c r="MOG973" s="26"/>
      <c r="MOH973" s="26"/>
      <c r="MOI973" s="26"/>
      <c r="MOJ973" s="26"/>
      <c r="MOK973" s="26"/>
      <c r="MOL973" s="26"/>
      <c r="MOM973" s="26"/>
      <c r="MON973" s="26"/>
      <c r="MOO973" s="26"/>
      <c r="MOP973" s="26"/>
      <c r="MOQ973" s="26"/>
      <c r="MOR973" s="26"/>
      <c r="MOS973" s="26"/>
      <c r="MOT973" s="26"/>
      <c r="MOU973" s="26"/>
      <c r="MOV973" s="26"/>
      <c r="MOW973" s="26"/>
      <c r="MOX973" s="26"/>
      <c r="MOY973" s="26"/>
      <c r="MOZ973" s="26"/>
      <c r="MPA973" s="26"/>
      <c r="MPB973" s="26"/>
      <c r="MPC973" s="26"/>
      <c r="MPD973" s="26"/>
      <c r="MPE973" s="26"/>
      <c r="MPF973" s="26"/>
      <c r="MPG973" s="26"/>
      <c r="MPH973" s="26"/>
      <c r="MPI973" s="26"/>
      <c r="MPJ973" s="26"/>
      <c r="MPK973" s="26"/>
      <c r="MPL973" s="26"/>
      <c r="MPM973" s="26"/>
      <c r="MPN973" s="26"/>
      <c r="MPO973" s="26"/>
      <c r="MPP973" s="26"/>
      <c r="MPQ973" s="26"/>
      <c r="MPR973" s="26"/>
      <c r="MPS973" s="26"/>
      <c r="MPT973" s="26"/>
      <c r="MPU973" s="26"/>
      <c r="MPV973" s="26"/>
      <c r="MPW973" s="26"/>
      <c r="MPX973" s="26"/>
      <c r="MPY973" s="26"/>
      <c r="MPZ973" s="26"/>
      <c r="MQA973" s="26"/>
      <c r="MQB973" s="26"/>
      <c r="MQC973" s="26"/>
      <c r="MQD973" s="26"/>
      <c r="MQE973" s="26"/>
      <c r="MQF973" s="26"/>
      <c r="MQG973" s="26"/>
      <c r="MQH973" s="26"/>
      <c r="MQI973" s="26"/>
      <c r="MQJ973" s="26"/>
      <c r="MQK973" s="26"/>
      <c r="MQL973" s="26"/>
      <c r="MQM973" s="26"/>
      <c r="MQN973" s="26"/>
      <c r="MQO973" s="26"/>
      <c r="MQP973" s="26"/>
      <c r="MQQ973" s="26"/>
      <c r="MQR973" s="26"/>
      <c r="MQS973" s="26"/>
      <c r="MQT973" s="26"/>
      <c r="MQU973" s="26"/>
      <c r="MQV973" s="26"/>
      <c r="MQW973" s="26"/>
      <c r="MQX973" s="26"/>
      <c r="MQY973" s="26"/>
      <c r="MQZ973" s="26"/>
      <c r="MRA973" s="26"/>
      <c r="MRB973" s="26"/>
      <c r="MRC973" s="26"/>
      <c r="MRD973" s="26"/>
      <c r="MRE973" s="26"/>
      <c r="MRF973" s="26"/>
      <c r="MRG973" s="26"/>
      <c r="MRH973" s="26"/>
      <c r="MRI973" s="26"/>
      <c r="MRJ973" s="26"/>
      <c r="MRK973" s="26"/>
      <c r="MRL973" s="26"/>
      <c r="MRM973" s="26"/>
      <c r="MRN973" s="26"/>
      <c r="MRO973" s="26"/>
      <c r="MRP973" s="26"/>
      <c r="MRQ973" s="26"/>
      <c r="MRR973" s="26"/>
      <c r="MRS973" s="26"/>
      <c r="MRT973" s="26"/>
      <c r="MRU973" s="26"/>
      <c r="MRV973" s="26"/>
      <c r="MRW973" s="26"/>
      <c r="MRX973" s="26"/>
      <c r="MRY973" s="26"/>
      <c r="MRZ973" s="26"/>
      <c r="MSA973" s="26"/>
      <c r="MSB973" s="26"/>
      <c r="MSC973" s="26"/>
      <c r="MSD973" s="26"/>
      <c r="MSE973" s="26"/>
      <c r="MSF973" s="26"/>
      <c r="MSG973" s="26"/>
      <c r="MSH973" s="26"/>
      <c r="MSI973" s="26"/>
      <c r="MSJ973" s="26"/>
      <c r="MSK973" s="26"/>
      <c r="MSL973" s="26"/>
      <c r="MSM973" s="26"/>
      <c r="MSN973" s="26"/>
      <c r="MSO973" s="26"/>
      <c r="MSP973" s="26"/>
      <c r="MSQ973" s="26"/>
      <c r="MSR973" s="26"/>
      <c r="MSS973" s="26"/>
      <c r="MST973" s="26"/>
      <c r="MSU973" s="26"/>
      <c r="MSV973" s="26"/>
      <c r="MSW973" s="26"/>
      <c r="MSX973" s="26"/>
      <c r="MSY973" s="26"/>
      <c r="MSZ973" s="26"/>
      <c r="MTA973" s="26"/>
      <c r="MTB973" s="26"/>
      <c r="MTC973" s="26"/>
      <c r="MTD973" s="26"/>
      <c r="MTE973" s="26"/>
      <c r="MTF973" s="26"/>
      <c r="MTG973" s="26"/>
      <c r="MTH973" s="26"/>
      <c r="MTI973" s="26"/>
      <c r="MTJ973" s="26"/>
      <c r="MTK973" s="26"/>
      <c r="MTL973" s="26"/>
      <c r="MTM973" s="26"/>
      <c r="MTN973" s="26"/>
      <c r="MTO973" s="26"/>
      <c r="MTP973" s="26"/>
      <c r="MTQ973" s="26"/>
      <c r="MTR973" s="26"/>
      <c r="MTS973" s="26"/>
      <c r="MTT973" s="26"/>
      <c r="MTU973" s="26"/>
      <c r="MTV973" s="26"/>
      <c r="MTW973" s="26"/>
      <c r="MTX973" s="26"/>
      <c r="MTY973" s="26"/>
      <c r="MTZ973" s="26"/>
      <c r="MUA973" s="26"/>
      <c r="MUB973" s="26"/>
      <c r="MUC973" s="26"/>
      <c r="MUD973" s="26"/>
      <c r="MUE973" s="26"/>
      <c r="MUF973" s="26"/>
      <c r="MUG973" s="26"/>
      <c r="MUH973" s="26"/>
      <c r="MUI973" s="26"/>
      <c r="MUJ973" s="26"/>
      <c r="MUK973" s="26"/>
      <c r="MUL973" s="26"/>
      <c r="MUM973" s="26"/>
      <c r="MUN973" s="26"/>
      <c r="MUO973" s="26"/>
      <c r="MUP973" s="26"/>
      <c r="MUQ973" s="26"/>
      <c r="MUR973" s="26"/>
      <c r="MUS973" s="26"/>
      <c r="MUT973" s="26"/>
      <c r="MUU973" s="26"/>
      <c r="MUV973" s="26"/>
      <c r="MUW973" s="26"/>
      <c r="MUX973" s="26"/>
      <c r="MUY973" s="26"/>
      <c r="MUZ973" s="26"/>
      <c r="MVA973" s="26"/>
      <c r="MVB973" s="26"/>
      <c r="MVC973" s="26"/>
      <c r="MVD973" s="26"/>
      <c r="MVE973" s="26"/>
      <c r="MVF973" s="26"/>
      <c r="MVG973" s="26"/>
      <c r="MVH973" s="26"/>
      <c r="MVI973" s="26"/>
      <c r="MVJ973" s="26"/>
      <c r="MVK973" s="26"/>
      <c r="MVL973" s="26"/>
      <c r="MVM973" s="26"/>
      <c r="MVN973" s="26"/>
      <c r="MVO973" s="26"/>
      <c r="MVP973" s="26"/>
      <c r="MVQ973" s="26"/>
      <c r="MVR973" s="26"/>
      <c r="MVS973" s="26"/>
      <c r="MVT973" s="26"/>
      <c r="MVU973" s="26"/>
      <c r="MVV973" s="26"/>
      <c r="MVW973" s="26"/>
      <c r="MVX973" s="26"/>
      <c r="MVY973" s="26"/>
      <c r="MVZ973" s="26"/>
      <c r="MWA973" s="26"/>
      <c r="MWB973" s="26"/>
      <c r="MWC973" s="26"/>
      <c r="MWD973" s="26"/>
      <c r="MWE973" s="26"/>
      <c r="MWF973" s="26"/>
      <c r="MWG973" s="26"/>
      <c r="MWH973" s="26"/>
      <c r="MWI973" s="26"/>
      <c r="MWJ973" s="26"/>
      <c r="MWK973" s="26"/>
      <c r="MWL973" s="26"/>
      <c r="MWM973" s="26"/>
      <c r="MWN973" s="26"/>
      <c r="MWO973" s="26"/>
      <c r="MWP973" s="26"/>
      <c r="MWQ973" s="26"/>
      <c r="MWR973" s="26"/>
      <c r="MWS973" s="26"/>
      <c r="MWT973" s="26"/>
      <c r="MWU973" s="26"/>
      <c r="MWV973" s="26"/>
      <c r="MWW973" s="26"/>
      <c r="MWX973" s="26"/>
      <c r="MWY973" s="26"/>
      <c r="MWZ973" s="26"/>
      <c r="MXA973" s="26"/>
      <c r="MXB973" s="26"/>
      <c r="MXC973" s="26"/>
      <c r="MXD973" s="26"/>
      <c r="MXE973" s="26"/>
      <c r="MXF973" s="26"/>
      <c r="MXG973" s="26"/>
      <c r="MXH973" s="26"/>
      <c r="MXI973" s="26"/>
      <c r="MXJ973" s="26"/>
      <c r="MXK973" s="26"/>
      <c r="MXL973" s="26"/>
      <c r="MXM973" s="26"/>
      <c r="MXN973" s="26"/>
      <c r="MXO973" s="26"/>
      <c r="MXP973" s="26"/>
      <c r="MXQ973" s="26"/>
      <c r="MXR973" s="26"/>
      <c r="MXS973" s="26"/>
      <c r="MXT973" s="26"/>
      <c r="MXU973" s="26"/>
      <c r="MXV973" s="26"/>
      <c r="MXW973" s="26"/>
      <c r="MXX973" s="26"/>
      <c r="MXY973" s="26"/>
      <c r="MXZ973" s="26"/>
      <c r="MYA973" s="26"/>
      <c r="MYB973" s="26"/>
      <c r="MYC973" s="26"/>
      <c r="MYD973" s="26"/>
      <c r="MYE973" s="26"/>
      <c r="MYF973" s="26"/>
      <c r="MYG973" s="26"/>
      <c r="MYH973" s="26"/>
      <c r="MYI973" s="26"/>
      <c r="MYJ973" s="26"/>
      <c r="MYK973" s="26"/>
      <c r="MYL973" s="26"/>
      <c r="MYM973" s="26"/>
      <c r="MYN973" s="26"/>
      <c r="MYO973" s="26"/>
      <c r="MYP973" s="26"/>
      <c r="MYQ973" s="26"/>
      <c r="MYR973" s="26"/>
      <c r="MYS973" s="26"/>
      <c r="MYT973" s="26"/>
      <c r="MYU973" s="26"/>
      <c r="MYV973" s="26"/>
      <c r="MYW973" s="26"/>
      <c r="MYX973" s="26"/>
      <c r="MYY973" s="26"/>
      <c r="MYZ973" s="26"/>
      <c r="MZA973" s="26"/>
      <c r="MZB973" s="26"/>
      <c r="MZC973" s="26"/>
      <c r="MZD973" s="26"/>
      <c r="MZE973" s="26"/>
      <c r="MZF973" s="26"/>
      <c r="MZG973" s="26"/>
      <c r="MZH973" s="26"/>
      <c r="MZI973" s="26"/>
      <c r="MZJ973" s="26"/>
      <c r="MZK973" s="26"/>
      <c r="MZL973" s="26"/>
      <c r="MZM973" s="26"/>
      <c r="MZN973" s="26"/>
      <c r="MZO973" s="26"/>
      <c r="MZP973" s="26"/>
      <c r="MZQ973" s="26"/>
      <c r="MZR973" s="26"/>
      <c r="MZS973" s="26"/>
      <c r="MZT973" s="26"/>
      <c r="MZU973" s="26"/>
      <c r="MZV973" s="26"/>
      <c r="MZW973" s="26"/>
      <c r="MZX973" s="26"/>
      <c r="MZY973" s="26"/>
      <c r="MZZ973" s="26"/>
      <c r="NAA973" s="26"/>
      <c r="NAB973" s="26"/>
      <c r="NAC973" s="26"/>
      <c r="NAD973" s="26"/>
      <c r="NAE973" s="26"/>
      <c r="NAF973" s="26"/>
      <c r="NAG973" s="26"/>
      <c r="NAH973" s="26"/>
      <c r="NAI973" s="26"/>
      <c r="NAJ973" s="26"/>
      <c r="NAK973" s="26"/>
      <c r="NAL973" s="26"/>
      <c r="NAM973" s="26"/>
      <c r="NAN973" s="26"/>
      <c r="NAO973" s="26"/>
      <c r="NAP973" s="26"/>
      <c r="NAQ973" s="26"/>
      <c r="NAR973" s="26"/>
      <c r="NAS973" s="26"/>
      <c r="NAT973" s="26"/>
      <c r="NAU973" s="26"/>
      <c r="NAV973" s="26"/>
      <c r="NAW973" s="26"/>
      <c r="NAX973" s="26"/>
      <c r="NAY973" s="26"/>
      <c r="NAZ973" s="26"/>
      <c r="NBA973" s="26"/>
      <c r="NBB973" s="26"/>
      <c r="NBC973" s="26"/>
      <c r="NBD973" s="26"/>
      <c r="NBE973" s="26"/>
      <c r="NBF973" s="26"/>
      <c r="NBG973" s="26"/>
      <c r="NBH973" s="26"/>
      <c r="NBI973" s="26"/>
      <c r="NBJ973" s="26"/>
      <c r="NBK973" s="26"/>
      <c r="NBL973" s="26"/>
      <c r="NBM973" s="26"/>
      <c r="NBN973" s="26"/>
      <c r="NBO973" s="26"/>
      <c r="NBP973" s="26"/>
      <c r="NBQ973" s="26"/>
      <c r="NBR973" s="26"/>
      <c r="NBS973" s="26"/>
      <c r="NBT973" s="26"/>
      <c r="NBU973" s="26"/>
      <c r="NBV973" s="26"/>
      <c r="NBW973" s="26"/>
      <c r="NBX973" s="26"/>
      <c r="NBY973" s="26"/>
      <c r="NBZ973" s="26"/>
      <c r="NCA973" s="26"/>
      <c r="NCB973" s="26"/>
      <c r="NCC973" s="26"/>
      <c r="NCD973" s="26"/>
      <c r="NCE973" s="26"/>
      <c r="NCF973" s="26"/>
      <c r="NCG973" s="26"/>
      <c r="NCH973" s="26"/>
      <c r="NCI973" s="26"/>
      <c r="NCJ973" s="26"/>
      <c r="NCK973" s="26"/>
      <c r="NCL973" s="26"/>
      <c r="NCM973" s="26"/>
      <c r="NCN973" s="26"/>
      <c r="NCO973" s="26"/>
      <c r="NCP973" s="26"/>
      <c r="NCQ973" s="26"/>
      <c r="NCR973" s="26"/>
      <c r="NCS973" s="26"/>
      <c r="NCT973" s="26"/>
      <c r="NCU973" s="26"/>
      <c r="NCV973" s="26"/>
      <c r="NCW973" s="26"/>
      <c r="NCX973" s="26"/>
      <c r="NCY973" s="26"/>
      <c r="NCZ973" s="26"/>
      <c r="NDA973" s="26"/>
      <c r="NDB973" s="26"/>
      <c r="NDC973" s="26"/>
      <c r="NDD973" s="26"/>
      <c r="NDE973" s="26"/>
      <c r="NDF973" s="26"/>
      <c r="NDG973" s="26"/>
      <c r="NDH973" s="26"/>
      <c r="NDI973" s="26"/>
      <c r="NDJ973" s="26"/>
      <c r="NDK973" s="26"/>
      <c r="NDL973" s="26"/>
      <c r="NDM973" s="26"/>
      <c r="NDN973" s="26"/>
      <c r="NDO973" s="26"/>
      <c r="NDP973" s="26"/>
      <c r="NDQ973" s="26"/>
      <c r="NDR973" s="26"/>
      <c r="NDS973" s="26"/>
      <c r="NDT973" s="26"/>
      <c r="NDU973" s="26"/>
      <c r="NDV973" s="26"/>
      <c r="NDW973" s="26"/>
      <c r="NDX973" s="26"/>
      <c r="NDY973" s="26"/>
      <c r="NDZ973" s="26"/>
      <c r="NEA973" s="26"/>
      <c r="NEB973" s="26"/>
      <c r="NEC973" s="26"/>
      <c r="NED973" s="26"/>
      <c r="NEE973" s="26"/>
      <c r="NEF973" s="26"/>
      <c r="NEG973" s="26"/>
      <c r="NEH973" s="26"/>
      <c r="NEI973" s="26"/>
      <c r="NEJ973" s="26"/>
      <c r="NEK973" s="26"/>
      <c r="NEL973" s="26"/>
      <c r="NEM973" s="26"/>
      <c r="NEN973" s="26"/>
      <c r="NEO973" s="26"/>
      <c r="NEP973" s="26"/>
      <c r="NEQ973" s="26"/>
      <c r="NER973" s="26"/>
      <c r="NES973" s="26"/>
      <c r="NET973" s="26"/>
      <c r="NEU973" s="26"/>
      <c r="NEV973" s="26"/>
      <c r="NEW973" s="26"/>
      <c r="NEX973" s="26"/>
      <c r="NEY973" s="26"/>
      <c r="NEZ973" s="26"/>
      <c r="NFA973" s="26"/>
      <c r="NFB973" s="26"/>
      <c r="NFC973" s="26"/>
      <c r="NFD973" s="26"/>
      <c r="NFE973" s="26"/>
      <c r="NFF973" s="26"/>
      <c r="NFG973" s="26"/>
      <c r="NFH973" s="26"/>
      <c r="NFI973" s="26"/>
      <c r="NFJ973" s="26"/>
      <c r="NFK973" s="26"/>
      <c r="NFL973" s="26"/>
      <c r="NFM973" s="26"/>
      <c r="NFN973" s="26"/>
      <c r="NFO973" s="26"/>
      <c r="NFP973" s="26"/>
      <c r="NFQ973" s="26"/>
      <c r="NFR973" s="26"/>
      <c r="NFS973" s="26"/>
      <c r="NFT973" s="26"/>
      <c r="NFU973" s="26"/>
      <c r="NFV973" s="26"/>
      <c r="NFW973" s="26"/>
      <c r="NFX973" s="26"/>
      <c r="NFY973" s="26"/>
      <c r="NFZ973" s="26"/>
      <c r="NGA973" s="26"/>
      <c r="NGB973" s="26"/>
      <c r="NGC973" s="26"/>
      <c r="NGD973" s="26"/>
      <c r="NGE973" s="26"/>
      <c r="NGF973" s="26"/>
      <c r="NGG973" s="26"/>
      <c r="NGH973" s="26"/>
      <c r="NGI973" s="26"/>
      <c r="NGJ973" s="26"/>
      <c r="NGK973" s="26"/>
      <c r="NGL973" s="26"/>
      <c r="NGM973" s="26"/>
      <c r="NGN973" s="26"/>
      <c r="NGO973" s="26"/>
      <c r="NGP973" s="26"/>
      <c r="NGQ973" s="26"/>
      <c r="NGR973" s="26"/>
      <c r="NGS973" s="26"/>
      <c r="NGT973" s="26"/>
      <c r="NGU973" s="26"/>
      <c r="NGV973" s="26"/>
      <c r="NGW973" s="26"/>
      <c r="NGX973" s="26"/>
      <c r="NGY973" s="26"/>
      <c r="NGZ973" s="26"/>
      <c r="NHA973" s="26"/>
      <c r="NHB973" s="26"/>
      <c r="NHC973" s="26"/>
      <c r="NHD973" s="26"/>
      <c r="NHE973" s="26"/>
      <c r="NHF973" s="26"/>
      <c r="NHG973" s="26"/>
      <c r="NHH973" s="26"/>
      <c r="NHI973" s="26"/>
      <c r="NHJ973" s="26"/>
      <c r="NHK973" s="26"/>
      <c r="NHL973" s="26"/>
      <c r="NHM973" s="26"/>
      <c r="NHN973" s="26"/>
      <c r="NHO973" s="26"/>
      <c r="NHP973" s="26"/>
      <c r="NHQ973" s="26"/>
      <c r="NHR973" s="26"/>
      <c r="NHS973" s="26"/>
      <c r="NHT973" s="26"/>
      <c r="NHU973" s="26"/>
      <c r="NHV973" s="26"/>
      <c r="NHW973" s="26"/>
      <c r="NHX973" s="26"/>
      <c r="NHY973" s="26"/>
      <c r="NHZ973" s="26"/>
      <c r="NIA973" s="26"/>
      <c r="NIB973" s="26"/>
      <c r="NIC973" s="26"/>
      <c r="NID973" s="26"/>
      <c r="NIE973" s="26"/>
      <c r="NIF973" s="26"/>
      <c r="NIG973" s="26"/>
      <c r="NIH973" s="26"/>
      <c r="NII973" s="26"/>
      <c r="NIJ973" s="26"/>
      <c r="NIK973" s="26"/>
      <c r="NIL973" s="26"/>
      <c r="NIM973" s="26"/>
      <c r="NIN973" s="26"/>
      <c r="NIO973" s="26"/>
      <c r="NIP973" s="26"/>
      <c r="NIQ973" s="26"/>
      <c r="NIR973" s="26"/>
      <c r="NIS973" s="26"/>
      <c r="NIT973" s="26"/>
      <c r="NIU973" s="26"/>
      <c r="NIV973" s="26"/>
      <c r="NIW973" s="26"/>
      <c r="NIX973" s="26"/>
      <c r="NIY973" s="26"/>
      <c r="NIZ973" s="26"/>
      <c r="NJA973" s="26"/>
      <c r="NJB973" s="26"/>
      <c r="NJC973" s="26"/>
      <c r="NJD973" s="26"/>
      <c r="NJE973" s="26"/>
      <c r="NJF973" s="26"/>
      <c r="NJG973" s="26"/>
      <c r="NJH973" s="26"/>
      <c r="NJI973" s="26"/>
      <c r="NJJ973" s="26"/>
      <c r="NJK973" s="26"/>
      <c r="NJL973" s="26"/>
      <c r="NJM973" s="26"/>
      <c r="NJN973" s="26"/>
      <c r="NJO973" s="26"/>
      <c r="NJP973" s="26"/>
      <c r="NJQ973" s="26"/>
      <c r="NJR973" s="26"/>
      <c r="NJS973" s="26"/>
      <c r="NJT973" s="26"/>
      <c r="NJU973" s="26"/>
      <c r="NJV973" s="26"/>
      <c r="NJW973" s="26"/>
      <c r="NJX973" s="26"/>
      <c r="NJY973" s="26"/>
      <c r="NJZ973" s="26"/>
      <c r="NKA973" s="26"/>
      <c r="NKB973" s="26"/>
      <c r="NKC973" s="26"/>
      <c r="NKD973" s="26"/>
      <c r="NKE973" s="26"/>
      <c r="NKF973" s="26"/>
      <c r="NKG973" s="26"/>
      <c r="NKH973" s="26"/>
      <c r="NKI973" s="26"/>
      <c r="NKJ973" s="26"/>
      <c r="NKK973" s="26"/>
      <c r="NKL973" s="26"/>
      <c r="NKM973" s="26"/>
      <c r="NKN973" s="26"/>
      <c r="NKO973" s="26"/>
      <c r="NKP973" s="26"/>
      <c r="NKQ973" s="26"/>
      <c r="NKR973" s="26"/>
      <c r="NKS973" s="26"/>
      <c r="NKT973" s="26"/>
      <c r="NKU973" s="26"/>
      <c r="NKV973" s="26"/>
      <c r="NKW973" s="26"/>
      <c r="NKX973" s="26"/>
      <c r="NKY973" s="26"/>
      <c r="NKZ973" s="26"/>
      <c r="NLA973" s="26"/>
      <c r="NLB973" s="26"/>
      <c r="NLC973" s="26"/>
      <c r="NLD973" s="26"/>
      <c r="NLE973" s="26"/>
      <c r="NLF973" s="26"/>
      <c r="NLG973" s="26"/>
      <c r="NLH973" s="26"/>
      <c r="NLI973" s="26"/>
      <c r="NLJ973" s="26"/>
      <c r="NLK973" s="26"/>
      <c r="NLL973" s="26"/>
      <c r="NLM973" s="26"/>
      <c r="NLN973" s="26"/>
      <c r="NLO973" s="26"/>
      <c r="NLP973" s="26"/>
      <c r="NLQ973" s="26"/>
      <c r="NLR973" s="26"/>
      <c r="NLS973" s="26"/>
      <c r="NLT973" s="26"/>
      <c r="NLU973" s="26"/>
      <c r="NLV973" s="26"/>
      <c r="NLW973" s="26"/>
      <c r="NLX973" s="26"/>
      <c r="NLY973" s="26"/>
      <c r="NLZ973" s="26"/>
      <c r="NMA973" s="26"/>
      <c r="NMB973" s="26"/>
      <c r="NMC973" s="26"/>
      <c r="NMD973" s="26"/>
      <c r="NME973" s="26"/>
      <c r="NMF973" s="26"/>
      <c r="NMG973" s="26"/>
      <c r="NMH973" s="26"/>
      <c r="NMI973" s="26"/>
      <c r="NMJ973" s="26"/>
      <c r="NMK973" s="26"/>
      <c r="NML973" s="26"/>
      <c r="NMM973" s="26"/>
      <c r="NMN973" s="26"/>
      <c r="NMO973" s="26"/>
      <c r="NMP973" s="26"/>
      <c r="NMQ973" s="26"/>
      <c r="NMR973" s="26"/>
      <c r="NMS973" s="26"/>
      <c r="NMT973" s="26"/>
      <c r="NMU973" s="26"/>
      <c r="NMV973" s="26"/>
      <c r="NMW973" s="26"/>
      <c r="NMX973" s="26"/>
      <c r="NMY973" s="26"/>
      <c r="NMZ973" s="26"/>
      <c r="NNA973" s="26"/>
      <c r="NNB973" s="26"/>
      <c r="NNC973" s="26"/>
      <c r="NND973" s="26"/>
      <c r="NNE973" s="26"/>
      <c r="NNF973" s="26"/>
      <c r="NNG973" s="26"/>
      <c r="NNH973" s="26"/>
      <c r="NNI973" s="26"/>
      <c r="NNJ973" s="26"/>
      <c r="NNK973" s="26"/>
      <c r="NNL973" s="26"/>
      <c r="NNM973" s="26"/>
      <c r="NNN973" s="26"/>
      <c r="NNO973" s="26"/>
      <c r="NNP973" s="26"/>
      <c r="NNQ973" s="26"/>
      <c r="NNR973" s="26"/>
      <c r="NNS973" s="26"/>
      <c r="NNT973" s="26"/>
      <c r="NNU973" s="26"/>
      <c r="NNV973" s="26"/>
      <c r="NNW973" s="26"/>
      <c r="NNX973" s="26"/>
      <c r="NNY973" s="26"/>
      <c r="NNZ973" s="26"/>
      <c r="NOA973" s="26"/>
      <c r="NOB973" s="26"/>
      <c r="NOC973" s="26"/>
      <c r="NOD973" s="26"/>
      <c r="NOE973" s="26"/>
      <c r="NOF973" s="26"/>
      <c r="NOG973" s="26"/>
      <c r="NOH973" s="26"/>
      <c r="NOI973" s="26"/>
      <c r="NOJ973" s="26"/>
      <c r="NOK973" s="26"/>
      <c r="NOL973" s="26"/>
      <c r="NOM973" s="26"/>
      <c r="NON973" s="26"/>
      <c r="NOO973" s="26"/>
      <c r="NOP973" s="26"/>
      <c r="NOQ973" s="26"/>
      <c r="NOR973" s="26"/>
      <c r="NOS973" s="26"/>
      <c r="NOT973" s="26"/>
      <c r="NOU973" s="26"/>
      <c r="NOV973" s="26"/>
      <c r="NOW973" s="26"/>
      <c r="NOX973" s="26"/>
      <c r="NOY973" s="26"/>
      <c r="NOZ973" s="26"/>
      <c r="NPA973" s="26"/>
      <c r="NPB973" s="26"/>
      <c r="NPC973" s="26"/>
      <c r="NPD973" s="26"/>
      <c r="NPE973" s="26"/>
      <c r="NPF973" s="26"/>
      <c r="NPG973" s="26"/>
      <c r="NPH973" s="26"/>
      <c r="NPI973" s="26"/>
      <c r="NPJ973" s="26"/>
      <c r="NPK973" s="26"/>
      <c r="NPL973" s="26"/>
      <c r="NPM973" s="26"/>
      <c r="NPN973" s="26"/>
      <c r="NPO973" s="26"/>
      <c r="NPP973" s="26"/>
      <c r="NPQ973" s="26"/>
      <c r="NPR973" s="26"/>
      <c r="NPS973" s="26"/>
      <c r="NPT973" s="26"/>
      <c r="NPU973" s="26"/>
      <c r="NPV973" s="26"/>
      <c r="NPW973" s="26"/>
      <c r="NPX973" s="26"/>
      <c r="NPY973" s="26"/>
      <c r="NPZ973" s="26"/>
      <c r="NQA973" s="26"/>
      <c r="NQB973" s="26"/>
      <c r="NQC973" s="26"/>
      <c r="NQD973" s="26"/>
      <c r="NQE973" s="26"/>
      <c r="NQF973" s="26"/>
      <c r="NQG973" s="26"/>
      <c r="NQH973" s="26"/>
      <c r="NQI973" s="26"/>
      <c r="NQJ973" s="26"/>
      <c r="NQK973" s="26"/>
      <c r="NQL973" s="26"/>
      <c r="NQM973" s="26"/>
      <c r="NQN973" s="26"/>
      <c r="NQO973" s="26"/>
      <c r="NQP973" s="26"/>
      <c r="NQQ973" s="26"/>
      <c r="NQR973" s="26"/>
      <c r="NQS973" s="26"/>
      <c r="NQT973" s="26"/>
      <c r="NQU973" s="26"/>
      <c r="NQV973" s="26"/>
      <c r="NQW973" s="26"/>
      <c r="NQX973" s="26"/>
      <c r="NQY973" s="26"/>
      <c r="NQZ973" s="26"/>
      <c r="NRA973" s="26"/>
      <c r="NRB973" s="26"/>
      <c r="NRC973" s="26"/>
      <c r="NRD973" s="26"/>
      <c r="NRE973" s="26"/>
      <c r="NRF973" s="26"/>
      <c r="NRG973" s="26"/>
      <c r="NRH973" s="26"/>
      <c r="NRI973" s="26"/>
      <c r="NRJ973" s="26"/>
      <c r="NRK973" s="26"/>
      <c r="NRL973" s="26"/>
      <c r="NRM973" s="26"/>
      <c r="NRN973" s="26"/>
      <c r="NRO973" s="26"/>
      <c r="NRP973" s="26"/>
      <c r="NRQ973" s="26"/>
      <c r="NRR973" s="26"/>
      <c r="NRS973" s="26"/>
      <c r="NRT973" s="26"/>
      <c r="NRU973" s="26"/>
      <c r="NRV973" s="26"/>
      <c r="NRW973" s="26"/>
      <c r="NRX973" s="26"/>
      <c r="NRY973" s="26"/>
      <c r="NRZ973" s="26"/>
      <c r="NSA973" s="26"/>
      <c r="NSB973" s="26"/>
      <c r="NSC973" s="26"/>
      <c r="NSD973" s="26"/>
      <c r="NSE973" s="26"/>
      <c r="NSF973" s="26"/>
      <c r="NSG973" s="26"/>
      <c r="NSH973" s="26"/>
      <c r="NSI973" s="26"/>
      <c r="NSJ973" s="26"/>
      <c r="NSK973" s="26"/>
      <c r="NSL973" s="26"/>
      <c r="NSM973" s="26"/>
      <c r="NSN973" s="26"/>
      <c r="NSO973" s="26"/>
      <c r="NSP973" s="26"/>
      <c r="NSQ973" s="26"/>
      <c r="NSR973" s="26"/>
      <c r="NSS973" s="26"/>
      <c r="NST973" s="26"/>
      <c r="NSU973" s="26"/>
      <c r="NSV973" s="26"/>
      <c r="NSW973" s="26"/>
      <c r="NSX973" s="26"/>
      <c r="NSY973" s="26"/>
      <c r="NSZ973" s="26"/>
      <c r="NTA973" s="26"/>
      <c r="NTB973" s="26"/>
      <c r="NTC973" s="26"/>
      <c r="NTD973" s="26"/>
      <c r="NTE973" s="26"/>
      <c r="NTF973" s="26"/>
      <c r="NTG973" s="26"/>
      <c r="NTH973" s="26"/>
      <c r="NTI973" s="26"/>
      <c r="NTJ973" s="26"/>
      <c r="NTK973" s="26"/>
      <c r="NTL973" s="26"/>
      <c r="NTM973" s="26"/>
      <c r="NTN973" s="26"/>
      <c r="NTO973" s="26"/>
      <c r="NTP973" s="26"/>
      <c r="NTQ973" s="26"/>
      <c r="NTR973" s="26"/>
      <c r="NTS973" s="26"/>
      <c r="NTT973" s="26"/>
      <c r="NTU973" s="26"/>
      <c r="NTV973" s="26"/>
      <c r="NTW973" s="26"/>
      <c r="NTX973" s="26"/>
      <c r="NTY973" s="26"/>
      <c r="NTZ973" s="26"/>
      <c r="NUA973" s="26"/>
      <c r="NUB973" s="26"/>
      <c r="NUC973" s="26"/>
      <c r="NUD973" s="26"/>
      <c r="NUE973" s="26"/>
      <c r="NUF973" s="26"/>
      <c r="NUG973" s="26"/>
      <c r="NUH973" s="26"/>
      <c r="NUI973" s="26"/>
      <c r="NUJ973" s="26"/>
      <c r="NUK973" s="26"/>
      <c r="NUL973" s="26"/>
      <c r="NUM973" s="26"/>
      <c r="NUN973" s="26"/>
      <c r="NUO973" s="26"/>
      <c r="NUP973" s="26"/>
      <c r="NUQ973" s="26"/>
      <c r="NUR973" s="26"/>
      <c r="NUS973" s="26"/>
      <c r="NUT973" s="26"/>
      <c r="NUU973" s="26"/>
      <c r="NUV973" s="26"/>
      <c r="NUW973" s="26"/>
      <c r="NUX973" s="26"/>
      <c r="NUY973" s="26"/>
      <c r="NUZ973" s="26"/>
      <c r="NVA973" s="26"/>
      <c r="NVB973" s="26"/>
      <c r="NVC973" s="26"/>
      <c r="NVD973" s="26"/>
      <c r="NVE973" s="26"/>
      <c r="NVF973" s="26"/>
      <c r="NVG973" s="26"/>
      <c r="NVH973" s="26"/>
      <c r="NVI973" s="26"/>
      <c r="NVJ973" s="26"/>
      <c r="NVK973" s="26"/>
      <c r="NVL973" s="26"/>
      <c r="NVM973" s="26"/>
      <c r="NVN973" s="26"/>
      <c r="NVO973" s="26"/>
      <c r="NVP973" s="26"/>
      <c r="NVQ973" s="26"/>
      <c r="NVR973" s="26"/>
      <c r="NVS973" s="26"/>
      <c r="NVT973" s="26"/>
      <c r="NVU973" s="26"/>
      <c r="NVV973" s="26"/>
      <c r="NVW973" s="26"/>
      <c r="NVX973" s="26"/>
      <c r="NVY973" s="26"/>
      <c r="NVZ973" s="26"/>
      <c r="NWA973" s="26"/>
      <c r="NWB973" s="26"/>
      <c r="NWC973" s="26"/>
      <c r="NWD973" s="26"/>
      <c r="NWE973" s="26"/>
      <c r="NWF973" s="26"/>
      <c r="NWG973" s="26"/>
      <c r="NWH973" s="26"/>
      <c r="NWI973" s="26"/>
      <c r="NWJ973" s="26"/>
      <c r="NWK973" s="26"/>
      <c r="NWL973" s="26"/>
      <c r="NWM973" s="26"/>
      <c r="NWN973" s="26"/>
      <c r="NWO973" s="26"/>
      <c r="NWP973" s="26"/>
      <c r="NWQ973" s="26"/>
      <c r="NWR973" s="26"/>
      <c r="NWS973" s="26"/>
      <c r="NWT973" s="26"/>
      <c r="NWU973" s="26"/>
      <c r="NWV973" s="26"/>
      <c r="NWW973" s="26"/>
      <c r="NWX973" s="26"/>
      <c r="NWY973" s="26"/>
      <c r="NWZ973" s="26"/>
      <c r="NXA973" s="26"/>
      <c r="NXB973" s="26"/>
      <c r="NXC973" s="26"/>
      <c r="NXD973" s="26"/>
      <c r="NXE973" s="26"/>
      <c r="NXF973" s="26"/>
      <c r="NXG973" s="26"/>
      <c r="NXH973" s="26"/>
      <c r="NXI973" s="26"/>
      <c r="NXJ973" s="26"/>
      <c r="NXK973" s="26"/>
      <c r="NXL973" s="26"/>
      <c r="NXM973" s="26"/>
      <c r="NXN973" s="26"/>
      <c r="NXO973" s="26"/>
      <c r="NXP973" s="26"/>
      <c r="NXQ973" s="26"/>
      <c r="NXR973" s="26"/>
      <c r="NXS973" s="26"/>
      <c r="NXT973" s="26"/>
      <c r="NXU973" s="26"/>
      <c r="NXV973" s="26"/>
      <c r="NXW973" s="26"/>
      <c r="NXX973" s="26"/>
      <c r="NXY973" s="26"/>
      <c r="NXZ973" s="26"/>
      <c r="NYA973" s="26"/>
      <c r="NYB973" s="26"/>
      <c r="NYC973" s="26"/>
      <c r="NYD973" s="26"/>
      <c r="NYE973" s="26"/>
      <c r="NYF973" s="26"/>
      <c r="NYG973" s="26"/>
      <c r="NYH973" s="26"/>
      <c r="NYI973" s="26"/>
      <c r="NYJ973" s="26"/>
      <c r="NYK973" s="26"/>
      <c r="NYL973" s="26"/>
      <c r="NYM973" s="26"/>
      <c r="NYN973" s="26"/>
      <c r="NYO973" s="26"/>
      <c r="NYP973" s="26"/>
      <c r="NYQ973" s="26"/>
      <c r="NYR973" s="26"/>
      <c r="NYS973" s="26"/>
      <c r="NYT973" s="26"/>
      <c r="NYU973" s="26"/>
      <c r="NYV973" s="26"/>
      <c r="NYW973" s="26"/>
      <c r="NYX973" s="26"/>
      <c r="NYY973" s="26"/>
      <c r="NYZ973" s="26"/>
      <c r="NZA973" s="26"/>
      <c r="NZB973" s="26"/>
      <c r="NZC973" s="26"/>
      <c r="NZD973" s="26"/>
      <c r="NZE973" s="26"/>
      <c r="NZF973" s="26"/>
      <c r="NZG973" s="26"/>
      <c r="NZH973" s="26"/>
      <c r="NZI973" s="26"/>
      <c r="NZJ973" s="26"/>
      <c r="NZK973" s="26"/>
      <c r="NZL973" s="26"/>
      <c r="NZM973" s="26"/>
      <c r="NZN973" s="26"/>
      <c r="NZO973" s="26"/>
      <c r="NZP973" s="26"/>
      <c r="NZQ973" s="26"/>
      <c r="NZR973" s="26"/>
      <c r="NZS973" s="26"/>
      <c r="NZT973" s="26"/>
      <c r="NZU973" s="26"/>
      <c r="NZV973" s="26"/>
      <c r="NZW973" s="26"/>
      <c r="NZX973" s="26"/>
      <c r="NZY973" s="26"/>
      <c r="NZZ973" s="26"/>
      <c r="OAA973" s="26"/>
      <c r="OAB973" s="26"/>
      <c r="OAC973" s="26"/>
      <c r="OAD973" s="26"/>
      <c r="OAE973" s="26"/>
      <c r="OAF973" s="26"/>
      <c r="OAG973" s="26"/>
      <c r="OAH973" s="26"/>
      <c r="OAI973" s="26"/>
      <c r="OAJ973" s="26"/>
      <c r="OAK973" s="26"/>
      <c r="OAL973" s="26"/>
      <c r="OAM973" s="26"/>
      <c r="OAN973" s="26"/>
      <c r="OAO973" s="26"/>
      <c r="OAP973" s="26"/>
      <c r="OAQ973" s="26"/>
      <c r="OAR973" s="26"/>
      <c r="OAS973" s="26"/>
      <c r="OAT973" s="26"/>
      <c r="OAU973" s="26"/>
      <c r="OAV973" s="26"/>
      <c r="OAW973" s="26"/>
      <c r="OAX973" s="26"/>
      <c r="OAY973" s="26"/>
      <c r="OAZ973" s="26"/>
      <c r="OBA973" s="26"/>
      <c r="OBB973" s="26"/>
      <c r="OBC973" s="26"/>
      <c r="OBD973" s="26"/>
      <c r="OBE973" s="26"/>
      <c r="OBF973" s="26"/>
      <c r="OBG973" s="26"/>
      <c r="OBH973" s="26"/>
      <c r="OBI973" s="26"/>
      <c r="OBJ973" s="26"/>
      <c r="OBK973" s="26"/>
      <c r="OBL973" s="26"/>
      <c r="OBM973" s="26"/>
      <c r="OBN973" s="26"/>
      <c r="OBO973" s="26"/>
      <c r="OBP973" s="26"/>
      <c r="OBQ973" s="26"/>
      <c r="OBR973" s="26"/>
      <c r="OBS973" s="26"/>
      <c r="OBT973" s="26"/>
      <c r="OBU973" s="26"/>
      <c r="OBV973" s="26"/>
      <c r="OBW973" s="26"/>
      <c r="OBX973" s="26"/>
      <c r="OBY973" s="26"/>
      <c r="OBZ973" s="26"/>
      <c r="OCA973" s="26"/>
      <c r="OCB973" s="26"/>
      <c r="OCC973" s="26"/>
      <c r="OCD973" s="26"/>
      <c r="OCE973" s="26"/>
      <c r="OCF973" s="26"/>
      <c r="OCG973" s="26"/>
      <c r="OCH973" s="26"/>
      <c r="OCI973" s="26"/>
      <c r="OCJ973" s="26"/>
      <c r="OCK973" s="26"/>
      <c r="OCL973" s="26"/>
      <c r="OCM973" s="26"/>
      <c r="OCN973" s="26"/>
      <c r="OCO973" s="26"/>
      <c r="OCP973" s="26"/>
      <c r="OCQ973" s="26"/>
      <c r="OCR973" s="26"/>
      <c r="OCS973" s="26"/>
      <c r="OCT973" s="26"/>
      <c r="OCU973" s="26"/>
      <c r="OCV973" s="26"/>
      <c r="OCW973" s="26"/>
      <c r="OCX973" s="26"/>
      <c r="OCY973" s="26"/>
      <c r="OCZ973" s="26"/>
      <c r="ODA973" s="26"/>
      <c r="ODB973" s="26"/>
      <c r="ODC973" s="26"/>
      <c r="ODD973" s="26"/>
      <c r="ODE973" s="26"/>
      <c r="ODF973" s="26"/>
      <c r="ODG973" s="26"/>
      <c r="ODH973" s="26"/>
      <c r="ODI973" s="26"/>
      <c r="ODJ973" s="26"/>
      <c r="ODK973" s="26"/>
      <c r="ODL973" s="26"/>
      <c r="ODM973" s="26"/>
      <c r="ODN973" s="26"/>
      <c r="ODO973" s="26"/>
      <c r="ODP973" s="26"/>
      <c r="ODQ973" s="26"/>
      <c r="ODR973" s="26"/>
      <c r="ODS973" s="26"/>
      <c r="ODT973" s="26"/>
      <c r="ODU973" s="26"/>
      <c r="ODV973" s="26"/>
      <c r="ODW973" s="26"/>
      <c r="ODX973" s="26"/>
      <c r="ODY973" s="26"/>
      <c r="ODZ973" s="26"/>
      <c r="OEA973" s="26"/>
      <c r="OEB973" s="26"/>
      <c r="OEC973" s="26"/>
      <c r="OED973" s="26"/>
      <c r="OEE973" s="26"/>
      <c r="OEF973" s="26"/>
      <c r="OEG973" s="26"/>
      <c r="OEH973" s="26"/>
      <c r="OEI973" s="26"/>
      <c r="OEJ973" s="26"/>
      <c r="OEK973" s="26"/>
      <c r="OEL973" s="26"/>
      <c r="OEM973" s="26"/>
      <c r="OEN973" s="26"/>
      <c r="OEO973" s="26"/>
      <c r="OEP973" s="26"/>
      <c r="OEQ973" s="26"/>
      <c r="OER973" s="26"/>
      <c r="OES973" s="26"/>
      <c r="OET973" s="26"/>
      <c r="OEU973" s="26"/>
      <c r="OEV973" s="26"/>
      <c r="OEW973" s="26"/>
      <c r="OEX973" s="26"/>
      <c r="OEY973" s="26"/>
      <c r="OEZ973" s="26"/>
      <c r="OFA973" s="26"/>
      <c r="OFB973" s="26"/>
      <c r="OFC973" s="26"/>
      <c r="OFD973" s="26"/>
      <c r="OFE973" s="26"/>
      <c r="OFF973" s="26"/>
      <c r="OFG973" s="26"/>
      <c r="OFH973" s="26"/>
      <c r="OFI973" s="26"/>
      <c r="OFJ973" s="26"/>
      <c r="OFK973" s="26"/>
      <c r="OFL973" s="26"/>
      <c r="OFM973" s="26"/>
      <c r="OFN973" s="26"/>
      <c r="OFO973" s="26"/>
      <c r="OFP973" s="26"/>
      <c r="OFQ973" s="26"/>
      <c r="OFR973" s="26"/>
      <c r="OFS973" s="26"/>
      <c r="OFT973" s="26"/>
      <c r="OFU973" s="26"/>
      <c r="OFV973" s="26"/>
      <c r="OFW973" s="26"/>
      <c r="OFX973" s="26"/>
      <c r="OFY973" s="26"/>
      <c r="OFZ973" s="26"/>
      <c r="OGA973" s="26"/>
      <c r="OGB973" s="26"/>
      <c r="OGC973" s="26"/>
      <c r="OGD973" s="26"/>
      <c r="OGE973" s="26"/>
      <c r="OGF973" s="26"/>
      <c r="OGG973" s="26"/>
      <c r="OGH973" s="26"/>
      <c r="OGI973" s="26"/>
      <c r="OGJ973" s="26"/>
      <c r="OGK973" s="26"/>
      <c r="OGL973" s="26"/>
      <c r="OGM973" s="26"/>
      <c r="OGN973" s="26"/>
      <c r="OGO973" s="26"/>
      <c r="OGP973" s="26"/>
      <c r="OGQ973" s="26"/>
      <c r="OGR973" s="26"/>
      <c r="OGS973" s="26"/>
      <c r="OGT973" s="26"/>
      <c r="OGU973" s="26"/>
      <c r="OGV973" s="26"/>
      <c r="OGW973" s="26"/>
      <c r="OGX973" s="26"/>
      <c r="OGY973" s="26"/>
      <c r="OGZ973" s="26"/>
      <c r="OHA973" s="26"/>
      <c r="OHB973" s="26"/>
      <c r="OHC973" s="26"/>
      <c r="OHD973" s="26"/>
      <c r="OHE973" s="26"/>
      <c r="OHF973" s="26"/>
      <c r="OHG973" s="26"/>
      <c r="OHH973" s="26"/>
      <c r="OHI973" s="26"/>
      <c r="OHJ973" s="26"/>
      <c r="OHK973" s="26"/>
      <c r="OHL973" s="26"/>
      <c r="OHM973" s="26"/>
      <c r="OHN973" s="26"/>
      <c r="OHO973" s="26"/>
      <c r="OHP973" s="26"/>
      <c r="OHQ973" s="26"/>
      <c r="OHR973" s="26"/>
      <c r="OHS973" s="26"/>
      <c r="OHT973" s="26"/>
      <c r="OHU973" s="26"/>
      <c r="OHV973" s="26"/>
      <c r="OHW973" s="26"/>
      <c r="OHX973" s="26"/>
      <c r="OHY973" s="26"/>
      <c r="OHZ973" s="26"/>
      <c r="OIA973" s="26"/>
      <c r="OIB973" s="26"/>
      <c r="OIC973" s="26"/>
      <c r="OID973" s="26"/>
      <c r="OIE973" s="26"/>
      <c r="OIF973" s="26"/>
      <c r="OIG973" s="26"/>
      <c r="OIH973" s="26"/>
      <c r="OII973" s="26"/>
      <c r="OIJ973" s="26"/>
      <c r="OIK973" s="26"/>
      <c r="OIL973" s="26"/>
      <c r="OIM973" s="26"/>
      <c r="OIN973" s="26"/>
      <c r="OIO973" s="26"/>
      <c r="OIP973" s="26"/>
      <c r="OIQ973" s="26"/>
      <c r="OIR973" s="26"/>
      <c r="OIS973" s="26"/>
      <c r="OIT973" s="26"/>
      <c r="OIU973" s="26"/>
      <c r="OIV973" s="26"/>
      <c r="OIW973" s="26"/>
      <c r="OIX973" s="26"/>
      <c r="OIY973" s="26"/>
      <c r="OIZ973" s="26"/>
      <c r="OJA973" s="26"/>
      <c r="OJB973" s="26"/>
      <c r="OJC973" s="26"/>
      <c r="OJD973" s="26"/>
      <c r="OJE973" s="26"/>
      <c r="OJF973" s="26"/>
      <c r="OJG973" s="26"/>
      <c r="OJH973" s="26"/>
      <c r="OJI973" s="26"/>
      <c r="OJJ973" s="26"/>
      <c r="OJK973" s="26"/>
      <c r="OJL973" s="26"/>
      <c r="OJM973" s="26"/>
      <c r="OJN973" s="26"/>
      <c r="OJO973" s="26"/>
      <c r="OJP973" s="26"/>
      <c r="OJQ973" s="26"/>
      <c r="OJR973" s="26"/>
      <c r="OJS973" s="26"/>
      <c r="OJT973" s="26"/>
      <c r="OJU973" s="26"/>
      <c r="OJV973" s="26"/>
      <c r="OJW973" s="26"/>
      <c r="OJX973" s="26"/>
      <c r="OJY973" s="26"/>
      <c r="OJZ973" s="26"/>
      <c r="OKA973" s="26"/>
      <c r="OKB973" s="26"/>
      <c r="OKC973" s="26"/>
      <c r="OKD973" s="26"/>
      <c r="OKE973" s="26"/>
      <c r="OKF973" s="26"/>
      <c r="OKG973" s="26"/>
      <c r="OKH973" s="26"/>
      <c r="OKI973" s="26"/>
      <c r="OKJ973" s="26"/>
      <c r="OKK973" s="26"/>
      <c r="OKL973" s="26"/>
      <c r="OKM973" s="26"/>
      <c r="OKN973" s="26"/>
      <c r="OKO973" s="26"/>
      <c r="OKP973" s="26"/>
      <c r="OKQ973" s="26"/>
      <c r="OKR973" s="26"/>
      <c r="OKS973" s="26"/>
      <c r="OKT973" s="26"/>
      <c r="OKU973" s="26"/>
      <c r="OKV973" s="26"/>
      <c r="OKW973" s="26"/>
      <c r="OKX973" s="26"/>
      <c r="OKY973" s="26"/>
      <c r="OKZ973" s="26"/>
      <c r="OLA973" s="26"/>
      <c r="OLB973" s="26"/>
      <c r="OLC973" s="26"/>
      <c r="OLD973" s="26"/>
      <c r="OLE973" s="26"/>
      <c r="OLF973" s="26"/>
      <c r="OLG973" s="26"/>
      <c r="OLH973" s="26"/>
      <c r="OLI973" s="26"/>
      <c r="OLJ973" s="26"/>
      <c r="OLK973" s="26"/>
      <c r="OLL973" s="26"/>
      <c r="OLM973" s="26"/>
      <c r="OLN973" s="26"/>
      <c r="OLO973" s="26"/>
      <c r="OLP973" s="26"/>
      <c r="OLQ973" s="26"/>
      <c r="OLR973" s="26"/>
      <c r="OLS973" s="26"/>
      <c r="OLT973" s="26"/>
      <c r="OLU973" s="26"/>
      <c r="OLV973" s="26"/>
      <c r="OLW973" s="26"/>
      <c r="OLX973" s="26"/>
      <c r="OLY973" s="26"/>
      <c r="OLZ973" s="26"/>
      <c r="OMA973" s="26"/>
      <c r="OMB973" s="26"/>
      <c r="OMC973" s="26"/>
      <c r="OMD973" s="26"/>
      <c r="OME973" s="26"/>
      <c r="OMF973" s="26"/>
      <c r="OMG973" s="26"/>
      <c r="OMH973" s="26"/>
      <c r="OMI973" s="26"/>
      <c r="OMJ973" s="26"/>
      <c r="OMK973" s="26"/>
      <c r="OML973" s="26"/>
      <c r="OMM973" s="26"/>
      <c r="OMN973" s="26"/>
      <c r="OMO973" s="26"/>
      <c r="OMP973" s="26"/>
      <c r="OMQ973" s="26"/>
      <c r="OMR973" s="26"/>
      <c r="OMS973" s="26"/>
      <c r="OMT973" s="26"/>
      <c r="OMU973" s="26"/>
      <c r="OMV973" s="26"/>
      <c r="OMW973" s="26"/>
      <c r="OMX973" s="26"/>
      <c r="OMY973" s="26"/>
      <c r="OMZ973" s="26"/>
      <c r="ONA973" s="26"/>
      <c r="ONB973" s="26"/>
      <c r="ONC973" s="26"/>
      <c r="OND973" s="26"/>
      <c r="ONE973" s="26"/>
      <c r="ONF973" s="26"/>
      <c r="ONG973" s="26"/>
      <c r="ONH973" s="26"/>
      <c r="ONI973" s="26"/>
      <c r="ONJ973" s="26"/>
      <c r="ONK973" s="26"/>
      <c r="ONL973" s="26"/>
      <c r="ONM973" s="26"/>
      <c r="ONN973" s="26"/>
      <c r="ONO973" s="26"/>
      <c r="ONP973" s="26"/>
      <c r="ONQ973" s="26"/>
      <c r="ONR973" s="26"/>
      <c r="ONS973" s="26"/>
      <c r="ONT973" s="26"/>
      <c r="ONU973" s="26"/>
      <c r="ONV973" s="26"/>
      <c r="ONW973" s="26"/>
      <c r="ONX973" s="26"/>
      <c r="ONY973" s="26"/>
      <c r="ONZ973" s="26"/>
      <c r="OOA973" s="26"/>
      <c r="OOB973" s="26"/>
      <c r="OOC973" s="26"/>
      <c r="OOD973" s="26"/>
      <c r="OOE973" s="26"/>
      <c r="OOF973" s="26"/>
      <c r="OOG973" s="26"/>
      <c r="OOH973" s="26"/>
      <c r="OOI973" s="26"/>
      <c r="OOJ973" s="26"/>
      <c r="OOK973" s="26"/>
      <c r="OOL973" s="26"/>
      <c r="OOM973" s="26"/>
      <c r="OON973" s="26"/>
      <c r="OOO973" s="26"/>
      <c r="OOP973" s="26"/>
      <c r="OOQ973" s="26"/>
      <c r="OOR973" s="26"/>
      <c r="OOS973" s="26"/>
      <c r="OOT973" s="26"/>
      <c r="OOU973" s="26"/>
      <c r="OOV973" s="26"/>
      <c r="OOW973" s="26"/>
      <c r="OOX973" s="26"/>
      <c r="OOY973" s="26"/>
      <c r="OOZ973" s="26"/>
      <c r="OPA973" s="26"/>
      <c r="OPB973" s="26"/>
      <c r="OPC973" s="26"/>
      <c r="OPD973" s="26"/>
      <c r="OPE973" s="26"/>
      <c r="OPF973" s="26"/>
      <c r="OPG973" s="26"/>
      <c r="OPH973" s="26"/>
      <c r="OPI973" s="26"/>
      <c r="OPJ973" s="26"/>
      <c r="OPK973" s="26"/>
      <c r="OPL973" s="26"/>
      <c r="OPM973" s="26"/>
      <c r="OPN973" s="26"/>
      <c r="OPO973" s="26"/>
      <c r="OPP973" s="26"/>
      <c r="OPQ973" s="26"/>
      <c r="OPR973" s="26"/>
      <c r="OPS973" s="26"/>
      <c r="OPT973" s="26"/>
      <c r="OPU973" s="26"/>
      <c r="OPV973" s="26"/>
      <c r="OPW973" s="26"/>
      <c r="OPX973" s="26"/>
      <c r="OPY973" s="26"/>
      <c r="OPZ973" s="26"/>
      <c r="OQA973" s="26"/>
      <c r="OQB973" s="26"/>
      <c r="OQC973" s="26"/>
      <c r="OQD973" s="26"/>
      <c r="OQE973" s="26"/>
      <c r="OQF973" s="26"/>
      <c r="OQG973" s="26"/>
      <c r="OQH973" s="26"/>
      <c r="OQI973" s="26"/>
      <c r="OQJ973" s="26"/>
      <c r="OQK973" s="26"/>
      <c r="OQL973" s="26"/>
      <c r="OQM973" s="26"/>
      <c r="OQN973" s="26"/>
      <c r="OQO973" s="26"/>
      <c r="OQP973" s="26"/>
      <c r="OQQ973" s="26"/>
      <c r="OQR973" s="26"/>
      <c r="OQS973" s="26"/>
      <c r="OQT973" s="26"/>
      <c r="OQU973" s="26"/>
      <c r="OQV973" s="26"/>
      <c r="OQW973" s="26"/>
      <c r="OQX973" s="26"/>
      <c r="OQY973" s="26"/>
      <c r="OQZ973" s="26"/>
      <c r="ORA973" s="26"/>
      <c r="ORB973" s="26"/>
      <c r="ORC973" s="26"/>
      <c r="ORD973" s="26"/>
      <c r="ORE973" s="26"/>
      <c r="ORF973" s="26"/>
      <c r="ORG973" s="26"/>
      <c r="ORH973" s="26"/>
      <c r="ORI973" s="26"/>
      <c r="ORJ973" s="26"/>
      <c r="ORK973" s="26"/>
      <c r="ORL973" s="26"/>
      <c r="ORM973" s="26"/>
      <c r="ORN973" s="26"/>
      <c r="ORO973" s="26"/>
      <c r="ORP973" s="26"/>
      <c r="ORQ973" s="26"/>
      <c r="ORR973" s="26"/>
      <c r="ORS973" s="26"/>
      <c r="ORT973" s="26"/>
      <c r="ORU973" s="26"/>
      <c r="ORV973" s="26"/>
      <c r="ORW973" s="26"/>
      <c r="ORX973" s="26"/>
      <c r="ORY973" s="26"/>
      <c r="ORZ973" s="26"/>
      <c r="OSA973" s="26"/>
      <c r="OSB973" s="26"/>
      <c r="OSC973" s="26"/>
      <c r="OSD973" s="26"/>
      <c r="OSE973" s="26"/>
      <c r="OSF973" s="26"/>
      <c r="OSG973" s="26"/>
      <c r="OSH973" s="26"/>
      <c r="OSI973" s="26"/>
      <c r="OSJ973" s="26"/>
      <c r="OSK973" s="26"/>
      <c r="OSL973" s="26"/>
      <c r="OSM973" s="26"/>
      <c r="OSN973" s="26"/>
      <c r="OSO973" s="26"/>
      <c r="OSP973" s="26"/>
      <c r="OSQ973" s="26"/>
      <c r="OSR973" s="26"/>
      <c r="OSS973" s="26"/>
      <c r="OST973" s="26"/>
      <c r="OSU973" s="26"/>
      <c r="OSV973" s="26"/>
      <c r="OSW973" s="26"/>
      <c r="OSX973" s="26"/>
      <c r="OSY973" s="26"/>
      <c r="OSZ973" s="26"/>
      <c r="OTA973" s="26"/>
      <c r="OTB973" s="26"/>
      <c r="OTC973" s="26"/>
      <c r="OTD973" s="26"/>
      <c r="OTE973" s="26"/>
      <c r="OTF973" s="26"/>
      <c r="OTG973" s="26"/>
      <c r="OTH973" s="26"/>
      <c r="OTI973" s="26"/>
      <c r="OTJ973" s="26"/>
      <c r="OTK973" s="26"/>
      <c r="OTL973" s="26"/>
      <c r="OTM973" s="26"/>
      <c r="OTN973" s="26"/>
      <c r="OTO973" s="26"/>
      <c r="OTP973" s="26"/>
      <c r="OTQ973" s="26"/>
      <c r="OTR973" s="26"/>
      <c r="OTS973" s="26"/>
      <c r="OTT973" s="26"/>
      <c r="OTU973" s="26"/>
      <c r="OTV973" s="26"/>
      <c r="OTW973" s="26"/>
      <c r="OTX973" s="26"/>
      <c r="OTY973" s="26"/>
      <c r="OTZ973" s="26"/>
      <c r="OUA973" s="26"/>
      <c r="OUB973" s="26"/>
      <c r="OUC973" s="26"/>
      <c r="OUD973" s="26"/>
      <c r="OUE973" s="26"/>
      <c r="OUF973" s="26"/>
      <c r="OUG973" s="26"/>
      <c r="OUH973" s="26"/>
      <c r="OUI973" s="26"/>
      <c r="OUJ973" s="26"/>
      <c r="OUK973" s="26"/>
      <c r="OUL973" s="26"/>
      <c r="OUM973" s="26"/>
      <c r="OUN973" s="26"/>
      <c r="OUO973" s="26"/>
      <c r="OUP973" s="26"/>
      <c r="OUQ973" s="26"/>
      <c r="OUR973" s="26"/>
      <c r="OUS973" s="26"/>
      <c r="OUT973" s="26"/>
      <c r="OUU973" s="26"/>
      <c r="OUV973" s="26"/>
      <c r="OUW973" s="26"/>
      <c r="OUX973" s="26"/>
      <c r="OUY973" s="26"/>
      <c r="OUZ973" s="26"/>
      <c r="OVA973" s="26"/>
      <c r="OVB973" s="26"/>
      <c r="OVC973" s="26"/>
      <c r="OVD973" s="26"/>
      <c r="OVE973" s="26"/>
      <c r="OVF973" s="26"/>
      <c r="OVG973" s="26"/>
      <c r="OVH973" s="26"/>
      <c r="OVI973" s="26"/>
      <c r="OVJ973" s="26"/>
      <c r="OVK973" s="26"/>
      <c r="OVL973" s="26"/>
      <c r="OVM973" s="26"/>
      <c r="OVN973" s="26"/>
      <c r="OVO973" s="26"/>
      <c r="OVP973" s="26"/>
      <c r="OVQ973" s="26"/>
      <c r="OVR973" s="26"/>
      <c r="OVS973" s="26"/>
      <c r="OVT973" s="26"/>
      <c r="OVU973" s="26"/>
      <c r="OVV973" s="26"/>
      <c r="OVW973" s="26"/>
      <c r="OVX973" s="26"/>
      <c r="OVY973" s="26"/>
      <c r="OVZ973" s="26"/>
      <c r="OWA973" s="26"/>
      <c r="OWB973" s="26"/>
      <c r="OWC973" s="26"/>
      <c r="OWD973" s="26"/>
      <c r="OWE973" s="26"/>
      <c r="OWF973" s="26"/>
      <c r="OWG973" s="26"/>
      <c r="OWH973" s="26"/>
      <c r="OWI973" s="26"/>
      <c r="OWJ973" s="26"/>
      <c r="OWK973" s="26"/>
      <c r="OWL973" s="26"/>
      <c r="OWM973" s="26"/>
      <c r="OWN973" s="26"/>
      <c r="OWO973" s="26"/>
      <c r="OWP973" s="26"/>
      <c r="OWQ973" s="26"/>
      <c r="OWR973" s="26"/>
      <c r="OWS973" s="26"/>
      <c r="OWT973" s="26"/>
      <c r="OWU973" s="26"/>
      <c r="OWV973" s="26"/>
      <c r="OWW973" s="26"/>
      <c r="OWX973" s="26"/>
      <c r="OWY973" s="26"/>
      <c r="OWZ973" s="26"/>
      <c r="OXA973" s="26"/>
      <c r="OXB973" s="26"/>
      <c r="OXC973" s="26"/>
      <c r="OXD973" s="26"/>
      <c r="OXE973" s="26"/>
      <c r="OXF973" s="26"/>
      <c r="OXG973" s="26"/>
      <c r="OXH973" s="26"/>
      <c r="OXI973" s="26"/>
      <c r="OXJ973" s="26"/>
      <c r="OXK973" s="26"/>
      <c r="OXL973" s="26"/>
      <c r="OXM973" s="26"/>
      <c r="OXN973" s="26"/>
      <c r="OXO973" s="26"/>
      <c r="OXP973" s="26"/>
      <c r="OXQ973" s="26"/>
      <c r="OXR973" s="26"/>
      <c r="OXS973" s="26"/>
      <c r="OXT973" s="26"/>
      <c r="OXU973" s="26"/>
      <c r="OXV973" s="26"/>
      <c r="OXW973" s="26"/>
      <c r="OXX973" s="26"/>
      <c r="OXY973" s="26"/>
      <c r="OXZ973" s="26"/>
      <c r="OYA973" s="26"/>
      <c r="OYB973" s="26"/>
      <c r="OYC973" s="26"/>
      <c r="OYD973" s="26"/>
      <c r="OYE973" s="26"/>
      <c r="OYF973" s="26"/>
      <c r="OYG973" s="26"/>
      <c r="OYH973" s="26"/>
      <c r="OYI973" s="26"/>
      <c r="OYJ973" s="26"/>
      <c r="OYK973" s="26"/>
      <c r="OYL973" s="26"/>
      <c r="OYM973" s="26"/>
      <c r="OYN973" s="26"/>
      <c r="OYO973" s="26"/>
      <c r="OYP973" s="26"/>
      <c r="OYQ973" s="26"/>
      <c r="OYR973" s="26"/>
      <c r="OYS973" s="26"/>
      <c r="OYT973" s="26"/>
      <c r="OYU973" s="26"/>
      <c r="OYV973" s="26"/>
      <c r="OYW973" s="26"/>
      <c r="OYX973" s="26"/>
      <c r="OYY973" s="26"/>
      <c r="OYZ973" s="26"/>
      <c r="OZA973" s="26"/>
      <c r="OZB973" s="26"/>
      <c r="OZC973" s="26"/>
      <c r="OZD973" s="26"/>
      <c r="OZE973" s="26"/>
      <c r="OZF973" s="26"/>
      <c r="OZG973" s="26"/>
      <c r="OZH973" s="26"/>
      <c r="OZI973" s="26"/>
      <c r="OZJ973" s="26"/>
      <c r="OZK973" s="26"/>
      <c r="OZL973" s="26"/>
      <c r="OZM973" s="26"/>
      <c r="OZN973" s="26"/>
      <c r="OZO973" s="26"/>
      <c r="OZP973" s="26"/>
      <c r="OZQ973" s="26"/>
      <c r="OZR973" s="26"/>
      <c r="OZS973" s="26"/>
      <c r="OZT973" s="26"/>
      <c r="OZU973" s="26"/>
      <c r="OZV973" s="26"/>
      <c r="OZW973" s="26"/>
      <c r="OZX973" s="26"/>
      <c r="OZY973" s="26"/>
      <c r="OZZ973" s="26"/>
      <c r="PAA973" s="26"/>
      <c r="PAB973" s="26"/>
      <c r="PAC973" s="26"/>
      <c r="PAD973" s="26"/>
      <c r="PAE973" s="26"/>
      <c r="PAF973" s="26"/>
      <c r="PAG973" s="26"/>
      <c r="PAH973" s="26"/>
      <c r="PAI973" s="26"/>
      <c r="PAJ973" s="26"/>
      <c r="PAK973" s="26"/>
      <c r="PAL973" s="26"/>
      <c r="PAM973" s="26"/>
      <c r="PAN973" s="26"/>
      <c r="PAO973" s="26"/>
      <c r="PAP973" s="26"/>
      <c r="PAQ973" s="26"/>
      <c r="PAR973" s="26"/>
      <c r="PAS973" s="26"/>
      <c r="PAT973" s="26"/>
      <c r="PAU973" s="26"/>
      <c r="PAV973" s="26"/>
      <c r="PAW973" s="26"/>
      <c r="PAX973" s="26"/>
      <c r="PAY973" s="26"/>
      <c r="PAZ973" s="26"/>
      <c r="PBA973" s="26"/>
      <c r="PBB973" s="26"/>
      <c r="PBC973" s="26"/>
      <c r="PBD973" s="26"/>
      <c r="PBE973" s="26"/>
      <c r="PBF973" s="26"/>
      <c r="PBG973" s="26"/>
      <c r="PBH973" s="26"/>
      <c r="PBI973" s="26"/>
      <c r="PBJ973" s="26"/>
      <c r="PBK973" s="26"/>
      <c r="PBL973" s="26"/>
      <c r="PBM973" s="26"/>
      <c r="PBN973" s="26"/>
      <c r="PBO973" s="26"/>
      <c r="PBP973" s="26"/>
      <c r="PBQ973" s="26"/>
      <c r="PBR973" s="26"/>
      <c r="PBS973" s="26"/>
      <c r="PBT973" s="26"/>
      <c r="PBU973" s="26"/>
      <c r="PBV973" s="26"/>
      <c r="PBW973" s="26"/>
      <c r="PBX973" s="26"/>
      <c r="PBY973" s="26"/>
      <c r="PBZ973" s="26"/>
      <c r="PCA973" s="26"/>
      <c r="PCB973" s="26"/>
      <c r="PCC973" s="26"/>
      <c r="PCD973" s="26"/>
      <c r="PCE973" s="26"/>
      <c r="PCF973" s="26"/>
      <c r="PCG973" s="26"/>
      <c r="PCH973" s="26"/>
      <c r="PCI973" s="26"/>
      <c r="PCJ973" s="26"/>
      <c r="PCK973" s="26"/>
      <c r="PCL973" s="26"/>
      <c r="PCM973" s="26"/>
      <c r="PCN973" s="26"/>
      <c r="PCO973" s="26"/>
      <c r="PCP973" s="26"/>
      <c r="PCQ973" s="26"/>
      <c r="PCR973" s="26"/>
      <c r="PCS973" s="26"/>
      <c r="PCT973" s="26"/>
      <c r="PCU973" s="26"/>
      <c r="PCV973" s="26"/>
      <c r="PCW973" s="26"/>
      <c r="PCX973" s="26"/>
      <c r="PCY973" s="26"/>
      <c r="PCZ973" s="26"/>
      <c r="PDA973" s="26"/>
      <c r="PDB973" s="26"/>
      <c r="PDC973" s="26"/>
      <c r="PDD973" s="26"/>
      <c r="PDE973" s="26"/>
      <c r="PDF973" s="26"/>
      <c r="PDG973" s="26"/>
      <c r="PDH973" s="26"/>
      <c r="PDI973" s="26"/>
      <c r="PDJ973" s="26"/>
      <c r="PDK973" s="26"/>
      <c r="PDL973" s="26"/>
      <c r="PDM973" s="26"/>
      <c r="PDN973" s="26"/>
      <c r="PDO973" s="26"/>
      <c r="PDP973" s="26"/>
      <c r="PDQ973" s="26"/>
      <c r="PDR973" s="26"/>
      <c r="PDS973" s="26"/>
      <c r="PDT973" s="26"/>
      <c r="PDU973" s="26"/>
      <c r="PDV973" s="26"/>
      <c r="PDW973" s="26"/>
      <c r="PDX973" s="26"/>
      <c r="PDY973" s="26"/>
      <c r="PDZ973" s="26"/>
      <c r="PEA973" s="26"/>
      <c r="PEB973" s="26"/>
      <c r="PEC973" s="26"/>
      <c r="PED973" s="26"/>
      <c r="PEE973" s="26"/>
      <c r="PEF973" s="26"/>
      <c r="PEG973" s="26"/>
      <c r="PEH973" s="26"/>
      <c r="PEI973" s="26"/>
      <c r="PEJ973" s="26"/>
      <c r="PEK973" s="26"/>
      <c r="PEL973" s="26"/>
      <c r="PEM973" s="26"/>
      <c r="PEN973" s="26"/>
      <c r="PEO973" s="26"/>
      <c r="PEP973" s="26"/>
      <c r="PEQ973" s="26"/>
      <c r="PER973" s="26"/>
      <c r="PES973" s="26"/>
      <c r="PET973" s="26"/>
      <c r="PEU973" s="26"/>
      <c r="PEV973" s="26"/>
      <c r="PEW973" s="26"/>
      <c r="PEX973" s="26"/>
      <c r="PEY973" s="26"/>
      <c r="PEZ973" s="26"/>
      <c r="PFA973" s="26"/>
      <c r="PFB973" s="26"/>
      <c r="PFC973" s="26"/>
      <c r="PFD973" s="26"/>
      <c r="PFE973" s="26"/>
      <c r="PFF973" s="26"/>
      <c r="PFG973" s="26"/>
      <c r="PFH973" s="26"/>
      <c r="PFI973" s="26"/>
      <c r="PFJ973" s="26"/>
      <c r="PFK973" s="26"/>
      <c r="PFL973" s="26"/>
      <c r="PFM973" s="26"/>
      <c r="PFN973" s="26"/>
      <c r="PFO973" s="26"/>
      <c r="PFP973" s="26"/>
      <c r="PFQ973" s="26"/>
      <c r="PFR973" s="26"/>
      <c r="PFS973" s="26"/>
      <c r="PFT973" s="26"/>
      <c r="PFU973" s="26"/>
      <c r="PFV973" s="26"/>
      <c r="PFW973" s="26"/>
      <c r="PFX973" s="26"/>
      <c r="PFY973" s="26"/>
      <c r="PFZ973" s="26"/>
      <c r="PGA973" s="26"/>
      <c r="PGB973" s="26"/>
      <c r="PGC973" s="26"/>
      <c r="PGD973" s="26"/>
      <c r="PGE973" s="26"/>
      <c r="PGF973" s="26"/>
      <c r="PGG973" s="26"/>
      <c r="PGH973" s="26"/>
      <c r="PGI973" s="26"/>
      <c r="PGJ973" s="26"/>
      <c r="PGK973" s="26"/>
      <c r="PGL973" s="26"/>
      <c r="PGM973" s="26"/>
      <c r="PGN973" s="26"/>
      <c r="PGO973" s="26"/>
      <c r="PGP973" s="26"/>
      <c r="PGQ973" s="26"/>
      <c r="PGR973" s="26"/>
      <c r="PGS973" s="26"/>
      <c r="PGT973" s="26"/>
      <c r="PGU973" s="26"/>
      <c r="PGV973" s="26"/>
      <c r="PGW973" s="26"/>
      <c r="PGX973" s="26"/>
      <c r="PGY973" s="26"/>
      <c r="PGZ973" s="26"/>
      <c r="PHA973" s="26"/>
      <c r="PHB973" s="26"/>
      <c r="PHC973" s="26"/>
      <c r="PHD973" s="26"/>
      <c r="PHE973" s="26"/>
      <c r="PHF973" s="26"/>
      <c r="PHG973" s="26"/>
      <c r="PHH973" s="26"/>
      <c r="PHI973" s="26"/>
      <c r="PHJ973" s="26"/>
      <c r="PHK973" s="26"/>
      <c r="PHL973" s="26"/>
      <c r="PHM973" s="26"/>
      <c r="PHN973" s="26"/>
      <c r="PHO973" s="26"/>
      <c r="PHP973" s="26"/>
      <c r="PHQ973" s="26"/>
      <c r="PHR973" s="26"/>
      <c r="PHS973" s="26"/>
      <c r="PHT973" s="26"/>
      <c r="PHU973" s="26"/>
      <c r="PHV973" s="26"/>
      <c r="PHW973" s="26"/>
      <c r="PHX973" s="26"/>
      <c r="PHY973" s="26"/>
      <c r="PHZ973" s="26"/>
      <c r="PIA973" s="26"/>
      <c r="PIB973" s="26"/>
      <c r="PIC973" s="26"/>
      <c r="PID973" s="26"/>
      <c r="PIE973" s="26"/>
      <c r="PIF973" s="26"/>
      <c r="PIG973" s="26"/>
      <c r="PIH973" s="26"/>
      <c r="PII973" s="26"/>
      <c r="PIJ973" s="26"/>
      <c r="PIK973" s="26"/>
      <c r="PIL973" s="26"/>
      <c r="PIM973" s="26"/>
      <c r="PIN973" s="26"/>
      <c r="PIO973" s="26"/>
      <c r="PIP973" s="26"/>
      <c r="PIQ973" s="26"/>
      <c r="PIR973" s="26"/>
      <c r="PIS973" s="26"/>
      <c r="PIT973" s="26"/>
      <c r="PIU973" s="26"/>
      <c r="PIV973" s="26"/>
      <c r="PIW973" s="26"/>
      <c r="PIX973" s="26"/>
      <c r="PIY973" s="26"/>
      <c r="PIZ973" s="26"/>
      <c r="PJA973" s="26"/>
      <c r="PJB973" s="26"/>
      <c r="PJC973" s="26"/>
      <c r="PJD973" s="26"/>
      <c r="PJE973" s="26"/>
      <c r="PJF973" s="26"/>
      <c r="PJG973" s="26"/>
      <c r="PJH973" s="26"/>
      <c r="PJI973" s="26"/>
      <c r="PJJ973" s="26"/>
      <c r="PJK973" s="26"/>
      <c r="PJL973" s="26"/>
      <c r="PJM973" s="26"/>
      <c r="PJN973" s="26"/>
      <c r="PJO973" s="26"/>
      <c r="PJP973" s="26"/>
      <c r="PJQ973" s="26"/>
      <c r="PJR973" s="26"/>
      <c r="PJS973" s="26"/>
      <c r="PJT973" s="26"/>
      <c r="PJU973" s="26"/>
      <c r="PJV973" s="26"/>
      <c r="PJW973" s="26"/>
      <c r="PJX973" s="26"/>
      <c r="PJY973" s="26"/>
      <c r="PJZ973" s="26"/>
      <c r="PKA973" s="26"/>
      <c r="PKB973" s="26"/>
      <c r="PKC973" s="26"/>
      <c r="PKD973" s="26"/>
      <c r="PKE973" s="26"/>
      <c r="PKF973" s="26"/>
      <c r="PKG973" s="26"/>
      <c r="PKH973" s="26"/>
      <c r="PKI973" s="26"/>
      <c r="PKJ973" s="26"/>
      <c r="PKK973" s="26"/>
      <c r="PKL973" s="26"/>
      <c r="PKM973" s="26"/>
      <c r="PKN973" s="26"/>
      <c r="PKO973" s="26"/>
      <c r="PKP973" s="26"/>
      <c r="PKQ973" s="26"/>
      <c r="PKR973" s="26"/>
      <c r="PKS973" s="26"/>
      <c r="PKT973" s="26"/>
      <c r="PKU973" s="26"/>
      <c r="PKV973" s="26"/>
      <c r="PKW973" s="26"/>
      <c r="PKX973" s="26"/>
      <c r="PKY973" s="26"/>
      <c r="PKZ973" s="26"/>
      <c r="PLA973" s="26"/>
      <c r="PLB973" s="26"/>
      <c r="PLC973" s="26"/>
      <c r="PLD973" s="26"/>
      <c r="PLE973" s="26"/>
      <c r="PLF973" s="26"/>
      <c r="PLG973" s="26"/>
      <c r="PLH973" s="26"/>
      <c r="PLI973" s="26"/>
      <c r="PLJ973" s="26"/>
      <c r="PLK973" s="26"/>
      <c r="PLL973" s="26"/>
      <c r="PLM973" s="26"/>
      <c r="PLN973" s="26"/>
      <c r="PLO973" s="26"/>
      <c r="PLP973" s="26"/>
      <c r="PLQ973" s="26"/>
      <c r="PLR973" s="26"/>
      <c r="PLS973" s="26"/>
      <c r="PLT973" s="26"/>
      <c r="PLU973" s="26"/>
      <c r="PLV973" s="26"/>
      <c r="PLW973" s="26"/>
      <c r="PLX973" s="26"/>
      <c r="PLY973" s="26"/>
      <c r="PLZ973" s="26"/>
      <c r="PMA973" s="26"/>
      <c r="PMB973" s="26"/>
      <c r="PMC973" s="26"/>
      <c r="PMD973" s="26"/>
      <c r="PME973" s="26"/>
      <c r="PMF973" s="26"/>
      <c r="PMG973" s="26"/>
      <c r="PMH973" s="26"/>
      <c r="PMI973" s="26"/>
      <c r="PMJ973" s="26"/>
      <c r="PMK973" s="26"/>
      <c r="PML973" s="26"/>
      <c r="PMM973" s="26"/>
      <c r="PMN973" s="26"/>
      <c r="PMO973" s="26"/>
      <c r="PMP973" s="26"/>
      <c r="PMQ973" s="26"/>
      <c r="PMR973" s="26"/>
      <c r="PMS973" s="26"/>
      <c r="PMT973" s="26"/>
      <c r="PMU973" s="26"/>
      <c r="PMV973" s="26"/>
      <c r="PMW973" s="26"/>
      <c r="PMX973" s="26"/>
      <c r="PMY973" s="26"/>
      <c r="PMZ973" s="26"/>
      <c r="PNA973" s="26"/>
      <c r="PNB973" s="26"/>
      <c r="PNC973" s="26"/>
      <c r="PND973" s="26"/>
      <c r="PNE973" s="26"/>
      <c r="PNF973" s="26"/>
      <c r="PNG973" s="26"/>
      <c r="PNH973" s="26"/>
      <c r="PNI973" s="26"/>
      <c r="PNJ973" s="26"/>
      <c r="PNK973" s="26"/>
      <c r="PNL973" s="26"/>
      <c r="PNM973" s="26"/>
      <c r="PNN973" s="26"/>
      <c r="PNO973" s="26"/>
      <c r="PNP973" s="26"/>
      <c r="PNQ973" s="26"/>
      <c r="PNR973" s="26"/>
      <c r="PNS973" s="26"/>
      <c r="PNT973" s="26"/>
      <c r="PNU973" s="26"/>
      <c r="PNV973" s="26"/>
      <c r="PNW973" s="26"/>
      <c r="PNX973" s="26"/>
      <c r="PNY973" s="26"/>
      <c r="PNZ973" s="26"/>
      <c r="POA973" s="26"/>
      <c r="POB973" s="26"/>
      <c r="POC973" s="26"/>
      <c r="POD973" s="26"/>
      <c r="POE973" s="26"/>
      <c r="POF973" s="26"/>
      <c r="POG973" s="26"/>
      <c r="POH973" s="26"/>
      <c r="POI973" s="26"/>
      <c r="POJ973" s="26"/>
      <c r="POK973" s="26"/>
      <c r="POL973" s="26"/>
      <c r="POM973" s="26"/>
      <c r="PON973" s="26"/>
      <c r="POO973" s="26"/>
      <c r="POP973" s="26"/>
      <c r="POQ973" s="26"/>
      <c r="POR973" s="26"/>
      <c r="POS973" s="26"/>
      <c r="POT973" s="26"/>
      <c r="POU973" s="26"/>
      <c r="POV973" s="26"/>
      <c r="POW973" s="26"/>
      <c r="POX973" s="26"/>
      <c r="POY973" s="26"/>
      <c r="POZ973" s="26"/>
      <c r="PPA973" s="26"/>
      <c r="PPB973" s="26"/>
      <c r="PPC973" s="26"/>
      <c r="PPD973" s="26"/>
      <c r="PPE973" s="26"/>
      <c r="PPF973" s="26"/>
      <c r="PPG973" s="26"/>
      <c r="PPH973" s="26"/>
      <c r="PPI973" s="26"/>
      <c r="PPJ973" s="26"/>
      <c r="PPK973" s="26"/>
      <c r="PPL973" s="26"/>
      <c r="PPM973" s="26"/>
      <c r="PPN973" s="26"/>
      <c r="PPO973" s="26"/>
      <c r="PPP973" s="26"/>
      <c r="PPQ973" s="26"/>
      <c r="PPR973" s="26"/>
      <c r="PPS973" s="26"/>
      <c r="PPT973" s="26"/>
      <c r="PPU973" s="26"/>
      <c r="PPV973" s="26"/>
      <c r="PPW973" s="26"/>
      <c r="PPX973" s="26"/>
      <c r="PPY973" s="26"/>
      <c r="PPZ973" s="26"/>
      <c r="PQA973" s="26"/>
      <c r="PQB973" s="26"/>
      <c r="PQC973" s="26"/>
      <c r="PQD973" s="26"/>
      <c r="PQE973" s="26"/>
      <c r="PQF973" s="26"/>
      <c r="PQG973" s="26"/>
      <c r="PQH973" s="26"/>
      <c r="PQI973" s="26"/>
      <c r="PQJ973" s="26"/>
      <c r="PQK973" s="26"/>
      <c r="PQL973" s="26"/>
      <c r="PQM973" s="26"/>
      <c r="PQN973" s="26"/>
      <c r="PQO973" s="26"/>
      <c r="PQP973" s="26"/>
      <c r="PQQ973" s="26"/>
      <c r="PQR973" s="26"/>
      <c r="PQS973" s="26"/>
      <c r="PQT973" s="26"/>
      <c r="PQU973" s="26"/>
      <c r="PQV973" s="26"/>
      <c r="PQW973" s="26"/>
      <c r="PQX973" s="26"/>
      <c r="PQY973" s="26"/>
      <c r="PQZ973" s="26"/>
      <c r="PRA973" s="26"/>
      <c r="PRB973" s="26"/>
      <c r="PRC973" s="26"/>
      <c r="PRD973" s="26"/>
      <c r="PRE973" s="26"/>
      <c r="PRF973" s="26"/>
      <c r="PRG973" s="26"/>
      <c r="PRH973" s="26"/>
      <c r="PRI973" s="26"/>
      <c r="PRJ973" s="26"/>
      <c r="PRK973" s="26"/>
      <c r="PRL973" s="26"/>
      <c r="PRM973" s="26"/>
      <c r="PRN973" s="26"/>
      <c r="PRO973" s="26"/>
      <c r="PRP973" s="26"/>
      <c r="PRQ973" s="26"/>
      <c r="PRR973" s="26"/>
      <c r="PRS973" s="26"/>
      <c r="PRT973" s="26"/>
      <c r="PRU973" s="26"/>
      <c r="PRV973" s="26"/>
      <c r="PRW973" s="26"/>
      <c r="PRX973" s="26"/>
      <c r="PRY973" s="26"/>
      <c r="PRZ973" s="26"/>
      <c r="PSA973" s="26"/>
      <c r="PSB973" s="26"/>
      <c r="PSC973" s="26"/>
      <c r="PSD973" s="26"/>
      <c r="PSE973" s="26"/>
      <c r="PSF973" s="26"/>
      <c r="PSG973" s="26"/>
      <c r="PSH973" s="26"/>
      <c r="PSI973" s="26"/>
      <c r="PSJ973" s="26"/>
      <c r="PSK973" s="26"/>
      <c r="PSL973" s="26"/>
      <c r="PSM973" s="26"/>
      <c r="PSN973" s="26"/>
      <c r="PSO973" s="26"/>
      <c r="PSP973" s="26"/>
      <c r="PSQ973" s="26"/>
      <c r="PSR973" s="26"/>
      <c r="PSS973" s="26"/>
      <c r="PST973" s="26"/>
      <c r="PSU973" s="26"/>
      <c r="PSV973" s="26"/>
      <c r="PSW973" s="26"/>
      <c r="PSX973" s="26"/>
      <c r="PSY973" s="26"/>
      <c r="PSZ973" s="26"/>
      <c r="PTA973" s="26"/>
      <c r="PTB973" s="26"/>
      <c r="PTC973" s="26"/>
      <c r="PTD973" s="26"/>
      <c r="PTE973" s="26"/>
      <c r="PTF973" s="26"/>
      <c r="PTG973" s="26"/>
      <c r="PTH973" s="26"/>
      <c r="PTI973" s="26"/>
      <c r="PTJ973" s="26"/>
      <c r="PTK973" s="26"/>
      <c r="PTL973" s="26"/>
      <c r="PTM973" s="26"/>
      <c r="PTN973" s="26"/>
      <c r="PTO973" s="26"/>
      <c r="PTP973" s="26"/>
      <c r="PTQ973" s="26"/>
      <c r="PTR973" s="26"/>
      <c r="PTS973" s="26"/>
      <c r="PTT973" s="26"/>
      <c r="PTU973" s="26"/>
      <c r="PTV973" s="26"/>
      <c r="PTW973" s="26"/>
      <c r="PTX973" s="26"/>
      <c r="PTY973" s="26"/>
      <c r="PTZ973" s="26"/>
      <c r="PUA973" s="26"/>
      <c r="PUB973" s="26"/>
      <c r="PUC973" s="26"/>
      <c r="PUD973" s="26"/>
      <c r="PUE973" s="26"/>
      <c r="PUF973" s="26"/>
      <c r="PUG973" s="26"/>
      <c r="PUH973" s="26"/>
      <c r="PUI973" s="26"/>
      <c r="PUJ973" s="26"/>
      <c r="PUK973" s="26"/>
      <c r="PUL973" s="26"/>
      <c r="PUM973" s="26"/>
      <c r="PUN973" s="26"/>
      <c r="PUO973" s="26"/>
      <c r="PUP973" s="26"/>
      <c r="PUQ973" s="26"/>
      <c r="PUR973" s="26"/>
      <c r="PUS973" s="26"/>
      <c r="PUT973" s="26"/>
      <c r="PUU973" s="26"/>
      <c r="PUV973" s="26"/>
      <c r="PUW973" s="26"/>
      <c r="PUX973" s="26"/>
      <c r="PUY973" s="26"/>
      <c r="PUZ973" s="26"/>
      <c r="PVA973" s="26"/>
      <c r="PVB973" s="26"/>
      <c r="PVC973" s="26"/>
      <c r="PVD973" s="26"/>
      <c r="PVE973" s="26"/>
      <c r="PVF973" s="26"/>
      <c r="PVG973" s="26"/>
      <c r="PVH973" s="26"/>
      <c r="PVI973" s="26"/>
      <c r="PVJ973" s="26"/>
      <c r="PVK973" s="26"/>
      <c r="PVL973" s="26"/>
      <c r="PVM973" s="26"/>
      <c r="PVN973" s="26"/>
      <c r="PVO973" s="26"/>
      <c r="PVP973" s="26"/>
      <c r="PVQ973" s="26"/>
      <c r="PVR973" s="26"/>
      <c r="PVS973" s="26"/>
      <c r="PVT973" s="26"/>
      <c r="PVU973" s="26"/>
      <c r="PVV973" s="26"/>
      <c r="PVW973" s="26"/>
      <c r="PVX973" s="26"/>
      <c r="PVY973" s="26"/>
      <c r="PVZ973" s="26"/>
      <c r="PWA973" s="26"/>
      <c r="PWB973" s="26"/>
      <c r="PWC973" s="26"/>
      <c r="PWD973" s="26"/>
      <c r="PWE973" s="26"/>
      <c r="PWF973" s="26"/>
      <c r="PWG973" s="26"/>
      <c r="PWH973" s="26"/>
      <c r="PWI973" s="26"/>
      <c r="PWJ973" s="26"/>
      <c r="PWK973" s="26"/>
      <c r="PWL973" s="26"/>
      <c r="PWM973" s="26"/>
      <c r="PWN973" s="26"/>
      <c r="PWO973" s="26"/>
      <c r="PWP973" s="26"/>
      <c r="PWQ973" s="26"/>
      <c r="PWR973" s="26"/>
      <c r="PWS973" s="26"/>
      <c r="PWT973" s="26"/>
      <c r="PWU973" s="26"/>
      <c r="PWV973" s="26"/>
      <c r="PWW973" s="26"/>
      <c r="PWX973" s="26"/>
      <c r="PWY973" s="26"/>
      <c r="PWZ973" s="26"/>
      <c r="PXA973" s="26"/>
      <c r="PXB973" s="26"/>
      <c r="PXC973" s="26"/>
      <c r="PXD973" s="26"/>
      <c r="PXE973" s="26"/>
      <c r="PXF973" s="26"/>
      <c r="PXG973" s="26"/>
      <c r="PXH973" s="26"/>
      <c r="PXI973" s="26"/>
      <c r="PXJ973" s="26"/>
      <c r="PXK973" s="26"/>
      <c r="PXL973" s="26"/>
      <c r="PXM973" s="26"/>
      <c r="PXN973" s="26"/>
      <c r="PXO973" s="26"/>
      <c r="PXP973" s="26"/>
      <c r="PXQ973" s="26"/>
      <c r="PXR973" s="26"/>
      <c r="PXS973" s="26"/>
      <c r="PXT973" s="26"/>
      <c r="PXU973" s="26"/>
      <c r="PXV973" s="26"/>
      <c r="PXW973" s="26"/>
      <c r="PXX973" s="26"/>
      <c r="PXY973" s="26"/>
      <c r="PXZ973" s="26"/>
      <c r="PYA973" s="26"/>
      <c r="PYB973" s="26"/>
      <c r="PYC973" s="26"/>
      <c r="PYD973" s="26"/>
      <c r="PYE973" s="26"/>
      <c r="PYF973" s="26"/>
      <c r="PYG973" s="26"/>
      <c r="PYH973" s="26"/>
      <c r="PYI973" s="26"/>
      <c r="PYJ973" s="26"/>
      <c r="PYK973" s="26"/>
      <c r="PYL973" s="26"/>
      <c r="PYM973" s="26"/>
      <c r="PYN973" s="26"/>
      <c r="PYO973" s="26"/>
      <c r="PYP973" s="26"/>
      <c r="PYQ973" s="26"/>
      <c r="PYR973" s="26"/>
      <c r="PYS973" s="26"/>
      <c r="PYT973" s="26"/>
      <c r="PYU973" s="26"/>
      <c r="PYV973" s="26"/>
      <c r="PYW973" s="26"/>
      <c r="PYX973" s="26"/>
      <c r="PYY973" s="26"/>
      <c r="PYZ973" s="26"/>
      <c r="PZA973" s="26"/>
      <c r="PZB973" s="26"/>
      <c r="PZC973" s="26"/>
      <c r="PZD973" s="26"/>
      <c r="PZE973" s="26"/>
      <c r="PZF973" s="26"/>
      <c r="PZG973" s="26"/>
      <c r="PZH973" s="26"/>
      <c r="PZI973" s="26"/>
      <c r="PZJ973" s="26"/>
      <c r="PZK973" s="26"/>
      <c r="PZL973" s="26"/>
      <c r="PZM973" s="26"/>
      <c r="PZN973" s="26"/>
      <c r="PZO973" s="26"/>
      <c r="PZP973" s="26"/>
      <c r="PZQ973" s="26"/>
      <c r="PZR973" s="26"/>
      <c r="PZS973" s="26"/>
      <c r="PZT973" s="26"/>
      <c r="PZU973" s="26"/>
      <c r="PZV973" s="26"/>
      <c r="PZW973" s="26"/>
      <c r="PZX973" s="26"/>
      <c r="PZY973" s="26"/>
      <c r="PZZ973" s="26"/>
      <c r="QAA973" s="26"/>
      <c r="QAB973" s="26"/>
      <c r="QAC973" s="26"/>
      <c r="QAD973" s="26"/>
      <c r="QAE973" s="26"/>
      <c r="QAF973" s="26"/>
      <c r="QAG973" s="26"/>
      <c r="QAH973" s="26"/>
      <c r="QAI973" s="26"/>
      <c r="QAJ973" s="26"/>
      <c r="QAK973" s="26"/>
      <c r="QAL973" s="26"/>
      <c r="QAM973" s="26"/>
      <c r="QAN973" s="26"/>
      <c r="QAO973" s="26"/>
      <c r="QAP973" s="26"/>
      <c r="QAQ973" s="26"/>
      <c r="QAR973" s="26"/>
      <c r="QAS973" s="26"/>
      <c r="QAT973" s="26"/>
      <c r="QAU973" s="26"/>
      <c r="QAV973" s="26"/>
      <c r="QAW973" s="26"/>
      <c r="QAX973" s="26"/>
      <c r="QAY973" s="26"/>
      <c r="QAZ973" s="26"/>
      <c r="QBA973" s="26"/>
      <c r="QBB973" s="26"/>
      <c r="QBC973" s="26"/>
      <c r="QBD973" s="26"/>
      <c r="QBE973" s="26"/>
      <c r="QBF973" s="26"/>
      <c r="QBG973" s="26"/>
      <c r="QBH973" s="26"/>
      <c r="QBI973" s="26"/>
      <c r="QBJ973" s="26"/>
      <c r="QBK973" s="26"/>
      <c r="QBL973" s="26"/>
      <c r="QBM973" s="26"/>
      <c r="QBN973" s="26"/>
      <c r="QBO973" s="26"/>
      <c r="QBP973" s="26"/>
      <c r="QBQ973" s="26"/>
      <c r="QBR973" s="26"/>
      <c r="QBS973" s="26"/>
      <c r="QBT973" s="26"/>
      <c r="QBU973" s="26"/>
      <c r="QBV973" s="26"/>
      <c r="QBW973" s="26"/>
      <c r="QBX973" s="26"/>
      <c r="QBY973" s="26"/>
      <c r="QBZ973" s="26"/>
      <c r="QCA973" s="26"/>
      <c r="QCB973" s="26"/>
      <c r="QCC973" s="26"/>
      <c r="QCD973" s="26"/>
      <c r="QCE973" s="26"/>
      <c r="QCF973" s="26"/>
      <c r="QCG973" s="26"/>
      <c r="QCH973" s="26"/>
      <c r="QCI973" s="26"/>
      <c r="QCJ973" s="26"/>
      <c r="QCK973" s="26"/>
      <c r="QCL973" s="26"/>
      <c r="QCM973" s="26"/>
      <c r="QCN973" s="26"/>
      <c r="QCO973" s="26"/>
      <c r="QCP973" s="26"/>
      <c r="QCQ973" s="26"/>
      <c r="QCR973" s="26"/>
      <c r="QCS973" s="26"/>
      <c r="QCT973" s="26"/>
      <c r="QCU973" s="26"/>
      <c r="QCV973" s="26"/>
      <c r="QCW973" s="26"/>
      <c r="QCX973" s="26"/>
      <c r="QCY973" s="26"/>
      <c r="QCZ973" s="26"/>
      <c r="QDA973" s="26"/>
      <c r="QDB973" s="26"/>
      <c r="QDC973" s="26"/>
      <c r="QDD973" s="26"/>
      <c r="QDE973" s="26"/>
      <c r="QDF973" s="26"/>
      <c r="QDG973" s="26"/>
      <c r="QDH973" s="26"/>
      <c r="QDI973" s="26"/>
      <c r="QDJ973" s="26"/>
      <c r="QDK973" s="26"/>
      <c r="QDL973" s="26"/>
      <c r="QDM973" s="26"/>
      <c r="QDN973" s="26"/>
      <c r="QDO973" s="26"/>
      <c r="QDP973" s="26"/>
      <c r="QDQ973" s="26"/>
      <c r="QDR973" s="26"/>
      <c r="QDS973" s="26"/>
      <c r="QDT973" s="26"/>
      <c r="QDU973" s="26"/>
      <c r="QDV973" s="26"/>
      <c r="QDW973" s="26"/>
      <c r="QDX973" s="26"/>
      <c r="QDY973" s="26"/>
      <c r="QDZ973" s="26"/>
      <c r="QEA973" s="26"/>
      <c r="QEB973" s="26"/>
      <c r="QEC973" s="26"/>
      <c r="QED973" s="26"/>
      <c r="QEE973" s="26"/>
      <c r="QEF973" s="26"/>
      <c r="QEG973" s="26"/>
      <c r="QEH973" s="26"/>
      <c r="QEI973" s="26"/>
      <c r="QEJ973" s="26"/>
      <c r="QEK973" s="26"/>
      <c r="QEL973" s="26"/>
      <c r="QEM973" s="26"/>
      <c r="QEN973" s="26"/>
      <c r="QEO973" s="26"/>
      <c r="QEP973" s="26"/>
      <c r="QEQ973" s="26"/>
      <c r="QER973" s="26"/>
      <c r="QES973" s="26"/>
      <c r="QET973" s="26"/>
      <c r="QEU973" s="26"/>
      <c r="QEV973" s="26"/>
      <c r="QEW973" s="26"/>
      <c r="QEX973" s="26"/>
      <c r="QEY973" s="26"/>
      <c r="QEZ973" s="26"/>
      <c r="QFA973" s="26"/>
      <c r="QFB973" s="26"/>
      <c r="QFC973" s="26"/>
      <c r="QFD973" s="26"/>
      <c r="QFE973" s="26"/>
      <c r="QFF973" s="26"/>
      <c r="QFG973" s="26"/>
      <c r="QFH973" s="26"/>
      <c r="QFI973" s="26"/>
      <c r="QFJ973" s="26"/>
      <c r="QFK973" s="26"/>
      <c r="QFL973" s="26"/>
      <c r="QFM973" s="26"/>
      <c r="QFN973" s="26"/>
      <c r="QFO973" s="26"/>
      <c r="QFP973" s="26"/>
      <c r="QFQ973" s="26"/>
      <c r="QFR973" s="26"/>
      <c r="QFS973" s="26"/>
      <c r="QFT973" s="26"/>
      <c r="QFU973" s="26"/>
      <c r="QFV973" s="26"/>
      <c r="QFW973" s="26"/>
      <c r="QFX973" s="26"/>
      <c r="QFY973" s="26"/>
      <c r="QFZ973" s="26"/>
      <c r="QGA973" s="26"/>
      <c r="QGB973" s="26"/>
      <c r="QGC973" s="26"/>
      <c r="QGD973" s="26"/>
      <c r="QGE973" s="26"/>
      <c r="QGF973" s="26"/>
      <c r="QGG973" s="26"/>
      <c r="QGH973" s="26"/>
      <c r="QGI973" s="26"/>
      <c r="QGJ973" s="26"/>
      <c r="QGK973" s="26"/>
      <c r="QGL973" s="26"/>
      <c r="QGM973" s="26"/>
      <c r="QGN973" s="26"/>
      <c r="QGO973" s="26"/>
      <c r="QGP973" s="26"/>
      <c r="QGQ973" s="26"/>
      <c r="QGR973" s="26"/>
      <c r="QGS973" s="26"/>
      <c r="QGT973" s="26"/>
      <c r="QGU973" s="26"/>
      <c r="QGV973" s="26"/>
      <c r="QGW973" s="26"/>
      <c r="QGX973" s="26"/>
      <c r="QGY973" s="26"/>
      <c r="QGZ973" s="26"/>
      <c r="QHA973" s="26"/>
      <c r="QHB973" s="26"/>
      <c r="QHC973" s="26"/>
      <c r="QHD973" s="26"/>
      <c r="QHE973" s="26"/>
      <c r="QHF973" s="26"/>
      <c r="QHG973" s="26"/>
      <c r="QHH973" s="26"/>
      <c r="QHI973" s="26"/>
      <c r="QHJ973" s="26"/>
      <c r="QHK973" s="26"/>
      <c r="QHL973" s="26"/>
      <c r="QHM973" s="26"/>
      <c r="QHN973" s="26"/>
      <c r="QHO973" s="26"/>
      <c r="QHP973" s="26"/>
      <c r="QHQ973" s="26"/>
      <c r="QHR973" s="26"/>
      <c r="QHS973" s="26"/>
      <c r="QHT973" s="26"/>
      <c r="QHU973" s="26"/>
      <c r="QHV973" s="26"/>
      <c r="QHW973" s="26"/>
      <c r="QHX973" s="26"/>
      <c r="QHY973" s="26"/>
      <c r="QHZ973" s="26"/>
      <c r="QIA973" s="26"/>
      <c r="QIB973" s="26"/>
      <c r="QIC973" s="26"/>
      <c r="QID973" s="26"/>
      <c r="QIE973" s="26"/>
      <c r="QIF973" s="26"/>
      <c r="QIG973" s="26"/>
      <c r="QIH973" s="26"/>
      <c r="QII973" s="26"/>
      <c r="QIJ973" s="26"/>
      <c r="QIK973" s="26"/>
      <c r="QIL973" s="26"/>
      <c r="QIM973" s="26"/>
      <c r="QIN973" s="26"/>
      <c r="QIO973" s="26"/>
      <c r="QIP973" s="26"/>
      <c r="QIQ973" s="26"/>
      <c r="QIR973" s="26"/>
      <c r="QIS973" s="26"/>
      <c r="QIT973" s="26"/>
      <c r="QIU973" s="26"/>
      <c r="QIV973" s="26"/>
      <c r="QIW973" s="26"/>
      <c r="QIX973" s="26"/>
      <c r="QIY973" s="26"/>
      <c r="QIZ973" s="26"/>
      <c r="QJA973" s="26"/>
      <c r="QJB973" s="26"/>
      <c r="QJC973" s="26"/>
      <c r="QJD973" s="26"/>
      <c r="QJE973" s="26"/>
      <c r="QJF973" s="26"/>
      <c r="QJG973" s="26"/>
      <c r="QJH973" s="26"/>
      <c r="QJI973" s="26"/>
      <c r="QJJ973" s="26"/>
      <c r="QJK973" s="26"/>
      <c r="QJL973" s="26"/>
      <c r="QJM973" s="26"/>
      <c r="QJN973" s="26"/>
      <c r="QJO973" s="26"/>
      <c r="QJP973" s="26"/>
      <c r="QJQ973" s="26"/>
      <c r="QJR973" s="26"/>
      <c r="QJS973" s="26"/>
      <c r="QJT973" s="26"/>
      <c r="QJU973" s="26"/>
      <c r="QJV973" s="26"/>
      <c r="QJW973" s="26"/>
      <c r="QJX973" s="26"/>
      <c r="QJY973" s="26"/>
      <c r="QJZ973" s="26"/>
      <c r="QKA973" s="26"/>
      <c r="QKB973" s="26"/>
      <c r="QKC973" s="26"/>
      <c r="QKD973" s="26"/>
      <c r="QKE973" s="26"/>
      <c r="QKF973" s="26"/>
      <c r="QKG973" s="26"/>
      <c r="QKH973" s="26"/>
      <c r="QKI973" s="26"/>
      <c r="QKJ973" s="26"/>
      <c r="QKK973" s="26"/>
      <c r="QKL973" s="26"/>
      <c r="QKM973" s="26"/>
      <c r="QKN973" s="26"/>
      <c r="QKO973" s="26"/>
      <c r="QKP973" s="26"/>
      <c r="QKQ973" s="26"/>
      <c r="QKR973" s="26"/>
      <c r="QKS973" s="26"/>
      <c r="QKT973" s="26"/>
      <c r="QKU973" s="26"/>
      <c r="QKV973" s="26"/>
      <c r="QKW973" s="26"/>
      <c r="QKX973" s="26"/>
      <c r="QKY973" s="26"/>
      <c r="QKZ973" s="26"/>
      <c r="QLA973" s="26"/>
      <c r="QLB973" s="26"/>
      <c r="QLC973" s="26"/>
      <c r="QLD973" s="26"/>
      <c r="QLE973" s="26"/>
      <c r="QLF973" s="26"/>
      <c r="QLG973" s="26"/>
      <c r="QLH973" s="26"/>
      <c r="QLI973" s="26"/>
      <c r="QLJ973" s="26"/>
      <c r="QLK973" s="26"/>
      <c r="QLL973" s="26"/>
      <c r="QLM973" s="26"/>
      <c r="QLN973" s="26"/>
      <c r="QLO973" s="26"/>
      <c r="QLP973" s="26"/>
      <c r="QLQ973" s="26"/>
      <c r="QLR973" s="26"/>
      <c r="QLS973" s="26"/>
      <c r="QLT973" s="26"/>
      <c r="QLU973" s="26"/>
      <c r="QLV973" s="26"/>
      <c r="QLW973" s="26"/>
      <c r="QLX973" s="26"/>
      <c r="QLY973" s="26"/>
      <c r="QLZ973" s="26"/>
      <c r="QMA973" s="26"/>
      <c r="QMB973" s="26"/>
      <c r="QMC973" s="26"/>
      <c r="QMD973" s="26"/>
      <c r="QME973" s="26"/>
      <c r="QMF973" s="26"/>
      <c r="QMG973" s="26"/>
      <c r="QMH973" s="26"/>
      <c r="QMI973" s="26"/>
      <c r="QMJ973" s="26"/>
      <c r="QMK973" s="26"/>
      <c r="QML973" s="26"/>
      <c r="QMM973" s="26"/>
      <c r="QMN973" s="26"/>
      <c r="QMO973" s="26"/>
      <c r="QMP973" s="26"/>
      <c r="QMQ973" s="26"/>
      <c r="QMR973" s="26"/>
      <c r="QMS973" s="26"/>
      <c r="QMT973" s="26"/>
      <c r="QMU973" s="26"/>
      <c r="QMV973" s="26"/>
      <c r="QMW973" s="26"/>
      <c r="QMX973" s="26"/>
      <c r="QMY973" s="26"/>
      <c r="QMZ973" s="26"/>
      <c r="QNA973" s="26"/>
      <c r="QNB973" s="26"/>
      <c r="QNC973" s="26"/>
      <c r="QND973" s="26"/>
      <c r="QNE973" s="26"/>
      <c r="QNF973" s="26"/>
      <c r="QNG973" s="26"/>
      <c r="QNH973" s="26"/>
      <c r="QNI973" s="26"/>
      <c r="QNJ973" s="26"/>
      <c r="QNK973" s="26"/>
      <c r="QNL973" s="26"/>
      <c r="QNM973" s="26"/>
      <c r="QNN973" s="26"/>
      <c r="QNO973" s="26"/>
      <c r="QNP973" s="26"/>
      <c r="QNQ973" s="26"/>
      <c r="QNR973" s="26"/>
      <c r="QNS973" s="26"/>
      <c r="QNT973" s="26"/>
      <c r="QNU973" s="26"/>
      <c r="QNV973" s="26"/>
      <c r="QNW973" s="26"/>
      <c r="QNX973" s="26"/>
      <c r="QNY973" s="26"/>
      <c r="QNZ973" s="26"/>
      <c r="QOA973" s="26"/>
      <c r="QOB973" s="26"/>
      <c r="QOC973" s="26"/>
      <c r="QOD973" s="26"/>
      <c r="QOE973" s="26"/>
      <c r="QOF973" s="26"/>
      <c r="QOG973" s="26"/>
      <c r="QOH973" s="26"/>
      <c r="QOI973" s="26"/>
      <c r="QOJ973" s="26"/>
      <c r="QOK973" s="26"/>
      <c r="QOL973" s="26"/>
      <c r="QOM973" s="26"/>
      <c r="QON973" s="26"/>
      <c r="QOO973" s="26"/>
      <c r="QOP973" s="26"/>
      <c r="QOQ973" s="26"/>
      <c r="QOR973" s="26"/>
      <c r="QOS973" s="26"/>
      <c r="QOT973" s="26"/>
      <c r="QOU973" s="26"/>
      <c r="QOV973" s="26"/>
      <c r="QOW973" s="26"/>
      <c r="QOX973" s="26"/>
      <c r="QOY973" s="26"/>
      <c r="QOZ973" s="26"/>
      <c r="QPA973" s="26"/>
      <c r="QPB973" s="26"/>
      <c r="QPC973" s="26"/>
      <c r="QPD973" s="26"/>
      <c r="QPE973" s="26"/>
      <c r="QPF973" s="26"/>
      <c r="QPG973" s="26"/>
      <c r="QPH973" s="26"/>
      <c r="QPI973" s="26"/>
      <c r="QPJ973" s="26"/>
      <c r="QPK973" s="26"/>
      <c r="QPL973" s="26"/>
      <c r="QPM973" s="26"/>
      <c r="QPN973" s="26"/>
      <c r="QPO973" s="26"/>
      <c r="QPP973" s="26"/>
      <c r="QPQ973" s="26"/>
      <c r="QPR973" s="26"/>
      <c r="QPS973" s="26"/>
      <c r="QPT973" s="26"/>
      <c r="QPU973" s="26"/>
      <c r="QPV973" s="26"/>
      <c r="QPW973" s="26"/>
      <c r="QPX973" s="26"/>
      <c r="QPY973" s="26"/>
      <c r="QPZ973" s="26"/>
      <c r="QQA973" s="26"/>
      <c r="QQB973" s="26"/>
      <c r="QQC973" s="26"/>
      <c r="QQD973" s="26"/>
      <c r="QQE973" s="26"/>
      <c r="QQF973" s="26"/>
      <c r="QQG973" s="26"/>
      <c r="QQH973" s="26"/>
      <c r="QQI973" s="26"/>
      <c r="QQJ973" s="26"/>
      <c r="QQK973" s="26"/>
      <c r="QQL973" s="26"/>
      <c r="QQM973" s="26"/>
      <c r="QQN973" s="26"/>
      <c r="QQO973" s="26"/>
      <c r="QQP973" s="26"/>
      <c r="QQQ973" s="26"/>
      <c r="QQR973" s="26"/>
      <c r="QQS973" s="26"/>
      <c r="QQT973" s="26"/>
      <c r="QQU973" s="26"/>
      <c r="QQV973" s="26"/>
      <c r="QQW973" s="26"/>
      <c r="QQX973" s="26"/>
      <c r="QQY973" s="26"/>
      <c r="QQZ973" s="26"/>
      <c r="QRA973" s="26"/>
      <c r="QRB973" s="26"/>
      <c r="QRC973" s="26"/>
      <c r="QRD973" s="26"/>
      <c r="QRE973" s="26"/>
      <c r="QRF973" s="26"/>
      <c r="QRG973" s="26"/>
      <c r="QRH973" s="26"/>
      <c r="QRI973" s="26"/>
      <c r="QRJ973" s="26"/>
      <c r="QRK973" s="26"/>
      <c r="QRL973" s="26"/>
      <c r="QRM973" s="26"/>
      <c r="QRN973" s="26"/>
      <c r="QRO973" s="26"/>
      <c r="QRP973" s="26"/>
      <c r="QRQ973" s="26"/>
      <c r="QRR973" s="26"/>
      <c r="QRS973" s="26"/>
      <c r="QRT973" s="26"/>
      <c r="QRU973" s="26"/>
      <c r="QRV973" s="26"/>
      <c r="QRW973" s="26"/>
      <c r="QRX973" s="26"/>
      <c r="QRY973" s="26"/>
      <c r="QRZ973" s="26"/>
      <c r="QSA973" s="26"/>
      <c r="QSB973" s="26"/>
      <c r="QSC973" s="26"/>
      <c r="QSD973" s="26"/>
      <c r="QSE973" s="26"/>
      <c r="QSF973" s="26"/>
      <c r="QSG973" s="26"/>
      <c r="QSH973" s="26"/>
      <c r="QSI973" s="26"/>
      <c r="QSJ973" s="26"/>
      <c r="QSK973" s="26"/>
      <c r="QSL973" s="26"/>
      <c r="QSM973" s="26"/>
      <c r="QSN973" s="26"/>
      <c r="QSO973" s="26"/>
      <c r="QSP973" s="26"/>
      <c r="QSQ973" s="26"/>
      <c r="QSR973" s="26"/>
      <c r="QSS973" s="26"/>
      <c r="QST973" s="26"/>
      <c r="QSU973" s="26"/>
      <c r="QSV973" s="26"/>
      <c r="QSW973" s="26"/>
      <c r="QSX973" s="26"/>
      <c r="QSY973" s="26"/>
      <c r="QSZ973" s="26"/>
      <c r="QTA973" s="26"/>
      <c r="QTB973" s="26"/>
      <c r="QTC973" s="26"/>
      <c r="QTD973" s="26"/>
      <c r="QTE973" s="26"/>
      <c r="QTF973" s="26"/>
      <c r="QTG973" s="26"/>
      <c r="QTH973" s="26"/>
      <c r="QTI973" s="26"/>
      <c r="QTJ973" s="26"/>
      <c r="QTK973" s="26"/>
      <c r="QTL973" s="26"/>
      <c r="QTM973" s="26"/>
      <c r="QTN973" s="26"/>
      <c r="QTO973" s="26"/>
      <c r="QTP973" s="26"/>
      <c r="QTQ973" s="26"/>
      <c r="QTR973" s="26"/>
      <c r="QTS973" s="26"/>
      <c r="QTT973" s="26"/>
      <c r="QTU973" s="26"/>
      <c r="QTV973" s="26"/>
      <c r="QTW973" s="26"/>
      <c r="QTX973" s="26"/>
      <c r="QTY973" s="26"/>
      <c r="QTZ973" s="26"/>
      <c r="QUA973" s="26"/>
      <c r="QUB973" s="26"/>
      <c r="QUC973" s="26"/>
      <c r="QUD973" s="26"/>
      <c r="QUE973" s="26"/>
      <c r="QUF973" s="26"/>
      <c r="QUG973" s="26"/>
      <c r="QUH973" s="26"/>
      <c r="QUI973" s="26"/>
      <c r="QUJ973" s="26"/>
      <c r="QUK973" s="26"/>
      <c r="QUL973" s="26"/>
      <c r="QUM973" s="26"/>
      <c r="QUN973" s="26"/>
      <c r="QUO973" s="26"/>
      <c r="QUP973" s="26"/>
      <c r="QUQ973" s="26"/>
      <c r="QUR973" s="26"/>
      <c r="QUS973" s="26"/>
      <c r="QUT973" s="26"/>
      <c r="QUU973" s="26"/>
      <c r="QUV973" s="26"/>
      <c r="QUW973" s="26"/>
      <c r="QUX973" s="26"/>
      <c r="QUY973" s="26"/>
      <c r="QUZ973" s="26"/>
      <c r="QVA973" s="26"/>
      <c r="QVB973" s="26"/>
      <c r="QVC973" s="26"/>
      <c r="QVD973" s="26"/>
      <c r="QVE973" s="26"/>
      <c r="QVF973" s="26"/>
      <c r="QVG973" s="26"/>
      <c r="QVH973" s="26"/>
      <c r="QVI973" s="26"/>
      <c r="QVJ973" s="26"/>
      <c r="QVK973" s="26"/>
      <c r="QVL973" s="26"/>
      <c r="QVM973" s="26"/>
      <c r="QVN973" s="26"/>
      <c r="QVO973" s="26"/>
      <c r="QVP973" s="26"/>
      <c r="QVQ973" s="26"/>
      <c r="QVR973" s="26"/>
      <c r="QVS973" s="26"/>
      <c r="QVT973" s="26"/>
      <c r="QVU973" s="26"/>
      <c r="QVV973" s="26"/>
      <c r="QVW973" s="26"/>
      <c r="QVX973" s="26"/>
      <c r="QVY973" s="26"/>
      <c r="QVZ973" s="26"/>
      <c r="QWA973" s="26"/>
      <c r="QWB973" s="26"/>
      <c r="QWC973" s="26"/>
      <c r="QWD973" s="26"/>
      <c r="QWE973" s="26"/>
      <c r="QWF973" s="26"/>
      <c r="QWG973" s="26"/>
      <c r="QWH973" s="26"/>
      <c r="QWI973" s="26"/>
      <c r="QWJ973" s="26"/>
      <c r="QWK973" s="26"/>
      <c r="QWL973" s="26"/>
      <c r="QWM973" s="26"/>
      <c r="QWN973" s="26"/>
      <c r="QWO973" s="26"/>
      <c r="QWP973" s="26"/>
      <c r="QWQ973" s="26"/>
      <c r="QWR973" s="26"/>
      <c r="QWS973" s="26"/>
      <c r="QWT973" s="26"/>
      <c r="QWU973" s="26"/>
      <c r="QWV973" s="26"/>
      <c r="QWW973" s="26"/>
      <c r="QWX973" s="26"/>
      <c r="QWY973" s="26"/>
      <c r="QWZ973" s="26"/>
      <c r="QXA973" s="26"/>
      <c r="QXB973" s="26"/>
      <c r="QXC973" s="26"/>
      <c r="QXD973" s="26"/>
      <c r="QXE973" s="26"/>
      <c r="QXF973" s="26"/>
      <c r="QXG973" s="26"/>
      <c r="QXH973" s="26"/>
      <c r="QXI973" s="26"/>
      <c r="QXJ973" s="26"/>
      <c r="QXK973" s="26"/>
      <c r="QXL973" s="26"/>
      <c r="QXM973" s="26"/>
      <c r="QXN973" s="26"/>
      <c r="QXO973" s="26"/>
      <c r="QXP973" s="26"/>
      <c r="QXQ973" s="26"/>
      <c r="QXR973" s="26"/>
      <c r="QXS973" s="26"/>
      <c r="QXT973" s="26"/>
      <c r="QXU973" s="26"/>
      <c r="QXV973" s="26"/>
      <c r="QXW973" s="26"/>
      <c r="QXX973" s="26"/>
      <c r="QXY973" s="26"/>
      <c r="QXZ973" s="26"/>
      <c r="QYA973" s="26"/>
      <c r="QYB973" s="26"/>
      <c r="QYC973" s="26"/>
      <c r="QYD973" s="26"/>
      <c r="QYE973" s="26"/>
      <c r="QYF973" s="26"/>
      <c r="QYG973" s="26"/>
      <c r="QYH973" s="26"/>
      <c r="QYI973" s="26"/>
      <c r="QYJ973" s="26"/>
      <c r="QYK973" s="26"/>
      <c r="QYL973" s="26"/>
      <c r="QYM973" s="26"/>
      <c r="QYN973" s="26"/>
      <c r="QYO973" s="26"/>
      <c r="QYP973" s="26"/>
      <c r="QYQ973" s="26"/>
      <c r="QYR973" s="26"/>
      <c r="QYS973" s="26"/>
      <c r="QYT973" s="26"/>
      <c r="QYU973" s="26"/>
      <c r="QYV973" s="26"/>
      <c r="QYW973" s="26"/>
      <c r="QYX973" s="26"/>
      <c r="QYY973" s="26"/>
      <c r="QYZ973" s="26"/>
      <c r="QZA973" s="26"/>
      <c r="QZB973" s="26"/>
      <c r="QZC973" s="26"/>
      <c r="QZD973" s="26"/>
      <c r="QZE973" s="26"/>
      <c r="QZF973" s="26"/>
      <c r="QZG973" s="26"/>
      <c r="QZH973" s="26"/>
      <c r="QZI973" s="26"/>
      <c r="QZJ973" s="26"/>
      <c r="QZK973" s="26"/>
      <c r="QZL973" s="26"/>
      <c r="QZM973" s="26"/>
      <c r="QZN973" s="26"/>
      <c r="QZO973" s="26"/>
      <c r="QZP973" s="26"/>
      <c r="QZQ973" s="26"/>
      <c r="QZR973" s="26"/>
      <c r="QZS973" s="26"/>
      <c r="QZT973" s="26"/>
      <c r="QZU973" s="26"/>
      <c r="QZV973" s="26"/>
      <c r="QZW973" s="26"/>
      <c r="QZX973" s="26"/>
      <c r="QZY973" s="26"/>
      <c r="QZZ973" s="26"/>
      <c r="RAA973" s="26"/>
      <c r="RAB973" s="26"/>
      <c r="RAC973" s="26"/>
      <c r="RAD973" s="26"/>
      <c r="RAE973" s="26"/>
      <c r="RAF973" s="26"/>
      <c r="RAG973" s="26"/>
      <c r="RAH973" s="26"/>
      <c r="RAI973" s="26"/>
      <c r="RAJ973" s="26"/>
      <c r="RAK973" s="26"/>
      <c r="RAL973" s="26"/>
      <c r="RAM973" s="26"/>
      <c r="RAN973" s="26"/>
      <c r="RAO973" s="26"/>
      <c r="RAP973" s="26"/>
      <c r="RAQ973" s="26"/>
      <c r="RAR973" s="26"/>
      <c r="RAS973" s="26"/>
      <c r="RAT973" s="26"/>
      <c r="RAU973" s="26"/>
      <c r="RAV973" s="26"/>
      <c r="RAW973" s="26"/>
      <c r="RAX973" s="26"/>
      <c r="RAY973" s="26"/>
      <c r="RAZ973" s="26"/>
      <c r="RBA973" s="26"/>
      <c r="RBB973" s="26"/>
      <c r="RBC973" s="26"/>
      <c r="RBD973" s="26"/>
      <c r="RBE973" s="26"/>
      <c r="RBF973" s="26"/>
      <c r="RBG973" s="26"/>
      <c r="RBH973" s="26"/>
      <c r="RBI973" s="26"/>
      <c r="RBJ973" s="26"/>
      <c r="RBK973" s="26"/>
      <c r="RBL973" s="26"/>
      <c r="RBM973" s="26"/>
      <c r="RBN973" s="26"/>
      <c r="RBO973" s="26"/>
      <c r="RBP973" s="26"/>
      <c r="RBQ973" s="26"/>
      <c r="RBR973" s="26"/>
      <c r="RBS973" s="26"/>
      <c r="RBT973" s="26"/>
      <c r="RBU973" s="26"/>
      <c r="RBV973" s="26"/>
      <c r="RBW973" s="26"/>
      <c r="RBX973" s="26"/>
      <c r="RBY973" s="26"/>
      <c r="RBZ973" s="26"/>
      <c r="RCA973" s="26"/>
      <c r="RCB973" s="26"/>
      <c r="RCC973" s="26"/>
      <c r="RCD973" s="26"/>
      <c r="RCE973" s="26"/>
      <c r="RCF973" s="26"/>
      <c r="RCG973" s="26"/>
      <c r="RCH973" s="26"/>
      <c r="RCI973" s="26"/>
      <c r="RCJ973" s="26"/>
      <c r="RCK973" s="26"/>
      <c r="RCL973" s="26"/>
      <c r="RCM973" s="26"/>
      <c r="RCN973" s="26"/>
      <c r="RCO973" s="26"/>
      <c r="RCP973" s="26"/>
      <c r="RCQ973" s="26"/>
      <c r="RCR973" s="26"/>
      <c r="RCS973" s="26"/>
      <c r="RCT973" s="26"/>
      <c r="RCU973" s="26"/>
      <c r="RCV973" s="26"/>
      <c r="RCW973" s="26"/>
      <c r="RCX973" s="26"/>
      <c r="RCY973" s="26"/>
      <c r="RCZ973" s="26"/>
      <c r="RDA973" s="26"/>
      <c r="RDB973" s="26"/>
      <c r="RDC973" s="26"/>
      <c r="RDD973" s="26"/>
      <c r="RDE973" s="26"/>
      <c r="RDF973" s="26"/>
      <c r="RDG973" s="26"/>
      <c r="RDH973" s="26"/>
      <c r="RDI973" s="26"/>
      <c r="RDJ973" s="26"/>
      <c r="RDK973" s="26"/>
      <c r="RDL973" s="26"/>
      <c r="RDM973" s="26"/>
      <c r="RDN973" s="26"/>
      <c r="RDO973" s="26"/>
      <c r="RDP973" s="26"/>
      <c r="RDQ973" s="26"/>
      <c r="RDR973" s="26"/>
      <c r="RDS973" s="26"/>
      <c r="RDT973" s="26"/>
      <c r="RDU973" s="26"/>
      <c r="RDV973" s="26"/>
      <c r="RDW973" s="26"/>
      <c r="RDX973" s="26"/>
      <c r="RDY973" s="26"/>
      <c r="RDZ973" s="26"/>
      <c r="REA973" s="26"/>
      <c r="REB973" s="26"/>
      <c r="REC973" s="26"/>
      <c r="RED973" s="26"/>
      <c r="REE973" s="26"/>
      <c r="REF973" s="26"/>
      <c r="REG973" s="26"/>
      <c r="REH973" s="26"/>
      <c r="REI973" s="26"/>
      <c r="REJ973" s="26"/>
      <c r="REK973" s="26"/>
      <c r="REL973" s="26"/>
      <c r="REM973" s="26"/>
      <c r="REN973" s="26"/>
      <c r="REO973" s="26"/>
      <c r="REP973" s="26"/>
      <c r="REQ973" s="26"/>
      <c r="RER973" s="26"/>
      <c r="RES973" s="26"/>
      <c r="RET973" s="26"/>
      <c r="REU973" s="26"/>
      <c r="REV973" s="26"/>
      <c r="REW973" s="26"/>
      <c r="REX973" s="26"/>
      <c r="REY973" s="26"/>
      <c r="REZ973" s="26"/>
      <c r="RFA973" s="26"/>
      <c r="RFB973" s="26"/>
      <c r="RFC973" s="26"/>
      <c r="RFD973" s="26"/>
      <c r="RFE973" s="26"/>
      <c r="RFF973" s="26"/>
      <c r="RFG973" s="26"/>
      <c r="RFH973" s="26"/>
      <c r="RFI973" s="26"/>
      <c r="RFJ973" s="26"/>
      <c r="RFK973" s="26"/>
      <c r="RFL973" s="26"/>
      <c r="RFM973" s="26"/>
      <c r="RFN973" s="26"/>
      <c r="RFO973" s="26"/>
      <c r="RFP973" s="26"/>
      <c r="RFQ973" s="26"/>
      <c r="RFR973" s="26"/>
      <c r="RFS973" s="26"/>
      <c r="RFT973" s="26"/>
      <c r="RFU973" s="26"/>
      <c r="RFV973" s="26"/>
      <c r="RFW973" s="26"/>
      <c r="RFX973" s="26"/>
      <c r="RFY973" s="26"/>
      <c r="RFZ973" s="26"/>
      <c r="RGA973" s="26"/>
      <c r="RGB973" s="26"/>
      <c r="RGC973" s="26"/>
      <c r="RGD973" s="26"/>
      <c r="RGE973" s="26"/>
      <c r="RGF973" s="26"/>
      <c r="RGG973" s="26"/>
      <c r="RGH973" s="26"/>
      <c r="RGI973" s="26"/>
      <c r="RGJ973" s="26"/>
      <c r="RGK973" s="26"/>
      <c r="RGL973" s="26"/>
      <c r="RGM973" s="26"/>
      <c r="RGN973" s="26"/>
      <c r="RGO973" s="26"/>
      <c r="RGP973" s="26"/>
      <c r="RGQ973" s="26"/>
      <c r="RGR973" s="26"/>
      <c r="RGS973" s="26"/>
      <c r="RGT973" s="26"/>
      <c r="RGU973" s="26"/>
      <c r="RGV973" s="26"/>
      <c r="RGW973" s="26"/>
      <c r="RGX973" s="26"/>
      <c r="RGY973" s="26"/>
      <c r="RGZ973" s="26"/>
      <c r="RHA973" s="26"/>
      <c r="RHB973" s="26"/>
      <c r="RHC973" s="26"/>
      <c r="RHD973" s="26"/>
      <c r="RHE973" s="26"/>
      <c r="RHF973" s="26"/>
      <c r="RHG973" s="26"/>
      <c r="RHH973" s="26"/>
      <c r="RHI973" s="26"/>
      <c r="RHJ973" s="26"/>
      <c r="RHK973" s="26"/>
      <c r="RHL973" s="26"/>
      <c r="RHM973" s="26"/>
      <c r="RHN973" s="26"/>
      <c r="RHO973" s="26"/>
      <c r="RHP973" s="26"/>
      <c r="RHQ973" s="26"/>
      <c r="RHR973" s="26"/>
      <c r="RHS973" s="26"/>
      <c r="RHT973" s="26"/>
      <c r="RHU973" s="26"/>
      <c r="RHV973" s="26"/>
      <c r="RHW973" s="26"/>
      <c r="RHX973" s="26"/>
      <c r="RHY973" s="26"/>
      <c r="RHZ973" s="26"/>
      <c r="RIA973" s="26"/>
      <c r="RIB973" s="26"/>
      <c r="RIC973" s="26"/>
      <c r="RID973" s="26"/>
      <c r="RIE973" s="26"/>
      <c r="RIF973" s="26"/>
      <c r="RIG973" s="26"/>
      <c r="RIH973" s="26"/>
      <c r="RII973" s="26"/>
      <c r="RIJ973" s="26"/>
      <c r="RIK973" s="26"/>
      <c r="RIL973" s="26"/>
      <c r="RIM973" s="26"/>
      <c r="RIN973" s="26"/>
      <c r="RIO973" s="26"/>
      <c r="RIP973" s="26"/>
      <c r="RIQ973" s="26"/>
      <c r="RIR973" s="26"/>
      <c r="RIS973" s="26"/>
      <c r="RIT973" s="26"/>
      <c r="RIU973" s="26"/>
      <c r="RIV973" s="26"/>
      <c r="RIW973" s="26"/>
      <c r="RIX973" s="26"/>
      <c r="RIY973" s="26"/>
      <c r="RIZ973" s="26"/>
      <c r="RJA973" s="26"/>
      <c r="RJB973" s="26"/>
      <c r="RJC973" s="26"/>
      <c r="RJD973" s="26"/>
      <c r="RJE973" s="26"/>
      <c r="RJF973" s="26"/>
      <c r="RJG973" s="26"/>
      <c r="RJH973" s="26"/>
      <c r="RJI973" s="26"/>
      <c r="RJJ973" s="26"/>
      <c r="RJK973" s="26"/>
      <c r="RJL973" s="26"/>
      <c r="RJM973" s="26"/>
      <c r="RJN973" s="26"/>
      <c r="RJO973" s="26"/>
      <c r="RJP973" s="26"/>
      <c r="RJQ973" s="26"/>
      <c r="RJR973" s="26"/>
      <c r="RJS973" s="26"/>
      <c r="RJT973" s="26"/>
      <c r="RJU973" s="26"/>
      <c r="RJV973" s="26"/>
      <c r="RJW973" s="26"/>
      <c r="RJX973" s="26"/>
      <c r="RJY973" s="26"/>
      <c r="RJZ973" s="26"/>
      <c r="RKA973" s="26"/>
      <c r="RKB973" s="26"/>
      <c r="RKC973" s="26"/>
      <c r="RKD973" s="26"/>
      <c r="RKE973" s="26"/>
      <c r="RKF973" s="26"/>
      <c r="RKG973" s="26"/>
      <c r="RKH973" s="26"/>
      <c r="RKI973" s="26"/>
      <c r="RKJ973" s="26"/>
      <c r="RKK973" s="26"/>
      <c r="RKL973" s="26"/>
      <c r="RKM973" s="26"/>
      <c r="RKN973" s="26"/>
      <c r="RKO973" s="26"/>
      <c r="RKP973" s="26"/>
      <c r="RKQ973" s="26"/>
      <c r="RKR973" s="26"/>
      <c r="RKS973" s="26"/>
      <c r="RKT973" s="26"/>
      <c r="RKU973" s="26"/>
      <c r="RKV973" s="26"/>
      <c r="RKW973" s="26"/>
      <c r="RKX973" s="26"/>
      <c r="RKY973" s="26"/>
      <c r="RKZ973" s="26"/>
      <c r="RLA973" s="26"/>
      <c r="RLB973" s="26"/>
      <c r="RLC973" s="26"/>
      <c r="RLD973" s="26"/>
      <c r="RLE973" s="26"/>
      <c r="RLF973" s="26"/>
      <c r="RLG973" s="26"/>
      <c r="RLH973" s="26"/>
      <c r="RLI973" s="26"/>
      <c r="RLJ973" s="26"/>
      <c r="RLK973" s="26"/>
      <c r="RLL973" s="26"/>
      <c r="RLM973" s="26"/>
      <c r="RLN973" s="26"/>
      <c r="RLO973" s="26"/>
      <c r="RLP973" s="26"/>
      <c r="RLQ973" s="26"/>
      <c r="RLR973" s="26"/>
      <c r="RLS973" s="26"/>
      <c r="RLT973" s="26"/>
      <c r="RLU973" s="26"/>
      <c r="RLV973" s="26"/>
      <c r="RLW973" s="26"/>
      <c r="RLX973" s="26"/>
      <c r="RLY973" s="26"/>
      <c r="RLZ973" s="26"/>
      <c r="RMA973" s="26"/>
      <c r="RMB973" s="26"/>
      <c r="RMC973" s="26"/>
      <c r="RMD973" s="26"/>
      <c r="RME973" s="26"/>
      <c r="RMF973" s="26"/>
      <c r="RMG973" s="26"/>
      <c r="RMH973" s="26"/>
      <c r="RMI973" s="26"/>
      <c r="RMJ973" s="26"/>
      <c r="RMK973" s="26"/>
      <c r="RML973" s="26"/>
      <c r="RMM973" s="26"/>
      <c r="RMN973" s="26"/>
      <c r="RMO973" s="26"/>
      <c r="RMP973" s="26"/>
      <c r="RMQ973" s="26"/>
      <c r="RMR973" s="26"/>
      <c r="RMS973" s="26"/>
      <c r="RMT973" s="26"/>
      <c r="RMU973" s="26"/>
      <c r="RMV973" s="26"/>
      <c r="RMW973" s="26"/>
      <c r="RMX973" s="26"/>
      <c r="RMY973" s="26"/>
      <c r="RMZ973" s="26"/>
      <c r="RNA973" s="26"/>
      <c r="RNB973" s="26"/>
      <c r="RNC973" s="26"/>
      <c r="RND973" s="26"/>
      <c r="RNE973" s="26"/>
      <c r="RNF973" s="26"/>
      <c r="RNG973" s="26"/>
      <c r="RNH973" s="26"/>
      <c r="RNI973" s="26"/>
      <c r="RNJ973" s="26"/>
      <c r="RNK973" s="26"/>
      <c r="RNL973" s="26"/>
      <c r="RNM973" s="26"/>
      <c r="RNN973" s="26"/>
      <c r="RNO973" s="26"/>
      <c r="RNP973" s="26"/>
      <c r="RNQ973" s="26"/>
      <c r="RNR973" s="26"/>
      <c r="RNS973" s="26"/>
      <c r="RNT973" s="26"/>
      <c r="RNU973" s="26"/>
      <c r="RNV973" s="26"/>
      <c r="RNW973" s="26"/>
      <c r="RNX973" s="26"/>
      <c r="RNY973" s="26"/>
      <c r="RNZ973" s="26"/>
      <c r="ROA973" s="26"/>
      <c r="ROB973" s="26"/>
      <c r="ROC973" s="26"/>
      <c r="ROD973" s="26"/>
      <c r="ROE973" s="26"/>
      <c r="ROF973" s="26"/>
      <c r="ROG973" s="26"/>
      <c r="ROH973" s="26"/>
      <c r="ROI973" s="26"/>
      <c r="ROJ973" s="26"/>
      <c r="ROK973" s="26"/>
      <c r="ROL973" s="26"/>
      <c r="ROM973" s="26"/>
      <c r="RON973" s="26"/>
      <c r="ROO973" s="26"/>
      <c r="ROP973" s="26"/>
      <c r="ROQ973" s="26"/>
      <c r="ROR973" s="26"/>
      <c r="ROS973" s="26"/>
      <c r="ROT973" s="26"/>
      <c r="ROU973" s="26"/>
      <c r="ROV973" s="26"/>
      <c r="ROW973" s="26"/>
      <c r="ROX973" s="26"/>
      <c r="ROY973" s="26"/>
      <c r="ROZ973" s="26"/>
      <c r="RPA973" s="26"/>
      <c r="RPB973" s="26"/>
      <c r="RPC973" s="26"/>
      <c r="RPD973" s="26"/>
      <c r="RPE973" s="26"/>
      <c r="RPF973" s="26"/>
      <c r="RPG973" s="26"/>
      <c r="RPH973" s="26"/>
      <c r="RPI973" s="26"/>
      <c r="RPJ973" s="26"/>
      <c r="RPK973" s="26"/>
      <c r="RPL973" s="26"/>
      <c r="RPM973" s="26"/>
      <c r="RPN973" s="26"/>
      <c r="RPO973" s="26"/>
      <c r="RPP973" s="26"/>
      <c r="RPQ973" s="26"/>
      <c r="RPR973" s="26"/>
      <c r="RPS973" s="26"/>
      <c r="RPT973" s="26"/>
      <c r="RPU973" s="26"/>
      <c r="RPV973" s="26"/>
      <c r="RPW973" s="26"/>
      <c r="RPX973" s="26"/>
      <c r="RPY973" s="26"/>
      <c r="RPZ973" s="26"/>
      <c r="RQA973" s="26"/>
      <c r="RQB973" s="26"/>
      <c r="RQC973" s="26"/>
      <c r="RQD973" s="26"/>
      <c r="RQE973" s="26"/>
      <c r="RQF973" s="26"/>
      <c r="RQG973" s="26"/>
      <c r="RQH973" s="26"/>
      <c r="RQI973" s="26"/>
      <c r="RQJ973" s="26"/>
      <c r="RQK973" s="26"/>
      <c r="RQL973" s="26"/>
      <c r="RQM973" s="26"/>
      <c r="RQN973" s="26"/>
      <c r="RQO973" s="26"/>
      <c r="RQP973" s="26"/>
      <c r="RQQ973" s="26"/>
      <c r="RQR973" s="26"/>
      <c r="RQS973" s="26"/>
      <c r="RQT973" s="26"/>
      <c r="RQU973" s="26"/>
      <c r="RQV973" s="26"/>
      <c r="RQW973" s="26"/>
      <c r="RQX973" s="26"/>
      <c r="RQY973" s="26"/>
      <c r="RQZ973" s="26"/>
      <c r="RRA973" s="26"/>
      <c r="RRB973" s="26"/>
      <c r="RRC973" s="26"/>
      <c r="RRD973" s="26"/>
      <c r="RRE973" s="26"/>
      <c r="RRF973" s="26"/>
      <c r="RRG973" s="26"/>
      <c r="RRH973" s="26"/>
      <c r="RRI973" s="26"/>
      <c r="RRJ973" s="26"/>
      <c r="RRK973" s="26"/>
      <c r="RRL973" s="26"/>
      <c r="RRM973" s="26"/>
      <c r="RRN973" s="26"/>
      <c r="RRO973" s="26"/>
      <c r="RRP973" s="26"/>
      <c r="RRQ973" s="26"/>
      <c r="RRR973" s="26"/>
      <c r="RRS973" s="26"/>
      <c r="RRT973" s="26"/>
      <c r="RRU973" s="26"/>
      <c r="RRV973" s="26"/>
      <c r="RRW973" s="26"/>
      <c r="RRX973" s="26"/>
      <c r="RRY973" s="26"/>
      <c r="RRZ973" s="26"/>
      <c r="RSA973" s="26"/>
      <c r="RSB973" s="26"/>
      <c r="RSC973" s="26"/>
      <c r="RSD973" s="26"/>
      <c r="RSE973" s="26"/>
      <c r="RSF973" s="26"/>
      <c r="RSG973" s="26"/>
      <c r="RSH973" s="26"/>
      <c r="RSI973" s="26"/>
      <c r="RSJ973" s="26"/>
      <c r="RSK973" s="26"/>
      <c r="RSL973" s="26"/>
      <c r="RSM973" s="26"/>
      <c r="RSN973" s="26"/>
      <c r="RSO973" s="26"/>
      <c r="RSP973" s="26"/>
      <c r="RSQ973" s="26"/>
      <c r="RSR973" s="26"/>
      <c r="RSS973" s="26"/>
      <c r="RST973" s="26"/>
      <c r="RSU973" s="26"/>
      <c r="RSV973" s="26"/>
      <c r="RSW973" s="26"/>
      <c r="RSX973" s="26"/>
      <c r="RSY973" s="26"/>
      <c r="RSZ973" s="26"/>
      <c r="RTA973" s="26"/>
      <c r="RTB973" s="26"/>
      <c r="RTC973" s="26"/>
      <c r="RTD973" s="26"/>
      <c r="RTE973" s="26"/>
      <c r="RTF973" s="26"/>
      <c r="RTG973" s="26"/>
      <c r="RTH973" s="26"/>
      <c r="RTI973" s="26"/>
      <c r="RTJ973" s="26"/>
      <c r="RTK973" s="26"/>
      <c r="RTL973" s="26"/>
      <c r="RTM973" s="26"/>
      <c r="RTN973" s="26"/>
      <c r="RTO973" s="26"/>
      <c r="RTP973" s="26"/>
      <c r="RTQ973" s="26"/>
      <c r="RTR973" s="26"/>
      <c r="RTS973" s="26"/>
      <c r="RTT973" s="26"/>
      <c r="RTU973" s="26"/>
      <c r="RTV973" s="26"/>
      <c r="RTW973" s="26"/>
      <c r="RTX973" s="26"/>
      <c r="RTY973" s="26"/>
      <c r="RTZ973" s="26"/>
      <c r="RUA973" s="26"/>
      <c r="RUB973" s="26"/>
      <c r="RUC973" s="26"/>
      <c r="RUD973" s="26"/>
      <c r="RUE973" s="26"/>
      <c r="RUF973" s="26"/>
      <c r="RUG973" s="26"/>
      <c r="RUH973" s="26"/>
      <c r="RUI973" s="26"/>
      <c r="RUJ973" s="26"/>
      <c r="RUK973" s="26"/>
      <c r="RUL973" s="26"/>
      <c r="RUM973" s="26"/>
      <c r="RUN973" s="26"/>
      <c r="RUO973" s="26"/>
      <c r="RUP973" s="26"/>
      <c r="RUQ973" s="26"/>
      <c r="RUR973" s="26"/>
      <c r="RUS973" s="26"/>
      <c r="RUT973" s="26"/>
      <c r="RUU973" s="26"/>
      <c r="RUV973" s="26"/>
      <c r="RUW973" s="26"/>
      <c r="RUX973" s="26"/>
      <c r="RUY973" s="26"/>
      <c r="RUZ973" s="26"/>
      <c r="RVA973" s="26"/>
      <c r="RVB973" s="26"/>
      <c r="RVC973" s="26"/>
      <c r="RVD973" s="26"/>
      <c r="RVE973" s="26"/>
      <c r="RVF973" s="26"/>
      <c r="RVG973" s="26"/>
      <c r="RVH973" s="26"/>
      <c r="RVI973" s="26"/>
      <c r="RVJ973" s="26"/>
      <c r="RVK973" s="26"/>
      <c r="RVL973" s="26"/>
      <c r="RVM973" s="26"/>
      <c r="RVN973" s="26"/>
      <c r="RVO973" s="26"/>
      <c r="RVP973" s="26"/>
      <c r="RVQ973" s="26"/>
      <c r="RVR973" s="26"/>
      <c r="RVS973" s="26"/>
      <c r="RVT973" s="26"/>
      <c r="RVU973" s="26"/>
      <c r="RVV973" s="26"/>
      <c r="RVW973" s="26"/>
      <c r="RVX973" s="26"/>
      <c r="RVY973" s="26"/>
      <c r="RVZ973" s="26"/>
      <c r="RWA973" s="26"/>
      <c r="RWB973" s="26"/>
      <c r="RWC973" s="26"/>
      <c r="RWD973" s="26"/>
      <c r="RWE973" s="26"/>
      <c r="RWF973" s="26"/>
      <c r="RWG973" s="26"/>
      <c r="RWH973" s="26"/>
      <c r="RWI973" s="26"/>
      <c r="RWJ973" s="26"/>
      <c r="RWK973" s="26"/>
      <c r="RWL973" s="26"/>
      <c r="RWM973" s="26"/>
      <c r="RWN973" s="26"/>
      <c r="RWO973" s="26"/>
      <c r="RWP973" s="26"/>
      <c r="RWQ973" s="26"/>
      <c r="RWR973" s="26"/>
      <c r="RWS973" s="26"/>
      <c r="RWT973" s="26"/>
      <c r="RWU973" s="26"/>
      <c r="RWV973" s="26"/>
      <c r="RWW973" s="26"/>
      <c r="RWX973" s="26"/>
      <c r="RWY973" s="26"/>
      <c r="RWZ973" s="26"/>
      <c r="RXA973" s="26"/>
      <c r="RXB973" s="26"/>
      <c r="RXC973" s="26"/>
      <c r="RXD973" s="26"/>
      <c r="RXE973" s="26"/>
      <c r="RXF973" s="26"/>
      <c r="RXG973" s="26"/>
      <c r="RXH973" s="26"/>
      <c r="RXI973" s="26"/>
      <c r="RXJ973" s="26"/>
      <c r="RXK973" s="26"/>
      <c r="RXL973" s="26"/>
      <c r="RXM973" s="26"/>
      <c r="RXN973" s="26"/>
      <c r="RXO973" s="26"/>
      <c r="RXP973" s="26"/>
      <c r="RXQ973" s="26"/>
      <c r="RXR973" s="26"/>
      <c r="RXS973" s="26"/>
      <c r="RXT973" s="26"/>
      <c r="RXU973" s="26"/>
      <c r="RXV973" s="26"/>
      <c r="RXW973" s="26"/>
      <c r="RXX973" s="26"/>
      <c r="RXY973" s="26"/>
      <c r="RXZ973" s="26"/>
      <c r="RYA973" s="26"/>
      <c r="RYB973" s="26"/>
      <c r="RYC973" s="26"/>
      <c r="RYD973" s="26"/>
      <c r="RYE973" s="26"/>
      <c r="RYF973" s="26"/>
      <c r="RYG973" s="26"/>
      <c r="RYH973" s="26"/>
      <c r="RYI973" s="26"/>
      <c r="RYJ973" s="26"/>
      <c r="RYK973" s="26"/>
      <c r="RYL973" s="26"/>
      <c r="RYM973" s="26"/>
      <c r="RYN973" s="26"/>
      <c r="RYO973" s="26"/>
      <c r="RYP973" s="26"/>
      <c r="RYQ973" s="26"/>
      <c r="RYR973" s="26"/>
      <c r="RYS973" s="26"/>
      <c r="RYT973" s="26"/>
      <c r="RYU973" s="26"/>
      <c r="RYV973" s="26"/>
      <c r="RYW973" s="26"/>
      <c r="RYX973" s="26"/>
      <c r="RYY973" s="26"/>
      <c r="RYZ973" s="26"/>
      <c r="RZA973" s="26"/>
      <c r="RZB973" s="26"/>
      <c r="RZC973" s="26"/>
      <c r="RZD973" s="26"/>
      <c r="RZE973" s="26"/>
      <c r="RZF973" s="26"/>
      <c r="RZG973" s="26"/>
      <c r="RZH973" s="26"/>
      <c r="RZI973" s="26"/>
      <c r="RZJ973" s="26"/>
      <c r="RZK973" s="26"/>
      <c r="RZL973" s="26"/>
      <c r="RZM973" s="26"/>
      <c r="RZN973" s="26"/>
      <c r="RZO973" s="26"/>
      <c r="RZP973" s="26"/>
      <c r="RZQ973" s="26"/>
      <c r="RZR973" s="26"/>
      <c r="RZS973" s="26"/>
      <c r="RZT973" s="26"/>
      <c r="RZU973" s="26"/>
      <c r="RZV973" s="26"/>
      <c r="RZW973" s="26"/>
      <c r="RZX973" s="26"/>
      <c r="RZY973" s="26"/>
      <c r="RZZ973" s="26"/>
      <c r="SAA973" s="26"/>
      <c r="SAB973" s="26"/>
      <c r="SAC973" s="26"/>
      <c r="SAD973" s="26"/>
      <c r="SAE973" s="26"/>
      <c r="SAF973" s="26"/>
      <c r="SAG973" s="26"/>
      <c r="SAH973" s="26"/>
      <c r="SAI973" s="26"/>
      <c r="SAJ973" s="26"/>
      <c r="SAK973" s="26"/>
      <c r="SAL973" s="26"/>
      <c r="SAM973" s="26"/>
      <c r="SAN973" s="26"/>
      <c r="SAO973" s="26"/>
      <c r="SAP973" s="26"/>
      <c r="SAQ973" s="26"/>
      <c r="SAR973" s="26"/>
      <c r="SAS973" s="26"/>
      <c r="SAT973" s="26"/>
      <c r="SAU973" s="26"/>
      <c r="SAV973" s="26"/>
      <c r="SAW973" s="26"/>
      <c r="SAX973" s="26"/>
      <c r="SAY973" s="26"/>
      <c r="SAZ973" s="26"/>
      <c r="SBA973" s="26"/>
      <c r="SBB973" s="26"/>
      <c r="SBC973" s="26"/>
      <c r="SBD973" s="26"/>
      <c r="SBE973" s="26"/>
      <c r="SBF973" s="26"/>
      <c r="SBG973" s="26"/>
      <c r="SBH973" s="26"/>
      <c r="SBI973" s="26"/>
      <c r="SBJ973" s="26"/>
      <c r="SBK973" s="26"/>
      <c r="SBL973" s="26"/>
      <c r="SBM973" s="26"/>
      <c r="SBN973" s="26"/>
      <c r="SBO973" s="26"/>
      <c r="SBP973" s="26"/>
      <c r="SBQ973" s="26"/>
      <c r="SBR973" s="26"/>
      <c r="SBS973" s="26"/>
      <c r="SBT973" s="26"/>
      <c r="SBU973" s="26"/>
      <c r="SBV973" s="26"/>
      <c r="SBW973" s="26"/>
      <c r="SBX973" s="26"/>
      <c r="SBY973" s="26"/>
      <c r="SBZ973" s="26"/>
      <c r="SCA973" s="26"/>
      <c r="SCB973" s="26"/>
      <c r="SCC973" s="26"/>
      <c r="SCD973" s="26"/>
      <c r="SCE973" s="26"/>
      <c r="SCF973" s="26"/>
      <c r="SCG973" s="26"/>
      <c r="SCH973" s="26"/>
      <c r="SCI973" s="26"/>
      <c r="SCJ973" s="26"/>
      <c r="SCK973" s="26"/>
      <c r="SCL973" s="26"/>
      <c r="SCM973" s="26"/>
      <c r="SCN973" s="26"/>
      <c r="SCO973" s="26"/>
      <c r="SCP973" s="26"/>
      <c r="SCQ973" s="26"/>
      <c r="SCR973" s="26"/>
      <c r="SCS973" s="26"/>
      <c r="SCT973" s="26"/>
      <c r="SCU973" s="26"/>
      <c r="SCV973" s="26"/>
      <c r="SCW973" s="26"/>
      <c r="SCX973" s="26"/>
      <c r="SCY973" s="26"/>
      <c r="SCZ973" s="26"/>
      <c r="SDA973" s="26"/>
      <c r="SDB973" s="26"/>
      <c r="SDC973" s="26"/>
      <c r="SDD973" s="26"/>
      <c r="SDE973" s="26"/>
      <c r="SDF973" s="26"/>
      <c r="SDG973" s="26"/>
      <c r="SDH973" s="26"/>
      <c r="SDI973" s="26"/>
      <c r="SDJ973" s="26"/>
      <c r="SDK973" s="26"/>
      <c r="SDL973" s="26"/>
      <c r="SDM973" s="26"/>
      <c r="SDN973" s="26"/>
      <c r="SDO973" s="26"/>
      <c r="SDP973" s="26"/>
      <c r="SDQ973" s="26"/>
      <c r="SDR973" s="26"/>
      <c r="SDS973" s="26"/>
      <c r="SDT973" s="26"/>
      <c r="SDU973" s="26"/>
      <c r="SDV973" s="26"/>
      <c r="SDW973" s="26"/>
      <c r="SDX973" s="26"/>
      <c r="SDY973" s="26"/>
      <c r="SDZ973" s="26"/>
      <c r="SEA973" s="26"/>
      <c r="SEB973" s="26"/>
      <c r="SEC973" s="26"/>
      <c r="SED973" s="26"/>
      <c r="SEE973" s="26"/>
      <c r="SEF973" s="26"/>
      <c r="SEG973" s="26"/>
      <c r="SEH973" s="26"/>
      <c r="SEI973" s="26"/>
      <c r="SEJ973" s="26"/>
      <c r="SEK973" s="26"/>
      <c r="SEL973" s="26"/>
      <c r="SEM973" s="26"/>
      <c r="SEN973" s="26"/>
      <c r="SEO973" s="26"/>
      <c r="SEP973" s="26"/>
      <c r="SEQ973" s="26"/>
      <c r="SER973" s="26"/>
      <c r="SES973" s="26"/>
      <c r="SET973" s="26"/>
      <c r="SEU973" s="26"/>
      <c r="SEV973" s="26"/>
      <c r="SEW973" s="26"/>
      <c r="SEX973" s="26"/>
      <c r="SEY973" s="26"/>
      <c r="SEZ973" s="26"/>
      <c r="SFA973" s="26"/>
      <c r="SFB973" s="26"/>
      <c r="SFC973" s="26"/>
      <c r="SFD973" s="26"/>
      <c r="SFE973" s="26"/>
      <c r="SFF973" s="26"/>
      <c r="SFG973" s="26"/>
      <c r="SFH973" s="26"/>
      <c r="SFI973" s="26"/>
      <c r="SFJ973" s="26"/>
      <c r="SFK973" s="26"/>
      <c r="SFL973" s="26"/>
      <c r="SFM973" s="26"/>
      <c r="SFN973" s="26"/>
      <c r="SFO973" s="26"/>
      <c r="SFP973" s="26"/>
      <c r="SFQ973" s="26"/>
      <c r="SFR973" s="26"/>
      <c r="SFS973" s="26"/>
      <c r="SFT973" s="26"/>
      <c r="SFU973" s="26"/>
      <c r="SFV973" s="26"/>
      <c r="SFW973" s="26"/>
      <c r="SFX973" s="26"/>
      <c r="SFY973" s="26"/>
      <c r="SFZ973" s="26"/>
      <c r="SGA973" s="26"/>
      <c r="SGB973" s="26"/>
      <c r="SGC973" s="26"/>
      <c r="SGD973" s="26"/>
      <c r="SGE973" s="26"/>
      <c r="SGF973" s="26"/>
      <c r="SGG973" s="26"/>
      <c r="SGH973" s="26"/>
      <c r="SGI973" s="26"/>
      <c r="SGJ973" s="26"/>
      <c r="SGK973" s="26"/>
      <c r="SGL973" s="26"/>
      <c r="SGM973" s="26"/>
      <c r="SGN973" s="26"/>
      <c r="SGO973" s="26"/>
      <c r="SGP973" s="26"/>
      <c r="SGQ973" s="26"/>
      <c r="SGR973" s="26"/>
      <c r="SGS973" s="26"/>
      <c r="SGT973" s="26"/>
      <c r="SGU973" s="26"/>
      <c r="SGV973" s="26"/>
      <c r="SGW973" s="26"/>
      <c r="SGX973" s="26"/>
      <c r="SGY973" s="26"/>
      <c r="SGZ973" s="26"/>
      <c r="SHA973" s="26"/>
      <c r="SHB973" s="26"/>
      <c r="SHC973" s="26"/>
      <c r="SHD973" s="26"/>
      <c r="SHE973" s="26"/>
      <c r="SHF973" s="26"/>
      <c r="SHG973" s="26"/>
      <c r="SHH973" s="26"/>
      <c r="SHI973" s="26"/>
      <c r="SHJ973" s="26"/>
      <c r="SHK973" s="26"/>
      <c r="SHL973" s="26"/>
      <c r="SHM973" s="26"/>
      <c r="SHN973" s="26"/>
      <c r="SHO973" s="26"/>
      <c r="SHP973" s="26"/>
      <c r="SHQ973" s="26"/>
      <c r="SHR973" s="26"/>
      <c r="SHS973" s="26"/>
      <c r="SHT973" s="26"/>
      <c r="SHU973" s="26"/>
      <c r="SHV973" s="26"/>
      <c r="SHW973" s="26"/>
      <c r="SHX973" s="26"/>
      <c r="SHY973" s="26"/>
      <c r="SHZ973" s="26"/>
      <c r="SIA973" s="26"/>
      <c r="SIB973" s="26"/>
      <c r="SIC973" s="26"/>
      <c r="SID973" s="26"/>
      <c r="SIE973" s="26"/>
      <c r="SIF973" s="26"/>
      <c r="SIG973" s="26"/>
      <c r="SIH973" s="26"/>
      <c r="SII973" s="26"/>
      <c r="SIJ973" s="26"/>
      <c r="SIK973" s="26"/>
      <c r="SIL973" s="26"/>
      <c r="SIM973" s="26"/>
      <c r="SIN973" s="26"/>
      <c r="SIO973" s="26"/>
      <c r="SIP973" s="26"/>
      <c r="SIQ973" s="26"/>
      <c r="SIR973" s="26"/>
      <c r="SIS973" s="26"/>
      <c r="SIT973" s="26"/>
      <c r="SIU973" s="26"/>
      <c r="SIV973" s="26"/>
      <c r="SIW973" s="26"/>
      <c r="SIX973" s="26"/>
      <c r="SIY973" s="26"/>
      <c r="SIZ973" s="26"/>
      <c r="SJA973" s="26"/>
      <c r="SJB973" s="26"/>
      <c r="SJC973" s="26"/>
      <c r="SJD973" s="26"/>
      <c r="SJE973" s="26"/>
      <c r="SJF973" s="26"/>
      <c r="SJG973" s="26"/>
      <c r="SJH973" s="26"/>
      <c r="SJI973" s="26"/>
      <c r="SJJ973" s="26"/>
      <c r="SJK973" s="26"/>
      <c r="SJL973" s="26"/>
      <c r="SJM973" s="26"/>
      <c r="SJN973" s="26"/>
      <c r="SJO973" s="26"/>
      <c r="SJP973" s="26"/>
      <c r="SJQ973" s="26"/>
      <c r="SJR973" s="26"/>
      <c r="SJS973" s="26"/>
      <c r="SJT973" s="26"/>
      <c r="SJU973" s="26"/>
      <c r="SJV973" s="26"/>
      <c r="SJW973" s="26"/>
      <c r="SJX973" s="26"/>
      <c r="SJY973" s="26"/>
      <c r="SJZ973" s="26"/>
      <c r="SKA973" s="26"/>
      <c r="SKB973" s="26"/>
      <c r="SKC973" s="26"/>
      <c r="SKD973" s="26"/>
      <c r="SKE973" s="26"/>
      <c r="SKF973" s="26"/>
      <c r="SKG973" s="26"/>
      <c r="SKH973" s="26"/>
      <c r="SKI973" s="26"/>
      <c r="SKJ973" s="26"/>
      <c r="SKK973" s="26"/>
      <c r="SKL973" s="26"/>
      <c r="SKM973" s="26"/>
      <c r="SKN973" s="26"/>
      <c r="SKO973" s="26"/>
      <c r="SKP973" s="26"/>
      <c r="SKQ973" s="26"/>
      <c r="SKR973" s="26"/>
      <c r="SKS973" s="26"/>
      <c r="SKT973" s="26"/>
      <c r="SKU973" s="26"/>
      <c r="SKV973" s="26"/>
      <c r="SKW973" s="26"/>
      <c r="SKX973" s="26"/>
      <c r="SKY973" s="26"/>
      <c r="SKZ973" s="26"/>
      <c r="SLA973" s="26"/>
      <c r="SLB973" s="26"/>
      <c r="SLC973" s="26"/>
      <c r="SLD973" s="26"/>
      <c r="SLE973" s="26"/>
      <c r="SLF973" s="26"/>
      <c r="SLG973" s="26"/>
      <c r="SLH973" s="26"/>
      <c r="SLI973" s="26"/>
      <c r="SLJ973" s="26"/>
      <c r="SLK973" s="26"/>
      <c r="SLL973" s="26"/>
      <c r="SLM973" s="26"/>
      <c r="SLN973" s="26"/>
      <c r="SLO973" s="26"/>
      <c r="SLP973" s="26"/>
      <c r="SLQ973" s="26"/>
      <c r="SLR973" s="26"/>
      <c r="SLS973" s="26"/>
      <c r="SLT973" s="26"/>
      <c r="SLU973" s="26"/>
      <c r="SLV973" s="26"/>
      <c r="SLW973" s="26"/>
      <c r="SLX973" s="26"/>
      <c r="SLY973" s="26"/>
      <c r="SLZ973" s="26"/>
      <c r="SMA973" s="26"/>
      <c r="SMB973" s="26"/>
      <c r="SMC973" s="26"/>
      <c r="SMD973" s="26"/>
      <c r="SME973" s="26"/>
      <c r="SMF973" s="26"/>
      <c r="SMG973" s="26"/>
      <c r="SMH973" s="26"/>
      <c r="SMI973" s="26"/>
      <c r="SMJ973" s="26"/>
      <c r="SMK973" s="26"/>
      <c r="SML973" s="26"/>
      <c r="SMM973" s="26"/>
      <c r="SMN973" s="26"/>
      <c r="SMO973" s="26"/>
      <c r="SMP973" s="26"/>
      <c r="SMQ973" s="26"/>
      <c r="SMR973" s="26"/>
      <c r="SMS973" s="26"/>
      <c r="SMT973" s="26"/>
      <c r="SMU973" s="26"/>
      <c r="SMV973" s="26"/>
      <c r="SMW973" s="26"/>
      <c r="SMX973" s="26"/>
      <c r="SMY973" s="26"/>
      <c r="SMZ973" s="26"/>
      <c r="SNA973" s="26"/>
      <c r="SNB973" s="26"/>
      <c r="SNC973" s="26"/>
      <c r="SND973" s="26"/>
      <c r="SNE973" s="26"/>
      <c r="SNF973" s="26"/>
      <c r="SNG973" s="26"/>
      <c r="SNH973" s="26"/>
      <c r="SNI973" s="26"/>
      <c r="SNJ973" s="26"/>
      <c r="SNK973" s="26"/>
      <c r="SNL973" s="26"/>
      <c r="SNM973" s="26"/>
      <c r="SNN973" s="26"/>
      <c r="SNO973" s="26"/>
      <c r="SNP973" s="26"/>
      <c r="SNQ973" s="26"/>
      <c r="SNR973" s="26"/>
      <c r="SNS973" s="26"/>
      <c r="SNT973" s="26"/>
      <c r="SNU973" s="26"/>
      <c r="SNV973" s="26"/>
      <c r="SNW973" s="26"/>
      <c r="SNX973" s="26"/>
      <c r="SNY973" s="26"/>
      <c r="SNZ973" s="26"/>
      <c r="SOA973" s="26"/>
      <c r="SOB973" s="26"/>
      <c r="SOC973" s="26"/>
      <c r="SOD973" s="26"/>
      <c r="SOE973" s="26"/>
      <c r="SOF973" s="26"/>
      <c r="SOG973" s="26"/>
      <c r="SOH973" s="26"/>
      <c r="SOI973" s="26"/>
      <c r="SOJ973" s="26"/>
      <c r="SOK973" s="26"/>
      <c r="SOL973" s="26"/>
      <c r="SOM973" s="26"/>
      <c r="SON973" s="26"/>
      <c r="SOO973" s="26"/>
      <c r="SOP973" s="26"/>
      <c r="SOQ973" s="26"/>
      <c r="SOR973" s="26"/>
      <c r="SOS973" s="26"/>
      <c r="SOT973" s="26"/>
      <c r="SOU973" s="26"/>
      <c r="SOV973" s="26"/>
      <c r="SOW973" s="26"/>
      <c r="SOX973" s="26"/>
      <c r="SOY973" s="26"/>
      <c r="SOZ973" s="26"/>
      <c r="SPA973" s="26"/>
      <c r="SPB973" s="26"/>
      <c r="SPC973" s="26"/>
      <c r="SPD973" s="26"/>
      <c r="SPE973" s="26"/>
      <c r="SPF973" s="26"/>
      <c r="SPG973" s="26"/>
      <c r="SPH973" s="26"/>
      <c r="SPI973" s="26"/>
      <c r="SPJ973" s="26"/>
      <c r="SPK973" s="26"/>
      <c r="SPL973" s="26"/>
      <c r="SPM973" s="26"/>
      <c r="SPN973" s="26"/>
      <c r="SPO973" s="26"/>
      <c r="SPP973" s="26"/>
      <c r="SPQ973" s="26"/>
      <c r="SPR973" s="26"/>
      <c r="SPS973" s="26"/>
      <c r="SPT973" s="26"/>
      <c r="SPU973" s="26"/>
      <c r="SPV973" s="26"/>
      <c r="SPW973" s="26"/>
      <c r="SPX973" s="26"/>
      <c r="SPY973" s="26"/>
      <c r="SPZ973" s="26"/>
      <c r="SQA973" s="26"/>
      <c r="SQB973" s="26"/>
      <c r="SQC973" s="26"/>
      <c r="SQD973" s="26"/>
      <c r="SQE973" s="26"/>
      <c r="SQF973" s="26"/>
      <c r="SQG973" s="26"/>
      <c r="SQH973" s="26"/>
      <c r="SQI973" s="26"/>
      <c r="SQJ973" s="26"/>
      <c r="SQK973" s="26"/>
      <c r="SQL973" s="26"/>
      <c r="SQM973" s="26"/>
      <c r="SQN973" s="26"/>
      <c r="SQO973" s="26"/>
      <c r="SQP973" s="26"/>
      <c r="SQQ973" s="26"/>
      <c r="SQR973" s="26"/>
      <c r="SQS973" s="26"/>
      <c r="SQT973" s="26"/>
      <c r="SQU973" s="26"/>
      <c r="SQV973" s="26"/>
      <c r="SQW973" s="26"/>
      <c r="SQX973" s="26"/>
      <c r="SQY973" s="26"/>
      <c r="SQZ973" s="26"/>
      <c r="SRA973" s="26"/>
      <c r="SRB973" s="26"/>
      <c r="SRC973" s="26"/>
      <c r="SRD973" s="26"/>
      <c r="SRE973" s="26"/>
      <c r="SRF973" s="26"/>
      <c r="SRG973" s="26"/>
      <c r="SRH973" s="26"/>
      <c r="SRI973" s="26"/>
      <c r="SRJ973" s="26"/>
      <c r="SRK973" s="26"/>
      <c r="SRL973" s="26"/>
      <c r="SRM973" s="26"/>
      <c r="SRN973" s="26"/>
      <c r="SRO973" s="26"/>
      <c r="SRP973" s="26"/>
      <c r="SRQ973" s="26"/>
      <c r="SRR973" s="26"/>
      <c r="SRS973" s="26"/>
      <c r="SRT973" s="26"/>
      <c r="SRU973" s="26"/>
      <c r="SRV973" s="26"/>
      <c r="SRW973" s="26"/>
      <c r="SRX973" s="26"/>
      <c r="SRY973" s="26"/>
      <c r="SRZ973" s="26"/>
      <c r="SSA973" s="26"/>
      <c r="SSB973" s="26"/>
      <c r="SSC973" s="26"/>
      <c r="SSD973" s="26"/>
      <c r="SSE973" s="26"/>
      <c r="SSF973" s="26"/>
      <c r="SSG973" s="26"/>
      <c r="SSH973" s="26"/>
      <c r="SSI973" s="26"/>
      <c r="SSJ973" s="26"/>
      <c r="SSK973" s="26"/>
      <c r="SSL973" s="26"/>
      <c r="SSM973" s="26"/>
      <c r="SSN973" s="26"/>
      <c r="SSO973" s="26"/>
      <c r="SSP973" s="26"/>
      <c r="SSQ973" s="26"/>
      <c r="SSR973" s="26"/>
      <c r="SSS973" s="26"/>
      <c r="SST973" s="26"/>
      <c r="SSU973" s="26"/>
      <c r="SSV973" s="26"/>
      <c r="SSW973" s="26"/>
      <c r="SSX973" s="26"/>
      <c r="SSY973" s="26"/>
      <c r="SSZ973" s="26"/>
      <c r="STA973" s="26"/>
      <c r="STB973" s="26"/>
      <c r="STC973" s="26"/>
      <c r="STD973" s="26"/>
      <c r="STE973" s="26"/>
      <c r="STF973" s="26"/>
      <c r="STG973" s="26"/>
      <c r="STH973" s="26"/>
      <c r="STI973" s="26"/>
      <c r="STJ973" s="26"/>
      <c r="STK973" s="26"/>
      <c r="STL973" s="26"/>
      <c r="STM973" s="26"/>
      <c r="STN973" s="26"/>
      <c r="STO973" s="26"/>
      <c r="STP973" s="26"/>
      <c r="STQ973" s="26"/>
      <c r="STR973" s="26"/>
      <c r="STS973" s="26"/>
      <c r="STT973" s="26"/>
      <c r="STU973" s="26"/>
      <c r="STV973" s="26"/>
      <c r="STW973" s="26"/>
      <c r="STX973" s="26"/>
      <c r="STY973" s="26"/>
      <c r="STZ973" s="26"/>
      <c r="SUA973" s="26"/>
      <c r="SUB973" s="26"/>
      <c r="SUC973" s="26"/>
      <c r="SUD973" s="26"/>
      <c r="SUE973" s="26"/>
      <c r="SUF973" s="26"/>
      <c r="SUG973" s="26"/>
      <c r="SUH973" s="26"/>
      <c r="SUI973" s="26"/>
      <c r="SUJ973" s="26"/>
      <c r="SUK973" s="26"/>
      <c r="SUL973" s="26"/>
      <c r="SUM973" s="26"/>
      <c r="SUN973" s="26"/>
      <c r="SUO973" s="26"/>
      <c r="SUP973" s="26"/>
      <c r="SUQ973" s="26"/>
      <c r="SUR973" s="26"/>
      <c r="SUS973" s="26"/>
      <c r="SUT973" s="26"/>
      <c r="SUU973" s="26"/>
      <c r="SUV973" s="26"/>
      <c r="SUW973" s="26"/>
      <c r="SUX973" s="26"/>
      <c r="SUY973" s="26"/>
      <c r="SUZ973" s="26"/>
      <c r="SVA973" s="26"/>
      <c r="SVB973" s="26"/>
      <c r="SVC973" s="26"/>
      <c r="SVD973" s="26"/>
      <c r="SVE973" s="26"/>
      <c r="SVF973" s="26"/>
      <c r="SVG973" s="26"/>
      <c r="SVH973" s="26"/>
      <c r="SVI973" s="26"/>
      <c r="SVJ973" s="26"/>
      <c r="SVK973" s="26"/>
      <c r="SVL973" s="26"/>
      <c r="SVM973" s="26"/>
      <c r="SVN973" s="26"/>
      <c r="SVO973" s="26"/>
      <c r="SVP973" s="26"/>
      <c r="SVQ973" s="26"/>
      <c r="SVR973" s="26"/>
      <c r="SVS973" s="26"/>
      <c r="SVT973" s="26"/>
      <c r="SVU973" s="26"/>
      <c r="SVV973" s="26"/>
      <c r="SVW973" s="26"/>
      <c r="SVX973" s="26"/>
      <c r="SVY973" s="26"/>
      <c r="SVZ973" s="26"/>
      <c r="SWA973" s="26"/>
      <c r="SWB973" s="26"/>
      <c r="SWC973" s="26"/>
      <c r="SWD973" s="26"/>
      <c r="SWE973" s="26"/>
      <c r="SWF973" s="26"/>
      <c r="SWG973" s="26"/>
      <c r="SWH973" s="26"/>
      <c r="SWI973" s="26"/>
      <c r="SWJ973" s="26"/>
      <c r="SWK973" s="26"/>
      <c r="SWL973" s="26"/>
      <c r="SWM973" s="26"/>
      <c r="SWN973" s="26"/>
      <c r="SWO973" s="26"/>
      <c r="SWP973" s="26"/>
      <c r="SWQ973" s="26"/>
      <c r="SWR973" s="26"/>
      <c r="SWS973" s="26"/>
      <c r="SWT973" s="26"/>
      <c r="SWU973" s="26"/>
      <c r="SWV973" s="26"/>
      <c r="SWW973" s="26"/>
      <c r="SWX973" s="26"/>
      <c r="SWY973" s="26"/>
      <c r="SWZ973" s="26"/>
      <c r="SXA973" s="26"/>
      <c r="SXB973" s="26"/>
      <c r="SXC973" s="26"/>
      <c r="SXD973" s="26"/>
      <c r="SXE973" s="26"/>
      <c r="SXF973" s="26"/>
      <c r="SXG973" s="26"/>
      <c r="SXH973" s="26"/>
      <c r="SXI973" s="26"/>
      <c r="SXJ973" s="26"/>
      <c r="SXK973" s="26"/>
      <c r="SXL973" s="26"/>
      <c r="SXM973" s="26"/>
      <c r="SXN973" s="26"/>
      <c r="SXO973" s="26"/>
      <c r="SXP973" s="26"/>
      <c r="SXQ973" s="26"/>
      <c r="SXR973" s="26"/>
      <c r="SXS973" s="26"/>
      <c r="SXT973" s="26"/>
      <c r="SXU973" s="26"/>
      <c r="SXV973" s="26"/>
      <c r="SXW973" s="26"/>
      <c r="SXX973" s="26"/>
      <c r="SXY973" s="26"/>
      <c r="SXZ973" s="26"/>
      <c r="SYA973" s="26"/>
      <c r="SYB973" s="26"/>
      <c r="SYC973" s="26"/>
      <c r="SYD973" s="26"/>
      <c r="SYE973" s="26"/>
      <c r="SYF973" s="26"/>
      <c r="SYG973" s="26"/>
      <c r="SYH973" s="26"/>
      <c r="SYI973" s="26"/>
      <c r="SYJ973" s="26"/>
      <c r="SYK973" s="26"/>
      <c r="SYL973" s="26"/>
      <c r="SYM973" s="26"/>
      <c r="SYN973" s="26"/>
      <c r="SYO973" s="26"/>
      <c r="SYP973" s="26"/>
      <c r="SYQ973" s="26"/>
      <c r="SYR973" s="26"/>
      <c r="SYS973" s="26"/>
      <c r="SYT973" s="26"/>
      <c r="SYU973" s="26"/>
      <c r="SYV973" s="26"/>
      <c r="SYW973" s="26"/>
      <c r="SYX973" s="26"/>
      <c r="SYY973" s="26"/>
      <c r="SYZ973" s="26"/>
      <c r="SZA973" s="26"/>
      <c r="SZB973" s="26"/>
      <c r="SZC973" s="26"/>
      <c r="SZD973" s="26"/>
      <c r="SZE973" s="26"/>
      <c r="SZF973" s="26"/>
      <c r="SZG973" s="26"/>
      <c r="SZH973" s="26"/>
      <c r="SZI973" s="26"/>
      <c r="SZJ973" s="26"/>
      <c r="SZK973" s="26"/>
      <c r="SZL973" s="26"/>
      <c r="SZM973" s="26"/>
      <c r="SZN973" s="26"/>
      <c r="SZO973" s="26"/>
      <c r="SZP973" s="26"/>
      <c r="SZQ973" s="26"/>
      <c r="SZR973" s="26"/>
      <c r="SZS973" s="26"/>
      <c r="SZT973" s="26"/>
      <c r="SZU973" s="26"/>
      <c r="SZV973" s="26"/>
      <c r="SZW973" s="26"/>
      <c r="SZX973" s="26"/>
      <c r="SZY973" s="26"/>
      <c r="SZZ973" s="26"/>
      <c r="TAA973" s="26"/>
      <c r="TAB973" s="26"/>
      <c r="TAC973" s="26"/>
      <c r="TAD973" s="26"/>
      <c r="TAE973" s="26"/>
      <c r="TAF973" s="26"/>
      <c r="TAG973" s="26"/>
      <c r="TAH973" s="26"/>
      <c r="TAI973" s="26"/>
      <c r="TAJ973" s="26"/>
      <c r="TAK973" s="26"/>
      <c r="TAL973" s="26"/>
      <c r="TAM973" s="26"/>
      <c r="TAN973" s="26"/>
      <c r="TAO973" s="26"/>
      <c r="TAP973" s="26"/>
      <c r="TAQ973" s="26"/>
      <c r="TAR973" s="26"/>
      <c r="TAS973" s="26"/>
      <c r="TAT973" s="26"/>
      <c r="TAU973" s="26"/>
      <c r="TAV973" s="26"/>
      <c r="TAW973" s="26"/>
      <c r="TAX973" s="26"/>
      <c r="TAY973" s="26"/>
      <c r="TAZ973" s="26"/>
      <c r="TBA973" s="26"/>
      <c r="TBB973" s="26"/>
      <c r="TBC973" s="26"/>
      <c r="TBD973" s="26"/>
      <c r="TBE973" s="26"/>
      <c r="TBF973" s="26"/>
      <c r="TBG973" s="26"/>
      <c r="TBH973" s="26"/>
      <c r="TBI973" s="26"/>
      <c r="TBJ973" s="26"/>
      <c r="TBK973" s="26"/>
      <c r="TBL973" s="26"/>
      <c r="TBM973" s="26"/>
      <c r="TBN973" s="26"/>
      <c r="TBO973" s="26"/>
      <c r="TBP973" s="26"/>
      <c r="TBQ973" s="26"/>
      <c r="TBR973" s="26"/>
      <c r="TBS973" s="26"/>
      <c r="TBT973" s="26"/>
      <c r="TBU973" s="26"/>
      <c r="TBV973" s="26"/>
      <c r="TBW973" s="26"/>
      <c r="TBX973" s="26"/>
      <c r="TBY973" s="26"/>
      <c r="TBZ973" s="26"/>
      <c r="TCA973" s="26"/>
      <c r="TCB973" s="26"/>
      <c r="TCC973" s="26"/>
      <c r="TCD973" s="26"/>
      <c r="TCE973" s="26"/>
      <c r="TCF973" s="26"/>
      <c r="TCG973" s="26"/>
      <c r="TCH973" s="26"/>
      <c r="TCI973" s="26"/>
      <c r="TCJ973" s="26"/>
      <c r="TCK973" s="26"/>
      <c r="TCL973" s="26"/>
      <c r="TCM973" s="26"/>
      <c r="TCN973" s="26"/>
      <c r="TCO973" s="26"/>
      <c r="TCP973" s="26"/>
      <c r="TCQ973" s="26"/>
      <c r="TCR973" s="26"/>
      <c r="TCS973" s="26"/>
      <c r="TCT973" s="26"/>
      <c r="TCU973" s="26"/>
      <c r="TCV973" s="26"/>
      <c r="TCW973" s="26"/>
      <c r="TCX973" s="26"/>
      <c r="TCY973" s="26"/>
      <c r="TCZ973" s="26"/>
      <c r="TDA973" s="26"/>
      <c r="TDB973" s="26"/>
      <c r="TDC973" s="26"/>
      <c r="TDD973" s="26"/>
      <c r="TDE973" s="26"/>
      <c r="TDF973" s="26"/>
      <c r="TDG973" s="26"/>
      <c r="TDH973" s="26"/>
      <c r="TDI973" s="26"/>
      <c r="TDJ973" s="26"/>
      <c r="TDK973" s="26"/>
      <c r="TDL973" s="26"/>
      <c r="TDM973" s="26"/>
      <c r="TDN973" s="26"/>
      <c r="TDO973" s="26"/>
      <c r="TDP973" s="26"/>
      <c r="TDQ973" s="26"/>
      <c r="TDR973" s="26"/>
      <c r="TDS973" s="26"/>
      <c r="TDT973" s="26"/>
      <c r="TDU973" s="26"/>
      <c r="TDV973" s="26"/>
      <c r="TDW973" s="26"/>
      <c r="TDX973" s="26"/>
      <c r="TDY973" s="26"/>
      <c r="TDZ973" s="26"/>
      <c r="TEA973" s="26"/>
      <c r="TEB973" s="26"/>
      <c r="TEC973" s="26"/>
      <c r="TED973" s="26"/>
      <c r="TEE973" s="26"/>
      <c r="TEF973" s="26"/>
      <c r="TEG973" s="26"/>
      <c r="TEH973" s="26"/>
      <c r="TEI973" s="26"/>
      <c r="TEJ973" s="26"/>
      <c r="TEK973" s="26"/>
      <c r="TEL973" s="26"/>
      <c r="TEM973" s="26"/>
      <c r="TEN973" s="26"/>
      <c r="TEO973" s="26"/>
      <c r="TEP973" s="26"/>
      <c r="TEQ973" s="26"/>
      <c r="TER973" s="26"/>
      <c r="TES973" s="26"/>
      <c r="TET973" s="26"/>
      <c r="TEU973" s="26"/>
      <c r="TEV973" s="26"/>
      <c r="TEW973" s="26"/>
      <c r="TEX973" s="26"/>
      <c r="TEY973" s="26"/>
      <c r="TEZ973" s="26"/>
      <c r="TFA973" s="26"/>
      <c r="TFB973" s="26"/>
      <c r="TFC973" s="26"/>
      <c r="TFD973" s="26"/>
      <c r="TFE973" s="26"/>
      <c r="TFF973" s="26"/>
      <c r="TFG973" s="26"/>
      <c r="TFH973" s="26"/>
      <c r="TFI973" s="26"/>
      <c r="TFJ973" s="26"/>
      <c r="TFK973" s="26"/>
      <c r="TFL973" s="26"/>
      <c r="TFM973" s="26"/>
      <c r="TFN973" s="26"/>
      <c r="TFO973" s="26"/>
      <c r="TFP973" s="26"/>
      <c r="TFQ973" s="26"/>
      <c r="TFR973" s="26"/>
      <c r="TFS973" s="26"/>
      <c r="TFT973" s="26"/>
      <c r="TFU973" s="26"/>
      <c r="TFV973" s="26"/>
      <c r="TFW973" s="26"/>
      <c r="TFX973" s="26"/>
      <c r="TFY973" s="26"/>
      <c r="TFZ973" s="26"/>
      <c r="TGA973" s="26"/>
      <c r="TGB973" s="26"/>
      <c r="TGC973" s="26"/>
      <c r="TGD973" s="26"/>
      <c r="TGE973" s="26"/>
      <c r="TGF973" s="26"/>
      <c r="TGG973" s="26"/>
      <c r="TGH973" s="26"/>
      <c r="TGI973" s="26"/>
      <c r="TGJ973" s="26"/>
      <c r="TGK973" s="26"/>
      <c r="TGL973" s="26"/>
      <c r="TGM973" s="26"/>
      <c r="TGN973" s="26"/>
      <c r="TGO973" s="26"/>
      <c r="TGP973" s="26"/>
      <c r="TGQ973" s="26"/>
      <c r="TGR973" s="26"/>
      <c r="TGS973" s="26"/>
      <c r="TGT973" s="26"/>
      <c r="TGU973" s="26"/>
      <c r="TGV973" s="26"/>
      <c r="TGW973" s="26"/>
      <c r="TGX973" s="26"/>
      <c r="TGY973" s="26"/>
      <c r="TGZ973" s="26"/>
      <c r="THA973" s="26"/>
      <c r="THB973" s="26"/>
      <c r="THC973" s="26"/>
      <c r="THD973" s="26"/>
      <c r="THE973" s="26"/>
      <c r="THF973" s="26"/>
      <c r="THG973" s="26"/>
      <c r="THH973" s="26"/>
      <c r="THI973" s="26"/>
      <c r="THJ973" s="26"/>
      <c r="THK973" s="26"/>
      <c r="THL973" s="26"/>
      <c r="THM973" s="26"/>
      <c r="THN973" s="26"/>
      <c r="THO973" s="26"/>
      <c r="THP973" s="26"/>
      <c r="THQ973" s="26"/>
      <c r="THR973" s="26"/>
      <c r="THS973" s="26"/>
      <c r="THT973" s="26"/>
      <c r="THU973" s="26"/>
      <c r="THV973" s="26"/>
      <c r="THW973" s="26"/>
      <c r="THX973" s="26"/>
      <c r="THY973" s="26"/>
      <c r="THZ973" s="26"/>
      <c r="TIA973" s="26"/>
      <c r="TIB973" s="26"/>
      <c r="TIC973" s="26"/>
      <c r="TID973" s="26"/>
      <c r="TIE973" s="26"/>
      <c r="TIF973" s="26"/>
      <c r="TIG973" s="26"/>
      <c r="TIH973" s="26"/>
      <c r="TII973" s="26"/>
      <c r="TIJ973" s="26"/>
      <c r="TIK973" s="26"/>
      <c r="TIL973" s="26"/>
      <c r="TIM973" s="26"/>
      <c r="TIN973" s="26"/>
      <c r="TIO973" s="26"/>
      <c r="TIP973" s="26"/>
      <c r="TIQ973" s="26"/>
      <c r="TIR973" s="26"/>
      <c r="TIS973" s="26"/>
      <c r="TIT973" s="26"/>
      <c r="TIU973" s="26"/>
      <c r="TIV973" s="26"/>
      <c r="TIW973" s="26"/>
      <c r="TIX973" s="26"/>
      <c r="TIY973" s="26"/>
      <c r="TIZ973" s="26"/>
      <c r="TJA973" s="26"/>
      <c r="TJB973" s="26"/>
      <c r="TJC973" s="26"/>
      <c r="TJD973" s="26"/>
      <c r="TJE973" s="26"/>
      <c r="TJF973" s="26"/>
      <c r="TJG973" s="26"/>
      <c r="TJH973" s="26"/>
      <c r="TJI973" s="26"/>
      <c r="TJJ973" s="26"/>
      <c r="TJK973" s="26"/>
      <c r="TJL973" s="26"/>
      <c r="TJM973" s="26"/>
      <c r="TJN973" s="26"/>
      <c r="TJO973" s="26"/>
      <c r="TJP973" s="26"/>
      <c r="TJQ973" s="26"/>
      <c r="TJR973" s="26"/>
      <c r="TJS973" s="26"/>
      <c r="TJT973" s="26"/>
      <c r="TJU973" s="26"/>
      <c r="TJV973" s="26"/>
      <c r="TJW973" s="26"/>
      <c r="TJX973" s="26"/>
      <c r="TJY973" s="26"/>
      <c r="TJZ973" s="26"/>
      <c r="TKA973" s="26"/>
      <c r="TKB973" s="26"/>
      <c r="TKC973" s="26"/>
      <c r="TKD973" s="26"/>
      <c r="TKE973" s="26"/>
      <c r="TKF973" s="26"/>
      <c r="TKG973" s="26"/>
      <c r="TKH973" s="26"/>
      <c r="TKI973" s="26"/>
      <c r="TKJ973" s="26"/>
      <c r="TKK973" s="26"/>
      <c r="TKL973" s="26"/>
      <c r="TKM973" s="26"/>
      <c r="TKN973" s="26"/>
      <c r="TKO973" s="26"/>
      <c r="TKP973" s="26"/>
      <c r="TKQ973" s="26"/>
      <c r="TKR973" s="26"/>
      <c r="TKS973" s="26"/>
      <c r="TKT973" s="26"/>
      <c r="TKU973" s="26"/>
      <c r="TKV973" s="26"/>
      <c r="TKW973" s="26"/>
      <c r="TKX973" s="26"/>
      <c r="TKY973" s="26"/>
      <c r="TKZ973" s="26"/>
      <c r="TLA973" s="26"/>
      <c r="TLB973" s="26"/>
      <c r="TLC973" s="26"/>
      <c r="TLD973" s="26"/>
      <c r="TLE973" s="26"/>
      <c r="TLF973" s="26"/>
      <c r="TLG973" s="26"/>
      <c r="TLH973" s="26"/>
      <c r="TLI973" s="26"/>
      <c r="TLJ973" s="26"/>
      <c r="TLK973" s="26"/>
      <c r="TLL973" s="26"/>
      <c r="TLM973" s="26"/>
      <c r="TLN973" s="26"/>
      <c r="TLO973" s="26"/>
      <c r="TLP973" s="26"/>
      <c r="TLQ973" s="26"/>
      <c r="TLR973" s="26"/>
      <c r="TLS973" s="26"/>
      <c r="TLT973" s="26"/>
      <c r="TLU973" s="26"/>
      <c r="TLV973" s="26"/>
      <c r="TLW973" s="26"/>
      <c r="TLX973" s="26"/>
      <c r="TLY973" s="26"/>
      <c r="TLZ973" s="26"/>
      <c r="TMA973" s="26"/>
      <c r="TMB973" s="26"/>
      <c r="TMC973" s="26"/>
      <c r="TMD973" s="26"/>
      <c r="TME973" s="26"/>
      <c r="TMF973" s="26"/>
      <c r="TMG973" s="26"/>
      <c r="TMH973" s="26"/>
      <c r="TMI973" s="26"/>
      <c r="TMJ973" s="26"/>
      <c r="TMK973" s="26"/>
      <c r="TML973" s="26"/>
      <c r="TMM973" s="26"/>
      <c r="TMN973" s="26"/>
      <c r="TMO973" s="26"/>
      <c r="TMP973" s="26"/>
      <c r="TMQ973" s="26"/>
      <c r="TMR973" s="26"/>
      <c r="TMS973" s="26"/>
      <c r="TMT973" s="26"/>
      <c r="TMU973" s="26"/>
      <c r="TMV973" s="26"/>
      <c r="TMW973" s="26"/>
      <c r="TMX973" s="26"/>
      <c r="TMY973" s="26"/>
      <c r="TMZ973" s="26"/>
      <c r="TNA973" s="26"/>
      <c r="TNB973" s="26"/>
      <c r="TNC973" s="26"/>
      <c r="TND973" s="26"/>
      <c r="TNE973" s="26"/>
      <c r="TNF973" s="26"/>
      <c r="TNG973" s="26"/>
      <c r="TNH973" s="26"/>
      <c r="TNI973" s="26"/>
      <c r="TNJ973" s="26"/>
      <c r="TNK973" s="26"/>
      <c r="TNL973" s="26"/>
      <c r="TNM973" s="26"/>
      <c r="TNN973" s="26"/>
      <c r="TNO973" s="26"/>
      <c r="TNP973" s="26"/>
      <c r="TNQ973" s="26"/>
      <c r="TNR973" s="26"/>
      <c r="TNS973" s="26"/>
      <c r="TNT973" s="26"/>
      <c r="TNU973" s="26"/>
      <c r="TNV973" s="26"/>
      <c r="TNW973" s="26"/>
      <c r="TNX973" s="26"/>
      <c r="TNY973" s="26"/>
      <c r="TNZ973" s="26"/>
      <c r="TOA973" s="26"/>
      <c r="TOB973" s="26"/>
      <c r="TOC973" s="26"/>
      <c r="TOD973" s="26"/>
      <c r="TOE973" s="26"/>
      <c r="TOF973" s="26"/>
      <c r="TOG973" s="26"/>
      <c r="TOH973" s="26"/>
      <c r="TOI973" s="26"/>
      <c r="TOJ973" s="26"/>
      <c r="TOK973" s="26"/>
      <c r="TOL973" s="26"/>
      <c r="TOM973" s="26"/>
      <c r="TON973" s="26"/>
      <c r="TOO973" s="26"/>
      <c r="TOP973" s="26"/>
      <c r="TOQ973" s="26"/>
      <c r="TOR973" s="26"/>
      <c r="TOS973" s="26"/>
      <c r="TOT973" s="26"/>
      <c r="TOU973" s="26"/>
      <c r="TOV973" s="26"/>
      <c r="TOW973" s="26"/>
      <c r="TOX973" s="26"/>
      <c r="TOY973" s="26"/>
      <c r="TOZ973" s="26"/>
      <c r="TPA973" s="26"/>
      <c r="TPB973" s="26"/>
      <c r="TPC973" s="26"/>
      <c r="TPD973" s="26"/>
      <c r="TPE973" s="26"/>
      <c r="TPF973" s="26"/>
      <c r="TPG973" s="26"/>
      <c r="TPH973" s="26"/>
      <c r="TPI973" s="26"/>
      <c r="TPJ973" s="26"/>
      <c r="TPK973" s="26"/>
      <c r="TPL973" s="26"/>
      <c r="TPM973" s="26"/>
      <c r="TPN973" s="26"/>
      <c r="TPO973" s="26"/>
      <c r="TPP973" s="26"/>
      <c r="TPQ973" s="26"/>
      <c r="TPR973" s="26"/>
      <c r="TPS973" s="26"/>
      <c r="TPT973" s="26"/>
      <c r="TPU973" s="26"/>
      <c r="TPV973" s="26"/>
      <c r="TPW973" s="26"/>
      <c r="TPX973" s="26"/>
      <c r="TPY973" s="26"/>
      <c r="TPZ973" s="26"/>
      <c r="TQA973" s="26"/>
      <c r="TQB973" s="26"/>
      <c r="TQC973" s="26"/>
      <c r="TQD973" s="26"/>
      <c r="TQE973" s="26"/>
      <c r="TQF973" s="26"/>
      <c r="TQG973" s="26"/>
      <c r="TQH973" s="26"/>
      <c r="TQI973" s="26"/>
      <c r="TQJ973" s="26"/>
      <c r="TQK973" s="26"/>
      <c r="TQL973" s="26"/>
      <c r="TQM973" s="26"/>
      <c r="TQN973" s="26"/>
      <c r="TQO973" s="26"/>
      <c r="TQP973" s="26"/>
      <c r="TQQ973" s="26"/>
      <c r="TQR973" s="26"/>
      <c r="TQS973" s="26"/>
      <c r="TQT973" s="26"/>
      <c r="TQU973" s="26"/>
      <c r="TQV973" s="26"/>
      <c r="TQW973" s="26"/>
      <c r="TQX973" s="26"/>
      <c r="TQY973" s="26"/>
      <c r="TQZ973" s="26"/>
      <c r="TRA973" s="26"/>
      <c r="TRB973" s="26"/>
      <c r="TRC973" s="26"/>
      <c r="TRD973" s="26"/>
      <c r="TRE973" s="26"/>
      <c r="TRF973" s="26"/>
      <c r="TRG973" s="26"/>
      <c r="TRH973" s="26"/>
      <c r="TRI973" s="26"/>
      <c r="TRJ973" s="26"/>
      <c r="TRK973" s="26"/>
      <c r="TRL973" s="26"/>
      <c r="TRM973" s="26"/>
      <c r="TRN973" s="26"/>
      <c r="TRO973" s="26"/>
      <c r="TRP973" s="26"/>
      <c r="TRQ973" s="26"/>
      <c r="TRR973" s="26"/>
      <c r="TRS973" s="26"/>
      <c r="TRT973" s="26"/>
      <c r="TRU973" s="26"/>
      <c r="TRV973" s="26"/>
      <c r="TRW973" s="26"/>
      <c r="TRX973" s="26"/>
      <c r="TRY973" s="26"/>
      <c r="TRZ973" s="26"/>
      <c r="TSA973" s="26"/>
      <c r="TSB973" s="26"/>
      <c r="TSC973" s="26"/>
      <c r="TSD973" s="26"/>
      <c r="TSE973" s="26"/>
      <c r="TSF973" s="26"/>
      <c r="TSG973" s="26"/>
      <c r="TSH973" s="26"/>
      <c r="TSI973" s="26"/>
      <c r="TSJ973" s="26"/>
      <c r="TSK973" s="26"/>
      <c r="TSL973" s="26"/>
      <c r="TSM973" s="26"/>
      <c r="TSN973" s="26"/>
      <c r="TSO973" s="26"/>
      <c r="TSP973" s="26"/>
      <c r="TSQ973" s="26"/>
      <c r="TSR973" s="26"/>
      <c r="TSS973" s="26"/>
      <c r="TST973" s="26"/>
      <c r="TSU973" s="26"/>
      <c r="TSV973" s="26"/>
      <c r="TSW973" s="26"/>
      <c r="TSX973" s="26"/>
      <c r="TSY973" s="26"/>
      <c r="TSZ973" s="26"/>
      <c r="TTA973" s="26"/>
      <c r="TTB973" s="26"/>
      <c r="TTC973" s="26"/>
      <c r="TTD973" s="26"/>
      <c r="TTE973" s="26"/>
      <c r="TTF973" s="26"/>
      <c r="TTG973" s="26"/>
      <c r="TTH973" s="26"/>
      <c r="TTI973" s="26"/>
      <c r="TTJ973" s="26"/>
      <c r="TTK973" s="26"/>
      <c r="TTL973" s="26"/>
      <c r="TTM973" s="26"/>
      <c r="TTN973" s="26"/>
      <c r="TTO973" s="26"/>
      <c r="TTP973" s="26"/>
      <c r="TTQ973" s="26"/>
      <c r="TTR973" s="26"/>
      <c r="TTS973" s="26"/>
      <c r="TTT973" s="26"/>
      <c r="TTU973" s="26"/>
      <c r="TTV973" s="26"/>
      <c r="TTW973" s="26"/>
      <c r="TTX973" s="26"/>
      <c r="TTY973" s="26"/>
      <c r="TTZ973" s="26"/>
      <c r="TUA973" s="26"/>
      <c r="TUB973" s="26"/>
      <c r="TUC973" s="26"/>
      <c r="TUD973" s="26"/>
      <c r="TUE973" s="26"/>
      <c r="TUF973" s="26"/>
      <c r="TUG973" s="26"/>
      <c r="TUH973" s="26"/>
      <c r="TUI973" s="26"/>
      <c r="TUJ973" s="26"/>
      <c r="TUK973" s="26"/>
      <c r="TUL973" s="26"/>
      <c r="TUM973" s="26"/>
      <c r="TUN973" s="26"/>
      <c r="TUO973" s="26"/>
      <c r="TUP973" s="26"/>
      <c r="TUQ973" s="26"/>
      <c r="TUR973" s="26"/>
      <c r="TUS973" s="26"/>
      <c r="TUT973" s="26"/>
      <c r="TUU973" s="26"/>
      <c r="TUV973" s="26"/>
      <c r="TUW973" s="26"/>
      <c r="TUX973" s="26"/>
      <c r="TUY973" s="26"/>
      <c r="TUZ973" s="26"/>
      <c r="TVA973" s="26"/>
      <c r="TVB973" s="26"/>
      <c r="TVC973" s="26"/>
      <c r="TVD973" s="26"/>
      <c r="TVE973" s="26"/>
      <c r="TVF973" s="26"/>
      <c r="TVG973" s="26"/>
      <c r="TVH973" s="26"/>
      <c r="TVI973" s="26"/>
      <c r="TVJ973" s="26"/>
      <c r="TVK973" s="26"/>
      <c r="TVL973" s="26"/>
      <c r="TVM973" s="26"/>
      <c r="TVN973" s="26"/>
      <c r="TVO973" s="26"/>
      <c r="TVP973" s="26"/>
      <c r="TVQ973" s="26"/>
      <c r="TVR973" s="26"/>
      <c r="TVS973" s="26"/>
      <c r="TVT973" s="26"/>
      <c r="TVU973" s="26"/>
      <c r="TVV973" s="26"/>
      <c r="TVW973" s="26"/>
      <c r="TVX973" s="26"/>
      <c r="TVY973" s="26"/>
      <c r="TVZ973" s="26"/>
      <c r="TWA973" s="26"/>
      <c r="TWB973" s="26"/>
      <c r="TWC973" s="26"/>
      <c r="TWD973" s="26"/>
      <c r="TWE973" s="26"/>
      <c r="TWF973" s="26"/>
      <c r="TWG973" s="26"/>
      <c r="TWH973" s="26"/>
      <c r="TWI973" s="26"/>
      <c r="TWJ973" s="26"/>
      <c r="TWK973" s="26"/>
      <c r="TWL973" s="26"/>
      <c r="TWM973" s="26"/>
      <c r="TWN973" s="26"/>
      <c r="TWO973" s="26"/>
      <c r="TWP973" s="26"/>
      <c r="TWQ973" s="26"/>
      <c r="TWR973" s="26"/>
      <c r="TWS973" s="26"/>
      <c r="TWT973" s="26"/>
      <c r="TWU973" s="26"/>
      <c r="TWV973" s="26"/>
      <c r="TWW973" s="26"/>
      <c r="TWX973" s="26"/>
      <c r="TWY973" s="26"/>
      <c r="TWZ973" s="26"/>
      <c r="TXA973" s="26"/>
      <c r="TXB973" s="26"/>
      <c r="TXC973" s="26"/>
      <c r="TXD973" s="26"/>
      <c r="TXE973" s="26"/>
      <c r="TXF973" s="26"/>
      <c r="TXG973" s="26"/>
      <c r="TXH973" s="26"/>
      <c r="TXI973" s="26"/>
      <c r="TXJ973" s="26"/>
      <c r="TXK973" s="26"/>
      <c r="TXL973" s="26"/>
      <c r="TXM973" s="26"/>
      <c r="TXN973" s="26"/>
      <c r="TXO973" s="26"/>
      <c r="TXP973" s="26"/>
      <c r="TXQ973" s="26"/>
      <c r="TXR973" s="26"/>
      <c r="TXS973" s="26"/>
      <c r="TXT973" s="26"/>
      <c r="TXU973" s="26"/>
      <c r="TXV973" s="26"/>
      <c r="TXW973" s="26"/>
      <c r="TXX973" s="26"/>
      <c r="TXY973" s="26"/>
      <c r="TXZ973" s="26"/>
      <c r="TYA973" s="26"/>
      <c r="TYB973" s="26"/>
      <c r="TYC973" s="26"/>
      <c r="TYD973" s="26"/>
      <c r="TYE973" s="26"/>
      <c r="TYF973" s="26"/>
      <c r="TYG973" s="26"/>
      <c r="TYH973" s="26"/>
      <c r="TYI973" s="26"/>
      <c r="TYJ973" s="26"/>
      <c r="TYK973" s="26"/>
      <c r="TYL973" s="26"/>
      <c r="TYM973" s="26"/>
      <c r="TYN973" s="26"/>
      <c r="TYO973" s="26"/>
      <c r="TYP973" s="26"/>
      <c r="TYQ973" s="26"/>
      <c r="TYR973" s="26"/>
      <c r="TYS973" s="26"/>
      <c r="TYT973" s="26"/>
      <c r="TYU973" s="26"/>
      <c r="TYV973" s="26"/>
      <c r="TYW973" s="26"/>
      <c r="TYX973" s="26"/>
      <c r="TYY973" s="26"/>
      <c r="TYZ973" s="26"/>
      <c r="TZA973" s="26"/>
      <c r="TZB973" s="26"/>
      <c r="TZC973" s="26"/>
      <c r="TZD973" s="26"/>
      <c r="TZE973" s="26"/>
      <c r="TZF973" s="26"/>
      <c r="TZG973" s="26"/>
      <c r="TZH973" s="26"/>
      <c r="TZI973" s="26"/>
      <c r="TZJ973" s="26"/>
      <c r="TZK973" s="26"/>
      <c r="TZL973" s="26"/>
      <c r="TZM973" s="26"/>
      <c r="TZN973" s="26"/>
      <c r="TZO973" s="26"/>
      <c r="TZP973" s="26"/>
      <c r="TZQ973" s="26"/>
      <c r="TZR973" s="26"/>
      <c r="TZS973" s="26"/>
      <c r="TZT973" s="26"/>
      <c r="TZU973" s="26"/>
      <c r="TZV973" s="26"/>
      <c r="TZW973" s="26"/>
      <c r="TZX973" s="26"/>
      <c r="TZY973" s="26"/>
      <c r="TZZ973" s="26"/>
      <c r="UAA973" s="26"/>
      <c r="UAB973" s="26"/>
      <c r="UAC973" s="26"/>
      <c r="UAD973" s="26"/>
      <c r="UAE973" s="26"/>
      <c r="UAF973" s="26"/>
      <c r="UAG973" s="26"/>
      <c r="UAH973" s="26"/>
      <c r="UAI973" s="26"/>
      <c r="UAJ973" s="26"/>
      <c r="UAK973" s="26"/>
      <c r="UAL973" s="26"/>
      <c r="UAM973" s="26"/>
      <c r="UAN973" s="26"/>
      <c r="UAO973" s="26"/>
      <c r="UAP973" s="26"/>
      <c r="UAQ973" s="26"/>
      <c r="UAR973" s="26"/>
      <c r="UAS973" s="26"/>
      <c r="UAT973" s="26"/>
      <c r="UAU973" s="26"/>
      <c r="UAV973" s="26"/>
      <c r="UAW973" s="26"/>
      <c r="UAX973" s="26"/>
      <c r="UAY973" s="26"/>
      <c r="UAZ973" s="26"/>
      <c r="UBA973" s="26"/>
      <c r="UBB973" s="26"/>
      <c r="UBC973" s="26"/>
      <c r="UBD973" s="26"/>
      <c r="UBE973" s="26"/>
      <c r="UBF973" s="26"/>
      <c r="UBG973" s="26"/>
      <c r="UBH973" s="26"/>
      <c r="UBI973" s="26"/>
      <c r="UBJ973" s="26"/>
      <c r="UBK973" s="26"/>
      <c r="UBL973" s="26"/>
      <c r="UBM973" s="26"/>
      <c r="UBN973" s="26"/>
      <c r="UBO973" s="26"/>
      <c r="UBP973" s="26"/>
      <c r="UBQ973" s="26"/>
      <c r="UBR973" s="26"/>
      <c r="UBS973" s="26"/>
      <c r="UBT973" s="26"/>
      <c r="UBU973" s="26"/>
      <c r="UBV973" s="26"/>
      <c r="UBW973" s="26"/>
      <c r="UBX973" s="26"/>
      <c r="UBY973" s="26"/>
      <c r="UBZ973" s="26"/>
      <c r="UCA973" s="26"/>
      <c r="UCB973" s="26"/>
      <c r="UCC973" s="26"/>
      <c r="UCD973" s="26"/>
      <c r="UCE973" s="26"/>
      <c r="UCF973" s="26"/>
      <c r="UCG973" s="26"/>
      <c r="UCH973" s="26"/>
      <c r="UCI973" s="26"/>
      <c r="UCJ973" s="26"/>
      <c r="UCK973" s="26"/>
      <c r="UCL973" s="26"/>
      <c r="UCM973" s="26"/>
      <c r="UCN973" s="26"/>
      <c r="UCO973" s="26"/>
      <c r="UCP973" s="26"/>
      <c r="UCQ973" s="26"/>
      <c r="UCR973" s="26"/>
      <c r="UCS973" s="26"/>
      <c r="UCT973" s="26"/>
      <c r="UCU973" s="26"/>
      <c r="UCV973" s="26"/>
      <c r="UCW973" s="26"/>
      <c r="UCX973" s="26"/>
      <c r="UCY973" s="26"/>
      <c r="UCZ973" s="26"/>
      <c r="UDA973" s="26"/>
      <c r="UDB973" s="26"/>
      <c r="UDC973" s="26"/>
      <c r="UDD973" s="26"/>
      <c r="UDE973" s="26"/>
      <c r="UDF973" s="26"/>
      <c r="UDG973" s="26"/>
      <c r="UDH973" s="26"/>
      <c r="UDI973" s="26"/>
      <c r="UDJ973" s="26"/>
      <c r="UDK973" s="26"/>
      <c r="UDL973" s="26"/>
      <c r="UDM973" s="26"/>
      <c r="UDN973" s="26"/>
      <c r="UDO973" s="26"/>
      <c r="UDP973" s="26"/>
      <c r="UDQ973" s="26"/>
      <c r="UDR973" s="26"/>
      <c r="UDS973" s="26"/>
      <c r="UDT973" s="26"/>
      <c r="UDU973" s="26"/>
      <c r="UDV973" s="26"/>
      <c r="UDW973" s="26"/>
      <c r="UDX973" s="26"/>
      <c r="UDY973" s="26"/>
      <c r="UDZ973" s="26"/>
      <c r="UEA973" s="26"/>
      <c r="UEB973" s="26"/>
      <c r="UEC973" s="26"/>
      <c r="UED973" s="26"/>
      <c r="UEE973" s="26"/>
      <c r="UEF973" s="26"/>
      <c r="UEG973" s="26"/>
      <c r="UEH973" s="26"/>
      <c r="UEI973" s="26"/>
      <c r="UEJ973" s="26"/>
      <c r="UEK973" s="26"/>
      <c r="UEL973" s="26"/>
      <c r="UEM973" s="26"/>
      <c r="UEN973" s="26"/>
      <c r="UEO973" s="26"/>
      <c r="UEP973" s="26"/>
      <c r="UEQ973" s="26"/>
      <c r="UER973" s="26"/>
      <c r="UES973" s="26"/>
      <c r="UET973" s="26"/>
      <c r="UEU973" s="26"/>
      <c r="UEV973" s="26"/>
      <c r="UEW973" s="26"/>
      <c r="UEX973" s="26"/>
      <c r="UEY973" s="26"/>
      <c r="UEZ973" s="26"/>
      <c r="UFA973" s="26"/>
      <c r="UFB973" s="26"/>
      <c r="UFC973" s="26"/>
      <c r="UFD973" s="26"/>
      <c r="UFE973" s="26"/>
      <c r="UFF973" s="26"/>
      <c r="UFG973" s="26"/>
      <c r="UFH973" s="26"/>
      <c r="UFI973" s="26"/>
      <c r="UFJ973" s="26"/>
      <c r="UFK973" s="26"/>
      <c r="UFL973" s="26"/>
      <c r="UFM973" s="26"/>
      <c r="UFN973" s="26"/>
      <c r="UFO973" s="26"/>
      <c r="UFP973" s="26"/>
      <c r="UFQ973" s="26"/>
      <c r="UFR973" s="26"/>
      <c r="UFS973" s="26"/>
      <c r="UFT973" s="26"/>
      <c r="UFU973" s="26"/>
      <c r="UFV973" s="26"/>
      <c r="UFW973" s="26"/>
      <c r="UFX973" s="26"/>
      <c r="UFY973" s="26"/>
      <c r="UFZ973" s="26"/>
      <c r="UGA973" s="26"/>
      <c r="UGB973" s="26"/>
      <c r="UGC973" s="26"/>
      <c r="UGD973" s="26"/>
      <c r="UGE973" s="26"/>
      <c r="UGF973" s="26"/>
      <c r="UGG973" s="26"/>
      <c r="UGH973" s="26"/>
      <c r="UGI973" s="26"/>
      <c r="UGJ973" s="26"/>
      <c r="UGK973" s="26"/>
      <c r="UGL973" s="26"/>
      <c r="UGM973" s="26"/>
      <c r="UGN973" s="26"/>
      <c r="UGO973" s="26"/>
      <c r="UGP973" s="26"/>
      <c r="UGQ973" s="26"/>
      <c r="UGR973" s="26"/>
      <c r="UGS973" s="26"/>
      <c r="UGT973" s="26"/>
      <c r="UGU973" s="26"/>
      <c r="UGV973" s="26"/>
      <c r="UGW973" s="26"/>
      <c r="UGX973" s="26"/>
      <c r="UGY973" s="26"/>
      <c r="UGZ973" s="26"/>
      <c r="UHA973" s="26"/>
      <c r="UHB973" s="26"/>
      <c r="UHC973" s="26"/>
      <c r="UHD973" s="26"/>
      <c r="UHE973" s="26"/>
      <c r="UHF973" s="26"/>
      <c r="UHG973" s="26"/>
      <c r="UHH973" s="26"/>
      <c r="UHI973" s="26"/>
      <c r="UHJ973" s="26"/>
      <c r="UHK973" s="26"/>
      <c r="UHL973" s="26"/>
      <c r="UHM973" s="26"/>
      <c r="UHN973" s="26"/>
      <c r="UHO973" s="26"/>
      <c r="UHP973" s="26"/>
      <c r="UHQ973" s="26"/>
      <c r="UHR973" s="26"/>
      <c r="UHS973" s="26"/>
      <c r="UHT973" s="26"/>
      <c r="UHU973" s="26"/>
      <c r="UHV973" s="26"/>
      <c r="UHW973" s="26"/>
      <c r="UHX973" s="26"/>
      <c r="UHY973" s="26"/>
      <c r="UHZ973" s="26"/>
      <c r="UIA973" s="26"/>
      <c r="UIB973" s="26"/>
      <c r="UIC973" s="26"/>
      <c r="UID973" s="26"/>
      <c r="UIE973" s="26"/>
      <c r="UIF973" s="26"/>
      <c r="UIG973" s="26"/>
      <c r="UIH973" s="26"/>
      <c r="UII973" s="26"/>
      <c r="UIJ973" s="26"/>
      <c r="UIK973" s="26"/>
      <c r="UIL973" s="26"/>
      <c r="UIM973" s="26"/>
      <c r="UIN973" s="26"/>
      <c r="UIO973" s="26"/>
      <c r="UIP973" s="26"/>
      <c r="UIQ973" s="26"/>
      <c r="UIR973" s="26"/>
      <c r="UIS973" s="26"/>
      <c r="UIT973" s="26"/>
      <c r="UIU973" s="26"/>
      <c r="UIV973" s="26"/>
      <c r="UIW973" s="26"/>
      <c r="UIX973" s="26"/>
      <c r="UIY973" s="26"/>
      <c r="UIZ973" s="26"/>
      <c r="UJA973" s="26"/>
      <c r="UJB973" s="26"/>
      <c r="UJC973" s="26"/>
      <c r="UJD973" s="26"/>
      <c r="UJE973" s="26"/>
      <c r="UJF973" s="26"/>
      <c r="UJG973" s="26"/>
      <c r="UJH973" s="26"/>
      <c r="UJI973" s="26"/>
      <c r="UJJ973" s="26"/>
      <c r="UJK973" s="26"/>
      <c r="UJL973" s="26"/>
      <c r="UJM973" s="26"/>
      <c r="UJN973" s="26"/>
      <c r="UJO973" s="26"/>
      <c r="UJP973" s="26"/>
      <c r="UJQ973" s="26"/>
      <c r="UJR973" s="26"/>
      <c r="UJS973" s="26"/>
      <c r="UJT973" s="26"/>
      <c r="UJU973" s="26"/>
      <c r="UJV973" s="26"/>
      <c r="UJW973" s="26"/>
      <c r="UJX973" s="26"/>
      <c r="UJY973" s="26"/>
      <c r="UJZ973" s="26"/>
      <c r="UKA973" s="26"/>
      <c r="UKB973" s="26"/>
      <c r="UKC973" s="26"/>
      <c r="UKD973" s="26"/>
      <c r="UKE973" s="26"/>
      <c r="UKF973" s="26"/>
      <c r="UKG973" s="26"/>
      <c r="UKH973" s="26"/>
      <c r="UKI973" s="26"/>
      <c r="UKJ973" s="26"/>
      <c r="UKK973" s="26"/>
      <c r="UKL973" s="26"/>
      <c r="UKM973" s="26"/>
      <c r="UKN973" s="26"/>
      <c r="UKO973" s="26"/>
      <c r="UKP973" s="26"/>
      <c r="UKQ973" s="26"/>
      <c r="UKR973" s="26"/>
      <c r="UKS973" s="26"/>
      <c r="UKT973" s="26"/>
      <c r="UKU973" s="26"/>
      <c r="UKV973" s="26"/>
      <c r="UKW973" s="26"/>
      <c r="UKX973" s="26"/>
      <c r="UKY973" s="26"/>
      <c r="UKZ973" s="26"/>
      <c r="ULA973" s="26"/>
      <c r="ULB973" s="26"/>
      <c r="ULC973" s="26"/>
      <c r="ULD973" s="26"/>
      <c r="ULE973" s="26"/>
      <c r="ULF973" s="26"/>
      <c r="ULG973" s="26"/>
      <c r="ULH973" s="26"/>
      <c r="ULI973" s="26"/>
      <c r="ULJ973" s="26"/>
      <c r="ULK973" s="26"/>
      <c r="ULL973" s="26"/>
      <c r="ULM973" s="26"/>
      <c r="ULN973" s="26"/>
      <c r="ULO973" s="26"/>
      <c r="ULP973" s="26"/>
      <c r="ULQ973" s="26"/>
      <c r="ULR973" s="26"/>
      <c r="ULS973" s="26"/>
      <c r="ULT973" s="26"/>
      <c r="ULU973" s="26"/>
      <c r="ULV973" s="26"/>
      <c r="ULW973" s="26"/>
      <c r="ULX973" s="26"/>
      <c r="ULY973" s="26"/>
      <c r="ULZ973" s="26"/>
      <c r="UMA973" s="26"/>
      <c r="UMB973" s="26"/>
      <c r="UMC973" s="26"/>
      <c r="UMD973" s="26"/>
      <c r="UME973" s="26"/>
      <c r="UMF973" s="26"/>
      <c r="UMG973" s="26"/>
      <c r="UMH973" s="26"/>
      <c r="UMI973" s="26"/>
      <c r="UMJ973" s="26"/>
      <c r="UMK973" s="26"/>
      <c r="UML973" s="26"/>
      <c r="UMM973" s="26"/>
      <c r="UMN973" s="26"/>
      <c r="UMO973" s="26"/>
      <c r="UMP973" s="26"/>
      <c r="UMQ973" s="26"/>
      <c r="UMR973" s="26"/>
      <c r="UMS973" s="26"/>
      <c r="UMT973" s="26"/>
      <c r="UMU973" s="26"/>
      <c r="UMV973" s="26"/>
      <c r="UMW973" s="26"/>
      <c r="UMX973" s="26"/>
      <c r="UMY973" s="26"/>
      <c r="UMZ973" s="26"/>
      <c r="UNA973" s="26"/>
      <c r="UNB973" s="26"/>
      <c r="UNC973" s="26"/>
      <c r="UND973" s="26"/>
      <c r="UNE973" s="26"/>
      <c r="UNF973" s="26"/>
      <c r="UNG973" s="26"/>
      <c r="UNH973" s="26"/>
      <c r="UNI973" s="26"/>
      <c r="UNJ973" s="26"/>
      <c r="UNK973" s="26"/>
      <c r="UNL973" s="26"/>
      <c r="UNM973" s="26"/>
      <c r="UNN973" s="26"/>
      <c r="UNO973" s="26"/>
      <c r="UNP973" s="26"/>
      <c r="UNQ973" s="26"/>
      <c r="UNR973" s="26"/>
      <c r="UNS973" s="26"/>
      <c r="UNT973" s="26"/>
      <c r="UNU973" s="26"/>
      <c r="UNV973" s="26"/>
      <c r="UNW973" s="26"/>
      <c r="UNX973" s="26"/>
      <c r="UNY973" s="26"/>
      <c r="UNZ973" s="26"/>
      <c r="UOA973" s="26"/>
      <c r="UOB973" s="26"/>
      <c r="UOC973" s="26"/>
      <c r="UOD973" s="26"/>
      <c r="UOE973" s="26"/>
      <c r="UOF973" s="26"/>
      <c r="UOG973" s="26"/>
      <c r="UOH973" s="26"/>
      <c r="UOI973" s="26"/>
      <c r="UOJ973" s="26"/>
      <c r="UOK973" s="26"/>
      <c r="UOL973" s="26"/>
      <c r="UOM973" s="26"/>
      <c r="UON973" s="26"/>
      <c r="UOO973" s="26"/>
      <c r="UOP973" s="26"/>
      <c r="UOQ973" s="26"/>
      <c r="UOR973" s="26"/>
      <c r="UOS973" s="26"/>
      <c r="UOT973" s="26"/>
      <c r="UOU973" s="26"/>
      <c r="UOV973" s="26"/>
      <c r="UOW973" s="26"/>
      <c r="UOX973" s="26"/>
      <c r="UOY973" s="26"/>
      <c r="UOZ973" s="26"/>
      <c r="UPA973" s="26"/>
      <c r="UPB973" s="26"/>
      <c r="UPC973" s="26"/>
      <c r="UPD973" s="26"/>
      <c r="UPE973" s="26"/>
      <c r="UPF973" s="26"/>
      <c r="UPG973" s="26"/>
      <c r="UPH973" s="26"/>
      <c r="UPI973" s="26"/>
      <c r="UPJ973" s="26"/>
      <c r="UPK973" s="26"/>
      <c r="UPL973" s="26"/>
      <c r="UPM973" s="26"/>
      <c r="UPN973" s="26"/>
      <c r="UPO973" s="26"/>
      <c r="UPP973" s="26"/>
      <c r="UPQ973" s="26"/>
      <c r="UPR973" s="26"/>
      <c r="UPS973" s="26"/>
      <c r="UPT973" s="26"/>
      <c r="UPU973" s="26"/>
      <c r="UPV973" s="26"/>
      <c r="UPW973" s="26"/>
      <c r="UPX973" s="26"/>
      <c r="UPY973" s="26"/>
      <c r="UPZ973" s="26"/>
      <c r="UQA973" s="26"/>
      <c r="UQB973" s="26"/>
      <c r="UQC973" s="26"/>
      <c r="UQD973" s="26"/>
      <c r="UQE973" s="26"/>
      <c r="UQF973" s="26"/>
      <c r="UQG973" s="26"/>
      <c r="UQH973" s="26"/>
      <c r="UQI973" s="26"/>
      <c r="UQJ973" s="26"/>
      <c r="UQK973" s="26"/>
      <c r="UQL973" s="26"/>
      <c r="UQM973" s="26"/>
      <c r="UQN973" s="26"/>
      <c r="UQO973" s="26"/>
      <c r="UQP973" s="26"/>
      <c r="UQQ973" s="26"/>
      <c r="UQR973" s="26"/>
      <c r="UQS973" s="26"/>
      <c r="UQT973" s="26"/>
      <c r="UQU973" s="26"/>
      <c r="UQV973" s="26"/>
      <c r="UQW973" s="26"/>
      <c r="UQX973" s="26"/>
      <c r="UQY973" s="26"/>
      <c r="UQZ973" s="26"/>
      <c r="URA973" s="26"/>
      <c r="URB973" s="26"/>
      <c r="URC973" s="26"/>
      <c r="URD973" s="26"/>
      <c r="URE973" s="26"/>
      <c r="URF973" s="26"/>
      <c r="URG973" s="26"/>
      <c r="URH973" s="26"/>
      <c r="URI973" s="26"/>
      <c r="URJ973" s="26"/>
      <c r="URK973" s="26"/>
      <c r="URL973" s="26"/>
      <c r="URM973" s="26"/>
      <c r="URN973" s="26"/>
      <c r="URO973" s="26"/>
      <c r="URP973" s="26"/>
      <c r="URQ973" s="26"/>
      <c r="URR973" s="26"/>
      <c r="URS973" s="26"/>
      <c r="URT973" s="26"/>
      <c r="URU973" s="26"/>
      <c r="URV973" s="26"/>
      <c r="URW973" s="26"/>
      <c r="URX973" s="26"/>
      <c r="URY973" s="26"/>
      <c r="URZ973" s="26"/>
      <c r="USA973" s="26"/>
      <c r="USB973" s="26"/>
      <c r="USC973" s="26"/>
      <c r="USD973" s="26"/>
      <c r="USE973" s="26"/>
      <c r="USF973" s="26"/>
      <c r="USG973" s="26"/>
      <c r="USH973" s="26"/>
      <c r="USI973" s="26"/>
      <c r="USJ973" s="26"/>
      <c r="USK973" s="26"/>
      <c r="USL973" s="26"/>
      <c r="USM973" s="26"/>
      <c r="USN973" s="26"/>
      <c r="USO973" s="26"/>
      <c r="USP973" s="26"/>
      <c r="USQ973" s="26"/>
      <c r="USR973" s="26"/>
      <c r="USS973" s="26"/>
      <c r="UST973" s="26"/>
      <c r="USU973" s="26"/>
      <c r="USV973" s="26"/>
      <c r="USW973" s="26"/>
      <c r="USX973" s="26"/>
      <c r="USY973" s="26"/>
      <c r="USZ973" s="26"/>
      <c r="UTA973" s="26"/>
      <c r="UTB973" s="26"/>
      <c r="UTC973" s="26"/>
      <c r="UTD973" s="26"/>
      <c r="UTE973" s="26"/>
      <c r="UTF973" s="26"/>
      <c r="UTG973" s="26"/>
      <c r="UTH973" s="26"/>
      <c r="UTI973" s="26"/>
      <c r="UTJ973" s="26"/>
      <c r="UTK973" s="26"/>
      <c r="UTL973" s="26"/>
      <c r="UTM973" s="26"/>
      <c r="UTN973" s="26"/>
      <c r="UTO973" s="26"/>
      <c r="UTP973" s="26"/>
      <c r="UTQ973" s="26"/>
      <c r="UTR973" s="26"/>
      <c r="UTS973" s="26"/>
      <c r="UTT973" s="26"/>
      <c r="UTU973" s="26"/>
      <c r="UTV973" s="26"/>
      <c r="UTW973" s="26"/>
      <c r="UTX973" s="26"/>
      <c r="UTY973" s="26"/>
      <c r="UTZ973" s="26"/>
      <c r="UUA973" s="26"/>
      <c r="UUB973" s="26"/>
      <c r="UUC973" s="26"/>
      <c r="UUD973" s="26"/>
      <c r="UUE973" s="26"/>
      <c r="UUF973" s="26"/>
      <c r="UUG973" s="26"/>
      <c r="UUH973" s="26"/>
      <c r="UUI973" s="26"/>
      <c r="UUJ973" s="26"/>
      <c r="UUK973" s="26"/>
      <c r="UUL973" s="26"/>
      <c r="UUM973" s="26"/>
      <c r="UUN973" s="26"/>
      <c r="UUO973" s="26"/>
      <c r="UUP973" s="26"/>
      <c r="UUQ973" s="26"/>
      <c r="UUR973" s="26"/>
      <c r="UUS973" s="26"/>
      <c r="UUT973" s="26"/>
      <c r="UUU973" s="26"/>
      <c r="UUV973" s="26"/>
      <c r="UUW973" s="26"/>
      <c r="UUX973" s="26"/>
      <c r="UUY973" s="26"/>
      <c r="UUZ973" s="26"/>
      <c r="UVA973" s="26"/>
      <c r="UVB973" s="26"/>
      <c r="UVC973" s="26"/>
      <c r="UVD973" s="26"/>
      <c r="UVE973" s="26"/>
      <c r="UVF973" s="26"/>
      <c r="UVG973" s="26"/>
      <c r="UVH973" s="26"/>
      <c r="UVI973" s="26"/>
      <c r="UVJ973" s="26"/>
      <c r="UVK973" s="26"/>
      <c r="UVL973" s="26"/>
      <c r="UVM973" s="26"/>
      <c r="UVN973" s="26"/>
      <c r="UVO973" s="26"/>
      <c r="UVP973" s="26"/>
      <c r="UVQ973" s="26"/>
      <c r="UVR973" s="26"/>
      <c r="UVS973" s="26"/>
      <c r="UVT973" s="26"/>
      <c r="UVU973" s="26"/>
      <c r="UVV973" s="26"/>
      <c r="UVW973" s="26"/>
      <c r="UVX973" s="26"/>
      <c r="UVY973" s="26"/>
      <c r="UVZ973" s="26"/>
      <c r="UWA973" s="26"/>
      <c r="UWB973" s="26"/>
      <c r="UWC973" s="26"/>
      <c r="UWD973" s="26"/>
      <c r="UWE973" s="26"/>
      <c r="UWF973" s="26"/>
      <c r="UWG973" s="26"/>
      <c r="UWH973" s="26"/>
      <c r="UWI973" s="26"/>
      <c r="UWJ973" s="26"/>
      <c r="UWK973" s="26"/>
      <c r="UWL973" s="26"/>
      <c r="UWM973" s="26"/>
      <c r="UWN973" s="26"/>
      <c r="UWO973" s="26"/>
      <c r="UWP973" s="26"/>
      <c r="UWQ973" s="26"/>
      <c r="UWR973" s="26"/>
      <c r="UWS973" s="26"/>
      <c r="UWT973" s="26"/>
      <c r="UWU973" s="26"/>
      <c r="UWV973" s="26"/>
      <c r="UWW973" s="26"/>
      <c r="UWX973" s="26"/>
      <c r="UWY973" s="26"/>
      <c r="UWZ973" s="26"/>
      <c r="UXA973" s="26"/>
      <c r="UXB973" s="26"/>
      <c r="UXC973" s="26"/>
      <c r="UXD973" s="26"/>
      <c r="UXE973" s="26"/>
      <c r="UXF973" s="26"/>
      <c r="UXG973" s="26"/>
      <c r="UXH973" s="26"/>
      <c r="UXI973" s="26"/>
      <c r="UXJ973" s="26"/>
      <c r="UXK973" s="26"/>
      <c r="UXL973" s="26"/>
      <c r="UXM973" s="26"/>
      <c r="UXN973" s="26"/>
      <c r="UXO973" s="26"/>
      <c r="UXP973" s="26"/>
      <c r="UXQ973" s="26"/>
      <c r="UXR973" s="26"/>
      <c r="UXS973" s="26"/>
      <c r="UXT973" s="26"/>
      <c r="UXU973" s="26"/>
      <c r="UXV973" s="26"/>
      <c r="UXW973" s="26"/>
      <c r="UXX973" s="26"/>
      <c r="UXY973" s="26"/>
      <c r="UXZ973" s="26"/>
      <c r="UYA973" s="26"/>
      <c r="UYB973" s="26"/>
      <c r="UYC973" s="26"/>
      <c r="UYD973" s="26"/>
      <c r="UYE973" s="26"/>
      <c r="UYF973" s="26"/>
      <c r="UYG973" s="26"/>
      <c r="UYH973" s="26"/>
      <c r="UYI973" s="26"/>
      <c r="UYJ973" s="26"/>
      <c r="UYK973" s="26"/>
      <c r="UYL973" s="26"/>
      <c r="UYM973" s="26"/>
      <c r="UYN973" s="26"/>
      <c r="UYO973" s="26"/>
      <c r="UYP973" s="26"/>
      <c r="UYQ973" s="26"/>
      <c r="UYR973" s="26"/>
      <c r="UYS973" s="26"/>
      <c r="UYT973" s="26"/>
      <c r="UYU973" s="26"/>
      <c r="UYV973" s="26"/>
      <c r="UYW973" s="26"/>
      <c r="UYX973" s="26"/>
      <c r="UYY973" s="26"/>
      <c r="UYZ973" s="26"/>
      <c r="UZA973" s="26"/>
      <c r="UZB973" s="26"/>
      <c r="UZC973" s="26"/>
      <c r="UZD973" s="26"/>
      <c r="UZE973" s="26"/>
      <c r="UZF973" s="26"/>
      <c r="UZG973" s="26"/>
      <c r="UZH973" s="26"/>
      <c r="UZI973" s="26"/>
      <c r="UZJ973" s="26"/>
      <c r="UZK973" s="26"/>
      <c r="UZL973" s="26"/>
      <c r="UZM973" s="26"/>
      <c r="UZN973" s="26"/>
      <c r="UZO973" s="26"/>
      <c r="UZP973" s="26"/>
      <c r="UZQ973" s="26"/>
      <c r="UZR973" s="26"/>
      <c r="UZS973" s="26"/>
      <c r="UZT973" s="26"/>
      <c r="UZU973" s="26"/>
      <c r="UZV973" s="26"/>
      <c r="UZW973" s="26"/>
      <c r="UZX973" s="26"/>
      <c r="UZY973" s="26"/>
      <c r="UZZ973" s="26"/>
      <c r="VAA973" s="26"/>
      <c r="VAB973" s="26"/>
      <c r="VAC973" s="26"/>
      <c r="VAD973" s="26"/>
      <c r="VAE973" s="26"/>
      <c r="VAF973" s="26"/>
      <c r="VAG973" s="26"/>
      <c r="VAH973" s="26"/>
      <c r="VAI973" s="26"/>
      <c r="VAJ973" s="26"/>
      <c r="VAK973" s="26"/>
      <c r="VAL973" s="26"/>
      <c r="VAM973" s="26"/>
      <c r="VAN973" s="26"/>
      <c r="VAO973" s="26"/>
      <c r="VAP973" s="26"/>
      <c r="VAQ973" s="26"/>
      <c r="VAR973" s="26"/>
      <c r="VAS973" s="26"/>
      <c r="VAT973" s="26"/>
      <c r="VAU973" s="26"/>
      <c r="VAV973" s="26"/>
      <c r="VAW973" s="26"/>
      <c r="VAX973" s="26"/>
      <c r="VAY973" s="26"/>
      <c r="VAZ973" s="26"/>
      <c r="VBA973" s="26"/>
      <c r="VBB973" s="26"/>
      <c r="VBC973" s="26"/>
      <c r="VBD973" s="26"/>
      <c r="VBE973" s="26"/>
      <c r="VBF973" s="26"/>
      <c r="VBG973" s="26"/>
      <c r="VBH973" s="26"/>
      <c r="VBI973" s="26"/>
      <c r="VBJ973" s="26"/>
      <c r="VBK973" s="26"/>
      <c r="VBL973" s="26"/>
      <c r="VBM973" s="26"/>
      <c r="VBN973" s="26"/>
      <c r="VBO973" s="26"/>
      <c r="VBP973" s="26"/>
      <c r="VBQ973" s="26"/>
      <c r="VBR973" s="26"/>
      <c r="VBS973" s="26"/>
      <c r="VBT973" s="26"/>
      <c r="VBU973" s="26"/>
      <c r="VBV973" s="26"/>
      <c r="VBW973" s="26"/>
      <c r="VBX973" s="26"/>
      <c r="VBY973" s="26"/>
      <c r="VBZ973" s="26"/>
      <c r="VCA973" s="26"/>
      <c r="VCB973" s="26"/>
      <c r="VCC973" s="26"/>
      <c r="VCD973" s="26"/>
      <c r="VCE973" s="26"/>
      <c r="VCF973" s="26"/>
      <c r="VCG973" s="26"/>
      <c r="VCH973" s="26"/>
      <c r="VCI973" s="26"/>
      <c r="VCJ973" s="26"/>
      <c r="VCK973" s="26"/>
      <c r="VCL973" s="26"/>
      <c r="VCM973" s="26"/>
      <c r="VCN973" s="26"/>
      <c r="VCO973" s="26"/>
      <c r="VCP973" s="26"/>
      <c r="VCQ973" s="26"/>
      <c r="VCR973" s="26"/>
      <c r="VCS973" s="26"/>
      <c r="VCT973" s="26"/>
      <c r="VCU973" s="26"/>
      <c r="VCV973" s="26"/>
      <c r="VCW973" s="26"/>
      <c r="VCX973" s="26"/>
      <c r="VCY973" s="26"/>
      <c r="VCZ973" s="26"/>
      <c r="VDA973" s="26"/>
      <c r="VDB973" s="26"/>
      <c r="VDC973" s="26"/>
      <c r="VDD973" s="26"/>
      <c r="VDE973" s="26"/>
      <c r="VDF973" s="26"/>
      <c r="VDG973" s="26"/>
      <c r="VDH973" s="26"/>
      <c r="VDI973" s="26"/>
      <c r="VDJ973" s="26"/>
      <c r="VDK973" s="26"/>
      <c r="VDL973" s="26"/>
      <c r="VDM973" s="26"/>
      <c r="VDN973" s="26"/>
      <c r="VDO973" s="26"/>
      <c r="VDP973" s="26"/>
      <c r="VDQ973" s="26"/>
      <c r="VDR973" s="26"/>
      <c r="VDS973" s="26"/>
      <c r="VDT973" s="26"/>
      <c r="VDU973" s="26"/>
      <c r="VDV973" s="26"/>
      <c r="VDW973" s="26"/>
      <c r="VDX973" s="26"/>
      <c r="VDY973" s="26"/>
      <c r="VDZ973" s="26"/>
      <c r="VEA973" s="26"/>
      <c r="VEB973" s="26"/>
      <c r="VEC973" s="26"/>
      <c r="VED973" s="26"/>
      <c r="VEE973" s="26"/>
      <c r="VEF973" s="26"/>
      <c r="VEG973" s="26"/>
      <c r="VEH973" s="26"/>
      <c r="VEI973" s="26"/>
      <c r="VEJ973" s="26"/>
      <c r="VEK973" s="26"/>
      <c r="VEL973" s="26"/>
      <c r="VEM973" s="26"/>
      <c r="VEN973" s="26"/>
      <c r="VEO973" s="26"/>
      <c r="VEP973" s="26"/>
      <c r="VEQ973" s="26"/>
      <c r="VER973" s="26"/>
      <c r="VES973" s="26"/>
      <c r="VET973" s="26"/>
      <c r="VEU973" s="26"/>
      <c r="VEV973" s="26"/>
      <c r="VEW973" s="26"/>
      <c r="VEX973" s="26"/>
      <c r="VEY973" s="26"/>
      <c r="VEZ973" s="26"/>
      <c r="VFA973" s="26"/>
      <c r="VFB973" s="26"/>
      <c r="VFC973" s="26"/>
      <c r="VFD973" s="26"/>
      <c r="VFE973" s="26"/>
      <c r="VFF973" s="26"/>
      <c r="VFG973" s="26"/>
      <c r="VFH973" s="26"/>
      <c r="VFI973" s="26"/>
      <c r="VFJ973" s="26"/>
      <c r="VFK973" s="26"/>
      <c r="VFL973" s="26"/>
      <c r="VFM973" s="26"/>
      <c r="VFN973" s="26"/>
      <c r="VFO973" s="26"/>
      <c r="VFP973" s="26"/>
      <c r="VFQ973" s="26"/>
      <c r="VFR973" s="26"/>
      <c r="VFS973" s="26"/>
      <c r="VFT973" s="26"/>
      <c r="VFU973" s="26"/>
      <c r="VFV973" s="26"/>
      <c r="VFW973" s="26"/>
      <c r="VFX973" s="26"/>
      <c r="VFY973" s="26"/>
      <c r="VFZ973" s="26"/>
      <c r="VGA973" s="26"/>
      <c r="VGB973" s="26"/>
      <c r="VGC973" s="26"/>
      <c r="VGD973" s="26"/>
      <c r="VGE973" s="26"/>
      <c r="VGF973" s="26"/>
      <c r="VGG973" s="26"/>
      <c r="VGH973" s="26"/>
      <c r="VGI973" s="26"/>
      <c r="VGJ973" s="26"/>
      <c r="VGK973" s="26"/>
      <c r="VGL973" s="26"/>
      <c r="VGM973" s="26"/>
      <c r="VGN973" s="26"/>
      <c r="VGO973" s="26"/>
      <c r="VGP973" s="26"/>
      <c r="VGQ973" s="26"/>
      <c r="VGR973" s="26"/>
      <c r="VGS973" s="26"/>
      <c r="VGT973" s="26"/>
      <c r="VGU973" s="26"/>
      <c r="VGV973" s="26"/>
      <c r="VGW973" s="26"/>
      <c r="VGX973" s="26"/>
      <c r="VGY973" s="26"/>
      <c r="VGZ973" s="26"/>
      <c r="VHA973" s="26"/>
      <c r="VHB973" s="26"/>
      <c r="VHC973" s="26"/>
      <c r="VHD973" s="26"/>
      <c r="VHE973" s="26"/>
      <c r="VHF973" s="26"/>
      <c r="VHG973" s="26"/>
      <c r="VHH973" s="26"/>
      <c r="VHI973" s="26"/>
      <c r="VHJ973" s="26"/>
      <c r="VHK973" s="26"/>
      <c r="VHL973" s="26"/>
      <c r="VHM973" s="26"/>
      <c r="VHN973" s="26"/>
      <c r="VHO973" s="26"/>
      <c r="VHP973" s="26"/>
      <c r="VHQ973" s="26"/>
      <c r="VHR973" s="26"/>
      <c r="VHS973" s="26"/>
      <c r="VHT973" s="26"/>
      <c r="VHU973" s="26"/>
      <c r="VHV973" s="26"/>
      <c r="VHW973" s="26"/>
      <c r="VHX973" s="26"/>
      <c r="VHY973" s="26"/>
      <c r="VHZ973" s="26"/>
      <c r="VIA973" s="26"/>
      <c r="VIB973" s="26"/>
      <c r="VIC973" s="26"/>
      <c r="VID973" s="26"/>
      <c r="VIE973" s="26"/>
      <c r="VIF973" s="26"/>
      <c r="VIG973" s="26"/>
      <c r="VIH973" s="26"/>
      <c r="VII973" s="26"/>
      <c r="VIJ973" s="26"/>
      <c r="VIK973" s="26"/>
      <c r="VIL973" s="26"/>
      <c r="VIM973" s="26"/>
      <c r="VIN973" s="26"/>
      <c r="VIO973" s="26"/>
      <c r="VIP973" s="26"/>
      <c r="VIQ973" s="26"/>
      <c r="VIR973" s="26"/>
      <c r="VIS973" s="26"/>
      <c r="VIT973" s="26"/>
      <c r="VIU973" s="26"/>
      <c r="VIV973" s="26"/>
      <c r="VIW973" s="26"/>
      <c r="VIX973" s="26"/>
      <c r="VIY973" s="26"/>
      <c r="VIZ973" s="26"/>
      <c r="VJA973" s="26"/>
      <c r="VJB973" s="26"/>
      <c r="VJC973" s="26"/>
      <c r="VJD973" s="26"/>
      <c r="VJE973" s="26"/>
      <c r="VJF973" s="26"/>
      <c r="VJG973" s="26"/>
      <c r="VJH973" s="26"/>
      <c r="VJI973" s="26"/>
      <c r="VJJ973" s="26"/>
      <c r="VJK973" s="26"/>
      <c r="VJL973" s="26"/>
      <c r="VJM973" s="26"/>
      <c r="VJN973" s="26"/>
      <c r="VJO973" s="26"/>
      <c r="VJP973" s="26"/>
      <c r="VJQ973" s="26"/>
      <c r="VJR973" s="26"/>
      <c r="VJS973" s="26"/>
      <c r="VJT973" s="26"/>
      <c r="VJU973" s="26"/>
      <c r="VJV973" s="26"/>
      <c r="VJW973" s="26"/>
      <c r="VJX973" s="26"/>
      <c r="VJY973" s="26"/>
      <c r="VJZ973" s="26"/>
      <c r="VKA973" s="26"/>
      <c r="VKB973" s="26"/>
      <c r="VKC973" s="26"/>
      <c r="VKD973" s="26"/>
      <c r="VKE973" s="26"/>
      <c r="VKF973" s="26"/>
      <c r="VKG973" s="26"/>
      <c r="VKH973" s="26"/>
      <c r="VKI973" s="26"/>
      <c r="VKJ973" s="26"/>
      <c r="VKK973" s="26"/>
      <c r="VKL973" s="26"/>
      <c r="VKM973" s="26"/>
      <c r="VKN973" s="26"/>
      <c r="VKO973" s="26"/>
      <c r="VKP973" s="26"/>
      <c r="VKQ973" s="26"/>
      <c r="VKR973" s="26"/>
      <c r="VKS973" s="26"/>
      <c r="VKT973" s="26"/>
      <c r="VKU973" s="26"/>
      <c r="VKV973" s="26"/>
      <c r="VKW973" s="26"/>
      <c r="VKX973" s="26"/>
      <c r="VKY973" s="26"/>
      <c r="VKZ973" s="26"/>
      <c r="VLA973" s="26"/>
      <c r="VLB973" s="26"/>
      <c r="VLC973" s="26"/>
      <c r="VLD973" s="26"/>
      <c r="VLE973" s="26"/>
      <c r="VLF973" s="26"/>
      <c r="VLG973" s="26"/>
      <c r="VLH973" s="26"/>
      <c r="VLI973" s="26"/>
      <c r="VLJ973" s="26"/>
      <c r="VLK973" s="26"/>
      <c r="VLL973" s="26"/>
      <c r="VLM973" s="26"/>
      <c r="VLN973" s="26"/>
      <c r="VLO973" s="26"/>
      <c r="VLP973" s="26"/>
      <c r="VLQ973" s="26"/>
      <c r="VLR973" s="26"/>
      <c r="VLS973" s="26"/>
      <c r="VLT973" s="26"/>
      <c r="VLU973" s="26"/>
      <c r="VLV973" s="26"/>
      <c r="VLW973" s="26"/>
      <c r="VLX973" s="26"/>
      <c r="VLY973" s="26"/>
      <c r="VLZ973" s="26"/>
      <c r="VMA973" s="26"/>
      <c r="VMB973" s="26"/>
      <c r="VMC973" s="26"/>
      <c r="VMD973" s="26"/>
      <c r="VME973" s="26"/>
      <c r="VMF973" s="26"/>
      <c r="VMG973" s="26"/>
      <c r="VMH973" s="26"/>
      <c r="VMI973" s="26"/>
      <c r="VMJ973" s="26"/>
      <c r="VMK973" s="26"/>
      <c r="VML973" s="26"/>
      <c r="VMM973" s="26"/>
      <c r="VMN973" s="26"/>
      <c r="VMO973" s="26"/>
      <c r="VMP973" s="26"/>
      <c r="VMQ973" s="26"/>
      <c r="VMR973" s="26"/>
      <c r="VMS973" s="26"/>
      <c r="VMT973" s="26"/>
      <c r="VMU973" s="26"/>
      <c r="VMV973" s="26"/>
      <c r="VMW973" s="26"/>
      <c r="VMX973" s="26"/>
      <c r="VMY973" s="26"/>
      <c r="VMZ973" s="26"/>
      <c r="VNA973" s="26"/>
      <c r="VNB973" s="26"/>
      <c r="VNC973" s="26"/>
      <c r="VND973" s="26"/>
      <c r="VNE973" s="26"/>
      <c r="VNF973" s="26"/>
      <c r="VNG973" s="26"/>
      <c r="VNH973" s="26"/>
      <c r="VNI973" s="26"/>
      <c r="VNJ973" s="26"/>
      <c r="VNK973" s="26"/>
      <c r="VNL973" s="26"/>
      <c r="VNM973" s="26"/>
      <c r="VNN973" s="26"/>
      <c r="VNO973" s="26"/>
      <c r="VNP973" s="26"/>
      <c r="VNQ973" s="26"/>
      <c r="VNR973" s="26"/>
      <c r="VNS973" s="26"/>
      <c r="VNT973" s="26"/>
      <c r="VNU973" s="26"/>
      <c r="VNV973" s="26"/>
      <c r="VNW973" s="26"/>
      <c r="VNX973" s="26"/>
      <c r="VNY973" s="26"/>
      <c r="VNZ973" s="26"/>
      <c r="VOA973" s="26"/>
      <c r="VOB973" s="26"/>
      <c r="VOC973" s="26"/>
      <c r="VOD973" s="26"/>
      <c r="VOE973" s="26"/>
      <c r="VOF973" s="26"/>
      <c r="VOG973" s="26"/>
      <c r="VOH973" s="26"/>
      <c r="VOI973" s="26"/>
      <c r="VOJ973" s="26"/>
      <c r="VOK973" s="26"/>
      <c r="VOL973" s="26"/>
      <c r="VOM973" s="26"/>
      <c r="VON973" s="26"/>
      <c r="VOO973" s="26"/>
      <c r="VOP973" s="26"/>
      <c r="VOQ973" s="26"/>
      <c r="VOR973" s="26"/>
      <c r="VOS973" s="26"/>
      <c r="VOT973" s="26"/>
      <c r="VOU973" s="26"/>
      <c r="VOV973" s="26"/>
      <c r="VOW973" s="26"/>
      <c r="VOX973" s="26"/>
      <c r="VOY973" s="26"/>
      <c r="VOZ973" s="26"/>
      <c r="VPA973" s="26"/>
      <c r="VPB973" s="26"/>
      <c r="VPC973" s="26"/>
      <c r="VPD973" s="26"/>
      <c r="VPE973" s="26"/>
      <c r="VPF973" s="26"/>
      <c r="VPG973" s="26"/>
      <c r="VPH973" s="26"/>
      <c r="VPI973" s="26"/>
      <c r="VPJ973" s="26"/>
      <c r="VPK973" s="26"/>
      <c r="VPL973" s="26"/>
      <c r="VPM973" s="26"/>
      <c r="VPN973" s="26"/>
      <c r="VPO973" s="26"/>
      <c r="VPP973" s="26"/>
      <c r="VPQ973" s="26"/>
      <c r="VPR973" s="26"/>
      <c r="VPS973" s="26"/>
      <c r="VPT973" s="26"/>
      <c r="VPU973" s="26"/>
      <c r="VPV973" s="26"/>
      <c r="VPW973" s="26"/>
      <c r="VPX973" s="26"/>
      <c r="VPY973" s="26"/>
      <c r="VPZ973" s="26"/>
      <c r="VQA973" s="26"/>
      <c r="VQB973" s="26"/>
      <c r="VQC973" s="26"/>
      <c r="VQD973" s="26"/>
      <c r="VQE973" s="26"/>
      <c r="VQF973" s="26"/>
      <c r="VQG973" s="26"/>
      <c r="VQH973" s="26"/>
      <c r="VQI973" s="26"/>
      <c r="VQJ973" s="26"/>
      <c r="VQK973" s="26"/>
      <c r="VQL973" s="26"/>
      <c r="VQM973" s="26"/>
      <c r="VQN973" s="26"/>
      <c r="VQO973" s="26"/>
      <c r="VQP973" s="26"/>
      <c r="VQQ973" s="26"/>
      <c r="VQR973" s="26"/>
      <c r="VQS973" s="26"/>
      <c r="VQT973" s="26"/>
      <c r="VQU973" s="26"/>
      <c r="VQV973" s="26"/>
      <c r="VQW973" s="26"/>
      <c r="VQX973" s="26"/>
      <c r="VQY973" s="26"/>
      <c r="VQZ973" s="26"/>
      <c r="VRA973" s="26"/>
      <c r="VRB973" s="26"/>
      <c r="VRC973" s="26"/>
      <c r="VRD973" s="26"/>
      <c r="VRE973" s="26"/>
      <c r="VRF973" s="26"/>
      <c r="VRG973" s="26"/>
      <c r="VRH973" s="26"/>
      <c r="VRI973" s="26"/>
      <c r="VRJ973" s="26"/>
      <c r="VRK973" s="26"/>
      <c r="VRL973" s="26"/>
      <c r="VRM973" s="26"/>
      <c r="VRN973" s="26"/>
      <c r="VRO973" s="26"/>
      <c r="VRP973" s="26"/>
      <c r="VRQ973" s="26"/>
      <c r="VRR973" s="26"/>
      <c r="VRS973" s="26"/>
      <c r="VRT973" s="26"/>
      <c r="VRU973" s="26"/>
      <c r="VRV973" s="26"/>
      <c r="VRW973" s="26"/>
      <c r="VRX973" s="26"/>
      <c r="VRY973" s="26"/>
      <c r="VRZ973" s="26"/>
      <c r="VSA973" s="26"/>
      <c r="VSB973" s="26"/>
      <c r="VSC973" s="26"/>
      <c r="VSD973" s="26"/>
      <c r="VSE973" s="26"/>
      <c r="VSF973" s="26"/>
      <c r="VSG973" s="26"/>
      <c r="VSH973" s="26"/>
      <c r="VSI973" s="26"/>
      <c r="VSJ973" s="26"/>
      <c r="VSK973" s="26"/>
      <c r="VSL973" s="26"/>
      <c r="VSM973" s="26"/>
      <c r="VSN973" s="26"/>
      <c r="VSO973" s="26"/>
      <c r="VSP973" s="26"/>
      <c r="VSQ973" s="26"/>
      <c r="VSR973" s="26"/>
      <c r="VSS973" s="26"/>
      <c r="VST973" s="26"/>
      <c r="VSU973" s="26"/>
      <c r="VSV973" s="26"/>
      <c r="VSW973" s="26"/>
      <c r="VSX973" s="26"/>
      <c r="VSY973" s="26"/>
      <c r="VSZ973" s="26"/>
      <c r="VTA973" s="26"/>
      <c r="VTB973" s="26"/>
      <c r="VTC973" s="26"/>
      <c r="VTD973" s="26"/>
      <c r="VTE973" s="26"/>
      <c r="VTF973" s="26"/>
      <c r="VTG973" s="26"/>
      <c r="VTH973" s="26"/>
      <c r="VTI973" s="26"/>
      <c r="VTJ973" s="26"/>
      <c r="VTK973" s="26"/>
      <c r="VTL973" s="26"/>
      <c r="VTM973" s="26"/>
      <c r="VTN973" s="26"/>
      <c r="VTO973" s="26"/>
      <c r="VTP973" s="26"/>
      <c r="VTQ973" s="26"/>
      <c r="VTR973" s="26"/>
      <c r="VTS973" s="26"/>
      <c r="VTT973" s="26"/>
      <c r="VTU973" s="26"/>
      <c r="VTV973" s="26"/>
      <c r="VTW973" s="26"/>
      <c r="VTX973" s="26"/>
      <c r="VTY973" s="26"/>
      <c r="VTZ973" s="26"/>
      <c r="VUA973" s="26"/>
      <c r="VUB973" s="26"/>
      <c r="VUC973" s="26"/>
      <c r="VUD973" s="26"/>
      <c r="VUE973" s="26"/>
      <c r="VUF973" s="26"/>
      <c r="VUG973" s="26"/>
      <c r="VUH973" s="26"/>
      <c r="VUI973" s="26"/>
      <c r="VUJ973" s="26"/>
      <c r="VUK973" s="26"/>
      <c r="VUL973" s="26"/>
      <c r="VUM973" s="26"/>
      <c r="VUN973" s="26"/>
      <c r="VUO973" s="26"/>
      <c r="VUP973" s="26"/>
      <c r="VUQ973" s="26"/>
      <c r="VUR973" s="26"/>
      <c r="VUS973" s="26"/>
      <c r="VUT973" s="26"/>
      <c r="VUU973" s="26"/>
      <c r="VUV973" s="26"/>
      <c r="VUW973" s="26"/>
      <c r="VUX973" s="26"/>
      <c r="VUY973" s="26"/>
      <c r="VUZ973" s="26"/>
      <c r="VVA973" s="26"/>
      <c r="VVB973" s="26"/>
      <c r="VVC973" s="26"/>
      <c r="VVD973" s="26"/>
      <c r="VVE973" s="26"/>
      <c r="VVF973" s="26"/>
      <c r="VVG973" s="26"/>
      <c r="VVH973" s="26"/>
      <c r="VVI973" s="26"/>
      <c r="VVJ973" s="26"/>
      <c r="VVK973" s="26"/>
      <c r="VVL973" s="26"/>
      <c r="VVM973" s="26"/>
      <c r="VVN973" s="26"/>
      <c r="VVO973" s="26"/>
      <c r="VVP973" s="26"/>
      <c r="VVQ973" s="26"/>
      <c r="VVR973" s="26"/>
      <c r="VVS973" s="26"/>
      <c r="VVT973" s="26"/>
      <c r="VVU973" s="26"/>
      <c r="VVV973" s="26"/>
      <c r="VVW973" s="26"/>
      <c r="VVX973" s="26"/>
      <c r="VVY973" s="26"/>
      <c r="VVZ973" s="26"/>
      <c r="VWA973" s="26"/>
      <c r="VWB973" s="26"/>
      <c r="VWC973" s="26"/>
      <c r="VWD973" s="26"/>
      <c r="VWE973" s="26"/>
      <c r="VWF973" s="26"/>
      <c r="VWG973" s="26"/>
      <c r="VWH973" s="26"/>
      <c r="VWI973" s="26"/>
      <c r="VWJ973" s="26"/>
      <c r="VWK973" s="26"/>
      <c r="VWL973" s="26"/>
      <c r="VWM973" s="26"/>
      <c r="VWN973" s="26"/>
      <c r="VWO973" s="26"/>
      <c r="VWP973" s="26"/>
      <c r="VWQ973" s="26"/>
      <c r="VWR973" s="26"/>
      <c r="VWS973" s="26"/>
      <c r="VWT973" s="26"/>
      <c r="VWU973" s="26"/>
      <c r="VWV973" s="26"/>
      <c r="VWW973" s="26"/>
      <c r="VWX973" s="26"/>
      <c r="VWY973" s="26"/>
      <c r="VWZ973" s="26"/>
      <c r="VXA973" s="26"/>
      <c r="VXB973" s="26"/>
      <c r="VXC973" s="26"/>
      <c r="VXD973" s="26"/>
      <c r="VXE973" s="26"/>
      <c r="VXF973" s="26"/>
      <c r="VXG973" s="26"/>
      <c r="VXH973" s="26"/>
      <c r="VXI973" s="26"/>
      <c r="VXJ973" s="26"/>
      <c r="VXK973" s="26"/>
      <c r="VXL973" s="26"/>
      <c r="VXM973" s="26"/>
      <c r="VXN973" s="26"/>
      <c r="VXO973" s="26"/>
      <c r="VXP973" s="26"/>
      <c r="VXQ973" s="26"/>
      <c r="VXR973" s="26"/>
      <c r="VXS973" s="26"/>
      <c r="VXT973" s="26"/>
      <c r="VXU973" s="26"/>
      <c r="VXV973" s="26"/>
      <c r="VXW973" s="26"/>
      <c r="VXX973" s="26"/>
      <c r="VXY973" s="26"/>
      <c r="VXZ973" s="26"/>
      <c r="VYA973" s="26"/>
      <c r="VYB973" s="26"/>
      <c r="VYC973" s="26"/>
      <c r="VYD973" s="26"/>
      <c r="VYE973" s="26"/>
      <c r="VYF973" s="26"/>
      <c r="VYG973" s="26"/>
      <c r="VYH973" s="26"/>
      <c r="VYI973" s="26"/>
      <c r="VYJ973" s="26"/>
      <c r="VYK973" s="26"/>
      <c r="VYL973" s="26"/>
      <c r="VYM973" s="26"/>
      <c r="VYN973" s="26"/>
      <c r="VYO973" s="26"/>
      <c r="VYP973" s="26"/>
      <c r="VYQ973" s="26"/>
      <c r="VYR973" s="26"/>
      <c r="VYS973" s="26"/>
      <c r="VYT973" s="26"/>
      <c r="VYU973" s="26"/>
      <c r="VYV973" s="26"/>
      <c r="VYW973" s="26"/>
      <c r="VYX973" s="26"/>
      <c r="VYY973" s="26"/>
      <c r="VYZ973" s="26"/>
      <c r="VZA973" s="26"/>
      <c r="VZB973" s="26"/>
      <c r="VZC973" s="26"/>
      <c r="VZD973" s="26"/>
      <c r="VZE973" s="26"/>
      <c r="VZF973" s="26"/>
      <c r="VZG973" s="26"/>
      <c r="VZH973" s="26"/>
      <c r="VZI973" s="26"/>
      <c r="VZJ973" s="26"/>
      <c r="VZK973" s="26"/>
      <c r="VZL973" s="26"/>
      <c r="VZM973" s="26"/>
      <c r="VZN973" s="26"/>
      <c r="VZO973" s="26"/>
      <c r="VZP973" s="26"/>
      <c r="VZQ973" s="26"/>
      <c r="VZR973" s="26"/>
      <c r="VZS973" s="26"/>
      <c r="VZT973" s="26"/>
      <c r="VZU973" s="26"/>
      <c r="VZV973" s="26"/>
      <c r="VZW973" s="26"/>
      <c r="VZX973" s="26"/>
      <c r="VZY973" s="26"/>
      <c r="VZZ973" s="26"/>
      <c r="WAA973" s="26"/>
      <c r="WAB973" s="26"/>
      <c r="WAC973" s="26"/>
      <c r="WAD973" s="26"/>
      <c r="WAE973" s="26"/>
      <c r="WAF973" s="26"/>
      <c r="WAG973" s="26"/>
      <c r="WAH973" s="26"/>
      <c r="WAI973" s="26"/>
      <c r="WAJ973" s="26"/>
      <c r="WAK973" s="26"/>
      <c r="WAL973" s="26"/>
      <c r="WAM973" s="26"/>
      <c r="WAN973" s="26"/>
      <c r="WAO973" s="26"/>
      <c r="WAP973" s="26"/>
      <c r="WAQ973" s="26"/>
      <c r="WAR973" s="26"/>
      <c r="WAS973" s="26"/>
      <c r="WAT973" s="26"/>
      <c r="WAU973" s="26"/>
      <c r="WAV973" s="26"/>
      <c r="WAW973" s="26"/>
      <c r="WAX973" s="26"/>
      <c r="WAY973" s="26"/>
      <c r="WAZ973" s="26"/>
      <c r="WBA973" s="26"/>
      <c r="WBB973" s="26"/>
      <c r="WBC973" s="26"/>
      <c r="WBD973" s="26"/>
      <c r="WBE973" s="26"/>
      <c r="WBF973" s="26"/>
      <c r="WBG973" s="26"/>
      <c r="WBH973" s="26"/>
      <c r="WBI973" s="26"/>
      <c r="WBJ973" s="26"/>
      <c r="WBK973" s="26"/>
      <c r="WBL973" s="26"/>
      <c r="WBM973" s="26"/>
      <c r="WBN973" s="26"/>
      <c r="WBO973" s="26"/>
      <c r="WBP973" s="26"/>
      <c r="WBQ973" s="26"/>
      <c r="WBR973" s="26"/>
      <c r="WBS973" s="26"/>
      <c r="WBT973" s="26"/>
      <c r="WBU973" s="26"/>
      <c r="WBV973" s="26"/>
      <c r="WBW973" s="26"/>
      <c r="WBX973" s="26"/>
      <c r="WBY973" s="26"/>
      <c r="WBZ973" s="26"/>
      <c r="WCA973" s="26"/>
      <c r="WCB973" s="26"/>
      <c r="WCC973" s="26"/>
      <c r="WCD973" s="26"/>
      <c r="WCE973" s="26"/>
      <c r="WCF973" s="26"/>
      <c r="WCG973" s="26"/>
      <c r="WCH973" s="26"/>
      <c r="WCI973" s="26"/>
      <c r="WCJ973" s="26"/>
      <c r="WCK973" s="26"/>
      <c r="WCL973" s="26"/>
      <c r="WCM973" s="26"/>
      <c r="WCN973" s="26"/>
      <c r="WCO973" s="26"/>
      <c r="WCP973" s="26"/>
      <c r="WCQ973" s="26"/>
      <c r="WCR973" s="26"/>
      <c r="WCS973" s="26"/>
      <c r="WCT973" s="26"/>
      <c r="WCU973" s="26"/>
      <c r="WCV973" s="26"/>
      <c r="WCW973" s="26"/>
      <c r="WCX973" s="26"/>
      <c r="WCY973" s="26"/>
      <c r="WCZ973" s="26"/>
      <c r="WDA973" s="26"/>
      <c r="WDB973" s="26"/>
      <c r="WDC973" s="26"/>
      <c r="WDD973" s="26"/>
      <c r="WDE973" s="26"/>
      <c r="WDF973" s="26"/>
      <c r="WDG973" s="26"/>
      <c r="WDH973" s="26"/>
      <c r="WDI973" s="26"/>
      <c r="WDJ973" s="26"/>
      <c r="WDK973" s="26"/>
      <c r="WDL973" s="26"/>
      <c r="WDM973" s="26"/>
      <c r="WDN973" s="26"/>
      <c r="WDO973" s="26"/>
      <c r="WDP973" s="26"/>
      <c r="WDQ973" s="26"/>
      <c r="WDR973" s="26"/>
      <c r="WDS973" s="26"/>
      <c r="WDT973" s="26"/>
      <c r="WDU973" s="26"/>
      <c r="WDV973" s="26"/>
      <c r="WDW973" s="26"/>
      <c r="WDX973" s="26"/>
      <c r="WDY973" s="26"/>
      <c r="WDZ973" s="26"/>
      <c r="WEA973" s="26"/>
      <c r="WEB973" s="26"/>
      <c r="WEC973" s="26"/>
      <c r="WED973" s="26"/>
      <c r="WEE973" s="26"/>
      <c r="WEF973" s="26"/>
      <c r="WEG973" s="26"/>
      <c r="WEH973" s="26"/>
      <c r="WEI973" s="26"/>
      <c r="WEJ973" s="26"/>
      <c r="WEK973" s="26"/>
      <c r="WEL973" s="26"/>
      <c r="WEM973" s="26"/>
      <c r="WEN973" s="26"/>
      <c r="WEO973" s="26"/>
      <c r="WEP973" s="26"/>
      <c r="WEQ973" s="26"/>
      <c r="WER973" s="26"/>
      <c r="WES973" s="26"/>
      <c r="WET973" s="26"/>
      <c r="WEU973" s="26"/>
      <c r="WEV973" s="26"/>
      <c r="WEW973" s="26"/>
      <c r="WEX973" s="26"/>
      <c r="WEY973" s="26"/>
      <c r="WEZ973" s="26"/>
      <c r="WFA973" s="26"/>
      <c r="WFB973" s="26"/>
      <c r="WFC973" s="26"/>
      <c r="WFD973" s="26"/>
      <c r="WFE973" s="26"/>
      <c r="WFF973" s="26"/>
      <c r="WFG973" s="26"/>
      <c r="WFH973" s="26"/>
      <c r="WFI973" s="26"/>
      <c r="WFJ973" s="26"/>
      <c r="WFK973" s="26"/>
      <c r="WFL973" s="26"/>
      <c r="WFM973" s="26"/>
      <c r="WFN973" s="26"/>
      <c r="WFO973" s="26"/>
      <c r="WFP973" s="26"/>
      <c r="WFQ973" s="26"/>
      <c r="WFR973" s="26"/>
      <c r="WFS973" s="26"/>
      <c r="WFT973" s="26"/>
      <c r="WFU973" s="26"/>
      <c r="WFV973" s="26"/>
      <c r="WFW973" s="26"/>
      <c r="WFX973" s="26"/>
      <c r="WFY973" s="26"/>
      <c r="WFZ973" s="26"/>
      <c r="WGA973" s="26"/>
      <c r="WGB973" s="26"/>
      <c r="WGC973" s="26"/>
      <c r="WGD973" s="26"/>
      <c r="WGE973" s="26"/>
      <c r="WGF973" s="26"/>
      <c r="WGG973" s="26"/>
      <c r="WGH973" s="26"/>
      <c r="WGI973" s="26"/>
      <c r="WGJ973" s="26"/>
      <c r="WGK973" s="26"/>
      <c r="WGL973" s="26"/>
      <c r="WGM973" s="26"/>
      <c r="WGN973" s="26"/>
      <c r="WGO973" s="26"/>
      <c r="WGP973" s="26"/>
      <c r="WGQ973" s="26"/>
      <c r="WGR973" s="26"/>
      <c r="WGS973" s="26"/>
      <c r="WGT973" s="26"/>
      <c r="WGU973" s="26"/>
      <c r="WGV973" s="26"/>
      <c r="WGW973" s="26"/>
      <c r="WGX973" s="26"/>
      <c r="WGY973" s="26"/>
      <c r="WGZ973" s="26"/>
      <c r="WHA973" s="26"/>
      <c r="WHB973" s="26"/>
      <c r="WHC973" s="26"/>
      <c r="WHD973" s="26"/>
      <c r="WHE973" s="26"/>
      <c r="WHF973" s="26"/>
      <c r="WHG973" s="26"/>
      <c r="WHH973" s="26"/>
      <c r="WHI973" s="26"/>
      <c r="WHJ973" s="26"/>
      <c r="WHK973" s="26"/>
      <c r="WHL973" s="26"/>
      <c r="WHM973" s="26"/>
      <c r="WHN973" s="26"/>
      <c r="WHO973" s="26"/>
      <c r="WHP973" s="26"/>
      <c r="WHQ973" s="26"/>
      <c r="WHR973" s="26"/>
      <c r="WHS973" s="26"/>
      <c r="WHT973" s="26"/>
      <c r="WHU973" s="26"/>
      <c r="WHV973" s="26"/>
      <c r="WHW973" s="26"/>
      <c r="WHX973" s="26"/>
      <c r="WHY973" s="26"/>
      <c r="WHZ973" s="26"/>
      <c r="WIA973" s="26"/>
      <c r="WIB973" s="26"/>
      <c r="WIC973" s="26"/>
      <c r="WID973" s="26"/>
      <c r="WIE973" s="26"/>
      <c r="WIF973" s="26"/>
      <c r="WIG973" s="26"/>
      <c r="WIH973" s="26"/>
      <c r="WII973" s="26"/>
      <c r="WIJ973" s="26"/>
      <c r="WIK973" s="26"/>
      <c r="WIL973" s="26"/>
      <c r="WIM973" s="26"/>
      <c r="WIN973" s="26"/>
      <c r="WIO973" s="26"/>
      <c r="WIP973" s="26"/>
      <c r="WIQ973" s="26"/>
      <c r="WIR973" s="26"/>
      <c r="WIS973" s="26"/>
      <c r="WIT973" s="26"/>
      <c r="WIU973" s="26"/>
      <c r="WIV973" s="26"/>
      <c r="WIW973" s="26"/>
      <c r="WIX973" s="26"/>
      <c r="WIY973" s="26"/>
      <c r="WIZ973" s="26"/>
      <c r="WJA973" s="26"/>
      <c r="WJB973" s="26"/>
      <c r="WJC973" s="26"/>
      <c r="WJD973" s="26"/>
      <c r="WJE973" s="26"/>
      <c r="WJF973" s="26"/>
      <c r="WJG973" s="26"/>
      <c r="WJH973" s="26"/>
      <c r="WJI973" s="26"/>
      <c r="WJJ973" s="26"/>
      <c r="WJK973" s="26"/>
      <c r="WJL973" s="26"/>
      <c r="WJM973" s="26"/>
      <c r="WJN973" s="26"/>
      <c r="WJO973" s="26"/>
      <c r="WJP973" s="26"/>
      <c r="WJQ973" s="26"/>
      <c r="WJR973" s="26"/>
      <c r="WJS973" s="26"/>
      <c r="WJT973" s="26"/>
      <c r="WJU973" s="26"/>
      <c r="WJV973" s="26"/>
      <c r="WJW973" s="26"/>
      <c r="WJX973" s="26"/>
      <c r="WJY973" s="26"/>
      <c r="WJZ973" s="26"/>
      <c r="WKA973" s="26"/>
      <c r="WKB973" s="26"/>
      <c r="WKC973" s="26"/>
      <c r="WKD973" s="26"/>
      <c r="WKE973" s="26"/>
      <c r="WKF973" s="26"/>
      <c r="WKG973" s="26"/>
      <c r="WKH973" s="26"/>
      <c r="WKI973" s="26"/>
      <c r="WKJ973" s="26"/>
      <c r="WKK973" s="26"/>
      <c r="WKL973" s="26"/>
      <c r="WKM973" s="26"/>
      <c r="WKN973" s="26"/>
      <c r="WKO973" s="26"/>
      <c r="WKP973" s="26"/>
      <c r="WKQ973" s="26"/>
      <c r="WKR973" s="26"/>
      <c r="WKS973" s="26"/>
      <c r="WKT973" s="26"/>
      <c r="WKU973" s="26"/>
      <c r="WKV973" s="26"/>
      <c r="WKW973" s="26"/>
      <c r="WKX973" s="26"/>
      <c r="WKY973" s="26"/>
      <c r="WKZ973" s="26"/>
      <c r="WLA973" s="26"/>
      <c r="WLB973" s="26"/>
      <c r="WLC973" s="26"/>
      <c r="WLD973" s="26"/>
      <c r="WLE973" s="26"/>
      <c r="WLF973" s="26"/>
      <c r="WLG973" s="26"/>
      <c r="WLH973" s="26"/>
      <c r="WLI973" s="26"/>
      <c r="WLJ973" s="26"/>
      <c r="WLK973" s="26"/>
      <c r="WLL973" s="26"/>
      <c r="WLM973" s="26"/>
      <c r="WLN973" s="26"/>
      <c r="WLO973" s="26"/>
      <c r="WLP973" s="26"/>
      <c r="WLQ973" s="26"/>
      <c r="WLR973" s="26"/>
      <c r="WLS973" s="26"/>
      <c r="WLT973" s="26"/>
      <c r="WLU973" s="26"/>
      <c r="WLV973" s="26"/>
      <c r="WLW973" s="26"/>
      <c r="WLX973" s="26"/>
      <c r="WLY973" s="26"/>
      <c r="WLZ973" s="26"/>
      <c r="WMA973" s="26"/>
      <c r="WMB973" s="26"/>
      <c r="WMC973" s="26"/>
      <c r="WMD973" s="26"/>
      <c r="WME973" s="26"/>
      <c r="WMF973" s="26"/>
      <c r="WMG973" s="26"/>
      <c r="WMH973" s="26"/>
      <c r="WMI973" s="26"/>
      <c r="WMJ973" s="26"/>
      <c r="WMK973" s="26"/>
      <c r="WML973" s="26"/>
      <c r="WMM973" s="26"/>
      <c r="WMN973" s="26"/>
      <c r="WMO973" s="26"/>
      <c r="WMP973" s="26"/>
      <c r="WMQ973" s="26"/>
      <c r="WMR973" s="26"/>
      <c r="WMS973" s="26"/>
      <c r="WMT973" s="26"/>
      <c r="WMU973" s="26"/>
      <c r="WMV973" s="26"/>
      <c r="WMW973" s="26"/>
      <c r="WMX973" s="26"/>
      <c r="WMY973" s="26"/>
      <c r="WMZ973" s="26"/>
      <c r="WNA973" s="26"/>
      <c r="WNB973" s="26"/>
      <c r="WNC973" s="26"/>
      <c r="WND973" s="26"/>
      <c r="WNE973" s="26"/>
      <c r="WNF973" s="26"/>
      <c r="WNG973" s="26"/>
      <c r="WNH973" s="26"/>
      <c r="WNI973" s="26"/>
      <c r="WNJ973" s="26"/>
      <c r="WNK973" s="26"/>
      <c r="WNL973" s="26"/>
      <c r="WNM973" s="26"/>
      <c r="WNN973" s="26"/>
      <c r="WNO973" s="26"/>
      <c r="WNP973" s="26"/>
      <c r="WNQ973" s="26"/>
      <c r="WNR973" s="26"/>
      <c r="WNS973" s="26"/>
      <c r="WNT973" s="26"/>
      <c r="WNU973" s="26"/>
      <c r="WNV973" s="26"/>
      <c r="WNW973" s="26"/>
      <c r="WNX973" s="26"/>
      <c r="WNY973" s="26"/>
      <c r="WNZ973" s="26"/>
      <c r="WOA973" s="26"/>
      <c r="WOB973" s="26"/>
      <c r="WOC973" s="26"/>
      <c r="WOD973" s="26"/>
      <c r="WOE973" s="26"/>
      <c r="WOF973" s="26"/>
      <c r="WOG973" s="26"/>
      <c r="WOH973" s="26"/>
      <c r="WOI973" s="26"/>
      <c r="WOJ973" s="26"/>
      <c r="WOK973" s="26"/>
      <c r="WOL973" s="26"/>
      <c r="WOM973" s="26"/>
      <c r="WON973" s="26"/>
      <c r="WOO973" s="26"/>
      <c r="WOP973" s="26"/>
      <c r="WOQ973" s="26"/>
      <c r="WOR973" s="26"/>
      <c r="WOS973" s="26"/>
      <c r="WOT973" s="26"/>
      <c r="WOU973" s="26"/>
      <c r="WOV973" s="26"/>
      <c r="WOW973" s="26"/>
      <c r="WOX973" s="26"/>
      <c r="WOY973" s="26"/>
      <c r="WOZ973" s="26"/>
      <c r="WPA973" s="26"/>
      <c r="WPB973" s="26"/>
      <c r="WPC973" s="26"/>
      <c r="WPD973" s="26"/>
      <c r="WPE973" s="26"/>
      <c r="WPF973" s="26"/>
      <c r="WPG973" s="26"/>
      <c r="WPH973" s="26"/>
      <c r="WPI973" s="26"/>
      <c r="WPJ973" s="26"/>
      <c r="WPK973" s="26"/>
      <c r="WPL973" s="26"/>
      <c r="WPM973" s="26"/>
      <c r="WPN973" s="26"/>
      <c r="WPO973" s="26"/>
      <c r="WPP973" s="26"/>
      <c r="WPQ973" s="26"/>
      <c r="WPR973" s="26"/>
      <c r="WPS973" s="26"/>
      <c r="WPT973" s="26"/>
      <c r="WPU973" s="26"/>
      <c r="WPV973" s="26"/>
      <c r="WPW973" s="26"/>
      <c r="WPX973" s="26"/>
      <c r="WPY973" s="26"/>
      <c r="WPZ973" s="26"/>
      <c r="WQA973" s="26"/>
      <c r="WQB973" s="26"/>
      <c r="WQC973" s="26"/>
      <c r="WQD973" s="26"/>
      <c r="WQE973" s="26"/>
      <c r="WQF973" s="26"/>
      <c r="WQG973" s="26"/>
      <c r="WQH973" s="26"/>
      <c r="WQI973" s="26"/>
      <c r="WQJ973" s="26"/>
      <c r="WQK973" s="26"/>
      <c r="WQL973" s="26"/>
      <c r="WQM973" s="26"/>
      <c r="WQN973" s="26"/>
      <c r="WQO973" s="26"/>
      <c r="WQP973" s="26"/>
      <c r="WQQ973" s="26"/>
      <c r="WQR973" s="26"/>
      <c r="WQS973" s="26"/>
      <c r="WQT973" s="26"/>
      <c r="WQU973" s="26"/>
      <c r="WQV973" s="26"/>
      <c r="WQW973" s="26"/>
      <c r="WQX973" s="26"/>
      <c r="WQY973" s="26"/>
      <c r="WQZ973" s="26"/>
      <c r="WRA973" s="26"/>
      <c r="WRB973" s="26"/>
      <c r="WRC973" s="26"/>
      <c r="WRD973" s="26"/>
      <c r="WRE973" s="26"/>
      <c r="WRF973" s="26"/>
      <c r="WRG973" s="26"/>
      <c r="WRH973" s="26"/>
      <c r="WRI973" s="26"/>
      <c r="WRJ973" s="26"/>
      <c r="WRK973" s="26"/>
      <c r="WRL973" s="26"/>
      <c r="WRM973" s="26"/>
      <c r="WRN973" s="26"/>
      <c r="WRO973" s="26"/>
      <c r="WRP973" s="26"/>
      <c r="WRQ973" s="26"/>
      <c r="WRR973" s="26"/>
      <c r="WRS973" s="26"/>
      <c r="WRT973" s="26"/>
      <c r="WRU973" s="26"/>
      <c r="WRV973" s="26"/>
      <c r="WRW973" s="26"/>
      <c r="WRX973" s="26"/>
      <c r="WRY973" s="26"/>
      <c r="WRZ973" s="26"/>
      <c r="WSA973" s="26"/>
      <c r="WSB973" s="26"/>
      <c r="WSC973" s="26"/>
      <c r="WSD973" s="26"/>
      <c r="WSE973" s="26"/>
      <c r="WSF973" s="26"/>
      <c r="WSG973" s="26"/>
      <c r="WSH973" s="26"/>
      <c r="WSI973" s="26"/>
      <c r="WSJ973" s="26"/>
      <c r="WSK973" s="26"/>
      <c r="WSL973" s="26"/>
      <c r="WSM973" s="26"/>
      <c r="WSN973" s="26"/>
      <c r="WSO973" s="26"/>
      <c r="WSP973" s="26"/>
      <c r="WSQ973" s="26"/>
      <c r="WSR973" s="26"/>
      <c r="WSS973" s="26"/>
      <c r="WST973" s="26"/>
      <c r="WSU973" s="26"/>
      <c r="WSV973" s="26"/>
      <c r="WSW973" s="26"/>
      <c r="WSX973" s="26"/>
      <c r="WSY973" s="26"/>
      <c r="WSZ973" s="26"/>
      <c r="WTA973" s="26"/>
      <c r="WTB973" s="26"/>
      <c r="WTC973" s="26"/>
      <c r="WTD973" s="26"/>
      <c r="WTE973" s="26"/>
      <c r="WTF973" s="26"/>
      <c r="WTG973" s="26"/>
      <c r="WTH973" s="26"/>
      <c r="WTI973" s="26"/>
      <c r="WTJ973" s="26"/>
      <c r="WTK973" s="26"/>
      <c r="WTL973" s="26"/>
      <c r="WTM973" s="26"/>
      <c r="WTN973" s="26"/>
      <c r="WTO973" s="26"/>
      <c r="WTP973" s="26"/>
      <c r="WTQ973" s="26"/>
      <c r="WTR973" s="26"/>
      <c r="WTS973" s="26"/>
      <c r="WTT973" s="26"/>
      <c r="WTU973" s="26"/>
      <c r="WTV973" s="26"/>
      <c r="WTW973" s="26"/>
      <c r="WTX973" s="26"/>
      <c r="WTY973" s="26"/>
      <c r="WTZ973" s="26"/>
      <c r="WUA973" s="26"/>
      <c r="WUB973" s="26"/>
      <c r="WUC973" s="26"/>
      <c r="WUD973" s="26"/>
      <c r="WUE973" s="26"/>
      <c r="WUF973" s="26"/>
      <c r="WUG973" s="26"/>
      <c r="WUH973" s="26"/>
      <c r="WUI973" s="26"/>
      <c r="WUJ973" s="26"/>
      <c r="WUK973" s="26"/>
      <c r="WUL973" s="26"/>
      <c r="WUM973" s="26"/>
      <c r="WUN973" s="26"/>
      <c r="WUO973" s="26"/>
      <c r="WUP973" s="26"/>
      <c r="WUQ973" s="26"/>
      <c r="WUR973" s="26"/>
      <c r="WUS973" s="26"/>
      <c r="WUT973" s="26"/>
      <c r="WUU973" s="26"/>
      <c r="WUV973" s="26"/>
      <c r="WUW973" s="26"/>
      <c r="WUX973" s="26"/>
      <c r="WUY973" s="26"/>
      <c r="WUZ973" s="26"/>
      <c r="WVA973" s="26"/>
      <c r="WVB973" s="26"/>
      <c r="WVC973" s="26"/>
      <c r="WVD973" s="26"/>
      <c r="WVE973" s="26"/>
      <c r="WVF973" s="26"/>
      <c r="WVG973" s="26"/>
      <c r="WVH973" s="26"/>
      <c r="WVI973" s="26"/>
      <c r="WVJ973" s="26"/>
      <c r="WVK973" s="26"/>
      <c r="WVL973" s="26"/>
      <c r="WVM973" s="26"/>
      <c r="WVN973" s="26"/>
      <c r="WVO973" s="26"/>
      <c r="WVP973" s="26"/>
      <c r="WVQ973" s="26"/>
      <c r="WVR973" s="26"/>
      <c r="WVS973" s="26"/>
      <c r="WVT973" s="26"/>
      <c r="WVU973" s="26"/>
      <c r="WVV973" s="26"/>
      <c r="WVW973" s="26"/>
      <c r="WVX973" s="26"/>
      <c r="WVY973" s="26"/>
      <c r="WVZ973" s="26"/>
      <c r="WWA973" s="26"/>
      <c r="WWB973" s="26"/>
      <c r="WWC973" s="26"/>
      <c r="WWD973" s="26"/>
      <c r="WWE973" s="26"/>
      <c r="WWF973" s="26"/>
      <c r="WWG973" s="26"/>
      <c r="WWH973" s="26"/>
      <c r="WWI973" s="26"/>
      <c r="WWJ973" s="26"/>
      <c r="WWK973" s="26"/>
      <c r="WWL973" s="26"/>
      <c r="WWM973" s="26"/>
      <c r="WWN973" s="26"/>
      <c r="WWO973" s="26"/>
      <c r="WWP973" s="26"/>
      <c r="WWQ973" s="26"/>
      <c r="WWR973" s="26"/>
      <c r="WWS973" s="26"/>
      <c r="WWT973" s="26"/>
      <c r="WWU973" s="26"/>
      <c r="WWV973" s="26"/>
      <c r="WWW973" s="26"/>
      <c r="WWX973" s="26"/>
      <c r="WWY973" s="26"/>
      <c r="WWZ973" s="26"/>
      <c r="WXA973" s="26"/>
      <c r="WXB973" s="26"/>
      <c r="WXC973" s="26"/>
      <c r="WXD973" s="26"/>
      <c r="WXE973" s="26"/>
      <c r="WXF973" s="26"/>
      <c r="WXG973" s="26"/>
      <c r="WXH973" s="26"/>
      <c r="WXI973" s="26"/>
      <c r="WXJ973" s="26"/>
      <c r="WXK973" s="26"/>
      <c r="WXL973" s="26"/>
      <c r="WXM973" s="26"/>
      <c r="WXN973" s="26"/>
      <c r="WXO973" s="26"/>
      <c r="WXP973" s="26"/>
      <c r="WXQ973" s="26"/>
      <c r="WXR973" s="26"/>
    </row>
    <row r="974" spans="1:16190" s="11" customFormat="1" x14ac:dyDescent="0.3">
      <c r="A974" s="27"/>
      <c r="B974" s="19"/>
      <c r="C974" s="20"/>
      <c r="D974" s="23"/>
      <c r="E974" s="22"/>
      <c r="F974" s="23"/>
      <c r="G974" s="46"/>
      <c r="H974" s="46"/>
      <c r="I974" s="23"/>
      <c r="J974" s="23"/>
      <c r="K974" s="28"/>
      <c r="L974" s="23"/>
      <c r="M974" s="24"/>
      <c r="N974" s="22"/>
      <c r="O974" s="22"/>
      <c r="P974" s="22"/>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CZ974" s="26"/>
      <c r="DA974" s="26"/>
      <c r="DB974" s="26"/>
      <c r="DC974" s="26"/>
      <c r="DD974" s="26"/>
      <c r="DE974" s="26"/>
      <c r="DF974" s="26"/>
      <c r="DG974" s="26"/>
      <c r="DH974" s="26"/>
      <c r="DI974" s="26"/>
      <c r="DJ974" s="26"/>
      <c r="DK974" s="26"/>
      <c r="DL974" s="26"/>
      <c r="DM974" s="26"/>
      <c r="DN974" s="26"/>
      <c r="DO974" s="26"/>
      <c r="DP974" s="26"/>
      <c r="DQ974" s="26"/>
      <c r="DR974" s="26"/>
      <c r="DS974" s="26"/>
      <c r="DT974" s="26"/>
      <c r="DU974" s="26"/>
      <c r="DV974" s="26"/>
      <c r="DW974" s="26"/>
      <c r="DX974" s="26"/>
      <c r="DY974" s="26"/>
      <c r="DZ974" s="26"/>
      <c r="EA974" s="26"/>
      <c r="EB974" s="26"/>
      <c r="EC974" s="26"/>
      <c r="ED974" s="26"/>
      <c r="EE974" s="26"/>
      <c r="EF974" s="26"/>
      <c r="EG974" s="26"/>
      <c r="EH974" s="26"/>
      <c r="EI974" s="26"/>
      <c r="EJ974" s="26"/>
      <c r="EK974" s="26"/>
      <c r="EL974" s="26"/>
      <c r="EM974" s="26"/>
      <c r="EN974" s="26"/>
      <c r="EO974" s="26"/>
      <c r="EP974" s="26"/>
      <c r="EQ974" s="26"/>
      <c r="ER974" s="26"/>
      <c r="ES974" s="26"/>
      <c r="ET974" s="26"/>
      <c r="EU974" s="26"/>
      <c r="EV974" s="26"/>
      <c r="EW974" s="26"/>
      <c r="EX974" s="26"/>
      <c r="EY974" s="26"/>
      <c r="EZ974" s="26"/>
      <c r="FA974" s="26"/>
      <c r="FB974" s="26"/>
      <c r="FC974" s="26"/>
      <c r="FD974" s="26"/>
      <c r="FE974" s="26"/>
      <c r="FF974" s="26"/>
      <c r="FG974" s="26"/>
      <c r="FH974" s="26"/>
      <c r="FI974" s="26"/>
      <c r="FJ974" s="26"/>
      <c r="FK974" s="26"/>
      <c r="FL974" s="26"/>
      <c r="FM974" s="26"/>
      <c r="FN974" s="26"/>
      <c r="FO974" s="26"/>
      <c r="FP974" s="26"/>
      <c r="FQ974" s="26"/>
      <c r="FR974" s="26"/>
      <c r="FS974" s="26"/>
      <c r="FT974" s="26"/>
      <c r="FU974" s="26"/>
      <c r="FV974" s="26"/>
      <c r="FW974" s="26"/>
      <c r="FX974" s="26"/>
      <c r="FY974" s="26"/>
      <c r="FZ974" s="26"/>
      <c r="GA974" s="26"/>
      <c r="GB974" s="26"/>
      <c r="GC974" s="26"/>
      <c r="GD974" s="26"/>
      <c r="GE974" s="26"/>
      <c r="GF974" s="26"/>
      <c r="GG974" s="26"/>
      <c r="GH974" s="26"/>
      <c r="GI974" s="26"/>
      <c r="GJ974" s="26"/>
      <c r="GK974" s="26"/>
      <c r="GL974" s="26"/>
      <c r="GM974" s="26"/>
      <c r="GN974" s="26"/>
      <c r="GO974" s="26"/>
      <c r="GP974" s="26"/>
      <c r="GQ974" s="26"/>
      <c r="GR974" s="26"/>
      <c r="GS974" s="26"/>
      <c r="GT974" s="26"/>
      <c r="GU974" s="26"/>
      <c r="GV974" s="26"/>
      <c r="GW974" s="26"/>
      <c r="GX974" s="26"/>
      <c r="GY974" s="26"/>
      <c r="GZ974" s="26"/>
      <c r="HA974" s="26"/>
      <c r="HB974" s="26"/>
      <c r="HC974" s="26"/>
      <c r="HD974" s="26"/>
      <c r="HE974" s="26"/>
      <c r="HF974" s="26"/>
      <c r="HG974" s="26"/>
      <c r="HH974" s="26"/>
      <c r="HI974" s="26"/>
      <c r="HJ974" s="26"/>
      <c r="HK974" s="26"/>
      <c r="HL974" s="26"/>
      <c r="HM974" s="26"/>
      <c r="HN974" s="26"/>
      <c r="HO974" s="26"/>
      <c r="HP974" s="26"/>
      <c r="HQ974" s="26"/>
      <c r="HR974" s="26"/>
      <c r="HS974" s="26"/>
      <c r="HT974" s="26"/>
      <c r="HU974" s="26"/>
      <c r="HV974" s="26"/>
      <c r="HW974" s="26"/>
      <c r="HX974" s="26"/>
      <c r="HY974" s="26"/>
      <c r="HZ974" s="26"/>
      <c r="IA974" s="26"/>
      <c r="IB974" s="26"/>
      <c r="IC974" s="26"/>
      <c r="ID974" s="26"/>
      <c r="IE974" s="26"/>
      <c r="IF974" s="26"/>
      <c r="IG974" s="26"/>
      <c r="IH974" s="26"/>
      <c r="II974" s="26"/>
      <c r="IJ974" s="26"/>
      <c r="IK974" s="26"/>
      <c r="IL974" s="26"/>
      <c r="IM974" s="26"/>
      <c r="IN974" s="26"/>
      <c r="IO974" s="26"/>
      <c r="IP974" s="26"/>
      <c r="IQ974" s="26"/>
      <c r="IR974" s="26"/>
      <c r="IS974" s="26"/>
      <c r="IT974" s="26"/>
      <c r="IU974" s="26"/>
      <c r="IV974" s="26"/>
      <c r="IW974" s="26"/>
      <c r="IX974" s="26"/>
      <c r="IY974" s="26"/>
      <c r="IZ974" s="26"/>
      <c r="JA974" s="26"/>
      <c r="JB974" s="26"/>
      <c r="JC974" s="26"/>
      <c r="JD974" s="26"/>
      <c r="JE974" s="26"/>
      <c r="JF974" s="26"/>
      <c r="JG974" s="26"/>
      <c r="JH974" s="26"/>
      <c r="JI974" s="26"/>
      <c r="JJ974" s="26"/>
      <c r="JK974" s="26"/>
      <c r="JL974" s="26"/>
      <c r="JM974" s="26"/>
      <c r="JN974" s="26"/>
      <c r="JO974" s="26"/>
      <c r="JP974" s="26"/>
      <c r="JQ974" s="26"/>
      <c r="JR974" s="26"/>
      <c r="JS974" s="26"/>
      <c r="JT974" s="26"/>
      <c r="JU974" s="26"/>
      <c r="JV974" s="26"/>
      <c r="JW974" s="26"/>
      <c r="JX974" s="26"/>
      <c r="JY974" s="26"/>
      <c r="JZ974" s="26"/>
      <c r="KA974" s="26"/>
      <c r="KB974" s="26"/>
      <c r="KC974" s="26"/>
      <c r="KD974" s="26"/>
      <c r="KE974" s="26"/>
      <c r="KF974" s="26"/>
      <c r="KG974" s="26"/>
      <c r="KH974" s="26"/>
      <c r="KI974" s="26"/>
      <c r="KJ974" s="26"/>
      <c r="KK974" s="26"/>
      <c r="KL974" s="26"/>
      <c r="KM974" s="26"/>
      <c r="KN974" s="26"/>
      <c r="KO974" s="26"/>
      <c r="KP974" s="26"/>
      <c r="KQ974" s="26"/>
      <c r="KR974" s="26"/>
      <c r="KS974" s="26"/>
      <c r="KT974" s="26"/>
      <c r="KU974" s="26"/>
      <c r="KV974" s="26"/>
      <c r="KW974" s="26"/>
      <c r="KX974" s="26"/>
      <c r="KY974" s="26"/>
      <c r="KZ974" s="26"/>
      <c r="LA974" s="26"/>
      <c r="LB974" s="26"/>
      <c r="LC974" s="26"/>
      <c r="LD974" s="26"/>
      <c r="LE974" s="26"/>
      <c r="LF974" s="26"/>
      <c r="LG974" s="26"/>
      <c r="LH974" s="26"/>
      <c r="LI974" s="26"/>
      <c r="LJ974" s="26"/>
      <c r="LK974" s="26"/>
      <c r="LL974" s="26"/>
      <c r="LM974" s="26"/>
      <c r="LN974" s="26"/>
      <c r="LO974" s="26"/>
      <c r="LP974" s="26"/>
      <c r="LQ974" s="26"/>
      <c r="LR974" s="26"/>
      <c r="LS974" s="26"/>
      <c r="LT974" s="26"/>
      <c r="LU974" s="26"/>
      <c r="LV974" s="26"/>
      <c r="LW974" s="26"/>
      <c r="LX974" s="26"/>
      <c r="LY974" s="26"/>
      <c r="LZ974" s="26"/>
      <c r="MA974" s="26"/>
      <c r="MB974" s="26"/>
      <c r="MC974" s="26"/>
      <c r="MD974" s="26"/>
      <c r="ME974" s="26"/>
      <c r="MF974" s="26"/>
      <c r="MG974" s="26"/>
      <c r="MH974" s="26"/>
      <c r="MI974" s="26"/>
      <c r="MJ974" s="26"/>
      <c r="MK974" s="26"/>
      <c r="ML974" s="26"/>
      <c r="MM974" s="26"/>
      <c r="MN974" s="26"/>
      <c r="MO974" s="26"/>
      <c r="MP974" s="26"/>
      <c r="MQ974" s="26"/>
      <c r="MR974" s="26"/>
      <c r="MS974" s="26"/>
      <c r="MT974" s="26"/>
      <c r="MU974" s="26"/>
      <c r="MV974" s="26"/>
      <c r="MW974" s="26"/>
      <c r="MX974" s="26"/>
      <c r="MY974" s="26"/>
      <c r="MZ974" s="26"/>
      <c r="NA974" s="26"/>
      <c r="NB974" s="26"/>
      <c r="NC974" s="26"/>
      <c r="ND974" s="26"/>
      <c r="NE974" s="26"/>
      <c r="NF974" s="26"/>
      <c r="NG974" s="26"/>
      <c r="NH974" s="26"/>
      <c r="NI974" s="26"/>
      <c r="NJ974" s="26"/>
      <c r="NK974" s="26"/>
      <c r="NL974" s="26"/>
      <c r="NM974" s="26"/>
      <c r="NN974" s="26"/>
      <c r="NO974" s="26"/>
      <c r="NP974" s="26"/>
      <c r="NQ974" s="26"/>
      <c r="NR974" s="26"/>
      <c r="NS974" s="26"/>
      <c r="NT974" s="26"/>
      <c r="NU974" s="26"/>
      <c r="NV974" s="26"/>
      <c r="NW974" s="26"/>
      <c r="NX974" s="26"/>
      <c r="NY974" s="26"/>
      <c r="NZ974" s="26"/>
      <c r="OA974" s="26"/>
      <c r="OB974" s="26"/>
      <c r="OC974" s="26"/>
      <c r="OD974" s="26"/>
      <c r="OE974" s="26"/>
      <c r="OF974" s="26"/>
      <c r="OG974" s="26"/>
      <c r="OH974" s="26"/>
      <c r="OI974" s="26"/>
      <c r="OJ974" s="26"/>
      <c r="OK974" s="26"/>
      <c r="OL974" s="26"/>
      <c r="OM974" s="26"/>
      <c r="ON974" s="26"/>
      <c r="OO974" s="26"/>
      <c r="OP974" s="26"/>
      <c r="OQ974" s="26"/>
      <c r="OR974" s="26"/>
      <c r="OS974" s="26"/>
      <c r="OT974" s="26"/>
      <c r="OU974" s="26"/>
      <c r="OV974" s="26"/>
      <c r="OW974" s="26"/>
      <c r="OX974" s="26"/>
      <c r="OY974" s="26"/>
      <c r="OZ974" s="26"/>
      <c r="PA974" s="26"/>
      <c r="PB974" s="26"/>
      <c r="PC974" s="26"/>
      <c r="PD974" s="26"/>
      <c r="PE974" s="26"/>
      <c r="PF974" s="26"/>
      <c r="PG974" s="26"/>
      <c r="PH974" s="26"/>
      <c r="PI974" s="26"/>
      <c r="PJ974" s="26"/>
      <c r="PK974" s="26"/>
      <c r="PL974" s="26"/>
      <c r="PM974" s="26"/>
      <c r="PN974" s="26"/>
      <c r="PO974" s="26"/>
      <c r="PP974" s="26"/>
      <c r="PQ974" s="26"/>
      <c r="PR974" s="26"/>
      <c r="PS974" s="26"/>
      <c r="PT974" s="26"/>
      <c r="PU974" s="26"/>
      <c r="PV974" s="26"/>
      <c r="PW974" s="26"/>
      <c r="PX974" s="26"/>
      <c r="PY974" s="26"/>
      <c r="PZ974" s="26"/>
      <c r="QA974" s="26"/>
      <c r="QB974" s="26"/>
      <c r="QC974" s="26"/>
      <c r="QD974" s="26"/>
      <c r="QE974" s="26"/>
      <c r="QF974" s="26"/>
      <c r="QG974" s="26"/>
      <c r="QH974" s="26"/>
      <c r="QI974" s="26"/>
      <c r="QJ974" s="26"/>
      <c r="QK974" s="26"/>
      <c r="QL974" s="26"/>
      <c r="QM974" s="26"/>
      <c r="QN974" s="26"/>
      <c r="QO974" s="26"/>
      <c r="QP974" s="26"/>
      <c r="QQ974" s="26"/>
      <c r="QR974" s="26"/>
      <c r="QS974" s="26"/>
      <c r="QT974" s="26"/>
      <c r="QU974" s="26"/>
      <c r="QV974" s="26"/>
      <c r="QW974" s="26"/>
      <c r="QX974" s="26"/>
      <c r="QY974" s="26"/>
      <c r="QZ974" s="26"/>
      <c r="RA974" s="26"/>
      <c r="RB974" s="26"/>
      <c r="RC974" s="26"/>
      <c r="RD974" s="26"/>
      <c r="RE974" s="26"/>
      <c r="RF974" s="26"/>
      <c r="RG974" s="26"/>
      <c r="RH974" s="26"/>
      <c r="RI974" s="26"/>
      <c r="RJ974" s="26"/>
      <c r="RK974" s="26"/>
      <c r="RL974" s="26"/>
      <c r="RM974" s="26"/>
      <c r="RN974" s="26"/>
      <c r="RO974" s="26"/>
      <c r="RP974" s="26"/>
      <c r="RQ974" s="26"/>
      <c r="RR974" s="26"/>
      <c r="RS974" s="26"/>
      <c r="RT974" s="26"/>
      <c r="RU974" s="26"/>
      <c r="RV974" s="26"/>
      <c r="RW974" s="26"/>
      <c r="RX974" s="26"/>
      <c r="RY974" s="26"/>
      <c r="RZ974" s="26"/>
      <c r="SA974" s="26"/>
      <c r="SB974" s="26"/>
      <c r="SC974" s="26"/>
      <c r="SD974" s="26"/>
      <c r="SE974" s="26"/>
      <c r="SF974" s="26"/>
      <c r="SG974" s="26"/>
      <c r="SH974" s="26"/>
      <c r="SI974" s="26"/>
      <c r="SJ974" s="26"/>
      <c r="SK974" s="26"/>
      <c r="SL974" s="26"/>
      <c r="SM974" s="26"/>
      <c r="SN974" s="26"/>
      <c r="SO974" s="26"/>
      <c r="SP974" s="26"/>
      <c r="SQ974" s="26"/>
      <c r="SR974" s="26"/>
      <c r="SS974" s="26"/>
      <c r="ST974" s="26"/>
      <c r="SU974" s="26"/>
      <c r="SV974" s="26"/>
      <c r="SW974" s="26"/>
      <c r="SX974" s="26"/>
      <c r="SY974" s="26"/>
      <c r="SZ974" s="26"/>
      <c r="TA974" s="26"/>
      <c r="TB974" s="26"/>
      <c r="TC974" s="26"/>
      <c r="TD974" s="26"/>
      <c r="TE974" s="26"/>
      <c r="TF974" s="26"/>
      <c r="TG974" s="26"/>
      <c r="TH974" s="26"/>
      <c r="TI974" s="26"/>
      <c r="TJ974" s="26"/>
      <c r="TK974" s="26"/>
      <c r="TL974" s="26"/>
      <c r="TM974" s="26"/>
      <c r="TN974" s="26"/>
      <c r="TO974" s="26"/>
      <c r="TP974" s="26"/>
      <c r="TQ974" s="26"/>
      <c r="TR974" s="26"/>
      <c r="TS974" s="26"/>
      <c r="TT974" s="26"/>
      <c r="TU974" s="26"/>
      <c r="TV974" s="26"/>
      <c r="TW974" s="26"/>
      <c r="TX974" s="26"/>
      <c r="TY974" s="26"/>
      <c r="TZ974" s="26"/>
      <c r="UA974" s="26"/>
      <c r="UB974" s="26"/>
      <c r="UC974" s="26"/>
      <c r="UD974" s="26"/>
      <c r="UE974" s="26"/>
      <c r="UF974" s="26"/>
      <c r="UG974" s="26"/>
      <c r="UH974" s="26"/>
      <c r="UI974" s="26"/>
      <c r="UJ974" s="26"/>
      <c r="UK974" s="26"/>
      <c r="UL974" s="26"/>
      <c r="UM974" s="26"/>
      <c r="UN974" s="26"/>
      <c r="UO974" s="26"/>
      <c r="UP974" s="26"/>
      <c r="UQ974" s="26"/>
      <c r="UR974" s="26"/>
      <c r="US974" s="26"/>
      <c r="UT974" s="26"/>
      <c r="UU974" s="26"/>
      <c r="UV974" s="26"/>
      <c r="UW974" s="26"/>
      <c r="UX974" s="26"/>
      <c r="UY974" s="26"/>
      <c r="UZ974" s="26"/>
      <c r="VA974" s="26"/>
      <c r="VB974" s="26"/>
      <c r="VC974" s="26"/>
      <c r="VD974" s="26"/>
      <c r="VE974" s="26"/>
      <c r="VF974" s="26"/>
      <c r="VG974" s="26"/>
      <c r="VH974" s="26"/>
      <c r="VI974" s="26"/>
      <c r="VJ974" s="26"/>
      <c r="VK974" s="26"/>
      <c r="VL974" s="26"/>
      <c r="VM974" s="26"/>
      <c r="VN974" s="26"/>
      <c r="VO974" s="26"/>
      <c r="VP974" s="26"/>
      <c r="VQ974" s="26"/>
      <c r="VR974" s="26"/>
      <c r="VS974" s="26"/>
      <c r="VT974" s="26"/>
      <c r="VU974" s="26"/>
      <c r="VV974" s="26"/>
      <c r="VW974" s="26"/>
      <c r="VX974" s="26"/>
      <c r="VY974" s="26"/>
      <c r="VZ974" s="26"/>
      <c r="WA974" s="26"/>
      <c r="WB974" s="26"/>
      <c r="WC974" s="26"/>
      <c r="WD974" s="26"/>
      <c r="WE974" s="26"/>
      <c r="WF974" s="26"/>
      <c r="WG974" s="26"/>
      <c r="WH974" s="26"/>
      <c r="WI974" s="26"/>
      <c r="WJ974" s="26"/>
      <c r="WK974" s="26"/>
      <c r="WL974" s="26"/>
      <c r="WM974" s="26"/>
      <c r="WN974" s="26"/>
      <c r="WO974" s="26"/>
      <c r="WP974" s="26"/>
      <c r="WQ974" s="26"/>
      <c r="WR974" s="26"/>
      <c r="WS974" s="26"/>
      <c r="WT974" s="26"/>
      <c r="WU974" s="26"/>
      <c r="WV974" s="26"/>
      <c r="WW974" s="26"/>
      <c r="WX974" s="26"/>
      <c r="WY974" s="26"/>
      <c r="WZ974" s="26"/>
      <c r="XA974" s="26"/>
      <c r="XB974" s="26"/>
      <c r="XC974" s="26"/>
      <c r="XD974" s="26"/>
      <c r="XE974" s="26"/>
      <c r="XF974" s="26"/>
      <c r="XG974" s="26"/>
      <c r="XH974" s="26"/>
      <c r="XI974" s="26"/>
      <c r="XJ974" s="26"/>
      <c r="XK974" s="26"/>
      <c r="XL974" s="26"/>
      <c r="XM974" s="26"/>
      <c r="XN974" s="26"/>
      <c r="XO974" s="26"/>
      <c r="XP974" s="26"/>
      <c r="XQ974" s="26"/>
      <c r="XR974" s="26"/>
      <c r="XS974" s="26"/>
      <c r="XT974" s="26"/>
      <c r="XU974" s="26"/>
      <c r="XV974" s="26"/>
      <c r="XW974" s="26"/>
      <c r="XX974" s="26"/>
      <c r="XY974" s="26"/>
      <c r="XZ974" s="26"/>
      <c r="YA974" s="26"/>
      <c r="YB974" s="26"/>
      <c r="YC974" s="26"/>
      <c r="YD974" s="26"/>
      <c r="YE974" s="26"/>
      <c r="YF974" s="26"/>
      <c r="YG974" s="26"/>
      <c r="YH974" s="26"/>
      <c r="YI974" s="26"/>
      <c r="YJ974" s="26"/>
      <c r="YK974" s="26"/>
      <c r="YL974" s="26"/>
      <c r="YM974" s="26"/>
      <c r="YN974" s="26"/>
      <c r="YO974" s="26"/>
      <c r="YP974" s="26"/>
      <c r="YQ974" s="26"/>
      <c r="YR974" s="26"/>
      <c r="YS974" s="26"/>
      <c r="YT974" s="26"/>
      <c r="YU974" s="26"/>
      <c r="YV974" s="26"/>
      <c r="YW974" s="26"/>
      <c r="YX974" s="26"/>
      <c r="YY974" s="26"/>
      <c r="YZ974" s="26"/>
      <c r="ZA974" s="26"/>
      <c r="ZB974" s="26"/>
      <c r="ZC974" s="26"/>
      <c r="ZD974" s="26"/>
      <c r="ZE974" s="26"/>
      <c r="ZF974" s="26"/>
      <c r="ZG974" s="26"/>
      <c r="ZH974" s="26"/>
      <c r="ZI974" s="26"/>
      <c r="ZJ974" s="26"/>
      <c r="ZK974" s="26"/>
      <c r="ZL974" s="26"/>
      <c r="ZM974" s="26"/>
      <c r="ZN974" s="26"/>
      <c r="ZO974" s="26"/>
      <c r="ZP974" s="26"/>
      <c r="ZQ974" s="26"/>
      <c r="ZR974" s="26"/>
      <c r="ZS974" s="26"/>
      <c r="ZT974" s="26"/>
      <c r="ZU974" s="26"/>
      <c r="ZV974" s="26"/>
      <c r="ZW974" s="26"/>
      <c r="ZX974" s="26"/>
      <c r="ZY974" s="26"/>
      <c r="ZZ974" s="26"/>
      <c r="AAA974" s="26"/>
      <c r="AAB974" s="26"/>
      <c r="AAC974" s="26"/>
      <c r="AAD974" s="26"/>
      <c r="AAE974" s="26"/>
      <c r="AAF974" s="26"/>
      <c r="AAG974" s="26"/>
      <c r="AAH974" s="26"/>
      <c r="AAI974" s="26"/>
      <c r="AAJ974" s="26"/>
      <c r="AAK974" s="26"/>
      <c r="AAL974" s="26"/>
      <c r="AAM974" s="26"/>
      <c r="AAN974" s="26"/>
      <c r="AAO974" s="26"/>
      <c r="AAP974" s="26"/>
      <c r="AAQ974" s="26"/>
      <c r="AAR974" s="26"/>
      <c r="AAS974" s="26"/>
      <c r="AAT974" s="26"/>
      <c r="AAU974" s="26"/>
      <c r="AAV974" s="26"/>
      <c r="AAW974" s="26"/>
      <c r="AAX974" s="26"/>
      <c r="AAY974" s="26"/>
      <c r="AAZ974" s="26"/>
      <c r="ABA974" s="26"/>
      <c r="ABB974" s="26"/>
      <c r="ABC974" s="26"/>
      <c r="ABD974" s="26"/>
      <c r="ABE974" s="26"/>
      <c r="ABF974" s="26"/>
      <c r="ABG974" s="26"/>
      <c r="ABH974" s="26"/>
      <c r="ABI974" s="26"/>
      <c r="ABJ974" s="26"/>
      <c r="ABK974" s="26"/>
      <c r="ABL974" s="26"/>
      <c r="ABM974" s="26"/>
      <c r="ABN974" s="26"/>
      <c r="ABO974" s="26"/>
      <c r="ABP974" s="26"/>
      <c r="ABQ974" s="26"/>
      <c r="ABR974" s="26"/>
      <c r="ABS974" s="26"/>
      <c r="ABT974" s="26"/>
      <c r="ABU974" s="26"/>
      <c r="ABV974" s="26"/>
      <c r="ABW974" s="26"/>
      <c r="ABX974" s="26"/>
      <c r="ABY974" s="26"/>
      <c r="ABZ974" s="26"/>
      <c r="ACA974" s="26"/>
      <c r="ACB974" s="26"/>
      <c r="ACC974" s="26"/>
      <c r="ACD974" s="26"/>
      <c r="ACE974" s="26"/>
      <c r="ACF974" s="26"/>
      <c r="ACG974" s="26"/>
      <c r="ACH974" s="26"/>
      <c r="ACI974" s="26"/>
      <c r="ACJ974" s="26"/>
      <c r="ACK974" s="26"/>
      <c r="ACL974" s="26"/>
      <c r="ACM974" s="26"/>
      <c r="ACN974" s="26"/>
      <c r="ACO974" s="26"/>
      <c r="ACP974" s="26"/>
      <c r="ACQ974" s="26"/>
      <c r="ACR974" s="26"/>
      <c r="ACS974" s="26"/>
      <c r="ACT974" s="26"/>
      <c r="ACU974" s="26"/>
      <c r="ACV974" s="26"/>
      <c r="ACW974" s="26"/>
      <c r="ACX974" s="26"/>
      <c r="ACY974" s="26"/>
      <c r="ACZ974" s="26"/>
      <c r="ADA974" s="26"/>
      <c r="ADB974" s="26"/>
      <c r="ADC974" s="26"/>
      <c r="ADD974" s="26"/>
      <c r="ADE974" s="26"/>
      <c r="ADF974" s="26"/>
      <c r="ADG974" s="26"/>
      <c r="ADH974" s="26"/>
      <c r="ADI974" s="26"/>
      <c r="ADJ974" s="26"/>
      <c r="ADK974" s="26"/>
      <c r="ADL974" s="26"/>
      <c r="ADM974" s="26"/>
      <c r="ADN974" s="26"/>
      <c r="ADO974" s="26"/>
      <c r="ADP974" s="26"/>
      <c r="ADQ974" s="26"/>
      <c r="ADR974" s="26"/>
      <c r="ADS974" s="26"/>
      <c r="ADT974" s="26"/>
      <c r="ADU974" s="26"/>
      <c r="ADV974" s="26"/>
      <c r="ADW974" s="26"/>
      <c r="ADX974" s="26"/>
      <c r="ADY974" s="26"/>
      <c r="ADZ974" s="26"/>
      <c r="AEA974" s="26"/>
      <c r="AEB974" s="26"/>
      <c r="AEC974" s="26"/>
      <c r="AED974" s="26"/>
      <c r="AEE974" s="26"/>
      <c r="AEF974" s="26"/>
      <c r="AEG974" s="26"/>
      <c r="AEH974" s="26"/>
      <c r="AEI974" s="26"/>
      <c r="AEJ974" s="26"/>
      <c r="AEK974" s="26"/>
      <c r="AEL974" s="26"/>
      <c r="AEM974" s="26"/>
      <c r="AEN974" s="26"/>
      <c r="AEO974" s="26"/>
      <c r="AEP974" s="26"/>
      <c r="AEQ974" s="26"/>
      <c r="AER974" s="26"/>
      <c r="AES974" s="26"/>
      <c r="AET974" s="26"/>
      <c r="AEU974" s="26"/>
      <c r="AEV974" s="26"/>
      <c r="AEW974" s="26"/>
      <c r="AEX974" s="26"/>
      <c r="AEY974" s="26"/>
      <c r="AEZ974" s="26"/>
      <c r="AFA974" s="26"/>
      <c r="AFB974" s="26"/>
      <c r="AFC974" s="26"/>
      <c r="AFD974" s="26"/>
      <c r="AFE974" s="26"/>
      <c r="AFF974" s="26"/>
      <c r="AFG974" s="26"/>
      <c r="AFH974" s="26"/>
      <c r="AFI974" s="26"/>
      <c r="AFJ974" s="26"/>
      <c r="AFK974" s="26"/>
      <c r="AFL974" s="26"/>
      <c r="AFM974" s="26"/>
      <c r="AFN974" s="26"/>
      <c r="AFO974" s="26"/>
      <c r="AFP974" s="26"/>
      <c r="AFQ974" s="26"/>
      <c r="AFR974" s="26"/>
      <c r="AFS974" s="26"/>
      <c r="AFT974" s="26"/>
      <c r="AFU974" s="26"/>
      <c r="AFV974" s="26"/>
      <c r="AFW974" s="26"/>
      <c r="AFX974" s="26"/>
      <c r="AFY974" s="26"/>
      <c r="AFZ974" s="26"/>
      <c r="AGA974" s="26"/>
      <c r="AGB974" s="26"/>
      <c r="AGC974" s="26"/>
      <c r="AGD974" s="26"/>
      <c r="AGE974" s="26"/>
      <c r="AGF974" s="26"/>
      <c r="AGG974" s="26"/>
      <c r="AGH974" s="26"/>
      <c r="AGI974" s="26"/>
      <c r="AGJ974" s="26"/>
      <c r="AGK974" s="26"/>
      <c r="AGL974" s="26"/>
      <c r="AGM974" s="26"/>
      <c r="AGN974" s="26"/>
      <c r="AGO974" s="26"/>
      <c r="AGP974" s="26"/>
      <c r="AGQ974" s="26"/>
      <c r="AGR974" s="26"/>
      <c r="AGS974" s="26"/>
      <c r="AGT974" s="26"/>
      <c r="AGU974" s="26"/>
      <c r="AGV974" s="26"/>
      <c r="AGW974" s="26"/>
      <c r="AGX974" s="26"/>
      <c r="AGY974" s="26"/>
      <c r="AGZ974" s="26"/>
      <c r="AHA974" s="26"/>
      <c r="AHB974" s="26"/>
      <c r="AHC974" s="26"/>
      <c r="AHD974" s="26"/>
      <c r="AHE974" s="26"/>
      <c r="AHF974" s="26"/>
      <c r="AHG974" s="26"/>
      <c r="AHH974" s="26"/>
      <c r="AHI974" s="26"/>
      <c r="AHJ974" s="26"/>
      <c r="AHK974" s="26"/>
      <c r="AHL974" s="26"/>
      <c r="AHM974" s="26"/>
      <c r="AHN974" s="26"/>
      <c r="AHO974" s="26"/>
      <c r="AHP974" s="26"/>
      <c r="AHQ974" s="26"/>
      <c r="AHR974" s="26"/>
      <c r="AHS974" s="26"/>
      <c r="AHT974" s="26"/>
      <c r="AHU974" s="26"/>
      <c r="AHV974" s="26"/>
      <c r="AHW974" s="26"/>
      <c r="AHX974" s="26"/>
      <c r="AHY974" s="26"/>
      <c r="AHZ974" s="26"/>
      <c r="AIA974" s="26"/>
      <c r="AIB974" s="26"/>
      <c r="AIC974" s="26"/>
      <c r="AID974" s="26"/>
      <c r="AIE974" s="26"/>
      <c r="AIF974" s="26"/>
      <c r="AIG974" s="26"/>
      <c r="AIH974" s="26"/>
      <c r="AII974" s="26"/>
      <c r="AIJ974" s="26"/>
      <c r="AIK974" s="26"/>
      <c r="AIL974" s="26"/>
      <c r="AIM974" s="26"/>
      <c r="AIN974" s="26"/>
      <c r="AIO974" s="26"/>
      <c r="AIP974" s="26"/>
      <c r="AIQ974" s="26"/>
      <c r="AIR974" s="26"/>
      <c r="AIS974" s="26"/>
      <c r="AIT974" s="26"/>
      <c r="AIU974" s="26"/>
      <c r="AIV974" s="26"/>
      <c r="AIW974" s="26"/>
      <c r="AIX974" s="26"/>
      <c r="AIY974" s="26"/>
      <c r="AIZ974" s="26"/>
      <c r="AJA974" s="26"/>
      <c r="AJB974" s="26"/>
      <c r="AJC974" s="26"/>
      <c r="AJD974" s="26"/>
      <c r="AJE974" s="26"/>
      <c r="AJF974" s="26"/>
      <c r="AJG974" s="26"/>
      <c r="AJH974" s="26"/>
      <c r="AJI974" s="26"/>
      <c r="AJJ974" s="26"/>
      <c r="AJK974" s="26"/>
      <c r="AJL974" s="26"/>
      <c r="AJM974" s="26"/>
      <c r="AJN974" s="26"/>
      <c r="AJO974" s="26"/>
      <c r="AJP974" s="26"/>
      <c r="AJQ974" s="26"/>
      <c r="AJR974" s="26"/>
      <c r="AJS974" s="26"/>
      <c r="AJT974" s="26"/>
      <c r="AJU974" s="26"/>
      <c r="AJV974" s="26"/>
      <c r="AJW974" s="26"/>
      <c r="AJX974" s="26"/>
      <c r="AJY974" s="26"/>
      <c r="AJZ974" s="26"/>
      <c r="AKA974" s="26"/>
      <c r="AKB974" s="26"/>
      <c r="AKC974" s="26"/>
      <c r="AKD974" s="26"/>
      <c r="AKE974" s="26"/>
      <c r="AKF974" s="26"/>
      <c r="AKG974" s="26"/>
      <c r="AKH974" s="26"/>
      <c r="AKI974" s="26"/>
      <c r="AKJ974" s="26"/>
      <c r="AKK974" s="26"/>
      <c r="AKL974" s="26"/>
      <c r="AKM974" s="26"/>
      <c r="AKN974" s="26"/>
      <c r="AKO974" s="26"/>
      <c r="AKP974" s="26"/>
      <c r="AKQ974" s="26"/>
      <c r="AKR974" s="26"/>
      <c r="AKS974" s="26"/>
      <c r="AKT974" s="26"/>
      <c r="AKU974" s="26"/>
      <c r="AKV974" s="26"/>
      <c r="AKW974" s="26"/>
      <c r="AKX974" s="26"/>
      <c r="AKY974" s="26"/>
      <c r="AKZ974" s="26"/>
      <c r="ALA974" s="26"/>
      <c r="ALB974" s="26"/>
      <c r="ALC974" s="26"/>
      <c r="ALD974" s="26"/>
      <c r="ALE974" s="26"/>
      <c r="ALF974" s="26"/>
      <c r="ALG974" s="26"/>
      <c r="ALH974" s="26"/>
      <c r="ALI974" s="26"/>
      <c r="ALJ974" s="26"/>
      <c r="ALK974" s="26"/>
      <c r="ALL974" s="26"/>
      <c r="ALM974" s="26"/>
      <c r="ALN974" s="26"/>
      <c r="ALO974" s="26"/>
      <c r="ALP974" s="26"/>
      <c r="ALQ974" s="26"/>
      <c r="ALR974" s="26"/>
      <c r="ALS974" s="26"/>
      <c r="ALT974" s="26"/>
      <c r="ALU974" s="26"/>
      <c r="ALV974" s="26"/>
      <c r="ALW974" s="26"/>
      <c r="ALX974" s="26"/>
      <c r="ALY974" s="26"/>
      <c r="ALZ974" s="26"/>
      <c r="AMA974" s="26"/>
      <c r="AMB974" s="26"/>
      <c r="AMC974" s="26"/>
      <c r="AMD974" s="26"/>
      <c r="AME974" s="26"/>
      <c r="AMF974" s="26"/>
      <c r="AMG974" s="26"/>
      <c r="AMH974" s="26"/>
      <c r="AMI974" s="26"/>
      <c r="AMJ974" s="26"/>
      <c r="AMK974" s="26"/>
      <c r="AML974" s="26"/>
      <c r="AMM974" s="26"/>
      <c r="AMN974" s="26"/>
      <c r="AMO974" s="26"/>
      <c r="AMP974" s="26"/>
      <c r="AMQ974" s="26"/>
      <c r="AMR974" s="26"/>
      <c r="AMS974" s="26"/>
      <c r="AMT974" s="26"/>
      <c r="AMU974" s="26"/>
      <c r="AMV974" s="26"/>
      <c r="AMW974" s="26"/>
      <c r="AMX974" s="26"/>
      <c r="AMY974" s="26"/>
      <c r="AMZ974" s="26"/>
      <c r="ANA974" s="26"/>
      <c r="ANB974" s="26"/>
      <c r="ANC974" s="26"/>
      <c r="AND974" s="26"/>
      <c r="ANE974" s="26"/>
      <c r="ANF974" s="26"/>
      <c r="ANG974" s="26"/>
      <c r="ANH974" s="26"/>
      <c r="ANI974" s="26"/>
      <c r="ANJ974" s="26"/>
      <c r="ANK974" s="26"/>
      <c r="ANL974" s="26"/>
      <c r="ANM974" s="26"/>
      <c r="ANN974" s="26"/>
      <c r="ANO974" s="26"/>
      <c r="ANP974" s="26"/>
      <c r="ANQ974" s="26"/>
      <c r="ANR974" s="26"/>
      <c r="ANS974" s="26"/>
      <c r="ANT974" s="26"/>
      <c r="ANU974" s="26"/>
      <c r="ANV974" s="26"/>
      <c r="ANW974" s="26"/>
      <c r="ANX974" s="26"/>
      <c r="ANY974" s="26"/>
      <c r="ANZ974" s="26"/>
      <c r="AOA974" s="26"/>
      <c r="AOB974" s="26"/>
      <c r="AOC974" s="26"/>
      <c r="AOD974" s="26"/>
      <c r="AOE974" s="26"/>
      <c r="AOF974" s="26"/>
      <c r="AOG974" s="26"/>
      <c r="AOH974" s="26"/>
      <c r="AOI974" s="26"/>
      <c r="AOJ974" s="26"/>
      <c r="AOK974" s="26"/>
      <c r="AOL974" s="26"/>
      <c r="AOM974" s="26"/>
      <c r="AON974" s="26"/>
      <c r="AOO974" s="26"/>
      <c r="AOP974" s="26"/>
      <c r="AOQ974" s="26"/>
      <c r="AOR974" s="26"/>
      <c r="AOS974" s="26"/>
      <c r="AOT974" s="26"/>
      <c r="AOU974" s="26"/>
      <c r="AOV974" s="26"/>
      <c r="AOW974" s="26"/>
      <c r="AOX974" s="26"/>
      <c r="AOY974" s="26"/>
      <c r="AOZ974" s="26"/>
      <c r="APA974" s="26"/>
      <c r="APB974" s="26"/>
      <c r="APC974" s="26"/>
      <c r="APD974" s="26"/>
      <c r="APE974" s="26"/>
      <c r="APF974" s="26"/>
      <c r="APG974" s="26"/>
      <c r="APH974" s="26"/>
      <c r="API974" s="26"/>
      <c r="APJ974" s="26"/>
      <c r="APK974" s="26"/>
      <c r="APL974" s="26"/>
      <c r="APM974" s="26"/>
      <c r="APN974" s="26"/>
      <c r="APO974" s="26"/>
      <c r="APP974" s="26"/>
      <c r="APQ974" s="26"/>
      <c r="APR974" s="26"/>
      <c r="APS974" s="26"/>
      <c r="APT974" s="26"/>
      <c r="APU974" s="26"/>
      <c r="APV974" s="26"/>
      <c r="APW974" s="26"/>
      <c r="APX974" s="26"/>
      <c r="APY974" s="26"/>
      <c r="APZ974" s="26"/>
      <c r="AQA974" s="26"/>
      <c r="AQB974" s="26"/>
      <c r="AQC974" s="26"/>
      <c r="AQD974" s="26"/>
      <c r="AQE974" s="26"/>
      <c r="AQF974" s="26"/>
      <c r="AQG974" s="26"/>
      <c r="AQH974" s="26"/>
      <c r="AQI974" s="26"/>
      <c r="AQJ974" s="26"/>
      <c r="AQK974" s="26"/>
      <c r="AQL974" s="26"/>
      <c r="AQM974" s="26"/>
      <c r="AQN974" s="26"/>
      <c r="AQO974" s="26"/>
      <c r="AQP974" s="26"/>
      <c r="AQQ974" s="26"/>
      <c r="AQR974" s="26"/>
      <c r="AQS974" s="26"/>
      <c r="AQT974" s="26"/>
      <c r="AQU974" s="26"/>
      <c r="AQV974" s="26"/>
      <c r="AQW974" s="26"/>
      <c r="AQX974" s="26"/>
      <c r="AQY974" s="26"/>
      <c r="AQZ974" s="26"/>
      <c r="ARA974" s="26"/>
      <c r="ARB974" s="26"/>
      <c r="ARC974" s="26"/>
      <c r="ARD974" s="26"/>
      <c r="ARE974" s="26"/>
      <c r="ARF974" s="26"/>
      <c r="ARG974" s="26"/>
      <c r="ARH974" s="26"/>
      <c r="ARI974" s="26"/>
      <c r="ARJ974" s="26"/>
      <c r="ARK974" s="26"/>
      <c r="ARL974" s="26"/>
      <c r="ARM974" s="26"/>
      <c r="ARN974" s="26"/>
      <c r="ARO974" s="26"/>
      <c r="ARP974" s="26"/>
      <c r="ARQ974" s="26"/>
      <c r="ARR974" s="26"/>
      <c r="ARS974" s="26"/>
      <c r="ART974" s="26"/>
      <c r="ARU974" s="26"/>
      <c r="ARV974" s="26"/>
      <c r="ARW974" s="26"/>
      <c r="ARX974" s="26"/>
      <c r="ARY974" s="26"/>
      <c r="ARZ974" s="26"/>
      <c r="ASA974" s="26"/>
      <c r="ASB974" s="26"/>
      <c r="ASC974" s="26"/>
      <c r="ASD974" s="26"/>
      <c r="ASE974" s="26"/>
      <c r="ASF974" s="26"/>
      <c r="ASG974" s="26"/>
      <c r="ASH974" s="26"/>
      <c r="ASI974" s="26"/>
      <c r="ASJ974" s="26"/>
      <c r="ASK974" s="26"/>
      <c r="ASL974" s="26"/>
      <c r="ASM974" s="26"/>
      <c r="ASN974" s="26"/>
      <c r="ASO974" s="26"/>
      <c r="ASP974" s="26"/>
      <c r="ASQ974" s="26"/>
      <c r="ASR974" s="26"/>
      <c r="ASS974" s="26"/>
      <c r="AST974" s="26"/>
      <c r="ASU974" s="26"/>
      <c r="ASV974" s="26"/>
      <c r="ASW974" s="26"/>
      <c r="ASX974" s="26"/>
      <c r="ASY974" s="26"/>
      <c r="ASZ974" s="26"/>
      <c r="ATA974" s="26"/>
      <c r="ATB974" s="26"/>
      <c r="ATC974" s="26"/>
      <c r="ATD974" s="26"/>
      <c r="ATE974" s="26"/>
      <c r="ATF974" s="26"/>
      <c r="ATG974" s="26"/>
      <c r="ATH974" s="26"/>
      <c r="ATI974" s="26"/>
      <c r="ATJ974" s="26"/>
      <c r="ATK974" s="26"/>
      <c r="ATL974" s="26"/>
      <c r="ATM974" s="26"/>
      <c r="ATN974" s="26"/>
      <c r="ATO974" s="26"/>
      <c r="ATP974" s="26"/>
      <c r="ATQ974" s="26"/>
      <c r="ATR974" s="26"/>
      <c r="ATS974" s="26"/>
      <c r="ATT974" s="26"/>
      <c r="ATU974" s="26"/>
      <c r="ATV974" s="26"/>
      <c r="ATW974" s="26"/>
      <c r="ATX974" s="26"/>
      <c r="ATY974" s="26"/>
      <c r="ATZ974" s="26"/>
      <c r="AUA974" s="26"/>
      <c r="AUB974" s="26"/>
      <c r="AUC974" s="26"/>
      <c r="AUD974" s="26"/>
      <c r="AUE974" s="26"/>
      <c r="AUF974" s="26"/>
      <c r="AUG974" s="26"/>
      <c r="AUH974" s="26"/>
      <c r="AUI974" s="26"/>
      <c r="AUJ974" s="26"/>
      <c r="AUK974" s="26"/>
      <c r="AUL974" s="26"/>
      <c r="AUM974" s="26"/>
      <c r="AUN974" s="26"/>
      <c r="AUO974" s="26"/>
      <c r="AUP974" s="26"/>
      <c r="AUQ974" s="26"/>
      <c r="AUR974" s="26"/>
      <c r="AUS974" s="26"/>
      <c r="AUT974" s="26"/>
      <c r="AUU974" s="26"/>
      <c r="AUV974" s="26"/>
      <c r="AUW974" s="26"/>
      <c r="AUX974" s="26"/>
      <c r="AUY974" s="26"/>
      <c r="AUZ974" s="26"/>
      <c r="AVA974" s="26"/>
      <c r="AVB974" s="26"/>
      <c r="AVC974" s="26"/>
      <c r="AVD974" s="26"/>
      <c r="AVE974" s="26"/>
      <c r="AVF974" s="26"/>
      <c r="AVG974" s="26"/>
      <c r="AVH974" s="26"/>
      <c r="AVI974" s="26"/>
      <c r="AVJ974" s="26"/>
      <c r="AVK974" s="26"/>
      <c r="AVL974" s="26"/>
      <c r="AVM974" s="26"/>
      <c r="AVN974" s="26"/>
      <c r="AVO974" s="26"/>
      <c r="AVP974" s="26"/>
      <c r="AVQ974" s="26"/>
      <c r="AVR974" s="26"/>
      <c r="AVS974" s="26"/>
      <c r="AVT974" s="26"/>
      <c r="AVU974" s="26"/>
      <c r="AVV974" s="26"/>
      <c r="AVW974" s="26"/>
      <c r="AVX974" s="26"/>
      <c r="AVY974" s="26"/>
      <c r="AVZ974" s="26"/>
      <c r="AWA974" s="26"/>
      <c r="AWB974" s="26"/>
      <c r="AWC974" s="26"/>
      <c r="AWD974" s="26"/>
      <c r="AWE974" s="26"/>
      <c r="AWF974" s="26"/>
      <c r="AWG974" s="26"/>
      <c r="AWH974" s="26"/>
      <c r="AWI974" s="26"/>
      <c r="AWJ974" s="26"/>
      <c r="AWK974" s="26"/>
      <c r="AWL974" s="26"/>
      <c r="AWM974" s="26"/>
      <c r="AWN974" s="26"/>
      <c r="AWO974" s="26"/>
      <c r="AWP974" s="26"/>
      <c r="AWQ974" s="26"/>
      <c r="AWR974" s="26"/>
      <c r="AWS974" s="26"/>
      <c r="AWT974" s="26"/>
      <c r="AWU974" s="26"/>
      <c r="AWV974" s="26"/>
      <c r="AWW974" s="26"/>
      <c r="AWX974" s="26"/>
      <c r="AWY974" s="26"/>
      <c r="AWZ974" s="26"/>
      <c r="AXA974" s="26"/>
      <c r="AXB974" s="26"/>
      <c r="AXC974" s="26"/>
      <c r="AXD974" s="26"/>
      <c r="AXE974" s="26"/>
      <c r="AXF974" s="26"/>
      <c r="AXG974" s="26"/>
      <c r="AXH974" s="26"/>
      <c r="AXI974" s="26"/>
      <c r="AXJ974" s="26"/>
      <c r="AXK974" s="26"/>
      <c r="AXL974" s="26"/>
      <c r="AXM974" s="26"/>
      <c r="AXN974" s="26"/>
      <c r="AXO974" s="26"/>
      <c r="AXP974" s="26"/>
      <c r="AXQ974" s="26"/>
      <c r="AXR974" s="26"/>
      <c r="AXS974" s="26"/>
      <c r="AXT974" s="26"/>
      <c r="AXU974" s="26"/>
      <c r="AXV974" s="26"/>
      <c r="AXW974" s="26"/>
      <c r="AXX974" s="26"/>
      <c r="AXY974" s="26"/>
      <c r="AXZ974" s="26"/>
      <c r="AYA974" s="26"/>
      <c r="AYB974" s="26"/>
      <c r="AYC974" s="26"/>
      <c r="AYD974" s="26"/>
      <c r="AYE974" s="26"/>
      <c r="AYF974" s="26"/>
      <c r="AYG974" s="26"/>
      <c r="AYH974" s="26"/>
      <c r="AYI974" s="26"/>
      <c r="AYJ974" s="26"/>
      <c r="AYK974" s="26"/>
      <c r="AYL974" s="26"/>
      <c r="AYM974" s="26"/>
      <c r="AYN974" s="26"/>
      <c r="AYO974" s="26"/>
      <c r="AYP974" s="26"/>
      <c r="AYQ974" s="26"/>
      <c r="AYR974" s="26"/>
      <c r="AYS974" s="26"/>
      <c r="AYT974" s="26"/>
      <c r="AYU974" s="26"/>
      <c r="AYV974" s="26"/>
      <c r="AYW974" s="26"/>
      <c r="AYX974" s="26"/>
      <c r="AYY974" s="26"/>
      <c r="AYZ974" s="26"/>
      <c r="AZA974" s="26"/>
      <c r="AZB974" s="26"/>
      <c r="AZC974" s="26"/>
      <c r="AZD974" s="26"/>
      <c r="AZE974" s="26"/>
      <c r="AZF974" s="26"/>
      <c r="AZG974" s="26"/>
      <c r="AZH974" s="26"/>
      <c r="AZI974" s="26"/>
      <c r="AZJ974" s="26"/>
      <c r="AZK974" s="26"/>
      <c r="AZL974" s="26"/>
      <c r="AZM974" s="26"/>
      <c r="AZN974" s="26"/>
      <c r="AZO974" s="26"/>
      <c r="AZP974" s="26"/>
      <c r="AZQ974" s="26"/>
      <c r="AZR974" s="26"/>
      <c r="AZS974" s="26"/>
      <c r="AZT974" s="26"/>
      <c r="AZU974" s="26"/>
      <c r="AZV974" s="26"/>
      <c r="AZW974" s="26"/>
      <c r="AZX974" s="26"/>
      <c r="AZY974" s="26"/>
      <c r="AZZ974" s="26"/>
      <c r="BAA974" s="26"/>
      <c r="BAB974" s="26"/>
      <c r="BAC974" s="26"/>
      <c r="BAD974" s="26"/>
      <c r="BAE974" s="26"/>
      <c r="BAF974" s="26"/>
      <c r="BAG974" s="26"/>
      <c r="BAH974" s="26"/>
      <c r="BAI974" s="26"/>
      <c r="BAJ974" s="26"/>
      <c r="BAK974" s="26"/>
      <c r="BAL974" s="26"/>
      <c r="BAM974" s="26"/>
      <c r="BAN974" s="26"/>
      <c r="BAO974" s="26"/>
      <c r="BAP974" s="26"/>
      <c r="BAQ974" s="26"/>
      <c r="BAR974" s="26"/>
      <c r="BAS974" s="26"/>
      <c r="BAT974" s="26"/>
      <c r="BAU974" s="26"/>
      <c r="BAV974" s="26"/>
      <c r="BAW974" s="26"/>
      <c r="BAX974" s="26"/>
      <c r="BAY974" s="26"/>
      <c r="BAZ974" s="26"/>
      <c r="BBA974" s="26"/>
      <c r="BBB974" s="26"/>
      <c r="BBC974" s="26"/>
      <c r="BBD974" s="26"/>
      <c r="BBE974" s="26"/>
      <c r="BBF974" s="26"/>
      <c r="BBG974" s="26"/>
      <c r="BBH974" s="26"/>
      <c r="BBI974" s="26"/>
      <c r="BBJ974" s="26"/>
      <c r="BBK974" s="26"/>
      <c r="BBL974" s="26"/>
      <c r="BBM974" s="26"/>
      <c r="BBN974" s="26"/>
      <c r="BBO974" s="26"/>
      <c r="BBP974" s="26"/>
      <c r="BBQ974" s="26"/>
      <c r="BBR974" s="26"/>
      <c r="BBS974" s="26"/>
      <c r="BBT974" s="26"/>
      <c r="BBU974" s="26"/>
      <c r="BBV974" s="26"/>
      <c r="BBW974" s="26"/>
      <c r="BBX974" s="26"/>
      <c r="BBY974" s="26"/>
      <c r="BBZ974" s="26"/>
      <c r="BCA974" s="26"/>
      <c r="BCB974" s="26"/>
      <c r="BCC974" s="26"/>
      <c r="BCD974" s="26"/>
      <c r="BCE974" s="26"/>
      <c r="BCF974" s="26"/>
      <c r="BCG974" s="26"/>
      <c r="BCH974" s="26"/>
      <c r="BCI974" s="26"/>
      <c r="BCJ974" s="26"/>
      <c r="BCK974" s="26"/>
      <c r="BCL974" s="26"/>
      <c r="BCM974" s="26"/>
      <c r="BCN974" s="26"/>
      <c r="BCO974" s="26"/>
      <c r="BCP974" s="26"/>
      <c r="BCQ974" s="26"/>
      <c r="BCR974" s="26"/>
      <c r="BCS974" s="26"/>
      <c r="BCT974" s="26"/>
      <c r="BCU974" s="26"/>
      <c r="BCV974" s="26"/>
      <c r="BCW974" s="26"/>
      <c r="BCX974" s="26"/>
      <c r="BCY974" s="26"/>
      <c r="BCZ974" s="26"/>
      <c r="BDA974" s="26"/>
      <c r="BDB974" s="26"/>
      <c r="BDC974" s="26"/>
      <c r="BDD974" s="26"/>
      <c r="BDE974" s="26"/>
      <c r="BDF974" s="26"/>
      <c r="BDG974" s="26"/>
      <c r="BDH974" s="26"/>
      <c r="BDI974" s="26"/>
      <c r="BDJ974" s="26"/>
      <c r="BDK974" s="26"/>
      <c r="BDL974" s="26"/>
      <c r="BDM974" s="26"/>
      <c r="BDN974" s="26"/>
      <c r="BDO974" s="26"/>
      <c r="BDP974" s="26"/>
      <c r="BDQ974" s="26"/>
      <c r="BDR974" s="26"/>
      <c r="BDS974" s="26"/>
      <c r="BDT974" s="26"/>
      <c r="BDU974" s="26"/>
      <c r="BDV974" s="26"/>
      <c r="BDW974" s="26"/>
      <c r="BDX974" s="26"/>
      <c r="BDY974" s="26"/>
      <c r="BDZ974" s="26"/>
      <c r="BEA974" s="26"/>
      <c r="BEB974" s="26"/>
      <c r="BEC974" s="26"/>
      <c r="BED974" s="26"/>
      <c r="BEE974" s="26"/>
      <c r="BEF974" s="26"/>
      <c r="BEG974" s="26"/>
      <c r="BEH974" s="26"/>
      <c r="BEI974" s="26"/>
      <c r="BEJ974" s="26"/>
      <c r="BEK974" s="26"/>
      <c r="BEL974" s="26"/>
      <c r="BEM974" s="26"/>
      <c r="BEN974" s="26"/>
      <c r="BEO974" s="26"/>
      <c r="BEP974" s="26"/>
      <c r="BEQ974" s="26"/>
      <c r="BER974" s="26"/>
      <c r="BES974" s="26"/>
      <c r="BET974" s="26"/>
      <c r="BEU974" s="26"/>
      <c r="BEV974" s="26"/>
      <c r="BEW974" s="26"/>
      <c r="BEX974" s="26"/>
      <c r="BEY974" s="26"/>
      <c r="BEZ974" s="26"/>
      <c r="BFA974" s="26"/>
      <c r="BFB974" s="26"/>
      <c r="BFC974" s="26"/>
      <c r="BFD974" s="26"/>
      <c r="BFE974" s="26"/>
      <c r="BFF974" s="26"/>
      <c r="BFG974" s="26"/>
      <c r="BFH974" s="26"/>
      <c r="BFI974" s="26"/>
      <c r="BFJ974" s="26"/>
      <c r="BFK974" s="26"/>
      <c r="BFL974" s="26"/>
      <c r="BFM974" s="26"/>
      <c r="BFN974" s="26"/>
      <c r="BFO974" s="26"/>
      <c r="BFP974" s="26"/>
      <c r="BFQ974" s="26"/>
      <c r="BFR974" s="26"/>
      <c r="BFS974" s="26"/>
      <c r="BFT974" s="26"/>
      <c r="BFU974" s="26"/>
      <c r="BFV974" s="26"/>
      <c r="BFW974" s="26"/>
      <c r="BFX974" s="26"/>
      <c r="BFY974" s="26"/>
      <c r="BFZ974" s="26"/>
      <c r="BGA974" s="26"/>
      <c r="BGB974" s="26"/>
      <c r="BGC974" s="26"/>
      <c r="BGD974" s="26"/>
      <c r="BGE974" s="26"/>
      <c r="BGF974" s="26"/>
      <c r="BGG974" s="26"/>
      <c r="BGH974" s="26"/>
      <c r="BGI974" s="26"/>
      <c r="BGJ974" s="26"/>
      <c r="BGK974" s="26"/>
      <c r="BGL974" s="26"/>
      <c r="BGM974" s="26"/>
      <c r="BGN974" s="26"/>
      <c r="BGO974" s="26"/>
      <c r="BGP974" s="26"/>
      <c r="BGQ974" s="26"/>
      <c r="BGR974" s="26"/>
      <c r="BGS974" s="26"/>
      <c r="BGT974" s="26"/>
      <c r="BGU974" s="26"/>
      <c r="BGV974" s="26"/>
      <c r="BGW974" s="26"/>
      <c r="BGX974" s="26"/>
      <c r="BGY974" s="26"/>
      <c r="BGZ974" s="26"/>
      <c r="BHA974" s="26"/>
      <c r="BHB974" s="26"/>
      <c r="BHC974" s="26"/>
      <c r="BHD974" s="26"/>
      <c r="BHE974" s="26"/>
      <c r="BHF974" s="26"/>
      <c r="BHG974" s="26"/>
      <c r="BHH974" s="26"/>
      <c r="BHI974" s="26"/>
      <c r="BHJ974" s="26"/>
      <c r="BHK974" s="26"/>
      <c r="BHL974" s="26"/>
      <c r="BHM974" s="26"/>
      <c r="BHN974" s="26"/>
      <c r="BHO974" s="26"/>
      <c r="BHP974" s="26"/>
      <c r="BHQ974" s="26"/>
      <c r="BHR974" s="26"/>
      <c r="BHS974" s="26"/>
      <c r="BHT974" s="26"/>
      <c r="BHU974" s="26"/>
      <c r="BHV974" s="26"/>
      <c r="BHW974" s="26"/>
      <c r="BHX974" s="26"/>
      <c r="BHY974" s="26"/>
      <c r="BHZ974" s="26"/>
      <c r="BIA974" s="26"/>
      <c r="BIB974" s="26"/>
      <c r="BIC974" s="26"/>
      <c r="BID974" s="26"/>
      <c r="BIE974" s="26"/>
      <c r="BIF974" s="26"/>
      <c r="BIG974" s="26"/>
      <c r="BIH974" s="26"/>
      <c r="BII974" s="26"/>
      <c r="BIJ974" s="26"/>
      <c r="BIK974" s="26"/>
      <c r="BIL974" s="26"/>
      <c r="BIM974" s="26"/>
      <c r="BIN974" s="26"/>
      <c r="BIO974" s="26"/>
      <c r="BIP974" s="26"/>
      <c r="BIQ974" s="26"/>
      <c r="BIR974" s="26"/>
      <c r="BIS974" s="26"/>
      <c r="BIT974" s="26"/>
      <c r="BIU974" s="26"/>
      <c r="BIV974" s="26"/>
      <c r="BIW974" s="26"/>
      <c r="BIX974" s="26"/>
      <c r="BIY974" s="26"/>
      <c r="BIZ974" s="26"/>
      <c r="BJA974" s="26"/>
      <c r="BJB974" s="26"/>
      <c r="BJC974" s="26"/>
      <c r="BJD974" s="26"/>
      <c r="BJE974" s="26"/>
      <c r="BJF974" s="26"/>
      <c r="BJG974" s="26"/>
      <c r="BJH974" s="26"/>
      <c r="BJI974" s="26"/>
      <c r="BJJ974" s="26"/>
      <c r="BJK974" s="26"/>
      <c r="BJL974" s="26"/>
      <c r="BJM974" s="26"/>
      <c r="BJN974" s="26"/>
      <c r="BJO974" s="26"/>
      <c r="BJP974" s="26"/>
      <c r="BJQ974" s="26"/>
      <c r="BJR974" s="26"/>
      <c r="BJS974" s="26"/>
      <c r="BJT974" s="26"/>
      <c r="BJU974" s="26"/>
      <c r="BJV974" s="26"/>
      <c r="BJW974" s="26"/>
      <c r="BJX974" s="26"/>
      <c r="BJY974" s="26"/>
      <c r="BJZ974" s="26"/>
      <c r="BKA974" s="26"/>
      <c r="BKB974" s="26"/>
      <c r="BKC974" s="26"/>
      <c r="BKD974" s="26"/>
      <c r="BKE974" s="26"/>
      <c r="BKF974" s="26"/>
      <c r="BKG974" s="26"/>
      <c r="BKH974" s="26"/>
      <c r="BKI974" s="26"/>
      <c r="BKJ974" s="26"/>
      <c r="BKK974" s="26"/>
      <c r="BKL974" s="26"/>
      <c r="BKM974" s="26"/>
      <c r="BKN974" s="26"/>
      <c r="BKO974" s="26"/>
      <c r="BKP974" s="26"/>
      <c r="BKQ974" s="26"/>
      <c r="BKR974" s="26"/>
      <c r="BKS974" s="26"/>
      <c r="BKT974" s="26"/>
      <c r="BKU974" s="26"/>
      <c r="BKV974" s="26"/>
      <c r="BKW974" s="26"/>
      <c r="BKX974" s="26"/>
      <c r="BKY974" s="26"/>
      <c r="BKZ974" s="26"/>
      <c r="BLA974" s="26"/>
      <c r="BLB974" s="26"/>
      <c r="BLC974" s="26"/>
      <c r="BLD974" s="26"/>
      <c r="BLE974" s="26"/>
      <c r="BLF974" s="26"/>
      <c r="BLG974" s="26"/>
      <c r="BLH974" s="26"/>
      <c r="BLI974" s="26"/>
      <c r="BLJ974" s="26"/>
      <c r="BLK974" s="26"/>
      <c r="BLL974" s="26"/>
      <c r="BLM974" s="26"/>
      <c r="BLN974" s="26"/>
      <c r="BLO974" s="26"/>
      <c r="BLP974" s="26"/>
      <c r="BLQ974" s="26"/>
      <c r="BLR974" s="26"/>
      <c r="BLS974" s="26"/>
      <c r="BLT974" s="26"/>
      <c r="BLU974" s="26"/>
      <c r="BLV974" s="26"/>
      <c r="BLW974" s="26"/>
      <c r="BLX974" s="26"/>
      <c r="BLY974" s="26"/>
      <c r="BLZ974" s="26"/>
      <c r="BMA974" s="26"/>
      <c r="BMB974" s="26"/>
      <c r="BMC974" s="26"/>
      <c r="BMD974" s="26"/>
      <c r="BME974" s="26"/>
      <c r="BMF974" s="26"/>
      <c r="BMG974" s="26"/>
      <c r="BMH974" s="26"/>
      <c r="BMI974" s="26"/>
      <c r="BMJ974" s="26"/>
      <c r="BMK974" s="26"/>
      <c r="BML974" s="26"/>
      <c r="BMM974" s="26"/>
      <c r="BMN974" s="26"/>
      <c r="BMO974" s="26"/>
      <c r="BMP974" s="26"/>
      <c r="BMQ974" s="26"/>
      <c r="BMR974" s="26"/>
      <c r="BMS974" s="26"/>
      <c r="BMT974" s="26"/>
      <c r="BMU974" s="26"/>
      <c r="BMV974" s="26"/>
      <c r="BMW974" s="26"/>
      <c r="BMX974" s="26"/>
      <c r="BMY974" s="26"/>
      <c r="BMZ974" s="26"/>
      <c r="BNA974" s="26"/>
      <c r="BNB974" s="26"/>
      <c r="BNC974" s="26"/>
      <c r="BND974" s="26"/>
      <c r="BNE974" s="26"/>
      <c r="BNF974" s="26"/>
      <c r="BNG974" s="26"/>
      <c r="BNH974" s="26"/>
      <c r="BNI974" s="26"/>
      <c r="BNJ974" s="26"/>
      <c r="BNK974" s="26"/>
      <c r="BNL974" s="26"/>
      <c r="BNM974" s="26"/>
      <c r="BNN974" s="26"/>
      <c r="BNO974" s="26"/>
      <c r="BNP974" s="26"/>
      <c r="BNQ974" s="26"/>
      <c r="BNR974" s="26"/>
      <c r="BNS974" s="26"/>
      <c r="BNT974" s="26"/>
      <c r="BNU974" s="26"/>
      <c r="BNV974" s="26"/>
      <c r="BNW974" s="26"/>
      <c r="BNX974" s="26"/>
      <c r="BNY974" s="26"/>
      <c r="BNZ974" s="26"/>
      <c r="BOA974" s="26"/>
      <c r="BOB974" s="26"/>
      <c r="BOC974" s="26"/>
      <c r="BOD974" s="26"/>
      <c r="BOE974" s="26"/>
      <c r="BOF974" s="26"/>
      <c r="BOG974" s="26"/>
      <c r="BOH974" s="26"/>
      <c r="BOI974" s="26"/>
      <c r="BOJ974" s="26"/>
      <c r="BOK974" s="26"/>
      <c r="BOL974" s="26"/>
      <c r="BOM974" s="26"/>
      <c r="BON974" s="26"/>
      <c r="BOO974" s="26"/>
      <c r="BOP974" s="26"/>
      <c r="BOQ974" s="26"/>
      <c r="BOR974" s="26"/>
      <c r="BOS974" s="26"/>
      <c r="BOT974" s="26"/>
      <c r="BOU974" s="26"/>
      <c r="BOV974" s="26"/>
      <c r="BOW974" s="26"/>
      <c r="BOX974" s="26"/>
      <c r="BOY974" s="26"/>
      <c r="BOZ974" s="26"/>
      <c r="BPA974" s="26"/>
      <c r="BPB974" s="26"/>
      <c r="BPC974" s="26"/>
      <c r="BPD974" s="26"/>
      <c r="BPE974" s="26"/>
      <c r="BPF974" s="26"/>
      <c r="BPG974" s="26"/>
      <c r="BPH974" s="26"/>
      <c r="BPI974" s="26"/>
      <c r="BPJ974" s="26"/>
      <c r="BPK974" s="26"/>
      <c r="BPL974" s="26"/>
      <c r="BPM974" s="26"/>
      <c r="BPN974" s="26"/>
      <c r="BPO974" s="26"/>
      <c r="BPP974" s="26"/>
      <c r="BPQ974" s="26"/>
      <c r="BPR974" s="26"/>
      <c r="BPS974" s="26"/>
      <c r="BPT974" s="26"/>
      <c r="BPU974" s="26"/>
      <c r="BPV974" s="26"/>
      <c r="BPW974" s="26"/>
      <c r="BPX974" s="26"/>
      <c r="BPY974" s="26"/>
      <c r="BPZ974" s="26"/>
      <c r="BQA974" s="26"/>
      <c r="BQB974" s="26"/>
      <c r="BQC974" s="26"/>
      <c r="BQD974" s="26"/>
      <c r="BQE974" s="26"/>
      <c r="BQF974" s="26"/>
      <c r="BQG974" s="26"/>
      <c r="BQH974" s="26"/>
      <c r="BQI974" s="26"/>
      <c r="BQJ974" s="26"/>
      <c r="BQK974" s="26"/>
      <c r="BQL974" s="26"/>
      <c r="BQM974" s="26"/>
      <c r="BQN974" s="26"/>
      <c r="BQO974" s="26"/>
      <c r="BQP974" s="26"/>
      <c r="BQQ974" s="26"/>
      <c r="BQR974" s="26"/>
      <c r="BQS974" s="26"/>
      <c r="BQT974" s="26"/>
      <c r="BQU974" s="26"/>
      <c r="BQV974" s="26"/>
      <c r="BQW974" s="26"/>
      <c r="BQX974" s="26"/>
      <c r="BQY974" s="26"/>
      <c r="BQZ974" s="26"/>
      <c r="BRA974" s="26"/>
      <c r="BRB974" s="26"/>
      <c r="BRC974" s="26"/>
      <c r="BRD974" s="26"/>
      <c r="BRE974" s="26"/>
      <c r="BRF974" s="26"/>
      <c r="BRG974" s="26"/>
      <c r="BRH974" s="26"/>
      <c r="BRI974" s="26"/>
      <c r="BRJ974" s="26"/>
      <c r="BRK974" s="26"/>
      <c r="BRL974" s="26"/>
      <c r="BRM974" s="26"/>
      <c r="BRN974" s="26"/>
      <c r="BRO974" s="26"/>
      <c r="BRP974" s="26"/>
      <c r="BRQ974" s="26"/>
      <c r="BRR974" s="26"/>
      <c r="BRS974" s="26"/>
      <c r="BRT974" s="26"/>
      <c r="BRU974" s="26"/>
      <c r="BRV974" s="26"/>
      <c r="BRW974" s="26"/>
      <c r="BRX974" s="26"/>
      <c r="BRY974" s="26"/>
      <c r="BRZ974" s="26"/>
      <c r="BSA974" s="26"/>
      <c r="BSB974" s="26"/>
      <c r="BSC974" s="26"/>
      <c r="BSD974" s="26"/>
      <c r="BSE974" s="26"/>
      <c r="BSF974" s="26"/>
      <c r="BSG974" s="26"/>
      <c r="BSH974" s="26"/>
      <c r="BSI974" s="26"/>
      <c r="BSJ974" s="26"/>
      <c r="BSK974" s="26"/>
      <c r="BSL974" s="26"/>
      <c r="BSM974" s="26"/>
      <c r="BSN974" s="26"/>
      <c r="BSO974" s="26"/>
      <c r="BSP974" s="26"/>
      <c r="BSQ974" s="26"/>
      <c r="BSR974" s="26"/>
      <c r="BSS974" s="26"/>
      <c r="BST974" s="26"/>
      <c r="BSU974" s="26"/>
      <c r="BSV974" s="26"/>
      <c r="BSW974" s="26"/>
      <c r="BSX974" s="26"/>
      <c r="BSY974" s="26"/>
      <c r="BSZ974" s="26"/>
      <c r="BTA974" s="26"/>
      <c r="BTB974" s="26"/>
      <c r="BTC974" s="26"/>
      <c r="BTD974" s="26"/>
      <c r="BTE974" s="26"/>
      <c r="BTF974" s="26"/>
      <c r="BTG974" s="26"/>
      <c r="BTH974" s="26"/>
      <c r="BTI974" s="26"/>
      <c r="BTJ974" s="26"/>
      <c r="BTK974" s="26"/>
      <c r="BTL974" s="26"/>
      <c r="BTM974" s="26"/>
      <c r="BTN974" s="26"/>
      <c r="BTO974" s="26"/>
      <c r="BTP974" s="26"/>
      <c r="BTQ974" s="26"/>
      <c r="BTR974" s="26"/>
      <c r="BTS974" s="26"/>
      <c r="BTT974" s="26"/>
      <c r="BTU974" s="26"/>
      <c r="BTV974" s="26"/>
      <c r="BTW974" s="26"/>
      <c r="BTX974" s="26"/>
      <c r="BTY974" s="26"/>
      <c r="BTZ974" s="26"/>
      <c r="BUA974" s="26"/>
      <c r="BUB974" s="26"/>
      <c r="BUC974" s="26"/>
      <c r="BUD974" s="26"/>
      <c r="BUE974" s="26"/>
      <c r="BUF974" s="26"/>
      <c r="BUG974" s="26"/>
      <c r="BUH974" s="26"/>
      <c r="BUI974" s="26"/>
      <c r="BUJ974" s="26"/>
      <c r="BUK974" s="26"/>
      <c r="BUL974" s="26"/>
      <c r="BUM974" s="26"/>
      <c r="BUN974" s="26"/>
      <c r="BUO974" s="26"/>
      <c r="BUP974" s="26"/>
      <c r="BUQ974" s="26"/>
      <c r="BUR974" s="26"/>
      <c r="BUS974" s="26"/>
      <c r="BUT974" s="26"/>
      <c r="BUU974" s="26"/>
      <c r="BUV974" s="26"/>
      <c r="BUW974" s="26"/>
      <c r="BUX974" s="26"/>
      <c r="BUY974" s="26"/>
      <c r="BUZ974" s="26"/>
      <c r="BVA974" s="26"/>
      <c r="BVB974" s="26"/>
      <c r="BVC974" s="26"/>
      <c r="BVD974" s="26"/>
      <c r="BVE974" s="26"/>
      <c r="BVF974" s="26"/>
      <c r="BVG974" s="26"/>
      <c r="BVH974" s="26"/>
      <c r="BVI974" s="26"/>
      <c r="BVJ974" s="26"/>
      <c r="BVK974" s="26"/>
      <c r="BVL974" s="26"/>
      <c r="BVM974" s="26"/>
      <c r="BVN974" s="26"/>
      <c r="BVO974" s="26"/>
      <c r="BVP974" s="26"/>
      <c r="BVQ974" s="26"/>
      <c r="BVR974" s="26"/>
      <c r="BVS974" s="26"/>
      <c r="BVT974" s="26"/>
      <c r="BVU974" s="26"/>
      <c r="BVV974" s="26"/>
      <c r="BVW974" s="26"/>
      <c r="BVX974" s="26"/>
      <c r="BVY974" s="26"/>
      <c r="BVZ974" s="26"/>
      <c r="BWA974" s="26"/>
      <c r="BWB974" s="26"/>
      <c r="BWC974" s="26"/>
      <c r="BWD974" s="26"/>
      <c r="BWE974" s="26"/>
      <c r="BWF974" s="26"/>
      <c r="BWG974" s="26"/>
      <c r="BWH974" s="26"/>
      <c r="BWI974" s="26"/>
      <c r="BWJ974" s="26"/>
      <c r="BWK974" s="26"/>
      <c r="BWL974" s="26"/>
      <c r="BWM974" s="26"/>
      <c r="BWN974" s="26"/>
      <c r="BWO974" s="26"/>
      <c r="BWP974" s="26"/>
      <c r="BWQ974" s="26"/>
      <c r="BWR974" s="26"/>
      <c r="BWS974" s="26"/>
      <c r="BWT974" s="26"/>
      <c r="BWU974" s="26"/>
      <c r="BWV974" s="26"/>
      <c r="BWW974" s="26"/>
      <c r="BWX974" s="26"/>
      <c r="BWY974" s="26"/>
      <c r="BWZ974" s="26"/>
      <c r="BXA974" s="26"/>
      <c r="BXB974" s="26"/>
      <c r="BXC974" s="26"/>
      <c r="BXD974" s="26"/>
      <c r="BXE974" s="26"/>
      <c r="BXF974" s="26"/>
      <c r="BXG974" s="26"/>
      <c r="BXH974" s="26"/>
      <c r="BXI974" s="26"/>
      <c r="BXJ974" s="26"/>
      <c r="BXK974" s="26"/>
      <c r="BXL974" s="26"/>
      <c r="BXM974" s="26"/>
      <c r="BXN974" s="26"/>
      <c r="BXO974" s="26"/>
      <c r="BXP974" s="26"/>
      <c r="BXQ974" s="26"/>
      <c r="BXR974" s="26"/>
      <c r="BXS974" s="26"/>
      <c r="BXT974" s="26"/>
      <c r="BXU974" s="26"/>
      <c r="BXV974" s="26"/>
      <c r="BXW974" s="26"/>
      <c r="BXX974" s="26"/>
      <c r="BXY974" s="26"/>
      <c r="BXZ974" s="26"/>
      <c r="BYA974" s="26"/>
      <c r="BYB974" s="26"/>
      <c r="BYC974" s="26"/>
      <c r="BYD974" s="26"/>
      <c r="BYE974" s="26"/>
      <c r="BYF974" s="26"/>
      <c r="BYG974" s="26"/>
      <c r="BYH974" s="26"/>
      <c r="BYI974" s="26"/>
      <c r="BYJ974" s="26"/>
      <c r="BYK974" s="26"/>
      <c r="BYL974" s="26"/>
      <c r="BYM974" s="26"/>
      <c r="BYN974" s="26"/>
      <c r="BYO974" s="26"/>
      <c r="BYP974" s="26"/>
      <c r="BYQ974" s="26"/>
      <c r="BYR974" s="26"/>
      <c r="BYS974" s="26"/>
      <c r="BYT974" s="26"/>
      <c r="BYU974" s="26"/>
      <c r="BYV974" s="26"/>
      <c r="BYW974" s="26"/>
      <c r="BYX974" s="26"/>
      <c r="BYY974" s="26"/>
      <c r="BYZ974" s="26"/>
      <c r="BZA974" s="26"/>
      <c r="BZB974" s="26"/>
      <c r="BZC974" s="26"/>
      <c r="BZD974" s="26"/>
      <c r="BZE974" s="26"/>
      <c r="BZF974" s="26"/>
      <c r="BZG974" s="26"/>
      <c r="BZH974" s="26"/>
      <c r="BZI974" s="26"/>
      <c r="BZJ974" s="26"/>
      <c r="BZK974" s="26"/>
      <c r="BZL974" s="26"/>
      <c r="BZM974" s="26"/>
      <c r="BZN974" s="26"/>
      <c r="BZO974" s="26"/>
      <c r="BZP974" s="26"/>
      <c r="BZQ974" s="26"/>
      <c r="BZR974" s="26"/>
      <c r="BZS974" s="26"/>
      <c r="BZT974" s="26"/>
      <c r="BZU974" s="26"/>
      <c r="BZV974" s="26"/>
      <c r="BZW974" s="26"/>
      <c r="BZX974" s="26"/>
      <c r="BZY974" s="26"/>
      <c r="BZZ974" s="26"/>
      <c r="CAA974" s="26"/>
      <c r="CAB974" s="26"/>
      <c r="CAC974" s="26"/>
      <c r="CAD974" s="26"/>
      <c r="CAE974" s="26"/>
      <c r="CAF974" s="26"/>
      <c r="CAG974" s="26"/>
      <c r="CAH974" s="26"/>
      <c r="CAI974" s="26"/>
      <c r="CAJ974" s="26"/>
      <c r="CAK974" s="26"/>
      <c r="CAL974" s="26"/>
      <c r="CAM974" s="26"/>
      <c r="CAN974" s="26"/>
      <c r="CAO974" s="26"/>
      <c r="CAP974" s="26"/>
      <c r="CAQ974" s="26"/>
      <c r="CAR974" s="26"/>
      <c r="CAS974" s="26"/>
      <c r="CAT974" s="26"/>
      <c r="CAU974" s="26"/>
      <c r="CAV974" s="26"/>
      <c r="CAW974" s="26"/>
      <c r="CAX974" s="26"/>
      <c r="CAY974" s="26"/>
      <c r="CAZ974" s="26"/>
      <c r="CBA974" s="26"/>
      <c r="CBB974" s="26"/>
      <c r="CBC974" s="26"/>
      <c r="CBD974" s="26"/>
      <c r="CBE974" s="26"/>
      <c r="CBF974" s="26"/>
      <c r="CBG974" s="26"/>
      <c r="CBH974" s="26"/>
      <c r="CBI974" s="26"/>
      <c r="CBJ974" s="26"/>
      <c r="CBK974" s="26"/>
      <c r="CBL974" s="26"/>
      <c r="CBM974" s="26"/>
      <c r="CBN974" s="26"/>
      <c r="CBO974" s="26"/>
      <c r="CBP974" s="26"/>
      <c r="CBQ974" s="26"/>
      <c r="CBR974" s="26"/>
      <c r="CBS974" s="26"/>
      <c r="CBT974" s="26"/>
      <c r="CBU974" s="26"/>
      <c r="CBV974" s="26"/>
      <c r="CBW974" s="26"/>
      <c r="CBX974" s="26"/>
      <c r="CBY974" s="26"/>
      <c r="CBZ974" s="26"/>
      <c r="CCA974" s="26"/>
      <c r="CCB974" s="26"/>
      <c r="CCC974" s="26"/>
      <c r="CCD974" s="26"/>
      <c r="CCE974" s="26"/>
      <c r="CCF974" s="26"/>
      <c r="CCG974" s="26"/>
      <c r="CCH974" s="26"/>
      <c r="CCI974" s="26"/>
      <c r="CCJ974" s="26"/>
      <c r="CCK974" s="26"/>
      <c r="CCL974" s="26"/>
      <c r="CCM974" s="26"/>
      <c r="CCN974" s="26"/>
      <c r="CCO974" s="26"/>
      <c r="CCP974" s="26"/>
      <c r="CCQ974" s="26"/>
      <c r="CCR974" s="26"/>
      <c r="CCS974" s="26"/>
      <c r="CCT974" s="26"/>
      <c r="CCU974" s="26"/>
      <c r="CCV974" s="26"/>
      <c r="CCW974" s="26"/>
      <c r="CCX974" s="26"/>
      <c r="CCY974" s="26"/>
      <c r="CCZ974" s="26"/>
      <c r="CDA974" s="26"/>
      <c r="CDB974" s="26"/>
      <c r="CDC974" s="26"/>
      <c r="CDD974" s="26"/>
      <c r="CDE974" s="26"/>
      <c r="CDF974" s="26"/>
      <c r="CDG974" s="26"/>
      <c r="CDH974" s="26"/>
      <c r="CDI974" s="26"/>
      <c r="CDJ974" s="26"/>
      <c r="CDK974" s="26"/>
      <c r="CDL974" s="26"/>
      <c r="CDM974" s="26"/>
      <c r="CDN974" s="26"/>
      <c r="CDO974" s="26"/>
      <c r="CDP974" s="26"/>
      <c r="CDQ974" s="26"/>
      <c r="CDR974" s="26"/>
      <c r="CDS974" s="26"/>
      <c r="CDT974" s="26"/>
      <c r="CDU974" s="26"/>
      <c r="CDV974" s="26"/>
      <c r="CDW974" s="26"/>
      <c r="CDX974" s="26"/>
      <c r="CDY974" s="26"/>
      <c r="CDZ974" s="26"/>
      <c r="CEA974" s="26"/>
      <c r="CEB974" s="26"/>
      <c r="CEC974" s="26"/>
      <c r="CED974" s="26"/>
      <c r="CEE974" s="26"/>
      <c r="CEF974" s="26"/>
      <c r="CEG974" s="26"/>
      <c r="CEH974" s="26"/>
      <c r="CEI974" s="26"/>
      <c r="CEJ974" s="26"/>
      <c r="CEK974" s="26"/>
      <c r="CEL974" s="26"/>
      <c r="CEM974" s="26"/>
      <c r="CEN974" s="26"/>
      <c r="CEO974" s="26"/>
      <c r="CEP974" s="26"/>
      <c r="CEQ974" s="26"/>
      <c r="CER974" s="26"/>
      <c r="CES974" s="26"/>
      <c r="CET974" s="26"/>
      <c r="CEU974" s="26"/>
      <c r="CEV974" s="26"/>
      <c r="CEW974" s="26"/>
      <c r="CEX974" s="26"/>
      <c r="CEY974" s="26"/>
      <c r="CEZ974" s="26"/>
      <c r="CFA974" s="26"/>
      <c r="CFB974" s="26"/>
      <c r="CFC974" s="26"/>
      <c r="CFD974" s="26"/>
      <c r="CFE974" s="26"/>
      <c r="CFF974" s="26"/>
      <c r="CFG974" s="26"/>
      <c r="CFH974" s="26"/>
      <c r="CFI974" s="26"/>
      <c r="CFJ974" s="26"/>
      <c r="CFK974" s="26"/>
      <c r="CFL974" s="26"/>
      <c r="CFM974" s="26"/>
      <c r="CFN974" s="26"/>
      <c r="CFO974" s="26"/>
      <c r="CFP974" s="26"/>
      <c r="CFQ974" s="26"/>
      <c r="CFR974" s="26"/>
      <c r="CFS974" s="26"/>
      <c r="CFT974" s="26"/>
      <c r="CFU974" s="26"/>
      <c r="CFV974" s="26"/>
      <c r="CFW974" s="26"/>
      <c r="CFX974" s="26"/>
      <c r="CFY974" s="26"/>
      <c r="CFZ974" s="26"/>
      <c r="CGA974" s="26"/>
      <c r="CGB974" s="26"/>
      <c r="CGC974" s="26"/>
      <c r="CGD974" s="26"/>
      <c r="CGE974" s="26"/>
      <c r="CGF974" s="26"/>
      <c r="CGG974" s="26"/>
      <c r="CGH974" s="26"/>
      <c r="CGI974" s="26"/>
      <c r="CGJ974" s="26"/>
      <c r="CGK974" s="26"/>
      <c r="CGL974" s="26"/>
      <c r="CGM974" s="26"/>
      <c r="CGN974" s="26"/>
      <c r="CGO974" s="26"/>
      <c r="CGP974" s="26"/>
      <c r="CGQ974" s="26"/>
      <c r="CGR974" s="26"/>
      <c r="CGS974" s="26"/>
      <c r="CGT974" s="26"/>
      <c r="CGU974" s="26"/>
      <c r="CGV974" s="26"/>
      <c r="CGW974" s="26"/>
      <c r="CGX974" s="26"/>
      <c r="CGY974" s="26"/>
      <c r="CGZ974" s="26"/>
      <c r="CHA974" s="26"/>
      <c r="CHB974" s="26"/>
      <c r="CHC974" s="26"/>
      <c r="CHD974" s="26"/>
      <c r="CHE974" s="26"/>
      <c r="CHF974" s="26"/>
      <c r="CHG974" s="26"/>
      <c r="CHH974" s="26"/>
      <c r="CHI974" s="26"/>
      <c r="CHJ974" s="26"/>
      <c r="CHK974" s="26"/>
      <c r="CHL974" s="26"/>
      <c r="CHM974" s="26"/>
      <c r="CHN974" s="26"/>
      <c r="CHO974" s="26"/>
      <c r="CHP974" s="26"/>
      <c r="CHQ974" s="26"/>
      <c r="CHR974" s="26"/>
      <c r="CHS974" s="26"/>
      <c r="CHT974" s="26"/>
      <c r="CHU974" s="26"/>
      <c r="CHV974" s="26"/>
      <c r="CHW974" s="26"/>
      <c r="CHX974" s="26"/>
      <c r="CHY974" s="26"/>
      <c r="CHZ974" s="26"/>
      <c r="CIA974" s="26"/>
      <c r="CIB974" s="26"/>
      <c r="CIC974" s="26"/>
      <c r="CID974" s="26"/>
      <c r="CIE974" s="26"/>
      <c r="CIF974" s="26"/>
      <c r="CIG974" s="26"/>
      <c r="CIH974" s="26"/>
      <c r="CII974" s="26"/>
      <c r="CIJ974" s="26"/>
      <c r="CIK974" s="26"/>
      <c r="CIL974" s="26"/>
      <c r="CIM974" s="26"/>
      <c r="CIN974" s="26"/>
      <c r="CIO974" s="26"/>
      <c r="CIP974" s="26"/>
      <c r="CIQ974" s="26"/>
      <c r="CIR974" s="26"/>
      <c r="CIS974" s="26"/>
      <c r="CIT974" s="26"/>
      <c r="CIU974" s="26"/>
      <c r="CIV974" s="26"/>
      <c r="CIW974" s="26"/>
      <c r="CIX974" s="26"/>
      <c r="CIY974" s="26"/>
      <c r="CIZ974" s="26"/>
      <c r="CJA974" s="26"/>
      <c r="CJB974" s="26"/>
      <c r="CJC974" s="26"/>
      <c r="CJD974" s="26"/>
      <c r="CJE974" s="26"/>
      <c r="CJF974" s="26"/>
      <c r="CJG974" s="26"/>
      <c r="CJH974" s="26"/>
      <c r="CJI974" s="26"/>
      <c r="CJJ974" s="26"/>
      <c r="CJK974" s="26"/>
      <c r="CJL974" s="26"/>
      <c r="CJM974" s="26"/>
      <c r="CJN974" s="26"/>
      <c r="CJO974" s="26"/>
      <c r="CJP974" s="26"/>
      <c r="CJQ974" s="26"/>
      <c r="CJR974" s="26"/>
      <c r="CJS974" s="26"/>
      <c r="CJT974" s="26"/>
      <c r="CJU974" s="26"/>
      <c r="CJV974" s="26"/>
      <c r="CJW974" s="26"/>
      <c r="CJX974" s="26"/>
      <c r="CJY974" s="26"/>
      <c r="CJZ974" s="26"/>
      <c r="CKA974" s="26"/>
      <c r="CKB974" s="26"/>
      <c r="CKC974" s="26"/>
      <c r="CKD974" s="26"/>
      <c r="CKE974" s="26"/>
      <c r="CKF974" s="26"/>
      <c r="CKG974" s="26"/>
      <c r="CKH974" s="26"/>
      <c r="CKI974" s="26"/>
      <c r="CKJ974" s="26"/>
      <c r="CKK974" s="26"/>
      <c r="CKL974" s="26"/>
      <c r="CKM974" s="26"/>
      <c r="CKN974" s="26"/>
      <c r="CKO974" s="26"/>
      <c r="CKP974" s="26"/>
      <c r="CKQ974" s="26"/>
      <c r="CKR974" s="26"/>
      <c r="CKS974" s="26"/>
      <c r="CKT974" s="26"/>
      <c r="CKU974" s="26"/>
      <c r="CKV974" s="26"/>
      <c r="CKW974" s="26"/>
      <c r="CKX974" s="26"/>
      <c r="CKY974" s="26"/>
      <c r="CKZ974" s="26"/>
      <c r="CLA974" s="26"/>
      <c r="CLB974" s="26"/>
      <c r="CLC974" s="26"/>
      <c r="CLD974" s="26"/>
      <c r="CLE974" s="26"/>
      <c r="CLF974" s="26"/>
      <c r="CLG974" s="26"/>
      <c r="CLH974" s="26"/>
      <c r="CLI974" s="26"/>
      <c r="CLJ974" s="26"/>
      <c r="CLK974" s="26"/>
      <c r="CLL974" s="26"/>
      <c r="CLM974" s="26"/>
      <c r="CLN974" s="26"/>
      <c r="CLO974" s="26"/>
      <c r="CLP974" s="26"/>
      <c r="CLQ974" s="26"/>
      <c r="CLR974" s="26"/>
      <c r="CLS974" s="26"/>
      <c r="CLT974" s="26"/>
      <c r="CLU974" s="26"/>
      <c r="CLV974" s="26"/>
      <c r="CLW974" s="26"/>
      <c r="CLX974" s="26"/>
      <c r="CLY974" s="26"/>
      <c r="CLZ974" s="26"/>
      <c r="CMA974" s="26"/>
      <c r="CMB974" s="26"/>
      <c r="CMC974" s="26"/>
      <c r="CMD974" s="26"/>
      <c r="CME974" s="26"/>
      <c r="CMF974" s="26"/>
      <c r="CMG974" s="26"/>
      <c r="CMH974" s="26"/>
      <c r="CMI974" s="26"/>
      <c r="CMJ974" s="26"/>
      <c r="CMK974" s="26"/>
      <c r="CML974" s="26"/>
      <c r="CMM974" s="26"/>
      <c r="CMN974" s="26"/>
      <c r="CMO974" s="26"/>
      <c r="CMP974" s="26"/>
      <c r="CMQ974" s="26"/>
      <c r="CMR974" s="26"/>
      <c r="CMS974" s="26"/>
      <c r="CMT974" s="26"/>
      <c r="CMU974" s="26"/>
      <c r="CMV974" s="26"/>
      <c r="CMW974" s="26"/>
      <c r="CMX974" s="26"/>
      <c r="CMY974" s="26"/>
      <c r="CMZ974" s="26"/>
      <c r="CNA974" s="26"/>
      <c r="CNB974" s="26"/>
      <c r="CNC974" s="26"/>
      <c r="CND974" s="26"/>
      <c r="CNE974" s="26"/>
      <c r="CNF974" s="26"/>
      <c r="CNG974" s="26"/>
      <c r="CNH974" s="26"/>
      <c r="CNI974" s="26"/>
      <c r="CNJ974" s="26"/>
      <c r="CNK974" s="26"/>
      <c r="CNL974" s="26"/>
      <c r="CNM974" s="26"/>
      <c r="CNN974" s="26"/>
      <c r="CNO974" s="26"/>
      <c r="CNP974" s="26"/>
      <c r="CNQ974" s="26"/>
      <c r="CNR974" s="26"/>
      <c r="CNS974" s="26"/>
      <c r="CNT974" s="26"/>
      <c r="CNU974" s="26"/>
      <c r="CNV974" s="26"/>
      <c r="CNW974" s="26"/>
      <c r="CNX974" s="26"/>
      <c r="CNY974" s="26"/>
      <c r="CNZ974" s="26"/>
      <c r="COA974" s="26"/>
      <c r="COB974" s="26"/>
      <c r="COC974" s="26"/>
      <c r="COD974" s="26"/>
      <c r="COE974" s="26"/>
      <c r="COF974" s="26"/>
      <c r="COG974" s="26"/>
      <c r="COH974" s="26"/>
      <c r="COI974" s="26"/>
      <c r="COJ974" s="26"/>
      <c r="COK974" s="26"/>
      <c r="COL974" s="26"/>
      <c r="COM974" s="26"/>
      <c r="CON974" s="26"/>
      <c r="COO974" s="26"/>
      <c r="COP974" s="26"/>
      <c r="COQ974" s="26"/>
      <c r="COR974" s="26"/>
      <c r="COS974" s="26"/>
      <c r="COT974" s="26"/>
      <c r="COU974" s="26"/>
      <c r="COV974" s="26"/>
      <c r="COW974" s="26"/>
      <c r="COX974" s="26"/>
      <c r="COY974" s="26"/>
      <c r="COZ974" s="26"/>
      <c r="CPA974" s="26"/>
      <c r="CPB974" s="26"/>
      <c r="CPC974" s="26"/>
      <c r="CPD974" s="26"/>
      <c r="CPE974" s="26"/>
      <c r="CPF974" s="26"/>
      <c r="CPG974" s="26"/>
      <c r="CPH974" s="26"/>
      <c r="CPI974" s="26"/>
      <c r="CPJ974" s="26"/>
      <c r="CPK974" s="26"/>
      <c r="CPL974" s="26"/>
      <c r="CPM974" s="26"/>
      <c r="CPN974" s="26"/>
      <c r="CPO974" s="26"/>
      <c r="CPP974" s="26"/>
      <c r="CPQ974" s="26"/>
      <c r="CPR974" s="26"/>
      <c r="CPS974" s="26"/>
      <c r="CPT974" s="26"/>
      <c r="CPU974" s="26"/>
      <c r="CPV974" s="26"/>
      <c r="CPW974" s="26"/>
      <c r="CPX974" s="26"/>
      <c r="CPY974" s="26"/>
      <c r="CPZ974" s="26"/>
      <c r="CQA974" s="26"/>
      <c r="CQB974" s="26"/>
      <c r="CQC974" s="26"/>
      <c r="CQD974" s="26"/>
      <c r="CQE974" s="26"/>
      <c r="CQF974" s="26"/>
      <c r="CQG974" s="26"/>
      <c r="CQH974" s="26"/>
      <c r="CQI974" s="26"/>
      <c r="CQJ974" s="26"/>
      <c r="CQK974" s="26"/>
      <c r="CQL974" s="26"/>
      <c r="CQM974" s="26"/>
      <c r="CQN974" s="26"/>
      <c r="CQO974" s="26"/>
      <c r="CQP974" s="26"/>
      <c r="CQQ974" s="26"/>
      <c r="CQR974" s="26"/>
      <c r="CQS974" s="26"/>
      <c r="CQT974" s="26"/>
      <c r="CQU974" s="26"/>
      <c r="CQV974" s="26"/>
      <c r="CQW974" s="26"/>
      <c r="CQX974" s="26"/>
      <c r="CQY974" s="26"/>
      <c r="CQZ974" s="26"/>
      <c r="CRA974" s="26"/>
      <c r="CRB974" s="26"/>
      <c r="CRC974" s="26"/>
      <c r="CRD974" s="26"/>
      <c r="CRE974" s="26"/>
      <c r="CRF974" s="26"/>
      <c r="CRG974" s="26"/>
      <c r="CRH974" s="26"/>
      <c r="CRI974" s="26"/>
      <c r="CRJ974" s="26"/>
      <c r="CRK974" s="26"/>
      <c r="CRL974" s="26"/>
      <c r="CRM974" s="26"/>
      <c r="CRN974" s="26"/>
      <c r="CRO974" s="26"/>
      <c r="CRP974" s="26"/>
      <c r="CRQ974" s="26"/>
      <c r="CRR974" s="26"/>
      <c r="CRS974" s="26"/>
      <c r="CRT974" s="26"/>
      <c r="CRU974" s="26"/>
      <c r="CRV974" s="26"/>
      <c r="CRW974" s="26"/>
      <c r="CRX974" s="26"/>
      <c r="CRY974" s="26"/>
      <c r="CRZ974" s="26"/>
      <c r="CSA974" s="26"/>
      <c r="CSB974" s="26"/>
      <c r="CSC974" s="26"/>
      <c r="CSD974" s="26"/>
      <c r="CSE974" s="26"/>
      <c r="CSF974" s="26"/>
      <c r="CSG974" s="26"/>
      <c r="CSH974" s="26"/>
      <c r="CSI974" s="26"/>
      <c r="CSJ974" s="26"/>
      <c r="CSK974" s="26"/>
      <c r="CSL974" s="26"/>
      <c r="CSM974" s="26"/>
      <c r="CSN974" s="26"/>
      <c r="CSO974" s="26"/>
      <c r="CSP974" s="26"/>
      <c r="CSQ974" s="26"/>
      <c r="CSR974" s="26"/>
      <c r="CSS974" s="26"/>
      <c r="CST974" s="26"/>
      <c r="CSU974" s="26"/>
      <c r="CSV974" s="26"/>
      <c r="CSW974" s="26"/>
      <c r="CSX974" s="26"/>
      <c r="CSY974" s="26"/>
      <c r="CSZ974" s="26"/>
      <c r="CTA974" s="26"/>
      <c r="CTB974" s="26"/>
      <c r="CTC974" s="26"/>
      <c r="CTD974" s="26"/>
      <c r="CTE974" s="26"/>
      <c r="CTF974" s="26"/>
      <c r="CTG974" s="26"/>
      <c r="CTH974" s="26"/>
      <c r="CTI974" s="26"/>
      <c r="CTJ974" s="26"/>
      <c r="CTK974" s="26"/>
      <c r="CTL974" s="26"/>
      <c r="CTM974" s="26"/>
      <c r="CTN974" s="26"/>
      <c r="CTO974" s="26"/>
      <c r="CTP974" s="26"/>
      <c r="CTQ974" s="26"/>
      <c r="CTR974" s="26"/>
      <c r="CTS974" s="26"/>
      <c r="CTT974" s="26"/>
      <c r="CTU974" s="26"/>
      <c r="CTV974" s="26"/>
      <c r="CTW974" s="26"/>
      <c r="CTX974" s="26"/>
      <c r="CTY974" s="26"/>
      <c r="CTZ974" s="26"/>
      <c r="CUA974" s="26"/>
      <c r="CUB974" s="26"/>
      <c r="CUC974" s="26"/>
      <c r="CUD974" s="26"/>
      <c r="CUE974" s="26"/>
      <c r="CUF974" s="26"/>
      <c r="CUG974" s="26"/>
      <c r="CUH974" s="26"/>
      <c r="CUI974" s="26"/>
      <c r="CUJ974" s="26"/>
      <c r="CUK974" s="26"/>
      <c r="CUL974" s="26"/>
      <c r="CUM974" s="26"/>
      <c r="CUN974" s="26"/>
      <c r="CUO974" s="26"/>
      <c r="CUP974" s="26"/>
      <c r="CUQ974" s="26"/>
      <c r="CUR974" s="26"/>
      <c r="CUS974" s="26"/>
      <c r="CUT974" s="26"/>
      <c r="CUU974" s="26"/>
      <c r="CUV974" s="26"/>
      <c r="CUW974" s="26"/>
      <c r="CUX974" s="26"/>
      <c r="CUY974" s="26"/>
      <c r="CUZ974" s="26"/>
      <c r="CVA974" s="26"/>
      <c r="CVB974" s="26"/>
      <c r="CVC974" s="26"/>
      <c r="CVD974" s="26"/>
      <c r="CVE974" s="26"/>
      <c r="CVF974" s="26"/>
      <c r="CVG974" s="26"/>
      <c r="CVH974" s="26"/>
      <c r="CVI974" s="26"/>
      <c r="CVJ974" s="26"/>
      <c r="CVK974" s="26"/>
      <c r="CVL974" s="26"/>
      <c r="CVM974" s="26"/>
      <c r="CVN974" s="26"/>
      <c r="CVO974" s="26"/>
      <c r="CVP974" s="26"/>
      <c r="CVQ974" s="26"/>
      <c r="CVR974" s="26"/>
      <c r="CVS974" s="26"/>
      <c r="CVT974" s="26"/>
      <c r="CVU974" s="26"/>
      <c r="CVV974" s="26"/>
      <c r="CVW974" s="26"/>
      <c r="CVX974" s="26"/>
      <c r="CVY974" s="26"/>
      <c r="CVZ974" s="26"/>
      <c r="CWA974" s="26"/>
      <c r="CWB974" s="26"/>
      <c r="CWC974" s="26"/>
      <c r="CWD974" s="26"/>
      <c r="CWE974" s="26"/>
      <c r="CWF974" s="26"/>
      <c r="CWG974" s="26"/>
      <c r="CWH974" s="26"/>
      <c r="CWI974" s="26"/>
      <c r="CWJ974" s="26"/>
      <c r="CWK974" s="26"/>
      <c r="CWL974" s="26"/>
      <c r="CWM974" s="26"/>
      <c r="CWN974" s="26"/>
      <c r="CWO974" s="26"/>
      <c r="CWP974" s="26"/>
      <c r="CWQ974" s="26"/>
      <c r="CWR974" s="26"/>
      <c r="CWS974" s="26"/>
      <c r="CWT974" s="26"/>
      <c r="CWU974" s="26"/>
      <c r="CWV974" s="26"/>
      <c r="CWW974" s="26"/>
      <c r="CWX974" s="26"/>
      <c r="CWY974" s="26"/>
      <c r="CWZ974" s="26"/>
      <c r="CXA974" s="26"/>
      <c r="CXB974" s="26"/>
      <c r="CXC974" s="26"/>
      <c r="CXD974" s="26"/>
      <c r="CXE974" s="26"/>
      <c r="CXF974" s="26"/>
      <c r="CXG974" s="26"/>
      <c r="CXH974" s="26"/>
      <c r="CXI974" s="26"/>
      <c r="CXJ974" s="26"/>
      <c r="CXK974" s="26"/>
      <c r="CXL974" s="26"/>
      <c r="CXM974" s="26"/>
      <c r="CXN974" s="26"/>
      <c r="CXO974" s="26"/>
      <c r="CXP974" s="26"/>
      <c r="CXQ974" s="26"/>
      <c r="CXR974" s="26"/>
      <c r="CXS974" s="26"/>
      <c r="CXT974" s="26"/>
      <c r="CXU974" s="26"/>
      <c r="CXV974" s="26"/>
      <c r="CXW974" s="26"/>
      <c r="CXX974" s="26"/>
      <c r="CXY974" s="26"/>
      <c r="CXZ974" s="26"/>
      <c r="CYA974" s="26"/>
      <c r="CYB974" s="26"/>
      <c r="CYC974" s="26"/>
      <c r="CYD974" s="26"/>
      <c r="CYE974" s="26"/>
      <c r="CYF974" s="26"/>
      <c r="CYG974" s="26"/>
      <c r="CYH974" s="26"/>
      <c r="CYI974" s="26"/>
      <c r="CYJ974" s="26"/>
      <c r="CYK974" s="26"/>
      <c r="CYL974" s="26"/>
      <c r="CYM974" s="26"/>
      <c r="CYN974" s="26"/>
      <c r="CYO974" s="26"/>
      <c r="CYP974" s="26"/>
      <c r="CYQ974" s="26"/>
      <c r="CYR974" s="26"/>
      <c r="CYS974" s="26"/>
      <c r="CYT974" s="26"/>
      <c r="CYU974" s="26"/>
      <c r="CYV974" s="26"/>
      <c r="CYW974" s="26"/>
      <c r="CYX974" s="26"/>
      <c r="CYY974" s="26"/>
      <c r="CYZ974" s="26"/>
      <c r="CZA974" s="26"/>
      <c r="CZB974" s="26"/>
      <c r="CZC974" s="26"/>
      <c r="CZD974" s="26"/>
      <c r="CZE974" s="26"/>
      <c r="CZF974" s="26"/>
      <c r="CZG974" s="26"/>
      <c r="CZH974" s="26"/>
      <c r="CZI974" s="26"/>
      <c r="CZJ974" s="26"/>
      <c r="CZK974" s="26"/>
      <c r="CZL974" s="26"/>
      <c r="CZM974" s="26"/>
      <c r="CZN974" s="26"/>
      <c r="CZO974" s="26"/>
      <c r="CZP974" s="26"/>
      <c r="CZQ974" s="26"/>
      <c r="CZR974" s="26"/>
      <c r="CZS974" s="26"/>
      <c r="CZT974" s="26"/>
      <c r="CZU974" s="26"/>
      <c r="CZV974" s="26"/>
      <c r="CZW974" s="26"/>
      <c r="CZX974" s="26"/>
      <c r="CZY974" s="26"/>
      <c r="CZZ974" s="26"/>
      <c r="DAA974" s="26"/>
      <c r="DAB974" s="26"/>
      <c r="DAC974" s="26"/>
      <c r="DAD974" s="26"/>
      <c r="DAE974" s="26"/>
      <c r="DAF974" s="26"/>
      <c r="DAG974" s="26"/>
      <c r="DAH974" s="26"/>
      <c r="DAI974" s="26"/>
      <c r="DAJ974" s="26"/>
      <c r="DAK974" s="26"/>
      <c r="DAL974" s="26"/>
      <c r="DAM974" s="26"/>
      <c r="DAN974" s="26"/>
      <c r="DAO974" s="26"/>
      <c r="DAP974" s="26"/>
      <c r="DAQ974" s="26"/>
      <c r="DAR974" s="26"/>
      <c r="DAS974" s="26"/>
      <c r="DAT974" s="26"/>
      <c r="DAU974" s="26"/>
      <c r="DAV974" s="26"/>
      <c r="DAW974" s="26"/>
      <c r="DAX974" s="26"/>
      <c r="DAY974" s="26"/>
      <c r="DAZ974" s="26"/>
      <c r="DBA974" s="26"/>
      <c r="DBB974" s="26"/>
      <c r="DBC974" s="26"/>
      <c r="DBD974" s="26"/>
      <c r="DBE974" s="26"/>
      <c r="DBF974" s="26"/>
      <c r="DBG974" s="26"/>
      <c r="DBH974" s="26"/>
      <c r="DBI974" s="26"/>
      <c r="DBJ974" s="26"/>
      <c r="DBK974" s="26"/>
      <c r="DBL974" s="26"/>
      <c r="DBM974" s="26"/>
      <c r="DBN974" s="26"/>
      <c r="DBO974" s="26"/>
      <c r="DBP974" s="26"/>
      <c r="DBQ974" s="26"/>
      <c r="DBR974" s="26"/>
      <c r="DBS974" s="26"/>
      <c r="DBT974" s="26"/>
      <c r="DBU974" s="26"/>
      <c r="DBV974" s="26"/>
      <c r="DBW974" s="26"/>
      <c r="DBX974" s="26"/>
      <c r="DBY974" s="26"/>
      <c r="DBZ974" s="26"/>
      <c r="DCA974" s="26"/>
      <c r="DCB974" s="26"/>
      <c r="DCC974" s="26"/>
      <c r="DCD974" s="26"/>
      <c r="DCE974" s="26"/>
      <c r="DCF974" s="26"/>
      <c r="DCG974" s="26"/>
      <c r="DCH974" s="26"/>
      <c r="DCI974" s="26"/>
      <c r="DCJ974" s="26"/>
      <c r="DCK974" s="26"/>
      <c r="DCL974" s="26"/>
      <c r="DCM974" s="26"/>
      <c r="DCN974" s="26"/>
      <c r="DCO974" s="26"/>
      <c r="DCP974" s="26"/>
      <c r="DCQ974" s="26"/>
      <c r="DCR974" s="26"/>
      <c r="DCS974" s="26"/>
      <c r="DCT974" s="26"/>
      <c r="DCU974" s="26"/>
      <c r="DCV974" s="26"/>
      <c r="DCW974" s="26"/>
      <c r="DCX974" s="26"/>
      <c r="DCY974" s="26"/>
      <c r="DCZ974" s="26"/>
      <c r="DDA974" s="26"/>
      <c r="DDB974" s="26"/>
      <c r="DDC974" s="26"/>
      <c r="DDD974" s="26"/>
      <c r="DDE974" s="26"/>
      <c r="DDF974" s="26"/>
      <c r="DDG974" s="26"/>
      <c r="DDH974" s="26"/>
      <c r="DDI974" s="26"/>
      <c r="DDJ974" s="26"/>
      <c r="DDK974" s="26"/>
      <c r="DDL974" s="26"/>
      <c r="DDM974" s="26"/>
      <c r="DDN974" s="26"/>
      <c r="DDO974" s="26"/>
      <c r="DDP974" s="26"/>
      <c r="DDQ974" s="26"/>
      <c r="DDR974" s="26"/>
      <c r="DDS974" s="26"/>
      <c r="DDT974" s="26"/>
      <c r="DDU974" s="26"/>
      <c r="DDV974" s="26"/>
      <c r="DDW974" s="26"/>
      <c r="DDX974" s="26"/>
      <c r="DDY974" s="26"/>
      <c r="DDZ974" s="26"/>
      <c r="DEA974" s="26"/>
      <c r="DEB974" s="26"/>
      <c r="DEC974" s="26"/>
      <c r="DED974" s="26"/>
      <c r="DEE974" s="26"/>
      <c r="DEF974" s="26"/>
      <c r="DEG974" s="26"/>
      <c r="DEH974" s="26"/>
      <c r="DEI974" s="26"/>
      <c r="DEJ974" s="26"/>
      <c r="DEK974" s="26"/>
      <c r="DEL974" s="26"/>
      <c r="DEM974" s="26"/>
      <c r="DEN974" s="26"/>
      <c r="DEO974" s="26"/>
      <c r="DEP974" s="26"/>
      <c r="DEQ974" s="26"/>
      <c r="DER974" s="26"/>
      <c r="DES974" s="26"/>
      <c r="DET974" s="26"/>
      <c r="DEU974" s="26"/>
      <c r="DEV974" s="26"/>
      <c r="DEW974" s="26"/>
      <c r="DEX974" s="26"/>
      <c r="DEY974" s="26"/>
      <c r="DEZ974" s="26"/>
      <c r="DFA974" s="26"/>
      <c r="DFB974" s="26"/>
      <c r="DFC974" s="26"/>
      <c r="DFD974" s="26"/>
      <c r="DFE974" s="26"/>
      <c r="DFF974" s="26"/>
      <c r="DFG974" s="26"/>
      <c r="DFH974" s="26"/>
      <c r="DFI974" s="26"/>
      <c r="DFJ974" s="26"/>
      <c r="DFK974" s="26"/>
      <c r="DFL974" s="26"/>
      <c r="DFM974" s="26"/>
      <c r="DFN974" s="26"/>
      <c r="DFO974" s="26"/>
      <c r="DFP974" s="26"/>
      <c r="DFQ974" s="26"/>
      <c r="DFR974" s="26"/>
      <c r="DFS974" s="26"/>
      <c r="DFT974" s="26"/>
      <c r="DFU974" s="26"/>
      <c r="DFV974" s="26"/>
      <c r="DFW974" s="26"/>
      <c r="DFX974" s="26"/>
      <c r="DFY974" s="26"/>
      <c r="DFZ974" s="26"/>
      <c r="DGA974" s="26"/>
      <c r="DGB974" s="26"/>
      <c r="DGC974" s="26"/>
      <c r="DGD974" s="26"/>
      <c r="DGE974" s="26"/>
      <c r="DGF974" s="26"/>
      <c r="DGG974" s="26"/>
      <c r="DGH974" s="26"/>
      <c r="DGI974" s="26"/>
      <c r="DGJ974" s="26"/>
      <c r="DGK974" s="26"/>
      <c r="DGL974" s="26"/>
      <c r="DGM974" s="26"/>
      <c r="DGN974" s="26"/>
      <c r="DGO974" s="26"/>
      <c r="DGP974" s="26"/>
      <c r="DGQ974" s="26"/>
      <c r="DGR974" s="26"/>
      <c r="DGS974" s="26"/>
      <c r="DGT974" s="26"/>
      <c r="DGU974" s="26"/>
      <c r="DGV974" s="26"/>
      <c r="DGW974" s="26"/>
      <c r="DGX974" s="26"/>
      <c r="DGY974" s="26"/>
      <c r="DGZ974" s="26"/>
      <c r="DHA974" s="26"/>
      <c r="DHB974" s="26"/>
      <c r="DHC974" s="26"/>
      <c r="DHD974" s="26"/>
      <c r="DHE974" s="26"/>
      <c r="DHF974" s="26"/>
      <c r="DHG974" s="26"/>
      <c r="DHH974" s="26"/>
      <c r="DHI974" s="26"/>
      <c r="DHJ974" s="26"/>
      <c r="DHK974" s="26"/>
      <c r="DHL974" s="26"/>
      <c r="DHM974" s="26"/>
      <c r="DHN974" s="26"/>
      <c r="DHO974" s="26"/>
      <c r="DHP974" s="26"/>
      <c r="DHQ974" s="26"/>
      <c r="DHR974" s="26"/>
      <c r="DHS974" s="26"/>
      <c r="DHT974" s="26"/>
      <c r="DHU974" s="26"/>
      <c r="DHV974" s="26"/>
      <c r="DHW974" s="26"/>
      <c r="DHX974" s="26"/>
      <c r="DHY974" s="26"/>
      <c r="DHZ974" s="26"/>
      <c r="DIA974" s="26"/>
      <c r="DIB974" s="26"/>
      <c r="DIC974" s="26"/>
      <c r="DID974" s="26"/>
      <c r="DIE974" s="26"/>
      <c r="DIF974" s="26"/>
      <c r="DIG974" s="26"/>
      <c r="DIH974" s="26"/>
      <c r="DII974" s="26"/>
      <c r="DIJ974" s="26"/>
      <c r="DIK974" s="26"/>
      <c r="DIL974" s="26"/>
      <c r="DIM974" s="26"/>
      <c r="DIN974" s="26"/>
      <c r="DIO974" s="26"/>
      <c r="DIP974" s="26"/>
      <c r="DIQ974" s="26"/>
      <c r="DIR974" s="26"/>
      <c r="DIS974" s="26"/>
      <c r="DIT974" s="26"/>
      <c r="DIU974" s="26"/>
      <c r="DIV974" s="26"/>
      <c r="DIW974" s="26"/>
      <c r="DIX974" s="26"/>
      <c r="DIY974" s="26"/>
      <c r="DIZ974" s="26"/>
      <c r="DJA974" s="26"/>
      <c r="DJB974" s="26"/>
      <c r="DJC974" s="26"/>
      <c r="DJD974" s="26"/>
      <c r="DJE974" s="26"/>
      <c r="DJF974" s="26"/>
      <c r="DJG974" s="26"/>
      <c r="DJH974" s="26"/>
      <c r="DJI974" s="26"/>
      <c r="DJJ974" s="26"/>
      <c r="DJK974" s="26"/>
      <c r="DJL974" s="26"/>
      <c r="DJM974" s="26"/>
      <c r="DJN974" s="26"/>
      <c r="DJO974" s="26"/>
      <c r="DJP974" s="26"/>
      <c r="DJQ974" s="26"/>
      <c r="DJR974" s="26"/>
      <c r="DJS974" s="26"/>
      <c r="DJT974" s="26"/>
      <c r="DJU974" s="26"/>
      <c r="DJV974" s="26"/>
      <c r="DJW974" s="26"/>
      <c r="DJX974" s="26"/>
      <c r="DJY974" s="26"/>
      <c r="DJZ974" s="26"/>
      <c r="DKA974" s="26"/>
      <c r="DKB974" s="26"/>
      <c r="DKC974" s="26"/>
      <c r="DKD974" s="26"/>
      <c r="DKE974" s="26"/>
      <c r="DKF974" s="26"/>
      <c r="DKG974" s="26"/>
      <c r="DKH974" s="26"/>
      <c r="DKI974" s="26"/>
      <c r="DKJ974" s="26"/>
      <c r="DKK974" s="26"/>
      <c r="DKL974" s="26"/>
      <c r="DKM974" s="26"/>
      <c r="DKN974" s="26"/>
      <c r="DKO974" s="26"/>
      <c r="DKP974" s="26"/>
      <c r="DKQ974" s="26"/>
      <c r="DKR974" s="26"/>
      <c r="DKS974" s="26"/>
      <c r="DKT974" s="26"/>
      <c r="DKU974" s="26"/>
      <c r="DKV974" s="26"/>
      <c r="DKW974" s="26"/>
      <c r="DKX974" s="26"/>
      <c r="DKY974" s="26"/>
      <c r="DKZ974" s="26"/>
      <c r="DLA974" s="26"/>
      <c r="DLB974" s="26"/>
      <c r="DLC974" s="26"/>
      <c r="DLD974" s="26"/>
      <c r="DLE974" s="26"/>
      <c r="DLF974" s="26"/>
      <c r="DLG974" s="26"/>
      <c r="DLH974" s="26"/>
      <c r="DLI974" s="26"/>
      <c r="DLJ974" s="26"/>
      <c r="DLK974" s="26"/>
      <c r="DLL974" s="26"/>
      <c r="DLM974" s="26"/>
      <c r="DLN974" s="26"/>
      <c r="DLO974" s="26"/>
      <c r="DLP974" s="26"/>
      <c r="DLQ974" s="26"/>
      <c r="DLR974" s="26"/>
      <c r="DLS974" s="26"/>
      <c r="DLT974" s="26"/>
      <c r="DLU974" s="26"/>
      <c r="DLV974" s="26"/>
      <c r="DLW974" s="26"/>
      <c r="DLX974" s="26"/>
      <c r="DLY974" s="26"/>
      <c r="DLZ974" s="26"/>
      <c r="DMA974" s="26"/>
      <c r="DMB974" s="26"/>
      <c r="DMC974" s="26"/>
      <c r="DMD974" s="26"/>
      <c r="DME974" s="26"/>
      <c r="DMF974" s="26"/>
      <c r="DMG974" s="26"/>
      <c r="DMH974" s="26"/>
      <c r="DMI974" s="26"/>
      <c r="DMJ974" s="26"/>
      <c r="DMK974" s="26"/>
      <c r="DML974" s="26"/>
      <c r="DMM974" s="26"/>
      <c r="DMN974" s="26"/>
      <c r="DMO974" s="26"/>
      <c r="DMP974" s="26"/>
      <c r="DMQ974" s="26"/>
      <c r="DMR974" s="26"/>
      <c r="DMS974" s="26"/>
      <c r="DMT974" s="26"/>
      <c r="DMU974" s="26"/>
      <c r="DMV974" s="26"/>
      <c r="DMW974" s="26"/>
      <c r="DMX974" s="26"/>
      <c r="DMY974" s="26"/>
      <c r="DMZ974" s="26"/>
      <c r="DNA974" s="26"/>
      <c r="DNB974" s="26"/>
      <c r="DNC974" s="26"/>
      <c r="DND974" s="26"/>
      <c r="DNE974" s="26"/>
      <c r="DNF974" s="26"/>
      <c r="DNG974" s="26"/>
      <c r="DNH974" s="26"/>
      <c r="DNI974" s="26"/>
      <c r="DNJ974" s="26"/>
      <c r="DNK974" s="26"/>
      <c r="DNL974" s="26"/>
      <c r="DNM974" s="26"/>
      <c r="DNN974" s="26"/>
      <c r="DNO974" s="26"/>
      <c r="DNP974" s="26"/>
      <c r="DNQ974" s="26"/>
      <c r="DNR974" s="26"/>
      <c r="DNS974" s="26"/>
      <c r="DNT974" s="26"/>
      <c r="DNU974" s="26"/>
      <c r="DNV974" s="26"/>
      <c r="DNW974" s="26"/>
      <c r="DNX974" s="26"/>
      <c r="DNY974" s="26"/>
      <c r="DNZ974" s="26"/>
      <c r="DOA974" s="26"/>
      <c r="DOB974" s="26"/>
      <c r="DOC974" s="26"/>
      <c r="DOD974" s="26"/>
      <c r="DOE974" s="26"/>
      <c r="DOF974" s="26"/>
      <c r="DOG974" s="26"/>
      <c r="DOH974" s="26"/>
      <c r="DOI974" s="26"/>
      <c r="DOJ974" s="26"/>
      <c r="DOK974" s="26"/>
      <c r="DOL974" s="26"/>
      <c r="DOM974" s="26"/>
      <c r="DON974" s="26"/>
      <c r="DOO974" s="26"/>
      <c r="DOP974" s="26"/>
      <c r="DOQ974" s="26"/>
      <c r="DOR974" s="26"/>
      <c r="DOS974" s="26"/>
      <c r="DOT974" s="26"/>
      <c r="DOU974" s="26"/>
      <c r="DOV974" s="26"/>
      <c r="DOW974" s="26"/>
      <c r="DOX974" s="26"/>
      <c r="DOY974" s="26"/>
      <c r="DOZ974" s="26"/>
      <c r="DPA974" s="26"/>
      <c r="DPB974" s="26"/>
      <c r="DPC974" s="26"/>
      <c r="DPD974" s="26"/>
      <c r="DPE974" s="26"/>
      <c r="DPF974" s="26"/>
      <c r="DPG974" s="26"/>
      <c r="DPH974" s="26"/>
      <c r="DPI974" s="26"/>
      <c r="DPJ974" s="26"/>
      <c r="DPK974" s="26"/>
      <c r="DPL974" s="26"/>
      <c r="DPM974" s="26"/>
      <c r="DPN974" s="26"/>
      <c r="DPO974" s="26"/>
      <c r="DPP974" s="26"/>
      <c r="DPQ974" s="26"/>
      <c r="DPR974" s="26"/>
      <c r="DPS974" s="26"/>
      <c r="DPT974" s="26"/>
      <c r="DPU974" s="26"/>
      <c r="DPV974" s="26"/>
      <c r="DPW974" s="26"/>
      <c r="DPX974" s="26"/>
      <c r="DPY974" s="26"/>
      <c r="DPZ974" s="26"/>
      <c r="DQA974" s="26"/>
      <c r="DQB974" s="26"/>
      <c r="DQC974" s="26"/>
      <c r="DQD974" s="26"/>
      <c r="DQE974" s="26"/>
      <c r="DQF974" s="26"/>
      <c r="DQG974" s="26"/>
      <c r="DQH974" s="26"/>
      <c r="DQI974" s="26"/>
      <c r="DQJ974" s="26"/>
      <c r="DQK974" s="26"/>
      <c r="DQL974" s="26"/>
      <c r="DQM974" s="26"/>
      <c r="DQN974" s="26"/>
      <c r="DQO974" s="26"/>
      <c r="DQP974" s="26"/>
      <c r="DQQ974" s="26"/>
      <c r="DQR974" s="26"/>
      <c r="DQS974" s="26"/>
      <c r="DQT974" s="26"/>
      <c r="DQU974" s="26"/>
      <c r="DQV974" s="26"/>
      <c r="DQW974" s="26"/>
      <c r="DQX974" s="26"/>
      <c r="DQY974" s="26"/>
      <c r="DQZ974" s="26"/>
      <c r="DRA974" s="26"/>
      <c r="DRB974" s="26"/>
      <c r="DRC974" s="26"/>
      <c r="DRD974" s="26"/>
      <c r="DRE974" s="26"/>
      <c r="DRF974" s="26"/>
      <c r="DRG974" s="26"/>
      <c r="DRH974" s="26"/>
      <c r="DRI974" s="26"/>
      <c r="DRJ974" s="26"/>
      <c r="DRK974" s="26"/>
      <c r="DRL974" s="26"/>
      <c r="DRM974" s="26"/>
      <c r="DRN974" s="26"/>
      <c r="DRO974" s="26"/>
      <c r="DRP974" s="26"/>
      <c r="DRQ974" s="26"/>
      <c r="DRR974" s="26"/>
      <c r="DRS974" s="26"/>
      <c r="DRT974" s="26"/>
      <c r="DRU974" s="26"/>
      <c r="DRV974" s="26"/>
      <c r="DRW974" s="26"/>
      <c r="DRX974" s="26"/>
      <c r="DRY974" s="26"/>
      <c r="DRZ974" s="26"/>
      <c r="DSA974" s="26"/>
      <c r="DSB974" s="26"/>
      <c r="DSC974" s="26"/>
      <c r="DSD974" s="26"/>
      <c r="DSE974" s="26"/>
      <c r="DSF974" s="26"/>
      <c r="DSG974" s="26"/>
      <c r="DSH974" s="26"/>
      <c r="DSI974" s="26"/>
      <c r="DSJ974" s="26"/>
      <c r="DSK974" s="26"/>
      <c r="DSL974" s="26"/>
      <c r="DSM974" s="26"/>
      <c r="DSN974" s="26"/>
      <c r="DSO974" s="26"/>
      <c r="DSP974" s="26"/>
      <c r="DSQ974" s="26"/>
      <c r="DSR974" s="26"/>
      <c r="DSS974" s="26"/>
      <c r="DST974" s="26"/>
      <c r="DSU974" s="26"/>
      <c r="DSV974" s="26"/>
      <c r="DSW974" s="26"/>
      <c r="DSX974" s="26"/>
      <c r="DSY974" s="26"/>
      <c r="DSZ974" s="26"/>
      <c r="DTA974" s="26"/>
      <c r="DTB974" s="26"/>
      <c r="DTC974" s="26"/>
      <c r="DTD974" s="26"/>
      <c r="DTE974" s="26"/>
      <c r="DTF974" s="26"/>
      <c r="DTG974" s="26"/>
      <c r="DTH974" s="26"/>
      <c r="DTI974" s="26"/>
      <c r="DTJ974" s="26"/>
      <c r="DTK974" s="26"/>
      <c r="DTL974" s="26"/>
      <c r="DTM974" s="26"/>
      <c r="DTN974" s="26"/>
      <c r="DTO974" s="26"/>
      <c r="DTP974" s="26"/>
      <c r="DTQ974" s="26"/>
      <c r="DTR974" s="26"/>
      <c r="DTS974" s="26"/>
      <c r="DTT974" s="26"/>
      <c r="DTU974" s="26"/>
      <c r="DTV974" s="26"/>
      <c r="DTW974" s="26"/>
      <c r="DTX974" s="26"/>
      <c r="DTY974" s="26"/>
      <c r="DTZ974" s="26"/>
      <c r="DUA974" s="26"/>
      <c r="DUB974" s="26"/>
      <c r="DUC974" s="26"/>
      <c r="DUD974" s="26"/>
      <c r="DUE974" s="26"/>
      <c r="DUF974" s="26"/>
      <c r="DUG974" s="26"/>
      <c r="DUH974" s="26"/>
      <c r="DUI974" s="26"/>
      <c r="DUJ974" s="26"/>
      <c r="DUK974" s="26"/>
      <c r="DUL974" s="26"/>
      <c r="DUM974" s="26"/>
      <c r="DUN974" s="26"/>
      <c r="DUO974" s="26"/>
      <c r="DUP974" s="26"/>
      <c r="DUQ974" s="26"/>
      <c r="DUR974" s="26"/>
      <c r="DUS974" s="26"/>
      <c r="DUT974" s="26"/>
      <c r="DUU974" s="26"/>
      <c r="DUV974" s="26"/>
      <c r="DUW974" s="26"/>
      <c r="DUX974" s="26"/>
      <c r="DUY974" s="26"/>
      <c r="DUZ974" s="26"/>
      <c r="DVA974" s="26"/>
      <c r="DVB974" s="26"/>
      <c r="DVC974" s="26"/>
      <c r="DVD974" s="26"/>
      <c r="DVE974" s="26"/>
      <c r="DVF974" s="26"/>
      <c r="DVG974" s="26"/>
      <c r="DVH974" s="26"/>
      <c r="DVI974" s="26"/>
      <c r="DVJ974" s="26"/>
      <c r="DVK974" s="26"/>
      <c r="DVL974" s="26"/>
      <c r="DVM974" s="26"/>
      <c r="DVN974" s="26"/>
      <c r="DVO974" s="26"/>
      <c r="DVP974" s="26"/>
      <c r="DVQ974" s="26"/>
      <c r="DVR974" s="26"/>
      <c r="DVS974" s="26"/>
      <c r="DVT974" s="26"/>
      <c r="DVU974" s="26"/>
      <c r="DVV974" s="26"/>
      <c r="DVW974" s="26"/>
      <c r="DVX974" s="26"/>
      <c r="DVY974" s="26"/>
      <c r="DVZ974" s="26"/>
      <c r="DWA974" s="26"/>
      <c r="DWB974" s="26"/>
      <c r="DWC974" s="26"/>
      <c r="DWD974" s="26"/>
      <c r="DWE974" s="26"/>
      <c r="DWF974" s="26"/>
      <c r="DWG974" s="26"/>
      <c r="DWH974" s="26"/>
      <c r="DWI974" s="26"/>
      <c r="DWJ974" s="26"/>
      <c r="DWK974" s="26"/>
      <c r="DWL974" s="26"/>
      <c r="DWM974" s="26"/>
      <c r="DWN974" s="26"/>
      <c r="DWO974" s="26"/>
      <c r="DWP974" s="26"/>
      <c r="DWQ974" s="26"/>
      <c r="DWR974" s="26"/>
      <c r="DWS974" s="26"/>
      <c r="DWT974" s="26"/>
      <c r="DWU974" s="26"/>
      <c r="DWV974" s="26"/>
      <c r="DWW974" s="26"/>
      <c r="DWX974" s="26"/>
      <c r="DWY974" s="26"/>
      <c r="DWZ974" s="26"/>
      <c r="DXA974" s="26"/>
      <c r="DXB974" s="26"/>
      <c r="DXC974" s="26"/>
      <c r="DXD974" s="26"/>
      <c r="DXE974" s="26"/>
      <c r="DXF974" s="26"/>
      <c r="DXG974" s="26"/>
      <c r="DXH974" s="26"/>
      <c r="DXI974" s="26"/>
      <c r="DXJ974" s="26"/>
      <c r="DXK974" s="26"/>
      <c r="DXL974" s="26"/>
      <c r="DXM974" s="26"/>
      <c r="DXN974" s="26"/>
      <c r="DXO974" s="26"/>
      <c r="DXP974" s="26"/>
      <c r="DXQ974" s="26"/>
      <c r="DXR974" s="26"/>
      <c r="DXS974" s="26"/>
      <c r="DXT974" s="26"/>
      <c r="DXU974" s="26"/>
      <c r="DXV974" s="26"/>
      <c r="DXW974" s="26"/>
      <c r="DXX974" s="26"/>
      <c r="DXY974" s="26"/>
      <c r="DXZ974" s="26"/>
      <c r="DYA974" s="26"/>
      <c r="DYB974" s="26"/>
      <c r="DYC974" s="26"/>
      <c r="DYD974" s="26"/>
      <c r="DYE974" s="26"/>
      <c r="DYF974" s="26"/>
      <c r="DYG974" s="26"/>
      <c r="DYH974" s="26"/>
      <c r="DYI974" s="26"/>
      <c r="DYJ974" s="26"/>
      <c r="DYK974" s="26"/>
      <c r="DYL974" s="26"/>
      <c r="DYM974" s="26"/>
      <c r="DYN974" s="26"/>
      <c r="DYO974" s="26"/>
      <c r="DYP974" s="26"/>
      <c r="DYQ974" s="26"/>
      <c r="DYR974" s="26"/>
      <c r="DYS974" s="26"/>
      <c r="DYT974" s="26"/>
      <c r="DYU974" s="26"/>
      <c r="DYV974" s="26"/>
      <c r="DYW974" s="26"/>
      <c r="DYX974" s="26"/>
      <c r="DYY974" s="26"/>
      <c r="DYZ974" s="26"/>
      <c r="DZA974" s="26"/>
      <c r="DZB974" s="26"/>
      <c r="DZC974" s="26"/>
      <c r="DZD974" s="26"/>
      <c r="DZE974" s="26"/>
      <c r="DZF974" s="26"/>
      <c r="DZG974" s="26"/>
      <c r="DZH974" s="26"/>
      <c r="DZI974" s="26"/>
      <c r="DZJ974" s="26"/>
      <c r="DZK974" s="26"/>
      <c r="DZL974" s="26"/>
      <c r="DZM974" s="26"/>
      <c r="DZN974" s="26"/>
      <c r="DZO974" s="26"/>
      <c r="DZP974" s="26"/>
      <c r="DZQ974" s="26"/>
      <c r="DZR974" s="26"/>
      <c r="DZS974" s="26"/>
      <c r="DZT974" s="26"/>
      <c r="DZU974" s="26"/>
      <c r="DZV974" s="26"/>
      <c r="DZW974" s="26"/>
      <c r="DZX974" s="26"/>
      <c r="DZY974" s="26"/>
      <c r="DZZ974" s="26"/>
      <c r="EAA974" s="26"/>
      <c r="EAB974" s="26"/>
      <c r="EAC974" s="26"/>
      <c r="EAD974" s="26"/>
      <c r="EAE974" s="26"/>
      <c r="EAF974" s="26"/>
      <c r="EAG974" s="26"/>
      <c r="EAH974" s="26"/>
      <c r="EAI974" s="26"/>
      <c r="EAJ974" s="26"/>
      <c r="EAK974" s="26"/>
      <c r="EAL974" s="26"/>
      <c r="EAM974" s="26"/>
      <c r="EAN974" s="26"/>
      <c r="EAO974" s="26"/>
      <c r="EAP974" s="26"/>
      <c r="EAQ974" s="26"/>
      <c r="EAR974" s="26"/>
      <c r="EAS974" s="26"/>
      <c r="EAT974" s="26"/>
      <c r="EAU974" s="26"/>
      <c r="EAV974" s="26"/>
      <c r="EAW974" s="26"/>
      <c r="EAX974" s="26"/>
      <c r="EAY974" s="26"/>
      <c r="EAZ974" s="26"/>
      <c r="EBA974" s="26"/>
      <c r="EBB974" s="26"/>
      <c r="EBC974" s="26"/>
      <c r="EBD974" s="26"/>
      <c r="EBE974" s="26"/>
      <c r="EBF974" s="26"/>
      <c r="EBG974" s="26"/>
      <c r="EBH974" s="26"/>
      <c r="EBI974" s="26"/>
      <c r="EBJ974" s="26"/>
      <c r="EBK974" s="26"/>
      <c r="EBL974" s="26"/>
      <c r="EBM974" s="26"/>
      <c r="EBN974" s="26"/>
      <c r="EBO974" s="26"/>
      <c r="EBP974" s="26"/>
      <c r="EBQ974" s="26"/>
      <c r="EBR974" s="26"/>
      <c r="EBS974" s="26"/>
      <c r="EBT974" s="26"/>
      <c r="EBU974" s="26"/>
      <c r="EBV974" s="26"/>
      <c r="EBW974" s="26"/>
      <c r="EBX974" s="26"/>
      <c r="EBY974" s="26"/>
      <c r="EBZ974" s="26"/>
      <c r="ECA974" s="26"/>
      <c r="ECB974" s="26"/>
      <c r="ECC974" s="26"/>
      <c r="ECD974" s="26"/>
      <c r="ECE974" s="26"/>
      <c r="ECF974" s="26"/>
      <c r="ECG974" s="26"/>
      <c r="ECH974" s="26"/>
      <c r="ECI974" s="26"/>
      <c r="ECJ974" s="26"/>
      <c r="ECK974" s="26"/>
      <c r="ECL974" s="26"/>
      <c r="ECM974" s="26"/>
      <c r="ECN974" s="26"/>
      <c r="ECO974" s="26"/>
      <c r="ECP974" s="26"/>
      <c r="ECQ974" s="26"/>
      <c r="ECR974" s="26"/>
      <c r="ECS974" s="26"/>
      <c r="ECT974" s="26"/>
      <c r="ECU974" s="26"/>
      <c r="ECV974" s="26"/>
      <c r="ECW974" s="26"/>
      <c r="ECX974" s="26"/>
      <c r="ECY974" s="26"/>
      <c r="ECZ974" s="26"/>
      <c r="EDA974" s="26"/>
      <c r="EDB974" s="26"/>
      <c r="EDC974" s="26"/>
      <c r="EDD974" s="26"/>
      <c r="EDE974" s="26"/>
      <c r="EDF974" s="26"/>
      <c r="EDG974" s="26"/>
      <c r="EDH974" s="26"/>
      <c r="EDI974" s="26"/>
      <c r="EDJ974" s="26"/>
      <c r="EDK974" s="26"/>
      <c r="EDL974" s="26"/>
      <c r="EDM974" s="26"/>
      <c r="EDN974" s="26"/>
      <c r="EDO974" s="26"/>
      <c r="EDP974" s="26"/>
      <c r="EDQ974" s="26"/>
      <c r="EDR974" s="26"/>
      <c r="EDS974" s="26"/>
      <c r="EDT974" s="26"/>
      <c r="EDU974" s="26"/>
      <c r="EDV974" s="26"/>
      <c r="EDW974" s="26"/>
      <c r="EDX974" s="26"/>
      <c r="EDY974" s="26"/>
      <c r="EDZ974" s="26"/>
      <c r="EEA974" s="26"/>
      <c r="EEB974" s="26"/>
      <c r="EEC974" s="26"/>
      <c r="EED974" s="26"/>
      <c r="EEE974" s="26"/>
      <c r="EEF974" s="26"/>
      <c r="EEG974" s="26"/>
      <c r="EEH974" s="26"/>
      <c r="EEI974" s="26"/>
      <c r="EEJ974" s="26"/>
      <c r="EEK974" s="26"/>
      <c r="EEL974" s="26"/>
      <c r="EEM974" s="26"/>
      <c r="EEN974" s="26"/>
      <c r="EEO974" s="26"/>
      <c r="EEP974" s="26"/>
      <c r="EEQ974" s="26"/>
      <c r="EER974" s="26"/>
      <c r="EES974" s="26"/>
      <c r="EET974" s="26"/>
      <c r="EEU974" s="26"/>
      <c r="EEV974" s="26"/>
      <c r="EEW974" s="26"/>
      <c r="EEX974" s="26"/>
      <c r="EEY974" s="26"/>
      <c r="EEZ974" s="26"/>
      <c r="EFA974" s="26"/>
      <c r="EFB974" s="26"/>
      <c r="EFC974" s="26"/>
      <c r="EFD974" s="26"/>
      <c r="EFE974" s="26"/>
      <c r="EFF974" s="26"/>
      <c r="EFG974" s="26"/>
      <c r="EFH974" s="26"/>
      <c r="EFI974" s="26"/>
      <c r="EFJ974" s="26"/>
      <c r="EFK974" s="26"/>
      <c r="EFL974" s="26"/>
      <c r="EFM974" s="26"/>
      <c r="EFN974" s="26"/>
      <c r="EFO974" s="26"/>
      <c r="EFP974" s="26"/>
      <c r="EFQ974" s="26"/>
      <c r="EFR974" s="26"/>
      <c r="EFS974" s="26"/>
      <c r="EFT974" s="26"/>
      <c r="EFU974" s="26"/>
      <c r="EFV974" s="26"/>
      <c r="EFW974" s="26"/>
      <c r="EFX974" s="26"/>
      <c r="EFY974" s="26"/>
      <c r="EFZ974" s="26"/>
      <c r="EGA974" s="26"/>
      <c r="EGB974" s="26"/>
      <c r="EGC974" s="26"/>
      <c r="EGD974" s="26"/>
      <c r="EGE974" s="26"/>
      <c r="EGF974" s="26"/>
      <c r="EGG974" s="26"/>
      <c r="EGH974" s="26"/>
      <c r="EGI974" s="26"/>
      <c r="EGJ974" s="26"/>
      <c r="EGK974" s="26"/>
      <c r="EGL974" s="26"/>
      <c r="EGM974" s="26"/>
      <c r="EGN974" s="26"/>
      <c r="EGO974" s="26"/>
      <c r="EGP974" s="26"/>
      <c r="EGQ974" s="26"/>
      <c r="EGR974" s="26"/>
      <c r="EGS974" s="26"/>
      <c r="EGT974" s="26"/>
      <c r="EGU974" s="26"/>
      <c r="EGV974" s="26"/>
      <c r="EGW974" s="26"/>
      <c r="EGX974" s="26"/>
      <c r="EGY974" s="26"/>
      <c r="EGZ974" s="26"/>
      <c r="EHA974" s="26"/>
      <c r="EHB974" s="26"/>
      <c r="EHC974" s="26"/>
      <c r="EHD974" s="26"/>
      <c r="EHE974" s="26"/>
      <c r="EHF974" s="26"/>
      <c r="EHG974" s="26"/>
      <c r="EHH974" s="26"/>
      <c r="EHI974" s="26"/>
      <c r="EHJ974" s="26"/>
      <c r="EHK974" s="26"/>
      <c r="EHL974" s="26"/>
      <c r="EHM974" s="26"/>
      <c r="EHN974" s="26"/>
      <c r="EHO974" s="26"/>
      <c r="EHP974" s="26"/>
      <c r="EHQ974" s="26"/>
      <c r="EHR974" s="26"/>
      <c r="EHS974" s="26"/>
      <c r="EHT974" s="26"/>
      <c r="EHU974" s="26"/>
      <c r="EHV974" s="26"/>
      <c r="EHW974" s="26"/>
      <c r="EHX974" s="26"/>
      <c r="EHY974" s="26"/>
      <c r="EHZ974" s="26"/>
      <c r="EIA974" s="26"/>
      <c r="EIB974" s="26"/>
      <c r="EIC974" s="26"/>
      <c r="EID974" s="26"/>
      <c r="EIE974" s="26"/>
      <c r="EIF974" s="26"/>
      <c r="EIG974" s="26"/>
      <c r="EIH974" s="26"/>
      <c r="EII974" s="26"/>
      <c r="EIJ974" s="26"/>
      <c r="EIK974" s="26"/>
      <c r="EIL974" s="26"/>
      <c r="EIM974" s="26"/>
      <c r="EIN974" s="26"/>
      <c r="EIO974" s="26"/>
      <c r="EIP974" s="26"/>
      <c r="EIQ974" s="26"/>
      <c r="EIR974" s="26"/>
      <c r="EIS974" s="26"/>
      <c r="EIT974" s="26"/>
      <c r="EIU974" s="26"/>
      <c r="EIV974" s="26"/>
      <c r="EIW974" s="26"/>
      <c r="EIX974" s="26"/>
      <c r="EIY974" s="26"/>
      <c r="EIZ974" s="26"/>
      <c r="EJA974" s="26"/>
      <c r="EJB974" s="26"/>
      <c r="EJC974" s="26"/>
      <c r="EJD974" s="26"/>
      <c r="EJE974" s="26"/>
      <c r="EJF974" s="26"/>
      <c r="EJG974" s="26"/>
      <c r="EJH974" s="26"/>
      <c r="EJI974" s="26"/>
      <c r="EJJ974" s="26"/>
      <c r="EJK974" s="26"/>
      <c r="EJL974" s="26"/>
      <c r="EJM974" s="26"/>
      <c r="EJN974" s="26"/>
      <c r="EJO974" s="26"/>
      <c r="EJP974" s="26"/>
      <c r="EJQ974" s="26"/>
      <c r="EJR974" s="26"/>
      <c r="EJS974" s="26"/>
      <c r="EJT974" s="26"/>
      <c r="EJU974" s="26"/>
      <c r="EJV974" s="26"/>
      <c r="EJW974" s="26"/>
      <c r="EJX974" s="26"/>
      <c r="EJY974" s="26"/>
      <c r="EJZ974" s="26"/>
      <c r="EKA974" s="26"/>
      <c r="EKB974" s="26"/>
      <c r="EKC974" s="26"/>
      <c r="EKD974" s="26"/>
      <c r="EKE974" s="26"/>
      <c r="EKF974" s="26"/>
      <c r="EKG974" s="26"/>
      <c r="EKH974" s="26"/>
      <c r="EKI974" s="26"/>
      <c r="EKJ974" s="26"/>
      <c r="EKK974" s="26"/>
      <c r="EKL974" s="26"/>
      <c r="EKM974" s="26"/>
      <c r="EKN974" s="26"/>
      <c r="EKO974" s="26"/>
      <c r="EKP974" s="26"/>
      <c r="EKQ974" s="26"/>
      <c r="EKR974" s="26"/>
      <c r="EKS974" s="26"/>
      <c r="EKT974" s="26"/>
      <c r="EKU974" s="26"/>
      <c r="EKV974" s="26"/>
      <c r="EKW974" s="26"/>
      <c r="EKX974" s="26"/>
      <c r="EKY974" s="26"/>
      <c r="EKZ974" s="26"/>
      <c r="ELA974" s="26"/>
      <c r="ELB974" s="26"/>
      <c r="ELC974" s="26"/>
      <c r="ELD974" s="26"/>
      <c r="ELE974" s="26"/>
      <c r="ELF974" s="26"/>
      <c r="ELG974" s="26"/>
      <c r="ELH974" s="26"/>
      <c r="ELI974" s="26"/>
      <c r="ELJ974" s="26"/>
      <c r="ELK974" s="26"/>
      <c r="ELL974" s="26"/>
      <c r="ELM974" s="26"/>
      <c r="ELN974" s="26"/>
      <c r="ELO974" s="26"/>
      <c r="ELP974" s="26"/>
      <c r="ELQ974" s="26"/>
      <c r="ELR974" s="26"/>
      <c r="ELS974" s="26"/>
      <c r="ELT974" s="26"/>
      <c r="ELU974" s="26"/>
      <c r="ELV974" s="26"/>
      <c r="ELW974" s="26"/>
      <c r="ELX974" s="26"/>
      <c r="ELY974" s="26"/>
      <c r="ELZ974" s="26"/>
      <c r="EMA974" s="26"/>
      <c r="EMB974" s="26"/>
      <c r="EMC974" s="26"/>
      <c r="EMD974" s="26"/>
      <c r="EME974" s="26"/>
      <c r="EMF974" s="26"/>
      <c r="EMG974" s="26"/>
      <c r="EMH974" s="26"/>
      <c r="EMI974" s="26"/>
      <c r="EMJ974" s="26"/>
      <c r="EMK974" s="26"/>
      <c r="EML974" s="26"/>
      <c r="EMM974" s="26"/>
      <c r="EMN974" s="26"/>
      <c r="EMO974" s="26"/>
      <c r="EMP974" s="26"/>
      <c r="EMQ974" s="26"/>
      <c r="EMR974" s="26"/>
      <c r="EMS974" s="26"/>
      <c r="EMT974" s="26"/>
      <c r="EMU974" s="26"/>
      <c r="EMV974" s="26"/>
      <c r="EMW974" s="26"/>
      <c r="EMX974" s="26"/>
      <c r="EMY974" s="26"/>
      <c r="EMZ974" s="26"/>
      <c r="ENA974" s="26"/>
      <c r="ENB974" s="26"/>
      <c r="ENC974" s="26"/>
      <c r="END974" s="26"/>
      <c r="ENE974" s="26"/>
      <c r="ENF974" s="26"/>
      <c r="ENG974" s="26"/>
      <c r="ENH974" s="26"/>
      <c r="ENI974" s="26"/>
      <c r="ENJ974" s="26"/>
      <c r="ENK974" s="26"/>
      <c r="ENL974" s="26"/>
      <c r="ENM974" s="26"/>
      <c r="ENN974" s="26"/>
      <c r="ENO974" s="26"/>
      <c r="ENP974" s="26"/>
      <c r="ENQ974" s="26"/>
      <c r="ENR974" s="26"/>
      <c r="ENS974" s="26"/>
      <c r="ENT974" s="26"/>
      <c r="ENU974" s="26"/>
      <c r="ENV974" s="26"/>
      <c r="ENW974" s="26"/>
      <c r="ENX974" s="26"/>
      <c r="ENY974" s="26"/>
      <c r="ENZ974" s="26"/>
      <c r="EOA974" s="26"/>
      <c r="EOB974" s="26"/>
      <c r="EOC974" s="26"/>
      <c r="EOD974" s="26"/>
      <c r="EOE974" s="26"/>
      <c r="EOF974" s="26"/>
      <c r="EOG974" s="26"/>
      <c r="EOH974" s="26"/>
      <c r="EOI974" s="26"/>
      <c r="EOJ974" s="26"/>
      <c r="EOK974" s="26"/>
      <c r="EOL974" s="26"/>
      <c r="EOM974" s="26"/>
      <c r="EON974" s="26"/>
      <c r="EOO974" s="26"/>
      <c r="EOP974" s="26"/>
      <c r="EOQ974" s="26"/>
      <c r="EOR974" s="26"/>
      <c r="EOS974" s="26"/>
      <c r="EOT974" s="26"/>
      <c r="EOU974" s="26"/>
      <c r="EOV974" s="26"/>
      <c r="EOW974" s="26"/>
      <c r="EOX974" s="26"/>
      <c r="EOY974" s="26"/>
      <c r="EOZ974" s="26"/>
      <c r="EPA974" s="26"/>
      <c r="EPB974" s="26"/>
      <c r="EPC974" s="26"/>
      <c r="EPD974" s="26"/>
      <c r="EPE974" s="26"/>
      <c r="EPF974" s="26"/>
      <c r="EPG974" s="26"/>
      <c r="EPH974" s="26"/>
      <c r="EPI974" s="26"/>
      <c r="EPJ974" s="26"/>
      <c r="EPK974" s="26"/>
      <c r="EPL974" s="26"/>
      <c r="EPM974" s="26"/>
      <c r="EPN974" s="26"/>
      <c r="EPO974" s="26"/>
      <c r="EPP974" s="26"/>
      <c r="EPQ974" s="26"/>
      <c r="EPR974" s="26"/>
      <c r="EPS974" s="26"/>
      <c r="EPT974" s="26"/>
      <c r="EPU974" s="26"/>
      <c r="EPV974" s="26"/>
      <c r="EPW974" s="26"/>
      <c r="EPX974" s="26"/>
      <c r="EPY974" s="26"/>
      <c r="EPZ974" s="26"/>
      <c r="EQA974" s="26"/>
      <c r="EQB974" s="26"/>
      <c r="EQC974" s="26"/>
      <c r="EQD974" s="26"/>
      <c r="EQE974" s="26"/>
      <c r="EQF974" s="26"/>
      <c r="EQG974" s="26"/>
      <c r="EQH974" s="26"/>
      <c r="EQI974" s="26"/>
      <c r="EQJ974" s="26"/>
      <c r="EQK974" s="26"/>
      <c r="EQL974" s="26"/>
      <c r="EQM974" s="26"/>
      <c r="EQN974" s="26"/>
      <c r="EQO974" s="26"/>
      <c r="EQP974" s="26"/>
      <c r="EQQ974" s="26"/>
      <c r="EQR974" s="26"/>
      <c r="EQS974" s="26"/>
      <c r="EQT974" s="26"/>
      <c r="EQU974" s="26"/>
      <c r="EQV974" s="26"/>
      <c r="EQW974" s="26"/>
      <c r="EQX974" s="26"/>
      <c r="EQY974" s="26"/>
      <c r="EQZ974" s="26"/>
      <c r="ERA974" s="26"/>
      <c r="ERB974" s="26"/>
      <c r="ERC974" s="26"/>
      <c r="ERD974" s="26"/>
      <c r="ERE974" s="26"/>
      <c r="ERF974" s="26"/>
      <c r="ERG974" s="26"/>
      <c r="ERH974" s="26"/>
      <c r="ERI974" s="26"/>
      <c r="ERJ974" s="26"/>
      <c r="ERK974" s="26"/>
      <c r="ERL974" s="26"/>
      <c r="ERM974" s="26"/>
      <c r="ERN974" s="26"/>
      <c r="ERO974" s="26"/>
      <c r="ERP974" s="26"/>
      <c r="ERQ974" s="26"/>
      <c r="ERR974" s="26"/>
      <c r="ERS974" s="26"/>
      <c r="ERT974" s="26"/>
      <c r="ERU974" s="26"/>
      <c r="ERV974" s="26"/>
      <c r="ERW974" s="26"/>
      <c r="ERX974" s="26"/>
      <c r="ERY974" s="26"/>
      <c r="ERZ974" s="26"/>
      <c r="ESA974" s="26"/>
      <c r="ESB974" s="26"/>
      <c r="ESC974" s="26"/>
      <c r="ESD974" s="26"/>
      <c r="ESE974" s="26"/>
      <c r="ESF974" s="26"/>
      <c r="ESG974" s="26"/>
      <c r="ESH974" s="26"/>
      <c r="ESI974" s="26"/>
      <c r="ESJ974" s="26"/>
      <c r="ESK974" s="26"/>
      <c r="ESL974" s="26"/>
      <c r="ESM974" s="26"/>
      <c r="ESN974" s="26"/>
      <c r="ESO974" s="26"/>
      <c r="ESP974" s="26"/>
      <c r="ESQ974" s="26"/>
      <c r="ESR974" s="26"/>
      <c r="ESS974" s="26"/>
      <c r="EST974" s="26"/>
      <c r="ESU974" s="26"/>
      <c r="ESV974" s="26"/>
      <c r="ESW974" s="26"/>
      <c r="ESX974" s="26"/>
      <c r="ESY974" s="26"/>
      <c r="ESZ974" s="26"/>
      <c r="ETA974" s="26"/>
      <c r="ETB974" s="26"/>
      <c r="ETC974" s="26"/>
      <c r="ETD974" s="26"/>
      <c r="ETE974" s="26"/>
      <c r="ETF974" s="26"/>
      <c r="ETG974" s="26"/>
      <c r="ETH974" s="26"/>
      <c r="ETI974" s="26"/>
      <c r="ETJ974" s="26"/>
      <c r="ETK974" s="26"/>
      <c r="ETL974" s="26"/>
      <c r="ETM974" s="26"/>
      <c r="ETN974" s="26"/>
      <c r="ETO974" s="26"/>
      <c r="ETP974" s="26"/>
      <c r="ETQ974" s="26"/>
      <c r="ETR974" s="26"/>
      <c r="ETS974" s="26"/>
      <c r="ETT974" s="26"/>
      <c r="ETU974" s="26"/>
      <c r="ETV974" s="26"/>
      <c r="ETW974" s="26"/>
      <c r="ETX974" s="26"/>
      <c r="ETY974" s="26"/>
      <c r="ETZ974" s="26"/>
      <c r="EUA974" s="26"/>
      <c r="EUB974" s="26"/>
      <c r="EUC974" s="26"/>
      <c r="EUD974" s="26"/>
      <c r="EUE974" s="26"/>
      <c r="EUF974" s="26"/>
      <c r="EUG974" s="26"/>
      <c r="EUH974" s="26"/>
      <c r="EUI974" s="26"/>
      <c r="EUJ974" s="26"/>
      <c r="EUK974" s="26"/>
      <c r="EUL974" s="26"/>
      <c r="EUM974" s="26"/>
      <c r="EUN974" s="26"/>
      <c r="EUO974" s="26"/>
      <c r="EUP974" s="26"/>
      <c r="EUQ974" s="26"/>
      <c r="EUR974" s="26"/>
      <c r="EUS974" s="26"/>
      <c r="EUT974" s="26"/>
      <c r="EUU974" s="26"/>
      <c r="EUV974" s="26"/>
      <c r="EUW974" s="26"/>
      <c r="EUX974" s="26"/>
      <c r="EUY974" s="26"/>
      <c r="EUZ974" s="26"/>
      <c r="EVA974" s="26"/>
      <c r="EVB974" s="26"/>
      <c r="EVC974" s="26"/>
      <c r="EVD974" s="26"/>
      <c r="EVE974" s="26"/>
      <c r="EVF974" s="26"/>
      <c r="EVG974" s="26"/>
      <c r="EVH974" s="26"/>
      <c r="EVI974" s="26"/>
      <c r="EVJ974" s="26"/>
      <c r="EVK974" s="26"/>
      <c r="EVL974" s="26"/>
      <c r="EVM974" s="26"/>
      <c r="EVN974" s="26"/>
      <c r="EVO974" s="26"/>
      <c r="EVP974" s="26"/>
      <c r="EVQ974" s="26"/>
      <c r="EVR974" s="26"/>
      <c r="EVS974" s="26"/>
      <c r="EVT974" s="26"/>
      <c r="EVU974" s="26"/>
      <c r="EVV974" s="26"/>
      <c r="EVW974" s="26"/>
      <c r="EVX974" s="26"/>
      <c r="EVY974" s="26"/>
      <c r="EVZ974" s="26"/>
      <c r="EWA974" s="26"/>
      <c r="EWB974" s="26"/>
      <c r="EWC974" s="26"/>
      <c r="EWD974" s="26"/>
      <c r="EWE974" s="26"/>
      <c r="EWF974" s="26"/>
      <c r="EWG974" s="26"/>
      <c r="EWH974" s="26"/>
      <c r="EWI974" s="26"/>
      <c r="EWJ974" s="26"/>
      <c r="EWK974" s="26"/>
      <c r="EWL974" s="26"/>
      <c r="EWM974" s="26"/>
      <c r="EWN974" s="26"/>
      <c r="EWO974" s="26"/>
      <c r="EWP974" s="26"/>
      <c r="EWQ974" s="26"/>
      <c r="EWR974" s="26"/>
      <c r="EWS974" s="26"/>
      <c r="EWT974" s="26"/>
      <c r="EWU974" s="26"/>
      <c r="EWV974" s="26"/>
      <c r="EWW974" s="26"/>
      <c r="EWX974" s="26"/>
      <c r="EWY974" s="26"/>
      <c r="EWZ974" s="26"/>
      <c r="EXA974" s="26"/>
      <c r="EXB974" s="26"/>
      <c r="EXC974" s="26"/>
      <c r="EXD974" s="26"/>
      <c r="EXE974" s="26"/>
      <c r="EXF974" s="26"/>
      <c r="EXG974" s="26"/>
      <c r="EXH974" s="26"/>
      <c r="EXI974" s="26"/>
      <c r="EXJ974" s="26"/>
      <c r="EXK974" s="26"/>
      <c r="EXL974" s="26"/>
      <c r="EXM974" s="26"/>
      <c r="EXN974" s="26"/>
      <c r="EXO974" s="26"/>
      <c r="EXP974" s="26"/>
      <c r="EXQ974" s="26"/>
      <c r="EXR974" s="26"/>
      <c r="EXS974" s="26"/>
      <c r="EXT974" s="26"/>
      <c r="EXU974" s="26"/>
      <c r="EXV974" s="26"/>
      <c r="EXW974" s="26"/>
      <c r="EXX974" s="26"/>
      <c r="EXY974" s="26"/>
      <c r="EXZ974" s="26"/>
      <c r="EYA974" s="26"/>
      <c r="EYB974" s="26"/>
      <c r="EYC974" s="26"/>
      <c r="EYD974" s="26"/>
      <c r="EYE974" s="26"/>
      <c r="EYF974" s="26"/>
      <c r="EYG974" s="26"/>
      <c r="EYH974" s="26"/>
      <c r="EYI974" s="26"/>
      <c r="EYJ974" s="26"/>
      <c r="EYK974" s="26"/>
      <c r="EYL974" s="26"/>
      <c r="EYM974" s="26"/>
      <c r="EYN974" s="26"/>
      <c r="EYO974" s="26"/>
      <c r="EYP974" s="26"/>
      <c r="EYQ974" s="26"/>
      <c r="EYR974" s="26"/>
      <c r="EYS974" s="26"/>
      <c r="EYT974" s="26"/>
      <c r="EYU974" s="26"/>
      <c r="EYV974" s="26"/>
      <c r="EYW974" s="26"/>
      <c r="EYX974" s="26"/>
      <c r="EYY974" s="26"/>
      <c r="EYZ974" s="26"/>
      <c r="EZA974" s="26"/>
      <c r="EZB974" s="26"/>
      <c r="EZC974" s="26"/>
      <c r="EZD974" s="26"/>
      <c r="EZE974" s="26"/>
      <c r="EZF974" s="26"/>
      <c r="EZG974" s="26"/>
      <c r="EZH974" s="26"/>
      <c r="EZI974" s="26"/>
      <c r="EZJ974" s="26"/>
      <c r="EZK974" s="26"/>
      <c r="EZL974" s="26"/>
      <c r="EZM974" s="26"/>
      <c r="EZN974" s="26"/>
      <c r="EZO974" s="26"/>
      <c r="EZP974" s="26"/>
      <c r="EZQ974" s="26"/>
      <c r="EZR974" s="26"/>
      <c r="EZS974" s="26"/>
      <c r="EZT974" s="26"/>
      <c r="EZU974" s="26"/>
      <c r="EZV974" s="26"/>
      <c r="EZW974" s="26"/>
      <c r="EZX974" s="26"/>
      <c r="EZY974" s="26"/>
      <c r="EZZ974" s="26"/>
      <c r="FAA974" s="26"/>
      <c r="FAB974" s="26"/>
      <c r="FAC974" s="26"/>
      <c r="FAD974" s="26"/>
      <c r="FAE974" s="26"/>
      <c r="FAF974" s="26"/>
      <c r="FAG974" s="26"/>
      <c r="FAH974" s="26"/>
      <c r="FAI974" s="26"/>
      <c r="FAJ974" s="26"/>
      <c r="FAK974" s="26"/>
      <c r="FAL974" s="26"/>
      <c r="FAM974" s="26"/>
      <c r="FAN974" s="26"/>
      <c r="FAO974" s="26"/>
      <c r="FAP974" s="26"/>
      <c r="FAQ974" s="26"/>
      <c r="FAR974" s="26"/>
      <c r="FAS974" s="26"/>
      <c r="FAT974" s="26"/>
      <c r="FAU974" s="26"/>
      <c r="FAV974" s="26"/>
      <c r="FAW974" s="26"/>
      <c r="FAX974" s="26"/>
      <c r="FAY974" s="26"/>
      <c r="FAZ974" s="26"/>
      <c r="FBA974" s="26"/>
      <c r="FBB974" s="26"/>
      <c r="FBC974" s="26"/>
      <c r="FBD974" s="26"/>
      <c r="FBE974" s="26"/>
      <c r="FBF974" s="26"/>
      <c r="FBG974" s="26"/>
      <c r="FBH974" s="26"/>
      <c r="FBI974" s="26"/>
      <c r="FBJ974" s="26"/>
      <c r="FBK974" s="26"/>
      <c r="FBL974" s="26"/>
      <c r="FBM974" s="26"/>
      <c r="FBN974" s="26"/>
      <c r="FBO974" s="26"/>
      <c r="FBP974" s="26"/>
      <c r="FBQ974" s="26"/>
      <c r="FBR974" s="26"/>
      <c r="FBS974" s="26"/>
      <c r="FBT974" s="26"/>
      <c r="FBU974" s="26"/>
      <c r="FBV974" s="26"/>
      <c r="FBW974" s="26"/>
      <c r="FBX974" s="26"/>
      <c r="FBY974" s="26"/>
      <c r="FBZ974" s="26"/>
      <c r="FCA974" s="26"/>
      <c r="FCB974" s="26"/>
      <c r="FCC974" s="26"/>
      <c r="FCD974" s="26"/>
      <c r="FCE974" s="26"/>
      <c r="FCF974" s="26"/>
      <c r="FCG974" s="26"/>
      <c r="FCH974" s="26"/>
      <c r="FCI974" s="26"/>
      <c r="FCJ974" s="26"/>
      <c r="FCK974" s="26"/>
      <c r="FCL974" s="26"/>
      <c r="FCM974" s="26"/>
      <c r="FCN974" s="26"/>
      <c r="FCO974" s="26"/>
      <c r="FCP974" s="26"/>
      <c r="FCQ974" s="26"/>
      <c r="FCR974" s="26"/>
      <c r="FCS974" s="26"/>
      <c r="FCT974" s="26"/>
      <c r="FCU974" s="26"/>
      <c r="FCV974" s="26"/>
      <c r="FCW974" s="26"/>
      <c r="FCX974" s="26"/>
      <c r="FCY974" s="26"/>
      <c r="FCZ974" s="26"/>
      <c r="FDA974" s="26"/>
      <c r="FDB974" s="26"/>
      <c r="FDC974" s="26"/>
      <c r="FDD974" s="26"/>
      <c r="FDE974" s="26"/>
      <c r="FDF974" s="26"/>
      <c r="FDG974" s="26"/>
      <c r="FDH974" s="26"/>
      <c r="FDI974" s="26"/>
      <c r="FDJ974" s="26"/>
      <c r="FDK974" s="26"/>
      <c r="FDL974" s="26"/>
      <c r="FDM974" s="26"/>
      <c r="FDN974" s="26"/>
      <c r="FDO974" s="26"/>
      <c r="FDP974" s="26"/>
      <c r="FDQ974" s="26"/>
      <c r="FDR974" s="26"/>
      <c r="FDS974" s="26"/>
      <c r="FDT974" s="26"/>
      <c r="FDU974" s="26"/>
      <c r="FDV974" s="26"/>
      <c r="FDW974" s="26"/>
      <c r="FDX974" s="26"/>
      <c r="FDY974" s="26"/>
      <c r="FDZ974" s="26"/>
      <c r="FEA974" s="26"/>
      <c r="FEB974" s="26"/>
      <c r="FEC974" s="26"/>
      <c r="FED974" s="26"/>
      <c r="FEE974" s="26"/>
      <c r="FEF974" s="26"/>
      <c r="FEG974" s="26"/>
      <c r="FEH974" s="26"/>
      <c r="FEI974" s="26"/>
      <c r="FEJ974" s="26"/>
      <c r="FEK974" s="26"/>
      <c r="FEL974" s="26"/>
      <c r="FEM974" s="26"/>
      <c r="FEN974" s="26"/>
      <c r="FEO974" s="26"/>
      <c r="FEP974" s="26"/>
      <c r="FEQ974" s="26"/>
      <c r="FER974" s="26"/>
      <c r="FES974" s="26"/>
      <c r="FET974" s="26"/>
      <c r="FEU974" s="26"/>
      <c r="FEV974" s="26"/>
      <c r="FEW974" s="26"/>
      <c r="FEX974" s="26"/>
      <c r="FEY974" s="26"/>
      <c r="FEZ974" s="26"/>
      <c r="FFA974" s="26"/>
      <c r="FFB974" s="26"/>
      <c r="FFC974" s="26"/>
      <c r="FFD974" s="26"/>
      <c r="FFE974" s="26"/>
      <c r="FFF974" s="26"/>
      <c r="FFG974" s="26"/>
      <c r="FFH974" s="26"/>
      <c r="FFI974" s="26"/>
      <c r="FFJ974" s="26"/>
      <c r="FFK974" s="26"/>
      <c r="FFL974" s="26"/>
      <c r="FFM974" s="26"/>
      <c r="FFN974" s="26"/>
      <c r="FFO974" s="26"/>
      <c r="FFP974" s="26"/>
      <c r="FFQ974" s="26"/>
      <c r="FFR974" s="26"/>
      <c r="FFS974" s="26"/>
      <c r="FFT974" s="26"/>
      <c r="FFU974" s="26"/>
      <c r="FFV974" s="26"/>
      <c r="FFW974" s="26"/>
      <c r="FFX974" s="26"/>
      <c r="FFY974" s="26"/>
      <c r="FFZ974" s="26"/>
      <c r="FGA974" s="26"/>
      <c r="FGB974" s="26"/>
      <c r="FGC974" s="26"/>
      <c r="FGD974" s="26"/>
      <c r="FGE974" s="26"/>
      <c r="FGF974" s="26"/>
      <c r="FGG974" s="26"/>
      <c r="FGH974" s="26"/>
      <c r="FGI974" s="26"/>
      <c r="FGJ974" s="26"/>
      <c r="FGK974" s="26"/>
      <c r="FGL974" s="26"/>
      <c r="FGM974" s="26"/>
      <c r="FGN974" s="26"/>
      <c r="FGO974" s="26"/>
      <c r="FGP974" s="26"/>
      <c r="FGQ974" s="26"/>
      <c r="FGR974" s="26"/>
      <c r="FGS974" s="26"/>
      <c r="FGT974" s="26"/>
      <c r="FGU974" s="26"/>
      <c r="FGV974" s="26"/>
      <c r="FGW974" s="26"/>
      <c r="FGX974" s="26"/>
      <c r="FGY974" s="26"/>
      <c r="FGZ974" s="26"/>
      <c r="FHA974" s="26"/>
      <c r="FHB974" s="26"/>
      <c r="FHC974" s="26"/>
      <c r="FHD974" s="26"/>
      <c r="FHE974" s="26"/>
      <c r="FHF974" s="26"/>
      <c r="FHG974" s="26"/>
      <c r="FHH974" s="26"/>
      <c r="FHI974" s="26"/>
      <c r="FHJ974" s="26"/>
      <c r="FHK974" s="26"/>
      <c r="FHL974" s="26"/>
      <c r="FHM974" s="26"/>
      <c r="FHN974" s="26"/>
      <c r="FHO974" s="26"/>
      <c r="FHP974" s="26"/>
      <c r="FHQ974" s="26"/>
      <c r="FHR974" s="26"/>
      <c r="FHS974" s="26"/>
      <c r="FHT974" s="26"/>
      <c r="FHU974" s="26"/>
      <c r="FHV974" s="26"/>
      <c r="FHW974" s="26"/>
      <c r="FHX974" s="26"/>
      <c r="FHY974" s="26"/>
      <c r="FHZ974" s="26"/>
      <c r="FIA974" s="26"/>
      <c r="FIB974" s="26"/>
      <c r="FIC974" s="26"/>
      <c r="FID974" s="26"/>
      <c r="FIE974" s="26"/>
      <c r="FIF974" s="26"/>
      <c r="FIG974" s="26"/>
      <c r="FIH974" s="26"/>
      <c r="FII974" s="26"/>
      <c r="FIJ974" s="26"/>
      <c r="FIK974" s="26"/>
      <c r="FIL974" s="26"/>
      <c r="FIM974" s="26"/>
      <c r="FIN974" s="26"/>
      <c r="FIO974" s="26"/>
      <c r="FIP974" s="26"/>
      <c r="FIQ974" s="26"/>
      <c r="FIR974" s="26"/>
      <c r="FIS974" s="26"/>
      <c r="FIT974" s="26"/>
      <c r="FIU974" s="26"/>
      <c r="FIV974" s="26"/>
      <c r="FIW974" s="26"/>
      <c r="FIX974" s="26"/>
      <c r="FIY974" s="26"/>
      <c r="FIZ974" s="26"/>
      <c r="FJA974" s="26"/>
      <c r="FJB974" s="26"/>
      <c r="FJC974" s="26"/>
      <c r="FJD974" s="26"/>
      <c r="FJE974" s="26"/>
      <c r="FJF974" s="26"/>
      <c r="FJG974" s="26"/>
      <c r="FJH974" s="26"/>
      <c r="FJI974" s="26"/>
      <c r="FJJ974" s="26"/>
      <c r="FJK974" s="26"/>
      <c r="FJL974" s="26"/>
      <c r="FJM974" s="26"/>
      <c r="FJN974" s="26"/>
      <c r="FJO974" s="26"/>
      <c r="FJP974" s="26"/>
      <c r="FJQ974" s="26"/>
      <c r="FJR974" s="26"/>
      <c r="FJS974" s="26"/>
      <c r="FJT974" s="26"/>
      <c r="FJU974" s="26"/>
      <c r="FJV974" s="26"/>
      <c r="FJW974" s="26"/>
      <c r="FJX974" s="26"/>
      <c r="FJY974" s="26"/>
      <c r="FJZ974" s="26"/>
      <c r="FKA974" s="26"/>
      <c r="FKB974" s="26"/>
      <c r="FKC974" s="26"/>
      <c r="FKD974" s="26"/>
      <c r="FKE974" s="26"/>
      <c r="FKF974" s="26"/>
      <c r="FKG974" s="26"/>
      <c r="FKH974" s="26"/>
      <c r="FKI974" s="26"/>
      <c r="FKJ974" s="26"/>
      <c r="FKK974" s="26"/>
      <c r="FKL974" s="26"/>
      <c r="FKM974" s="26"/>
      <c r="FKN974" s="26"/>
      <c r="FKO974" s="26"/>
      <c r="FKP974" s="26"/>
      <c r="FKQ974" s="26"/>
      <c r="FKR974" s="26"/>
      <c r="FKS974" s="26"/>
      <c r="FKT974" s="26"/>
      <c r="FKU974" s="26"/>
      <c r="FKV974" s="26"/>
      <c r="FKW974" s="26"/>
      <c r="FKX974" s="26"/>
      <c r="FKY974" s="26"/>
      <c r="FKZ974" s="26"/>
      <c r="FLA974" s="26"/>
      <c r="FLB974" s="26"/>
      <c r="FLC974" s="26"/>
      <c r="FLD974" s="26"/>
      <c r="FLE974" s="26"/>
      <c r="FLF974" s="26"/>
      <c r="FLG974" s="26"/>
      <c r="FLH974" s="26"/>
      <c r="FLI974" s="26"/>
      <c r="FLJ974" s="26"/>
      <c r="FLK974" s="26"/>
      <c r="FLL974" s="26"/>
      <c r="FLM974" s="26"/>
      <c r="FLN974" s="26"/>
      <c r="FLO974" s="26"/>
      <c r="FLP974" s="26"/>
      <c r="FLQ974" s="26"/>
      <c r="FLR974" s="26"/>
      <c r="FLS974" s="26"/>
      <c r="FLT974" s="26"/>
      <c r="FLU974" s="26"/>
      <c r="FLV974" s="26"/>
      <c r="FLW974" s="26"/>
      <c r="FLX974" s="26"/>
      <c r="FLY974" s="26"/>
      <c r="FLZ974" s="26"/>
      <c r="FMA974" s="26"/>
      <c r="FMB974" s="26"/>
      <c r="FMC974" s="26"/>
      <c r="FMD974" s="26"/>
      <c r="FME974" s="26"/>
      <c r="FMF974" s="26"/>
      <c r="FMG974" s="26"/>
      <c r="FMH974" s="26"/>
      <c r="FMI974" s="26"/>
      <c r="FMJ974" s="26"/>
      <c r="FMK974" s="26"/>
      <c r="FML974" s="26"/>
      <c r="FMM974" s="26"/>
      <c r="FMN974" s="26"/>
      <c r="FMO974" s="26"/>
      <c r="FMP974" s="26"/>
      <c r="FMQ974" s="26"/>
      <c r="FMR974" s="26"/>
      <c r="FMS974" s="26"/>
      <c r="FMT974" s="26"/>
      <c r="FMU974" s="26"/>
      <c r="FMV974" s="26"/>
      <c r="FMW974" s="26"/>
      <c r="FMX974" s="26"/>
      <c r="FMY974" s="26"/>
      <c r="FMZ974" s="26"/>
      <c r="FNA974" s="26"/>
      <c r="FNB974" s="26"/>
      <c r="FNC974" s="26"/>
      <c r="FND974" s="26"/>
      <c r="FNE974" s="26"/>
      <c r="FNF974" s="26"/>
      <c r="FNG974" s="26"/>
      <c r="FNH974" s="26"/>
      <c r="FNI974" s="26"/>
      <c r="FNJ974" s="26"/>
      <c r="FNK974" s="26"/>
      <c r="FNL974" s="26"/>
      <c r="FNM974" s="26"/>
      <c r="FNN974" s="26"/>
      <c r="FNO974" s="26"/>
      <c r="FNP974" s="26"/>
      <c r="FNQ974" s="26"/>
      <c r="FNR974" s="26"/>
      <c r="FNS974" s="26"/>
      <c r="FNT974" s="26"/>
      <c r="FNU974" s="26"/>
      <c r="FNV974" s="26"/>
      <c r="FNW974" s="26"/>
      <c r="FNX974" s="26"/>
      <c r="FNY974" s="26"/>
      <c r="FNZ974" s="26"/>
      <c r="FOA974" s="26"/>
      <c r="FOB974" s="26"/>
      <c r="FOC974" s="26"/>
      <c r="FOD974" s="26"/>
      <c r="FOE974" s="26"/>
      <c r="FOF974" s="26"/>
      <c r="FOG974" s="26"/>
      <c r="FOH974" s="26"/>
      <c r="FOI974" s="26"/>
      <c r="FOJ974" s="26"/>
      <c r="FOK974" s="26"/>
      <c r="FOL974" s="26"/>
      <c r="FOM974" s="26"/>
      <c r="FON974" s="26"/>
      <c r="FOO974" s="26"/>
      <c r="FOP974" s="26"/>
      <c r="FOQ974" s="26"/>
      <c r="FOR974" s="26"/>
      <c r="FOS974" s="26"/>
      <c r="FOT974" s="26"/>
      <c r="FOU974" s="26"/>
      <c r="FOV974" s="26"/>
      <c r="FOW974" s="26"/>
      <c r="FOX974" s="26"/>
      <c r="FOY974" s="26"/>
      <c r="FOZ974" s="26"/>
      <c r="FPA974" s="26"/>
      <c r="FPB974" s="26"/>
      <c r="FPC974" s="26"/>
      <c r="FPD974" s="26"/>
      <c r="FPE974" s="26"/>
      <c r="FPF974" s="26"/>
      <c r="FPG974" s="26"/>
      <c r="FPH974" s="26"/>
      <c r="FPI974" s="26"/>
      <c r="FPJ974" s="26"/>
      <c r="FPK974" s="26"/>
      <c r="FPL974" s="26"/>
      <c r="FPM974" s="26"/>
      <c r="FPN974" s="26"/>
      <c r="FPO974" s="26"/>
      <c r="FPP974" s="26"/>
      <c r="FPQ974" s="26"/>
      <c r="FPR974" s="26"/>
      <c r="FPS974" s="26"/>
      <c r="FPT974" s="26"/>
      <c r="FPU974" s="26"/>
      <c r="FPV974" s="26"/>
      <c r="FPW974" s="26"/>
      <c r="FPX974" s="26"/>
      <c r="FPY974" s="26"/>
      <c r="FPZ974" s="26"/>
      <c r="FQA974" s="26"/>
      <c r="FQB974" s="26"/>
      <c r="FQC974" s="26"/>
      <c r="FQD974" s="26"/>
      <c r="FQE974" s="26"/>
      <c r="FQF974" s="26"/>
      <c r="FQG974" s="26"/>
      <c r="FQH974" s="26"/>
      <c r="FQI974" s="26"/>
      <c r="FQJ974" s="26"/>
      <c r="FQK974" s="26"/>
      <c r="FQL974" s="26"/>
      <c r="FQM974" s="26"/>
      <c r="FQN974" s="26"/>
      <c r="FQO974" s="26"/>
      <c r="FQP974" s="26"/>
      <c r="FQQ974" s="26"/>
      <c r="FQR974" s="26"/>
      <c r="FQS974" s="26"/>
      <c r="FQT974" s="26"/>
      <c r="FQU974" s="26"/>
      <c r="FQV974" s="26"/>
      <c r="FQW974" s="26"/>
      <c r="FQX974" s="26"/>
      <c r="FQY974" s="26"/>
      <c r="FQZ974" s="26"/>
      <c r="FRA974" s="26"/>
      <c r="FRB974" s="26"/>
      <c r="FRC974" s="26"/>
      <c r="FRD974" s="26"/>
      <c r="FRE974" s="26"/>
      <c r="FRF974" s="26"/>
      <c r="FRG974" s="26"/>
      <c r="FRH974" s="26"/>
      <c r="FRI974" s="26"/>
      <c r="FRJ974" s="26"/>
      <c r="FRK974" s="26"/>
      <c r="FRL974" s="26"/>
      <c r="FRM974" s="26"/>
      <c r="FRN974" s="26"/>
      <c r="FRO974" s="26"/>
      <c r="FRP974" s="26"/>
      <c r="FRQ974" s="26"/>
      <c r="FRR974" s="26"/>
      <c r="FRS974" s="26"/>
      <c r="FRT974" s="26"/>
      <c r="FRU974" s="26"/>
      <c r="FRV974" s="26"/>
      <c r="FRW974" s="26"/>
      <c r="FRX974" s="26"/>
      <c r="FRY974" s="26"/>
      <c r="FRZ974" s="26"/>
      <c r="FSA974" s="26"/>
      <c r="FSB974" s="26"/>
      <c r="FSC974" s="26"/>
      <c r="FSD974" s="26"/>
      <c r="FSE974" s="26"/>
      <c r="FSF974" s="26"/>
      <c r="FSG974" s="26"/>
      <c r="FSH974" s="26"/>
      <c r="FSI974" s="26"/>
      <c r="FSJ974" s="26"/>
      <c r="FSK974" s="26"/>
      <c r="FSL974" s="26"/>
      <c r="FSM974" s="26"/>
      <c r="FSN974" s="26"/>
      <c r="FSO974" s="26"/>
      <c r="FSP974" s="26"/>
      <c r="FSQ974" s="26"/>
      <c r="FSR974" s="26"/>
      <c r="FSS974" s="26"/>
      <c r="FST974" s="26"/>
      <c r="FSU974" s="26"/>
      <c r="FSV974" s="26"/>
      <c r="FSW974" s="26"/>
      <c r="FSX974" s="26"/>
      <c r="FSY974" s="26"/>
      <c r="FSZ974" s="26"/>
      <c r="FTA974" s="26"/>
      <c r="FTB974" s="26"/>
      <c r="FTC974" s="26"/>
      <c r="FTD974" s="26"/>
      <c r="FTE974" s="26"/>
      <c r="FTF974" s="26"/>
      <c r="FTG974" s="26"/>
      <c r="FTH974" s="26"/>
      <c r="FTI974" s="26"/>
      <c r="FTJ974" s="26"/>
      <c r="FTK974" s="26"/>
      <c r="FTL974" s="26"/>
      <c r="FTM974" s="26"/>
      <c r="FTN974" s="26"/>
      <c r="FTO974" s="26"/>
      <c r="FTP974" s="26"/>
      <c r="FTQ974" s="26"/>
      <c r="FTR974" s="26"/>
      <c r="FTS974" s="26"/>
      <c r="FTT974" s="26"/>
      <c r="FTU974" s="26"/>
      <c r="FTV974" s="26"/>
      <c r="FTW974" s="26"/>
      <c r="FTX974" s="26"/>
      <c r="FTY974" s="26"/>
      <c r="FTZ974" s="26"/>
      <c r="FUA974" s="26"/>
      <c r="FUB974" s="26"/>
      <c r="FUC974" s="26"/>
      <c r="FUD974" s="26"/>
      <c r="FUE974" s="26"/>
      <c r="FUF974" s="26"/>
      <c r="FUG974" s="26"/>
      <c r="FUH974" s="26"/>
      <c r="FUI974" s="26"/>
      <c r="FUJ974" s="26"/>
      <c r="FUK974" s="26"/>
      <c r="FUL974" s="26"/>
      <c r="FUM974" s="26"/>
      <c r="FUN974" s="26"/>
      <c r="FUO974" s="26"/>
      <c r="FUP974" s="26"/>
      <c r="FUQ974" s="26"/>
      <c r="FUR974" s="26"/>
      <c r="FUS974" s="26"/>
      <c r="FUT974" s="26"/>
      <c r="FUU974" s="26"/>
      <c r="FUV974" s="26"/>
      <c r="FUW974" s="26"/>
      <c r="FUX974" s="26"/>
      <c r="FUY974" s="26"/>
      <c r="FUZ974" s="26"/>
      <c r="FVA974" s="26"/>
      <c r="FVB974" s="26"/>
      <c r="FVC974" s="26"/>
      <c r="FVD974" s="26"/>
      <c r="FVE974" s="26"/>
      <c r="FVF974" s="26"/>
      <c r="FVG974" s="26"/>
      <c r="FVH974" s="26"/>
      <c r="FVI974" s="26"/>
      <c r="FVJ974" s="26"/>
      <c r="FVK974" s="26"/>
      <c r="FVL974" s="26"/>
      <c r="FVM974" s="26"/>
      <c r="FVN974" s="26"/>
      <c r="FVO974" s="26"/>
      <c r="FVP974" s="26"/>
      <c r="FVQ974" s="26"/>
      <c r="FVR974" s="26"/>
      <c r="FVS974" s="26"/>
      <c r="FVT974" s="26"/>
      <c r="FVU974" s="26"/>
      <c r="FVV974" s="26"/>
      <c r="FVW974" s="26"/>
      <c r="FVX974" s="26"/>
      <c r="FVY974" s="26"/>
      <c r="FVZ974" s="26"/>
      <c r="FWA974" s="26"/>
      <c r="FWB974" s="26"/>
      <c r="FWC974" s="26"/>
      <c r="FWD974" s="26"/>
      <c r="FWE974" s="26"/>
      <c r="FWF974" s="26"/>
      <c r="FWG974" s="26"/>
      <c r="FWH974" s="26"/>
      <c r="FWI974" s="26"/>
      <c r="FWJ974" s="26"/>
      <c r="FWK974" s="26"/>
      <c r="FWL974" s="26"/>
      <c r="FWM974" s="26"/>
      <c r="FWN974" s="26"/>
      <c r="FWO974" s="26"/>
      <c r="FWP974" s="26"/>
      <c r="FWQ974" s="26"/>
      <c r="FWR974" s="26"/>
      <c r="FWS974" s="26"/>
      <c r="FWT974" s="26"/>
      <c r="FWU974" s="26"/>
      <c r="FWV974" s="26"/>
      <c r="FWW974" s="26"/>
      <c r="FWX974" s="26"/>
      <c r="FWY974" s="26"/>
      <c r="FWZ974" s="26"/>
      <c r="FXA974" s="26"/>
      <c r="FXB974" s="26"/>
      <c r="FXC974" s="26"/>
      <c r="FXD974" s="26"/>
      <c r="FXE974" s="26"/>
      <c r="FXF974" s="26"/>
      <c r="FXG974" s="26"/>
      <c r="FXH974" s="26"/>
      <c r="FXI974" s="26"/>
      <c r="FXJ974" s="26"/>
      <c r="FXK974" s="26"/>
      <c r="FXL974" s="26"/>
      <c r="FXM974" s="26"/>
      <c r="FXN974" s="26"/>
      <c r="FXO974" s="26"/>
      <c r="FXP974" s="26"/>
      <c r="FXQ974" s="26"/>
      <c r="FXR974" s="26"/>
      <c r="FXS974" s="26"/>
      <c r="FXT974" s="26"/>
      <c r="FXU974" s="26"/>
      <c r="FXV974" s="26"/>
      <c r="FXW974" s="26"/>
      <c r="FXX974" s="26"/>
      <c r="FXY974" s="26"/>
      <c r="FXZ974" s="26"/>
      <c r="FYA974" s="26"/>
      <c r="FYB974" s="26"/>
      <c r="FYC974" s="26"/>
      <c r="FYD974" s="26"/>
      <c r="FYE974" s="26"/>
      <c r="FYF974" s="26"/>
      <c r="FYG974" s="26"/>
      <c r="FYH974" s="26"/>
      <c r="FYI974" s="26"/>
      <c r="FYJ974" s="26"/>
      <c r="FYK974" s="26"/>
      <c r="FYL974" s="26"/>
      <c r="FYM974" s="26"/>
      <c r="FYN974" s="26"/>
      <c r="FYO974" s="26"/>
      <c r="FYP974" s="26"/>
      <c r="FYQ974" s="26"/>
      <c r="FYR974" s="26"/>
      <c r="FYS974" s="26"/>
      <c r="FYT974" s="26"/>
      <c r="FYU974" s="26"/>
      <c r="FYV974" s="26"/>
      <c r="FYW974" s="26"/>
      <c r="FYX974" s="26"/>
      <c r="FYY974" s="26"/>
      <c r="FYZ974" s="26"/>
      <c r="FZA974" s="26"/>
      <c r="FZB974" s="26"/>
      <c r="FZC974" s="26"/>
      <c r="FZD974" s="26"/>
      <c r="FZE974" s="26"/>
      <c r="FZF974" s="26"/>
      <c r="FZG974" s="26"/>
      <c r="FZH974" s="26"/>
      <c r="FZI974" s="26"/>
      <c r="FZJ974" s="26"/>
      <c r="FZK974" s="26"/>
      <c r="FZL974" s="26"/>
      <c r="FZM974" s="26"/>
      <c r="FZN974" s="26"/>
      <c r="FZO974" s="26"/>
      <c r="FZP974" s="26"/>
      <c r="FZQ974" s="26"/>
      <c r="FZR974" s="26"/>
      <c r="FZS974" s="26"/>
      <c r="FZT974" s="26"/>
      <c r="FZU974" s="26"/>
      <c r="FZV974" s="26"/>
      <c r="FZW974" s="26"/>
      <c r="FZX974" s="26"/>
      <c r="FZY974" s="26"/>
      <c r="FZZ974" s="26"/>
      <c r="GAA974" s="26"/>
      <c r="GAB974" s="26"/>
      <c r="GAC974" s="26"/>
      <c r="GAD974" s="26"/>
      <c r="GAE974" s="26"/>
      <c r="GAF974" s="26"/>
      <c r="GAG974" s="26"/>
      <c r="GAH974" s="26"/>
      <c r="GAI974" s="26"/>
      <c r="GAJ974" s="26"/>
      <c r="GAK974" s="26"/>
      <c r="GAL974" s="26"/>
      <c r="GAM974" s="26"/>
      <c r="GAN974" s="26"/>
      <c r="GAO974" s="26"/>
      <c r="GAP974" s="26"/>
      <c r="GAQ974" s="26"/>
      <c r="GAR974" s="26"/>
      <c r="GAS974" s="26"/>
      <c r="GAT974" s="26"/>
      <c r="GAU974" s="26"/>
      <c r="GAV974" s="26"/>
      <c r="GAW974" s="26"/>
      <c r="GAX974" s="26"/>
      <c r="GAY974" s="26"/>
      <c r="GAZ974" s="26"/>
      <c r="GBA974" s="26"/>
      <c r="GBB974" s="26"/>
      <c r="GBC974" s="26"/>
      <c r="GBD974" s="26"/>
      <c r="GBE974" s="26"/>
      <c r="GBF974" s="26"/>
      <c r="GBG974" s="26"/>
      <c r="GBH974" s="26"/>
      <c r="GBI974" s="26"/>
      <c r="GBJ974" s="26"/>
      <c r="GBK974" s="26"/>
      <c r="GBL974" s="26"/>
      <c r="GBM974" s="26"/>
      <c r="GBN974" s="26"/>
      <c r="GBO974" s="26"/>
      <c r="GBP974" s="26"/>
      <c r="GBQ974" s="26"/>
      <c r="GBR974" s="26"/>
      <c r="GBS974" s="26"/>
      <c r="GBT974" s="26"/>
      <c r="GBU974" s="26"/>
      <c r="GBV974" s="26"/>
      <c r="GBW974" s="26"/>
      <c r="GBX974" s="26"/>
      <c r="GBY974" s="26"/>
      <c r="GBZ974" s="26"/>
      <c r="GCA974" s="26"/>
      <c r="GCB974" s="26"/>
      <c r="GCC974" s="26"/>
      <c r="GCD974" s="26"/>
      <c r="GCE974" s="26"/>
      <c r="GCF974" s="26"/>
      <c r="GCG974" s="26"/>
      <c r="GCH974" s="26"/>
      <c r="GCI974" s="26"/>
      <c r="GCJ974" s="26"/>
      <c r="GCK974" s="26"/>
      <c r="GCL974" s="26"/>
      <c r="GCM974" s="26"/>
      <c r="GCN974" s="26"/>
      <c r="GCO974" s="26"/>
      <c r="GCP974" s="26"/>
      <c r="GCQ974" s="26"/>
      <c r="GCR974" s="26"/>
      <c r="GCS974" s="26"/>
      <c r="GCT974" s="26"/>
      <c r="GCU974" s="26"/>
      <c r="GCV974" s="26"/>
      <c r="GCW974" s="26"/>
      <c r="GCX974" s="26"/>
      <c r="GCY974" s="26"/>
      <c r="GCZ974" s="26"/>
      <c r="GDA974" s="26"/>
      <c r="GDB974" s="26"/>
      <c r="GDC974" s="26"/>
      <c r="GDD974" s="26"/>
      <c r="GDE974" s="26"/>
      <c r="GDF974" s="26"/>
      <c r="GDG974" s="26"/>
      <c r="GDH974" s="26"/>
      <c r="GDI974" s="26"/>
      <c r="GDJ974" s="26"/>
      <c r="GDK974" s="26"/>
      <c r="GDL974" s="26"/>
      <c r="GDM974" s="26"/>
      <c r="GDN974" s="26"/>
      <c r="GDO974" s="26"/>
      <c r="GDP974" s="26"/>
      <c r="GDQ974" s="26"/>
      <c r="GDR974" s="26"/>
      <c r="GDS974" s="26"/>
      <c r="GDT974" s="26"/>
      <c r="GDU974" s="26"/>
      <c r="GDV974" s="26"/>
      <c r="GDW974" s="26"/>
      <c r="GDX974" s="26"/>
      <c r="GDY974" s="26"/>
      <c r="GDZ974" s="26"/>
      <c r="GEA974" s="26"/>
      <c r="GEB974" s="26"/>
      <c r="GEC974" s="26"/>
      <c r="GED974" s="26"/>
      <c r="GEE974" s="26"/>
      <c r="GEF974" s="26"/>
      <c r="GEG974" s="26"/>
      <c r="GEH974" s="26"/>
      <c r="GEI974" s="26"/>
      <c r="GEJ974" s="26"/>
      <c r="GEK974" s="26"/>
      <c r="GEL974" s="26"/>
      <c r="GEM974" s="26"/>
      <c r="GEN974" s="26"/>
      <c r="GEO974" s="26"/>
      <c r="GEP974" s="26"/>
      <c r="GEQ974" s="26"/>
      <c r="GER974" s="26"/>
      <c r="GES974" s="26"/>
      <c r="GET974" s="26"/>
      <c r="GEU974" s="26"/>
      <c r="GEV974" s="26"/>
      <c r="GEW974" s="26"/>
      <c r="GEX974" s="26"/>
      <c r="GEY974" s="26"/>
      <c r="GEZ974" s="26"/>
      <c r="GFA974" s="26"/>
      <c r="GFB974" s="26"/>
      <c r="GFC974" s="26"/>
      <c r="GFD974" s="26"/>
      <c r="GFE974" s="26"/>
      <c r="GFF974" s="26"/>
      <c r="GFG974" s="26"/>
      <c r="GFH974" s="26"/>
      <c r="GFI974" s="26"/>
      <c r="GFJ974" s="26"/>
      <c r="GFK974" s="26"/>
      <c r="GFL974" s="26"/>
      <c r="GFM974" s="26"/>
      <c r="GFN974" s="26"/>
      <c r="GFO974" s="26"/>
      <c r="GFP974" s="26"/>
      <c r="GFQ974" s="26"/>
      <c r="GFR974" s="26"/>
      <c r="GFS974" s="26"/>
      <c r="GFT974" s="26"/>
      <c r="GFU974" s="26"/>
      <c r="GFV974" s="26"/>
      <c r="GFW974" s="26"/>
      <c r="GFX974" s="26"/>
      <c r="GFY974" s="26"/>
      <c r="GFZ974" s="26"/>
      <c r="GGA974" s="26"/>
      <c r="GGB974" s="26"/>
      <c r="GGC974" s="26"/>
      <c r="GGD974" s="26"/>
      <c r="GGE974" s="26"/>
      <c r="GGF974" s="26"/>
      <c r="GGG974" s="26"/>
      <c r="GGH974" s="26"/>
      <c r="GGI974" s="26"/>
      <c r="GGJ974" s="26"/>
      <c r="GGK974" s="26"/>
      <c r="GGL974" s="26"/>
      <c r="GGM974" s="26"/>
      <c r="GGN974" s="26"/>
      <c r="GGO974" s="26"/>
      <c r="GGP974" s="26"/>
      <c r="GGQ974" s="26"/>
      <c r="GGR974" s="26"/>
      <c r="GGS974" s="26"/>
      <c r="GGT974" s="26"/>
      <c r="GGU974" s="26"/>
      <c r="GGV974" s="26"/>
      <c r="GGW974" s="26"/>
      <c r="GGX974" s="26"/>
      <c r="GGY974" s="26"/>
      <c r="GGZ974" s="26"/>
      <c r="GHA974" s="26"/>
      <c r="GHB974" s="26"/>
      <c r="GHC974" s="26"/>
      <c r="GHD974" s="26"/>
      <c r="GHE974" s="26"/>
      <c r="GHF974" s="26"/>
      <c r="GHG974" s="26"/>
      <c r="GHH974" s="26"/>
      <c r="GHI974" s="26"/>
      <c r="GHJ974" s="26"/>
      <c r="GHK974" s="26"/>
      <c r="GHL974" s="26"/>
      <c r="GHM974" s="26"/>
      <c r="GHN974" s="26"/>
      <c r="GHO974" s="26"/>
      <c r="GHP974" s="26"/>
      <c r="GHQ974" s="26"/>
      <c r="GHR974" s="26"/>
      <c r="GHS974" s="26"/>
      <c r="GHT974" s="26"/>
      <c r="GHU974" s="26"/>
      <c r="GHV974" s="26"/>
      <c r="GHW974" s="26"/>
      <c r="GHX974" s="26"/>
      <c r="GHY974" s="26"/>
      <c r="GHZ974" s="26"/>
      <c r="GIA974" s="26"/>
      <c r="GIB974" s="26"/>
      <c r="GIC974" s="26"/>
      <c r="GID974" s="26"/>
      <c r="GIE974" s="26"/>
      <c r="GIF974" s="26"/>
      <c r="GIG974" s="26"/>
      <c r="GIH974" s="26"/>
      <c r="GII974" s="26"/>
      <c r="GIJ974" s="26"/>
      <c r="GIK974" s="26"/>
      <c r="GIL974" s="26"/>
      <c r="GIM974" s="26"/>
      <c r="GIN974" s="26"/>
      <c r="GIO974" s="26"/>
      <c r="GIP974" s="26"/>
      <c r="GIQ974" s="26"/>
      <c r="GIR974" s="26"/>
      <c r="GIS974" s="26"/>
      <c r="GIT974" s="26"/>
      <c r="GIU974" s="26"/>
      <c r="GIV974" s="26"/>
      <c r="GIW974" s="26"/>
      <c r="GIX974" s="26"/>
      <c r="GIY974" s="26"/>
      <c r="GIZ974" s="26"/>
      <c r="GJA974" s="26"/>
      <c r="GJB974" s="26"/>
      <c r="GJC974" s="26"/>
      <c r="GJD974" s="26"/>
      <c r="GJE974" s="26"/>
      <c r="GJF974" s="26"/>
      <c r="GJG974" s="26"/>
      <c r="GJH974" s="26"/>
      <c r="GJI974" s="26"/>
      <c r="GJJ974" s="26"/>
      <c r="GJK974" s="26"/>
      <c r="GJL974" s="26"/>
      <c r="GJM974" s="26"/>
      <c r="GJN974" s="26"/>
      <c r="GJO974" s="26"/>
      <c r="GJP974" s="26"/>
      <c r="GJQ974" s="26"/>
      <c r="GJR974" s="26"/>
      <c r="GJS974" s="26"/>
      <c r="GJT974" s="26"/>
      <c r="GJU974" s="26"/>
      <c r="GJV974" s="26"/>
      <c r="GJW974" s="26"/>
      <c r="GJX974" s="26"/>
      <c r="GJY974" s="26"/>
      <c r="GJZ974" s="26"/>
      <c r="GKA974" s="26"/>
      <c r="GKB974" s="26"/>
      <c r="GKC974" s="26"/>
      <c r="GKD974" s="26"/>
      <c r="GKE974" s="26"/>
      <c r="GKF974" s="26"/>
      <c r="GKG974" s="26"/>
      <c r="GKH974" s="26"/>
      <c r="GKI974" s="26"/>
      <c r="GKJ974" s="26"/>
      <c r="GKK974" s="26"/>
      <c r="GKL974" s="26"/>
      <c r="GKM974" s="26"/>
      <c r="GKN974" s="26"/>
      <c r="GKO974" s="26"/>
      <c r="GKP974" s="26"/>
      <c r="GKQ974" s="26"/>
      <c r="GKR974" s="26"/>
      <c r="GKS974" s="26"/>
      <c r="GKT974" s="26"/>
      <c r="GKU974" s="26"/>
      <c r="GKV974" s="26"/>
      <c r="GKW974" s="26"/>
      <c r="GKX974" s="26"/>
      <c r="GKY974" s="26"/>
      <c r="GKZ974" s="26"/>
      <c r="GLA974" s="26"/>
      <c r="GLB974" s="26"/>
      <c r="GLC974" s="26"/>
      <c r="GLD974" s="26"/>
      <c r="GLE974" s="26"/>
      <c r="GLF974" s="26"/>
      <c r="GLG974" s="26"/>
      <c r="GLH974" s="26"/>
      <c r="GLI974" s="26"/>
      <c r="GLJ974" s="26"/>
      <c r="GLK974" s="26"/>
      <c r="GLL974" s="26"/>
      <c r="GLM974" s="26"/>
      <c r="GLN974" s="26"/>
      <c r="GLO974" s="26"/>
      <c r="GLP974" s="26"/>
      <c r="GLQ974" s="26"/>
      <c r="GLR974" s="26"/>
      <c r="GLS974" s="26"/>
      <c r="GLT974" s="26"/>
      <c r="GLU974" s="26"/>
      <c r="GLV974" s="26"/>
      <c r="GLW974" s="26"/>
      <c r="GLX974" s="26"/>
      <c r="GLY974" s="26"/>
      <c r="GLZ974" s="26"/>
      <c r="GMA974" s="26"/>
      <c r="GMB974" s="26"/>
      <c r="GMC974" s="26"/>
      <c r="GMD974" s="26"/>
      <c r="GME974" s="26"/>
      <c r="GMF974" s="26"/>
      <c r="GMG974" s="26"/>
      <c r="GMH974" s="26"/>
      <c r="GMI974" s="26"/>
      <c r="GMJ974" s="26"/>
      <c r="GMK974" s="26"/>
      <c r="GML974" s="26"/>
      <c r="GMM974" s="26"/>
      <c r="GMN974" s="26"/>
      <c r="GMO974" s="26"/>
      <c r="GMP974" s="26"/>
      <c r="GMQ974" s="26"/>
      <c r="GMR974" s="26"/>
      <c r="GMS974" s="26"/>
      <c r="GMT974" s="26"/>
      <c r="GMU974" s="26"/>
      <c r="GMV974" s="26"/>
      <c r="GMW974" s="26"/>
      <c r="GMX974" s="26"/>
      <c r="GMY974" s="26"/>
      <c r="GMZ974" s="26"/>
      <c r="GNA974" s="26"/>
      <c r="GNB974" s="26"/>
      <c r="GNC974" s="26"/>
      <c r="GND974" s="26"/>
      <c r="GNE974" s="26"/>
      <c r="GNF974" s="26"/>
      <c r="GNG974" s="26"/>
      <c r="GNH974" s="26"/>
      <c r="GNI974" s="26"/>
      <c r="GNJ974" s="26"/>
      <c r="GNK974" s="26"/>
      <c r="GNL974" s="26"/>
      <c r="GNM974" s="26"/>
      <c r="GNN974" s="26"/>
      <c r="GNO974" s="26"/>
      <c r="GNP974" s="26"/>
      <c r="GNQ974" s="26"/>
      <c r="GNR974" s="26"/>
      <c r="GNS974" s="26"/>
      <c r="GNT974" s="26"/>
      <c r="GNU974" s="26"/>
      <c r="GNV974" s="26"/>
      <c r="GNW974" s="26"/>
      <c r="GNX974" s="26"/>
      <c r="GNY974" s="26"/>
      <c r="GNZ974" s="26"/>
      <c r="GOA974" s="26"/>
      <c r="GOB974" s="26"/>
      <c r="GOC974" s="26"/>
      <c r="GOD974" s="26"/>
      <c r="GOE974" s="26"/>
      <c r="GOF974" s="26"/>
      <c r="GOG974" s="26"/>
      <c r="GOH974" s="26"/>
      <c r="GOI974" s="26"/>
      <c r="GOJ974" s="26"/>
      <c r="GOK974" s="26"/>
      <c r="GOL974" s="26"/>
      <c r="GOM974" s="26"/>
      <c r="GON974" s="26"/>
      <c r="GOO974" s="26"/>
      <c r="GOP974" s="26"/>
      <c r="GOQ974" s="26"/>
      <c r="GOR974" s="26"/>
      <c r="GOS974" s="26"/>
      <c r="GOT974" s="26"/>
      <c r="GOU974" s="26"/>
      <c r="GOV974" s="26"/>
      <c r="GOW974" s="26"/>
      <c r="GOX974" s="26"/>
      <c r="GOY974" s="26"/>
      <c r="GOZ974" s="26"/>
      <c r="GPA974" s="26"/>
      <c r="GPB974" s="26"/>
      <c r="GPC974" s="26"/>
      <c r="GPD974" s="26"/>
      <c r="GPE974" s="26"/>
      <c r="GPF974" s="26"/>
      <c r="GPG974" s="26"/>
      <c r="GPH974" s="26"/>
      <c r="GPI974" s="26"/>
      <c r="GPJ974" s="26"/>
      <c r="GPK974" s="26"/>
      <c r="GPL974" s="26"/>
      <c r="GPM974" s="26"/>
      <c r="GPN974" s="26"/>
      <c r="GPO974" s="26"/>
      <c r="GPP974" s="26"/>
      <c r="GPQ974" s="26"/>
      <c r="GPR974" s="26"/>
      <c r="GPS974" s="26"/>
      <c r="GPT974" s="26"/>
      <c r="GPU974" s="26"/>
      <c r="GPV974" s="26"/>
      <c r="GPW974" s="26"/>
      <c r="GPX974" s="26"/>
      <c r="GPY974" s="26"/>
      <c r="GPZ974" s="26"/>
      <c r="GQA974" s="26"/>
      <c r="GQB974" s="26"/>
      <c r="GQC974" s="26"/>
      <c r="GQD974" s="26"/>
      <c r="GQE974" s="26"/>
      <c r="GQF974" s="26"/>
      <c r="GQG974" s="26"/>
      <c r="GQH974" s="26"/>
      <c r="GQI974" s="26"/>
      <c r="GQJ974" s="26"/>
      <c r="GQK974" s="26"/>
      <c r="GQL974" s="26"/>
      <c r="GQM974" s="26"/>
      <c r="GQN974" s="26"/>
      <c r="GQO974" s="26"/>
      <c r="GQP974" s="26"/>
      <c r="GQQ974" s="26"/>
      <c r="GQR974" s="26"/>
      <c r="GQS974" s="26"/>
      <c r="GQT974" s="26"/>
      <c r="GQU974" s="26"/>
      <c r="GQV974" s="26"/>
      <c r="GQW974" s="26"/>
      <c r="GQX974" s="26"/>
      <c r="GQY974" s="26"/>
      <c r="GQZ974" s="26"/>
      <c r="GRA974" s="26"/>
      <c r="GRB974" s="26"/>
      <c r="GRC974" s="26"/>
      <c r="GRD974" s="26"/>
      <c r="GRE974" s="26"/>
      <c r="GRF974" s="26"/>
      <c r="GRG974" s="26"/>
      <c r="GRH974" s="26"/>
      <c r="GRI974" s="26"/>
      <c r="GRJ974" s="26"/>
      <c r="GRK974" s="26"/>
      <c r="GRL974" s="26"/>
      <c r="GRM974" s="26"/>
      <c r="GRN974" s="26"/>
      <c r="GRO974" s="26"/>
      <c r="GRP974" s="26"/>
      <c r="GRQ974" s="26"/>
      <c r="GRR974" s="26"/>
      <c r="GRS974" s="26"/>
      <c r="GRT974" s="26"/>
      <c r="GRU974" s="26"/>
      <c r="GRV974" s="26"/>
      <c r="GRW974" s="26"/>
      <c r="GRX974" s="26"/>
      <c r="GRY974" s="26"/>
      <c r="GRZ974" s="26"/>
      <c r="GSA974" s="26"/>
      <c r="GSB974" s="26"/>
      <c r="GSC974" s="26"/>
      <c r="GSD974" s="26"/>
      <c r="GSE974" s="26"/>
      <c r="GSF974" s="26"/>
      <c r="GSG974" s="26"/>
      <c r="GSH974" s="26"/>
      <c r="GSI974" s="26"/>
      <c r="GSJ974" s="26"/>
      <c r="GSK974" s="26"/>
      <c r="GSL974" s="26"/>
      <c r="GSM974" s="26"/>
      <c r="GSN974" s="26"/>
      <c r="GSO974" s="26"/>
      <c r="GSP974" s="26"/>
      <c r="GSQ974" s="26"/>
      <c r="GSR974" s="26"/>
      <c r="GSS974" s="26"/>
      <c r="GST974" s="26"/>
      <c r="GSU974" s="26"/>
      <c r="GSV974" s="26"/>
      <c r="GSW974" s="26"/>
      <c r="GSX974" s="26"/>
      <c r="GSY974" s="26"/>
      <c r="GSZ974" s="26"/>
      <c r="GTA974" s="26"/>
      <c r="GTB974" s="26"/>
      <c r="GTC974" s="26"/>
      <c r="GTD974" s="26"/>
      <c r="GTE974" s="26"/>
      <c r="GTF974" s="26"/>
      <c r="GTG974" s="26"/>
      <c r="GTH974" s="26"/>
      <c r="GTI974" s="26"/>
      <c r="GTJ974" s="26"/>
      <c r="GTK974" s="26"/>
      <c r="GTL974" s="26"/>
      <c r="GTM974" s="26"/>
      <c r="GTN974" s="26"/>
      <c r="GTO974" s="26"/>
      <c r="GTP974" s="26"/>
      <c r="GTQ974" s="26"/>
      <c r="GTR974" s="26"/>
      <c r="GTS974" s="26"/>
      <c r="GTT974" s="26"/>
      <c r="GTU974" s="26"/>
      <c r="GTV974" s="26"/>
      <c r="GTW974" s="26"/>
      <c r="GTX974" s="26"/>
      <c r="GTY974" s="26"/>
      <c r="GTZ974" s="26"/>
      <c r="GUA974" s="26"/>
      <c r="GUB974" s="26"/>
      <c r="GUC974" s="26"/>
      <c r="GUD974" s="26"/>
      <c r="GUE974" s="26"/>
      <c r="GUF974" s="26"/>
      <c r="GUG974" s="26"/>
      <c r="GUH974" s="26"/>
      <c r="GUI974" s="26"/>
      <c r="GUJ974" s="26"/>
      <c r="GUK974" s="26"/>
      <c r="GUL974" s="26"/>
      <c r="GUM974" s="26"/>
      <c r="GUN974" s="26"/>
      <c r="GUO974" s="26"/>
      <c r="GUP974" s="26"/>
      <c r="GUQ974" s="26"/>
      <c r="GUR974" s="26"/>
      <c r="GUS974" s="26"/>
      <c r="GUT974" s="26"/>
      <c r="GUU974" s="26"/>
      <c r="GUV974" s="26"/>
      <c r="GUW974" s="26"/>
      <c r="GUX974" s="26"/>
      <c r="GUY974" s="26"/>
      <c r="GUZ974" s="26"/>
      <c r="GVA974" s="26"/>
      <c r="GVB974" s="26"/>
      <c r="GVC974" s="26"/>
      <c r="GVD974" s="26"/>
      <c r="GVE974" s="26"/>
      <c r="GVF974" s="26"/>
      <c r="GVG974" s="26"/>
      <c r="GVH974" s="26"/>
      <c r="GVI974" s="26"/>
      <c r="GVJ974" s="26"/>
      <c r="GVK974" s="26"/>
      <c r="GVL974" s="26"/>
      <c r="GVM974" s="26"/>
      <c r="GVN974" s="26"/>
      <c r="GVO974" s="26"/>
      <c r="GVP974" s="26"/>
      <c r="GVQ974" s="26"/>
      <c r="GVR974" s="26"/>
      <c r="GVS974" s="26"/>
      <c r="GVT974" s="26"/>
      <c r="GVU974" s="26"/>
      <c r="GVV974" s="26"/>
      <c r="GVW974" s="26"/>
      <c r="GVX974" s="26"/>
      <c r="GVY974" s="26"/>
      <c r="GVZ974" s="26"/>
      <c r="GWA974" s="26"/>
      <c r="GWB974" s="26"/>
      <c r="GWC974" s="26"/>
      <c r="GWD974" s="26"/>
      <c r="GWE974" s="26"/>
      <c r="GWF974" s="26"/>
      <c r="GWG974" s="26"/>
      <c r="GWH974" s="26"/>
      <c r="GWI974" s="26"/>
      <c r="GWJ974" s="26"/>
      <c r="GWK974" s="26"/>
      <c r="GWL974" s="26"/>
      <c r="GWM974" s="26"/>
      <c r="GWN974" s="26"/>
      <c r="GWO974" s="26"/>
      <c r="GWP974" s="26"/>
      <c r="GWQ974" s="26"/>
      <c r="GWR974" s="26"/>
      <c r="GWS974" s="26"/>
      <c r="GWT974" s="26"/>
      <c r="GWU974" s="26"/>
      <c r="GWV974" s="26"/>
      <c r="GWW974" s="26"/>
      <c r="GWX974" s="26"/>
      <c r="GWY974" s="26"/>
      <c r="GWZ974" s="26"/>
      <c r="GXA974" s="26"/>
      <c r="GXB974" s="26"/>
      <c r="GXC974" s="26"/>
      <c r="GXD974" s="26"/>
      <c r="GXE974" s="26"/>
      <c r="GXF974" s="26"/>
      <c r="GXG974" s="26"/>
      <c r="GXH974" s="26"/>
      <c r="GXI974" s="26"/>
      <c r="GXJ974" s="26"/>
      <c r="GXK974" s="26"/>
      <c r="GXL974" s="26"/>
      <c r="GXM974" s="26"/>
      <c r="GXN974" s="26"/>
      <c r="GXO974" s="26"/>
      <c r="GXP974" s="26"/>
      <c r="GXQ974" s="26"/>
      <c r="GXR974" s="26"/>
      <c r="GXS974" s="26"/>
      <c r="GXT974" s="26"/>
      <c r="GXU974" s="26"/>
      <c r="GXV974" s="26"/>
      <c r="GXW974" s="26"/>
      <c r="GXX974" s="26"/>
      <c r="GXY974" s="26"/>
      <c r="GXZ974" s="26"/>
      <c r="GYA974" s="26"/>
      <c r="GYB974" s="26"/>
      <c r="GYC974" s="26"/>
      <c r="GYD974" s="26"/>
      <c r="GYE974" s="26"/>
      <c r="GYF974" s="26"/>
      <c r="GYG974" s="26"/>
      <c r="GYH974" s="26"/>
      <c r="GYI974" s="26"/>
      <c r="GYJ974" s="26"/>
      <c r="GYK974" s="26"/>
      <c r="GYL974" s="26"/>
      <c r="GYM974" s="26"/>
      <c r="GYN974" s="26"/>
      <c r="GYO974" s="26"/>
      <c r="GYP974" s="26"/>
      <c r="GYQ974" s="26"/>
      <c r="GYR974" s="26"/>
      <c r="GYS974" s="26"/>
      <c r="GYT974" s="26"/>
      <c r="GYU974" s="26"/>
      <c r="GYV974" s="26"/>
      <c r="GYW974" s="26"/>
      <c r="GYX974" s="26"/>
      <c r="GYY974" s="26"/>
      <c r="GYZ974" s="26"/>
      <c r="GZA974" s="26"/>
      <c r="GZB974" s="26"/>
      <c r="GZC974" s="26"/>
      <c r="GZD974" s="26"/>
      <c r="GZE974" s="26"/>
      <c r="GZF974" s="26"/>
      <c r="GZG974" s="26"/>
      <c r="GZH974" s="26"/>
      <c r="GZI974" s="26"/>
      <c r="GZJ974" s="26"/>
      <c r="GZK974" s="26"/>
      <c r="GZL974" s="26"/>
      <c r="GZM974" s="26"/>
      <c r="GZN974" s="26"/>
      <c r="GZO974" s="26"/>
      <c r="GZP974" s="26"/>
      <c r="GZQ974" s="26"/>
      <c r="GZR974" s="26"/>
      <c r="GZS974" s="26"/>
      <c r="GZT974" s="26"/>
      <c r="GZU974" s="26"/>
      <c r="GZV974" s="26"/>
      <c r="GZW974" s="26"/>
      <c r="GZX974" s="26"/>
      <c r="GZY974" s="26"/>
      <c r="GZZ974" s="26"/>
      <c r="HAA974" s="26"/>
      <c r="HAB974" s="26"/>
      <c r="HAC974" s="26"/>
      <c r="HAD974" s="26"/>
      <c r="HAE974" s="26"/>
      <c r="HAF974" s="26"/>
      <c r="HAG974" s="26"/>
      <c r="HAH974" s="26"/>
      <c r="HAI974" s="26"/>
      <c r="HAJ974" s="26"/>
      <c r="HAK974" s="26"/>
      <c r="HAL974" s="26"/>
      <c r="HAM974" s="26"/>
      <c r="HAN974" s="26"/>
      <c r="HAO974" s="26"/>
      <c r="HAP974" s="26"/>
      <c r="HAQ974" s="26"/>
      <c r="HAR974" s="26"/>
      <c r="HAS974" s="26"/>
      <c r="HAT974" s="26"/>
      <c r="HAU974" s="26"/>
      <c r="HAV974" s="26"/>
      <c r="HAW974" s="26"/>
      <c r="HAX974" s="26"/>
      <c r="HAY974" s="26"/>
      <c r="HAZ974" s="26"/>
      <c r="HBA974" s="26"/>
      <c r="HBB974" s="26"/>
      <c r="HBC974" s="26"/>
      <c r="HBD974" s="26"/>
      <c r="HBE974" s="26"/>
      <c r="HBF974" s="26"/>
      <c r="HBG974" s="26"/>
      <c r="HBH974" s="26"/>
      <c r="HBI974" s="26"/>
      <c r="HBJ974" s="26"/>
      <c r="HBK974" s="26"/>
      <c r="HBL974" s="26"/>
      <c r="HBM974" s="26"/>
      <c r="HBN974" s="26"/>
      <c r="HBO974" s="26"/>
      <c r="HBP974" s="26"/>
      <c r="HBQ974" s="26"/>
      <c r="HBR974" s="26"/>
      <c r="HBS974" s="26"/>
      <c r="HBT974" s="26"/>
      <c r="HBU974" s="26"/>
      <c r="HBV974" s="26"/>
      <c r="HBW974" s="26"/>
      <c r="HBX974" s="26"/>
      <c r="HBY974" s="26"/>
      <c r="HBZ974" s="26"/>
      <c r="HCA974" s="26"/>
      <c r="HCB974" s="26"/>
      <c r="HCC974" s="26"/>
      <c r="HCD974" s="26"/>
      <c r="HCE974" s="26"/>
      <c r="HCF974" s="26"/>
      <c r="HCG974" s="26"/>
      <c r="HCH974" s="26"/>
      <c r="HCI974" s="26"/>
      <c r="HCJ974" s="26"/>
      <c r="HCK974" s="26"/>
      <c r="HCL974" s="26"/>
      <c r="HCM974" s="26"/>
      <c r="HCN974" s="26"/>
      <c r="HCO974" s="26"/>
      <c r="HCP974" s="26"/>
      <c r="HCQ974" s="26"/>
      <c r="HCR974" s="26"/>
      <c r="HCS974" s="26"/>
      <c r="HCT974" s="26"/>
      <c r="HCU974" s="26"/>
      <c r="HCV974" s="26"/>
      <c r="HCW974" s="26"/>
      <c r="HCX974" s="26"/>
      <c r="HCY974" s="26"/>
      <c r="HCZ974" s="26"/>
      <c r="HDA974" s="26"/>
      <c r="HDB974" s="26"/>
      <c r="HDC974" s="26"/>
      <c r="HDD974" s="26"/>
      <c r="HDE974" s="26"/>
      <c r="HDF974" s="26"/>
      <c r="HDG974" s="26"/>
      <c r="HDH974" s="26"/>
      <c r="HDI974" s="26"/>
      <c r="HDJ974" s="26"/>
      <c r="HDK974" s="26"/>
      <c r="HDL974" s="26"/>
      <c r="HDM974" s="26"/>
      <c r="HDN974" s="26"/>
      <c r="HDO974" s="26"/>
      <c r="HDP974" s="26"/>
      <c r="HDQ974" s="26"/>
      <c r="HDR974" s="26"/>
      <c r="HDS974" s="26"/>
      <c r="HDT974" s="26"/>
      <c r="HDU974" s="26"/>
      <c r="HDV974" s="26"/>
      <c r="HDW974" s="26"/>
      <c r="HDX974" s="26"/>
      <c r="HDY974" s="26"/>
      <c r="HDZ974" s="26"/>
      <c r="HEA974" s="26"/>
      <c r="HEB974" s="26"/>
      <c r="HEC974" s="26"/>
      <c r="HED974" s="26"/>
      <c r="HEE974" s="26"/>
      <c r="HEF974" s="26"/>
      <c r="HEG974" s="26"/>
      <c r="HEH974" s="26"/>
      <c r="HEI974" s="26"/>
      <c r="HEJ974" s="26"/>
      <c r="HEK974" s="26"/>
      <c r="HEL974" s="26"/>
      <c r="HEM974" s="26"/>
      <c r="HEN974" s="26"/>
      <c r="HEO974" s="26"/>
      <c r="HEP974" s="26"/>
      <c r="HEQ974" s="26"/>
      <c r="HER974" s="26"/>
      <c r="HES974" s="26"/>
      <c r="HET974" s="26"/>
      <c r="HEU974" s="26"/>
      <c r="HEV974" s="26"/>
      <c r="HEW974" s="26"/>
      <c r="HEX974" s="26"/>
      <c r="HEY974" s="26"/>
      <c r="HEZ974" s="26"/>
      <c r="HFA974" s="26"/>
      <c r="HFB974" s="26"/>
      <c r="HFC974" s="26"/>
      <c r="HFD974" s="26"/>
      <c r="HFE974" s="26"/>
      <c r="HFF974" s="26"/>
      <c r="HFG974" s="26"/>
      <c r="HFH974" s="26"/>
      <c r="HFI974" s="26"/>
      <c r="HFJ974" s="26"/>
      <c r="HFK974" s="26"/>
      <c r="HFL974" s="26"/>
      <c r="HFM974" s="26"/>
      <c r="HFN974" s="26"/>
      <c r="HFO974" s="26"/>
      <c r="HFP974" s="26"/>
      <c r="HFQ974" s="26"/>
      <c r="HFR974" s="26"/>
      <c r="HFS974" s="26"/>
      <c r="HFT974" s="26"/>
      <c r="HFU974" s="26"/>
      <c r="HFV974" s="26"/>
      <c r="HFW974" s="26"/>
      <c r="HFX974" s="26"/>
      <c r="HFY974" s="26"/>
      <c r="HFZ974" s="26"/>
      <c r="HGA974" s="26"/>
      <c r="HGB974" s="26"/>
      <c r="HGC974" s="26"/>
      <c r="HGD974" s="26"/>
      <c r="HGE974" s="26"/>
      <c r="HGF974" s="26"/>
      <c r="HGG974" s="26"/>
      <c r="HGH974" s="26"/>
      <c r="HGI974" s="26"/>
      <c r="HGJ974" s="26"/>
      <c r="HGK974" s="26"/>
      <c r="HGL974" s="26"/>
      <c r="HGM974" s="26"/>
      <c r="HGN974" s="26"/>
      <c r="HGO974" s="26"/>
      <c r="HGP974" s="26"/>
      <c r="HGQ974" s="26"/>
      <c r="HGR974" s="26"/>
      <c r="HGS974" s="26"/>
      <c r="HGT974" s="26"/>
      <c r="HGU974" s="26"/>
      <c r="HGV974" s="26"/>
      <c r="HGW974" s="26"/>
      <c r="HGX974" s="26"/>
      <c r="HGY974" s="26"/>
      <c r="HGZ974" s="26"/>
      <c r="HHA974" s="26"/>
      <c r="HHB974" s="26"/>
      <c r="HHC974" s="26"/>
      <c r="HHD974" s="26"/>
      <c r="HHE974" s="26"/>
      <c r="HHF974" s="26"/>
      <c r="HHG974" s="26"/>
      <c r="HHH974" s="26"/>
      <c r="HHI974" s="26"/>
      <c r="HHJ974" s="26"/>
      <c r="HHK974" s="26"/>
      <c r="HHL974" s="26"/>
      <c r="HHM974" s="26"/>
      <c r="HHN974" s="26"/>
      <c r="HHO974" s="26"/>
      <c r="HHP974" s="26"/>
      <c r="HHQ974" s="26"/>
      <c r="HHR974" s="26"/>
      <c r="HHS974" s="26"/>
      <c r="HHT974" s="26"/>
      <c r="HHU974" s="26"/>
      <c r="HHV974" s="26"/>
      <c r="HHW974" s="26"/>
      <c r="HHX974" s="26"/>
      <c r="HHY974" s="26"/>
      <c r="HHZ974" s="26"/>
      <c r="HIA974" s="26"/>
      <c r="HIB974" s="26"/>
      <c r="HIC974" s="26"/>
      <c r="HID974" s="26"/>
      <c r="HIE974" s="26"/>
      <c r="HIF974" s="26"/>
      <c r="HIG974" s="26"/>
      <c r="HIH974" s="26"/>
      <c r="HII974" s="26"/>
      <c r="HIJ974" s="26"/>
      <c r="HIK974" s="26"/>
      <c r="HIL974" s="26"/>
      <c r="HIM974" s="26"/>
      <c r="HIN974" s="26"/>
      <c r="HIO974" s="26"/>
      <c r="HIP974" s="26"/>
      <c r="HIQ974" s="26"/>
      <c r="HIR974" s="26"/>
      <c r="HIS974" s="26"/>
      <c r="HIT974" s="26"/>
      <c r="HIU974" s="26"/>
      <c r="HIV974" s="26"/>
      <c r="HIW974" s="26"/>
      <c r="HIX974" s="26"/>
      <c r="HIY974" s="26"/>
      <c r="HIZ974" s="26"/>
      <c r="HJA974" s="26"/>
      <c r="HJB974" s="26"/>
      <c r="HJC974" s="26"/>
      <c r="HJD974" s="26"/>
      <c r="HJE974" s="26"/>
      <c r="HJF974" s="26"/>
      <c r="HJG974" s="26"/>
      <c r="HJH974" s="26"/>
      <c r="HJI974" s="26"/>
      <c r="HJJ974" s="26"/>
      <c r="HJK974" s="26"/>
      <c r="HJL974" s="26"/>
      <c r="HJM974" s="26"/>
      <c r="HJN974" s="26"/>
      <c r="HJO974" s="26"/>
      <c r="HJP974" s="26"/>
      <c r="HJQ974" s="26"/>
      <c r="HJR974" s="26"/>
      <c r="HJS974" s="26"/>
      <c r="HJT974" s="26"/>
      <c r="HJU974" s="26"/>
      <c r="HJV974" s="26"/>
      <c r="HJW974" s="26"/>
      <c r="HJX974" s="26"/>
      <c r="HJY974" s="26"/>
      <c r="HJZ974" s="26"/>
      <c r="HKA974" s="26"/>
      <c r="HKB974" s="26"/>
      <c r="HKC974" s="26"/>
      <c r="HKD974" s="26"/>
      <c r="HKE974" s="26"/>
      <c r="HKF974" s="26"/>
      <c r="HKG974" s="26"/>
      <c r="HKH974" s="26"/>
      <c r="HKI974" s="26"/>
      <c r="HKJ974" s="26"/>
      <c r="HKK974" s="26"/>
      <c r="HKL974" s="26"/>
      <c r="HKM974" s="26"/>
      <c r="HKN974" s="26"/>
      <c r="HKO974" s="26"/>
      <c r="HKP974" s="26"/>
      <c r="HKQ974" s="26"/>
      <c r="HKR974" s="26"/>
      <c r="HKS974" s="26"/>
      <c r="HKT974" s="26"/>
      <c r="HKU974" s="26"/>
      <c r="HKV974" s="26"/>
      <c r="HKW974" s="26"/>
      <c r="HKX974" s="26"/>
      <c r="HKY974" s="26"/>
      <c r="HKZ974" s="26"/>
      <c r="HLA974" s="26"/>
      <c r="HLB974" s="26"/>
      <c r="HLC974" s="26"/>
      <c r="HLD974" s="26"/>
      <c r="HLE974" s="26"/>
      <c r="HLF974" s="26"/>
      <c r="HLG974" s="26"/>
      <c r="HLH974" s="26"/>
      <c r="HLI974" s="26"/>
      <c r="HLJ974" s="26"/>
      <c r="HLK974" s="26"/>
      <c r="HLL974" s="26"/>
      <c r="HLM974" s="26"/>
      <c r="HLN974" s="26"/>
      <c r="HLO974" s="26"/>
      <c r="HLP974" s="26"/>
      <c r="HLQ974" s="26"/>
      <c r="HLR974" s="26"/>
      <c r="HLS974" s="26"/>
      <c r="HLT974" s="26"/>
      <c r="HLU974" s="26"/>
      <c r="HLV974" s="26"/>
      <c r="HLW974" s="26"/>
      <c r="HLX974" s="26"/>
      <c r="HLY974" s="26"/>
      <c r="HLZ974" s="26"/>
      <c r="HMA974" s="26"/>
      <c r="HMB974" s="26"/>
      <c r="HMC974" s="26"/>
      <c r="HMD974" s="26"/>
      <c r="HME974" s="26"/>
      <c r="HMF974" s="26"/>
      <c r="HMG974" s="26"/>
      <c r="HMH974" s="26"/>
      <c r="HMI974" s="26"/>
      <c r="HMJ974" s="26"/>
      <c r="HMK974" s="26"/>
      <c r="HML974" s="26"/>
      <c r="HMM974" s="26"/>
      <c r="HMN974" s="26"/>
      <c r="HMO974" s="26"/>
      <c r="HMP974" s="26"/>
      <c r="HMQ974" s="26"/>
      <c r="HMR974" s="26"/>
      <c r="HMS974" s="26"/>
      <c r="HMT974" s="26"/>
      <c r="HMU974" s="26"/>
      <c r="HMV974" s="26"/>
      <c r="HMW974" s="26"/>
      <c r="HMX974" s="26"/>
      <c r="HMY974" s="26"/>
      <c r="HMZ974" s="26"/>
      <c r="HNA974" s="26"/>
      <c r="HNB974" s="26"/>
      <c r="HNC974" s="26"/>
      <c r="HND974" s="26"/>
      <c r="HNE974" s="26"/>
      <c r="HNF974" s="26"/>
      <c r="HNG974" s="26"/>
      <c r="HNH974" s="26"/>
      <c r="HNI974" s="26"/>
      <c r="HNJ974" s="26"/>
      <c r="HNK974" s="26"/>
      <c r="HNL974" s="26"/>
      <c r="HNM974" s="26"/>
      <c r="HNN974" s="26"/>
      <c r="HNO974" s="26"/>
      <c r="HNP974" s="26"/>
      <c r="HNQ974" s="26"/>
      <c r="HNR974" s="26"/>
      <c r="HNS974" s="26"/>
      <c r="HNT974" s="26"/>
      <c r="HNU974" s="26"/>
      <c r="HNV974" s="26"/>
      <c r="HNW974" s="26"/>
      <c r="HNX974" s="26"/>
      <c r="HNY974" s="26"/>
      <c r="HNZ974" s="26"/>
      <c r="HOA974" s="26"/>
      <c r="HOB974" s="26"/>
      <c r="HOC974" s="26"/>
      <c r="HOD974" s="26"/>
      <c r="HOE974" s="26"/>
      <c r="HOF974" s="26"/>
      <c r="HOG974" s="26"/>
      <c r="HOH974" s="26"/>
      <c r="HOI974" s="26"/>
      <c r="HOJ974" s="26"/>
      <c r="HOK974" s="26"/>
      <c r="HOL974" s="26"/>
      <c r="HOM974" s="26"/>
      <c r="HON974" s="26"/>
      <c r="HOO974" s="26"/>
      <c r="HOP974" s="26"/>
      <c r="HOQ974" s="26"/>
      <c r="HOR974" s="26"/>
      <c r="HOS974" s="26"/>
      <c r="HOT974" s="26"/>
      <c r="HOU974" s="26"/>
      <c r="HOV974" s="26"/>
      <c r="HOW974" s="26"/>
      <c r="HOX974" s="26"/>
      <c r="HOY974" s="26"/>
      <c r="HOZ974" s="26"/>
      <c r="HPA974" s="26"/>
      <c r="HPB974" s="26"/>
      <c r="HPC974" s="26"/>
      <c r="HPD974" s="26"/>
      <c r="HPE974" s="26"/>
      <c r="HPF974" s="26"/>
      <c r="HPG974" s="26"/>
      <c r="HPH974" s="26"/>
      <c r="HPI974" s="26"/>
      <c r="HPJ974" s="26"/>
      <c r="HPK974" s="26"/>
      <c r="HPL974" s="26"/>
      <c r="HPM974" s="26"/>
      <c r="HPN974" s="26"/>
      <c r="HPO974" s="26"/>
      <c r="HPP974" s="26"/>
      <c r="HPQ974" s="26"/>
      <c r="HPR974" s="26"/>
      <c r="HPS974" s="26"/>
      <c r="HPT974" s="26"/>
      <c r="HPU974" s="26"/>
      <c r="HPV974" s="26"/>
      <c r="HPW974" s="26"/>
      <c r="HPX974" s="26"/>
      <c r="HPY974" s="26"/>
      <c r="HPZ974" s="26"/>
      <c r="HQA974" s="26"/>
      <c r="HQB974" s="26"/>
      <c r="HQC974" s="26"/>
      <c r="HQD974" s="26"/>
      <c r="HQE974" s="26"/>
      <c r="HQF974" s="26"/>
      <c r="HQG974" s="26"/>
      <c r="HQH974" s="26"/>
      <c r="HQI974" s="26"/>
      <c r="HQJ974" s="26"/>
      <c r="HQK974" s="26"/>
      <c r="HQL974" s="26"/>
      <c r="HQM974" s="26"/>
      <c r="HQN974" s="26"/>
      <c r="HQO974" s="26"/>
      <c r="HQP974" s="26"/>
      <c r="HQQ974" s="26"/>
      <c r="HQR974" s="26"/>
      <c r="HQS974" s="26"/>
      <c r="HQT974" s="26"/>
      <c r="HQU974" s="26"/>
      <c r="HQV974" s="26"/>
      <c r="HQW974" s="26"/>
      <c r="HQX974" s="26"/>
      <c r="HQY974" s="26"/>
      <c r="HQZ974" s="26"/>
      <c r="HRA974" s="26"/>
      <c r="HRB974" s="26"/>
      <c r="HRC974" s="26"/>
      <c r="HRD974" s="26"/>
      <c r="HRE974" s="26"/>
      <c r="HRF974" s="26"/>
      <c r="HRG974" s="26"/>
      <c r="HRH974" s="26"/>
      <c r="HRI974" s="26"/>
      <c r="HRJ974" s="26"/>
      <c r="HRK974" s="26"/>
      <c r="HRL974" s="26"/>
      <c r="HRM974" s="26"/>
      <c r="HRN974" s="26"/>
      <c r="HRO974" s="26"/>
      <c r="HRP974" s="26"/>
      <c r="HRQ974" s="26"/>
      <c r="HRR974" s="26"/>
      <c r="HRS974" s="26"/>
      <c r="HRT974" s="26"/>
      <c r="HRU974" s="26"/>
      <c r="HRV974" s="26"/>
      <c r="HRW974" s="26"/>
      <c r="HRX974" s="26"/>
      <c r="HRY974" s="26"/>
      <c r="HRZ974" s="26"/>
      <c r="HSA974" s="26"/>
      <c r="HSB974" s="26"/>
      <c r="HSC974" s="26"/>
      <c r="HSD974" s="26"/>
      <c r="HSE974" s="26"/>
      <c r="HSF974" s="26"/>
      <c r="HSG974" s="26"/>
      <c r="HSH974" s="26"/>
      <c r="HSI974" s="26"/>
      <c r="HSJ974" s="26"/>
      <c r="HSK974" s="26"/>
      <c r="HSL974" s="26"/>
      <c r="HSM974" s="26"/>
      <c r="HSN974" s="26"/>
      <c r="HSO974" s="26"/>
      <c r="HSP974" s="26"/>
      <c r="HSQ974" s="26"/>
      <c r="HSR974" s="26"/>
      <c r="HSS974" s="26"/>
      <c r="HST974" s="26"/>
      <c r="HSU974" s="26"/>
      <c r="HSV974" s="26"/>
      <c r="HSW974" s="26"/>
      <c r="HSX974" s="26"/>
      <c r="HSY974" s="26"/>
      <c r="HSZ974" s="26"/>
      <c r="HTA974" s="26"/>
      <c r="HTB974" s="26"/>
      <c r="HTC974" s="26"/>
      <c r="HTD974" s="26"/>
      <c r="HTE974" s="26"/>
      <c r="HTF974" s="26"/>
      <c r="HTG974" s="26"/>
      <c r="HTH974" s="26"/>
      <c r="HTI974" s="26"/>
      <c r="HTJ974" s="26"/>
      <c r="HTK974" s="26"/>
      <c r="HTL974" s="26"/>
      <c r="HTM974" s="26"/>
      <c r="HTN974" s="26"/>
      <c r="HTO974" s="26"/>
      <c r="HTP974" s="26"/>
      <c r="HTQ974" s="26"/>
      <c r="HTR974" s="26"/>
      <c r="HTS974" s="26"/>
      <c r="HTT974" s="26"/>
      <c r="HTU974" s="26"/>
      <c r="HTV974" s="26"/>
      <c r="HTW974" s="26"/>
      <c r="HTX974" s="26"/>
      <c r="HTY974" s="26"/>
      <c r="HTZ974" s="26"/>
      <c r="HUA974" s="26"/>
      <c r="HUB974" s="26"/>
      <c r="HUC974" s="26"/>
      <c r="HUD974" s="26"/>
      <c r="HUE974" s="26"/>
      <c r="HUF974" s="26"/>
      <c r="HUG974" s="26"/>
      <c r="HUH974" s="26"/>
      <c r="HUI974" s="26"/>
      <c r="HUJ974" s="26"/>
      <c r="HUK974" s="26"/>
      <c r="HUL974" s="26"/>
      <c r="HUM974" s="26"/>
      <c r="HUN974" s="26"/>
      <c r="HUO974" s="26"/>
      <c r="HUP974" s="26"/>
      <c r="HUQ974" s="26"/>
      <c r="HUR974" s="26"/>
      <c r="HUS974" s="26"/>
      <c r="HUT974" s="26"/>
      <c r="HUU974" s="26"/>
      <c r="HUV974" s="26"/>
      <c r="HUW974" s="26"/>
      <c r="HUX974" s="26"/>
      <c r="HUY974" s="26"/>
      <c r="HUZ974" s="26"/>
      <c r="HVA974" s="26"/>
      <c r="HVB974" s="26"/>
      <c r="HVC974" s="26"/>
      <c r="HVD974" s="26"/>
      <c r="HVE974" s="26"/>
      <c r="HVF974" s="26"/>
      <c r="HVG974" s="26"/>
      <c r="HVH974" s="26"/>
      <c r="HVI974" s="26"/>
      <c r="HVJ974" s="26"/>
      <c r="HVK974" s="26"/>
      <c r="HVL974" s="26"/>
      <c r="HVM974" s="26"/>
      <c r="HVN974" s="26"/>
      <c r="HVO974" s="26"/>
      <c r="HVP974" s="26"/>
      <c r="HVQ974" s="26"/>
      <c r="HVR974" s="26"/>
      <c r="HVS974" s="26"/>
      <c r="HVT974" s="26"/>
      <c r="HVU974" s="26"/>
      <c r="HVV974" s="26"/>
      <c r="HVW974" s="26"/>
      <c r="HVX974" s="26"/>
      <c r="HVY974" s="26"/>
      <c r="HVZ974" s="26"/>
      <c r="HWA974" s="26"/>
      <c r="HWB974" s="26"/>
      <c r="HWC974" s="26"/>
      <c r="HWD974" s="26"/>
      <c r="HWE974" s="26"/>
      <c r="HWF974" s="26"/>
      <c r="HWG974" s="26"/>
      <c r="HWH974" s="26"/>
      <c r="HWI974" s="26"/>
      <c r="HWJ974" s="26"/>
      <c r="HWK974" s="26"/>
      <c r="HWL974" s="26"/>
      <c r="HWM974" s="26"/>
      <c r="HWN974" s="26"/>
      <c r="HWO974" s="26"/>
      <c r="HWP974" s="26"/>
      <c r="HWQ974" s="26"/>
      <c r="HWR974" s="26"/>
      <c r="HWS974" s="26"/>
      <c r="HWT974" s="26"/>
      <c r="HWU974" s="26"/>
      <c r="HWV974" s="26"/>
      <c r="HWW974" s="26"/>
      <c r="HWX974" s="26"/>
      <c r="HWY974" s="26"/>
      <c r="HWZ974" s="26"/>
      <c r="HXA974" s="26"/>
      <c r="HXB974" s="26"/>
      <c r="HXC974" s="26"/>
      <c r="HXD974" s="26"/>
      <c r="HXE974" s="26"/>
      <c r="HXF974" s="26"/>
      <c r="HXG974" s="26"/>
      <c r="HXH974" s="26"/>
      <c r="HXI974" s="26"/>
      <c r="HXJ974" s="26"/>
      <c r="HXK974" s="26"/>
      <c r="HXL974" s="26"/>
      <c r="HXM974" s="26"/>
      <c r="HXN974" s="26"/>
      <c r="HXO974" s="26"/>
      <c r="HXP974" s="26"/>
      <c r="HXQ974" s="26"/>
      <c r="HXR974" s="26"/>
      <c r="HXS974" s="26"/>
      <c r="HXT974" s="26"/>
      <c r="HXU974" s="26"/>
      <c r="HXV974" s="26"/>
      <c r="HXW974" s="26"/>
      <c r="HXX974" s="26"/>
      <c r="HXY974" s="26"/>
      <c r="HXZ974" s="26"/>
      <c r="HYA974" s="26"/>
      <c r="HYB974" s="26"/>
      <c r="HYC974" s="26"/>
      <c r="HYD974" s="26"/>
      <c r="HYE974" s="26"/>
      <c r="HYF974" s="26"/>
      <c r="HYG974" s="26"/>
      <c r="HYH974" s="26"/>
      <c r="HYI974" s="26"/>
      <c r="HYJ974" s="26"/>
      <c r="HYK974" s="26"/>
      <c r="HYL974" s="26"/>
      <c r="HYM974" s="26"/>
      <c r="HYN974" s="26"/>
      <c r="HYO974" s="26"/>
      <c r="HYP974" s="26"/>
      <c r="HYQ974" s="26"/>
      <c r="HYR974" s="26"/>
      <c r="HYS974" s="26"/>
      <c r="HYT974" s="26"/>
      <c r="HYU974" s="26"/>
      <c r="HYV974" s="26"/>
      <c r="HYW974" s="26"/>
      <c r="HYX974" s="26"/>
      <c r="HYY974" s="26"/>
      <c r="HYZ974" s="26"/>
      <c r="HZA974" s="26"/>
      <c r="HZB974" s="26"/>
      <c r="HZC974" s="26"/>
      <c r="HZD974" s="26"/>
      <c r="HZE974" s="26"/>
      <c r="HZF974" s="26"/>
      <c r="HZG974" s="26"/>
      <c r="HZH974" s="26"/>
      <c r="HZI974" s="26"/>
      <c r="HZJ974" s="26"/>
      <c r="HZK974" s="26"/>
      <c r="HZL974" s="26"/>
      <c r="HZM974" s="26"/>
      <c r="HZN974" s="26"/>
      <c r="HZO974" s="26"/>
      <c r="HZP974" s="26"/>
      <c r="HZQ974" s="26"/>
      <c r="HZR974" s="26"/>
      <c r="HZS974" s="26"/>
      <c r="HZT974" s="26"/>
      <c r="HZU974" s="26"/>
      <c r="HZV974" s="26"/>
      <c r="HZW974" s="26"/>
      <c r="HZX974" s="26"/>
      <c r="HZY974" s="26"/>
      <c r="HZZ974" s="26"/>
      <c r="IAA974" s="26"/>
      <c r="IAB974" s="26"/>
      <c r="IAC974" s="26"/>
      <c r="IAD974" s="26"/>
      <c r="IAE974" s="26"/>
      <c r="IAF974" s="26"/>
      <c r="IAG974" s="26"/>
      <c r="IAH974" s="26"/>
      <c r="IAI974" s="26"/>
      <c r="IAJ974" s="26"/>
      <c r="IAK974" s="26"/>
      <c r="IAL974" s="26"/>
      <c r="IAM974" s="26"/>
      <c r="IAN974" s="26"/>
      <c r="IAO974" s="26"/>
      <c r="IAP974" s="26"/>
      <c r="IAQ974" s="26"/>
      <c r="IAR974" s="26"/>
      <c r="IAS974" s="26"/>
      <c r="IAT974" s="26"/>
      <c r="IAU974" s="26"/>
      <c r="IAV974" s="26"/>
      <c r="IAW974" s="26"/>
      <c r="IAX974" s="26"/>
      <c r="IAY974" s="26"/>
      <c r="IAZ974" s="26"/>
      <c r="IBA974" s="26"/>
      <c r="IBB974" s="26"/>
      <c r="IBC974" s="26"/>
      <c r="IBD974" s="26"/>
      <c r="IBE974" s="26"/>
      <c r="IBF974" s="26"/>
      <c r="IBG974" s="26"/>
      <c r="IBH974" s="26"/>
      <c r="IBI974" s="26"/>
      <c r="IBJ974" s="26"/>
      <c r="IBK974" s="26"/>
      <c r="IBL974" s="26"/>
      <c r="IBM974" s="26"/>
      <c r="IBN974" s="26"/>
      <c r="IBO974" s="26"/>
      <c r="IBP974" s="26"/>
      <c r="IBQ974" s="26"/>
      <c r="IBR974" s="26"/>
      <c r="IBS974" s="26"/>
      <c r="IBT974" s="26"/>
      <c r="IBU974" s="26"/>
      <c r="IBV974" s="26"/>
      <c r="IBW974" s="26"/>
      <c r="IBX974" s="26"/>
      <c r="IBY974" s="26"/>
      <c r="IBZ974" s="26"/>
      <c r="ICA974" s="26"/>
      <c r="ICB974" s="26"/>
      <c r="ICC974" s="26"/>
      <c r="ICD974" s="26"/>
      <c r="ICE974" s="26"/>
      <c r="ICF974" s="26"/>
      <c r="ICG974" s="26"/>
      <c r="ICH974" s="26"/>
      <c r="ICI974" s="26"/>
      <c r="ICJ974" s="26"/>
      <c r="ICK974" s="26"/>
      <c r="ICL974" s="26"/>
      <c r="ICM974" s="26"/>
      <c r="ICN974" s="26"/>
      <c r="ICO974" s="26"/>
      <c r="ICP974" s="26"/>
      <c r="ICQ974" s="26"/>
      <c r="ICR974" s="26"/>
      <c r="ICS974" s="26"/>
      <c r="ICT974" s="26"/>
      <c r="ICU974" s="26"/>
      <c r="ICV974" s="26"/>
      <c r="ICW974" s="26"/>
      <c r="ICX974" s="26"/>
      <c r="ICY974" s="26"/>
      <c r="ICZ974" s="26"/>
      <c r="IDA974" s="26"/>
      <c r="IDB974" s="26"/>
      <c r="IDC974" s="26"/>
      <c r="IDD974" s="26"/>
      <c r="IDE974" s="26"/>
      <c r="IDF974" s="26"/>
      <c r="IDG974" s="26"/>
      <c r="IDH974" s="26"/>
      <c r="IDI974" s="26"/>
      <c r="IDJ974" s="26"/>
      <c r="IDK974" s="26"/>
      <c r="IDL974" s="26"/>
      <c r="IDM974" s="26"/>
      <c r="IDN974" s="26"/>
      <c r="IDO974" s="26"/>
      <c r="IDP974" s="26"/>
      <c r="IDQ974" s="26"/>
      <c r="IDR974" s="26"/>
      <c r="IDS974" s="26"/>
      <c r="IDT974" s="26"/>
      <c r="IDU974" s="26"/>
      <c r="IDV974" s="26"/>
      <c r="IDW974" s="26"/>
      <c r="IDX974" s="26"/>
      <c r="IDY974" s="26"/>
      <c r="IDZ974" s="26"/>
      <c r="IEA974" s="26"/>
      <c r="IEB974" s="26"/>
      <c r="IEC974" s="26"/>
      <c r="IED974" s="26"/>
      <c r="IEE974" s="26"/>
      <c r="IEF974" s="26"/>
      <c r="IEG974" s="26"/>
      <c r="IEH974" s="26"/>
      <c r="IEI974" s="26"/>
      <c r="IEJ974" s="26"/>
      <c r="IEK974" s="26"/>
      <c r="IEL974" s="26"/>
      <c r="IEM974" s="26"/>
      <c r="IEN974" s="26"/>
      <c r="IEO974" s="26"/>
      <c r="IEP974" s="26"/>
      <c r="IEQ974" s="26"/>
      <c r="IER974" s="26"/>
      <c r="IES974" s="26"/>
      <c r="IET974" s="26"/>
      <c r="IEU974" s="26"/>
      <c r="IEV974" s="26"/>
      <c r="IEW974" s="26"/>
      <c r="IEX974" s="26"/>
      <c r="IEY974" s="26"/>
      <c r="IEZ974" s="26"/>
      <c r="IFA974" s="26"/>
      <c r="IFB974" s="26"/>
      <c r="IFC974" s="26"/>
      <c r="IFD974" s="26"/>
      <c r="IFE974" s="26"/>
      <c r="IFF974" s="26"/>
      <c r="IFG974" s="26"/>
      <c r="IFH974" s="26"/>
      <c r="IFI974" s="26"/>
      <c r="IFJ974" s="26"/>
      <c r="IFK974" s="26"/>
      <c r="IFL974" s="26"/>
      <c r="IFM974" s="26"/>
      <c r="IFN974" s="26"/>
      <c r="IFO974" s="26"/>
      <c r="IFP974" s="26"/>
      <c r="IFQ974" s="26"/>
      <c r="IFR974" s="26"/>
      <c r="IFS974" s="26"/>
      <c r="IFT974" s="26"/>
      <c r="IFU974" s="26"/>
      <c r="IFV974" s="26"/>
      <c r="IFW974" s="26"/>
      <c r="IFX974" s="26"/>
      <c r="IFY974" s="26"/>
      <c r="IFZ974" s="26"/>
      <c r="IGA974" s="26"/>
      <c r="IGB974" s="26"/>
      <c r="IGC974" s="26"/>
      <c r="IGD974" s="26"/>
      <c r="IGE974" s="26"/>
      <c r="IGF974" s="26"/>
      <c r="IGG974" s="26"/>
      <c r="IGH974" s="26"/>
      <c r="IGI974" s="26"/>
      <c r="IGJ974" s="26"/>
      <c r="IGK974" s="26"/>
      <c r="IGL974" s="26"/>
      <c r="IGM974" s="26"/>
      <c r="IGN974" s="26"/>
      <c r="IGO974" s="26"/>
      <c r="IGP974" s="26"/>
      <c r="IGQ974" s="26"/>
      <c r="IGR974" s="26"/>
      <c r="IGS974" s="26"/>
      <c r="IGT974" s="26"/>
      <c r="IGU974" s="26"/>
      <c r="IGV974" s="26"/>
      <c r="IGW974" s="26"/>
      <c r="IGX974" s="26"/>
      <c r="IGY974" s="26"/>
      <c r="IGZ974" s="26"/>
      <c r="IHA974" s="26"/>
      <c r="IHB974" s="26"/>
      <c r="IHC974" s="26"/>
      <c r="IHD974" s="26"/>
      <c r="IHE974" s="26"/>
      <c r="IHF974" s="26"/>
      <c r="IHG974" s="26"/>
      <c r="IHH974" s="26"/>
      <c r="IHI974" s="26"/>
      <c r="IHJ974" s="26"/>
      <c r="IHK974" s="26"/>
      <c r="IHL974" s="26"/>
      <c r="IHM974" s="26"/>
      <c r="IHN974" s="26"/>
      <c r="IHO974" s="26"/>
      <c r="IHP974" s="26"/>
      <c r="IHQ974" s="26"/>
      <c r="IHR974" s="26"/>
      <c r="IHS974" s="26"/>
      <c r="IHT974" s="26"/>
      <c r="IHU974" s="26"/>
      <c r="IHV974" s="26"/>
      <c r="IHW974" s="26"/>
      <c r="IHX974" s="26"/>
      <c r="IHY974" s="26"/>
      <c r="IHZ974" s="26"/>
      <c r="IIA974" s="26"/>
      <c r="IIB974" s="26"/>
      <c r="IIC974" s="26"/>
      <c r="IID974" s="26"/>
      <c r="IIE974" s="26"/>
      <c r="IIF974" s="26"/>
      <c r="IIG974" s="26"/>
      <c r="IIH974" s="26"/>
      <c r="III974" s="26"/>
      <c r="IIJ974" s="26"/>
      <c r="IIK974" s="26"/>
      <c r="IIL974" s="26"/>
      <c r="IIM974" s="26"/>
      <c r="IIN974" s="26"/>
      <c r="IIO974" s="26"/>
      <c r="IIP974" s="26"/>
      <c r="IIQ974" s="26"/>
      <c r="IIR974" s="26"/>
      <c r="IIS974" s="26"/>
      <c r="IIT974" s="26"/>
      <c r="IIU974" s="26"/>
      <c r="IIV974" s="26"/>
      <c r="IIW974" s="26"/>
      <c r="IIX974" s="26"/>
      <c r="IIY974" s="26"/>
      <c r="IIZ974" s="26"/>
      <c r="IJA974" s="26"/>
      <c r="IJB974" s="26"/>
      <c r="IJC974" s="26"/>
      <c r="IJD974" s="26"/>
      <c r="IJE974" s="26"/>
      <c r="IJF974" s="26"/>
      <c r="IJG974" s="26"/>
      <c r="IJH974" s="26"/>
      <c r="IJI974" s="26"/>
      <c r="IJJ974" s="26"/>
      <c r="IJK974" s="26"/>
      <c r="IJL974" s="26"/>
      <c r="IJM974" s="26"/>
      <c r="IJN974" s="26"/>
      <c r="IJO974" s="26"/>
      <c r="IJP974" s="26"/>
      <c r="IJQ974" s="26"/>
      <c r="IJR974" s="26"/>
      <c r="IJS974" s="26"/>
      <c r="IJT974" s="26"/>
      <c r="IJU974" s="26"/>
      <c r="IJV974" s="26"/>
      <c r="IJW974" s="26"/>
      <c r="IJX974" s="26"/>
      <c r="IJY974" s="26"/>
      <c r="IJZ974" s="26"/>
      <c r="IKA974" s="26"/>
      <c r="IKB974" s="26"/>
      <c r="IKC974" s="26"/>
      <c r="IKD974" s="26"/>
      <c r="IKE974" s="26"/>
      <c r="IKF974" s="26"/>
      <c r="IKG974" s="26"/>
      <c r="IKH974" s="26"/>
      <c r="IKI974" s="26"/>
      <c r="IKJ974" s="26"/>
      <c r="IKK974" s="26"/>
      <c r="IKL974" s="26"/>
      <c r="IKM974" s="26"/>
      <c r="IKN974" s="26"/>
      <c r="IKO974" s="26"/>
      <c r="IKP974" s="26"/>
      <c r="IKQ974" s="26"/>
      <c r="IKR974" s="26"/>
      <c r="IKS974" s="26"/>
      <c r="IKT974" s="26"/>
      <c r="IKU974" s="26"/>
      <c r="IKV974" s="26"/>
      <c r="IKW974" s="26"/>
      <c r="IKX974" s="26"/>
      <c r="IKY974" s="26"/>
      <c r="IKZ974" s="26"/>
      <c r="ILA974" s="26"/>
      <c r="ILB974" s="26"/>
      <c r="ILC974" s="26"/>
      <c r="ILD974" s="26"/>
      <c r="ILE974" s="26"/>
      <c r="ILF974" s="26"/>
      <c r="ILG974" s="26"/>
      <c r="ILH974" s="26"/>
      <c r="ILI974" s="26"/>
      <c r="ILJ974" s="26"/>
      <c r="ILK974" s="26"/>
      <c r="ILL974" s="26"/>
      <c r="ILM974" s="26"/>
      <c r="ILN974" s="26"/>
      <c r="ILO974" s="26"/>
      <c r="ILP974" s="26"/>
      <c r="ILQ974" s="26"/>
      <c r="ILR974" s="26"/>
      <c r="ILS974" s="26"/>
      <c r="ILT974" s="26"/>
      <c r="ILU974" s="26"/>
      <c r="ILV974" s="26"/>
      <c r="ILW974" s="26"/>
      <c r="ILX974" s="26"/>
      <c r="ILY974" s="26"/>
      <c r="ILZ974" s="26"/>
      <c r="IMA974" s="26"/>
      <c r="IMB974" s="26"/>
      <c r="IMC974" s="26"/>
      <c r="IMD974" s="26"/>
      <c r="IME974" s="26"/>
      <c r="IMF974" s="26"/>
      <c r="IMG974" s="26"/>
      <c r="IMH974" s="26"/>
      <c r="IMI974" s="26"/>
      <c r="IMJ974" s="26"/>
      <c r="IMK974" s="26"/>
      <c r="IML974" s="26"/>
      <c r="IMM974" s="26"/>
      <c r="IMN974" s="26"/>
      <c r="IMO974" s="26"/>
      <c r="IMP974" s="26"/>
      <c r="IMQ974" s="26"/>
      <c r="IMR974" s="26"/>
      <c r="IMS974" s="26"/>
      <c r="IMT974" s="26"/>
      <c r="IMU974" s="26"/>
      <c r="IMV974" s="26"/>
      <c r="IMW974" s="26"/>
      <c r="IMX974" s="26"/>
      <c r="IMY974" s="26"/>
      <c r="IMZ974" s="26"/>
      <c r="INA974" s="26"/>
      <c r="INB974" s="26"/>
      <c r="INC974" s="26"/>
      <c r="IND974" s="26"/>
      <c r="INE974" s="26"/>
      <c r="INF974" s="26"/>
      <c r="ING974" s="26"/>
      <c r="INH974" s="26"/>
      <c r="INI974" s="26"/>
      <c r="INJ974" s="26"/>
      <c r="INK974" s="26"/>
      <c r="INL974" s="26"/>
      <c r="INM974" s="26"/>
      <c r="INN974" s="26"/>
      <c r="INO974" s="26"/>
      <c r="INP974" s="26"/>
      <c r="INQ974" s="26"/>
      <c r="INR974" s="26"/>
      <c r="INS974" s="26"/>
      <c r="INT974" s="26"/>
      <c r="INU974" s="26"/>
      <c r="INV974" s="26"/>
      <c r="INW974" s="26"/>
      <c r="INX974" s="26"/>
      <c r="INY974" s="26"/>
      <c r="INZ974" s="26"/>
      <c r="IOA974" s="26"/>
      <c r="IOB974" s="26"/>
      <c r="IOC974" s="26"/>
      <c r="IOD974" s="26"/>
      <c r="IOE974" s="26"/>
      <c r="IOF974" s="26"/>
      <c r="IOG974" s="26"/>
      <c r="IOH974" s="26"/>
      <c r="IOI974" s="26"/>
      <c r="IOJ974" s="26"/>
      <c r="IOK974" s="26"/>
      <c r="IOL974" s="26"/>
      <c r="IOM974" s="26"/>
      <c r="ION974" s="26"/>
      <c r="IOO974" s="26"/>
      <c r="IOP974" s="26"/>
      <c r="IOQ974" s="26"/>
      <c r="IOR974" s="26"/>
      <c r="IOS974" s="26"/>
      <c r="IOT974" s="26"/>
      <c r="IOU974" s="26"/>
      <c r="IOV974" s="26"/>
      <c r="IOW974" s="26"/>
      <c r="IOX974" s="26"/>
      <c r="IOY974" s="26"/>
      <c r="IOZ974" s="26"/>
      <c r="IPA974" s="26"/>
      <c r="IPB974" s="26"/>
      <c r="IPC974" s="26"/>
      <c r="IPD974" s="26"/>
      <c r="IPE974" s="26"/>
      <c r="IPF974" s="26"/>
      <c r="IPG974" s="26"/>
      <c r="IPH974" s="26"/>
      <c r="IPI974" s="26"/>
      <c r="IPJ974" s="26"/>
      <c r="IPK974" s="26"/>
      <c r="IPL974" s="26"/>
      <c r="IPM974" s="26"/>
      <c r="IPN974" s="26"/>
      <c r="IPO974" s="26"/>
      <c r="IPP974" s="26"/>
      <c r="IPQ974" s="26"/>
      <c r="IPR974" s="26"/>
      <c r="IPS974" s="26"/>
      <c r="IPT974" s="26"/>
      <c r="IPU974" s="26"/>
      <c r="IPV974" s="26"/>
      <c r="IPW974" s="26"/>
      <c r="IPX974" s="26"/>
      <c r="IPY974" s="26"/>
      <c r="IPZ974" s="26"/>
      <c r="IQA974" s="26"/>
      <c r="IQB974" s="26"/>
      <c r="IQC974" s="26"/>
      <c r="IQD974" s="26"/>
      <c r="IQE974" s="26"/>
      <c r="IQF974" s="26"/>
      <c r="IQG974" s="26"/>
      <c r="IQH974" s="26"/>
      <c r="IQI974" s="26"/>
      <c r="IQJ974" s="26"/>
      <c r="IQK974" s="26"/>
      <c r="IQL974" s="26"/>
      <c r="IQM974" s="26"/>
      <c r="IQN974" s="26"/>
      <c r="IQO974" s="26"/>
      <c r="IQP974" s="26"/>
      <c r="IQQ974" s="26"/>
      <c r="IQR974" s="26"/>
      <c r="IQS974" s="26"/>
      <c r="IQT974" s="26"/>
      <c r="IQU974" s="26"/>
      <c r="IQV974" s="26"/>
      <c r="IQW974" s="26"/>
      <c r="IQX974" s="26"/>
      <c r="IQY974" s="26"/>
      <c r="IQZ974" s="26"/>
      <c r="IRA974" s="26"/>
      <c r="IRB974" s="26"/>
      <c r="IRC974" s="26"/>
      <c r="IRD974" s="26"/>
      <c r="IRE974" s="26"/>
      <c r="IRF974" s="26"/>
      <c r="IRG974" s="26"/>
      <c r="IRH974" s="26"/>
      <c r="IRI974" s="26"/>
      <c r="IRJ974" s="26"/>
      <c r="IRK974" s="26"/>
      <c r="IRL974" s="26"/>
      <c r="IRM974" s="26"/>
      <c r="IRN974" s="26"/>
      <c r="IRO974" s="26"/>
      <c r="IRP974" s="26"/>
      <c r="IRQ974" s="26"/>
      <c r="IRR974" s="26"/>
      <c r="IRS974" s="26"/>
      <c r="IRT974" s="26"/>
      <c r="IRU974" s="26"/>
      <c r="IRV974" s="26"/>
      <c r="IRW974" s="26"/>
      <c r="IRX974" s="26"/>
      <c r="IRY974" s="26"/>
      <c r="IRZ974" s="26"/>
      <c r="ISA974" s="26"/>
      <c r="ISB974" s="26"/>
      <c r="ISC974" s="26"/>
      <c r="ISD974" s="26"/>
      <c r="ISE974" s="26"/>
      <c r="ISF974" s="26"/>
      <c r="ISG974" s="26"/>
      <c r="ISH974" s="26"/>
      <c r="ISI974" s="26"/>
      <c r="ISJ974" s="26"/>
      <c r="ISK974" s="26"/>
      <c r="ISL974" s="26"/>
      <c r="ISM974" s="26"/>
      <c r="ISN974" s="26"/>
      <c r="ISO974" s="26"/>
      <c r="ISP974" s="26"/>
      <c r="ISQ974" s="26"/>
      <c r="ISR974" s="26"/>
      <c r="ISS974" s="26"/>
      <c r="IST974" s="26"/>
      <c r="ISU974" s="26"/>
      <c r="ISV974" s="26"/>
      <c r="ISW974" s="26"/>
      <c r="ISX974" s="26"/>
      <c r="ISY974" s="26"/>
      <c r="ISZ974" s="26"/>
      <c r="ITA974" s="26"/>
      <c r="ITB974" s="26"/>
      <c r="ITC974" s="26"/>
      <c r="ITD974" s="26"/>
      <c r="ITE974" s="26"/>
      <c r="ITF974" s="26"/>
      <c r="ITG974" s="26"/>
      <c r="ITH974" s="26"/>
      <c r="ITI974" s="26"/>
      <c r="ITJ974" s="26"/>
      <c r="ITK974" s="26"/>
      <c r="ITL974" s="26"/>
      <c r="ITM974" s="26"/>
      <c r="ITN974" s="26"/>
      <c r="ITO974" s="26"/>
      <c r="ITP974" s="26"/>
      <c r="ITQ974" s="26"/>
      <c r="ITR974" s="26"/>
      <c r="ITS974" s="26"/>
      <c r="ITT974" s="26"/>
      <c r="ITU974" s="26"/>
      <c r="ITV974" s="26"/>
      <c r="ITW974" s="26"/>
      <c r="ITX974" s="26"/>
      <c r="ITY974" s="26"/>
      <c r="ITZ974" s="26"/>
      <c r="IUA974" s="26"/>
      <c r="IUB974" s="26"/>
      <c r="IUC974" s="26"/>
      <c r="IUD974" s="26"/>
      <c r="IUE974" s="26"/>
      <c r="IUF974" s="26"/>
      <c r="IUG974" s="26"/>
      <c r="IUH974" s="26"/>
      <c r="IUI974" s="26"/>
      <c r="IUJ974" s="26"/>
      <c r="IUK974" s="26"/>
      <c r="IUL974" s="26"/>
      <c r="IUM974" s="26"/>
      <c r="IUN974" s="26"/>
      <c r="IUO974" s="26"/>
      <c r="IUP974" s="26"/>
      <c r="IUQ974" s="26"/>
      <c r="IUR974" s="26"/>
      <c r="IUS974" s="26"/>
      <c r="IUT974" s="26"/>
      <c r="IUU974" s="26"/>
      <c r="IUV974" s="26"/>
      <c r="IUW974" s="26"/>
      <c r="IUX974" s="26"/>
      <c r="IUY974" s="26"/>
      <c r="IUZ974" s="26"/>
      <c r="IVA974" s="26"/>
      <c r="IVB974" s="26"/>
      <c r="IVC974" s="26"/>
      <c r="IVD974" s="26"/>
      <c r="IVE974" s="26"/>
      <c r="IVF974" s="26"/>
      <c r="IVG974" s="26"/>
      <c r="IVH974" s="26"/>
      <c r="IVI974" s="26"/>
      <c r="IVJ974" s="26"/>
      <c r="IVK974" s="26"/>
      <c r="IVL974" s="26"/>
      <c r="IVM974" s="26"/>
      <c r="IVN974" s="26"/>
      <c r="IVO974" s="26"/>
      <c r="IVP974" s="26"/>
      <c r="IVQ974" s="26"/>
      <c r="IVR974" s="26"/>
      <c r="IVS974" s="26"/>
      <c r="IVT974" s="26"/>
      <c r="IVU974" s="26"/>
      <c r="IVV974" s="26"/>
      <c r="IVW974" s="26"/>
      <c r="IVX974" s="26"/>
      <c r="IVY974" s="26"/>
      <c r="IVZ974" s="26"/>
      <c r="IWA974" s="26"/>
      <c r="IWB974" s="26"/>
      <c r="IWC974" s="26"/>
      <c r="IWD974" s="26"/>
      <c r="IWE974" s="26"/>
      <c r="IWF974" s="26"/>
      <c r="IWG974" s="26"/>
      <c r="IWH974" s="26"/>
      <c r="IWI974" s="26"/>
      <c r="IWJ974" s="26"/>
      <c r="IWK974" s="26"/>
      <c r="IWL974" s="26"/>
      <c r="IWM974" s="26"/>
      <c r="IWN974" s="26"/>
      <c r="IWO974" s="26"/>
      <c r="IWP974" s="26"/>
      <c r="IWQ974" s="26"/>
      <c r="IWR974" s="26"/>
      <c r="IWS974" s="26"/>
      <c r="IWT974" s="26"/>
      <c r="IWU974" s="26"/>
      <c r="IWV974" s="26"/>
      <c r="IWW974" s="26"/>
      <c r="IWX974" s="26"/>
      <c r="IWY974" s="26"/>
      <c r="IWZ974" s="26"/>
      <c r="IXA974" s="26"/>
      <c r="IXB974" s="26"/>
      <c r="IXC974" s="26"/>
      <c r="IXD974" s="26"/>
      <c r="IXE974" s="26"/>
      <c r="IXF974" s="26"/>
      <c r="IXG974" s="26"/>
      <c r="IXH974" s="26"/>
      <c r="IXI974" s="26"/>
      <c r="IXJ974" s="26"/>
      <c r="IXK974" s="26"/>
      <c r="IXL974" s="26"/>
      <c r="IXM974" s="26"/>
      <c r="IXN974" s="26"/>
      <c r="IXO974" s="26"/>
      <c r="IXP974" s="26"/>
      <c r="IXQ974" s="26"/>
      <c r="IXR974" s="26"/>
      <c r="IXS974" s="26"/>
      <c r="IXT974" s="26"/>
      <c r="IXU974" s="26"/>
      <c r="IXV974" s="26"/>
      <c r="IXW974" s="26"/>
      <c r="IXX974" s="26"/>
      <c r="IXY974" s="26"/>
      <c r="IXZ974" s="26"/>
      <c r="IYA974" s="26"/>
      <c r="IYB974" s="26"/>
      <c r="IYC974" s="26"/>
      <c r="IYD974" s="26"/>
      <c r="IYE974" s="26"/>
      <c r="IYF974" s="26"/>
      <c r="IYG974" s="26"/>
      <c r="IYH974" s="26"/>
      <c r="IYI974" s="26"/>
      <c r="IYJ974" s="26"/>
      <c r="IYK974" s="26"/>
      <c r="IYL974" s="26"/>
      <c r="IYM974" s="26"/>
      <c r="IYN974" s="26"/>
      <c r="IYO974" s="26"/>
      <c r="IYP974" s="26"/>
      <c r="IYQ974" s="26"/>
      <c r="IYR974" s="26"/>
      <c r="IYS974" s="26"/>
      <c r="IYT974" s="26"/>
      <c r="IYU974" s="26"/>
      <c r="IYV974" s="26"/>
      <c r="IYW974" s="26"/>
      <c r="IYX974" s="26"/>
      <c r="IYY974" s="26"/>
      <c r="IYZ974" s="26"/>
      <c r="IZA974" s="26"/>
      <c r="IZB974" s="26"/>
      <c r="IZC974" s="26"/>
      <c r="IZD974" s="26"/>
      <c r="IZE974" s="26"/>
      <c r="IZF974" s="26"/>
      <c r="IZG974" s="26"/>
      <c r="IZH974" s="26"/>
      <c r="IZI974" s="26"/>
      <c r="IZJ974" s="26"/>
      <c r="IZK974" s="26"/>
      <c r="IZL974" s="26"/>
      <c r="IZM974" s="26"/>
      <c r="IZN974" s="26"/>
      <c r="IZO974" s="26"/>
      <c r="IZP974" s="26"/>
      <c r="IZQ974" s="26"/>
      <c r="IZR974" s="26"/>
      <c r="IZS974" s="26"/>
      <c r="IZT974" s="26"/>
      <c r="IZU974" s="26"/>
      <c r="IZV974" s="26"/>
      <c r="IZW974" s="26"/>
      <c r="IZX974" s="26"/>
      <c r="IZY974" s="26"/>
      <c r="IZZ974" s="26"/>
      <c r="JAA974" s="26"/>
      <c r="JAB974" s="26"/>
      <c r="JAC974" s="26"/>
      <c r="JAD974" s="26"/>
      <c r="JAE974" s="26"/>
      <c r="JAF974" s="26"/>
      <c r="JAG974" s="26"/>
      <c r="JAH974" s="26"/>
      <c r="JAI974" s="26"/>
      <c r="JAJ974" s="26"/>
      <c r="JAK974" s="26"/>
      <c r="JAL974" s="26"/>
      <c r="JAM974" s="26"/>
      <c r="JAN974" s="26"/>
      <c r="JAO974" s="26"/>
      <c r="JAP974" s="26"/>
      <c r="JAQ974" s="26"/>
      <c r="JAR974" s="26"/>
      <c r="JAS974" s="26"/>
      <c r="JAT974" s="26"/>
      <c r="JAU974" s="26"/>
      <c r="JAV974" s="26"/>
      <c r="JAW974" s="26"/>
      <c r="JAX974" s="26"/>
      <c r="JAY974" s="26"/>
      <c r="JAZ974" s="26"/>
      <c r="JBA974" s="26"/>
      <c r="JBB974" s="26"/>
      <c r="JBC974" s="26"/>
      <c r="JBD974" s="26"/>
      <c r="JBE974" s="26"/>
      <c r="JBF974" s="26"/>
      <c r="JBG974" s="26"/>
      <c r="JBH974" s="26"/>
      <c r="JBI974" s="26"/>
      <c r="JBJ974" s="26"/>
      <c r="JBK974" s="26"/>
      <c r="JBL974" s="26"/>
      <c r="JBM974" s="26"/>
      <c r="JBN974" s="26"/>
      <c r="JBO974" s="26"/>
      <c r="JBP974" s="26"/>
      <c r="JBQ974" s="26"/>
      <c r="JBR974" s="26"/>
      <c r="JBS974" s="26"/>
      <c r="JBT974" s="26"/>
      <c r="JBU974" s="26"/>
      <c r="JBV974" s="26"/>
      <c r="JBW974" s="26"/>
      <c r="JBX974" s="26"/>
      <c r="JBY974" s="26"/>
      <c r="JBZ974" s="26"/>
      <c r="JCA974" s="26"/>
      <c r="JCB974" s="26"/>
      <c r="JCC974" s="26"/>
      <c r="JCD974" s="26"/>
      <c r="JCE974" s="26"/>
      <c r="JCF974" s="26"/>
      <c r="JCG974" s="26"/>
      <c r="JCH974" s="26"/>
      <c r="JCI974" s="26"/>
      <c r="JCJ974" s="26"/>
      <c r="JCK974" s="26"/>
      <c r="JCL974" s="26"/>
      <c r="JCM974" s="26"/>
      <c r="JCN974" s="26"/>
      <c r="JCO974" s="26"/>
      <c r="JCP974" s="26"/>
      <c r="JCQ974" s="26"/>
      <c r="JCR974" s="26"/>
      <c r="JCS974" s="26"/>
      <c r="JCT974" s="26"/>
      <c r="JCU974" s="26"/>
      <c r="JCV974" s="26"/>
      <c r="JCW974" s="26"/>
      <c r="JCX974" s="26"/>
      <c r="JCY974" s="26"/>
      <c r="JCZ974" s="26"/>
      <c r="JDA974" s="26"/>
      <c r="JDB974" s="26"/>
      <c r="JDC974" s="26"/>
      <c r="JDD974" s="26"/>
      <c r="JDE974" s="26"/>
      <c r="JDF974" s="26"/>
      <c r="JDG974" s="26"/>
      <c r="JDH974" s="26"/>
      <c r="JDI974" s="26"/>
      <c r="JDJ974" s="26"/>
      <c r="JDK974" s="26"/>
      <c r="JDL974" s="26"/>
      <c r="JDM974" s="26"/>
      <c r="JDN974" s="26"/>
      <c r="JDO974" s="26"/>
      <c r="JDP974" s="26"/>
      <c r="JDQ974" s="26"/>
      <c r="JDR974" s="26"/>
      <c r="JDS974" s="26"/>
      <c r="JDT974" s="26"/>
      <c r="JDU974" s="26"/>
      <c r="JDV974" s="26"/>
      <c r="JDW974" s="26"/>
      <c r="JDX974" s="26"/>
      <c r="JDY974" s="26"/>
      <c r="JDZ974" s="26"/>
      <c r="JEA974" s="26"/>
      <c r="JEB974" s="26"/>
      <c r="JEC974" s="26"/>
      <c r="JED974" s="26"/>
      <c r="JEE974" s="26"/>
      <c r="JEF974" s="26"/>
      <c r="JEG974" s="26"/>
      <c r="JEH974" s="26"/>
      <c r="JEI974" s="26"/>
      <c r="JEJ974" s="26"/>
      <c r="JEK974" s="26"/>
      <c r="JEL974" s="26"/>
      <c r="JEM974" s="26"/>
      <c r="JEN974" s="26"/>
      <c r="JEO974" s="26"/>
      <c r="JEP974" s="26"/>
      <c r="JEQ974" s="26"/>
      <c r="JER974" s="26"/>
      <c r="JES974" s="26"/>
      <c r="JET974" s="26"/>
      <c r="JEU974" s="26"/>
      <c r="JEV974" s="26"/>
      <c r="JEW974" s="26"/>
      <c r="JEX974" s="26"/>
      <c r="JEY974" s="26"/>
      <c r="JEZ974" s="26"/>
      <c r="JFA974" s="26"/>
      <c r="JFB974" s="26"/>
      <c r="JFC974" s="26"/>
      <c r="JFD974" s="26"/>
      <c r="JFE974" s="26"/>
      <c r="JFF974" s="26"/>
      <c r="JFG974" s="26"/>
      <c r="JFH974" s="26"/>
      <c r="JFI974" s="26"/>
      <c r="JFJ974" s="26"/>
      <c r="JFK974" s="26"/>
      <c r="JFL974" s="26"/>
      <c r="JFM974" s="26"/>
      <c r="JFN974" s="26"/>
      <c r="JFO974" s="26"/>
      <c r="JFP974" s="26"/>
      <c r="JFQ974" s="26"/>
      <c r="JFR974" s="26"/>
      <c r="JFS974" s="26"/>
      <c r="JFT974" s="26"/>
      <c r="JFU974" s="26"/>
      <c r="JFV974" s="26"/>
      <c r="JFW974" s="26"/>
      <c r="JFX974" s="26"/>
      <c r="JFY974" s="26"/>
      <c r="JFZ974" s="26"/>
      <c r="JGA974" s="26"/>
      <c r="JGB974" s="26"/>
      <c r="JGC974" s="26"/>
      <c r="JGD974" s="26"/>
      <c r="JGE974" s="26"/>
      <c r="JGF974" s="26"/>
      <c r="JGG974" s="26"/>
      <c r="JGH974" s="26"/>
      <c r="JGI974" s="26"/>
      <c r="JGJ974" s="26"/>
      <c r="JGK974" s="26"/>
      <c r="JGL974" s="26"/>
      <c r="JGM974" s="26"/>
      <c r="JGN974" s="26"/>
      <c r="JGO974" s="26"/>
      <c r="JGP974" s="26"/>
      <c r="JGQ974" s="26"/>
      <c r="JGR974" s="26"/>
      <c r="JGS974" s="26"/>
      <c r="JGT974" s="26"/>
      <c r="JGU974" s="26"/>
      <c r="JGV974" s="26"/>
      <c r="JGW974" s="26"/>
      <c r="JGX974" s="26"/>
      <c r="JGY974" s="26"/>
      <c r="JGZ974" s="26"/>
      <c r="JHA974" s="26"/>
      <c r="JHB974" s="26"/>
      <c r="JHC974" s="26"/>
      <c r="JHD974" s="26"/>
      <c r="JHE974" s="26"/>
      <c r="JHF974" s="26"/>
      <c r="JHG974" s="26"/>
      <c r="JHH974" s="26"/>
      <c r="JHI974" s="26"/>
      <c r="JHJ974" s="26"/>
      <c r="JHK974" s="26"/>
      <c r="JHL974" s="26"/>
      <c r="JHM974" s="26"/>
      <c r="JHN974" s="26"/>
      <c r="JHO974" s="26"/>
      <c r="JHP974" s="26"/>
      <c r="JHQ974" s="26"/>
      <c r="JHR974" s="26"/>
      <c r="JHS974" s="26"/>
      <c r="JHT974" s="26"/>
      <c r="JHU974" s="26"/>
      <c r="JHV974" s="26"/>
      <c r="JHW974" s="26"/>
      <c r="JHX974" s="26"/>
      <c r="JHY974" s="26"/>
      <c r="JHZ974" s="26"/>
      <c r="JIA974" s="26"/>
      <c r="JIB974" s="26"/>
      <c r="JIC974" s="26"/>
      <c r="JID974" s="26"/>
      <c r="JIE974" s="26"/>
      <c r="JIF974" s="26"/>
      <c r="JIG974" s="26"/>
      <c r="JIH974" s="26"/>
      <c r="JII974" s="26"/>
      <c r="JIJ974" s="26"/>
      <c r="JIK974" s="26"/>
      <c r="JIL974" s="26"/>
      <c r="JIM974" s="26"/>
      <c r="JIN974" s="26"/>
      <c r="JIO974" s="26"/>
      <c r="JIP974" s="26"/>
      <c r="JIQ974" s="26"/>
      <c r="JIR974" s="26"/>
      <c r="JIS974" s="26"/>
      <c r="JIT974" s="26"/>
      <c r="JIU974" s="26"/>
      <c r="JIV974" s="26"/>
      <c r="JIW974" s="26"/>
      <c r="JIX974" s="26"/>
      <c r="JIY974" s="26"/>
      <c r="JIZ974" s="26"/>
      <c r="JJA974" s="26"/>
      <c r="JJB974" s="26"/>
      <c r="JJC974" s="26"/>
      <c r="JJD974" s="26"/>
      <c r="JJE974" s="26"/>
      <c r="JJF974" s="26"/>
      <c r="JJG974" s="26"/>
      <c r="JJH974" s="26"/>
      <c r="JJI974" s="26"/>
      <c r="JJJ974" s="26"/>
      <c r="JJK974" s="26"/>
      <c r="JJL974" s="26"/>
      <c r="JJM974" s="26"/>
      <c r="JJN974" s="26"/>
      <c r="JJO974" s="26"/>
      <c r="JJP974" s="26"/>
      <c r="JJQ974" s="26"/>
      <c r="JJR974" s="26"/>
      <c r="JJS974" s="26"/>
      <c r="JJT974" s="26"/>
      <c r="JJU974" s="26"/>
      <c r="JJV974" s="26"/>
      <c r="JJW974" s="26"/>
      <c r="JJX974" s="26"/>
      <c r="JJY974" s="26"/>
      <c r="JJZ974" s="26"/>
      <c r="JKA974" s="26"/>
      <c r="JKB974" s="26"/>
      <c r="JKC974" s="26"/>
      <c r="JKD974" s="26"/>
      <c r="JKE974" s="26"/>
      <c r="JKF974" s="26"/>
      <c r="JKG974" s="26"/>
      <c r="JKH974" s="26"/>
      <c r="JKI974" s="26"/>
      <c r="JKJ974" s="26"/>
      <c r="JKK974" s="26"/>
      <c r="JKL974" s="26"/>
      <c r="JKM974" s="26"/>
      <c r="JKN974" s="26"/>
      <c r="JKO974" s="26"/>
      <c r="JKP974" s="26"/>
      <c r="JKQ974" s="26"/>
      <c r="JKR974" s="26"/>
      <c r="JKS974" s="26"/>
      <c r="JKT974" s="26"/>
      <c r="JKU974" s="26"/>
      <c r="JKV974" s="26"/>
      <c r="JKW974" s="26"/>
      <c r="JKX974" s="26"/>
      <c r="JKY974" s="26"/>
      <c r="JKZ974" s="26"/>
      <c r="JLA974" s="26"/>
      <c r="JLB974" s="26"/>
      <c r="JLC974" s="26"/>
      <c r="JLD974" s="26"/>
      <c r="JLE974" s="26"/>
      <c r="JLF974" s="26"/>
      <c r="JLG974" s="26"/>
      <c r="JLH974" s="26"/>
      <c r="JLI974" s="26"/>
      <c r="JLJ974" s="26"/>
      <c r="JLK974" s="26"/>
      <c r="JLL974" s="26"/>
      <c r="JLM974" s="26"/>
      <c r="JLN974" s="26"/>
      <c r="JLO974" s="26"/>
      <c r="JLP974" s="26"/>
      <c r="JLQ974" s="26"/>
      <c r="JLR974" s="26"/>
      <c r="JLS974" s="26"/>
      <c r="JLT974" s="26"/>
      <c r="JLU974" s="26"/>
      <c r="JLV974" s="26"/>
      <c r="JLW974" s="26"/>
      <c r="JLX974" s="26"/>
      <c r="JLY974" s="26"/>
      <c r="JLZ974" s="26"/>
      <c r="JMA974" s="26"/>
      <c r="JMB974" s="26"/>
      <c r="JMC974" s="26"/>
      <c r="JMD974" s="26"/>
      <c r="JME974" s="26"/>
      <c r="JMF974" s="26"/>
      <c r="JMG974" s="26"/>
      <c r="JMH974" s="26"/>
      <c r="JMI974" s="26"/>
      <c r="JMJ974" s="26"/>
      <c r="JMK974" s="26"/>
      <c r="JML974" s="26"/>
      <c r="JMM974" s="26"/>
      <c r="JMN974" s="26"/>
      <c r="JMO974" s="26"/>
      <c r="JMP974" s="26"/>
      <c r="JMQ974" s="26"/>
      <c r="JMR974" s="26"/>
      <c r="JMS974" s="26"/>
      <c r="JMT974" s="26"/>
      <c r="JMU974" s="26"/>
      <c r="JMV974" s="26"/>
      <c r="JMW974" s="26"/>
      <c r="JMX974" s="26"/>
      <c r="JMY974" s="26"/>
      <c r="JMZ974" s="26"/>
      <c r="JNA974" s="26"/>
      <c r="JNB974" s="26"/>
      <c r="JNC974" s="26"/>
      <c r="JND974" s="26"/>
      <c r="JNE974" s="26"/>
      <c r="JNF974" s="26"/>
      <c r="JNG974" s="26"/>
      <c r="JNH974" s="26"/>
      <c r="JNI974" s="26"/>
      <c r="JNJ974" s="26"/>
      <c r="JNK974" s="26"/>
      <c r="JNL974" s="26"/>
      <c r="JNM974" s="26"/>
      <c r="JNN974" s="26"/>
      <c r="JNO974" s="26"/>
      <c r="JNP974" s="26"/>
      <c r="JNQ974" s="26"/>
      <c r="JNR974" s="26"/>
      <c r="JNS974" s="26"/>
      <c r="JNT974" s="26"/>
      <c r="JNU974" s="26"/>
      <c r="JNV974" s="26"/>
      <c r="JNW974" s="26"/>
      <c r="JNX974" s="26"/>
      <c r="JNY974" s="26"/>
      <c r="JNZ974" s="26"/>
      <c r="JOA974" s="26"/>
      <c r="JOB974" s="26"/>
      <c r="JOC974" s="26"/>
      <c r="JOD974" s="26"/>
      <c r="JOE974" s="26"/>
      <c r="JOF974" s="26"/>
      <c r="JOG974" s="26"/>
      <c r="JOH974" s="26"/>
      <c r="JOI974" s="26"/>
      <c r="JOJ974" s="26"/>
      <c r="JOK974" s="26"/>
      <c r="JOL974" s="26"/>
      <c r="JOM974" s="26"/>
      <c r="JON974" s="26"/>
      <c r="JOO974" s="26"/>
      <c r="JOP974" s="26"/>
      <c r="JOQ974" s="26"/>
      <c r="JOR974" s="26"/>
      <c r="JOS974" s="26"/>
      <c r="JOT974" s="26"/>
      <c r="JOU974" s="26"/>
      <c r="JOV974" s="26"/>
      <c r="JOW974" s="26"/>
      <c r="JOX974" s="26"/>
      <c r="JOY974" s="26"/>
      <c r="JOZ974" s="26"/>
      <c r="JPA974" s="26"/>
      <c r="JPB974" s="26"/>
      <c r="JPC974" s="26"/>
      <c r="JPD974" s="26"/>
      <c r="JPE974" s="26"/>
      <c r="JPF974" s="26"/>
      <c r="JPG974" s="26"/>
      <c r="JPH974" s="26"/>
      <c r="JPI974" s="26"/>
      <c r="JPJ974" s="26"/>
      <c r="JPK974" s="26"/>
      <c r="JPL974" s="26"/>
      <c r="JPM974" s="26"/>
      <c r="JPN974" s="26"/>
      <c r="JPO974" s="26"/>
      <c r="JPP974" s="26"/>
      <c r="JPQ974" s="26"/>
      <c r="JPR974" s="26"/>
      <c r="JPS974" s="26"/>
      <c r="JPT974" s="26"/>
      <c r="JPU974" s="26"/>
      <c r="JPV974" s="26"/>
      <c r="JPW974" s="26"/>
      <c r="JPX974" s="26"/>
      <c r="JPY974" s="26"/>
      <c r="JPZ974" s="26"/>
      <c r="JQA974" s="26"/>
      <c r="JQB974" s="26"/>
      <c r="JQC974" s="26"/>
      <c r="JQD974" s="26"/>
      <c r="JQE974" s="26"/>
      <c r="JQF974" s="26"/>
      <c r="JQG974" s="26"/>
      <c r="JQH974" s="26"/>
      <c r="JQI974" s="26"/>
      <c r="JQJ974" s="26"/>
      <c r="JQK974" s="26"/>
      <c r="JQL974" s="26"/>
      <c r="JQM974" s="26"/>
      <c r="JQN974" s="26"/>
      <c r="JQO974" s="26"/>
      <c r="JQP974" s="26"/>
      <c r="JQQ974" s="26"/>
      <c r="JQR974" s="26"/>
      <c r="JQS974" s="26"/>
      <c r="JQT974" s="26"/>
      <c r="JQU974" s="26"/>
      <c r="JQV974" s="26"/>
      <c r="JQW974" s="26"/>
      <c r="JQX974" s="26"/>
      <c r="JQY974" s="26"/>
      <c r="JQZ974" s="26"/>
      <c r="JRA974" s="26"/>
      <c r="JRB974" s="26"/>
      <c r="JRC974" s="26"/>
      <c r="JRD974" s="26"/>
      <c r="JRE974" s="26"/>
      <c r="JRF974" s="26"/>
      <c r="JRG974" s="26"/>
      <c r="JRH974" s="26"/>
      <c r="JRI974" s="26"/>
      <c r="JRJ974" s="26"/>
      <c r="JRK974" s="26"/>
      <c r="JRL974" s="26"/>
      <c r="JRM974" s="26"/>
      <c r="JRN974" s="26"/>
      <c r="JRO974" s="26"/>
      <c r="JRP974" s="26"/>
      <c r="JRQ974" s="26"/>
      <c r="JRR974" s="26"/>
      <c r="JRS974" s="26"/>
      <c r="JRT974" s="26"/>
      <c r="JRU974" s="26"/>
      <c r="JRV974" s="26"/>
      <c r="JRW974" s="26"/>
      <c r="JRX974" s="26"/>
      <c r="JRY974" s="26"/>
      <c r="JRZ974" s="26"/>
      <c r="JSA974" s="26"/>
      <c r="JSB974" s="26"/>
      <c r="JSC974" s="26"/>
      <c r="JSD974" s="26"/>
      <c r="JSE974" s="26"/>
      <c r="JSF974" s="26"/>
      <c r="JSG974" s="26"/>
      <c r="JSH974" s="26"/>
      <c r="JSI974" s="26"/>
      <c r="JSJ974" s="26"/>
      <c r="JSK974" s="26"/>
      <c r="JSL974" s="26"/>
      <c r="JSM974" s="26"/>
      <c r="JSN974" s="26"/>
      <c r="JSO974" s="26"/>
      <c r="JSP974" s="26"/>
      <c r="JSQ974" s="26"/>
      <c r="JSR974" s="26"/>
      <c r="JSS974" s="26"/>
      <c r="JST974" s="26"/>
      <c r="JSU974" s="26"/>
      <c r="JSV974" s="26"/>
      <c r="JSW974" s="26"/>
      <c r="JSX974" s="26"/>
      <c r="JSY974" s="26"/>
      <c r="JSZ974" s="26"/>
      <c r="JTA974" s="26"/>
      <c r="JTB974" s="26"/>
      <c r="JTC974" s="26"/>
      <c r="JTD974" s="26"/>
      <c r="JTE974" s="26"/>
      <c r="JTF974" s="26"/>
      <c r="JTG974" s="26"/>
      <c r="JTH974" s="26"/>
      <c r="JTI974" s="26"/>
      <c r="JTJ974" s="26"/>
      <c r="JTK974" s="26"/>
      <c r="JTL974" s="26"/>
      <c r="JTM974" s="26"/>
      <c r="JTN974" s="26"/>
      <c r="JTO974" s="26"/>
      <c r="JTP974" s="26"/>
      <c r="JTQ974" s="26"/>
      <c r="JTR974" s="26"/>
      <c r="JTS974" s="26"/>
      <c r="JTT974" s="26"/>
      <c r="JTU974" s="26"/>
      <c r="JTV974" s="26"/>
      <c r="JTW974" s="26"/>
      <c r="JTX974" s="26"/>
      <c r="JTY974" s="26"/>
      <c r="JTZ974" s="26"/>
      <c r="JUA974" s="26"/>
      <c r="JUB974" s="26"/>
      <c r="JUC974" s="26"/>
      <c r="JUD974" s="26"/>
      <c r="JUE974" s="26"/>
      <c r="JUF974" s="26"/>
      <c r="JUG974" s="26"/>
      <c r="JUH974" s="26"/>
      <c r="JUI974" s="26"/>
      <c r="JUJ974" s="26"/>
      <c r="JUK974" s="26"/>
      <c r="JUL974" s="26"/>
      <c r="JUM974" s="26"/>
      <c r="JUN974" s="26"/>
      <c r="JUO974" s="26"/>
      <c r="JUP974" s="26"/>
      <c r="JUQ974" s="26"/>
      <c r="JUR974" s="26"/>
      <c r="JUS974" s="26"/>
      <c r="JUT974" s="26"/>
      <c r="JUU974" s="26"/>
      <c r="JUV974" s="26"/>
      <c r="JUW974" s="26"/>
      <c r="JUX974" s="26"/>
      <c r="JUY974" s="26"/>
      <c r="JUZ974" s="26"/>
      <c r="JVA974" s="26"/>
      <c r="JVB974" s="26"/>
      <c r="JVC974" s="26"/>
      <c r="JVD974" s="26"/>
      <c r="JVE974" s="26"/>
      <c r="JVF974" s="26"/>
      <c r="JVG974" s="26"/>
      <c r="JVH974" s="26"/>
      <c r="JVI974" s="26"/>
      <c r="JVJ974" s="26"/>
      <c r="JVK974" s="26"/>
      <c r="JVL974" s="26"/>
      <c r="JVM974" s="26"/>
      <c r="JVN974" s="26"/>
      <c r="JVO974" s="26"/>
      <c r="JVP974" s="26"/>
      <c r="JVQ974" s="26"/>
      <c r="JVR974" s="26"/>
      <c r="JVS974" s="26"/>
      <c r="JVT974" s="26"/>
      <c r="JVU974" s="26"/>
      <c r="JVV974" s="26"/>
      <c r="JVW974" s="26"/>
      <c r="JVX974" s="26"/>
      <c r="JVY974" s="26"/>
      <c r="JVZ974" s="26"/>
      <c r="JWA974" s="26"/>
      <c r="JWB974" s="26"/>
      <c r="JWC974" s="26"/>
      <c r="JWD974" s="26"/>
      <c r="JWE974" s="26"/>
      <c r="JWF974" s="26"/>
      <c r="JWG974" s="26"/>
      <c r="JWH974" s="26"/>
      <c r="JWI974" s="26"/>
      <c r="JWJ974" s="26"/>
      <c r="JWK974" s="26"/>
      <c r="JWL974" s="26"/>
      <c r="JWM974" s="26"/>
      <c r="JWN974" s="26"/>
      <c r="JWO974" s="26"/>
      <c r="JWP974" s="26"/>
      <c r="JWQ974" s="26"/>
      <c r="JWR974" s="26"/>
      <c r="JWS974" s="26"/>
      <c r="JWT974" s="26"/>
      <c r="JWU974" s="26"/>
      <c r="JWV974" s="26"/>
      <c r="JWW974" s="26"/>
      <c r="JWX974" s="26"/>
      <c r="JWY974" s="26"/>
      <c r="JWZ974" s="26"/>
      <c r="JXA974" s="26"/>
      <c r="JXB974" s="26"/>
      <c r="JXC974" s="26"/>
      <c r="JXD974" s="26"/>
      <c r="JXE974" s="26"/>
      <c r="JXF974" s="26"/>
      <c r="JXG974" s="26"/>
      <c r="JXH974" s="26"/>
      <c r="JXI974" s="26"/>
      <c r="JXJ974" s="26"/>
      <c r="JXK974" s="26"/>
      <c r="JXL974" s="26"/>
      <c r="JXM974" s="26"/>
      <c r="JXN974" s="26"/>
      <c r="JXO974" s="26"/>
      <c r="JXP974" s="26"/>
      <c r="JXQ974" s="26"/>
      <c r="JXR974" s="26"/>
      <c r="JXS974" s="26"/>
      <c r="JXT974" s="26"/>
      <c r="JXU974" s="26"/>
      <c r="JXV974" s="26"/>
      <c r="JXW974" s="26"/>
      <c r="JXX974" s="26"/>
      <c r="JXY974" s="26"/>
      <c r="JXZ974" s="26"/>
      <c r="JYA974" s="26"/>
      <c r="JYB974" s="26"/>
      <c r="JYC974" s="26"/>
      <c r="JYD974" s="26"/>
      <c r="JYE974" s="26"/>
      <c r="JYF974" s="26"/>
      <c r="JYG974" s="26"/>
      <c r="JYH974" s="26"/>
      <c r="JYI974" s="26"/>
      <c r="JYJ974" s="26"/>
      <c r="JYK974" s="26"/>
      <c r="JYL974" s="26"/>
      <c r="JYM974" s="26"/>
      <c r="JYN974" s="26"/>
      <c r="JYO974" s="26"/>
      <c r="JYP974" s="26"/>
      <c r="JYQ974" s="26"/>
      <c r="JYR974" s="26"/>
      <c r="JYS974" s="26"/>
      <c r="JYT974" s="26"/>
      <c r="JYU974" s="26"/>
      <c r="JYV974" s="26"/>
      <c r="JYW974" s="26"/>
      <c r="JYX974" s="26"/>
      <c r="JYY974" s="26"/>
      <c r="JYZ974" s="26"/>
      <c r="JZA974" s="26"/>
      <c r="JZB974" s="26"/>
      <c r="JZC974" s="26"/>
      <c r="JZD974" s="26"/>
      <c r="JZE974" s="26"/>
      <c r="JZF974" s="26"/>
      <c r="JZG974" s="26"/>
      <c r="JZH974" s="26"/>
      <c r="JZI974" s="26"/>
      <c r="JZJ974" s="26"/>
      <c r="JZK974" s="26"/>
      <c r="JZL974" s="26"/>
      <c r="JZM974" s="26"/>
      <c r="JZN974" s="26"/>
      <c r="JZO974" s="26"/>
      <c r="JZP974" s="26"/>
      <c r="JZQ974" s="26"/>
      <c r="JZR974" s="26"/>
      <c r="JZS974" s="26"/>
      <c r="JZT974" s="26"/>
      <c r="JZU974" s="26"/>
      <c r="JZV974" s="26"/>
      <c r="JZW974" s="26"/>
      <c r="JZX974" s="26"/>
      <c r="JZY974" s="26"/>
      <c r="JZZ974" s="26"/>
      <c r="KAA974" s="26"/>
      <c r="KAB974" s="26"/>
      <c r="KAC974" s="26"/>
      <c r="KAD974" s="26"/>
      <c r="KAE974" s="26"/>
      <c r="KAF974" s="26"/>
      <c r="KAG974" s="26"/>
      <c r="KAH974" s="26"/>
      <c r="KAI974" s="26"/>
      <c r="KAJ974" s="26"/>
      <c r="KAK974" s="26"/>
      <c r="KAL974" s="26"/>
      <c r="KAM974" s="26"/>
      <c r="KAN974" s="26"/>
      <c r="KAO974" s="26"/>
      <c r="KAP974" s="26"/>
      <c r="KAQ974" s="26"/>
      <c r="KAR974" s="26"/>
      <c r="KAS974" s="26"/>
      <c r="KAT974" s="26"/>
      <c r="KAU974" s="26"/>
      <c r="KAV974" s="26"/>
      <c r="KAW974" s="26"/>
      <c r="KAX974" s="26"/>
      <c r="KAY974" s="26"/>
      <c r="KAZ974" s="26"/>
      <c r="KBA974" s="26"/>
      <c r="KBB974" s="26"/>
      <c r="KBC974" s="26"/>
      <c r="KBD974" s="26"/>
      <c r="KBE974" s="26"/>
      <c r="KBF974" s="26"/>
      <c r="KBG974" s="26"/>
      <c r="KBH974" s="26"/>
      <c r="KBI974" s="26"/>
      <c r="KBJ974" s="26"/>
      <c r="KBK974" s="26"/>
      <c r="KBL974" s="26"/>
      <c r="KBM974" s="26"/>
      <c r="KBN974" s="26"/>
      <c r="KBO974" s="26"/>
      <c r="KBP974" s="26"/>
      <c r="KBQ974" s="26"/>
      <c r="KBR974" s="26"/>
      <c r="KBS974" s="26"/>
      <c r="KBT974" s="26"/>
      <c r="KBU974" s="26"/>
      <c r="KBV974" s="26"/>
      <c r="KBW974" s="26"/>
      <c r="KBX974" s="26"/>
      <c r="KBY974" s="26"/>
      <c r="KBZ974" s="26"/>
      <c r="KCA974" s="26"/>
      <c r="KCB974" s="26"/>
      <c r="KCC974" s="26"/>
      <c r="KCD974" s="26"/>
      <c r="KCE974" s="26"/>
      <c r="KCF974" s="26"/>
      <c r="KCG974" s="26"/>
      <c r="KCH974" s="26"/>
      <c r="KCI974" s="26"/>
      <c r="KCJ974" s="26"/>
      <c r="KCK974" s="26"/>
      <c r="KCL974" s="26"/>
      <c r="KCM974" s="26"/>
      <c r="KCN974" s="26"/>
      <c r="KCO974" s="26"/>
      <c r="KCP974" s="26"/>
      <c r="KCQ974" s="26"/>
      <c r="KCR974" s="26"/>
      <c r="KCS974" s="26"/>
      <c r="KCT974" s="26"/>
      <c r="KCU974" s="26"/>
      <c r="KCV974" s="26"/>
      <c r="KCW974" s="26"/>
      <c r="KCX974" s="26"/>
      <c r="KCY974" s="26"/>
      <c r="KCZ974" s="26"/>
      <c r="KDA974" s="26"/>
      <c r="KDB974" s="26"/>
      <c r="KDC974" s="26"/>
      <c r="KDD974" s="26"/>
      <c r="KDE974" s="26"/>
      <c r="KDF974" s="26"/>
      <c r="KDG974" s="26"/>
      <c r="KDH974" s="26"/>
      <c r="KDI974" s="26"/>
      <c r="KDJ974" s="26"/>
      <c r="KDK974" s="26"/>
      <c r="KDL974" s="26"/>
      <c r="KDM974" s="26"/>
      <c r="KDN974" s="26"/>
      <c r="KDO974" s="26"/>
      <c r="KDP974" s="26"/>
      <c r="KDQ974" s="26"/>
      <c r="KDR974" s="26"/>
      <c r="KDS974" s="26"/>
      <c r="KDT974" s="26"/>
      <c r="KDU974" s="26"/>
      <c r="KDV974" s="26"/>
      <c r="KDW974" s="26"/>
      <c r="KDX974" s="26"/>
      <c r="KDY974" s="26"/>
      <c r="KDZ974" s="26"/>
      <c r="KEA974" s="26"/>
      <c r="KEB974" s="26"/>
      <c r="KEC974" s="26"/>
      <c r="KED974" s="26"/>
      <c r="KEE974" s="26"/>
      <c r="KEF974" s="26"/>
      <c r="KEG974" s="26"/>
      <c r="KEH974" s="26"/>
      <c r="KEI974" s="26"/>
      <c r="KEJ974" s="26"/>
      <c r="KEK974" s="26"/>
      <c r="KEL974" s="26"/>
      <c r="KEM974" s="26"/>
      <c r="KEN974" s="26"/>
      <c r="KEO974" s="26"/>
      <c r="KEP974" s="26"/>
      <c r="KEQ974" s="26"/>
      <c r="KER974" s="26"/>
      <c r="KES974" s="26"/>
      <c r="KET974" s="26"/>
      <c r="KEU974" s="26"/>
      <c r="KEV974" s="26"/>
      <c r="KEW974" s="26"/>
      <c r="KEX974" s="26"/>
      <c r="KEY974" s="26"/>
      <c r="KEZ974" s="26"/>
      <c r="KFA974" s="26"/>
      <c r="KFB974" s="26"/>
      <c r="KFC974" s="26"/>
      <c r="KFD974" s="26"/>
      <c r="KFE974" s="26"/>
      <c r="KFF974" s="26"/>
      <c r="KFG974" s="26"/>
      <c r="KFH974" s="26"/>
      <c r="KFI974" s="26"/>
      <c r="KFJ974" s="26"/>
      <c r="KFK974" s="26"/>
      <c r="KFL974" s="26"/>
      <c r="KFM974" s="26"/>
      <c r="KFN974" s="26"/>
      <c r="KFO974" s="26"/>
      <c r="KFP974" s="26"/>
      <c r="KFQ974" s="26"/>
      <c r="KFR974" s="26"/>
      <c r="KFS974" s="26"/>
      <c r="KFT974" s="26"/>
      <c r="KFU974" s="26"/>
      <c r="KFV974" s="26"/>
      <c r="KFW974" s="26"/>
      <c r="KFX974" s="26"/>
      <c r="KFY974" s="26"/>
      <c r="KFZ974" s="26"/>
      <c r="KGA974" s="26"/>
      <c r="KGB974" s="26"/>
      <c r="KGC974" s="26"/>
      <c r="KGD974" s="26"/>
      <c r="KGE974" s="26"/>
      <c r="KGF974" s="26"/>
      <c r="KGG974" s="26"/>
      <c r="KGH974" s="26"/>
      <c r="KGI974" s="26"/>
      <c r="KGJ974" s="26"/>
      <c r="KGK974" s="26"/>
      <c r="KGL974" s="26"/>
      <c r="KGM974" s="26"/>
      <c r="KGN974" s="26"/>
      <c r="KGO974" s="26"/>
      <c r="KGP974" s="26"/>
      <c r="KGQ974" s="26"/>
      <c r="KGR974" s="26"/>
      <c r="KGS974" s="26"/>
      <c r="KGT974" s="26"/>
      <c r="KGU974" s="26"/>
      <c r="KGV974" s="26"/>
      <c r="KGW974" s="26"/>
      <c r="KGX974" s="26"/>
      <c r="KGY974" s="26"/>
      <c r="KGZ974" s="26"/>
      <c r="KHA974" s="26"/>
      <c r="KHB974" s="26"/>
      <c r="KHC974" s="26"/>
      <c r="KHD974" s="26"/>
      <c r="KHE974" s="26"/>
      <c r="KHF974" s="26"/>
      <c r="KHG974" s="26"/>
      <c r="KHH974" s="26"/>
      <c r="KHI974" s="26"/>
      <c r="KHJ974" s="26"/>
      <c r="KHK974" s="26"/>
      <c r="KHL974" s="26"/>
      <c r="KHM974" s="26"/>
      <c r="KHN974" s="26"/>
      <c r="KHO974" s="26"/>
      <c r="KHP974" s="26"/>
      <c r="KHQ974" s="26"/>
      <c r="KHR974" s="26"/>
      <c r="KHS974" s="26"/>
      <c r="KHT974" s="26"/>
      <c r="KHU974" s="26"/>
      <c r="KHV974" s="26"/>
      <c r="KHW974" s="26"/>
      <c r="KHX974" s="26"/>
      <c r="KHY974" s="26"/>
      <c r="KHZ974" s="26"/>
      <c r="KIA974" s="26"/>
      <c r="KIB974" s="26"/>
      <c r="KIC974" s="26"/>
      <c r="KID974" s="26"/>
      <c r="KIE974" s="26"/>
      <c r="KIF974" s="26"/>
      <c r="KIG974" s="26"/>
      <c r="KIH974" s="26"/>
      <c r="KII974" s="26"/>
      <c r="KIJ974" s="26"/>
      <c r="KIK974" s="26"/>
      <c r="KIL974" s="26"/>
      <c r="KIM974" s="26"/>
      <c r="KIN974" s="26"/>
      <c r="KIO974" s="26"/>
      <c r="KIP974" s="26"/>
      <c r="KIQ974" s="26"/>
      <c r="KIR974" s="26"/>
      <c r="KIS974" s="26"/>
      <c r="KIT974" s="26"/>
      <c r="KIU974" s="26"/>
      <c r="KIV974" s="26"/>
      <c r="KIW974" s="26"/>
      <c r="KIX974" s="26"/>
      <c r="KIY974" s="26"/>
      <c r="KIZ974" s="26"/>
      <c r="KJA974" s="26"/>
      <c r="KJB974" s="26"/>
      <c r="KJC974" s="26"/>
      <c r="KJD974" s="26"/>
      <c r="KJE974" s="26"/>
      <c r="KJF974" s="26"/>
      <c r="KJG974" s="26"/>
      <c r="KJH974" s="26"/>
      <c r="KJI974" s="26"/>
      <c r="KJJ974" s="26"/>
      <c r="KJK974" s="26"/>
      <c r="KJL974" s="26"/>
      <c r="KJM974" s="26"/>
      <c r="KJN974" s="26"/>
      <c r="KJO974" s="26"/>
      <c r="KJP974" s="26"/>
      <c r="KJQ974" s="26"/>
      <c r="KJR974" s="26"/>
      <c r="KJS974" s="26"/>
      <c r="KJT974" s="26"/>
      <c r="KJU974" s="26"/>
      <c r="KJV974" s="26"/>
      <c r="KJW974" s="26"/>
      <c r="KJX974" s="26"/>
      <c r="KJY974" s="26"/>
      <c r="KJZ974" s="26"/>
      <c r="KKA974" s="26"/>
      <c r="KKB974" s="26"/>
      <c r="KKC974" s="26"/>
      <c r="KKD974" s="26"/>
      <c r="KKE974" s="26"/>
      <c r="KKF974" s="26"/>
      <c r="KKG974" s="26"/>
      <c r="KKH974" s="26"/>
      <c r="KKI974" s="26"/>
      <c r="KKJ974" s="26"/>
      <c r="KKK974" s="26"/>
      <c r="KKL974" s="26"/>
      <c r="KKM974" s="26"/>
      <c r="KKN974" s="26"/>
      <c r="KKO974" s="26"/>
      <c r="KKP974" s="26"/>
      <c r="KKQ974" s="26"/>
      <c r="KKR974" s="26"/>
      <c r="KKS974" s="26"/>
      <c r="KKT974" s="26"/>
      <c r="KKU974" s="26"/>
      <c r="KKV974" s="26"/>
      <c r="KKW974" s="26"/>
      <c r="KKX974" s="26"/>
      <c r="KKY974" s="26"/>
      <c r="KKZ974" s="26"/>
      <c r="KLA974" s="26"/>
      <c r="KLB974" s="26"/>
      <c r="KLC974" s="26"/>
      <c r="KLD974" s="26"/>
      <c r="KLE974" s="26"/>
      <c r="KLF974" s="26"/>
      <c r="KLG974" s="26"/>
      <c r="KLH974" s="26"/>
      <c r="KLI974" s="26"/>
      <c r="KLJ974" s="26"/>
      <c r="KLK974" s="26"/>
      <c r="KLL974" s="26"/>
      <c r="KLM974" s="26"/>
      <c r="KLN974" s="26"/>
      <c r="KLO974" s="26"/>
      <c r="KLP974" s="26"/>
      <c r="KLQ974" s="26"/>
      <c r="KLR974" s="26"/>
      <c r="KLS974" s="26"/>
      <c r="KLT974" s="26"/>
      <c r="KLU974" s="26"/>
      <c r="KLV974" s="26"/>
      <c r="KLW974" s="26"/>
      <c r="KLX974" s="26"/>
      <c r="KLY974" s="26"/>
      <c r="KLZ974" s="26"/>
      <c r="KMA974" s="26"/>
      <c r="KMB974" s="26"/>
      <c r="KMC974" s="26"/>
      <c r="KMD974" s="26"/>
      <c r="KME974" s="26"/>
      <c r="KMF974" s="26"/>
      <c r="KMG974" s="26"/>
      <c r="KMH974" s="26"/>
      <c r="KMI974" s="26"/>
      <c r="KMJ974" s="26"/>
      <c r="KMK974" s="26"/>
      <c r="KML974" s="26"/>
      <c r="KMM974" s="26"/>
      <c r="KMN974" s="26"/>
      <c r="KMO974" s="26"/>
      <c r="KMP974" s="26"/>
      <c r="KMQ974" s="26"/>
      <c r="KMR974" s="26"/>
      <c r="KMS974" s="26"/>
      <c r="KMT974" s="26"/>
      <c r="KMU974" s="26"/>
      <c r="KMV974" s="26"/>
      <c r="KMW974" s="26"/>
      <c r="KMX974" s="26"/>
      <c r="KMY974" s="26"/>
      <c r="KMZ974" s="26"/>
      <c r="KNA974" s="26"/>
      <c r="KNB974" s="26"/>
      <c r="KNC974" s="26"/>
      <c r="KND974" s="26"/>
      <c r="KNE974" s="26"/>
      <c r="KNF974" s="26"/>
      <c r="KNG974" s="26"/>
      <c r="KNH974" s="26"/>
      <c r="KNI974" s="26"/>
      <c r="KNJ974" s="26"/>
      <c r="KNK974" s="26"/>
      <c r="KNL974" s="26"/>
      <c r="KNM974" s="26"/>
      <c r="KNN974" s="26"/>
      <c r="KNO974" s="26"/>
      <c r="KNP974" s="26"/>
      <c r="KNQ974" s="26"/>
      <c r="KNR974" s="26"/>
      <c r="KNS974" s="26"/>
      <c r="KNT974" s="26"/>
      <c r="KNU974" s="26"/>
      <c r="KNV974" s="26"/>
      <c r="KNW974" s="26"/>
      <c r="KNX974" s="26"/>
      <c r="KNY974" s="26"/>
      <c r="KNZ974" s="26"/>
      <c r="KOA974" s="26"/>
      <c r="KOB974" s="26"/>
      <c r="KOC974" s="26"/>
      <c r="KOD974" s="26"/>
      <c r="KOE974" s="26"/>
      <c r="KOF974" s="26"/>
      <c r="KOG974" s="26"/>
      <c r="KOH974" s="26"/>
      <c r="KOI974" s="26"/>
      <c r="KOJ974" s="26"/>
      <c r="KOK974" s="26"/>
      <c r="KOL974" s="26"/>
      <c r="KOM974" s="26"/>
      <c r="KON974" s="26"/>
      <c r="KOO974" s="26"/>
      <c r="KOP974" s="26"/>
      <c r="KOQ974" s="26"/>
      <c r="KOR974" s="26"/>
      <c r="KOS974" s="26"/>
      <c r="KOT974" s="26"/>
      <c r="KOU974" s="26"/>
      <c r="KOV974" s="26"/>
      <c r="KOW974" s="26"/>
      <c r="KOX974" s="26"/>
      <c r="KOY974" s="26"/>
      <c r="KOZ974" s="26"/>
      <c r="KPA974" s="26"/>
      <c r="KPB974" s="26"/>
      <c r="KPC974" s="26"/>
      <c r="KPD974" s="26"/>
      <c r="KPE974" s="26"/>
      <c r="KPF974" s="26"/>
      <c r="KPG974" s="26"/>
      <c r="KPH974" s="26"/>
      <c r="KPI974" s="26"/>
      <c r="KPJ974" s="26"/>
      <c r="KPK974" s="26"/>
      <c r="KPL974" s="26"/>
      <c r="KPM974" s="26"/>
      <c r="KPN974" s="26"/>
      <c r="KPO974" s="26"/>
      <c r="KPP974" s="26"/>
      <c r="KPQ974" s="26"/>
      <c r="KPR974" s="26"/>
      <c r="KPS974" s="26"/>
      <c r="KPT974" s="26"/>
      <c r="KPU974" s="26"/>
      <c r="KPV974" s="26"/>
      <c r="KPW974" s="26"/>
      <c r="KPX974" s="26"/>
      <c r="KPY974" s="26"/>
      <c r="KPZ974" s="26"/>
      <c r="KQA974" s="26"/>
      <c r="KQB974" s="26"/>
      <c r="KQC974" s="26"/>
      <c r="KQD974" s="26"/>
      <c r="KQE974" s="26"/>
      <c r="KQF974" s="26"/>
      <c r="KQG974" s="26"/>
      <c r="KQH974" s="26"/>
      <c r="KQI974" s="26"/>
      <c r="KQJ974" s="26"/>
      <c r="KQK974" s="26"/>
      <c r="KQL974" s="26"/>
      <c r="KQM974" s="26"/>
      <c r="KQN974" s="26"/>
      <c r="KQO974" s="26"/>
      <c r="KQP974" s="26"/>
      <c r="KQQ974" s="26"/>
      <c r="KQR974" s="26"/>
      <c r="KQS974" s="26"/>
      <c r="KQT974" s="26"/>
      <c r="KQU974" s="26"/>
      <c r="KQV974" s="26"/>
      <c r="KQW974" s="26"/>
      <c r="KQX974" s="26"/>
      <c r="KQY974" s="26"/>
      <c r="KQZ974" s="26"/>
      <c r="KRA974" s="26"/>
      <c r="KRB974" s="26"/>
      <c r="KRC974" s="26"/>
      <c r="KRD974" s="26"/>
      <c r="KRE974" s="26"/>
      <c r="KRF974" s="26"/>
      <c r="KRG974" s="26"/>
      <c r="KRH974" s="26"/>
      <c r="KRI974" s="26"/>
      <c r="KRJ974" s="26"/>
      <c r="KRK974" s="26"/>
      <c r="KRL974" s="26"/>
      <c r="KRM974" s="26"/>
      <c r="KRN974" s="26"/>
      <c r="KRO974" s="26"/>
      <c r="KRP974" s="26"/>
      <c r="KRQ974" s="26"/>
      <c r="KRR974" s="26"/>
      <c r="KRS974" s="26"/>
      <c r="KRT974" s="26"/>
      <c r="KRU974" s="26"/>
      <c r="KRV974" s="26"/>
      <c r="KRW974" s="26"/>
      <c r="KRX974" s="26"/>
      <c r="KRY974" s="26"/>
      <c r="KRZ974" s="26"/>
      <c r="KSA974" s="26"/>
      <c r="KSB974" s="26"/>
      <c r="KSC974" s="26"/>
      <c r="KSD974" s="26"/>
      <c r="KSE974" s="26"/>
      <c r="KSF974" s="26"/>
      <c r="KSG974" s="26"/>
      <c r="KSH974" s="26"/>
      <c r="KSI974" s="26"/>
      <c r="KSJ974" s="26"/>
      <c r="KSK974" s="26"/>
      <c r="KSL974" s="26"/>
      <c r="KSM974" s="26"/>
      <c r="KSN974" s="26"/>
      <c r="KSO974" s="26"/>
      <c r="KSP974" s="26"/>
      <c r="KSQ974" s="26"/>
      <c r="KSR974" s="26"/>
      <c r="KSS974" s="26"/>
      <c r="KST974" s="26"/>
      <c r="KSU974" s="26"/>
      <c r="KSV974" s="26"/>
      <c r="KSW974" s="26"/>
      <c r="KSX974" s="26"/>
      <c r="KSY974" s="26"/>
      <c r="KSZ974" s="26"/>
      <c r="KTA974" s="26"/>
      <c r="KTB974" s="26"/>
      <c r="KTC974" s="26"/>
      <c r="KTD974" s="26"/>
      <c r="KTE974" s="26"/>
      <c r="KTF974" s="26"/>
      <c r="KTG974" s="26"/>
      <c r="KTH974" s="26"/>
      <c r="KTI974" s="26"/>
      <c r="KTJ974" s="26"/>
      <c r="KTK974" s="26"/>
      <c r="KTL974" s="26"/>
      <c r="KTM974" s="26"/>
      <c r="KTN974" s="26"/>
      <c r="KTO974" s="26"/>
      <c r="KTP974" s="26"/>
      <c r="KTQ974" s="26"/>
      <c r="KTR974" s="26"/>
      <c r="KTS974" s="26"/>
      <c r="KTT974" s="26"/>
      <c r="KTU974" s="26"/>
      <c r="KTV974" s="26"/>
      <c r="KTW974" s="26"/>
      <c r="KTX974" s="26"/>
      <c r="KTY974" s="26"/>
      <c r="KTZ974" s="26"/>
      <c r="KUA974" s="26"/>
      <c r="KUB974" s="26"/>
      <c r="KUC974" s="26"/>
      <c r="KUD974" s="26"/>
      <c r="KUE974" s="26"/>
      <c r="KUF974" s="26"/>
      <c r="KUG974" s="26"/>
      <c r="KUH974" s="26"/>
      <c r="KUI974" s="26"/>
      <c r="KUJ974" s="26"/>
      <c r="KUK974" s="26"/>
      <c r="KUL974" s="26"/>
      <c r="KUM974" s="26"/>
      <c r="KUN974" s="26"/>
      <c r="KUO974" s="26"/>
      <c r="KUP974" s="26"/>
      <c r="KUQ974" s="26"/>
      <c r="KUR974" s="26"/>
      <c r="KUS974" s="26"/>
      <c r="KUT974" s="26"/>
      <c r="KUU974" s="26"/>
      <c r="KUV974" s="26"/>
      <c r="KUW974" s="26"/>
      <c r="KUX974" s="26"/>
      <c r="KUY974" s="26"/>
      <c r="KUZ974" s="26"/>
      <c r="KVA974" s="26"/>
      <c r="KVB974" s="26"/>
      <c r="KVC974" s="26"/>
      <c r="KVD974" s="26"/>
      <c r="KVE974" s="26"/>
      <c r="KVF974" s="26"/>
      <c r="KVG974" s="26"/>
      <c r="KVH974" s="26"/>
      <c r="KVI974" s="26"/>
      <c r="KVJ974" s="26"/>
      <c r="KVK974" s="26"/>
      <c r="KVL974" s="26"/>
      <c r="KVM974" s="26"/>
      <c r="KVN974" s="26"/>
      <c r="KVO974" s="26"/>
      <c r="KVP974" s="26"/>
      <c r="KVQ974" s="26"/>
      <c r="KVR974" s="26"/>
      <c r="KVS974" s="26"/>
      <c r="KVT974" s="26"/>
      <c r="KVU974" s="26"/>
      <c r="KVV974" s="26"/>
      <c r="KVW974" s="26"/>
      <c r="KVX974" s="26"/>
      <c r="KVY974" s="26"/>
      <c r="KVZ974" s="26"/>
      <c r="KWA974" s="26"/>
      <c r="KWB974" s="26"/>
      <c r="KWC974" s="26"/>
      <c r="KWD974" s="26"/>
      <c r="KWE974" s="26"/>
      <c r="KWF974" s="26"/>
      <c r="KWG974" s="26"/>
      <c r="KWH974" s="26"/>
      <c r="KWI974" s="26"/>
      <c r="KWJ974" s="26"/>
      <c r="KWK974" s="26"/>
      <c r="KWL974" s="26"/>
      <c r="KWM974" s="26"/>
      <c r="KWN974" s="26"/>
      <c r="KWO974" s="26"/>
      <c r="KWP974" s="26"/>
      <c r="KWQ974" s="26"/>
      <c r="KWR974" s="26"/>
      <c r="KWS974" s="26"/>
      <c r="KWT974" s="26"/>
      <c r="KWU974" s="26"/>
      <c r="KWV974" s="26"/>
      <c r="KWW974" s="26"/>
      <c r="KWX974" s="26"/>
      <c r="KWY974" s="26"/>
      <c r="KWZ974" s="26"/>
      <c r="KXA974" s="26"/>
      <c r="KXB974" s="26"/>
      <c r="KXC974" s="26"/>
      <c r="KXD974" s="26"/>
      <c r="KXE974" s="26"/>
      <c r="KXF974" s="26"/>
      <c r="KXG974" s="26"/>
      <c r="KXH974" s="26"/>
      <c r="KXI974" s="26"/>
      <c r="KXJ974" s="26"/>
      <c r="KXK974" s="26"/>
      <c r="KXL974" s="26"/>
      <c r="KXM974" s="26"/>
      <c r="KXN974" s="26"/>
      <c r="KXO974" s="26"/>
      <c r="KXP974" s="26"/>
      <c r="KXQ974" s="26"/>
      <c r="KXR974" s="26"/>
      <c r="KXS974" s="26"/>
      <c r="KXT974" s="26"/>
      <c r="KXU974" s="26"/>
      <c r="KXV974" s="26"/>
      <c r="KXW974" s="26"/>
      <c r="KXX974" s="26"/>
      <c r="KXY974" s="26"/>
      <c r="KXZ974" s="26"/>
      <c r="KYA974" s="26"/>
      <c r="KYB974" s="26"/>
      <c r="KYC974" s="26"/>
      <c r="KYD974" s="26"/>
      <c r="KYE974" s="26"/>
      <c r="KYF974" s="26"/>
      <c r="KYG974" s="26"/>
      <c r="KYH974" s="26"/>
      <c r="KYI974" s="26"/>
      <c r="KYJ974" s="26"/>
      <c r="KYK974" s="26"/>
      <c r="KYL974" s="26"/>
      <c r="KYM974" s="26"/>
      <c r="KYN974" s="26"/>
      <c r="KYO974" s="26"/>
      <c r="KYP974" s="26"/>
      <c r="KYQ974" s="26"/>
      <c r="KYR974" s="26"/>
      <c r="KYS974" s="26"/>
      <c r="KYT974" s="26"/>
      <c r="KYU974" s="26"/>
      <c r="KYV974" s="26"/>
      <c r="KYW974" s="26"/>
      <c r="KYX974" s="26"/>
      <c r="KYY974" s="26"/>
      <c r="KYZ974" s="26"/>
      <c r="KZA974" s="26"/>
      <c r="KZB974" s="26"/>
      <c r="KZC974" s="26"/>
      <c r="KZD974" s="26"/>
      <c r="KZE974" s="26"/>
      <c r="KZF974" s="26"/>
      <c r="KZG974" s="26"/>
      <c r="KZH974" s="26"/>
      <c r="KZI974" s="26"/>
      <c r="KZJ974" s="26"/>
      <c r="KZK974" s="26"/>
      <c r="KZL974" s="26"/>
      <c r="KZM974" s="26"/>
      <c r="KZN974" s="26"/>
      <c r="KZO974" s="26"/>
      <c r="KZP974" s="26"/>
      <c r="KZQ974" s="26"/>
      <c r="KZR974" s="26"/>
      <c r="KZS974" s="26"/>
      <c r="KZT974" s="26"/>
      <c r="KZU974" s="26"/>
      <c r="KZV974" s="26"/>
      <c r="KZW974" s="26"/>
      <c r="KZX974" s="26"/>
      <c r="KZY974" s="26"/>
      <c r="KZZ974" s="26"/>
      <c r="LAA974" s="26"/>
      <c r="LAB974" s="26"/>
      <c r="LAC974" s="26"/>
      <c r="LAD974" s="26"/>
      <c r="LAE974" s="26"/>
      <c r="LAF974" s="26"/>
      <c r="LAG974" s="26"/>
      <c r="LAH974" s="26"/>
      <c r="LAI974" s="26"/>
      <c r="LAJ974" s="26"/>
      <c r="LAK974" s="26"/>
      <c r="LAL974" s="26"/>
      <c r="LAM974" s="26"/>
      <c r="LAN974" s="26"/>
      <c r="LAO974" s="26"/>
      <c r="LAP974" s="26"/>
      <c r="LAQ974" s="26"/>
      <c r="LAR974" s="26"/>
      <c r="LAS974" s="26"/>
      <c r="LAT974" s="26"/>
      <c r="LAU974" s="26"/>
      <c r="LAV974" s="26"/>
      <c r="LAW974" s="26"/>
      <c r="LAX974" s="26"/>
      <c r="LAY974" s="26"/>
      <c r="LAZ974" s="26"/>
      <c r="LBA974" s="26"/>
      <c r="LBB974" s="26"/>
      <c r="LBC974" s="26"/>
      <c r="LBD974" s="26"/>
      <c r="LBE974" s="26"/>
      <c r="LBF974" s="26"/>
      <c r="LBG974" s="26"/>
      <c r="LBH974" s="26"/>
      <c r="LBI974" s="26"/>
      <c r="LBJ974" s="26"/>
      <c r="LBK974" s="26"/>
      <c r="LBL974" s="26"/>
      <c r="LBM974" s="26"/>
      <c r="LBN974" s="26"/>
      <c r="LBO974" s="26"/>
      <c r="LBP974" s="26"/>
      <c r="LBQ974" s="26"/>
      <c r="LBR974" s="26"/>
      <c r="LBS974" s="26"/>
      <c r="LBT974" s="26"/>
      <c r="LBU974" s="26"/>
      <c r="LBV974" s="26"/>
      <c r="LBW974" s="26"/>
      <c r="LBX974" s="26"/>
      <c r="LBY974" s="26"/>
      <c r="LBZ974" s="26"/>
      <c r="LCA974" s="26"/>
      <c r="LCB974" s="26"/>
      <c r="LCC974" s="26"/>
      <c r="LCD974" s="26"/>
      <c r="LCE974" s="26"/>
      <c r="LCF974" s="26"/>
      <c r="LCG974" s="26"/>
      <c r="LCH974" s="26"/>
      <c r="LCI974" s="26"/>
      <c r="LCJ974" s="26"/>
      <c r="LCK974" s="26"/>
      <c r="LCL974" s="26"/>
      <c r="LCM974" s="26"/>
      <c r="LCN974" s="26"/>
      <c r="LCO974" s="26"/>
      <c r="LCP974" s="26"/>
      <c r="LCQ974" s="26"/>
      <c r="LCR974" s="26"/>
      <c r="LCS974" s="26"/>
      <c r="LCT974" s="26"/>
      <c r="LCU974" s="26"/>
      <c r="LCV974" s="26"/>
      <c r="LCW974" s="26"/>
      <c r="LCX974" s="26"/>
      <c r="LCY974" s="26"/>
      <c r="LCZ974" s="26"/>
      <c r="LDA974" s="26"/>
      <c r="LDB974" s="26"/>
      <c r="LDC974" s="26"/>
      <c r="LDD974" s="26"/>
      <c r="LDE974" s="26"/>
      <c r="LDF974" s="26"/>
      <c r="LDG974" s="26"/>
      <c r="LDH974" s="26"/>
      <c r="LDI974" s="26"/>
      <c r="LDJ974" s="26"/>
      <c r="LDK974" s="26"/>
      <c r="LDL974" s="26"/>
      <c r="LDM974" s="26"/>
      <c r="LDN974" s="26"/>
      <c r="LDO974" s="26"/>
      <c r="LDP974" s="26"/>
      <c r="LDQ974" s="26"/>
      <c r="LDR974" s="26"/>
      <c r="LDS974" s="26"/>
      <c r="LDT974" s="26"/>
      <c r="LDU974" s="26"/>
      <c r="LDV974" s="26"/>
      <c r="LDW974" s="26"/>
      <c r="LDX974" s="26"/>
      <c r="LDY974" s="26"/>
      <c r="LDZ974" s="26"/>
      <c r="LEA974" s="26"/>
      <c r="LEB974" s="26"/>
      <c r="LEC974" s="26"/>
      <c r="LED974" s="26"/>
      <c r="LEE974" s="26"/>
      <c r="LEF974" s="26"/>
      <c r="LEG974" s="26"/>
      <c r="LEH974" s="26"/>
      <c r="LEI974" s="26"/>
      <c r="LEJ974" s="26"/>
      <c r="LEK974" s="26"/>
      <c r="LEL974" s="26"/>
      <c r="LEM974" s="26"/>
      <c r="LEN974" s="26"/>
      <c r="LEO974" s="26"/>
      <c r="LEP974" s="26"/>
      <c r="LEQ974" s="26"/>
      <c r="LER974" s="26"/>
      <c r="LES974" s="26"/>
      <c r="LET974" s="26"/>
      <c r="LEU974" s="26"/>
      <c r="LEV974" s="26"/>
      <c r="LEW974" s="26"/>
      <c r="LEX974" s="26"/>
      <c r="LEY974" s="26"/>
      <c r="LEZ974" s="26"/>
      <c r="LFA974" s="26"/>
      <c r="LFB974" s="26"/>
      <c r="LFC974" s="26"/>
      <c r="LFD974" s="26"/>
      <c r="LFE974" s="26"/>
      <c r="LFF974" s="26"/>
      <c r="LFG974" s="26"/>
      <c r="LFH974" s="26"/>
      <c r="LFI974" s="26"/>
      <c r="LFJ974" s="26"/>
      <c r="LFK974" s="26"/>
      <c r="LFL974" s="26"/>
      <c r="LFM974" s="26"/>
      <c r="LFN974" s="26"/>
      <c r="LFO974" s="26"/>
      <c r="LFP974" s="26"/>
      <c r="LFQ974" s="26"/>
      <c r="LFR974" s="26"/>
      <c r="LFS974" s="26"/>
      <c r="LFT974" s="26"/>
      <c r="LFU974" s="26"/>
      <c r="LFV974" s="26"/>
      <c r="LFW974" s="26"/>
      <c r="LFX974" s="26"/>
      <c r="LFY974" s="26"/>
      <c r="LFZ974" s="26"/>
      <c r="LGA974" s="26"/>
      <c r="LGB974" s="26"/>
      <c r="LGC974" s="26"/>
      <c r="LGD974" s="26"/>
      <c r="LGE974" s="26"/>
      <c r="LGF974" s="26"/>
      <c r="LGG974" s="26"/>
      <c r="LGH974" s="26"/>
      <c r="LGI974" s="26"/>
      <c r="LGJ974" s="26"/>
      <c r="LGK974" s="26"/>
      <c r="LGL974" s="26"/>
      <c r="LGM974" s="26"/>
      <c r="LGN974" s="26"/>
      <c r="LGO974" s="26"/>
      <c r="LGP974" s="26"/>
      <c r="LGQ974" s="26"/>
      <c r="LGR974" s="26"/>
      <c r="LGS974" s="26"/>
      <c r="LGT974" s="26"/>
      <c r="LGU974" s="26"/>
      <c r="LGV974" s="26"/>
      <c r="LGW974" s="26"/>
      <c r="LGX974" s="26"/>
      <c r="LGY974" s="26"/>
      <c r="LGZ974" s="26"/>
      <c r="LHA974" s="26"/>
      <c r="LHB974" s="26"/>
      <c r="LHC974" s="26"/>
      <c r="LHD974" s="26"/>
      <c r="LHE974" s="26"/>
      <c r="LHF974" s="26"/>
      <c r="LHG974" s="26"/>
      <c r="LHH974" s="26"/>
      <c r="LHI974" s="26"/>
      <c r="LHJ974" s="26"/>
      <c r="LHK974" s="26"/>
      <c r="LHL974" s="26"/>
      <c r="LHM974" s="26"/>
      <c r="LHN974" s="26"/>
      <c r="LHO974" s="26"/>
      <c r="LHP974" s="26"/>
      <c r="LHQ974" s="26"/>
      <c r="LHR974" s="26"/>
      <c r="LHS974" s="26"/>
      <c r="LHT974" s="26"/>
      <c r="LHU974" s="26"/>
      <c r="LHV974" s="26"/>
      <c r="LHW974" s="26"/>
      <c r="LHX974" s="26"/>
      <c r="LHY974" s="26"/>
      <c r="LHZ974" s="26"/>
      <c r="LIA974" s="26"/>
      <c r="LIB974" s="26"/>
      <c r="LIC974" s="26"/>
      <c r="LID974" s="26"/>
      <c r="LIE974" s="26"/>
      <c r="LIF974" s="26"/>
      <c r="LIG974" s="26"/>
      <c r="LIH974" s="26"/>
      <c r="LII974" s="26"/>
      <c r="LIJ974" s="26"/>
      <c r="LIK974" s="26"/>
      <c r="LIL974" s="26"/>
      <c r="LIM974" s="26"/>
      <c r="LIN974" s="26"/>
      <c r="LIO974" s="26"/>
      <c r="LIP974" s="26"/>
      <c r="LIQ974" s="26"/>
      <c r="LIR974" s="26"/>
      <c r="LIS974" s="26"/>
      <c r="LIT974" s="26"/>
      <c r="LIU974" s="26"/>
      <c r="LIV974" s="26"/>
      <c r="LIW974" s="26"/>
      <c r="LIX974" s="26"/>
      <c r="LIY974" s="26"/>
      <c r="LIZ974" s="26"/>
      <c r="LJA974" s="26"/>
      <c r="LJB974" s="26"/>
      <c r="LJC974" s="26"/>
      <c r="LJD974" s="26"/>
      <c r="LJE974" s="26"/>
      <c r="LJF974" s="26"/>
      <c r="LJG974" s="26"/>
      <c r="LJH974" s="26"/>
      <c r="LJI974" s="26"/>
      <c r="LJJ974" s="26"/>
      <c r="LJK974" s="26"/>
      <c r="LJL974" s="26"/>
      <c r="LJM974" s="26"/>
      <c r="LJN974" s="26"/>
      <c r="LJO974" s="26"/>
      <c r="LJP974" s="26"/>
      <c r="LJQ974" s="26"/>
      <c r="LJR974" s="26"/>
      <c r="LJS974" s="26"/>
      <c r="LJT974" s="26"/>
      <c r="LJU974" s="26"/>
      <c r="LJV974" s="26"/>
      <c r="LJW974" s="26"/>
      <c r="LJX974" s="26"/>
      <c r="LJY974" s="26"/>
      <c r="LJZ974" s="26"/>
      <c r="LKA974" s="26"/>
      <c r="LKB974" s="26"/>
      <c r="LKC974" s="26"/>
      <c r="LKD974" s="26"/>
      <c r="LKE974" s="26"/>
      <c r="LKF974" s="26"/>
      <c r="LKG974" s="26"/>
      <c r="LKH974" s="26"/>
      <c r="LKI974" s="26"/>
      <c r="LKJ974" s="26"/>
      <c r="LKK974" s="26"/>
      <c r="LKL974" s="26"/>
      <c r="LKM974" s="26"/>
      <c r="LKN974" s="26"/>
      <c r="LKO974" s="26"/>
      <c r="LKP974" s="26"/>
      <c r="LKQ974" s="26"/>
      <c r="LKR974" s="26"/>
      <c r="LKS974" s="26"/>
      <c r="LKT974" s="26"/>
      <c r="LKU974" s="26"/>
      <c r="LKV974" s="26"/>
      <c r="LKW974" s="26"/>
      <c r="LKX974" s="26"/>
      <c r="LKY974" s="26"/>
      <c r="LKZ974" s="26"/>
      <c r="LLA974" s="26"/>
      <c r="LLB974" s="26"/>
      <c r="LLC974" s="26"/>
      <c r="LLD974" s="26"/>
      <c r="LLE974" s="26"/>
      <c r="LLF974" s="26"/>
      <c r="LLG974" s="26"/>
      <c r="LLH974" s="26"/>
      <c r="LLI974" s="26"/>
      <c r="LLJ974" s="26"/>
      <c r="LLK974" s="26"/>
      <c r="LLL974" s="26"/>
      <c r="LLM974" s="26"/>
      <c r="LLN974" s="26"/>
      <c r="LLO974" s="26"/>
      <c r="LLP974" s="26"/>
      <c r="LLQ974" s="26"/>
      <c r="LLR974" s="26"/>
      <c r="LLS974" s="26"/>
      <c r="LLT974" s="26"/>
      <c r="LLU974" s="26"/>
      <c r="LLV974" s="26"/>
      <c r="LLW974" s="26"/>
      <c r="LLX974" s="26"/>
      <c r="LLY974" s="26"/>
      <c r="LLZ974" s="26"/>
      <c r="LMA974" s="26"/>
      <c r="LMB974" s="26"/>
      <c r="LMC974" s="26"/>
      <c r="LMD974" s="26"/>
      <c r="LME974" s="26"/>
      <c r="LMF974" s="26"/>
      <c r="LMG974" s="26"/>
      <c r="LMH974" s="26"/>
      <c r="LMI974" s="26"/>
      <c r="LMJ974" s="26"/>
      <c r="LMK974" s="26"/>
      <c r="LML974" s="26"/>
      <c r="LMM974" s="26"/>
      <c r="LMN974" s="26"/>
      <c r="LMO974" s="26"/>
      <c r="LMP974" s="26"/>
      <c r="LMQ974" s="26"/>
      <c r="LMR974" s="26"/>
      <c r="LMS974" s="26"/>
      <c r="LMT974" s="26"/>
      <c r="LMU974" s="26"/>
      <c r="LMV974" s="26"/>
      <c r="LMW974" s="26"/>
      <c r="LMX974" s="26"/>
      <c r="LMY974" s="26"/>
      <c r="LMZ974" s="26"/>
      <c r="LNA974" s="26"/>
      <c r="LNB974" s="26"/>
      <c r="LNC974" s="26"/>
      <c r="LND974" s="26"/>
      <c r="LNE974" s="26"/>
      <c r="LNF974" s="26"/>
      <c r="LNG974" s="26"/>
      <c r="LNH974" s="26"/>
      <c r="LNI974" s="26"/>
      <c r="LNJ974" s="26"/>
      <c r="LNK974" s="26"/>
      <c r="LNL974" s="26"/>
      <c r="LNM974" s="26"/>
      <c r="LNN974" s="26"/>
      <c r="LNO974" s="26"/>
      <c r="LNP974" s="26"/>
      <c r="LNQ974" s="26"/>
      <c r="LNR974" s="26"/>
      <c r="LNS974" s="26"/>
      <c r="LNT974" s="26"/>
      <c r="LNU974" s="26"/>
      <c r="LNV974" s="26"/>
      <c r="LNW974" s="26"/>
      <c r="LNX974" s="26"/>
      <c r="LNY974" s="26"/>
      <c r="LNZ974" s="26"/>
      <c r="LOA974" s="26"/>
      <c r="LOB974" s="26"/>
      <c r="LOC974" s="26"/>
      <c r="LOD974" s="26"/>
      <c r="LOE974" s="26"/>
      <c r="LOF974" s="26"/>
      <c r="LOG974" s="26"/>
      <c r="LOH974" s="26"/>
      <c r="LOI974" s="26"/>
      <c r="LOJ974" s="26"/>
      <c r="LOK974" s="26"/>
      <c r="LOL974" s="26"/>
      <c r="LOM974" s="26"/>
      <c r="LON974" s="26"/>
      <c r="LOO974" s="26"/>
      <c r="LOP974" s="26"/>
      <c r="LOQ974" s="26"/>
      <c r="LOR974" s="26"/>
      <c r="LOS974" s="26"/>
      <c r="LOT974" s="26"/>
      <c r="LOU974" s="26"/>
      <c r="LOV974" s="26"/>
      <c r="LOW974" s="26"/>
      <c r="LOX974" s="26"/>
      <c r="LOY974" s="26"/>
      <c r="LOZ974" s="26"/>
      <c r="LPA974" s="26"/>
      <c r="LPB974" s="26"/>
      <c r="LPC974" s="26"/>
      <c r="LPD974" s="26"/>
      <c r="LPE974" s="26"/>
      <c r="LPF974" s="26"/>
      <c r="LPG974" s="26"/>
      <c r="LPH974" s="26"/>
      <c r="LPI974" s="26"/>
      <c r="LPJ974" s="26"/>
      <c r="LPK974" s="26"/>
      <c r="LPL974" s="26"/>
      <c r="LPM974" s="26"/>
      <c r="LPN974" s="26"/>
      <c r="LPO974" s="26"/>
      <c r="LPP974" s="26"/>
      <c r="LPQ974" s="26"/>
      <c r="LPR974" s="26"/>
      <c r="LPS974" s="26"/>
      <c r="LPT974" s="26"/>
      <c r="LPU974" s="26"/>
      <c r="LPV974" s="26"/>
      <c r="LPW974" s="26"/>
      <c r="LPX974" s="26"/>
      <c r="LPY974" s="26"/>
      <c r="LPZ974" s="26"/>
      <c r="LQA974" s="26"/>
      <c r="LQB974" s="26"/>
      <c r="LQC974" s="26"/>
      <c r="LQD974" s="26"/>
      <c r="LQE974" s="26"/>
      <c r="LQF974" s="26"/>
      <c r="LQG974" s="26"/>
      <c r="LQH974" s="26"/>
      <c r="LQI974" s="26"/>
      <c r="LQJ974" s="26"/>
      <c r="LQK974" s="26"/>
      <c r="LQL974" s="26"/>
      <c r="LQM974" s="26"/>
      <c r="LQN974" s="26"/>
      <c r="LQO974" s="26"/>
      <c r="LQP974" s="26"/>
      <c r="LQQ974" s="26"/>
      <c r="LQR974" s="26"/>
      <c r="LQS974" s="26"/>
      <c r="LQT974" s="26"/>
      <c r="LQU974" s="26"/>
      <c r="LQV974" s="26"/>
      <c r="LQW974" s="26"/>
      <c r="LQX974" s="26"/>
      <c r="LQY974" s="26"/>
      <c r="LQZ974" s="26"/>
      <c r="LRA974" s="26"/>
      <c r="LRB974" s="26"/>
      <c r="LRC974" s="26"/>
      <c r="LRD974" s="26"/>
      <c r="LRE974" s="26"/>
      <c r="LRF974" s="26"/>
      <c r="LRG974" s="26"/>
      <c r="LRH974" s="26"/>
      <c r="LRI974" s="26"/>
      <c r="LRJ974" s="26"/>
      <c r="LRK974" s="26"/>
      <c r="LRL974" s="26"/>
      <c r="LRM974" s="26"/>
      <c r="LRN974" s="26"/>
      <c r="LRO974" s="26"/>
      <c r="LRP974" s="26"/>
      <c r="LRQ974" s="26"/>
      <c r="LRR974" s="26"/>
      <c r="LRS974" s="26"/>
      <c r="LRT974" s="26"/>
      <c r="LRU974" s="26"/>
      <c r="LRV974" s="26"/>
      <c r="LRW974" s="26"/>
      <c r="LRX974" s="26"/>
      <c r="LRY974" s="26"/>
      <c r="LRZ974" s="26"/>
      <c r="LSA974" s="26"/>
      <c r="LSB974" s="26"/>
      <c r="LSC974" s="26"/>
      <c r="LSD974" s="26"/>
      <c r="LSE974" s="26"/>
      <c r="LSF974" s="26"/>
      <c r="LSG974" s="26"/>
      <c r="LSH974" s="26"/>
      <c r="LSI974" s="26"/>
      <c r="LSJ974" s="26"/>
      <c r="LSK974" s="26"/>
      <c r="LSL974" s="26"/>
      <c r="LSM974" s="26"/>
      <c r="LSN974" s="26"/>
      <c r="LSO974" s="26"/>
      <c r="LSP974" s="26"/>
      <c r="LSQ974" s="26"/>
      <c r="LSR974" s="26"/>
      <c r="LSS974" s="26"/>
      <c r="LST974" s="26"/>
      <c r="LSU974" s="26"/>
      <c r="LSV974" s="26"/>
      <c r="LSW974" s="26"/>
      <c r="LSX974" s="26"/>
      <c r="LSY974" s="26"/>
      <c r="LSZ974" s="26"/>
      <c r="LTA974" s="26"/>
      <c r="LTB974" s="26"/>
      <c r="LTC974" s="26"/>
      <c r="LTD974" s="26"/>
      <c r="LTE974" s="26"/>
      <c r="LTF974" s="26"/>
      <c r="LTG974" s="26"/>
      <c r="LTH974" s="26"/>
      <c r="LTI974" s="26"/>
      <c r="LTJ974" s="26"/>
      <c r="LTK974" s="26"/>
      <c r="LTL974" s="26"/>
      <c r="LTM974" s="26"/>
      <c r="LTN974" s="26"/>
      <c r="LTO974" s="26"/>
      <c r="LTP974" s="26"/>
      <c r="LTQ974" s="26"/>
      <c r="LTR974" s="26"/>
      <c r="LTS974" s="26"/>
      <c r="LTT974" s="26"/>
      <c r="LTU974" s="26"/>
      <c r="LTV974" s="26"/>
      <c r="LTW974" s="26"/>
      <c r="LTX974" s="26"/>
      <c r="LTY974" s="26"/>
      <c r="LTZ974" s="26"/>
      <c r="LUA974" s="26"/>
      <c r="LUB974" s="26"/>
      <c r="LUC974" s="26"/>
      <c r="LUD974" s="26"/>
      <c r="LUE974" s="26"/>
      <c r="LUF974" s="26"/>
      <c r="LUG974" s="26"/>
      <c r="LUH974" s="26"/>
      <c r="LUI974" s="26"/>
      <c r="LUJ974" s="26"/>
      <c r="LUK974" s="26"/>
      <c r="LUL974" s="26"/>
      <c r="LUM974" s="26"/>
      <c r="LUN974" s="26"/>
      <c r="LUO974" s="26"/>
      <c r="LUP974" s="26"/>
      <c r="LUQ974" s="26"/>
      <c r="LUR974" s="26"/>
      <c r="LUS974" s="26"/>
      <c r="LUT974" s="26"/>
      <c r="LUU974" s="26"/>
      <c r="LUV974" s="26"/>
      <c r="LUW974" s="26"/>
      <c r="LUX974" s="26"/>
      <c r="LUY974" s="26"/>
      <c r="LUZ974" s="26"/>
      <c r="LVA974" s="26"/>
      <c r="LVB974" s="26"/>
      <c r="LVC974" s="26"/>
      <c r="LVD974" s="26"/>
      <c r="LVE974" s="26"/>
      <c r="LVF974" s="26"/>
      <c r="LVG974" s="26"/>
      <c r="LVH974" s="26"/>
      <c r="LVI974" s="26"/>
      <c r="LVJ974" s="26"/>
      <c r="LVK974" s="26"/>
      <c r="LVL974" s="26"/>
      <c r="LVM974" s="26"/>
      <c r="LVN974" s="26"/>
      <c r="LVO974" s="26"/>
      <c r="LVP974" s="26"/>
      <c r="LVQ974" s="26"/>
      <c r="LVR974" s="26"/>
      <c r="LVS974" s="26"/>
      <c r="LVT974" s="26"/>
      <c r="LVU974" s="26"/>
      <c r="LVV974" s="26"/>
      <c r="LVW974" s="26"/>
      <c r="LVX974" s="26"/>
      <c r="LVY974" s="26"/>
      <c r="LVZ974" s="26"/>
      <c r="LWA974" s="26"/>
      <c r="LWB974" s="26"/>
      <c r="LWC974" s="26"/>
      <c r="LWD974" s="26"/>
      <c r="LWE974" s="26"/>
      <c r="LWF974" s="26"/>
      <c r="LWG974" s="26"/>
      <c r="LWH974" s="26"/>
      <c r="LWI974" s="26"/>
      <c r="LWJ974" s="26"/>
      <c r="LWK974" s="26"/>
      <c r="LWL974" s="26"/>
      <c r="LWM974" s="26"/>
      <c r="LWN974" s="26"/>
      <c r="LWO974" s="26"/>
      <c r="LWP974" s="26"/>
      <c r="LWQ974" s="26"/>
      <c r="LWR974" s="26"/>
      <c r="LWS974" s="26"/>
      <c r="LWT974" s="26"/>
      <c r="LWU974" s="26"/>
      <c r="LWV974" s="26"/>
      <c r="LWW974" s="26"/>
      <c r="LWX974" s="26"/>
      <c r="LWY974" s="26"/>
      <c r="LWZ974" s="26"/>
      <c r="LXA974" s="26"/>
      <c r="LXB974" s="26"/>
      <c r="LXC974" s="26"/>
      <c r="LXD974" s="26"/>
      <c r="LXE974" s="26"/>
      <c r="LXF974" s="26"/>
      <c r="LXG974" s="26"/>
      <c r="LXH974" s="26"/>
      <c r="LXI974" s="26"/>
      <c r="LXJ974" s="26"/>
      <c r="LXK974" s="26"/>
      <c r="LXL974" s="26"/>
      <c r="LXM974" s="26"/>
      <c r="LXN974" s="26"/>
      <c r="LXO974" s="26"/>
      <c r="LXP974" s="26"/>
      <c r="LXQ974" s="26"/>
      <c r="LXR974" s="26"/>
      <c r="LXS974" s="26"/>
      <c r="LXT974" s="26"/>
      <c r="LXU974" s="26"/>
      <c r="LXV974" s="26"/>
      <c r="LXW974" s="26"/>
      <c r="LXX974" s="26"/>
      <c r="LXY974" s="26"/>
      <c r="LXZ974" s="26"/>
      <c r="LYA974" s="26"/>
      <c r="LYB974" s="26"/>
      <c r="LYC974" s="26"/>
      <c r="LYD974" s="26"/>
      <c r="LYE974" s="26"/>
      <c r="LYF974" s="26"/>
      <c r="LYG974" s="26"/>
      <c r="LYH974" s="26"/>
      <c r="LYI974" s="26"/>
      <c r="LYJ974" s="26"/>
      <c r="LYK974" s="26"/>
      <c r="LYL974" s="26"/>
      <c r="LYM974" s="26"/>
      <c r="LYN974" s="26"/>
      <c r="LYO974" s="26"/>
      <c r="LYP974" s="26"/>
      <c r="LYQ974" s="26"/>
      <c r="LYR974" s="26"/>
      <c r="LYS974" s="26"/>
      <c r="LYT974" s="26"/>
      <c r="LYU974" s="26"/>
      <c r="LYV974" s="26"/>
      <c r="LYW974" s="26"/>
      <c r="LYX974" s="26"/>
      <c r="LYY974" s="26"/>
      <c r="LYZ974" s="26"/>
      <c r="LZA974" s="26"/>
      <c r="LZB974" s="26"/>
      <c r="LZC974" s="26"/>
      <c r="LZD974" s="26"/>
      <c r="LZE974" s="26"/>
      <c r="LZF974" s="26"/>
      <c r="LZG974" s="26"/>
      <c r="LZH974" s="26"/>
      <c r="LZI974" s="26"/>
      <c r="LZJ974" s="26"/>
      <c r="LZK974" s="26"/>
      <c r="LZL974" s="26"/>
      <c r="LZM974" s="26"/>
      <c r="LZN974" s="26"/>
      <c r="LZO974" s="26"/>
      <c r="LZP974" s="26"/>
      <c r="LZQ974" s="26"/>
      <c r="LZR974" s="26"/>
      <c r="LZS974" s="26"/>
      <c r="LZT974" s="26"/>
      <c r="LZU974" s="26"/>
      <c r="LZV974" s="26"/>
      <c r="LZW974" s="26"/>
      <c r="LZX974" s="26"/>
      <c r="LZY974" s="26"/>
      <c r="LZZ974" s="26"/>
      <c r="MAA974" s="26"/>
      <c r="MAB974" s="26"/>
      <c r="MAC974" s="26"/>
      <c r="MAD974" s="26"/>
      <c r="MAE974" s="26"/>
      <c r="MAF974" s="26"/>
      <c r="MAG974" s="26"/>
      <c r="MAH974" s="26"/>
      <c r="MAI974" s="26"/>
      <c r="MAJ974" s="26"/>
      <c r="MAK974" s="26"/>
      <c r="MAL974" s="26"/>
      <c r="MAM974" s="26"/>
      <c r="MAN974" s="26"/>
      <c r="MAO974" s="26"/>
      <c r="MAP974" s="26"/>
      <c r="MAQ974" s="26"/>
      <c r="MAR974" s="26"/>
      <c r="MAS974" s="26"/>
      <c r="MAT974" s="26"/>
      <c r="MAU974" s="26"/>
      <c r="MAV974" s="26"/>
      <c r="MAW974" s="26"/>
      <c r="MAX974" s="26"/>
      <c r="MAY974" s="26"/>
      <c r="MAZ974" s="26"/>
      <c r="MBA974" s="26"/>
      <c r="MBB974" s="26"/>
      <c r="MBC974" s="26"/>
      <c r="MBD974" s="26"/>
      <c r="MBE974" s="26"/>
      <c r="MBF974" s="26"/>
      <c r="MBG974" s="26"/>
      <c r="MBH974" s="26"/>
      <c r="MBI974" s="26"/>
      <c r="MBJ974" s="26"/>
      <c r="MBK974" s="26"/>
      <c r="MBL974" s="26"/>
      <c r="MBM974" s="26"/>
      <c r="MBN974" s="26"/>
      <c r="MBO974" s="26"/>
      <c r="MBP974" s="26"/>
      <c r="MBQ974" s="26"/>
      <c r="MBR974" s="26"/>
      <c r="MBS974" s="26"/>
      <c r="MBT974" s="26"/>
      <c r="MBU974" s="26"/>
      <c r="MBV974" s="26"/>
      <c r="MBW974" s="26"/>
      <c r="MBX974" s="26"/>
      <c r="MBY974" s="26"/>
      <c r="MBZ974" s="26"/>
      <c r="MCA974" s="26"/>
      <c r="MCB974" s="26"/>
      <c r="MCC974" s="26"/>
      <c r="MCD974" s="26"/>
      <c r="MCE974" s="26"/>
      <c r="MCF974" s="26"/>
      <c r="MCG974" s="26"/>
      <c r="MCH974" s="26"/>
      <c r="MCI974" s="26"/>
      <c r="MCJ974" s="26"/>
      <c r="MCK974" s="26"/>
      <c r="MCL974" s="26"/>
      <c r="MCM974" s="26"/>
      <c r="MCN974" s="26"/>
      <c r="MCO974" s="26"/>
      <c r="MCP974" s="26"/>
      <c r="MCQ974" s="26"/>
      <c r="MCR974" s="26"/>
      <c r="MCS974" s="26"/>
      <c r="MCT974" s="26"/>
      <c r="MCU974" s="26"/>
      <c r="MCV974" s="26"/>
      <c r="MCW974" s="26"/>
      <c r="MCX974" s="26"/>
      <c r="MCY974" s="26"/>
      <c r="MCZ974" s="26"/>
      <c r="MDA974" s="26"/>
      <c r="MDB974" s="26"/>
      <c r="MDC974" s="26"/>
      <c r="MDD974" s="26"/>
      <c r="MDE974" s="26"/>
      <c r="MDF974" s="26"/>
      <c r="MDG974" s="26"/>
      <c r="MDH974" s="26"/>
      <c r="MDI974" s="26"/>
      <c r="MDJ974" s="26"/>
      <c r="MDK974" s="26"/>
      <c r="MDL974" s="26"/>
      <c r="MDM974" s="26"/>
      <c r="MDN974" s="26"/>
      <c r="MDO974" s="26"/>
      <c r="MDP974" s="26"/>
      <c r="MDQ974" s="26"/>
      <c r="MDR974" s="26"/>
      <c r="MDS974" s="26"/>
      <c r="MDT974" s="26"/>
      <c r="MDU974" s="26"/>
      <c r="MDV974" s="26"/>
      <c r="MDW974" s="26"/>
      <c r="MDX974" s="26"/>
      <c r="MDY974" s="26"/>
      <c r="MDZ974" s="26"/>
      <c r="MEA974" s="26"/>
      <c r="MEB974" s="26"/>
      <c r="MEC974" s="26"/>
      <c r="MED974" s="26"/>
      <c r="MEE974" s="26"/>
      <c r="MEF974" s="26"/>
      <c r="MEG974" s="26"/>
      <c r="MEH974" s="26"/>
      <c r="MEI974" s="26"/>
      <c r="MEJ974" s="26"/>
      <c r="MEK974" s="26"/>
      <c r="MEL974" s="26"/>
      <c r="MEM974" s="26"/>
      <c r="MEN974" s="26"/>
      <c r="MEO974" s="26"/>
      <c r="MEP974" s="26"/>
      <c r="MEQ974" s="26"/>
      <c r="MER974" s="26"/>
      <c r="MES974" s="26"/>
      <c r="MET974" s="26"/>
      <c r="MEU974" s="26"/>
      <c r="MEV974" s="26"/>
      <c r="MEW974" s="26"/>
      <c r="MEX974" s="26"/>
      <c r="MEY974" s="26"/>
      <c r="MEZ974" s="26"/>
      <c r="MFA974" s="26"/>
      <c r="MFB974" s="26"/>
      <c r="MFC974" s="26"/>
      <c r="MFD974" s="26"/>
      <c r="MFE974" s="26"/>
      <c r="MFF974" s="26"/>
      <c r="MFG974" s="26"/>
      <c r="MFH974" s="26"/>
      <c r="MFI974" s="26"/>
      <c r="MFJ974" s="26"/>
      <c r="MFK974" s="26"/>
      <c r="MFL974" s="26"/>
      <c r="MFM974" s="26"/>
      <c r="MFN974" s="26"/>
      <c r="MFO974" s="26"/>
      <c r="MFP974" s="26"/>
      <c r="MFQ974" s="26"/>
      <c r="MFR974" s="26"/>
      <c r="MFS974" s="26"/>
      <c r="MFT974" s="26"/>
      <c r="MFU974" s="26"/>
      <c r="MFV974" s="26"/>
      <c r="MFW974" s="26"/>
      <c r="MFX974" s="26"/>
      <c r="MFY974" s="26"/>
      <c r="MFZ974" s="26"/>
      <c r="MGA974" s="26"/>
      <c r="MGB974" s="26"/>
      <c r="MGC974" s="26"/>
      <c r="MGD974" s="26"/>
      <c r="MGE974" s="26"/>
      <c r="MGF974" s="26"/>
      <c r="MGG974" s="26"/>
      <c r="MGH974" s="26"/>
      <c r="MGI974" s="26"/>
      <c r="MGJ974" s="26"/>
      <c r="MGK974" s="26"/>
      <c r="MGL974" s="26"/>
      <c r="MGM974" s="26"/>
      <c r="MGN974" s="26"/>
      <c r="MGO974" s="26"/>
      <c r="MGP974" s="26"/>
      <c r="MGQ974" s="26"/>
      <c r="MGR974" s="26"/>
      <c r="MGS974" s="26"/>
      <c r="MGT974" s="26"/>
      <c r="MGU974" s="26"/>
      <c r="MGV974" s="26"/>
      <c r="MGW974" s="26"/>
      <c r="MGX974" s="26"/>
      <c r="MGY974" s="26"/>
      <c r="MGZ974" s="26"/>
      <c r="MHA974" s="26"/>
      <c r="MHB974" s="26"/>
      <c r="MHC974" s="26"/>
      <c r="MHD974" s="26"/>
      <c r="MHE974" s="26"/>
      <c r="MHF974" s="26"/>
      <c r="MHG974" s="26"/>
      <c r="MHH974" s="26"/>
      <c r="MHI974" s="26"/>
      <c r="MHJ974" s="26"/>
      <c r="MHK974" s="26"/>
      <c r="MHL974" s="26"/>
      <c r="MHM974" s="26"/>
      <c r="MHN974" s="26"/>
      <c r="MHO974" s="26"/>
      <c r="MHP974" s="26"/>
      <c r="MHQ974" s="26"/>
      <c r="MHR974" s="26"/>
      <c r="MHS974" s="26"/>
      <c r="MHT974" s="26"/>
      <c r="MHU974" s="26"/>
      <c r="MHV974" s="26"/>
      <c r="MHW974" s="26"/>
      <c r="MHX974" s="26"/>
      <c r="MHY974" s="26"/>
      <c r="MHZ974" s="26"/>
      <c r="MIA974" s="26"/>
      <c r="MIB974" s="26"/>
      <c r="MIC974" s="26"/>
      <c r="MID974" s="26"/>
      <c r="MIE974" s="26"/>
      <c r="MIF974" s="26"/>
      <c r="MIG974" s="26"/>
      <c r="MIH974" s="26"/>
      <c r="MII974" s="26"/>
      <c r="MIJ974" s="26"/>
      <c r="MIK974" s="26"/>
      <c r="MIL974" s="26"/>
      <c r="MIM974" s="26"/>
      <c r="MIN974" s="26"/>
      <c r="MIO974" s="26"/>
      <c r="MIP974" s="26"/>
      <c r="MIQ974" s="26"/>
      <c r="MIR974" s="26"/>
      <c r="MIS974" s="26"/>
      <c r="MIT974" s="26"/>
      <c r="MIU974" s="26"/>
      <c r="MIV974" s="26"/>
      <c r="MIW974" s="26"/>
      <c r="MIX974" s="26"/>
      <c r="MIY974" s="26"/>
      <c r="MIZ974" s="26"/>
      <c r="MJA974" s="26"/>
      <c r="MJB974" s="26"/>
      <c r="MJC974" s="26"/>
      <c r="MJD974" s="26"/>
      <c r="MJE974" s="26"/>
      <c r="MJF974" s="26"/>
      <c r="MJG974" s="26"/>
      <c r="MJH974" s="26"/>
      <c r="MJI974" s="26"/>
      <c r="MJJ974" s="26"/>
      <c r="MJK974" s="26"/>
      <c r="MJL974" s="26"/>
      <c r="MJM974" s="26"/>
      <c r="MJN974" s="26"/>
      <c r="MJO974" s="26"/>
      <c r="MJP974" s="26"/>
      <c r="MJQ974" s="26"/>
      <c r="MJR974" s="26"/>
      <c r="MJS974" s="26"/>
      <c r="MJT974" s="26"/>
      <c r="MJU974" s="26"/>
      <c r="MJV974" s="26"/>
      <c r="MJW974" s="26"/>
      <c r="MJX974" s="26"/>
      <c r="MJY974" s="26"/>
      <c r="MJZ974" s="26"/>
      <c r="MKA974" s="26"/>
      <c r="MKB974" s="26"/>
      <c r="MKC974" s="26"/>
      <c r="MKD974" s="26"/>
      <c r="MKE974" s="26"/>
      <c r="MKF974" s="26"/>
      <c r="MKG974" s="26"/>
      <c r="MKH974" s="26"/>
      <c r="MKI974" s="26"/>
      <c r="MKJ974" s="26"/>
      <c r="MKK974" s="26"/>
      <c r="MKL974" s="26"/>
      <c r="MKM974" s="26"/>
      <c r="MKN974" s="26"/>
      <c r="MKO974" s="26"/>
      <c r="MKP974" s="26"/>
      <c r="MKQ974" s="26"/>
      <c r="MKR974" s="26"/>
      <c r="MKS974" s="26"/>
      <c r="MKT974" s="26"/>
      <c r="MKU974" s="26"/>
      <c r="MKV974" s="26"/>
      <c r="MKW974" s="26"/>
      <c r="MKX974" s="26"/>
      <c r="MKY974" s="26"/>
      <c r="MKZ974" s="26"/>
      <c r="MLA974" s="26"/>
      <c r="MLB974" s="26"/>
      <c r="MLC974" s="26"/>
      <c r="MLD974" s="26"/>
      <c r="MLE974" s="26"/>
      <c r="MLF974" s="26"/>
      <c r="MLG974" s="26"/>
      <c r="MLH974" s="26"/>
      <c r="MLI974" s="26"/>
      <c r="MLJ974" s="26"/>
      <c r="MLK974" s="26"/>
      <c r="MLL974" s="26"/>
      <c r="MLM974" s="26"/>
      <c r="MLN974" s="26"/>
      <c r="MLO974" s="26"/>
      <c r="MLP974" s="26"/>
      <c r="MLQ974" s="26"/>
      <c r="MLR974" s="26"/>
      <c r="MLS974" s="26"/>
      <c r="MLT974" s="26"/>
      <c r="MLU974" s="26"/>
      <c r="MLV974" s="26"/>
      <c r="MLW974" s="26"/>
      <c r="MLX974" s="26"/>
      <c r="MLY974" s="26"/>
      <c r="MLZ974" s="26"/>
      <c r="MMA974" s="26"/>
      <c r="MMB974" s="26"/>
      <c r="MMC974" s="26"/>
      <c r="MMD974" s="26"/>
      <c r="MME974" s="26"/>
      <c r="MMF974" s="26"/>
      <c r="MMG974" s="26"/>
      <c r="MMH974" s="26"/>
      <c r="MMI974" s="26"/>
      <c r="MMJ974" s="26"/>
      <c r="MMK974" s="26"/>
      <c r="MML974" s="26"/>
      <c r="MMM974" s="26"/>
      <c r="MMN974" s="26"/>
      <c r="MMO974" s="26"/>
      <c r="MMP974" s="26"/>
      <c r="MMQ974" s="26"/>
      <c r="MMR974" s="26"/>
      <c r="MMS974" s="26"/>
      <c r="MMT974" s="26"/>
      <c r="MMU974" s="26"/>
      <c r="MMV974" s="26"/>
      <c r="MMW974" s="26"/>
      <c r="MMX974" s="26"/>
      <c r="MMY974" s="26"/>
      <c r="MMZ974" s="26"/>
      <c r="MNA974" s="26"/>
      <c r="MNB974" s="26"/>
      <c r="MNC974" s="26"/>
      <c r="MND974" s="26"/>
      <c r="MNE974" s="26"/>
      <c r="MNF974" s="26"/>
      <c r="MNG974" s="26"/>
      <c r="MNH974" s="26"/>
      <c r="MNI974" s="26"/>
      <c r="MNJ974" s="26"/>
      <c r="MNK974" s="26"/>
      <c r="MNL974" s="26"/>
      <c r="MNM974" s="26"/>
      <c r="MNN974" s="26"/>
      <c r="MNO974" s="26"/>
      <c r="MNP974" s="26"/>
      <c r="MNQ974" s="26"/>
      <c r="MNR974" s="26"/>
      <c r="MNS974" s="26"/>
      <c r="MNT974" s="26"/>
      <c r="MNU974" s="26"/>
      <c r="MNV974" s="26"/>
      <c r="MNW974" s="26"/>
      <c r="MNX974" s="26"/>
      <c r="MNY974" s="26"/>
      <c r="MNZ974" s="26"/>
      <c r="MOA974" s="26"/>
      <c r="MOB974" s="26"/>
      <c r="MOC974" s="26"/>
      <c r="MOD974" s="26"/>
      <c r="MOE974" s="26"/>
      <c r="MOF974" s="26"/>
      <c r="MOG974" s="26"/>
      <c r="MOH974" s="26"/>
      <c r="MOI974" s="26"/>
      <c r="MOJ974" s="26"/>
      <c r="MOK974" s="26"/>
      <c r="MOL974" s="26"/>
      <c r="MOM974" s="26"/>
      <c r="MON974" s="26"/>
      <c r="MOO974" s="26"/>
      <c r="MOP974" s="26"/>
      <c r="MOQ974" s="26"/>
      <c r="MOR974" s="26"/>
      <c r="MOS974" s="26"/>
      <c r="MOT974" s="26"/>
      <c r="MOU974" s="26"/>
      <c r="MOV974" s="26"/>
      <c r="MOW974" s="26"/>
      <c r="MOX974" s="26"/>
      <c r="MOY974" s="26"/>
      <c r="MOZ974" s="26"/>
      <c r="MPA974" s="26"/>
      <c r="MPB974" s="26"/>
      <c r="MPC974" s="26"/>
      <c r="MPD974" s="26"/>
      <c r="MPE974" s="26"/>
      <c r="MPF974" s="26"/>
      <c r="MPG974" s="26"/>
      <c r="MPH974" s="26"/>
      <c r="MPI974" s="26"/>
      <c r="MPJ974" s="26"/>
      <c r="MPK974" s="26"/>
      <c r="MPL974" s="26"/>
      <c r="MPM974" s="26"/>
      <c r="MPN974" s="26"/>
      <c r="MPO974" s="26"/>
      <c r="MPP974" s="26"/>
      <c r="MPQ974" s="26"/>
      <c r="MPR974" s="26"/>
      <c r="MPS974" s="26"/>
      <c r="MPT974" s="26"/>
      <c r="MPU974" s="26"/>
      <c r="MPV974" s="26"/>
      <c r="MPW974" s="26"/>
      <c r="MPX974" s="26"/>
      <c r="MPY974" s="26"/>
      <c r="MPZ974" s="26"/>
      <c r="MQA974" s="26"/>
      <c r="MQB974" s="26"/>
      <c r="MQC974" s="26"/>
      <c r="MQD974" s="26"/>
      <c r="MQE974" s="26"/>
      <c r="MQF974" s="26"/>
      <c r="MQG974" s="26"/>
      <c r="MQH974" s="26"/>
      <c r="MQI974" s="26"/>
      <c r="MQJ974" s="26"/>
      <c r="MQK974" s="26"/>
      <c r="MQL974" s="26"/>
      <c r="MQM974" s="26"/>
      <c r="MQN974" s="26"/>
      <c r="MQO974" s="26"/>
      <c r="MQP974" s="26"/>
      <c r="MQQ974" s="26"/>
      <c r="MQR974" s="26"/>
      <c r="MQS974" s="26"/>
      <c r="MQT974" s="26"/>
      <c r="MQU974" s="26"/>
      <c r="MQV974" s="26"/>
      <c r="MQW974" s="26"/>
      <c r="MQX974" s="26"/>
      <c r="MQY974" s="26"/>
      <c r="MQZ974" s="26"/>
      <c r="MRA974" s="26"/>
      <c r="MRB974" s="26"/>
      <c r="MRC974" s="26"/>
      <c r="MRD974" s="26"/>
      <c r="MRE974" s="26"/>
      <c r="MRF974" s="26"/>
      <c r="MRG974" s="26"/>
      <c r="MRH974" s="26"/>
      <c r="MRI974" s="26"/>
      <c r="MRJ974" s="26"/>
      <c r="MRK974" s="26"/>
      <c r="MRL974" s="26"/>
      <c r="MRM974" s="26"/>
      <c r="MRN974" s="26"/>
      <c r="MRO974" s="26"/>
      <c r="MRP974" s="26"/>
      <c r="MRQ974" s="26"/>
      <c r="MRR974" s="26"/>
      <c r="MRS974" s="26"/>
      <c r="MRT974" s="26"/>
      <c r="MRU974" s="26"/>
      <c r="MRV974" s="26"/>
      <c r="MRW974" s="26"/>
      <c r="MRX974" s="26"/>
      <c r="MRY974" s="26"/>
      <c r="MRZ974" s="26"/>
      <c r="MSA974" s="26"/>
      <c r="MSB974" s="26"/>
      <c r="MSC974" s="26"/>
      <c r="MSD974" s="26"/>
      <c r="MSE974" s="26"/>
      <c r="MSF974" s="26"/>
      <c r="MSG974" s="26"/>
      <c r="MSH974" s="26"/>
      <c r="MSI974" s="26"/>
      <c r="MSJ974" s="26"/>
      <c r="MSK974" s="26"/>
      <c r="MSL974" s="26"/>
      <c r="MSM974" s="26"/>
      <c r="MSN974" s="26"/>
      <c r="MSO974" s="26"/>
      <c r="MSP974" s="26"/>
      <c r="MSQ974" s="26"/>
      <c r="MSR974" s="26"/>
      <c r="MSS974" s="26"/>
      <c r="MST974" s="26"/>
      <c r="MSU974" s="26"/>
      <c r="MSV974" s="26"/>
      <c r="MSW974" s="26"/>
      <c r="MSX974" s="26"/>
      <c r="MSY974" s="26"/>
      <c r="MSZ974" s="26"/>
      <c r="MTA974" s="26"/>
      <c r="MTB974" s="26"/>
      <c r="MTC974" s="26"/>
      <c r="MTD974" s="26"/>
      <c r="MTE974" s="26"/>
      <c r="MTF974" s="26"/>
      <c r="MTG974" s="26"/>
      <c r="MTH974" s="26"/>
      <c r="MTI974" s="26"/>
      <c r="MTJ974" s="26"/>
      <c r="MTK974" s="26"/>
      <c r="MTL974" s="26"/>
      <c r="MTM974" s="26"/>
      <c r="MTN974" s="26"/>
      <c r="MTO974" s="26"/>
      <c r="MTP974" s="26"/>
      <c r="MTQ974" s="26"/>
      <c r="MTR974" s="26"/>
      <c r="MTS974" s="26"/>
      <c r="MTT974" s="26"/>
      <c r="MTU974" s="26"/>
      <c r="MTV974" s="26"/>
      <c r="MTW974" s="26"/>
      <c r="MTX974" s="26"/>
      <c r="MTY974" s="26"/>
      <c r="MTZ974" s="26"/>
      <c r="MUA974" s="26"/>
      <c r="MUB974" s="26"/>
      <c r="MUC974" s="26"/>
      <c r="MUD974" s="26"/>
      <c r="MUE974" s="26"/>
      <c r="MUF974" s="26"/>
      <c r="MUG974" s="26"/>
      <c r="MUH974" s="26"/>
      <c r="MUI974" s="26"/>
      <c r="MUJ974" s="26"/>
      <c r="MUK974" s="26"/>
      <c r="MUL974" s="26"/>
      <c r="MUM974" s="26"/>
      <c r="MUN974" s="26"/>
      <c r="MUO974" s="26"/>
      <c r="MUP974" s="26"/>
      <c r="MUQ974" s="26"/>
      <c r="MUR974" s="26"/>
      <c r="MUS974" s="26"/>
      <c r="MUT974" s="26"/>
      <c r="MUU974" s="26"/>
      <c r="MUV974" s="26"/>
      <c r="MUW974" s="26"/>
      <c r="MUX974" s="26"/>
      <c r="MUY974" s="26"/>
      <c r="MUZ974" s="26"/>
      <c r="MVA974" s="26"/>
      <c r="MVB974" s="26"/>
      <c r="MVC974" s="26"/>
      <c r="MVD974" s="26"/>
      <c r="MVE974" s="26"/>
      <c r="MVF974" s="26"/>
      <c r="MVG974" s="26"/>
      <c r="MVH974" s="26"/>
      <c r="MVI974" s="26"/>
      <c r="MVJ974" s="26"/>
      <c r="MVK974" s="26"/>
      <c r="MVL974" s="26"/>
      <c r="MVM974" s="26"/>
      <c r="MVN974" s="26"/>
      <c r="MVO974" s="26"/>
      <c r="MVP974" s="26"/>
      <c r="MVQ974" s="26"/>
      <c r="MVR974" s="26"/>
      <c r="MVS974" s="26"/>
      <c r="MVT974" s="26"/>
      <c r="MVU974" s="26"/>
      <c r="MVV974" s="26"/>
      <c r="MVW974" s="26"/>
      <c r="MVX974" s="26"/>
      <c r="MVY974" s="26"/>
      <c r="MVZ974" s="26"/>
      <c r="MWA974" s="26"/>
      <c r="MWB974" s="26"/>
      <c r="MWC974" s="26"/>
      <c r="MWD974" s="26"/>
      <c r="MWE974" s="26"/>
      <c r="MWF974" s="26"/>
      <c r="MWG974" s="26"/>
      <c r="MWH974" s="26"/>
      <c r="MWI974" s="26"/>
      <c r="MWJ974" s="26"/>
      <c r="MWK974" s="26"/>
      <c r="MWL974" s="26"/>
      <c r="MWM974" s="26"/>
      <c r="MWN974" s="26"/>
      <c r="MWO974" s="26"/>
      <c r="MWP974" s="26"/>
      <c r="MWQ974" s="26"/>
      <c r="MWR974" s="26"/>
      <c r="MWS974" s="26"/>
      <c r="MWT974" s="26"/>
      <c r="MWU974" s="26"/>
      <c r="MWV974" s="26"/>
      <c r="MWW974" s="26"/>
      <c r="MWX974" s="26"/>
      <c r="MWY974" s="26"/>
      <c r="MWZ974" s="26"/>
      <c r="MXA974" s="26"/>
      <c r="MXB974" s="26"/>
      <c r="MXC974" s="26"/>
      <c r="MXD974" s="26"/>
      <c r="MXE974" s="26"/>
      <c r="MXF974" s="26"/>
      <c r="MXG974" s="26"/>
      <c r="MXH974" s="26"/>
      <c r="MXI974" s="26"/>
      <c r="MXJ974" s="26"/>
      <c r="MXK974" s="26"/>
      <c r="MXL974" s="26"/>
      <c r="MXM974" s="26"/>
      <c r="MXN974" s="26"/>
      <c r="MXO974" s="26"/>
      <c r="MXP974" s="26"/>
      <c r="MXQ974" s="26"/>
      <c r="MXR974" s="26"/>
      <c r="MXS974" s="26"/>
      <c r="MXT974" s="26"/>
      <c r="MXU974" s="26"/>
      <c r="MXV974" s="26"/>
      <c r="MXW974" s="26"/>
      <c r="MXX974" s="26"/>
      <c r="MXY974" s="26"/>
      <c r="MXZ974" s="26"/>
      <c r="MYA974" s="26"/>
      <c r="MYB974" s="26"/>
      <c r="MYC974" s="26"/>
      <c r="MYD974" s="26"/>
      <c r="MYE974" s="26"/>
      <c r="MYF974" s="26"/>
      <c r="MYG974" s="26"/>
      <c r="MYH974" s="26"/>
      <c r="MYI974" s="26"/>
      <c r="MYJ974" s="26"/>
      <c r="MYK974" s="26"/>
      <c r="MYL974" s="26"/>
      <c r="MYM974" s="26"/>
      <c r="MYN974" s="26"/>
      <c r="MYO974" s="26"/>
      <c r="MYP974" s="26"/>
      <c r="MYQ974" s="26"/>
      <c r="MYR974" s="26"/>
      <c r="MYS974" s="26"/>
      <c r="MYT974" s="26"/>
      <c r="MYU974" s="26"/>
      <c r="MYV974" s="26"/>
      <c r="MYW974" s="26"/>
      <c r="MYX974" s="26"/>
      <c r="MYY974" s="26"/>
      <c r="MYZ974" s="26"/>
      <c r="MZA974" s="26"/>
      <c r="MZB974" s="26"/>
      <c r="MZC974" s="26"/>
      <c r="MZD974" s="26"/>
      <c r="MZE974" s="26"/>
      <c r="MZF974" s="26"/>
      <c r="MZG974" s="26"/>
      <c r="MZH974" s="26"/>
      <c r="MZI974" s="26"/>
      <c r="MZJ974" s="26"/>
      <c r="MZK974" s="26"/>
      <c r="MZL974" s="26"/>
      <c r="MZM974" s="26"/>
      <c r="MZN974" s="26"/>
      <c r="MZO974" s="26"/>
      <c r="MZP974" s="26"/>
      <c r="MZQ974" s="26"/>
      <c r="MZR974" s="26"/>
      <c r="MZS974" s="26"/>
      <c r="MZT974" s="26"/>
      <c r="MZU974" s="26"/>
      <c r="MZV974" s="26"/>
      <c r="MZW974" s="26"/>
      <c r="MZX974" s="26"/>
      <c r="MZY974" s="26"/>
      <c r="MZZ974" s="26"/>
      <c r="NAA974" s="26"/>
      <c r="NAB974" s="26"/>
      <c r="NAC974" s="26"/>
      <c r="NAD974" s="26"/>
      <c r="NAE974" s="26"/>
      <c r="NAF974" s="26"/>
      <c r="NAG974" s="26"/>
      <c r="NAH974" s="26"/>
      <c r="NAI974" s="26"/>
      <c r="NAJ974" s="26"/>
      <c r="NAK974" s="26"/>
      <c r="NAL974" s="26"/>
      <c r="NAM974" s="26"/>
      <c r="NAN974" s="26"/>
      <c r="NAO974" s="26"/>
      <c r="NAP974" s="26"/>
      <c r="NAQ974" s="26"/>
      <c r="NAR974" s="26"/>
      <c r="NAS974" s="26"/>
      <c r="NAT974" s="26"/>
      <c r="NAU974" s="26"/>
      <c r="NAV974" s="26"/>
      <c r="NAW974" s="26"/>
      <c r="NAX974" s="26"/>
      <c r="NAY974" s="26"/>
      <c r="NAZ974" s="26"/>
      <c r="NBA974" s="26"/>
      <c r="NBB974" s="26"/>
      <c r="NBC974" s="26"/>
      <c r="NBD974" s="26"/>
      <c r="NBE974" s="26"/>
      <c r="NBF974" s="26"/>
      <c r="NBG974" s="26"/>
      <c r="NBH974" s="26"/>
      <c r="NBI974" s="26"/>
      <c r="NBJ974" s="26"/>
      <c r="NBK974" s="26"/>
      <c r="NBL974" s="26"/>
      <c r="NBM974" s="26"/>
      <c r="NBN974" s="26"/>
      <c r="NBO974" s="26"/>
      <c r="NBP974" s="26"/>
      <c r="NBQ974" s="26"/>
      <c r="NBR974" s="26"/>
      <c r="NBS974" s="26"/>
      <c r="NBT974" s="26"/>
      <c r="NBU974" s="26"/>
      <c r="NBV974" s="26"/>
      <c r="NBW974" s="26"/>
      <c r="NBX974" s="26"/>
      <c r="NBY974" s="26"/>
      <c r="NBZ974" s="26"/>
      <c r="NCA974" s="26"/>
      <c r="NCB974" s="26"/>
      <c r="NCC974" s="26"/>
      <c r="NCD974" s="26"/>
      <c r="NCE974" s="26"/>
      <c r="NCF974" s="26"/>
      <c r="NCG974" s="26"/>
      <c r="NCH974" s="26"/>
      <c r="NCI974" s="26"/>
      <c r="NCJ974" s="26"/>
      <c r="NCK974" s="26"/>
      <c r="NCL974" s="26"/>
      <c r="NCM974" s="26"/>
      <c r="NCN974" s="26"/>
      <c r="NCO974" s="26"/>
      <c r="NCP974" s="26"/>
      <c r="NCQ974" s="26"/>
      <c r="NCR974" s="26"/>
      <c r="NCS974" s="26"/>
      <c r="NCT974" s="26"/>
      <c r="NCU974" s="26"/>
      <c r="NCV974" s="26"/>
      <c r="NCW974" s="26"/>
      <c r="NCX974" s="26"/>
      <c r="NCY974" s="26"/>
      <c r="NCZ974" s="26"/>
      <c r="NDA974" s="26"/>
      <c r="NDB974" s="26"/>
      <c r="NDC974" s="26"/>
      <c r="NDD974" s="26"/>
      <c r="NDE974" s="26"/>
      <c r="NDF974" s="26"/>
      <c r="NDG974" s="26"/>
      <c r="NDH974" s="26"/>
      <c r="NDI974" s="26"/>
      <c r="NDJ974" s="26"/>
      <c r="NDK974" s="26"/>
      <c r="NDL974" s="26"/>
      <c r="NDM974" s="26"/>
      <c r="NDN974" s="26"/>
      <c r="NDO974" s="26"/>
      <c r="NDP974" s="26"/>
      <c r="NDQ974" s="26"/>
      <c r="NDR974" s="26"/>
      <c r="NDS974" s="26"/>
      <c r="NDT974" s="26"/>
      <c r="NDU974" s="26"/>
      <c r="NDV974" s="26"/>
      <c r="NDW974" s="26"/>
      <c r="NDX974" s="26"/>
      <c r="NDY974" s="26"/>
      <c r="NDZ974" s="26"/>
      <c r="NEA974" s="26"/>
      <c r="NEB974" s="26"/>
      <c r="NEC974" s="26"/>
      <c r="NED974" s="26"/>
      <c r="NEE974" s="26"/>
      <c r="NEF974" s="26"/>
      <c r="NEG974" s="26"/>
      <c r="NEH974" s="26"/>
      <c r="NEI974" s="26"/>
      <c r="NEJ974" s="26"/>
      <c r="NEK974" s="26"/>
      <c r="NEL974" s="26"/>
      <c r="NEM974" s="26"/>
      <c r="NEN974" s="26"/>
      <c r="NEO974" s="26"/>
      <c r="NEP974" s="26"/>
      <c r="NEQ974" s="26"/>
      <c r="NER974" s="26"/>
      <c r="NES974" s="26"/>
      <c r="NET974" s="26"/>
      <c r="NEU974" s="26"/>
      <c r="NEV974" s="26"/>
      <c r="NEW974" s="26"/>
      <c r="NEX974" s="26"/>
      <c r="NEY974" s="26"/>
      <c r="NEZ974" s="26"/>
      <c r="NFA974" s="26"/>
      <c r="NFB974" s="26"/>
      <c r="NFC974" s="26"/>
      <c r="NFD974" s="26"/>
      <c r="NFE974" s="26"/>
      <c r="NFF974" s="26"/>
      <c r="NFG974" s="26"/>
      <c r="NFH974" s="26"/>
      <c r="NFI974" s="26"/>
      <c r="NFJ974" s="26"/>
      <c r="NFK974" s="26"/>
      <c r="NFL974" s="26"/>
      <c r="NFM974" s="26"/>
      <c r="NFN974" s="26"/>
      <c r="NFO974" s="26"/>
      <c r="NFP974" s="26"/>
      <c r="NFQ974" s="26"/>
      <c r="NFR974" s="26"/>
      <c r="NFS974" s="26"/>
      <c r="NFT974" s="26"/>
      <c r="NFU974" s="26"/>
      <c r="NFV974" s="26"/>
      <c r="NFW974" s="26"/>
      <c r="NFX974" s="26"/>
      <c r="NFY974" s="26"/>
      <c r="NFZ974" s="26"/>
      <c r="NGA974" s="26"/>
      <c r="NGB974" s="26"/>
      <c r="NGC974" s="26"/>
      <c r="NGD974" s="26"/>
      <c r="NGE974" s="26"/>
      <c r="NGF974" s="26"/>
      <c r="NGG974" s="26"/>
      <c r="NGH974" s="26"/>
      <c r="NGI974" s="26"/>
      <c r="NGJ974" s="26"/>
      <c r="NGK974" s="26"/>
      <c r="NGL974" s="26"/>
      <c r="NGM974" s="26"/>
      <c r="NGN974" s="26"/>
      <c r="NGO974" s="26"/>
      <c r="NGP974" s="26"/>
      <c r="NGQ974" s="26"/>
      <c r="NGR974" s="26"/>
      <c r="NGS974" s="26"/>
      <c r="NGT974" s="26"/>
      <c r="NGU974" s="26"/>
      <c r="NGV974" s="26"/>
      <c r="NGW974" s="26"/>
      <c r="NGX974" s="26"/>
      <c r="NGY974" s="26"/>
      <c r="NGZ974" s="26"/>
      <c r="NHA974" s="26"/>
      <c r="NHB974" s="26"/>
      <c r="NHC974" s="26"/>
      <c r="NHD974" s="26"/>
      <c r="NHE974" s="26"/>
      <c r="NHF974" s="26"/>
      <c r="NHG974" s="26"/>
      <c r="NHH974" s="26"/>
      <c r="NHI974" s="26"/>
      <c r="NHJ974" s="26"/>
      <c r="NHK974" s="26"/>
      <c r="NHL974" s="26"/>
      <c r="NHM974" s="26"/>
      <c r="NHN974" s="26"/>
      <c r="NHO974" s="26"/>
      <c r="NHP974" s="26"/>
      <c r="NHQ974" s="26"/>
      <c r="NHR974" s="26"/>
      <c r="NHS974" s="26"/>
      <c r="NHT974" s="26"/>
      <c r="NHU974" s="26"/>
      <c r="NHV974" s="26"/>
      <c r="NHW974" s="26"/>
      <c r="NHX974" s="26"/>
      <c r="NHY974" s="26"/>
      <c r="NHZ974" s="26"/>
      <c r="NIA974" s="26"/>
      <c r="NIB974" s="26"/>
      <c r="NIC974" s="26"/>
      <c r="NID974" s="26"/>
      <c r="NIE974" s="26"/>
      <c r="NIF974" s="26"/>
      <c r="NIG974" s="26"/>
      <c r="NIH974" s="26"/>
      <c r="NII974" s="26"/>
      <c r="NIJ974" s="26"/>
      <c r="NIK974" s="26"/>
      <c r="NIL974" s="26"/>
      <c r="NIM974" s="26"/>
      <c r="NIN974" s="26"/>
      <c r="NIO974" s="26"/>
      <c r="NIP974" s="26"/>
      <c r="NIQ974" s="26"/>
      <c r="NIR974" s="26"/>
      <c r="NIS974" s="26"/>
      <c r="NIT974" s="26"/>
      <c r="NIU974" s="26"/>
      <c r="NIV974" s="26"/>
      <c r="NIW974" s="26"/>
      <c r="NIX974" s="26"/>
      <c r="NIY974" s="26"/>
      <c r="NIZ974" s="26"/>
      <c r="NJA974" s="26"/>
      <c r="NJB974" s="26"/>
      <c r="NJC974" s="26"/>
      <c r="NJD974" s="26"/>
      <c r="NJE974" s="26"/>
      <c r="NJF974" s="26"/>
      <c r="NJG974" s="26"/>
      <c r="NJH974" s="26"/>
      <c r="NJI974" s="26"/>
      <c r="NJJ974" s="26"/>
      <c r="NJK974" s="26"/>
      <c r="NJL974" s="26"/>
      <c r="NJM974" s="26"/>
      <c r="NJN974" s="26"/>
      <c r="NJO974" s="26"/>
      <c r="NJP974" s="26"/>
      <c r="NJQ974" s="26"/>
      <c r="NJR974" s="26"/>
      <c r="NJS974" s="26"/>
      <c r="NJT974" s="26"/>
      <c r="NJU974" s="26"/>
      <c r="NJV974" s="26"/>
      <c r="NJW974" s="26"/>
      <c r="NJX974" s="26"/>
      <c r="NJY974" s="26"/>
      <c r="NJZ974" s="26"/>
      <c r="NKA974" s="26"/>
      <c r="NKB974" s="26"/>
      <c r="NKC974" s="26"/>
      <c r="NKD974" s="26"/>
      <c r="NKE974" s="26"/>
      <c r="NKF974" s="26"/>
      <c r="NKG974" s="26"/>
      <c r="NKH974" s="26"/>
      <c r="NKI974" s="26"/>
      <c r="NKJ974" s="26"/>
      <c r="NKK974" s="26"/>
      <c r="NKL974" s="26"/>
      <c r="NKM974" s="26"/>
      <c r="NKN974" s="26"/>
      <c r="NKO974" s="26"/>
      <c r="NKP974" s="26"/>
      <c r="NKQ974" s="26"/>
      <c r="NKR974" s="26"/>
      <c r="NKS974" s="26"/>
      <c r="NKT974" s="26"/>
      <c r="NKU974" s="26"/>
      <c r="NKV974" s="26"/>
      <c r="NKW974" s="26"/>
      <c r="NKX974" s="26"/>
      <c r="NKY974" s="26"/>
      <c r="NKZ974" s="26"/>
      <c r="NLA974" s="26"/>
      <c r="NLB974" s="26"/>
      <c r="NLC974" s="26"/>
      <c r="NLD974" s="26"/>
      <c r="NLE974" s="26"/>
      <c r="NLF974" s="26"/>
      <c r="NLG974" s="26"/>
      <c r="NLH974" s="26"/>
      <c r="NLI974" s="26"/>
      <c r="NLJ974" s="26"/>
      <c r="NLK974" s="26"/>
      <c r="NLL974" s="26"/>
      <c r="NLM974" s="26"/>
      <c r="NLN974" s="26"/>
      <c r="NLO974" s="26"/>
      <c r="NLP974" s="26"/>
      <c r="NLQ974" s="26"/>
      <c r="NLR974" s="26"/>
      <c r="NLS974" s="26"/>
      <c r="NLT974" s="26"/>
      <c r="NLU974" s="26"/>
      <c r="NLV974" s="26"/>
      <c r="NLW974" s="26"/>
      <c r="NLX974" s="26"/>
      <c r="NLY974" s="26"/>
      <c r="NLZ974" s="26"/>
      <c r="NMA974" s="26"/>
      <c r="NMB974" s="26"/>
      <c r="NMC974" s="26"/>
      <c r="NMD974" s="26"/>
      <c r="NME974" s="26"/>
      <c r="NMF974" s="26"/>
      <c r="NMG974" s="26"/>
      <c r="NMH974" s="26"/>
      <c r="NMI974" s="26"/>
      <c r="NMJ974" s="26"/>
      <c r="NMK974" s="26"/>
      <c r="NML974" s="26"/>
      <c r="NMM974" s="26"/>
      <c r="NMN974" s="26"/>
      <c r="NMO974" s="26"/>
      <c r="NMP974" s="26"/>
      <c r="NMQ974" s="26"/>
      <c r="NMR974" s="26"/>
      <c r="NMS974" s="26"/>
      <c r="NMT974" s="26"/>
      <c r="NMU974" s="26"/>
      <c r="NMV974" s="26"/>
      <c r="NMW974" s="26"/>
      <c r="NMX974" s="26"/>
      <c r="NMY974" s="26"/>
      <c r="NMZ974" s="26"/>
      <c r="NNA974" s="26"/>
      <c r="NNB974" s="26"/>
      <c r="NNC974" s="26"/>
      <c r="NND974" s="26"/>
      <c r="NNE974" s="26"/>
      <c r="NNF974" s="26"/>
      <c r="NNG974" s="26"/>
      <c r="NNH974" s="26"/>
      <c r="NNI974" s="26"/>
      <c r="NNJ974" s="26"/>
      <c r="NNK974" s="26"/>
      <c r="NNL974" s="26"/>
      <c r="NNM974" s="26"/>
      <c r="NNN974" s="26"/>
      <c r="NNO974" s="26"/>
      <c r="NNP974" s="26"/>
      <c r="NNQ974" s="26"/>
      <c r="NNR974" s="26"/>
      <c r="NNS974" s="26"/>
      <c r="NNT974" s="26"/>
      <c r="NNU974" s="26"/>
      <c r="NNV974" s="26"/>
      <c r="NNW974" s="26"/>
      <c r="NNX974" s="26"/>
      <c r="NNY974" s="26"/>
      <c r="NNZ974" s="26"/>
      <c r="NOA974" s="26"/>
      <c r="NOB974" s="26"/>
      <c r="NOC974" s="26"/>
      <c r="NOD974" s="26"/>
      <c r="NOE974" s="26"/>
      <c r="NOF974" s="26"/>
      <c r="NOG974" s="26"/>
      <c r="NOH974" s="26"/>
      <c r="NOI974" s="26"/>
      <c r="NOJ974" s="26"/>
      <c r="NOK974" s="26"/>
      <c r="NOL974" s="26"/>
      <c r="NOM974" s="26"/>
      <c r="NON974" s="26"/>
      <c r="NOO974" s="26"/>
      <c r="NOP974" s="26"/>
      <c r="NOQ974" s="26"/>
      <c r="NOR974" s="26"/>
      <c r="NOS974" s="26"/>
      <c r="NOT974" s="26"/>
      <c r="NOU974" s="26"/>
      <c r="NOV974" s="26"/>
      <c r="NOW974" s="26"/>
      <c r="NOX974" s="26"/>
      <c r="NOY974" s="26"/>
      <c r="NOZ974" s="26"/>
      <c r="NPA974" s="26"/>
      <c r="NPB974" s="26"/>
      <c r="NPC974" s="26"/>
      <c r="NPD974" s="26"/>
      <c r="NPE974" s="26"/>
      <c r="NPF974" s="26"/>
      <c r="NPG974" s="26"/>
      <c r="NPH974" s="26"/>
      <c r="NPI974" s="26"/>
      <c r="NPJ974" s="26"/>
      <c r="NPK974" s="26"/>
      <c r="NPL974" s="26"/>
      <c r="NPM974" s="26"/>
      <c r="NPN974" s="26"/>
      <c r="NPO974" s="26"/>
      <c r="NPP974" s="26"/>
      <c r="NPQ974" s="26"/>
      <c r="NPR974" s="26"/>
      <c r="NPS974" s="26"/>
      <c r="NPT974" s="26"/>
      <c r="NPU974" s="26"/>
      <c r="NPV974" s="26"/>
      <c r="NPW974" s="26"/>
      <c r="NPX974" s="26"/>
      <c r="NPY974" s="26"/>
      <c r="NPZ974" s="26"/>
      <c r="NQA974" s="26"/>
      <c r="NQB974" s="26"/>
      <c r="NQC974" s="26"/>
      <c r="NQD974" s="26"/>
      <c r="NQE974" s="26"/>
      <c r="NQF974" s="26"/>
      <c r="NQG974" s="26"/>
      <c r="NQH974" s="26"/>
      <c r="NQI974" s="26"/>
      <c r="NQJ974" s="26"/>
      <c r="NQK974" s="26"/>
      <c r="NQL974" s="26"/>
      <c r="NQM974" s="26"/>
      <c r="NQN974" s="26"/>
      <c r="NQO974" s="26"/>
      <c r="NQP974" s="26"/>
      <c r="NQQ974" s="26"/>
      <c r="NQR974" s="26"/>
      <c r="NQS974" s="26"/>
      <c r="NQT974" s="26"/>
      <c r="NQU974" s="26"/>
      <c r="NQV974" s="26"/>
      <c r="NQW974" s="26"/>
      <c r="NQX974" s="26"/>
      <c r="NQY974" s="26"/>
      <c r="NQZ974" s="26"/>
      <c r="NRA974" s="26"/>
      <c r="NRB974" s="26"/>
      <c r="NRC974" s="26"/>
      <c r="NRD974" s="26"/>
      <c r="NRE974" s="26"/>
      <c r="NRF974" s="26"/>
      <c r="NRG974" s="26"/>
      <c r="NRH974" s="26"/>
      <c r="NRI974" s="26"/>
      <c r="NRJ974" s="26"/>
      <c r="NRK974" s="26"/>
      <c r="NRL974" s="26"/>
      <c r="NRM974" s="26"/>
      <c r="NRN974" s="26"/>
      <c r="NRO974" s="26"/>
      <c r="NRP974" s="26"/>
      <c r="NRQ974" s="26"/>
      <c r="NRR974" s="26"/>
      <c r="NRS974" s="26"/>
      <c r="NRT974" s="26"/>
      <c r="NRU974" s="26"/>
      <c r="NRV974" s="26"/>
      <c r="NRW974" s="26"/>
      <c r="NRX974" s="26"/>
      <c r="NRY974" s="26"/>
      <c r="NRZ974" s="26"/>
      <c r="NSA974" s="26"/>
      <c r="NSB974" s="26"/>
      <c r="NSC974" s="26"/>
      <c r="NSD974" s="26"/>
      <c r="NSE974" s="26"/>
      <c r="NSF974" s="26"/>
      <c r="NSG974" s="26"/>
      <c r="NSH974" s="26"/>
      <c r="NSI974" s="26"/>
      <c r="NSJ974" s="26"/>
      <c r="NSK974" s="26"/>
      <c r="NSL974" s="26"/>
      <c r="NSM974" s="26"/>
      <c r="NSN974" s="26"/>
      <c r="NSO974" s="26"/>
      <c r="NSP974" s="26"/>
      <c r="NSQ974" s="26"/>
      <c r="NSR974" s="26"/>
      <c r="NSS974" s="26"/>
      <c r="NST974" s="26"/>
      <c r="NSU974" s="26"/>
      <c r="NSV974" s="26"/>
      <c r="NSW974" s="26"/>
      <c r="NSX974" s="26"/>
      <c r="NSY974" s="26"/>
      <c r="NSZ974" s="26"/>
      <c r="NTA974" s="26"/>
      <c r="NTB974" s="26"/>
      <c r="NTC974" s="26"/>
      <c r="NTD974" s="26"/>
      <c r="NTE974" s="26"/>
      <c r="NTF974" s="26"/>
      <c r="NTG974" s="26"/>
      <c r="NTH974" s="26"/>
      <c r="NTI974" s="26"/>
      <c r="NTJ974" s="26"/>
      <c r="NTK974" s="26"/>
      <c r="NTL974" s="26"/>
      <c r="NTM974" s="26"/>
      <c r="NTN974" s="26"/>
      <c r="NTO974" s="26"/>
      <c r="NTP974" s="26"/>
      <c r="NTQ974" s="26"/>
      <c r="NTR974" s="26"/>
      <c r="NTS974" s="26"/>
      <c r="NTT974" s="26"/>
      <c r="NTU974" s="26"/>
      <c r="NTV974" s="26"/>
      <c r="NTW974" s="26"/>
      <c r="NTX974" s="26"/>
      <c r="NTY974" s="26"/>
      <c r="NTZ974" s="26"/>
      <c r="NUA974" s="26"/>
      <c r="NUB974" s="26"/>
      <c r="NUC974" s="26"/>
      <c r="NUD974" s="26"/>
      <c r="NUE974" s="26"/>
      <c r="NUF974" s="26"/>
      <c r="NUG974" s="26"/>
      <c r="NUH974" s="26"/>
      <c r="NUI974" s="26"/>
      <c r="NUJ974" s="26"/>
      <c r="NUK974" s="26"/>
      <c r="NUL974" s="26"/>
      <c r="NUM974" s="26"/>
      <c r="NUN974" s="26"/>
      <c r="NUO974" s="26"/>
      <c r="NUP974" s="26"/>
      <c r="NUQ974" s="26"/>
      <c r="NUR974" s="26"/>
      <c r="NUS974" s="26"/>
      <c r="NUT974" s="26"/>
      <c r="NUU974" s="26"/>
      <c r="NUV974" s="26"/>
      <c r="NUW974" s="26"/>
      <c r="NUX974" s="26"/>
      <c r="NUY974" s="26"/>
      <c r="NUZ974" s="26"/>
      <c r="NVA974" s="26"/>
      <c r="NVB974" s="26"/>
      <c r="NVC974" s="26"/>
      <c r="NVD974" s="26"/>
      <c r="NVE974" s="26"/>
      <c r="NVF974" s="26"/>
      <c r="NVG974" s="26"/>
      <c r="NVH974" s="26"/>
      <c r="NVI974" s="26"/>
      <c r="NVJ974" s="26"/>
      <c r="NVK974" s="26"/>
      <c r="NVL974" s="26"/>
      <c r="NVM974" s="26"/>
      <c r="NVN974" s="26"/>
      <c r="NVO974" s="26"/>
      <c r="NVP974" s="26"/>
      <c r="NVQ974" s="26"/>
      <c r="NVR974" s="26"/>
      <c r="NVS974" s="26"/>
      <c r="NVT974" s="26"/>
      <c r="NVU974" s="26"/>
      <c r="NVV974" s="26"/>
      <c r="NVW974" s="26"/>
      <c r="NVX974" s="26"/>
      <c r="NVY974" s="26"/>
      <c r="NVZ974" s="26"/>
      <c r="NWA974" s="26"/>
      <c r="NWB974" s="26"/>
      <c r="NWC974" s="26"/>
      <c r="NWD974" s="26"/>
      <c r="NWE974" s="26"/>
      <c r="NWF974" s="26"/>
      <c r="NWG974" s="26"/>
      <c r="NWH974" s="26"/>
      <c r="NWI974" s="26"/>
      <c r="NWJ974" s="26"/>
      <c r="NWK974" s="26"/>
      <c r="NWL974" s="26"/>
      <c r="NWM974" s="26"/>
      <c r="NWN974" s="26"/>
      <c r="NWO974" s="26"/>
      <c r="NWP974" s="26"/>
      <c r="NWQ974" s="26"/>
      <c r="NWR974" s="26"/>
      <c r="NWS974" s="26"/>
      <c r="NWT974" s="26"/>
      <c r="NWU974" s="26"/>
      <c r="NWV974" s="26"/>
      <c r="NWW974" s="26"/>
      <c r="NWX974" s="26"/>
      <c r="NWY974" s="26"/>
      <c r="NWZ974" s="26"/>
      <c r="NXA974" s="26"/>
      <c r="NXB974" s="26"/>
      <c r="NXC974" s="26"/>
      <c r="NXD974" s="26"/>
      <c r="NXE974" s="26"/>
      <c r="NXF974" s="26"/>
      <c r="NXG974" s="26"/>
      <c r="NXH974" s="26"/>
      <c r="NXI974" s="26"/>
      <c r="NXJ974" s="26"/>
      <c r="NXK974" s="26"/>
      <c r="NXL974" s="26"/>
      <c r="NXM974" s="26"/>
      <c r="NXN974" s="26"/>
      <c r="NXO974" s="26"/>
      <c r="NXP974" s="26"/>
      <c r="NXQ974" s="26"/>
      <c r="NXR974" s="26"/>
      <c r="NXS974" s="26"/>
      <c r="NXT974" s="26"/>
      <c r="NXU974" s="26"/>
      <c r="NXV974" s="26"/>
      <c r="NXW974" s="26"/>
      <c r="NXX974" s="26"/>
      <c r="NXY974" s="26"/>
      <c r="NXZ974" s="26"/>
      <c r="NYA974" s="26"/>
      <c r="NYB974" s="26"/>
      <c r="NYC974" s="26"/>
      <c r="NYD974" s="26"/>
      <c r="NYE974" s="26"/>
      <c r="NYF974" s="26"/>
      <c r="NYG974" s="26"/>
      <c r="NYH974" s="26"/>
      <c r="NYI974" s="26"/>
      <c r="NYJ974" s="26"/>
      <c r="NYK974" s="26"/>
      <c r="NYL974" s="26"/>
      <c r="NYM974" s="26"/>
      <c r="NYN974" s="26"/>
      <c r="NYO974" s="26"/>
      <c r="NYP974" s="26"/>
      <c r="NYQ974" s="26"/>
      <c r="NYR974" s="26"/>
      <c r="NYS974" s="26"/>
      <c r="NYT974" s="26"/>
      <c r="NYU974" s="26"/>
      <c r="NYV974" s="26"/>
      <c r="NYW974" s="26"/>
      <c r="NYX974" s="26"/>
      <c r="NYY974" s="26"/>
      <c r="NYZ974" s="26"/>
      <c r="NZA974" s="26"/>
      <c r="NZB974" s="26"/>
      <c r="NZC974" s="26"/>
      <c r="NZD974" s="26"/>
      <c r="NZE974" s="26"/>
      <c r="NZF974" s="26"/>
      <c r="NZG974" s="26"/>
      <c r="NZH974" s="26"/>
      <c r="NZI974" s="26"/>
      <c r="NZJ974" s="26"/>
      <c r="NZK974" s="26"/>
      <c r="NZL974" s="26"/>
      <c r="NZM974" s="26"/>
      <c r="NZN974" s="26"/>
      <c r="NZO974" s="26"/>
      <c r="NZP974" s="26"/>
      <c r="NZQ974" s="26"/>
      <c r="NZR974" s="26"/>
      <c r="NZS974" s="26"/>
      <c r="NZT974" s="26"/>
      <c r="NZU974" s="26"/>
      <c r="NZV974" s="26"/>
      <c r="NZW974" s="26"/>
      <c r="NZX974" s="26"/>
      <c r="NZY974" s="26"/>
      <c r="NZZ974" s="26"/>
      <c r="OAA974" s="26"/>
      <c r="OAB974" s="26"/>
      <c r="OAC974" s="26"/>
      <c r="OAD974" s="26"/>
      <c r="OAE974" s="26"/>
      <c r="OAF974" s="26"/>
      <c r="OAG974" s="26"/>
      <c r="OAH974" s="26"/>
      <c r="OAI974" s="26"/>
      <c r="OAJ974" s="26"/>
      <c r="OAK974" s="26"/>
      <c r="OAL974" s="26"/>
      <c r="OAM974" s="26"/>
      <c r="OAN974" s="26"/>
      <c r="OAO974" s="26"/>
      <c r="OAP974" s="26"/>
      <c r="OAQ974" s="26"/>
      <c r="OAR974" s="26"/>
      <c r="OAS974" s="26"/>
      <c r="OAT974" s="26"/>
      <c r="OAU974" s="26"/>
      <c r="OAV974" s="26"/>
      <c r="OAW974" s="26"/>
      <c r="OAX974" s="26"/>
      <c r="OAY974" s="26"/>
      <c r="OAZ974" s="26"/>
      <c r="OBA974" s="26"/>
      <c r="OBB974" s="26"/>
      <c r="OBC974" s="26"/>
      <c r="OBD974" s="26"/>
      <c r="OBE974" s="26"/>
      <c r="OBF974" s="26"/>
      <c r="OBG974" s="26"/>
      <c r="OBH974" s="26"/>
      <c r="OBI974" s="26"/>
      <c r="OBJ974" s="26"/>
      <c r="OBK974" s="26"/>
      <c r="OBL974" s="26"/>
      <c r="OBM974" s="26"/>
      <c r="OBN974" s="26"/>
      <c r="OBO974" s="26"/>
      <c r="OBP974" s="26"/>
      <c r="OBQ974" s="26"/>
      <c r="OBR974" s="26"/>
      <c r="OBS974" s="26"/>
      <c r="OBT974" s="26"/>
      <c r="OBU974" s="26"/>
      <c r="OBV974" s="26"/>
      <c r="OBW974" s="26"/>
      <c r="OBX974" s="26"/>
      <c r="OBY974" s="26"/>
      <c r="OBZ974" s="26"/>
      <c r="OCA974" s="26"/>
      <c r="OCB974" s="26"/>
      <c r="OCC974" s="26"/>
      <c r="OCD974" s="26"/>
      <c r="OCE974" s="26"/>
      <c r="OCF974" s="26"/>
      <c r="OCG974" s="26"/>
      <c r="OCH974" s="26"/>
      <c r="OCI974" s="26"/>
      <c r="OCJ974" s="26"/>
      <c r="OCK974" s="26"/>
      <c r="OCL974" s="26"/>
      <c r="OCM974" s="26"/>
      <c r="OCN974" s="26"/>
      <c r="OCO974" s="26"/>
      <c r="OCP974" s="26"/>
      <c r="OCQ974" s="26"/>
      <c r="OCR974" s="26"/>
      <c r="OCS974" s="26"/>
      <c r="OCT974" s="26"/>
      <c r="OCU974" s="26"/>
      <c r="OCV974" s="26"/>
      <c r="OCW974" s="26"/>
      <c r="OCX974" s="26"/>
      <c r="OCY974" s="26"/>
      <c r="OCZ974" s="26"/>
      <c r="ODA974" s="26"/>
      <c r="ODB974" s="26"/>
      <c r="ODC974" s="26"/>
      <c r="ODD974" s="26"/>
      <c r="ODE974" s="26"/>
      <c r="ODF974" s="26"/>
      <c r="ODG974" s="26"/>
      <c r="ODH974" s="26"/>
      <c r="ODI974" s="26"/>
      <c r="ODJ974" s="26"/>
      <c r="ODK974" s="26"/>
      <c r="ODL974" s="26"/>
      <c r="ODM974" s="26"/>
      <c r="ODN974" s="26"/>
      <c r="ODO974" s="26"/>
      <c r="ODP974" s="26"/>
      <c r="ODQ974" s="26"/>
      <c r="ODR974" s="26"/>
      <c r="ODS974" s="26"/>
      <c r="ODT974" s="26"/>
      <c r="ODU974" s="26"/>
      <c r="ODV974" s="26"/>
      <c r="ODW974" s="26"/>
      <c r="ODX974" s="26"/>
      <c r="ODY974" s="26"/>
      <c r="ODZ974" s="26"/>
      <c r="OEA974" s="26"/>
      <c r="OEB974" s="26"/>
      <c r="OEC974" s="26"/>
      <c r="OED974" s="26"/>
      <c r="OEE974" s="26"/>
      <c r="OEF974" s="26"/>
      <c r="OEG974" s="26"/>
      <c r="OEH974" s="26"/>
      <c r="OEI974" s="26"/>
      <c r="OEJ974" s="26"/>
      <c r="OEK974" s="26"/>
      <c r="OEL974" s="26"/>
      <c r="OEM974" s="26"/>
      <c r="OEN974" s="26"/>
      <c r="OEO974" s="26"/>
      <c r="OEP974" s="26"/>
      <c r="OEQ974" s="26"/>
      <c r="OER974" s="26"/>
      <c r="OES974" s="26"/>
      <c r="OET974" s="26"/>
      <c r="OEU974" s="26"/>
      <c r="OEV974" s="26"/>
      <c r="OEW974" s="26"/>
      <c r="OEX974" s="26"/>
      <c r="OEY974" s="26"/>
      <c r="OEZ974" s="26"/>
      <c r="OFA974" s="26"/>
      <c r="OFB974" s="26"/>
      <c r="OFC974" s="26"/>
      <c r="OFD974" s="26"/>
      <c r="OFE974" s="26"/>
      <c r="OFF974" s="26"/>
      <c r="OFG974" s="26"/>
      <c r="OFH974" s="26"/>
      <c r="OFI974" s="26"/>
      <c r="OFJ974" s="26"/>
      <c r="OFK974" s="26"/>
      <c r="OFL974" s="26"/>
      <c r="OFM974" s="26"/>
      <c r="OFN974" s="26"/>
      <c r="OFO974" s="26"/>
      <c r="OFP974" s="26"/>
      <c r="OFQ974" s="26"/>
      <c r="OFR974" s="26"/>
      <c r="OFS974" s="26"/>
      <c r="OFT974" s="26"/>
      <c r="OFU974" s="26"/>
      <c r="OFV974" s="26"/>
      <c r="OFW974" s="26"/>
      <c r="OFX974" s="26"/>
      <c r="OFY974" s="26"/>
      <c r="OFZ974" s="26"/>
      <c r="OGA974" s="26"/>
      <c r="OGB974" s="26"/>
      <c r="OGC974" s="26"/>
      <c r="OGD974" s="26"/>
      <c r="OGE974" s="26"/>
      <c r="OGF974" s="26"/>
      <c r="OGG974" s="26"/>
      <c r="OGH974" s="26"/>
      <c r="OGI974" s="26"/>
      <c r="OGJ974" s="26"/>
      <c r="OGK974" s="26"/>
      <c r="OGL974" s="26"/>
      <c r="OGM974" s="26"/>
      <c r="OGN974" s="26"/>
      <c r="OGO974" s="26"/>
      <c r="OGP974" s="26"/>
      <c r="OGQ974" s="26"/>
      <c r="OGR974" s="26"/>
      <c r="OGS974" s="26"/>
      <c r="OGT974" s="26"/>
      <c r="OGU974" s="26"/>
      <c r="OGV974" s="26"/>
      <c r="OGW974" s="26"/>
      <c r="OGX974" s="26"/>
      <c r="OGY974" s="26"/>
      <c r="OGZ974" s="26"/>
      <c r="OHA974" s="26"/>
      <c r="OHB974" s="26"/>
      <c r="OHC974" s="26"/>
      <c r="OHD974" s="26"/>
      <c r="OHE974" s="26"/>
      <c r="OHF974" s="26"/>
      <c r="OHG974" s="26"/>
      <c r="OHH974" s="26"/>
      <c r="OHI974" s="26"/>
      <c r="OHJ974" s="26"/>
      <c r="OHK974" s="26"/>
      <c r="OHL974" s="26"/>
      <c r="OHM974" s="26"/>
      <c r="OHN974" s="26"/>
      <c r="OHO974" s="26"/>
      <c r="OHP974" s="26"/>
      <c r="OHQ974" s="26"/>
      <c r="OHR974" s="26"/>
      <c r="OHS974" s="26"/>
      <c r="OHT974" s="26"/>
      <c r="OHU974" s="26"/>
      <c r="OHV974" s="26"/>
      <c r="OHW974" s="26"/>
      <c r="OHX974" s="26"/>
      <c r="OHY974" s="26"/>
      <c r="OHZ974" s="26"/>
      <c r="OIA974" s="26"/>
      <c r="OIB974" s="26"/>
      <c r="OIC974" s="26"/>
      <c r="OID974" s="26"/>
      <c r="OIE974" s="26"/>
      <c r="OIF974" s="26"/>
      <c r="OIG974" s="26"/>
      <c r="OIH974" s="26"/>
      <c r="OII974" s="26"/>
      <c r="OIJ974" s="26"/>
      <c r="OIK974" s="26"/>
      <c r="OIL974" s="26"/>
      <c r="OIM974" s="26"/>
      <c r="OIN974" s="26"/>
      <c r="OIO974" s="26"/>
      <c r="OIP974" s="26"/>
      <c r="OIQ974" s="26"/>
      <c r="OIR974" s="26"/>
      <c r="OIS974" s="26"/>
      <c r="OIT974" s="26"/>
      <c r="OIU974" s="26"/>
      <c r="OIV974" s="26"/>
      <c r="OIW974" s="26"/>
      <c r="OIX974" s="26"/>
      <c r="OIY974" s="26"/>
      <c r="OIZ974" s="26"/>
      <c r="OJA974" s="26"/>
      <c r="OJB974" s="26"/>
      <c r="OJC974" s="26"/>
      <c r="OJD974" s="26"/>
      <c r="OJE974" s="26"/>
      <c r="OJF974" s="26"/>
      <c r="OJG974" s="26"/>
      <c r="OJH974" s="26"/>
      <c r="OJI974" s="26"/>
      <c r="OJJ974" s="26"/>
      <c r="OJK974" s="26"/>
      <c r="OJL974" s="26"/>
      <c r="OJM974" s="26"/>
      <c r="OJN974" s="26"/>
      <c r="OJO974" s="26"/>
      <c r="OJP974" s="26"/>
      <c r="OJQ974" s="26"/>
      <c r="OJR974" s="26"/>
      <c r="OJS974" s="26"/>
      <c r="OJT974" s="26"/>
      <c r="OJU974" s="26"/>
      <c r="OJV974" s="26"/>
      <c r="OJW974" s="26"/>
      <c r="OJX974" s="26"/>
      <c r="OJY974" s="26"/>
      <c r="OJZ974" s="26"/>
      <c r="OKA974" s="26"/>
      <c r="OKB974" s="26"/>
      <c r="OKC974" s="26"/>
      <c r="OKD974" s="26"/>
      <c r="OKE974" s="26"/>
      <c r="OKF974" s="26"/>
      <c r="OKG974" s="26"/>
      <c r="OKH974" s="26"/>
      <c r="OKI974" s="26"/>
      <c r="OKJ974" s="26"/>
      <c r="OKK974" s="26"/>
      <c r="OKL974" s="26"/>
      <c r="OKM974" s="26"/>
      <c r="OKN974" s="26"/>
      <c r="OKO974" s="26"/>
      <c r="OKP974" s="26"/>
      <c r="OKQ974" s="26"/>
      <c r="OKR974" s="26"/>
      <c r="OKS974" s="26"/>
      <c r="OKT974" s="26"/>
      <c r="OKU974" s="26"/>
      <c r="OKV974" s="26"/>
      <c r="OKW974" s="26"/>
      <c r="OKX974" s="26"/>
      <c r="OKY974" s="26"/>
      <c r="OKZ974" s="26"/>
      <c r="OLA974" s="26"/>
      <c r="OLB974" s="26"/>
      <c r="OLC974" s="26"/>
      <c r="OLD974" s="26"/>
      <c r="OLE974" s="26"/>
      <c r="OLF974" s="26"/>
      <c r="OLG974" s="26"/>
      <c r="OLH974" s="26"/>
      <c r="OLI974" s="26"/>
      <c r="OLJ974" s="26"/>
      <c r="OLK974" s="26"/>
      <c r="OLL974" s="26"/>
      <c r="OLM974" s="26"/>
      <c r="OLN974" s="26"/>
      <c r="OLO974" s="26"/>
      <c r="OLP974" s="26"/>
      <c r="OLQ974" s="26"/>
      <c r="OLR974" s="26"/>
      <c r="OLS974" s="26"/>
      <c r="OLT974" s="26"/>
      <c r="OLU974" s="26"/>
      <c r="OLV974" s="26"/>
      <c r="OLW974" s="26"/>
      <c r="OLX974" s="26"/>
      <c r="OLY974" s="26"/>
      <c r="OLZ974" s="26"/>
      <c r="OMA974" s="26"/>
      <c r="OMB974" s="26"/>
      <c r="OMC974" s="26"/>
      <c r="OMD974" s="26"/>
      <c r="OME974" s="26"/>
      <c r="OMF974" s="26"/>
      <c r="OMG974" s="26"/>
      <c r="OMH974" s="26"/>
      <c r="OMI974" s="26"/>
      <c r="OMJ974" s="26"/>
      <c r="OMK974" s="26"/>
      <c r="OML974" s="26"/>
      <c r="OMM974" s="26"/>
      <c r="OMN974" s="26"/>
      <c r="OMO974" s="26"/>
      <c r="OMP974" s="26"/>
      <c r="OMQ974" s="26"/>
      <c r="OMR974" s="26"/>
      <c r="OMS974" s="26"/>
      <c r="OMT974" s="26"/>
      <c r="OMU974" s="26"/>
      <c r="OMV974" s="26"/>
      <c r="OMW974" s="26"/>
      <c r="OMX974" s="26"/>
      <c r="OMY974" s="26"/>
      <c r="OMZ974" s="26"/>
      <c r="ONA974" s="26"/>
      <c r="ONB974" s="26"/>
      <c r="ONC974" s="26"/>
      <c r="OND974" s="26"/>
      <c r="ONE974" s="26"/>
      <c r="ONF974" s="26"/>
      <c r="ONG974" s="26"/>
      <c r="ONH974" s="26"/>
      <c r="ONI974" s="26"/>
      <c r="ONJ974" s="26"/>
      <c r="ONK974" s="26"/>
      <c r="ONL974" s="26"/>
      <c r="ONM974" s="26"/>
      <c r="ONN974" s="26"/>
      <c r="ONO974" s="26"/>
      <c r="ONP974" s="26"/>
      <c r="ONQ974" s="26"/>
      <c r="ONR974" s="26"/>
      <c r="ONS974" s="26"/>
      <c r="ONT974" s="26"/>
      <c r="ONU974" s="26"/>
      <c r="ONV974" s="26"/>
      <c r="ONW974" s="26"/>
      <c r="ONX974" s="26"/>
      <c r="ONY974" s="26"/>
      <c r="ONZ974" s="26"/>
      <c r="OOA974" s="26"/>
      <c r="OOB974" s="26"/>
      <c r="OOC974" s="26"/>
      <c r="OOD974" s="26"/>
      <c r="OOE974" s="26"/>
      <c r="OOF974" s="26"/>
      <c r="OOG974" s="26"/>
      <c r="OOH974" s="26"/>
      <c r="OOI974" s="26"/>
      <c r="OOJ974" s="26"/>
      <c r="OOK974" s="26"/>
      <c r="OOL974" s="26"/>
      <c r="OOM974" s="26"/>
      <c r="OON974" s="26"/>
      <c r="OOO974" s="26"/>
      <c r="OOP974" s="26"/>
      <c r="OOQ974" s="26"/>
      <c r="OOR974" s="26"/>
      <c r="OOS974" s="26"/>
      <c r="OOT974" s="26"/>
      <c r="OOU974" s="26"/>
      <c r="OOV974" s="26"/>
      <c r="OOW974" s="26"/>
      <c r="OOX974" s="26"/>
      <c r="OOY974" s="26"/>
      <c r="OOZ974" s="26"/>
      <c r="OPA974" s="26"/>
      <c r="OPB974" s="26"/>
      <c r="OPC974" s="26"/>
      <c r="OPD974" s="26"/>
      <c r="OPE974" s="26"/>
      <c r="OPF974" s="26"/>
      <c r="OPG974" s="26"/>
      <c r="OPH974" s="26"/>
      <c r="OPI974" s="26"/>
      <c r="OPJ974" s="26"/>
      <c r="OPK974" s="26"/>
      <c r="OPL974" s="26"/>
      <c r="OPM974" s="26"/>
      <c r="OPN974" s="26"/>
      <c r="OPO974" s="26"/>
      <c r="OPP974" s="26"/>
      <c r="OPQ974" s="26"/>
      <c r="OPR974" s="26"/>
      <c r="OPS974" s="26"/>
      <c r="OPT974" s="26"/>
      <c r="OPU974" s="26"/>
      <c r="OPV974" s="26"/>
      <c r="OPW974" s="26"/>
      <c r="OPX974" s="26"/>
      <c r="OPY974" s="26"/>
      <c r="OPZ974" s="26"/>
      <c r="OQA974" s="26"/>
      <c r="OQB974" s="26"/>
      <c r="OQC974" s="26"/>
      <c r="OQD974" s="26"/>
      <c r="OQE974" s="26"/>
      <c r="OQF974" s="26"/>
      <c r="OQG974" s="26"/>
      <c r="OQH974" s="26"/>
      <c r="OQI974" s="26"/>
      <c r="OQJ974" s="26"/>
      <c r="OQK974" s="26"/>
      <c r="OQL974" s="26"/>
      <c r="OQM974" s="26"/>
      <c r="OQN974" s="26"/>
      <c r="OQO974" s="26"/>
      <c r="OQP974" s="26"/>
      <c r="OQQ974" s="26"/>
      <c r="OQR974" s="26"/>
      <c r="OQS974" s="26"/>
      <c r="OQT974" s="26"/>
      <c r="OQU974" s="26"/>
      <c r="OQV974" s="26"/>
      <c r="OQW974" s="26"/>
      <c r="OQX974" s="26"/>
      <c r="OQY974" s="26"/>
      <c r="OQZ974" s="26"/>
      <c r="ORA974" s="26"/>
      <c r="ORB974" s="26"/>
      <c r="ORC974" s="26"/>
      <c r="ORD974" s="26"/>
      <c r="ORE974" s="26"/>
      <c r="ORF974" s="26"/>
      <c r="ORG974" s="26"/>
      <c r="ORH974" s="26"/>
      <c r="ORI974" s="26"/>
      <c r="ORJ974" s="26"/>
      <c r="ORK974" s="26"/>
      <c r="ORL974" s="26"/>
      <c r="ORM974" s="26"/>
      <c r="ORN974" s="26"/>
      <c r="ORO974" s="26"/>
      <c r="ORP974" s="26"/>
      <c r="ORQ974" s="26"/>
      <c r="ORR974" s="26"/>
      <c r="ORS974" s="26"/>
      <c r="ORT974" s="26"/>
      <c r="ORU974" s="26"/>
      <c r="ORV974" s="26"/>
      <c r="ORW974" s="26"/>
      <c r="ORX974" s="26"/>
      <c r="ORY974" s="26"/>
      <c r="ORZ974" s="26"/>
      <c r="OSA974" s="26"/>
      <c r="OSB974" s="26"/>
      <c r="OSC974" s="26"/>
      <c r="OSD974" s="26"/>
      <c r="OSE974" s="26"/>
      <c r="OSF974" s="26"/>
      <c r="OSG974" s="26"/>
      <c r="OSH974" s="26"/>
      <c r="OSI974" s="26"/>
      <c r="OSJ974" s="26"/>
      <c r="OSK974" s="26"/>
      <c r="OSL974" s="26"/>
      <c r="OSM974" s="26"/>
      <c r="OSN974" s="26"/>
      <c r="OSO974" s="26"/>
      <c r="OSP974" s="26"/>
      <c r="OSQ974" s="26"/>
      <c r="OSR974" s="26"/>
      <c r="OSS974" s="26"/>
      <c r="OST974" s="26"/>
      <c r="OSU974" s="26"/>
      <c r="OSV974" s="26"/>
      <c r="OSW974" s="26"/>
      <c r="OSX974" s="26"/>
      <c r="OSY974" s="26"/>
      <c r="OSZ974" s="26"/>
      <c r="OTA974" s="26"/>
      <c r="OTB974" s="26"/>
      <c r="OTC974" s="26"/>
      <c r="OTD974" s="26"/>
      <c r="OTE974" s="26"/>
      <c r="OTF974" s="26"/>
      <c r="OTG974" s="26"/>
      <c r="OTH974" s="26"/>
      <c r="OTI974" s="26"/>
      <c r="OTJ974" s="26"/>
      <c r="OTK974" s="26"/>
      <c r="OTL974" s="26"/>
      <c r="OTM974" s="26"/>
      <c r="OTN974" s="26"/>
      <c r="OTO974" s="26"/>
      <c r="OTP974" s="26"/>
      <c r="OTQ974" s="26"/>
      <c r="OTR974" s="26"/>
      <c r="OTS974" s="26"/>
      <c r="OTT974" s="26"/>
      <c r="OTU974" s="26"/>
      <c r="OTV974" s="26"/>
      <c r="OTW974" s="26"/>
      <c r="OTX974" s="26"/>
      <c r="OTY974" s="26"/>
      <c r="OTZ974" s="26"/>
      <c r="OUA974" s="26"/>
      <c r="OUB974" s="26"/>
      <c r="OUC974" s="26"/>
      <c r="OUD974" s="26"/>
      <c r="OUE974" s="26"/>
      <c r="OUF974" s="26"/>
      <c r="OUG974" s="26"/>
      <c r="OUH974" s="26"/>
      <c r="OUI974" s="26"/>
      <c r="OUJ974" s="26"/>
      <c r="OUK974" s="26"/>
      <c r="OUL974" s="26"/>
      <c r="OUM974" s="26"/>
      <c r="OUN974" s="26"/>
      <c r="OUO974" s="26"/>
      <c r="OUP974" s="26"/>
      <c r="OUQ974" s="26"/>
      <c r="OUR974" s="26"/>
      <c r="OUS974" s="26"/>
      <c r="OUT974" s="26"/>
      <c r="OUU974" s="26"/>
      <c r="OUV974" s="26"/>
      <c r="OUW974" s="26"/>
      <c r="OUX974" s="26"/>
      <c r="OUY974" s="26"/>
      <c r="OUZ974" s="26"/>
      <c r="OVA974" s="26"/>
      <c r="OVB974" s="26"/>
      <c r="OVC974" s="26"/>
      <c r="OVD974" s="26"/>
      <c r="OVE974" s="26"/>
      <c r="OVF974" s="26"/>
      <c r="OVG974" s="26"/>
      <c r="OVH974" s="26"/>
      <c r="OVI974" s="26"/>
      <c r="OVJ974" s="26"/>
      <c r="OVK974" s="26"/>
      <c r="OVL974" s="26"/>
      <c r="OVM974" s="26"/>
      <c r="OVN974" s="26"/>
      <c r="OVO974" s="26"/>
      <c r="OVP974" s="26"/>
      <c r="OVQ974" s="26"/>
      <c r="OVR974" s="26"/>
      <c r="OVS974" s="26"/>
      <c r="OVT974" s="26"/>
      <c r="OVU974" s="26"/>
      <c r="OVV974" s="26"/>
      <c r="OVW974" s="26"/>
      <c r="OVX974" s="26"/>
      <c r="OVY974" s="26"/>
      <c r="OVZ974" s="26"/>
      <c r="OWA974" s="26"/>
      <c r="OWB974" s="26"/>
      <c r="OWC974" s="26"/>
      <c r="OWD974" s="26"/>
      <c r="OWE974" s="26"/>
      <c r="OWF974" s="26"/>
      <c r="OWG974" s="26"/>
      <c r="OWH974" s="26"/>
      <c r="OWI974" s="26"/>
      <c r="OWJ974" s="26"/>
      <c r="OWK974" s="26"/>
      <c r="OWL974" s="26"/>
      <c r="OWM974" s="26"/>
      <c r="OWN974" s="26"/>
      <c r="OWO974" s="26"/>
      <c r="OWP974" s="26"/>
      <c r="OWQ974" s="26"/>
      <c r="OWR974" s="26"/>
      <c r="OWS974" s="26"/>
      <c r="OWT974" s="26"/>
      <c r="OWU974" s="26"/>
      <c r="OWV974" s="26"/>
      <c r="OWW974" s="26"/>
      <c r="OWX974" s="26"/>
      <c r="OWY974" s="26"/>
      <c r="OWZ974" s="26"/>
      <c r="OXA974" s="26"/>
      <c r="OXB974" s="26"/>
      <c r="OXC974" s="26"/>
      <c r="OXD974" s="26"/>
      <c r="OXE974" s="26"/>
      <c r="OXF974" s="26"/>
      <c r="OXG974" s="26"/>
      <c r="OXH974" s="26"/>
      <c r="OXI974" s="26"/>
      <c r="OXJ974" s="26"/>
      <c r="OXK974" s="26"/>
      <c r="OXL974" s="26"/>
      <c r="OXM974" s="26"/>
      <c r="OXN974" s="26"/>
      <c r="OXO974" s="26"/>
      <c r="OXP974" s="26"/>
      <c r="OXQ974" s="26"/>
      <c r="OXR974" s="26"/>
      <c r="OXS974" s="26"/>
      <c r="OXT974" s="26"/>
      <c r="OXU974" s="26"/>
      <c r="OXV974" s="26"/>
      <c r="OXW974" s="26"/>
      <c r="OXX974" s="26"/>
      <c r="OXY974" s="26"/>
      <c r="OXZ974" s="26"/>
      <c r="OYA974" s="26"/>
      <c r="OYB974" s="26"/>
      <c r="OYC974" s="26"/>
      <c r="OYD974" s="26"/>
      <c r="OYE974" s="26"/>
      <c r="OYF974" s="26"/>
      <c r="OYG974" s="26"/>
      <c r="OYH974" s="26"/>
      <c r="OYI974" s="26"/>
      <c r="OYJ974" s="26"/>
      <c r="OYK974" s="26"/>
      <c r="OYL974" s="26"/>
      <c r="OYM974" s="26"/>
      <c r="OYN974" s="26"/>
      <c r="OYO974" s="26"/>
      <c r="OYP974" s="26"/>
      <c r="OYQ974" s="26"/>
      <c r="OYR974" s="26"/>
      <c r="OYS974" s="26"/>
      <c r="OYT974" s="26"/>
      <c r="OYU974" s="26"/>
      <c r="OYV974" s="26"/>
      <c r="OYW974" s="26"/>
      <c r="OYX974" s="26"/>
      <c r="OYY974" s="26"/>
      <c r="OYZ974" s="26"/>
      <c r="OZA974" s="26"/>
      <c r="OZB974" s="26"/>
      <c r="OZC974" s="26"/>
      <c r="OZD974" s="26"/>
      <c r="OZE974" s="26"/>
      <c r="OZF974" s="26"/>
      <c r="OZG974" s="26"/>
      <c r="OZH974" s="26"/>
      <c r="OZI974" s="26"/>
      <c r="OZJ974" s="26"/>
      <c r="OZK974" s="26"/>
      <c r="OZL974" s="26"/>
      <c r="OZM974" s="26"/>
      <c r="OZN974" s="26"/>
      <c r="OZO974" s="26"/>
      <c r="OZP974" s="26"/>
      <c r="OZQ974" s="26"/>
      <c r="OZR974" s="26"/>
      <c r="OZS974" s="26"/>
      <c r="OZT974" s="26"/>
      <c r="OZU974" s="26"/>
      <c r="OZV974" s="26"/>
      <c r="OZW974" s="26"/>
      <c r="OZX974" s="26"/>
      <c r="OZY974" s="26"/>
      <c r="OZZ974" s="26"/>
      <c r="PAA974" s="26"/>
      <c r="PAB974" s="26"/>
      <c r="PAC974" s="26"/>
      <c r="PAD974" s="26"/>
      <c r="PAE974" s="26"/>
      <c r="PAF974" s="26"/>
      <c r="PAG974" s="26"/>
      <c r="PAH974" s="26"/>
      <c r="PAI974" s="26"/>
      <c r="PAJ974" s="26"/>
      <c r="PAK974" s="26"/>
      <c r="PAL974" s="26"/>
      <c r="PAM974" s="26"/>
      <c r="PAN974" s="26"/>
      <c r="PAO974" s="26"/>
      <c r="PAP974" s="26"/>
      <c r="PAQ974" s="26"/>
      <c r="PAR974" s="26"/>
      <c r="PAS974" s="26"/>
      <c r="PAT974" s="26"/>
      <c r="PAU974" s="26"/>
      <c r="PAV974" s="26"/>
      <c r="PAW974" s="26"/>
      <c r="PAX974" s="26"/>
      <c r="PAY974" s="26"/>
      <c r="PAZ974" s="26"/>
      <c r="PBA974" s="26"/>
      <c r="PBB974" s="26"/>
      <c r="PBC974" s="26"/>
      <c r="PBD974" s="26"/>
      <c r="PBE974" s="26"/>
      <c r="PBF974" s="26"/>
      <c r="PBG974" s="26"/>
      <c r="PBH974" s="26"/>
      <c r="PBI974" s="26"/>
      <c r="PBJ974" s="26"/>
      <c r="PBK974" s="26"/>
      <c r="PBL974" s="26"/>
      <c r="PBM974" s="26"/>
      <c r="PBN974" s="26"/>
      <c r="PBO974" s="26"/>
      <c r="PBP974" s="26"/>
      <c r="PBQ974" s="26"/>
      <c r="PBR974" s="26"/>
      <c r="PBS974" s="26"/>
      <c r="PBT974" s="26"/>
      <c r="PBU974" s="26"/>
      <c r="PBV974" s="26"/>
      <c r="PBW974" s="26"/>
      <c r="PBX974" s="26"/>
      <c r="PBY974" s="26"/>
      <c r="PBZ974" s="26"/>
      <c r="PCA974" s="26"/>
      <c r="PCB974" s="26"/>
      <c r="PCC974" s="26"/>
      <c r="PCD974" s="26"/>
      <c r="PCE974" s="26"/>
      <c r="PCF974" s="26"/>
      <c r="PCG974" s="26"/>
      <c r="PCH974" s="26"/>
      <c r="PCI974" s="26"/>
      <c r="PCJ974" s="26"/>
      <c r="PCK974" s="26"/>
      <c r="PCL974" s="26"/>
      <c r="PCM974" s="26"/>
      <c r="PCN974" s="26"/>
      <c r="PCO974" s="26"/>
      <c r="PCP974" s="26"/>
      <c r="PCQ974" s="26"/>
      <c r="PCR974" s="26"/>
      <c r="PCS974" s="26"/>
      <c r="PCT974" s="26"/>
      <c r="PCU974" s="26"/>
      <c r="PCV974" s="26"/>
      <c r="PCW974" s="26"/>
      <c r="PCX974" s="26"/>
      <c r="PCY974" s="26"/>
      <c r="PCZ974" s="26"/>
      <c r="PDA974" s="26"/>
      <c r="PDB974" s="26"/>
      <c r="PDC974" s="26"/>
      <c r="PDD974" s="26"/>
      <c r="PDE974" s="26"/>
      <c r="PDF974" s="26"/>
      <c r="PDG974" s="26"/>
      <c r="PDH974" s="26"/>
      <c r="PDI974" s="26"/>
      <c r="PDJ974" s="26"/>
      <c r="PDK974" s="26"/>
      <c r="PDL974" s="26"/>
      <c r="PDM974" s="26"/>
      <c r="PDN974" s="26"/>
      <c r="PDO974" s="26"/>
      <c r="PDP974" s="26"/>
      <c r="PDQ974" s="26"/>
      <c r="PDR974" s="26"/>
      <c r="PDS974" s="26"/>
      <c r="PDT974" s="26"/>
      <c r="PDU974" s="26"/>
      <c r="PDV974" s="26"/>
      <c r="PDW974" s="26"/>
      <c r="PDX974" s="26"/>
      <c r="PDY974" s="26"/>
      <c r="PDZ974" s="26"/>
      <c r="PEA974" s="26"/>
      <c r="PEB974" s="26"/>
      <c r="PEC974" s="26"/>
      <c r="PED974" s="26"/>
      <c r="PEE974" s="26"/>
      <c r="PEF974" s="26"/>
      <c r="PEG974" s="26"/>
      <c r="PEH974" s="26"/>
      <c r="PEI974" s="26"/>
      <c r="PEJ974" s="26"/>
      <c r="PEK974" s="26"/>
      <c r="PEL974" s="26"/>
      <c r="PEM974" s="26"/>
      <c r="PEN974" s="26"/>
      <c r="PEO974" s="26"/>
      <c r="PEP974" s="26"/>
      <c r="PEQ974" s="26"/>
      <c r="PER974" s="26"/>
      <c r="PES974" s="26"/>
      <c r="PET974" s="26"/>
      <c r="PEU974" s="26"/>
      <c r="PEV974" s="26"/>
      <c r="PEW974" s="26"/>
      <c r="PEX974" s="26"/>
      <c r="PEY974" s="26"/>
      <c r="PEZ974" s="26"/>
      <c r="PFA974" s="26"/>
      <c r="PFB974" s="26"/>
      <c r="PFC974" s="26"/>
      <c r="PFD974" s="26"/>
      <c r="PFE974" s="26"/>
      <c r="PFF974" s="26"/>
      <c r="PFG974" s="26"/>
      <c r="PFH974" s="26"/>
      <c r="PFI974" s="26"/>
      <c r="PFJ974" s="26"/>
      <c r="PFK974" s="26"/>
      <c r="PFL974" s="26"/>
      <c r="PFM974" s="26"/>
      <c r="PFN974" s="26"/>
      <c r="PFO974" s="26"/>
      <c r="PFP974" s="26"/>
      <c r="PFQ974" s="26"/>
      <c r="PFR974" s="26"/>
      <c r="PFS974" s="26"/>
      <c r="PFT974" s="26"/>
      <c r="PFU974" s="26"/>
      <c r="PFV974" s="26"/>
      <c r="PFW974" s="26"/>
      <c r="PFX974" s="26"/>
      <c r="PFY974" s="26"/>
      <c r="PFZ974" s="26"/>
      <c r="PGA974" s="26"/>
      <c r="PGB974" s="26"/>
      <c r="PGC974" s="26"/>
      <c r="PGD974" s="26"/>
      <c r="PGE974" s="26"/>
      <c r="PGF974" s="26"/>
      <c r="PGG974" s="26"/>
      <c r="PGH974" s="26"/>
      <c r="PGI974" s="26"/>
      <c r="PGJ974" s="26"/>
      <c r="PGK974" s="26"/>
      <c r="PGL974" s="26"/>
      <c r="PGM974" s="26"/>
      <c r="PGN974" s="26"/>
      <c r="PGO974" s="26"/>
      <c r="PGP974" s="26"/>
      <c r="PGQ974" s="26"/>
      <c r="PGR974" s="26"/>
      <c r="PGS974" s="26"/>
      <c r="PGT974" s="26"/>
      <c r="PGU974" s="26"/>
      <c r="PGV974" s="26"/>
      <c r="PGW974" s="26"/>
      <c r="PGX974" s="26"/>
      <c r="PGY974" s="26"/>
      <c r="PGZ974" s="26"/>
      <c r="PHA974" s="26"/>
      <c r="PHB974" s="26"/>
      <c r="PHC974" s="26"/>
      <c r="PHD974" s="26"/>
      <c r="PHE974" s="26"/>
      <c r="PHF974" s="26"/>
      <c r="PHG974" s="26"/>
      <c r="PHH974" s="26"/>
      <c r="PHI974" s="26"/>
      <c r="PHJ974" s="26"/>
      <c r="PHK974" s="26"/>
      <c r="PHL974" s="26"/>
      <c r="PHM974" s="26"/>
      <c r="PHN974" s="26"/>
      <c r="PHO974" s="26"/>
      <c r="PHP974" s="26"/>
      <c r="PHQ974" s="26"/>
      <c r="PHR974" s="26"/>
      <c r="PHS974" s="26"/>
      <c r="PHT974" s="26"/>
      <c r="PHU974" s="26"/>
      <c r="PHV974" s="26"/>
      <c r="PHW974" s="26"/>
      <c r="PHX974" s="26"/>
      <c r="PHY974" s="26"/>
      <c r="PHZ974" s="26"/>
      <c r="PIA974" s="26"/>
      <c r="PIB974" s="26"/>
      <c r="PIC974" s="26"/>
      <c r="PID974" s="26"/>
      <c r="PIE974" s="26"/>
      <c r="PIF974" s="26"/>
      <c r="PIG974" s="26"/>
      <c r="PIH974" s="26"/>
      <c r="PII974" s="26"/>
      <c r="PIJ974" s="26"/>
      <c r="PIK974" s="26"/>
      <c r="PIL974" s="26"/>
      <c r="PIM974" s="26"/>
      <c r="PIN974" s="26"/>
      <c r="PIO974" s="26"/>
      <c r="PIP974" s="26"/>
      <c r="PIQ974" s="26"/>
      <c r="PIR974" s="26"/>
      <c r="PIS974" s="26"/>
      <c r="PIT974" s="26"/>
      <c r="PIU974" s="26"/>
      <c r="PIV974" s="26"/>
      <c r="PIW974" s="26"/>
      <c r="PIX974" s="26"/>
      <c r="PIY974" s="26"/>
      <c r="PIZ974" s="26"/>
      <c r="PJA974" s="26"/>
      <c r="PJB974" s="26"/>
      <c r="PJC974" s="26"/>
      <c r="PJD974" s="26"/>
      <c r="PJE974" s="26"/>
      <c r="PJF974" s="26"/>
      <c r="PJG974" s="26"/>
      <c r="PJH974" s="26"/>
      <c r="PJI974" s="26"/>
      <c r="PJJ974" s="26"/>
      <c r="PJK974" s="26"/>
      <c r="PJL974" s="26"/>
      <c r="PJM974" s="26"/>
      <c r="PJN974" s="26"/>
      <c r="PJO974" s="26"/>
      <c r="PJP974" s="26"/>
      <c r="PJQ974" s="26"/>
      <c r="PJR974" s="26"/>
      <c r="PJS974" s="26"/>
      <c r="PJT974" s="26"/>
      <c r="PJU974" s="26"/>
      <c r="PJV974" s="26"/>
      <c r="PJW974" s="26"/>
      <c r="PJX974" s="26"/>
      <c r="PJY974" s="26"/>
      <c r="PJZ974" s="26"/>
      <c r="PKA974" s="26"/>
      <c r="PKB974" s="26"/>
      <c r="PKC974" s="26"/>
      <c r="PKD974" s="26"/>
      <c r="PKE974" s="26"/>
      <c r="PKF974" s="26"/>
      <c r="PKG974" s="26"/>
      <c r="PKH974" s="26"/>
      <c r="PKI974" s="26"/>
      <c r="PKJ974" s="26"/>
      <c r="PKK974" s="26"/>
      <c r="PKL974" s="26"/>
      <c r="PKM974" s="26"/>
      <c r="PKN974" s="26"/>
      <c r="PKO974" s="26"/>
      <c r="PKP974" s="26"/>
      <c r="PKQ974" s="26"/>
      <c r="PKR974" s="26"/>
      <c r="PKS974" s="26"/>
      <c r="PKT974" s="26"/>
      <c r="PKU974" s="26"/>
      <c r="PKV974" s="26"/>
      <c r="PKW974" s="26"/>
      <c r="PKX974" s="26"/>
      <c r="PKY974" s="26"/>
      <c r="PKZ974" s="26"/>
      <c r="PLA974" s="26"/>
      <c r="PLB974" s="26"/>
      <c r="PLC974" s="26"/>
      <c r="PLD974" s="26"/>
      <c r="PLE974" s="26"/>
      <c r="PLF974" s="26"/>
      <c r="PLG974" s="26"/>
      <c r="PLH974" s="26"/>
      <c r="PLI974" s="26"/>
      <c r="PLJ974" s="26"/>
      <c r="PLK974" s="26"/>
      <c r="PLL974" s="26"/>
      <c r="PLM974" s="26"/>
      <c r="PLN974" s="26"/>
      <c r="PLO974" s="26"/>
      <c r="PLP974" s="26"/>
      <c r="PLQ974" s="26"/>
      <c r="PLR974" s="26"/>
      <c r="PLS974" s="26"/>
      <c r="PLT974" s="26"/>
      <c r="PLU974" s="26"/>
      <c r="PLV974" s="26"/>
      <c r="PLW974" s="26"/>
      <c r="PLX974" s="26"/>
      <c r="PLY974" s="26"/>
      <c r="PLZ974" s="26"/>
      <c r="PMA974" s="26"/>
      <c r="PMB974" s="26"/>
      <c r="PMC974" s="26"/>
      <c r="PMD974" s="26"/>
      <c r="PME974" s="26"/>
      <c r="PMF974" s="26"/>
      <c r="PMG974" s="26"/>
      <c r="PMH974" s="26"/>
      <c r="PMI974" s="26"/>
      <c r="PMJ974" s="26"/>
      <c r="PMK974" s="26"/>
      <c r="PML974" s="26"/>
      <c r="PMM974" s="26"/>
      <c r="PMN974" s="26"/>
      <c r="PMO974" s="26"/>
      <c r="PMP974" s="26"/>
      <c r="PMQ974" s="26"/>
      <c r="PMR974" s="26"/>
      <c r="PMS974" s="26"/>
      <c r="PMT974" s="26"/>
      <c r="PMU974" s="26"/>
      <c r="PMV974" s="26"/>
      <c r="PMW974" s="26"/>
      <c r="PMX974" s="26"/>
      <c r="PMY974" s="26"/>
      <c r="PMZ974" s="26"/>
      <c r="PNA974" s="26"/>
      <c r="PNB974" s="26"/>
      <c r="PNC974" s="26"/>
      <c r="PND974" s="26"/>
      <c r="PNE974" s="26"/>
      <c r="PNF974" s="26"/>
      <c r="PNG974" s="26"/>
      <c r="PNH974" s="26"/>
      <c r="PNI974" s="26"/>
      <c r="PNJ974" s="26"/>
      <c r="PNK974" s="26"/>
      <c r="PNL974" s="26"/>
      <c r="PNM974" s="26"/>
      <c r="PNN974" s="26"/>
      <c r="PNO974" s="26"/>
      <c r="PNP974" s="26"/>
      <c r="PNQ974" s="26"/>
      <c r="PNR974" s="26"/>
      <c r="PNS974" s="26"/>
      <c r="PNT974" s="26"/>
      <c r="PNU974" s="26"/>
      <c r="PNV974" s="26"/>
      <c r="PNW974" s="26"/>
      <c r="PNX974" s="26"/>
      <c r="PNY974" s="26"/>
      <c r="PNZ974" s="26"/>
      <c r="POA974" s="26"/>
      <c r="POB974" s="26"/>
      <c r="POC974" s="26"/>
      <c r="POD974" s="26"/>
      <c r="POE974" s="26"/>
      <c r="POF974" s="26"/>
      <c r="POG974" s="26"/>
      <c r="POH974" s="26"/>
      <c r="POI974" s="26"/>
      <c r="POJ974" s="26"/>
      <c r="POK974" s="26"/>
      <c r="POL974" s="26"/>
      <c r="POM974" s="26"/>
      <c r="PON974" s="26"/>
      <c r="POO974" s="26"/>
      <c r="POP974" s="26"/>
      <c r="POQ974" s="26"/>
      <c r="POR974" s="26"/>
      <c r="POS974" s="26"/>
      <c r="POT974" s="26"/>
      <c r="POU974" s="26"/>
      <c r="POV974" s="26"/>
      <c r="POW974" s="26"/>
      <c r="POX974" s="26"/>
      <c r="POY974" s="26"/>
      <c r="POZ974" s="26"/>
      <c r="PPA974" s="26"/>
      <c r="PPB974" s="26"/>
      <c r="PPC974" s="26"/>
      <c r="PPD974" s="26"/>
      <c r="PPE974" s="26"/>
      <c r="PPF974" s="26"/>
      <c r="PPG974" s="26"/>
      <c r="PPH974" s="26"/>
      <c r="PPI974" s="26"/>
      <c r="PPJ974" s="26"/>
      <c r="PPK974" s="26"/>
      <c r="PPL974" s="26"/>
      <c r="PPM974" s="26"/>
      <c r="PPN974" s="26"/>
      <c r="PPO974" s="26"/>
      <c r="PPP974" s="26"/>
      <c r="PPQ974" s="26"/>
      <c r="PPR974" s="26"/>
      <c r="PPS974" s="26"/>
      <c r="PPT974" s="26"/>
      <c r="PPU974" s="26"/>
      <c r="PPV974" s="26"/>
      <c r="PPW974" s="26"/>
      <c r="PPX974" s="26"/>
      <c r="PPY974" s="26"/>
      <c r="PPZ974" s="26"/>
      <c r="PQA974" s="26"/>
      <c r="PQB974" s="26"/>
      <c r="PQC974" s="26"/>
      <c r="PQD974" s="26"/>
      <c r="PQE974" s="26"/>
      <c r="PQF974" s="26"/>
      <c r="PQG974" s="26"/>
      <c r="PQH974" s="26"/>
      <c r="PQI974" s="26"/>
      <c r="PQJ974" s="26"/>
      <c r="PQK974" s="26"/>
      <c r="PQL974" s="26"/>
      <c r="PQM974" s="26"/>
      <c r="PQN974" s="26"/>
      <c r="PQO974" s="26"/>
      <c r="PQP974" s="26"/>
      <c r="PQQ974" s="26"/>
      <c r="PQR974" s="26"/>
      <c r="PQS974" s="26"/>
      <c r="PQT974" s="26"/>
      <c r="PQU974" s="26"/>
      <c r="PQV974" s="26"/>
      <c r="PQW974" s="26"/>
      <c r="PQX974" s="26"/>
      <c r="PQY974" s="26"/>
      <c r="PQZ974" s="26"/>
      <c r="PRA974" s="26"/>
      <c r="PRB974" s="26"/>
      <c r="PRC974" s="26"/>
      <c r="PRD974" s="26"/>
      <c r="PRE974" s="26"/>
      <c r="PRF974" s="26"/>
      <c r="PRG974" s="26"/>
      <c r="PRH974" s="26"/>
      <c r="PRI974" s="26"/>
      <c r="PRJ974" s="26"/>
      <c r="PRK974" s="26"/>
      <c r="PRL974" s="26"/>
      <c r="PRM974" s="26"/>
      <c r="PRN974" s="26"/>
      <c r="PRO974" s="26"/>
      <c r="PRP974" s="26"/>
      <c r="PRQ974" s="26"/>
      <c r="PRR974" s="26"/>
      <c r="PRS974" s="26"/>
      <c r="PRT974" s="26"/>
      <c r="PRU974" s="26"/>
      <c r="PRV974" s="26"/>
      <c r="PRW974" s="26"/>
      <c r="PRX974" s="26"/>
      <c r="PRY974" s="26"/>
      <c r="PRZ974" s="26"/>
      <c r="PSA974" s="26"/>
      <c r="PSB974" s="26"/>
      <c r="PSC974" s="26"/>
      <c r="PSD974" s="26"/>
      <c r="PSE974" s="26"/>
      <c r="PSF974" s="26"/>
      <c r="PSG974" s="26"/>
      <c r="PSH974" s="26"/>
      <c r="PSI974" s="26"/>
      <c r="PSJ974" s="26"/>
      <c r="PSK974" s="26"/>
      <c r="PSL974" s="26"/>
      <c r="PSM974" s="26"/>
      <c r="PSN974" s="26"/>
      <c r="PSO974" s="26"/>
      <c r="PSP974" s="26"/>
      <c r="PSQ974" s="26"/>
      <c r="PSR974" s="26"/>
      <c r="PSS974" s="26"/>
      <c r="PST974" s="26"/>
      <c r="PSU974" s="26"/>
      <c r="PSV974" s="26"/>
      <c r="PSW974" s="26"/>
      <c r="PSX974" s="26"/>
      <c r="PSY974" s="26"/>
      <c r="PSZ974" s="26"/>
      <c r="PTA974" s="26"/>
      <c r="PTB974" s="26"/>
      <c r="PTC974" s="26"/>
      <c r="PTD974" s="26"/>
      <c r="PTE974" s="26"/>
      <c r="PTF974" s="26"/>
      <c r="PTG974" s="26"/>
      <c r="PTH974" s="26"/>
      <c r="PTI974" s="26"/>
      <c r="PTJ974" s="26"/>
      <c r="PTK974" s="26"/>
      <c r="PTL974" s="26"/>
      <c r="PTM974" s="26"/>
      <c r="PTN974" s="26"/>
      <c r="PTO974" s="26"/>
      <c r="PTP974" s="26"/>
      <c r="PTQ974" s="26"/>
      <c r="PTR974" s="26"/>
      <c r="PTS974" s="26"/>
      <c r="PTT974" s="26"/>
      <c r="PTU974" s="26"/>
      <c r="PTV974" s="26"/>
      <c r="PTW974" s="26"/>
      <c r="PTX974" s="26"/>
      <c r="PTY974" s="26"/>
      <c r="PTZ974" s="26"/>
      <c r="PUA974" s="26"/>
      <c r="PUB974" s="26"/>
      <c r="PUC974" s="26"/>
      <c r="PUD974" s="26"/>
      <c r="PUE974" s="26"/>
      <c r="PUF974" s="26"/>
      <c r="PUG974" s="26"/>
      <c r="PUH974" s="26"/>
      <c r="PUI974" s="26"/>
      <c r="PUJ974" s="26"/>
      <c r="PUK974" s="26"/>
      <c r="PUL974" s="26"/>
      <c r="PUM974" s="26"/>
      <c r="PUN974" s="26"/>
      <c r="PUO974" s="26"/>
      <c r="PUP974" s="26"/>
      <c r="PUQ974" s="26"/>
      <c r="PUR974" s="26"/>
      <c r="PUS974" s="26"/>
      <c r="PUT974" s="26"/>
      <c r="PUU974" s="26"/>
      <c r="PUV974" s="26"/>
      <c r="PUW974" s="26"/>
      <c r="PUX974" s="26"/>
      <c r="PUY974" s="26"/>
      <c r="PUZ974" s="26"/>
      <c r="PVA974" s="26"/>
      <c r="PVB974" s="26"/>
      <c r="PVC974" s="26"/>
      <c r="PVD974" s="26"/>
      <c r="PVE974" s="26"/>
      <c r="PVF974" s="26"/>
      <c r="PVG974" s="26"/>
      <c r="PVH974" s="26"/>
      <c r="PVI974" s="26"/>
      <c r="PVJ974" s="26"/>
      <c r="PVK974" s="26"/>
      <c r="PVL974" s="26"/>
      <c r="PVM974" s="26"/>
      <c r="PVN974" s="26"/>
      <c r="PVO974" s="26"/>
      <c r="PVP974" s="26"/>
      <c r="PVQ974" s="26"/>
      <c r="PVR974" s="26"/>
      <c r="PVS974" s="26"/>
      <c r="PVT974" s="26"/>
      <c r="PVU974" s="26"/>
      <c r="PVV974" s="26"/>
      <c r="PVW974" s="26"/>
      <c r="PVX974" s="26"/>
      <c r="PVY974" s="26"/>
      <c r="PVZ974" s="26"/>
      <c r="PWA974" s="26"/>
      <c r="PWB974" s="26"/>
      <c r="PWC974" s="26"/>
      <c r="PWD974" s="26"/>
      <c r="PWE974" s="26"/>
      <c r="PWF974" s="26"/>
      <c r="PWG974" s="26"/>
      <c r="PWH974" s="26"/>
      <c r="PWI974" s="26"/>
      <c r="PWJ974" s="26"/>
      <c r="PWK974" s="26"/>
      <c r="PWL974" s="26"/>
      <c r="PWM974" s="26"/>
      <c r="PWN974" s="26"/>
      <c r="PWO974" s="26"/>
      <c r="PWP974" s="26"/>
      <c r="PWQ974" s="26"/>
      <c r="PWR974" s="26"/>
      <c r="PWS974" s="26"/>
      <c r="PWT974" s="26"/>
      <c r="PWU974" s="26"/>
      <c r="PWV974" s="26"/>
      <c r="PWW974" s="26"/>
      <c r="PWX974" s="26"/>
      <c r="PWY974" s="26"/>
      <c r="PWZ974" s="26"/>
      <c r="PXA974" s="26"/>
      <c r="PXB974" s="26"/>
      <c r="PXC974" s="26"/>
      <c r="PXD974" s="26"/>
      <c r="PXE974" s="26"/>
      <c r="PXF974" s="26"/>
      <c r="PXG974" s="26"/>
      <c r="PXH974" s="26"/>
      <c r="PXI974" s="26"/>
      <c r="PXJ974" s="26"/>
      <c r="PXK974" s="26"/>
      <c r="PXL974" s="26"/>
      <c r="PXM974" s="26"/>
      <c r="PXN974" s="26"/>
      <c r="PXO974" s="26"/>
      <c r="PXP974" s="26"/>
      <c r="PXQ974" s="26"/>
      <c r="PXR974" s="26"/>
      <c r="PXS974" s="26"/>
      <c r="PXT974" s="26"/>
      <c r="PXU974" s="26"/>
      <c r="PXV974" s="26"/>
      <c r="PXW974" s="26"/>
      <c r="PXX974" s="26"/>
      <c r="PXY974" s="26"/>
      <c r="PXZ974" s="26"/>
      <c r="PYA974" s="26"/>
      <c r="PYB974" s="26"/>
      <c r="PYC974" s="26"/>
      <c r="PYD974" s="26"/>
      <c r="PYE974" s="26"/>
      <c r="PYF974" s="26"/>
      <c r="PYG974" s="26"/>
      <c r="PYH974" s="26"/>
      <c r="PYI974" s="26"/>
      <c r="PYJ974" s="26"/>
      <c r="PYK974" s="26"/>
      <c r="PYL974" s="26"/>
      <c r="PYM974" s="26"/>
      <c r="PYN974" s="26"/>
      <c r="PYO974" s="26"/>
      <c r="PYP974" s="26"/>
      <c r="PYQ974" s="26"/>
      <c r="PYR974" s="26"/>
      <c r="PYS974" s="26"/>
      <c r="PYT974" s="26"/>
      <c r="PYU974" s="26"/>
      <c r="PYV974" s="26"/>
      <c r="PYW974" s="26"/>
      <c r="PYX974" s="26"/>
      <c r="PYY974" s="26"/>
      <c r="PYZ974" s="26"/>
      <c r="PZA974" s="26"/>
      <c r="PZB974" s="26"/>
      <c r="PZC974" s="26"/>
      <c r="PZD974" s="26"/>
      <c r="PZE974" s="26"/>
      <c r="PZF974" s="26"/>
      <c r="PZG974" s="26"/>
      <c r="PZH974" s="26"/>
      <c r="PZI974" s="26"/>
      <c r="PZJ974" s="26"/>
      <c r="PZK974" s="26"/>
      <c r="PZL974" s="26"/>
      <c r="PZM974" s="26"/>
      <c r="PZN974" s="26"/>
      <c r="PZO974" s="26"/>
      <c r="PZP974" s="26"/>
      <c r="PZQ974" s="26"/>
      <c r="PZR974" s="26"/>
      <c r="PZS974" s="26"/>
      <c r="PZT974" s="26"/>
      <c r="PZU974" s="26"/>
      <c r="PZV974" s="26"/>
      <c r="PZW974" s="26"/>
      <c r="PZX974" s="26"/>
      <c r="PZY974" s="26"/>
      <c r="PZZ974" s="26"/>
      <c r="QAA974" s="26"/>
      <c r="QAB974" s="26"/>
      <c r="QAC974" s="26"/>
      <c r="QAD974" s="26"/>
      <c r="QAE974" s="26"/>
      <c r="QAF974" s="26"/>
      <c r="QAG974" s="26"/>
      <c r="QAH974" s="26"/>
      <c r="QAI974" s="26"/>
      <c r="QAJ974" s="26"/>
      <c r="QAK974" s="26"/>
      <c r="QAL974" s="26"/>
      <c r="QAM974" s="26"/>
      <c r="QAN974" s="26"/>
      <c r="QAO974" s="26"/>
      <c r="QAP974" s="26"/>
      <c r="QAQ974" s="26"/>
      <c r="QAR974" s="26"/>
      <c r="QAS974" s="26"/>
      <c r="QAT974" s="26"/>
      <c r="QAU974" s="26"/>
      <c r="QAV974" s="26"/>
      <c r="QAW974" s="26"/>
      <c r="QAX974" s="26"/>
      <c r="QAY974" s="26"/>
      <c r="QAZ974" s="26"/>
      <c r="QBA974" s="26"/>
      <c r="QBB974" s="26"/>
      <c r="QBC974" s="26"/>
      <c r="QBD974" s="26"/>
      <c r="QBE974" s="26"/>
      <c r="QBF974" s="26"/>
      <c r="QBG974" s="26"/>
      <c r="QBH974" s="26"/>
      <c r="QBI974" s="26"/>
      <c r="QBJ974" s="26"/>
      <c r="QBK974" s="26"/>
      <c r="QBL974" s="26"/>
      <c r="QBM974" s="26"/>
      <c r="QBN974" s="26"/>
      <c r="QBO974" s="26"/>
      <c r="QBP974" s="26"/>
      <c r="QBQ974" s="26"/>
      <c r="QBR974" s="26"/>
      <c r="QBS974" s="26"/>
      <c r="QBT974" s="26"/>
      <c r="QBU974" s="26"/>
      <c r="QBV974" s="26"/>
      <c r="QBW974" s="26"/>
      <c r="QBX974" s="26"/>
      <c r="QBY974" s="26"/>
      <c r="QBZ974" s="26"/>
      <c r="QCA974" s="26"/>
      <c r="QCB974" s="26"/>
      <c r="QCC974" s="26"/>
      <c r="QCD974" s="26"/>
      <c r="QCE974" s="26"/>
      <c r="QCF974" s="26"/>
      <c r="QCG974" s="26"/>
      <c r="QCH974" s="26"/>
      <c r="QCI974" s="26"/>
      <c r="QCJ974" s="26"/>
      <c r="QCK974" s="26"/>
      <c r="QCL974" s="26"/>
      <c r="QCM974" s="26"/>
      <c r="QCN974" s="26"/>
      <c r="QCO974" s="26"/>
      <c r="QCP974" s="26"/>
      <c r="QCQ974" s="26"/>
      <c r="QCR974" s="26"/>
      <c r="QCS974" s="26"/>
      <c r="QCT974" s="26"/>
      <c r="QCU974" s="26"/>
      <c r="QCV974" s="26"/>
      <c r="QCW974" s="26"/>
      <c r="QCX974" s="26"/>
      <c r="QCY974" s="26"/>
      <c r="QCZ974" s="26"/>
      <c r="QDA974" s="26"/>
      <c r="QDB974" s="26"/>
      <c r="QDC974" s="26"/>
      <c r="QDD974" s="26"/>
      <c r="QDE974" s="26"/>
      <c r="QDF974" s="26"/>
      <c r="QDG974" s="26"/>
      <c r="QDH974" s="26"/>
      <c r="QDI974" s="26"/>
      <c r="QDJ974" s="26"/>
      <c r="QDK974" s="26"/>
      <c r="QDL974" s="26"/>
      <c r="QDM974" s="26"/>
      <c r="QDN974" s="26"/>
      <c r="QDO974" s="26"/>
      <c r="QDP974" s="26"/>
      <c r="QDQ974" s="26"/>
      <c r="QDR974" s="26"/>
      <c r="QDS974" s="26"/>
      <c r="QDT974" s="26"/>
      <c r="QDU974" s="26"/>
      <c r="QDV974" s="26"/>
      <c r="QDW974" s="26"/>
      <c r="QDX974" s="26"/>
      <c r="QDY974" s="26"/>
      <c r="QDZ974" s="26"/>
      <c r="QEA974" s="26"/>
      <c r="QEB974" s="26"/>
      <c r="QEC974" s="26"/>
      <c r="QED974" s="26"/>
      <c r="QEE974" s="26"/>
      <c r="QEF974" s="26"/>
      <c r="QEG974" s="26"/>
      <c r="QEH974" s="26"/>
      <c r="QEI974" s="26"/>
      <c r="QEJ974" s="26"/>
      <c r="QEK974" s="26"/>
      <c r="QEL974" s="26"/>
      <c r="QEM974" s="26"/>
      <c r="QEN974" s="26"/>
      <c r="QEO974" s="26"/>
      <c r="QEP974" s="26"/>
      <c r="QEQ974" s="26"/>
      <c r="QER974" s="26"/>
      <c r="QES974" s="26"/>
      <c r="QET974" s="26"/>
      <c r="QEU974" s="26"/>
      <c r="QEV974" s="26"/>
      <c r="QEW974" s="26"/>
      <c r="QEX974" s="26"/>
      <c r="QEY974" s="26"/>
      <c r="QEZ974" s="26"/>
      <c r="QFA974" s="26"/>
      <c r="QFB974" s="26"/>
      <c r="QFC974" s="26"/>
      <c r="QFD974" s="26"/>
      <c r="QFE974" s="26"/>
      <c r="QFF974" s="26"/>
      <c r="QFG974" s="26"/>
      <c r="QFH974" s="26"/>
      <c r="QFI974" s="26"/>
      <c r="QFJ974" s="26"/>
      <c r="QFK974" s="26"/>
      <c r="QFL974" s="26"/>
      <c r="QFM974" s="26"/>
      <c r="QFN974" s="26"/>
      <c r="QFO974" s="26"/>
      <c r="QFP974" s="26"/>
      <c r="QFQ974" s="26"/>
      <c r="QFR974" s="26"/>
      <c r="QFS974" s="26"/>
      <c r="QFT974" s="26"/>
      <c r="QFU974" s="26"/>
      <c r="QFV974" s="26"/>
      <c r="QFW974" s="26"/>
      <c r="QFX974" s="26"/>
      <c r="QFY974" s="26"/>
      <c r="QFZ974" s="26"/>
      <c r="QGA974" s="26"/>
      <c r="QGB974" s="26"/>
      <c r="QGC974" s="26"/>
      <c r="QGD974" s="26"/>
      <c r="QGE974" s="26"/>
      <c r="QGF974" s="26"/>
      <c r="QGG974" s="26"/>
      <c r="QGH974" s="26"/>
      <c r="QGI974" s="26"/>
      <c r="QGJ974" s="26"/>
      <c r="QGK974" s="26"/>
      <c r="QGL974" s="26"/>
      <c r="QGM974" s="26"/>
      <c r="QGN974" s="26"/>
      <c r="QGO974" s="26"/>
      <c r="QGP974" s="26"/>
      <c r="QGQ974" s="26"/>
      <c r="QGR974" s="26"/>
      <c r="QGS974" s="26"/>
      <c r="QGT974" s="26"/>
      <c r="QGU974" s="26"/>
      <c r="QGV974" s="26"/>
      <c r="QGW974" s="26"/>
      <c r="QGX974" s="26"/>
      <c r="QGY974" s="26"/>
      <c r="QGZ974" s="26"/>
      <c r="QHA974" s="26"/>
      <c r="QHB974" s="26"/>
      <c r="QHC974" s="26"/>
      <c r="QHD974" s="26"/>
      <c r="QHE974" s="26"/>
      <c r="QHF974" s="26"/>
      <c r="QHG974" s="26"/>
      <c r="QHH974" s="26"/>
      <c r="QHI974" s="26"/>
      <c r="QHJ974" s="26"/>
      <c r="QHK974" s="26"/>
      <c r="QHL974" s="26"/>
      <c r="QHM974" s="26"/>
      <c r="QHN974" s="26"/>
      <c r="QHO974" s="26"/>
      <c r="QHP974" s="26"/>
      <c r="QHQ974" s="26"/>
      <c r="QHR974" s="26"/>
      <c r="QHS974" s="26"/>
      <c r="QHT974" s="26"/>
      <c r="QHU974" s="26"/>
      <c r="QHV974" s="26"/>
      <c r="QHW974" s="26"/>
      <c r="QHX974" s="26"/>
      <c r="QHY974" s="26"/>
      <c r="QHZ974" s="26"/>
      <c r="QIA974" s="26"/>
      <c r="QIB974" s="26"/>
      <c r="QIC974" s="26"/>
      <c r="QID974" s="26"/>
      <c r="QIE974" s="26"/>
      <c r="QIF974" s="26"/>
      <c r="QIG974" s="26"/>
      <c r="QIH974" s="26"/>
      <c r="QII974" s="26"/>
      <c r="QIJ974" s="26"/>
      <c r="QIK974" s="26"/>
      <c r="QIL974" s="26"/>
      <c r="QIM974" s="26"/>
      <c r="QIN974" s="26"/>
      <c r="QIO974" s="26"/>
      <c r="QIP974" s="26"/>
      <c r="QIQ974" s="26"/>
      <c r="QIR974" s="26"/>
      <c r="QIS974" s="26"/>
      <c r="QIT974" s="26"/>
      <c r="QIU974" s="26"/>
      <c r="QIV974" s="26"/>
      <c r="QIW974" s="26"/>
      <c r="QIX974" s="26"/>
      <c r="QIY974" s="26"/>
      <c r="QIZ974" s="26"/>
      <c r="QJA974" s="26"/>
      <c r="QJB974" s="26"/>
      <c r="QJC974" s="26"/>
      <c r="QJD974" s="26"/>
      <c r="QJE974" s="26"/>
      <c r="QJF974" s="26"/>
      <c r="QJG974" s="26"/>
      <c r="QJH974" s="26"/>
      <c r="QJI974" s="26"/>
      <c r="QJJ974" s="26"/>
      <c r="QJK974" s="26"/>
      <c r="QJL974" s="26"/>
      <c r="QJM974" s="26"/>
      <c r="QJN974" s="26"/>
      <c r="QJO974" s="26"/>
      <c r="QJP974" s="26"/>
      <c r="QJQ974" s="26"/>
      <c r="QJR974" s="26"/>
      <c r="QJS974" s="26"/>
      <c r="QJT974" s="26"/>
      <c r="QJU974" s="26"/>
      <c r="QJV974" s="26"/>
      <c r="QJW974" s="26"/>
      <c r="QJX974" s="26"/>
      <c r="QJY974" s="26"/>
      <c r="QJZ974" s="26"/>
      <c r="QKA974" s="26"/>
      <c r="QKB974" s="26"/>
      <c r="QKC974" s="26"/>
      <c r="QKD974" s="26"/>
      <c r="QKE974" s="26"/>
      <c r="QKF974" s="26"/>
      <c r="QKG974" s="26"/>
      <c r="QKH974" s="26"/>
      <c r="QKI974" s="26"/>
      <c r="QKJ974" s="26"/>
      <c r="QKK974" s="26"/>
      <c r="QKL974" s="26"/>
      <c r="QKM974" s="26"/>
      <c r="QKN974" s="26"/>
      <c r="QKO974" s="26"/>
      <c r="QKP974" s="26"/>
      <c r="QKQ974" s="26"/>
      <c r="QKR974" s="26"/>
      <c r="QKS974" s="26"/>
      <c r="QKT974" s="26"/>
      <c r="QKU974" s="26"/>
      <c r="QKV974" s="26"/>
      <c r="QKW974" s="26"/>
      <c r="QKX974" s="26"/>
      <c r="QKY974" s="26"/>
      <c r="QKZ974" s="26"/>
      <c r="QLA974" s="26"/>
      <c r="QLB974" s="26"/>
      <c r="QLC974" s="26"/>
      <c r="QLD974" s="26"/>
      <c r="QLE974" s="26"/>
      <c r="QLF974" s="26"/>
      <c r="QLG974" s="26"/>
      <c r="QLH974" s="26"/>
      <c r="QLI974" s="26"/>
      <c r="QLJ974" s="26"/>
      <c r="QLK974" s="26"/>
      <c r="QLL974" s="26"/>
      <c r="QLM974" s="26"/>
      <c r="QLN974" s="26"/>
      <c r="QLO974" s="26"/>
      <c r="QLP974" s="26"/>
      <c r="QLQ974" s="26"/>
      <c r="QLR974" s="26"/>
      <c r="QLS974" s="26"/>
      <c r="QLT974" s="26"/>
      <c r="QLU974" s="26"/>
      <c r="QLV974" s="26"/>
      <c r="QLW974" s="26"/>
      <c r="QLX974" s="26"/>
      <c r="QLY974" s="26"/>
      <c r="QLZ974" s="26"/>
      <c r="QMA974" s="26"/>
      <c r="QMB974" s="26"/>
      <c r="QMC974" s="26"/>
      <c r="QMD974" s="26"/>
      <c r="QME974" s="26"/>
      <c r="QMF974" s="26"/>
      <c r="QMG974" s="26"/>
      <c r="QMH974" s="26"/>
      <c r="QMI974" s="26"/>
      <c r="QMJ974" s="26"/>
      <c r="QMK974" s="26"/>
      <c r="QML974" s="26"/>
      <c r="QMM974" s="26"/>
      <c r="QMN974" s="26"/>
      <c r="QMO974" s="26"/>
      <c r="QMP974" s="26"/>
      <c r="QMQ974" s="26"/>
      <c r="QMR974" s="26"/>
      <c r="QMS974" s="26"/>
      <c r="QMT974" s="26"/>
      <c r="QMU974" s="26"/>
      <c r="QMV974" s="26"/>
      <c r="QMW974" s="26"/>
      <c r="QMX974" s="26"/>
      <c r="QMY974" s="26"/>
      <c r="QMZ974" s="26"/>
      <c r="QNA974" s="26"/>
      <c r="QNB974" s="26"/>
      <c r="QNC974" s="26"/>
      <c r="QND974" s="26"/>
      <c r="QNE974" s="26"/>
      <c r="QNF974" s="26"/>
      <c r="QNG974" s="26"/>
      <c r="QNH974" s="26"/>
      <c r="QNI974" s="26"/>
      <c r="QNJ974" s="26"/>
      <c r="QNK974" s="26"/>
      <c r="QNL974" s="26"/>
      <c r="QNM974" s="26"/>
      <c r="QNN974" s="26"/>
      <c r="QNO974" s="26"/>
      <c r="QNP974" s="26"/>
      <c r="QNQ974" s="26"/>
      <c r="QNR974" s="26"/>
      <c r="QNS974" s="26"/>
      <c r="QNT974" s="26"/>
      <c r="QNU974" s="26"/>
      <c r="QNV974" s="26"/>
      <c r="QNW974" s="26"/>
      <c r="QNX974" s="26"/>
      <c r="QNY974" s="26"/>
      <c r="QNZ974" s="26"/>
      <c r="QOA974" s="26"/>
      <c r="QOB974" s="26"/>
      <c r="QOC974" s="26"/>
      <c r="QOD974" s="26"/>
      <c r="QOE974" s="26"/>
      <c r="QOF974" s="26"/>
      <c r="QOG974" s="26"/>
      <c r="QOH974" s="26"/>
      <c r="QOI974" s="26"/>
      <c r="QOJ974" s="26"/>
      <c r="QOK974" s="26"/>
      <c r="QOL974" s="26"/>
      <c r="QOM974" s="26"/>
      <c r="QON974" s="26"/>
      <c r="QOO974" s="26"/>
      <c r="QOP974" s="26"/>
      <c r="QOQ974" s="26"/>
      <c r="QOR974" s="26"/>
      <c r="QOS974" s="26"/>
      <c r="QOT974" s="26"/>
      <c r="QOU974" s="26"/>
      <c r="QOV974" s="26"/>
      <c r="QOW974" s="26"/>
      <c r="QOX974" s="26"/>
      <c r="QOY974" s="26"/>
      <c r="QOZ974" s="26"/>
      <c r="QPA974" s="26"/>
      <c r="QPB974" s="26"/>
      <c r="QPC974" s="26"/>
      <c r="QPD974" s="26"/>
      <c r="QPE974" s="26"/>
      <c r="QPF974" s="26"/>
      <c r="QPG974" s="26"/>
      <c r="QPH974" s="26"/>
      <c r="QPI974" s="26"/>
      <c r="QPJ974" s="26"/>
      <c r="QPK974" s="26"/>
      <c r="QPL974" s="26"/>
      <c r="QPM974" s="26"/>
      <c r="QPN974" s="26"/>
      <c r="QPO974" s="26"/>
      <c r="QPP974" s="26"/>
      <c r="QPQ974" s="26"/>
      <c r="QPR974" s="26"/>
      <c r="QPS974" s="26"/>
      <c r="QPT974" s="26"/>
      <c r="QPU974" s="26"/>
      <c r="QPV974" s="26"/>
      <c r="QPW974" s="26"/>
      <c r="QPX974" s="26"/>
      <c r="QPY974" s="26"/>
      <c r="QPZ974" s="26"/>
      <c r="QQA974" s="26"/>
      <c r="QQB974" s="26"/>
      <c r="QQC974" s="26"/>
      <c r="QQD974" s="26"/>
      <c r="QQE974" s="26"/>
      <c r="QQF974" s="26"/>
      <c r="QQG974" s="26"/>
      <c r="QQH974" s="26"/>
      <c r="QQI974" s="26"/>
      <c r="QQJ974" s="26"/>
      <c r="QQK974" s="26"/>
      <c r="QQL974" s="26"/>
      <c r="QQM974" s="26"/>
      <c r="QQN974" s="26"/>
      <c r="QQO974" s="26"/>
      <c r="QQP974" s="26"/>
      <c r="QQQ974" s="26"/>
      <c r="QQR974" s="26"/>
      <c r="QQS974" s="26"/>
      <c r="QQT974" s="26"/>
      <c r="QQU974" s="26"/>
      <c r="QQV974" s="26"/>
      <c r="QQW974" s="26"/>
      <c r="QQX974" s="26"/>
      <c r="QQY974" s="26"/>
      <c r="QQZ974" s="26"/>
      <c r="QRA974" s="26"/>
      <c r="QRB974" s="26"/>
      <c r="QRC974" s="26"/>
      <c r="QRD974" s="26"/>
      <c r="QRE974" s="26"/>
      <c r="QRF974" s="26"/>
      <c r="QRG974" s="26"/>
      <c r="QRH974" s="26"/>
      <c r="QRI974" s="26"/>
      <c r="QRJ974" s="26"/>
      <c r="QRK974" s="26"/>
      <c r="QRL974" s="26"/>
      <c r="QRM974" s="26"/>
      <c r="QRN974" s="26"/>
      <c r="QRO974" s="26"/>
      <c r="QRP974" s="26"/>
      <c r="QRQ974" s="26"/>
      <c r="QRR974" s="26"/>
      <c r="QRS974" s="26"/>
      <c r="QRT974" s="26"/>
      <c r="QRU974" s="26"/>
      <c r="QRV974" s="26"/>
      <c r="QRW974" s="26"/>
      <c r="QRX974" s="26"/>
      <c r="QRY974" s="26"/>
      <c r="QRZ974" s="26"/>
      <c r="QSA974" s="26"/>
      <c r="QSB974" s="26"/>
      <c r="QSC974" s="26"/>
      <c r="QSD974" s="26"/>
      <c r="QSE974" s="26"/>
      <c r="QSF974" s="26"/>
      <c r="QSG974" s="26"/>
      <c r="QSH974" s="26"/>
      <c r="QSI974" s="26"/>
      <c r="QSJ974" s="26"/>
      <c r="QSK974" s="26"/>
      <c r="QSL974" s="26"/>
      <c r="QSM974" s="26"/>
      <c r="QSN974" s="26"/>
      <c r="QSO974" s="26"/>
      <c r="QSP974" s="26"/>
      <c r="QSQ974" s="26"/>
      <c r="QSR974" s="26"/>
      <c r="QSS974" s="26"/>
      <c r="QST974" s="26"/>
      <c r="QSU974" s="26"/>
      <c r="QSV974" s="26"/>
      <c r="QSW974" s="26"/>
      <c r="QSX974" s="26"/>
      <c r="QSY974" s="26"/>
      <c r="QSZ974" s="26"/>
      <c r="QTA974" s="26"/>
      <c r="QTB974" s="26"/>
      <c r="QTC974" s="26"/>
      <c r="QTD974" s="26"/>
      <c r="QTE974" s="26"/>
      <c r="QTF974" s="26"/>
      <c r="QTG974" s="26"/>
      <c r="QTH974" s="26"/>
      <c r="QTI974" s="26"/>
      <c r="QTJ974" s="26"/>
      <c r="QTK974" s="26"/>
      <c r="QTL974" s="26"/>
      <c r="QTM974" s="26"/>
      <c r="QTN974" s="26"/>
      <c r="QTO974" s="26"/>
      <c r="QTP974" s="26"/>
      <c r="QTQ974" s="26"/>
      <c r="QTR974" s="26"/>
      <c r="QTS974" s="26"/>
      <c r="QTT974" s="26"/>
      <c r="QTU974" s="26"/>
      <c r="QTV974" s="26"/>
      <c r="QTW974" s="26"/>
      <c r="QTX974" s="26"/>
      <c r="QTY974" s="26"/>
      <c r="QTZ974" s="26"/>
      <c r="QUA974" s="26"/>
      <c r="QUB974" s="26"/>
      <c r="QUC974" s="26"/>
      <c r="QUD974" s="26"/>
      <c r="QUE974" s="26"/>
      <c r="QUF974" s="26"/>
      <c r="QUG974" s="26"/>
      <c r="QUH974" s="26"/>
      <c r="QUI974" s="26"/>
      <c r="QUJ974" s="26"/>
      <c r="QUK974" s="26"/>
      <c r="QUL974" s="26"/>
      <c r="QUM974" s="26"/>
      <c r="QUN974" s="26"/>
      <c r="QUO974" s="26"/>
      <c r="QUP974" s="26"/>
      <c r="QUQ974" s="26"/>
      <c r="QUR974" s="26"/>
      <c r="QUS974" s="26"/>
      <c r="QUT974" s="26"/>
      <c r="QUU974" s="26"/>
      <c r="QUV974" s="26"/>
      <c r="QUW974" s="26"/>
      <c r="QUX974" s="26"/>
      <c r="QUY974" s="26"/>
      <c r="QUZ974" s="26"/>
      <c r="QVA974" s="26"/>
      <c r="QVB974" s="26"/>
      <c r="QVC974" s="26"/>
      <c r="QVD974" s="26"/>
      <c r="QVE974" s="26"/>
      <c r="QVF974" s="26"/>
      <c r="QVG974" s="26"/>
      <c r="QVH974" s="26"/>
      <c r="QVI974" s="26"/>
      <c r="QVJ974" s="26"/>
      <c r="QVK974" s="26"/>
      <c r="QVL974" s="26"/>
      <c r="QVM974" s="26"/>
      <c r="QVN974" s="26"/>
      <c r="QVO974" s="26"/>
      <c r="QVP974" s="26"/>
      <c r="QVQ974" s="26"/>
      <c r="QVR974" s="26"/>
      <c r="QVS974" s="26"/>
      <c r="QVT974" s="26"/>
      <c r="QVU974" s="26"/>
      <c r="QVV974" s="26"/>
      <c r="QVW974" s="26"/>
      <c r="QVX974" s="26"/>
      <c r="QVY974" s="26"/>
      <c r="QVZ974" s="26"/>
      <c r="QWA974" s="26"/>
      <c r="QWB974" s="26"/>
      <c r="QWC974" s="26"/>
      <c r="QWD974" s="26"/>
      <c r="QWE974" s="26"/>
      <c r="QWF974" s="26"/>
      <c r="QWG974" s="26"/>
      <c r="QWH974" s="26"/>
      <c r="QWI974" s="26"/>
      <c r="QWJ974" s="26"/>
      <c r="QWK974" s="26"/>
      <c r="QWL974" s="26"/>
      <c r="QWM974" s="26"/>
      <c r="QWN974" s="26"/>
      <c r="QWO974" s="26"/>
      <c r="QWP974" s="26"/>
      <c r="QWQ974" s="26"/>
      <c r="QWR974" s="26"/>
      <c r="QWS974" s="26"/>
      <c r="QWT974" s="26"/>
      <c r="QWU974" s="26"/>
      <c r="QWV974" s="26"/>
      <c r="QWW974" s="26"/>
      <c r="QWX974" s="26"/>
      <c r="QWY974" s="26"/>
      <c r="QWZ974" s="26"/>
      <c r="QXA974" s="26"/>
      <c r="QXB974" s="26"/>
      <c r="QXC974" s="26"/>
      <c r="QXD974" s="26"/>
      <c r="QXE974" s="26"/>
      <c r="QXF974" s="26"/>
      <c r="QXG974" s="26"/>
      <c r="QXH974" s="26"/>
      <c r="QXI974" s="26"/>
      <c r="QXJ974" s="26"/>
      <c r="QXK974" s="26"/>
      <c r="QXL974" s="26"/>
      <c r="QXM974" s="26"/>
      <c r="QXN974" s="26"/>
      <c r="QXO974" s="26"/>
      <c r="QXP974" s="26"/>
      <c r="QXQ974" s="26"/>
      <c r="QXR974" s="26"/>
      <c r="QXS974" s="26"/>
      <c r="QXT974" s="26"/>
      <c r="QXU974" s="26"/>
      <c r="QXV974" s="26"/>
      <c r="QXW974" s="26"/>
      <c r="QXX974" s="26"/>
      <c r="QXY974" s="26"/>
      <c r="QXZ974" s="26"/>
      <c r="QYA974" s="26"/>
      <c r="QYB974" s="26"/>
      <c r="QYC974" s="26"/>
      <c r="QYD974" s="26"/>
      <c r="QYE974" s="26"/>
      <c r="QYF974" s="26"/>
      <c r="QYG974" s="26"/>
      <c r="QYH974" s="26"/>
      <c r="QYI974" s="26"/>
      <c r="QYJ974" s="26"/>
      <c r="QYK974" s="26"/>
      <c r="QYL974" s="26"/>
      <c r="QYM974" s="26"/>
      <c r="QYN974" s="26"/>
      <c r="QYO974" s="26"/>
      <c r="QYP974" s="26"/>
      <c r="QYQ974" s="26"/>
      <c r="QYR974" s="26"/>
      <c r="QYS974" s="26"/>
      <c r="QYT974" s="26"/>
      <c r="QYU974" s="26"/>
      <c r="QYV974" s="26"/>
      <c r="QYW974" s="26"/>
      <c r="QYX974" s="26"/>
      <c r="QYY974" s="26"/>
      <c r="QYZ974" s="26"/>
      <c r="QZA974" s="26"/>
      <c r="QZB974" s="26"/>
      <c r="QZC974" s="26"/>
      <c r="QZD974" s="26"/>
      <c r="QZE974" s="26"/>
      <c r="QZF974" s="26"/>
      <c r="QZG974" s="26"/>
      <c r="QZH974" s="26"/>
      <c r="QZI974" s="26"/>
      <c r="QZJ974" s="26"/>
      <c r="QZK974" s="26"/>
      <c r="QZL974" s="26"/>
      <c r="QZM974" s="26"/>
      <c r="QZN974" s="26"/>
      <c r="QZO974" s="26"/>
      <c r="QZP974" s="26"/>
      <c r="QZQ974" s="26"/>
      <c r="QZR974" s="26"/>
      <c r="QZS974" s="26"/>
      <c r="QZT974" s="26"/>
      <c r="QZU974" s="26"/>
      <c r="QZV974" s="26"/>
      <c r="QZW974" s="26"/>
      <c r="QZX974" s="26"/>
      <c r="QZY974" s="26"/>
      <c r="QZZ974" s="26"/>
      <c r="RAA974" s="26"/>
      <c r="RAB974" s="26"/>
      <c r="RAC974" s="26"/>
      <c r="RAD974" s="26"/>
      <c r="RAE974" s="26"/>
      <c r="RAF974" s="26"/>
      <c r="RAG974" s="26"/>
      <c r="RAH974" s="26"/>
      <c r="RAI974" s="26"/>
      <c r="RAJ974" s="26"/>
      <c r="RAK974" s="26"/>
      <c r="RAL974" s="26"/>
      <c r="RAM974" s="26"/>
      <c r="RAN974" s="26"/>
      <c r="RAO974" s="26"/>
      <c r="RAP974" s="26"/>
      <c r="RAQ974" s="26"/>
      <c r="RAR974" s="26"/>
      <c r="RAS974" s="26"/>
      <c r="RAT974" s="26"/>
      <c r="RAU974" s="26"/>
      <c r="RAV974" s="26"/>
      <c r="RAW974" s="26"/>
      <c r="RAX974" s="26"/>
      <c r="RAY974" s="26"/>
      <c r="RAZ974" s="26"/>
      <c r="RBA974" s="26"/>
      <c r="RBB974" s="26"/>
      <c r="RBC974" s="26"/>
      <c r="RBD974" s="26"/>
      <c r="RBE974" s="26"/>
      <c r="RBF974" s="26"/>
      <c r="RBG974" s="26"/>
      <c r="RBH974" s="26"/>
      <c r="RBI974" s="26"/>
      <c r="RBJ974" s="26"/>
      <c r="RBK974" s="26"/>
      <c r="RBL974" s="26"/>
      <c r="RBM974" s="26"/>
      <c r="RBN974" s="26"/>
      <c r="RBO974" s="26"/>
      <c r="RBP974" s="26"/>
      <c r="RBQ974" s="26"/>
      <c r="RBR974" s="26"/>
      <c r="RBS974" s="26"/>
      <c r="RBT974" s="26"/>
      <c r="RBU974" s="26"/>
      <c r="RBV974" s="26"/>
      <c r="RBW974" s="26"/>
      <c r="RBX974" s="26"/>
      <c r="RBY974" s="26"/>
      <c r="RBZ974" s="26"/>
      <c r="RCA974" s="26"/>
      <c r="RCB974" s="26"/>
      <c r="RCC974" s="26"/>
      <c r="RCD974" s="26"/>
      <c r="RCE974" s="26"/>
      <c r="RCF974" s="26"/>
      <c r="RCG974" s="26"/>
      <c r="RCH974" s="26"/>
      <c r="RCI974" s="26"/>
      <c r="RCJ974" s="26"/>
      <c r="RCK974" s="26"/>
      <c r="RCL974" s="26"/>
      <c r="RCM974" s="26"/>
      <c r="RCN974" s="26"/>
      <c r="RCO974" s="26"/>
      <c r="RCP974" s="26"/>
      <c r="RCQ974" s="26"/>
      <c r="RCR974" s="26"/>
      <c r="RCS974" s="26"/>
      <c r="RCT974" s="26"/>
      <c r="RCU974" s="26"/>
      <c r="RCV974" s="26"/>
      <c r="RCW974" s="26"/>
      <c r="RCX974" s="26"/>
      <c r="RCY974" s="26"/>
      <c r="RCZ974" s="26"/>
      <c r="RDA974" s="26"/>
      <c r="RDB974" s="26"/>
      <c r="RDC974" s="26"/>
      <c r="RDD974" s="26"/>
      <c r="RDE974" s="26"/>
      <c r="RDF974" s="26"/>
      <c r="RDG974" s="26"/>
      <c r="RDH974" s="26"/>
      <c r="RDI974" s="26"/>
      <c r="RDJ974" s="26"/>
      <c r="RDK974" s="26"/>
      <c r="RDL974" s="26"/>
      <c r="RDM974" s="26"/>
      <c r="RDN974" s="26"/>
      <c r="RDO974" s="26"/>
      <c r="RDP974" s="26"/>
      <c r="RDQ974" s="26"/>
      <c r="RDR974" s="26"/>
      <c r="RDS974" s="26"/>
      <c r="RDT974" s="26"/>
      <c r="RDU974" s="26"/>
      <c r="RDV974" s="26"/>
      <c r="RDW974" s="26"/>
      <c r="RDX974" s="26"/>
      <c r="RDY974" s="26"/>
      <c r="RDZ974" s="26"/>
      <c r="REA974" s="26"/>
      <c r="REB974" s="26"/>
      <c r="REC974" s="26"/>
      <c r="RED974" s="26"/>
      <c r="REE974" s="26"/>
      <c r="REF974" s="26"/>
      <c r="REG974" s="26"/>
      <c r="REH974" s="26"/>
      <c r="REI974" s="26"/>
      <c r="REJ974" s="26"/>
      <c r="REK974" s="26"/>
      <c r="REL974" s="26"/>
      <c r="REM974" s="26"/>
      <c r="REN974" s="26"/>
      <c r="REO974" s="26"/>
      <c r="REP974" s="26"/>
      <c r="REQ974" s="26"/>
      <c r="RER974" s="26"/>
      <c r="RES974" s="26"/>
      <c r="RET974" s="26"/>
      <c r="REU974" s="26"/>
      <c r="REV974" s="26"/>
      <c r="REW974" s="26"/>
      <c r="REX974" s="26"/>
      <c r="REY974" s="26"/>
      <c r="REZ974" s="26"/>
      <c r="RFA974" s="26"/>
      <c r="RFB974" s="26"/>
      <c r="RFC974" s="26"/>
      <c r="RFD974" s="26"/>
      <c r="RFE974" s="26"/>
      <c r="RFF974" s="26"/>
      <c r="RFG974" s="26"/>
      <c r="RFH974" s="26"/>
      <c r="RFI974" s="26"/>
      <c r="RFJ974" s="26"/>
      <c r="RFK974" s="26"/>
      <c r="RFL974" s="26"/>
      <c r="RFM974" s="26"/>
      <c r="RFN974" s="26"/>
      <c r="RFO974" s="26"/>
      <c r="RFP974" s="26"/>
      <c r="RFQ974" s="26"/>
      <c r="RFR974" s="26"/>
      <c r="RFS974" s="26"/>
      <c r="RFT974" s="26"/>
      <c r="RFU974" s="26"/>
      <c r="RFV974" s="26"/>
      <c r="RFW974" s="26"/>
      <c r="RFX974" s="26"/>
      <c r="RFY974" s="26"/>
      <c r="RFZ974" s="26"/>
      <c r="RGA974" s="26"/>
      <c r="RGB974" s="26"/>
      <c r="RGC974" s="26"/>
      <c r="RGD974" s="26"/>
      <c r="RGE974" s="26"/>
      <c r="RGF974" s="26"/>
      <c r="RGG974" s="26"/>
      <c r="RGH974" s="26"/>
      <c r="RGI974" s="26"/>
      <c r="RGJ974" s="26"/>
      <c r="RGK974" s="26"/>
      <c r="RGL974" s="26"/>
      <c r="RGM974" s="26"/>
      <c r="RGN974" s="26"/>
      <c r="RGO974" s="26"/>
      <c r="RGP974" s="26"/>
      <c r="RGQ974" s="26"/>
      <c r="RGR974" s="26"/>
      <c r="RGS974" s="26"/>
      <c r="RGT974" s="26"/>
      <c r="RGU974" s="26"/>
      <c r="RGV974" s="26"/>
      <c r="RGW974" s="26"/>
      <c r="RGX974" s="26"/>
      <c r="RGY974" s="26"/>
      <c r="RGZ974" s="26"/>
      <c r="RHA974" s="26"/>
      <c r="RHB974" s="26"/>
      <c r="RHC974" s="26"/>
      <c r="RHD974" s="26"/>
      <c r="RHE974" s="26"/>
      <c r="RHF974" s="26"/>
      <c r="RHG974" s="26"/>
      <c r="RHH974" s="26"/>
      <c r="RHI974" s="26"/>
      <c r="RHJ974" s="26"/>
      <c r="RHK974" s="26"/>
      <c r="RHL974" s="26"/>
      <c r="RHM974" s="26"/>
      <c r="RHN974" s="26"/>
      <c r="RHO974" s="26"/>
      <c r="RHP974" s="26"/>
      <c r="RHQ974" s="26"/>
      <c r="RHR974" s="26"/>
      <c r="RHS974" s="26"/>
      <c r="RHT974" s="26"/>
      <c r="RHU974" s="26"/>
      <c r="RHV974" s="26"/>
      <c r="RHW974" s="26"/>
      <c r="RHX974" s="26"/>
      <c r="RHY974" s="26"/>
      <c r="RHZ974" s="26"/>
      <c r="RIA974" s="26"/>
      <c r="RIB974" s="26"/>
      <c r="RIC974" s="26"/>
      <c r="RID974" s="26"/>
      <c r="RIE974" s="26"/>
      <c r="RIF974" s="26"/>
      <c r="RIG974" s="26"/>
      <c r="RIH974" s="26"/>
      <c r="RII974" s="26"/>
      <c r="RIJ974" s="26"/>
      <c r="RIK974" s="26"/>
      <c r="RIL974" s="26"/>
      <c r="RIM974" s="26"/>
      <c r="RIN974" s="26"/>
      <c r="RIO974" s="26"/>
      <c r="RIP974" s="26"/>
      <c r="RIQ974" s="26"/>
      <c r="RIR974" s="26"/>
      <c r="RIS974" s="26"/>
      <c r="RIT974" s="26"/>
      <c r="RIU974" s="26"/>
      <c r="RIV974" s="26"/>
      <c r="RIW974" s="26"/>
      <c r="RIX974" s="26"/>
      <c r="RIY974" s="26"/>
      <c r="RIZ974" s="26"/>
      <c r="RJA974" s="26"/>
      <c r="RJB974" s="26"/>
      <c r="RJC974" s="26"/>
      <c r="RJD974" s="26"/>
      <c r="RJE974" s="26"/>
      <c r="RJF974" s="26"/>
      <c r="RJG974" s="26"/>
      <c r="RJH974" s="26"/>
      <c r="RJI974" s="26"/>
      <c r="RJJ974" s="26"/>
      <c r="RJK974" s="26"/>
      <c r="RJL974" s="26"/>
      <c r="RJM974" s="26"/>
      <c r="RJN974" s="26"/>
      <c r="RJO974" s="26"/>
      <c r="RJP974" s="26"/>
      <c r="RJQ974" s="26"/>
      <c r="RJR974" s="26"/>
      <c r="RJS974" s="26"/>
      <c r="RJT974" s="26"/>
      <c r="RJU974" s="26"/>
      <c r="RJV974" s="26"/>
      <c r="RJW974" s="26"/>
      <c r="RJX974" s="26"/>
      <c r="RJY974" s="26"/>
      <c r="RJZ974" s="26"/>
      <c r="RKA974" s="26"/>
      <c r="RKB974" s="26"/>
      <c r="RKC974" s="26"/>
      <c r="RKD974" s="26"/>
      <c r="RKE974" s="26"/>
      <c r="RKF974" s="26"/>
      <c r="RKG974" s="26"/>
      <c r="RKH974" s="26"/>
      <c r="RKI974" s="26"/>
      <c r="RKJ974" s="26"/>
      <c r="RKK974" s="26"/>
      <c r="RKL974" s="26"/>
      <c r="RKM974" s="26"/>
      <c r="RKN974" s="26"/>
      <c r="RKO974" s="26"/>
      <c r="RKP974" s="26"/>
      <c r="RKQ974" s="26"/>
      <c r="RKR974" s="26"/>
      <c r="RKS974" s="26"/>
      <c r="RKT974" s="26"/>
      <c r="RKU974" s="26"/>
      <c r="RKV974" s="26"/>
      <c r="RKW974" s="26"/>
      <c r="RKX974" s="26"/>
      <c r="RKY974" s="26"/>
      <c r="RKZ974" s="26"/>
      <c r="RLA974" s="26"/>
      <c r="RLB974" s="26"/>
      <c r="RLC974" s="26"/>
      <c r="RLD974" s="26"/>
      <c r="RLE974" s="26"/>
      <c r="RLF974" s="26"/>
      <c r="RLG974" s="26"/>
      <c r="RLH974" s="26"/>
      <c r="RLI974" s="26"/>
      <c r="RLJ974" s="26"/>
      <c r="RLK974" s="26"/>
      <c r="RLL974" s="26"/>
      <c r="RLM974" s="26"/>
      <c r="RLN974" s="26"/>
      <c r="RLO974" s="26"/>
      <c r="RLP974" s="26"/>
      <c r="RLQ974" s="26"/>
      <c r="RLR974" s="26"/>
      <c r="RLS974" s="26"/>
      <c r="RLT974" s="26"/>
      <c r="RLU974" s="26"/>
      <c r="RLV974" s="26"/>
      <c r="RLW974" s="26"/>
      <c r="RLX974" s="26"/>
      <c r="RLY974" s="26"/>
      <c r="RLZ974" s="26"/>
      <c r="RMA974" s="26"/>
      <c r="RMB974" s="26"/>
      <c r="RMC974" s="26"/>
      <c r="RMD974" s="26"/>
      <c r="RME974" s="26"/>
      <c r="RMF974" s="26"/>
      <c r="RMG974" s="26"/>
      <c r="RMH974" s="26"/>
      <c r="RMI974" s="26"/>
      <c r="RMJ974" s="26"/>
      <c r="RMK974" s="26"/>
      <c r="RML974" s="26"/>
      <c r="RMM974" s="26"/>
      <c r="RMN974" s="26"/>
      <c r="RMO974" s="26"/>
      <c r="RMP974" s="26"/>
      <c r="RMQ974" s="26"/>
      <c r="RMR974" s="26"/>
      <c r="RMS974" s="26"/>
      <c r="RMT974" s="26"/>
      <c r="RMU974" s="26"/>
      <c r="RMV974" s="26"/>
      <c r="RMW974" s="26"/>
      <c r="RMX974" s="26"/>
      <c r="RMY974" s="26"/>
      <c r="RMZ974" s="26"/>
      <c r="RNA974" s="26"/>
      <c r="RNB974" s="26"/>
      <c r="RNC974" s="26"/>
      <c r="RND974" s="26"/>
      <c r="RNE974" s="26"/>
      <c r="RNF974" s="26"/>
      <c r="RNG974" s="26"/>
      <c r="RNH974" s="26"/>
      <c r="RNI974" s="26"/>
      <c r="RNJ974" s="26"/>
      <c r="RNK974" s="26"/>
      <c r="RNL974" s="26"/>
      <c r="RNM974" s="26"/>
      <c r="RNN974" s="26"/>
      <c r="RNO974" s="26"/>
      <c r="RNP974" s="26"/>
      <c r="RNQ974" s="26"/>
      <c r="RNR974" s="26"/>
      <c r="RNS974" s="26"/>
      <c r="RNT974" s="26"/>
      <c r="RNU974" s="26"/>
      <c r="RNV974" s="26"/>
      <c r="RNW974" s="26"/>
      <c r="RNX974" s="26"/>
      <c r="RNY974" s="26"/>
      <c r="RNZ974" s="26"/>
      <c r="ROA974" s="26"/>
      <c r="ROB974" s="26"/>
      <c r="ROC974" s="26"/>
      <c r="ROD974" s="26"/>
      <c r="ROE974" s="26"/>
      <c r="ROF974" s="26"/>
      <c r="ROG974" s="26"/>
      <c r="ROH974" s="26"/>
      <c r="ROI974" s="26"/>
      <c r="ROJ974" s="26"/>
      <c r="ROK974" s="26"/>
      <c r="ROL974" s="26"/>
      <c r="ROM974" s="26"/>
      <c r="RON974" s="26"/>
      <c r="ROO974" s="26"/>
      <c r="ROP974" s="26"/>
      <c r="ROQ974" s="26"/>
      <c r="ROR974" s="26"/>
      <c r="ROS974" s="26"/>
      <c r="ROT974" s="26"/>
      <c r="ROU974" s="26"/>
      <c r="ROV974" s="26"/>
      <c r="ROW974" s="26"/>
      <c r="ROX974" s="26"/>
      <c r="ROY974" s="26"/>
      <c r="ROZ974" s="26"/>
      <c r="RPA974" s="26"/>
      <c r="RPB974" s="26"/>
      <c r="RPC974" s="26"/>
      <c r="RPD974" s="26"/>
      <c r="RPE974" s="26"/>
      <c r="RPF974" s="26"/>
      <c r="RPG974" s="26"/>
      <c r="RPH974" s="26"/>
      <c r="RPI974" s="26"/>
      <c r="RPJ974" s="26"/>
      <c r="RPK974" s="26"/>
      <c r="RPL974" s="26"/>
      <c r="RPM974" s="26"/>
      <c r="RPN974" s="26"/>
      <c r="RPO974" s="26"/>
      <c r="RPP974" s="26"/>
      <c r="RPQ974" s="26"/>
      <c r="RPR974" s="26"/>
      <c r="RPS974" s="26"/>
      <c r="RPT974" s="26"/>
      <c r="RPU974" s="26"/>
      <c r="RPV974" s="26"/>
      <c r="RPW974" s="26"/>
      <c r="RPX974" s="26"/>
      <c r="RPY974" s="26"/>
      <c r="RPZ974" s="26"/>
      <c r="RQA974" s="26"/>
      <c r="RQB974" s="26"/>
      <c r="RQC974" s="26"/>
      <c r="RQD974" s="26"/>
      <c r="RQE974" s="26"/>
      <c r="RQF974" s="26"/>
      <c r="RQG974" s="26"/>
      <c r="RQH974" s="26"/>
      <c r="RQI974" s="26"/>
      <c r="RQJ974" s="26"/>
      <c r="RQK974" s="26"/>
      <c r="RQL974" s="26"/>
      <c r="RQM974" s="26"/>
      <c r="RQN974" s="26"/>
      <c r="RQO974" s="26"/>
      <c r="RQP974" s="26"/>
      <c r="RQQ974" s="26"/>
      <c r="RQR974" s="26"/>
      <c r="RQS974" s="26"/>
      <c r="RQT974" s="26"/>
      <c r="RQU974" s="26"/>
      <c r="RQV974" s="26"/>
      <c r="RQW974" s="26"/>
      <c r="RQX974" s="26"/>
      <c r="RQY974" s="26"/>
      <c r="RQZ974" s="26"/>
      <c r="RRA974" s="26"/>
      <c r="RRB974" s="26"/>
      <c r="RRC974" s="26"/>
      <c r="RRD974" s="26"/>
      <c r="RRE974" s="26"/>
      <c r="RRF974" s="26"/>
      <c r="RRG974" s="26"/>
      <c r="RRH974" s="26"/>
      <c r="RRI974" s="26"/>
      <c r="RRJ974" s="26"/>
      <c r="RRK974" s="26"/>
      <c r="RRL974" s="26"/>
      <c r="RRM974" s="26"/>
      <c r="RRN974" s="26"/>
      <c r="RRO974" s="26"/>
      <c r="RRP974" s="26"/>
      <c r="RRQ974" s="26"/>
      <c r="RRR974" s="26"/>
      <c r="RRS974" s="26"/>
      <c r="RRT974" s="26"/>
      <c r="RRU974" s="26"/>
      <c r="RRV974" s="26"/>
      <c r="RRW974" s="26"/>
      <c r="RRX974" s="26"/>
      <c r="RRY974" s="26"/>
      <c r="RRZ974" s="26"/>
      <c r="RSA974" s="26"/>
      <c r="RSB974" s="26"/>
      <c r="RSC974" s="26"/>
      <c r="RSD974" s="26"/>
      <c r="RSE974" s="26"/>
      <c r="RSF974" s="26"/>
      <c r="RSG974" s="26"/>
      <c r="RSH974" s="26"/>
      <c r="RSI974" s="26"/>
      <c r="RSJ974" s="26"/>
      <c r="RSK974" s="26"/>
      <c r="RSL974" s="26"/>
      <c r="RSM974" s="26"/>
      <c r="RSN974" s="26"/>
      <c r="RSO974" s="26"/>
      <c r="RSP974" s="26"/>
      <c r="RSQ974" s="26"/>
      <c r="RSR974" s="26"/>
      <c r="RSS974" s="26"/>
      <c r="RST974" s="26"/>
      <c r="RSU974" s="26"/>
      <c r="RSV974" s="26"/>
      <c r="RSW974" s="26"/>
      <c r="RSX974" s="26"/>
      <c r="RSY974" s="26"/>
      <c r="RSZ974" s="26"/>
      <c r="RTA974" s="26"/>
      <c r="RTB974" s="26"/>
      <c r="RTC974" s="26"/>
      <c r="RTD974" s="26"/>
      <c r="RTE974" s="26"/>
      <c r="RTF974" s="26"/>
      <c r="RTG974" s="26"/>
      <c r="RTH974" s="26"/>
      <c r="RTI974" s="26"/>
      <c r="RTJ974" s="26"/>
      <c r="RTK974" s="26"/>
      <c r="RTL974" s="26"/>
      <c r="RTM974" s="26"/>
      <c r="RTN974" s="26"/>
      <c r="RTO974" s="26"/>
      <c r="RTP974" s="26"/>
      <c r="RTQ974" s="26"/>
      <c r="RTR974" s="26"/>
      <c r="RTS974" s="26"/>
      <c r="RTT974" s="26"/>
      <c r="RTU974" s="26"/>
      <c r="RTV974" s="26"/>
      <c r="RTW974" s="26"/>
      <c r="RTX974" s="26"/>
      <c r="RTY974" s="26"/>
      <c r="RTZ974" s="26"/>
      <c r="RUA974" s="26"/>
      <c r="RUB974" s="26"/>
      <c r="RUC974" s="26"/>
      <c r="RUD974" s="26"/>
      <c r="RUE974" s="26"/>
      <c r="RUF974" s="26"/>
      <c r="RUG974" s="26"/>
      <c r="RUH974" s="26"/>
      <c r="RUI974" s="26"/>
      <c r="RUJ974" s="26"/>
      <c r="RUK974" s="26"/>
      <c r="RUL974" s="26"/>
      <c r="RUM974" s="26"/>
      <c r="RUN974" s="26"/>
      <c r="RUO974" s="26"/>
      <c r="RUP974" s="26"/>
      <c r="RUQ974" s="26"/>
      <c r="RUR974" s="26"/>
      <c r="RUS974" s="26"/>
      <c r="RUT974" s="26"/>
      <c r="RUU974" s="26"/>
      <c r="RUV974" s="26"/>
      <c r="RUW974" s="26"/>
      <c r="RUX974" s="26"/>
      <c r="RUY974" s="26"/>
      <c r="RUZ974" s="26"/>
      <c r="RVA974" s="26"/>
      <c r="RVB974" s="26"/>
      <c r="RVC974" s="26"/>
      <c r="RVD974" s="26"/>
      <c r="RVE974" s="26"/>
      <c r="RVF974" s="26"/>
      <c r="RVG974" s="26"/>
      <c r="RVH974" s="26"/>
      <c r="RVI974" s="26"/>
      <c r="RVJ974" s="26"/>
      <c r="RVK974" s="26"/>
      <c r="RVL974" s="26"/>
      <c r="RVM974" s="26"/>
      <c r="RVN974" s="26"/>
      <c r="RVO974" s="26"/>
      <c r="RVP974" s="26"/>
      <c r="RVQ974" s="26"/>
      <c r="RVR974" s="26"/>
      <c r="RVS974" s="26"/>
      <c r="RVT974" s="26"/>
      <c r="RVU974" s="26"/>
      <c r="RVV974" s="26"/>
      <c r="RVW974" s="26"/>
      <c r="RVX974" s="26"/>
      <c r="RVY974" s="26"/>
      <c r="RVZ974" s="26"/>
      <c r="RWA974" s="26"/>
      <c r="RWB974" s="26"/>
      <c r="RWC974" s="26"/>
      <c r="RWD974" s="26"/>
      <c r="RWE974" s="26"/>
      <c r="RWF974" s="26"/>
      <c r="RWG974" s="26"/>
      <c r="RWH974" s="26"/>
      <c r="RWI974" s="26"/>
      <c r="RWJ974" s="26"/>
      <c r="RWK974" s="26"/>
      <c r="RWL974" s="26"/>
      <c r="RWM974" s="26"/>
      <c r="RWN974" s="26"/>
      <c r="RWO974" s="26"/>
      <c r="RWP974" s="26"/>
      <c r="RWQ974" s="26"/>
      <c r="RWR974" s="26"/>
      <c r="RWS974" s="26"/>
      <c r="RWT974" s="26"/>
      <c r="RWU974" s="26"/>
      <c r="RWV974" s="26"/>
      <c r="RWW974" s="26"/>
      <c r="RWX974" s="26"/>
      <c r="RWY974" s="26"/>
      <c r="RWZ974" s="26"/>
      <c r="RXA974" s="26"/>
      <c r="RXB974" s="26"/>
      <c r="RXC974" s="26"/>
      <c r="RXD974" s="26"/>
      <c r="RXE974" s="26"/>
      <c r="RXF974" s="26"/>
      <c r="RXG974" s="26"/>
      <c r="RXH974" s="26"/>
      <c r="RXI974" s="26"/>
      <c r="RXJ974" s="26"/>
      <c r="RXK974" s="26"/>
      <c r="RXL974" s="26"/>
      <c r="RXM974" s="26"/>
      <c r="RXN974" s="26"/>
      <c r="RXO974" s="26"/>
      <c r="RXP974" s="26"/>
      <c r="RXQ974" s="26"/>
      <c r="RXR974" s="26"/>
      <c r="RXS974" s="26"/>
      <c r="RXT974" s="26"/>
      <c r="RXU974" s="26"/>
      <c r="RXV974" s="26"/>
      <c r="RXW974" s="26"/>
      <c r="RXX974" s="26"/>
      <c r="RXY974" s="26"/>
      <c r="RXZ974" s="26"/>
      <c r="RYA974" s="26"/>
      <c r="RYB974" s="26"/>
      <c r="RYC974" s="26"/>
      <c r="RYD974" s="26"/>
      <c r="RYE974" s="26"/>
      <c r="RYF974" s="26"/>
      <c r="RYG974" s="26"/>
      <c r="RYH974" s="26"/>
      <c r="RYI974" s="26"/>
      <c r="RYJ974" s="26"/>
      <c r="RYK974" s="26"/>
      <c r="RYL974" s="26"/>
      <c r="RYM974" s="26"/>
      <c r="RYN974" s="26"/>
      <c r="RYO974" s="26"/>
      <c r="RYP974" s="26"/>
      <c r="RYQ974" s="26"/>
      <c r="RYR974" s="26"/>
      <c r="RYS974" s="26"/>
      <c r="RYT974" s="26"/>
      <c r="RYU974" s="26"/>
      <c r="RYV974" s="26"/>
      <c r="RYW974" s="26"/>
      <c r="RYX974" s="26"/>
      <c r="RYY974" s="26"/>
      <c r="RYZ974" s="26"/>
      <c r="RZA974" s="26"/>
      <c r="RZB974" s="26"/>
      <c r="RZC974" s="26"/>
      <c r="RZD974" s="26"/>
      <c r="RZE974" s="26"/>
      <c r="RZF974" s="26"/>
      <c r="RZG974" s="26"/>
      <c r="RZH974" s="26"/>
      <c r="RZI974" s="26"/>
      <c r="RZJ974" s="26"/>
      <c r="RZK974" s="26"/>
      <c r="RZL974" s="26"/>
      <c r="RZM974" s="26"/>
      <c r="RZN974" s="26"/>
      <c r="RZO974" s="26"/>
      <c r="RZP974" s="26"/>
      <c r="RZQ974" s="26"/>
      <c r="RZR974" s="26"/>
      <c r="RZS974" s="26"/>
      <c r="RZT974" s="26"/>
      <c r="RZU974" s="26"/>
      <c r="RZV974" s="26"/>
      <c r="RZW974" s="26"/>
      <c r="RZX974" s="26"/>
      <c r="RZY974" s="26"/>
      <c r="RZZ974" s="26"/>
      <c r="SAA974" s="26"/>
      <c r="SAB974" s="26"/>
      <c r="SAC974" s="26"/>
      <c r="SAD974" s="26"/>
      <c r="SAE974" s="26"/>
      <c r="SAF974" s="26"/>
      <c r="SAG974" s="26"/>
      <c r="SAH974" s="26"/>
      <c r="SAI974" s="26"/>
      <c r="SAJ974" s="26"/>
      <c r="SAK974" s="26"/>
      <c r="SAL974" s="26"/>
      <c r="SAM974" s="26"/>
      <c r="SAN974" s="26"/>
      <c r="SAO974" s="26"/>
      <c r="SAP974" s="26"/>
      <c r="SAQ974" s="26"/>
      <c r="SAR974" s="26"/>
      <c r="SAS974" s="26"/>
      <c r="SAT974" s="26"/>
      <c r="SAU974" s="26"/>
      <c r="SAV974" s="26"/>
      <c r="SAW974" s="26"/>
      <c r="SAX974" s="26"/>
      <c r="SAY974" s="26"/>
      <c r="SAZ974" s="26"/>
      <c r="SBA974" s="26"/>
      <c r="SBB974" s="26"/>
      <c r="SBC974" s="26"/>
      <c r="SBD974" s="26"/>
      <c r="SBE974" s="26"/>
      <c r="SBF974" s="26"/>
      <c r="SBG974" s="26"/>
      <c r="SBH974" s="26"/>
      <c r="SBI974" s="26"/>
      <c r="SBJ974" s="26"/>
      <c r="SBK974" s="26"/>
      <c r="SBL974" s="26"/>
      <c r="SBM974" s="26"/>
      <c r="SBN974" s="26"/>
      <c r="SBO974" s="26"/>
      <c r="SBP974" s="26"/>
      <c r="SBQ974" s="26"/>
      <c r="SBR974" s="26"/>
      <c r="SBS974" s="26"/>
      <c r="SBT974" s="26"/>
      <c r="SBU974" s="26"/>
      <c r="SBV974" s="26"/>
      <c r="SBW974" s="26"/>
      <c r="SBX974" s="26"/>
      <c r="SBY974" s="26"/>
      <c r="SBZ974" s="26"/>
      <c r="SCA974" s="26"/>
      <c r="SCB974" s="26"/>
      <c r="SCC974" s="26"/>
      <c r="SCD974" s="26"/>
      <c r="SCE974" s="26"/>
      <c r="SCF974" s="26"/>
      <c r="SCG974" s="26"/>
      <c r="SCH974" s="26"/>
      <c r="SCI974" s="26"/>
      <c r="SCJ974" s="26"/>
      <c r="SCK974" s="26"/>
      <c r="SCL974" s="26"/>
      <c r="SCM974" s="26"/>
      <c r="SCN974" s="26"/>
      <c r="SCO974" s="26"/>
      <c r="SCP974" s="26"/>
      <c r="SCQ974" s="26"/>
      <c r="SCR974" s="26"/>
      <c r="SCS974" s="26"/>
      <c r="SCT974" s="26"/>
      <c r="SCU974" s="26"/>
      <c r="SCV974" s="26"/>
      <c r="SCW974" s="26"/>
      <c r="SCX974" s="26"/>
      <c r="SCY974" s="26"/>
      <c r="SCZ974" s="26"/>
      <c r="SDA974" s="26"/>
      <c r="SDB974" s="26"/>
      <c r="SDC974" s="26"/>
      <c r="SDD974" s="26"/>
      <c r="SDE974" s="26"/>
      <c r="SDF974" s="26"/>
      <c r="SDG974" s="26"/>
      <c r="SDH974" s="26"/>
      <c r="SDI974" s="26"/>
      <c r="SDJ974" s="26"/>
      <c r="SDK974" s="26"/>
      <c r="SDL974" s="26"/>
      <c r="SDM974" s="26"/>
      <c r="SDN974" s="26"/>
      <c r="SDO974" s="26"/>
      <c r="SDP974" s="26"/>
      <c r="SDQ974" s="26"/>
      <c r="SDR974" s="26"/>
      <c r="SDS974" s="26"/>
      <c r="SDT974" s="26"/>
      <c r="SDU974" s="26"/>
      <c r="SDV974" s="26"/>
      <c r="SDW974" s="26"/>
      <c r="SDX974" s="26"/>
      <c r="SDY974" s="26"/>
      <c r="SDZ974" s="26"/>
      <c r="SEA974" s="26"/>
      <c r="SEB974" s="26"/>
      <c r="SEC974" s="26"/>
      <c r="SED974" s="26"/>
      <c r="SEE974" s="26"/>
      <c r="SEF974" s="26"/>
      <c r="SEG974" s="26"/>
      <c r="SEH974" s="26"/>
      <c r="SEI974" s="26"/>
      <c r="SEJ974" s="26"/>
      <c r="SEK974" s="26"/>
      <c r="SEL974" s="26"/>
      <c r="SEM974" s="26"/>
      <c r="SEN974" s="26"/>
      <c r="SEO974" s="26"/>
      <c r="SEP974" s="26"/>
      <c r="SEQ974" s="26"/>
      <c r="SER974" s="26"/>
      <c r="SES974" s="26"/>
      <c r="SET974" s="26"/>
      <c r="SEU974" s="26"/>
      <c r="SEV974" s="26"/>
      <c r="SEW974" s="26"/>
      <c r="SEX974" s="26"/>
      <c r="SEY974" s="26"/>
      <c r="SEZ974" s="26"/>
      <c r="SFA974" s="26"/>
      <c r="SFB974" s="26"/>
      <c r="SFC974" s="26"/>
      <c r="SFD974" s="26"/>
      <c r="SFE974" s="26"/>
      <c r="SFF974" s="26"/>
      <c r="SFG974" s="26"/>
      <c r="SFH974" s="26"/>
      <c r="SFI974" s="26"/>
      <c r="SFJ974" s="26"/>
      <c r="SFK974" s="26"/>
      <c r="SFL974" s="26"/>
      <c r="SFM974" s="26"/>
      <c r="SFN974" s="26"/>
      <c r="SFO974" s="26"/>
      <c r="SFP974" s="26"/>
      <c r="SFQ974" s="26"/>
      <c r="SFR974" s="26"/>
      <c r="SFS974" s="26"/>
      <c r="SFT974" s="26"/>
      <c r="SFU974" s="26"/>
      <c r="SFV974" s="26"/>
      <c r="SFW974" s="26"/>
      <c r="SFX974" s="26"/>
      <c r="SFY974" s="26"/>
      <c r="SFZ974" s="26"/>
      <c r="SGA974" s="26"/>
      <c r="SGB974" s="26"/>
      <c r="SGC974" s="26"/>
      <c r="SGD974" s="26"/>
      <c r="SGE974" s="26"/>
      <c r="SGF974" s="26"/>
      <c r="SGG974" s="26"/>
      <c r="SGH974" s="26"/>
      <c r="SGI974" s="26"/>
      <c r="SGJ974" s="26"/>
      <c r="SGK974" s="26"/>
      <c r="SGL974" s="26"/>
      <c r="SGM974" s="26"/>
      <c r="SGN974" s="26"/>
      <c r="SGO974" s="26"/>
      <c r="SGP974" s="26"/>
      <c r="SGQ974" s="26"/>
      <c r="SGR974" s="26"/>
      <c r="SGS974" s="26"/>
      <c r="SGT974" s="26"/>
      <c r="SGU974" s="26"/>
      <c r="SGV974" s="26"/>
      <c r="SGW974" s="26"/>
      <c r="SGX974" s="26"/>
      <c r="SGY974" s="26"/>
      <c r="SGZ974" s="26"/>
      <c r="SHA974" s="26"/>
      <c r="SHB974" s="26"/>
      <c r="SHC974" s="26"/>
      <c r="SHD974" s="26"/>
      <c r="SHE974" s="26"/>
      <c r="SHF974" s="26"/>
      <c r="SHG974" s="26"/>
      <c r="SHH974" s="26"/>
      <c r="SHI974" s="26"/>
      <c r="SHJ974" s="26"/>
      <c r="SHK974" s="26"/>
      <c r="SHL974" s="26"/>
      <c r="SHM974" s="26"/>
      <c r="SHN974" s="26"/>
      <c r="SHO974" s="26"/>
      <c r="SHP974" s="26"/>
      <c r="SHQ974" s="26"/>
      <c r="SHR974" s="26"/>
      <c r="SHS974" s="26"/>
      <c r="SHT974" s="26"/>
      <c r="SHU974" s="26"/>
      <c r="SHV974" s="26"/>
      <c r="SHW974" s="26"/>
      <c r="SHX974" s="26"/>
      <c r="SHY974" s="26"/>
      <c r="SHZ974" s="26"/>
      <c r="SIA974" s="26"/>
      <c r="SIB974" s="26"/>
      <c r="SIC974" s="26"/>
      <c r="SID974" s="26"/>
      <c r="SIE974" s="26"/>
      <c r="SIF974" s="26"/>
      <c r="SIG974" s="26"/>
      <c r="SIH974" s="26"/>
      <c r="SII974" s="26"/>
      <c r="SIJ974" s="26"/>
      <c r="SIK974" s="26"/>
      <c r="SIL974" s="26"/>
      <c r="SIM974" s="26"/>
      <c r="SIN974" s="26"/>
      <c r="SIO974" s="26"/>
      <c r="SIP974" s="26"/>
      <c r="SIQ974" s="26"/>
      <c r="SIR974" s="26"/>
      <c r="SIS974" s="26"/>
      <c r="SIT974" s="26"/>
      <c r="SIU974" s="26"/>
      <c r="SIV974" s="26"/>
      <c r="SIW974" s="26"/>
      <c r="SIX974" s="26"/>
      <c r="SIY974" s="26"/>
      <c r="SIZ974" s="26"/>
      <c r="SJA974" s="26"/>
      <c r="SJB974" s="26"/>
      <c r="SJC974" s="26"/>
      <c r="SJD974" s="26"/>
      <c r="SJE974" s="26"/>
      <c r="SJF974" s="26"/>
      <c r="SJG974" s="26"/>
      <c r="SJH974" s="26"/>
      <c r="SJI974" s="26"/>
      <c r="SJJ974" s="26"/>
      <c r="SJK974" s="26"/>
      <c r="SJL974" s="26"/>
      <c r="SJM974" s="26"/>
      <c r="SJN974" s="26"/>
      <c r="SJO974" s="26"/>
      <c r="SJP974" s="26"/>
      <c r="SJQ974" s="26"/>
      <c r="SJR974" s="26"/>
      <c r="SJS974" s="26"/>
      <c r="SJT974" s="26"/>
      <c r="SJU974" s="26"/>
      <c r="SJV974" s="26"/>
      <c r="SJW974" s="26"/>
      <c r="SJX974" s="26"/>
      <c r="SJY974" s="26"/>
      <c r="SJZ974" s="26"/>
      <c r="SKA974" s="26"/>
      <c r="SKB974" s="26"/>
      <c r="SKC974" s="26"/>
      <c r="SKD974" s="26"/>
      <c r="SKE974" s="26"/>
      <c r="SKF974" s="26"/>
      <c r="SKG974" s="26"/>
      <c r="SKH974" s="26"/>
      <c r="SKI974" s="26"/>
      <c r="SKJ974" s="26"/>
      <c r="SKK974" s="26"/>
      <c r="SKL974" s="26"/>
      <c r="SKM974" s="26"/>
      <c r="SKN974" s="26"/>
      <c r="SKO974" s="26"/>
      <c r="SKP974" s="26"/>
      <c r="SKQ974" s="26"/>
      <c r="SKR974" s="26"/>
      <c r="SKS974" s="26"/>
      <c r="SKT974" s="26"/>
      <c r="SKU974" s="26"/>
      <c r="SKV974" s="26"/>
      <c r="SKW974" s="26"/>
      <c r="SKX974" s="26"/>
      <c r="SKY974" s="26"/>
      <c r="SKZ974" s="26"/>
      <c r="SLA974" s="26"/>
      <c r="SLB974" s="26"/>
      <c r="SLC974" s="26"/>
      <c r="SLD974" s="26"/>
      <c r="SLE974" s="26"/>
      <c r="SLF974" s="26"/>
      <c r="SLG974" s="26"/>
      <c r="SLH974" s="26"/>
      <c r="SLI974" s="26"/>
      <c r="SLJ974" s="26"/>
      <c r="SLK974" s="26"/>
      <c r="SLL974" s="26"/>
      <c r="SLM974" s="26"/>
      <c r="SLN974" s="26"/>
      <c r="SLO974" s="26"/>
      <c r="SLP974" s="26"/>
      <c r="SLQ974" s="26"/>
      <c r="SLR974" s="26"/>
      <c r="SLS974" s="26"/>
      <c r="SLT974" s="26"/>
      <c r="SLU974" s="26"/>
      <c r="SLV974" s="26"/>
      <c r="SLW974" s="26"/>
      <c r="SLX974" s="26"/>
      <c r="SLY974" s="26"/>
      <c r="SLZ974" s="26"/>
      <c r="SMA974" s="26"/>
      <c r="SMB974" s="26"/>
      <c r="SMC974" s="26"/>
      <c r="SMD974" s="26"/>
      <c r="SME974" s="26"/>
      <c r="SMF974" s="26"/>
      <c r="SMG974" s="26"/>
      <c r="SMH974" s="26"/>
      <c r="SMI974" s="26"/>
      <c r="SMJ974" s="26"/>
      <c r="SMK974" s="26"/>
      <c r="SML974" s="26"/>
      <c r="SMM974" s="26"/>
      <c r="SMN974" s="26"/>
      <c r="SMO974" s="26"/>
      <c r="SMP974" s="26"/>
      <c r="SMQ974" s="26"/>
      <c r="SMR974" s="26"/>
      <c r="SMS974" s="26"/>
      <c r="SMT974" s="26"/>
      <c r="SMU974" s="26"/>
      <c r="SMV974" s="26"/>
      <c r="SMW974" s="26"/>
      <c r="SMX974" s="26"/>
      <c r="SMY974" s="26"/>
      <c r="SMZ974" s="26"/>
      <c r="SNA974" s="26"/>
      <c r="SNB974" s="26"/>
      <c r="SNC974" s="26"/>
      <c r="SND974" s="26"/>
      <c r="SNE974" s="26"/>
      <c r="SNF974" s="26"/>
      <c r="SNG974" s="26"/>
      <c r="SNH974" s="26"/>
      <c r="SNI974" s="26"/>
      <c r="SNJ974" s="26"/>
      <c r="SNK974" s="26"/>
      <c r="SNL974" s="26"/>
      <c r="SNM974" s="26"/>
      <c r="SNN974" s="26"/>
      <c r="SNO974" s="26"/>
      <c r="SNP974" s="26"/>
      <c r="SNQ974" s="26"/>
      <c r="SNR974" s="26"/>
      <c r="SNS974" s="26"/>
      <c r="SNT974" s="26"/>
      <c r="SNU974" s="26"/>
      <c r="SNV974" s="26"/>
      <c r="SNW974" s="26"/>
      <c r="SNX974" s="26"/>
      <c r="SNY974" s="26"/>
      <c r="SNZ974" s="26"/>
      <c r="SOA974" s="26"/>
      <c r="SOB974" s="26"/>
      <c r="SOC974" s="26"/>
      <c r="SOD974" s="26"/>
      <c r="SOE974" s="26"/>
      <c r="SOF974" s="26"/>
      <c r="SOG974" s="26"/>
      <c r="SOH974" s="26"/>
      <c r="SOI974" s="26"/>
      <c r="SOJ974" s="26"/>
      <c r="SOK974" s="26"/>
      <c r="SOL974" s="26"/>
      <c r="SOM974" s="26"/>
      <c r="SON974" s="26"/>
      <c r="SOO974" s="26"/>
      <c r="SOP974" s="26"/>
      <c r="SOQ974" s="26"/>
      <c r="SOR974" s="26"/>
      <c r="SOS974" s="26"/>
      <c r="SOT974" s="26"/>
      <c r="SOU974" s="26"/>
      <c r="SOV974" s="26"/>
      <c r="SOW974" s="26"/>
      <c r="SOX974" s="26"/>
      <c r="SOY974" s="26"/>
      <c r="SOZ974" s="26"/>
      <c r="SPA974" s="26"/>
      <c r="SPB974" s="26"/>
      <c r="SPC974" s="26"/>
      <c r="SPD974" s="26"/>
      <c r="SPE974" s="26"/>
      <c r="SPF974" s="26"/>
      <c r="SPG974" s="26"/>
      <c r="SPH974" s="26"/>
      <c r="SPI974" s="26"/>
      <c r="SPJ974" s="26"/>
      <c r="SPK974" s="26"/>
      <c r="SPL974" s="26"/>
      <c r="SPM974" s="26"/>
      <c r="SPN974" s="26"/>
      <c r="SPO974" s="26"/>
      <c r="SPP974" s="26"/>
      <c r="SPQ974" s="26"/>
      <c r="SPR974" s="26"/>
      <c r="SPS974" s="26"/>
      <c r="SPT974" s="26"/>
      <c r="SPU974" s="26"/>
      <c r="SPV974" s="26"/>
      <c r="SPW974" s="26"/>
      <c r="SPX974" s="26"/>
      <c r="SPY974" s="26"/>
      <c r="SPZ974" s="26"/>
      <c r="SQA974" s="26"/>
      <c r="SQB974" s="26"/>
      <c r="SQC974" s="26"/>
      <c r="SQD974" s="26"/>
      <c r="SQE974" s="26"/>
      <c r="SQF974" s="26"/>
      <c r="SQG974" s="26"/>
      <c r="SQH974" s="26"/>
      <c r="SQI974" s="26"/>
      <c r="SQJ974" s="26"/>
      <c r="SQK974" s="26"/>
      <c r="SQL974" s="26"/>
      <c r="SQM974" s="26"/>
      <c r="SQN974" s="26"/>
      <c r="SQO974" s="26"/>
      <c r="SQP974" s="26"/>
      <c r="SQQ974" s="26"/>
      <c r="SQR974" s="26"/>
      <c r="SQS974" s="26"/>
      <c r="SQT974" s="26"/>
      <c r="SQU974" s="26"/>
      <c r="SQV974" s="26"/>
      <c r="SQW974" s="26"/>
      <c r="SQX974" s="26"/>
      <c r="SQY974" s="26"/>
      <c r="SQZ974" s="26"/>
      <c r="SRA974" s="26"/>
      <c r="SRB974" s="26"/>
      <c r="SRC974" s="26"/>
      <c r="SRD974" s="26"/>
      <c r="SRE974" s="26"/>
      <c r="SRF974" s="26"/>
      <c r="SRG974" s="26"/>
      <c r="SRH974" s="26"/>
      <c r="SRI974" s="26"/>
      <c r="SRJ974" s="26"/>
      <c r="SRK974" s="26"/>
      <c r="SRL974" s="26"/>
      <c r="SRM974" s="26"/>
      <c r="SRN974" s="26"/>
      <c r="SRO974" s="26"/>
      <c r="SRP974" s="26"/>
      <c r="SRQ974" s="26"/>
      <c r="SRR974" s="26"/>
      <c r="SRS974" s="26"/>
      <c r="SRT974" s="26"/>
      <c r="SRU974" s="26"/>
      <c r="SRV974" s="26"/>
      <c r="SRW974" s="26"/>
      <c r="SRX974" s="26"/>
      <c r="SRY974" s="26"/>
      <c r="SRZ974" s="26"/>
      <c r="SSA974" s="26"/>
      <c r="SSB974" s="26"/>
      <c r="SSC974" s="26"/>
      <c r="SSD974" s="26"/>
      <c r="SSE974" s="26"/>
      <c r="SSF974" s="26"/>
      <c r="SSG974" s="26"/>
      <c r="SSH974" s="26"/>
      <c r="SSI974" s="26"/>
      <c r="SSJ974" s="26"/>
      <c r="SSK974" s="26"/>
      <c r="SSL974" s="26"/>
      <c r="SSM974" s="26"/>
      <c r="SSN974" s="26"/>
      <c r="SSO974" s="26"/>
      <c r="SSP974" s="26"/>
      <c r="SSQ974" s="26"/>
      <c r="SSR974" s="26"/>
      <c r="SSS974" s="26"/>
      <c r="SST974" s="26"/>
      <c r="SSU974" s="26"/>
      <c r="SSV974" s="26"/>
      <c r="SSW974" s="26"/>
      <c r="SSX974" s="26"/>
      <c r="SSY974" s="26"/>
      <c r="SSZ974" s="26"/>
      <c r="STA974" s="26"/>
      <c r="STB974" s="26"/>
      <c r="STC974" s="26"/>
      <c r="STD974" s="26"/>
      <c r="STE974" s="26"/>
      <c r="STF974" s="26"/>
      <c r="STG974" s="26"/>
      <c r="STH974" s="26"/>
      <c r="STI974" s="26"/>
      <c r="STJ974" s="26"/>
      <c r="STK974" s="26"/>
      <c r="STL974" s="26"/>
      <c r="STM974" s="26"/>
      <c r="STN974" s="26"/>
      <c r="STO974" s="26"/>
      <c r="STP974" s="26"/>
      <c r="STQ974" s="26"/>
      <c r="STR974" s="26"/>
      <c r="STS974" s="26"/>
      <c r="STT974" s="26"/>
      <c r="STU974" s="26"/>
      <c r="STV974" s="26"/>
      <c r="STW974" s="26"/>
      <c r="STX974" s="26"/>
      <c r="STY974" s="26"/>
      <c r="STZ974" s="26"/>
      <c r="SUA974" s="26"/>
      <c r="SUB974" s="26"/>
      <c r="SUC974" s="26"/>
      <c r="SUD974" s="26"/>
      <c r="SUE974" s="26"/>
      <c r="SUF974" s="26"/>
      <c r="SUG974" s="26"/>
      <c r="SUH974" s="26"/>
      <c r="SUI974" s="26"/>
      <c r="SUJ974" s="26"/>
      <c r="SUK974" s="26"/>
      <c r="SUL974" s="26"/>
      <c r="SUM974" s="26"/>
      <c r="SUN974" s="26"/>
      <c r="SUO974" s="26"/>
      <c r="SUP974" s="26"/>
      <c r="SUQ974" s="26"/>
      <c r="SUR974" s="26"/>
      <c r="SUS974" s="26"/>
      <c r="SUT974" s="26"/>
      <c r="SUU974" s="26"/>
      <c r="SUV974" s="26"/>
      <c r="SUW974" s="26"/>
      <c r="SUX974" s="26"/>
      <c r="SUY974" s="26"/>
      <c r="SUZ974" s="26"/>
      <c r="SVA974" s="26"/>
      <c r="SVB974" s="26"/>
      <c r="SVC974" s="26"/>
      <c r="SVD974" s="26"/>
      <c r="SVE974" s="26"/>
      <c r="SVF974" s="26"/>
      <c r="SVG974" s="26"/>
      <c r="SVH974" s="26"/>
      <c r="SVI974" s="26"/>
      <c r="SVJ974" s="26"/>
      <c r="SVK974" s="26"/>
      <c r="SVL974" s="26"/>
      <c r="SVM974" s="26"/>
      <c r="SVN974" s="26"/>
      <c r="SVO974" s="26"/>
      <c r="SVP974" s="26"/>
      <c r="SVQ974" s="26"/>
      <c r="SVR974" s="26"/>
      <c r="SVS974" s="26"/>
      <c r="SVT974" s="26"/>
      <c r="SVU974" s="26"/>
      <c r="SVV974" s="26"/>
      <c r="SVW974" s="26"/>
      <c r="SVX974" s="26"/>
      <c r="SVY974" s="26"/>
      <c r="SVZ974" s="26"/>
      <c r="SWA974" s="26"/>
      <c r="SWB974" s="26"/>
      <c r="SWC974" s="26"/>
      <c r="SWD974" s="26"/>
      <c r="SWE974" s="26"/>
      <c r="SWF974" s="26"/>
      <c r="SWG974" s="26"/>
      <c r="SWH974" s="26"/>
      <c r="SWI974" s="26"/>
      <c r="SWJ974" s="26"/>
      <c r="SWK974" s="26"/>
      <c r="SWL974" s="26"/>
      <c r="SWM974" s="26"/>
      <c r="SWN974" s="26"/>
      <c r="SWO974" s="26"/>
      <c r="SWP974" s="26"/>
      <c r="SWQ974" s="26"/>
      <c r="SWR974" s="26"/>
      <c r="SWS974" s="26"/>
      <c r="SWT974" s="26"/>
      <c r="SWU974" s="26"/>
      <c r="SWV974" s="26"/>
      <c r="SWW974" s="26"/>
      <c r="SWX974" s="26"/>
      <c r="SWY974" s="26"/>
      <c r="SWZ974" s="26"/>
      <c r="SXA974" s="26"/>
      <c r="SXB974" s="26"/>
      <c r="SXC974" s="26"/>
      <c r="SXD974" s="26"/>
      <c r="SXE974" s="26"/>
      <c r="SXF974" s="26"/>
      <c r="SXG974" s="26"/>
      <c r="SXH974" s="26"/>
      <c r="SXI974" s="26"/>
      <c r="SXJ974" s="26"/>
      <c r="SXK974" s="26"/>
      <c r="SXL974" s="26"/>
      <c r="SXM974" s="26"/>
      <c r="SXN974" s="26"/>
      <c r="SXO974" s="26"/>
      <c r="SXP974" s="26"/>
      <c r="SXQ974" s="26"/>
      <c r="SXR974" s="26"/>
      <c r="SXS974" s="26"/>
      <c r="SXT974" s="26"/>
      <c r="SXU974" s="26"/>
      <c r="SXV974" s="26"/>
      <c r="SXW974" s="26"/>
      <c r="SXX974" s="26"/>
      <c r="SXY974" s="26"/>
      <c r="SXZ974" s="26"/>
      <c r="SYA974" s="26"/>
      <c r="SYB974" s="26"/>
      <c r="SYC974" s="26"/>
      <c r="SYD974" s="26"/>
      <c r="SYE974" s="26"/>
      <c r="SYF974" s="26"/>
      <c r="SYG974" s="26"/>
      <c r="SYH974" s="26"/>
      <c r="SYI974" s="26"/>
      <c r="SYJ974" s="26"/>
      <c r="SYK974" s="26"/>
      <c r="SYL974" s="26"/>
      <c r="SYM974" s="26"/>
      <c r="SYN974" s="26"/>
      <c r="SYO974" s="26"/>
      <c r="SYP974" s="26"/>
      <c r="SYQ974" s="26"/>
      <c r="SYR974" s="26"/>
      <c r="SYS974" s="26"/>
      <c r="SYT974" s="26"/>
      <c r="SYU974" s="26"/>
      <c r="SYV974" s="26"/>
      <c r="SYW974" s="26"/>
      <c r="SYX974" s="26"/>
      <c r="SYY974" s="26"/>
      <c r="SYZ974" s="26"/>
      <c r="SZA974" s="26"/>
      <c r="SZB974" s="26"/>
      <c r="SZC974" s="26"/>
      <c r="SZD974" s="26"/>
      <c r="SZE974" s="26"/>
      <c r="SZF974" s="26"/>
      <c r="SZG974" s="26"/>
      <c r="SZH974" s="26"/>
      <c r="SZI974" s="26"/>
      <c r="SZJ974" s="26"/>
      <c r="SZK974" s="26"/>
      <c r="SZL974" s="26"/>
      <c r="SZM974" s="26"/>
      <c r="SZN974" s="26"/>
      <c r="SZO974" s="26"/>
      <c r="SZP974" s="26"/>
      <c r="SZQ974" s="26"/>
      <c r="SZR974" s="26"/>
      <c r="SZS974" s="26"/>
      <c r="SZT974" s="26"/>
      <c r="SZU974" s="26"/>
      <c r="SZV974" s="26"/>
      <c r="SZW974" s="26"/>
      <c r="SZX974" s="26"/>
      <c r="SZY974" s="26"/>
      <c r="SZZ974" s="26"/>
      <c r="TAA974" s="26"/>
      <c r="TAB974" s="26"/>
      <c r="TAC974" s="26"/>
      <c r="TAD974" s="26"/>
      <c r="TAE974" s="26"/>
      <c r="TAF974" s="26"/>
      <c r="TAG974" s="26"/>
      <c r="TAH974" s="26"/>
      <c r="TAI974" s="26"/>
      <c r="TAJ974" s="26"/>
      <c r="TAK974" s="26"/>
      <c r="TAL974" s="26"/>
      <c r="TAM974" s="26"/>
      <c r="TAN974" s="26"/>
      <c r="TAO974" s="26"/>
      <c r="TAP974" s="26"/>
      <c r="TAQ974" s="26"/>
      <c r="TAR974" s="26"/>
      <c r="TAS974" s="26"/>
      <c r="TAT974" s="26"/>
      <c r="TAU974" s="26"/>
      <c r="TAV974" s="26"/>
      <c r="TAW974" s="26"/>
      <c r="TAX974" s="26"/>
      <c r="TAY974" s="26"/>
      <c r="TAZ974" s="26"/>
      <c r="TBA974" s="26"/>
      <c r="TBB974" s="26"/>
      <c r="TBC974" s="26"/>
      <c r="TBD974" s="26"/>
      <c r="TBE974" s="26"/>
      <c r="TBF974" s="26"/>
      <c r="TBG974" s="26"/>
      <c r="TBH974" s="26"/>
      <c r="TBI974" s="26"/>
      <c r="TBJ974" s="26"/>
      <c r="TBK974" s="26"/>
      <c r="TBL974" s="26"/>
      <c r="TBM974" s="26"/>
      <c r="TBN974" s="26"/>
      <c r="TBO974" s="26"/>
      <c r="TBP974" s="26"/>
      <c r="TBQ974" s="26"/>
      <c r="TBR974" s="26"/>
      <c r="TBS974" s="26"/>
      <c r="TBT974" s="26"/>
      <c r="TBU974" s="26"/>
      <c r="TBV974" s="26"/>
      <c r="TBW974" s="26"/>
      <c r="TBX974" s="26"/>
      <c r="TBY974" s="26"/>
      <c r="TBZ974" s="26"/>
      <c r="TCA974" s="26"/>
      <c r="TCB974" s="26"/>
      <c r="TCC974" s="26"/>
      <c r="TCD974" s="26"/>
      <c r="TCE974" s="26"/>
      <c r="TCF974" s="26"/>
      <c r="TCG974" s="26"/>
      <c r="TCH974" s="26"/>
      <c r="TCI974" s="26"/>
      <c r="TCJ974" s="26"/>
      <c r="TCK974" s="26"/>
      <c r="TCL974" s="26"/>
      <c r="TCM974" s="26"/>
      <c r="TCN974" s="26"/>
      <c r="TCO974" s="26"/>
      <c r="TCP974" s="26"/>
      <c r="TCQ974" s="26"/>
      <c r="TCR974" s="26"/>
      <c r="TCS974" s="26"/>
      <c r="TCT974" s="26"/>
      <c r="TCU974" s="26"/>
      <c r="TCV974" s="26"/>
      <c r="TCW974" s="26"/>
      <c r="TCX974" s="26"/>
      <c r="TCY974" s="26"/>
      <c r="TCZ974" s="26"/>
      <c r="TDA974" s="26"/>
      <c r="TDB974" s="26"/>
      <c r="TDC974" s="26"/>
      <c r="TDD974" s="26"/>
      <c r="TDE974" s="26"/>
      <c r="TDF974" s="26"/>
      <c r="TDG974" s="26"/>
      <c r="TDH974" s="26"/>
      <c r="TDI974" s="26"/>
      <c r="TDJ974" s="26"/>
      <c r="TDK974" s="26"/>
      <c r="TDL974" s="26"/>
      <c r="TDM974" s="26"/>
      <c r="TDN974" s="26"/>
      <c r="TDO974" s="26"/>
      <c r="TDP974" s="26"/>
      <c r="TDQ974" s="26"/>
      <c r="TDR974" s="26"/>
      <c r="TDS974" s="26"/>
      <c r="TDT974" s="26"/>
      <c r="TDU974" s="26"/>
      <c r="TDV974" s="26"/>
      <c r="TDW974" s="26"/>
      <c r="TDX974" s="26"/>
      <c r="TDY974" s="26"/>
      <c r="TDZ974" s="26"/>
      <c r="TEA974" s="26"/>
      <c r="TEB974" s="26"/>
      <c r="TEC974" s="26"/>
      <c r="TED974" s="26"/>
      <c r="TEE974" s="26"/>
      <c r="TEF974" s="26"/>
      <c r="TEG974" s="26"/>
      <c r="TEH974" s="26"/>
      <c r="TEI974" s="26"/>
      <c r="TEJ974" s="26"/>
      <c r="TEK974" s="26"/>
      <c r="TEL974" s="26"/>
      <c r="TEM974" s="26"/>
      <c r="TEN974" s="26"/>
      <c r="TEO974" s="26"/>
      <c r="TEP974" s="26"/>
      <c r="TEQ974" s="26"/>
      <c r="TER974" s="26"/>
      <c r="TES974" s="26"/>
      <c r="TET974" s="26"/>
      <c r="TEU974" s="26"/>
      <c r="TEV974" s="26"/>
      <c r="TEW974" s="26"/>
      <c r="TEX974" s="26"/>
      <c r="TEY974" s="26"/>
      <c r="TEZ974" s="26"/>
      <c r="TFA974" s="26"/>
      <c r="TFB974" s="26"/>
      <c r="TFC974" s="26"/>
      <c r="TFD974" s="26"/>
      <c r="TFE974" s="26"/>
      <c r="TFF974" s="26"/>
      <c r="TFG974" s="26"/>
      <c r="TFH974" s="26"/>
      <c r="TFI974" s="26"/>
      <c r="TFJ974" s="26"/>
      <c r="TFK974" s="26"/>
      <c r="TFL974" s="26"/>
      <c r="TFM974" s="26"/>
      <c r="TFN974" s="26"/>
      <c r="TFO974" s="26"/>
      <c r="TFP974" s="26"/>
      <c r="TFQ974" s="26"/>
      <c r="TFR974" s="26"/>
      <c r="TFS974" s="26"/>
      <c r="TFT974" s="26"/>
      <c r="TFU974" s="26"/>
      <c r="TFV974" s="26"/>
      <c r="TFW974" s="26"/>
      <c r="TFX974" s="26"/>
      <c r="TFY974" s="26"/>
      <c r="TFZ974" s="26"/>
      <c r="TGA974" s="26"/>
      <c r="TGB974" s="26"/>
      <c r="TGC974" s="26"/>
      <c r="TGD974" s="26"/>
      <c r="TGE974" s="26"/>
      <c r="TGF974" s="26"/>
      <c r="TGG974" s="26"/>
      <c r="TGH974" s="26"/>
      <c r="TGI974" s="26"/>
      <c r="TGJ974" s="26"/>
      <c r="TGK974" s="26"/>
      <c r="TGL974" s="26"/>
      <c r="TGM974" s="26"/>
      <c r="TGN974" s="26"/>
      <c r="TGO974" s="26"/>
      <c r="TGP974" s="26"/>
      <c r="TGQ974" s="26"/>
      <c r="TGR974" s="26"/>
      <c r="TGS974" s="26"/>
      <c r="TGT974" s="26"/>
      <c r="TGU974" s="26"/>
      <c r="TGV974" s="26"/>
      <c r="TGW974" s="26"/>
      <c r="TGX974" s="26"/>
      <c r="TGY974" s="26"/>
      <c r="TGZ974" s="26"/>
      <c r="THA974" s="26"/>
      <c r="THB974" s="26"/>
      <c r="THC974" s="26"/>
      <c r="THD974" s="26"/>
      <c r="THE974" s="26"/>
      <c r="THF974" s="26"/>
      <c r="THG974" s="26"/>
      <c r="THH974" s="26"/>
      <c r="THI974" s="26"/>
      <c r="THJ974" s="26"/>
      <c r="THK974" s="26"/>
      <c r="THL974" s="26"/>
      <c r="THM974" s="26"/>
      <c r="THN974" s="26"/>
      <c r="THO974" s="26"/>
      <c r="THP974" s="26"/>
      <c r="THQ974" s="26"/>
      <c r="THR974" s="26"/>
      <c r="THS974" s="26"/>
      <c r="THT974" s="26"/>
      <c r="THU974" s="26"/>
      <c r="THV974" s="26"/>
      <c r="THW974" s="26"/>
      <c r="THX974" s="26"/>
      <c r="THY974" s="26"/>
      <c r="THZ974" s="26"/>
      <c r="TIA974" s="26"/>
      <c r="TIB974" s="26"/>
      <c r="TIC974" s="26"/>
      <c r="TID974" s="26"/>
      <c r="TIE974" s="26"/>
      <c r="TIF974" s="26"/>
      <c r="TIG974" s="26"/>
      <c r="TIH974" s="26"/>
      <c r="TII974" s="26"/>
      <c r="TIJ974" s="26"/>
      <c r="TIK974" s="26"/>
      <c r="TIL974" s="26"/>
      <c r="TIM974" s="26"/>
      <c r="TIN974" s="26"/>
      <c r="TIO974" s="26"/>
      <c r="TIP974" s="26"/>
      <c r="TIQ974" s="26"/>
      <c r="TIR974" s="26"/>
      <c r="TIS974" s="26"/>
      <c r="TIT974" s="26"/>
      <c r="TIU974" s="26"/>
      <c r="TIV974" s="26"/>
      <c r="TIW974" s="26"/>
      <c r="TIX974" s="26"/>
      <c r="TIY974" s="26"/>
      <c r="TIZ974" s="26"/>
      <c r="TJA974" s="26"/>
      <c r="TJB974" s="26"/>
      <c r="TJC974" s="26"/>
      <c r="TJD974" s="26"/>
      <c r="TJE974" s="26"/>
      <c r="TJF974" s="26"/>
      <c r="TJG974" s="26"/>
      <c r="TJH974" s="26"/>
      <c r="TJI974" s="26"/>
      <c r="TJJ974" s="26"/>
      <c r="TJK974" s="26"/>
      <c r="TJL974" s="26"/>
      <c r="TJM974" s="26"/>
      <c r="TJN974" s="26"/>
      <c r="TJO974" s="26"/>
      <c r="TJP974" s="26"/>
      <c r="TJQ974" s="26"/>
      <c r="TJR974" s="26"/>
      <c r="TJS974" s="26"/>
      <c r="TJT974" s="26"/>
      <c r="TJU974" s="26"/>
      <c r="TJV974" s="26"/>
      <c r="TJW974" s="26"/>
      <c r="TJX974" s="26"/>
      <c r="TJY974" s="26"/>
      <c r="TJZ974" s="26"/>
      <c r="TKA974" s="26"/>
      <c r="TKB974" s="26"/>
      <c r="TKC974" s="26"/>
      <c r="TKD974" s="26"/>
      <c r="TKE974" s="26"/>
      <c r="TKF974" s="26"/>
      <c r="TKG974" s="26"/>
      <c r="TKH974" s="26"/>
      <c r="TKI974" s="26"/>
      <c r="TKJ974" s="26"/>
      <c r="TKK974" s="26"/>
      <c r="TKL974" s="26"/>
      <c r="TKM974" s="26"/>
      <c r="TKN974" s="26"/>
      <c r="TKO974" s="26"/>
      <c r="TKP974" s="26"/>
      <c r="TKQ974" s="26"/>
      <c r="TKR974" s="26"/>
      <c r="TKS974" s="26"/>
      <c r="TKT974" s="26"/>
      <c r="TKU974" s="26"/>
      <c r="TKV974" s="26"/>
      <c r="TKW974" s="26"/>
      <c r="TKX974" s="26"/>
      <c r="TKY974" s="26"/>
      <c r="TKZ974" s="26"/>
      <c r="TLA974" s="26"/>
      <c r="TLB974" s="26"/>
      <c r="TLC974" s="26"/>
      <c r="TLD974" s="26"/>
      <c r="TLE974" s="26"/>
      <c r="TLF974" s="26"/>
      <c r="TLG974" s="26"/>
      <c r="TLH974" s="26"/>
      <c r="TLI974" s="26"/>
      <c r="TLJ974" s="26"/>
      <c r="TLK974" s="26"/>
      <c r="TLL974" s="26"/>
      <c r="TLM974" s="26"/>
      <c r="TLN974" s="26"/>
      <c r="TLO974" s="26"/>
      <c r="TLP974" s="26"/>
      <c r="TLQ974" s="26"/>
      <c r="TLR974" s="26"/>
      <c r="TLS974" s="26"/>
      <c r="TLT974" s="26"/>
      <c r="TLU974" s="26"/>
      <c r="TLV974" s="26"/>
      <c r="TLW974" s="26"/>
      <c r="TLX974" s="26"/>
      <c r="TLY974" s="26"/>
      <c r="TLZ974" s="26"/>
      <c r="TMA974" s="26"/>
      <c r="TMB974" s="26"/>
      <c r="TMC974" s="26"/>
      <c r="TMD974" s="26"/>
      <c r="TME974" s="26"/>
      <c r="TMF974" s="26"/>
      <c r="TMG974" s="26"/>
      <c r="TMH974" s="26"/>
      <c r="TMI974" s="26"/>
      <c r="TMJ974" s="26"/>
      <c r="TMK974" s="26"/>
      <c r="TML974" s="26"/>
      <c r="TMM974" s="26"/>
      <c r="TMN974" s="26"/>
      <c r="TMO974" s="26"/>
      <c r="TMP974" s="26"/>
      <c r="TMQ974" s="26"/>
      <c r="TMR974" s="26"/>
      <c r="TMS974" s="26"/>
      <c r="TMT974" s="26"/>
      <c r="TMU974" s="26"/>
      <c r="TMV974" s="26"/>
      <c r="TMW974" s="26"/>
      <c r="TMX974" s="26"/>
      <c r="TMY974" s="26"/>
      <c r="TMZ974" s="26"/>
      <c r="TNA974" s="26"/>
      <c r="TNB974" s="26"/>
      <c r="TNC974" s="26"/>
      <c r="TND974" s="26"/>
      <c r="TNE974" s="26"/>
      <c r="TNF974" s="26"/>
      <c r="TNG974" s="26"/>
      <c r="TNH974" s="26"/>
      <c r="TNI974" s="26"/>
      <c r="TNJ974" s="26"/>
      <c r="TNK974" s="26"/>
      <c r="TNL974" s="26"/>
      <c r="TNM974" s="26"/>
      <c r="TNN974" s="26"/>
      <c r="TNO974" s="26"/>
      <c r="TNP974" s="26"/>
      <c r="TNQ974" s="26"/>
      <c r="TNR974" s="26"/>
      <c r="TNS974" s="26"/>
      <c r="TNT974" s="26"/>
      <c r="TNU974" s="26"/>
      <c r="TNV974" s="26"/>
      <c r="TNW974" s="26"/>
      <c r="TNX974" s="26"/>
      <c r="TNY974" s="26"/>
      <c r="TNZ974" s="26"/>
      <c r="TOA974" s="26"/>
      <c r="TOB974" s="26"/>
      <c r="TOC974" s="26"/>
      <c r="TOD974" s="26"/>
      <c r="TOE974" s="26"/>
      <c r="TOF974" s="26"/>
      <c r="TOG974" s="26"/>
      <c r="TOH974" s="26"/>
      <c r="TOI974" s="26"/>
      <c r="TOJ974" s="26"/>
      <c r="TOK974" s="26"/>
      <c r="TOL974" s="26"/>
      <c r="TOM974" s="26"/>
      <c r="TON974" s="26"/>
      <c r="TOO974" s="26"/>
      <c r="TOP974" s="26"/>
      <c r="TOQ974" s="26"/>
      <c r="TOR974" s="26"/>
      <c r="TOS974" s="26"/>
      <c r="TOT974" s="26"/>
      <c r="TOU974" s="26"/>
      <c r="TOV974" s="26"/>
      <c r="TOW974" s="26"/>
      <c r="TOX974" s="26"/>
      <c r="TOY974" s="26"/>
      <c r="TOZ974" s="26"/>
      <c r="TPA974" s="26"/>
      <c r="TPB974" s="26"/>
      <c r="TPC974" s="26"/>
      <c r="TPD974" s="26"/>
      <c r="TPE974" s="26"/>
      <c r="TPF974" s="26"/>
      <c r="TPG974" s="26"/>
      <c r="TPH974" s="26"/>
      <c r="TPI974" s="26"/>
      <c r="TPJ974" s="26"/>
      <c r="TPK974" s="26"/>
      <c r="TPL974" s="26"/>
      <c r="TPM974" s="26"/>
      <c r="TPN974" s="26"/>
      <c r="TPO974" s="26"/>
      <c r="TPP974" s="26"/>
      <c r="TPQ974" s="26"/>
      <c r="TPR974" s="26"/>
      <c r="TPS974" s="26"/>
      <c r="TPT974" s="26"/>
      <c r="TPU974" s="26"/>
      <c r="TPV974" s="26"/>
      <c r="TPW974" s="26"/>
      <c r="TPX974" s="26"/>
      <c r="TPY974" s="26"/>
      <c r="TPZ974" s="26"/>
      <c r="TQA974" s="26"/>
      <c r="TQB974" s="26"/>
      <c r="TQC974" s="26"/>
      <c r="TQD974" s="26"/>
      <c r="TQE974" s="26"/>
      <c r="TQF974" s="26"/>
      <c r="TQG974" s="26"/>
      <c r="TQH974" s="26"/>
      <c r="TQI974" s="26"/>
      <c r="TQJ974" s="26"/>
      <c r="TQK974" s="26"/>
      <c r="TQL974" s="26"/>
      <c r="TQM974" s="26"/>
      <c r="TQN974" s="26"/>
      <c r="TQO974" s="26"/>
      <c r="TQP974" s="26"/>
      <c r="TQQ974" s="26"/>
      <c r="TQR974" s="26"/>
      <c r="TQS974" s="26"/>
      <c r="TQT974" s="26"/>
      <c r="TQU974" s="26"/>
      <c r="TQV974" s="26"/>
      <c r="TQW974" s="26"/>
      <c r="TQX974" s="26"/>
      <c r="TQY974" s="26"/>
      <c r="TQZ974" s="26"/>
      <c r="TRA974" s="26"/>
      <c r="TRB974" s="26"/>
      <c r="TRC974" s="26"/>
      <c r="TRD974" s="26"/>
      <c r="TRE974" s="26"/>
      <c r="TRF974" s="26"/>
      <c r="TRG974" s="26"/>
      <c r="TRH974" s="26"/>
      <c r="TRI974" s="26"/>
      <c r="TRJ974" s="26"/>
      <c r="TRK974" s="26"/>
      <c r="TRL974" s="26"/>
      <c r="TRM974" s="26"/>
      <c r="TRN974" s="26"/>
      <c r="TRO974" s="26"/>
      <c r="TRP974" s="26"/>
      <c r="TRQ974" s="26"/>
      <c r="TRR974" s="26"/>
      <c r="TRS974" s="26"/>
      <c r="TRT974" s="26"/>
      <c r="TRU974" s="26"/>
      <c r="TRV974" s="26"/>
      <c r="TRW974" s="26"/>
      <c r="TRX974" s="26"/>
      <c r="TRY974" s="26"/>
      <c r="TRZ974" s="26"/>
      <c r="TSA974" s="26"/>
      <c r="TSB974" s="26"/>
      <c r="TSC974" s="26"/>
      <c r="TSD974" s="26"/>
      <c r="TSE974" s="26"/>
      <c r="TSF974" s="26"/>
      <c r="TSG974" s="26"/>
      <c r="TSH974" s="26"/>
      <c r="TSI974" s="26"/>
      <c r="TSJ974" s="26"/>
      <c r="TSK974" s="26"/>
      <c r="TSL974" s="26"/>
      <c r="TSM974" s="26"/>
      <c r="TSN974" s="26"/>
      <c r="TSO974" s="26"/>
      <c r="TSP974" s="26"/>
      <c r="TSQ974" s="26"/>
      <c r="TSR974" s="26"/>
      <c r="TSS974" s="26"/>
      <c r="TST974" s="26"/>
      <c r="TSU974" s="26"/>
      <c r="TSV974" s="26"/>
      <c r="TSW974" s="26"/>
      <c r="TSX974" s="26"/>
      <c r="TSY974" s="26"/>
      <c r="TSZ974" s="26"/>
      <c r="TTA974" s="26"/>
      <c r="TTB974" s="26"/>
      <c r="TTC974" s="26"/>
      <c r="TTD974" s="26"/>
      <c r="TTE974" s="26"/>
      <c r="TTF974" s="26"/>
      <c r="TTG974" s="26"/>
      <c r="TTH974" s="26"/>
      <c r="TTI974" s="26"/>
      <c r="TTJ974" s="26"/>
      <c r="TTK974" s="26"/>
      <c r="TTL974" s="26"/>
      <c r="TTM974" s="26"/>
      <c r="TTN974" s="26"/>
      <c r="TTO974" s="26"/>
      <c r="TTP974" s="26"/>
      <c r="TTQ974" s="26"/>
      <c r="TTR974" s="26"/>
      <c r="TTS974" s="26"/>
      <c r="TTT974" s="26"/>
      <c r="TTU974" s="26"/>
      <c r="TTV974" s="26"/>
      <c r="TTW974" s="26"/>
      <c r="TTX974" s="26"/>
      <c r="TTY974" s="26"/>
      <c r="TTZ974" s="26"/>
      <c r="TUA974" s="26"/>
      <c r="TUB974" s="26"/>
      <c r="TUC974" s="26"/>
      <c r="TUD974" s="26"/>
      <c r="TUE974" s="26"/>
      <c r="TUF974" s="26"/>
      <c r="TUG974" s="26"/>
      <c r="TUH974" s="26"/>
      <c r="TUI974" s="26"/>
      <c r="TUJ974" s="26"/>
      <c r="TUK974" s="26"/>
      <c r="TUL974" s="26"/>
      <c r="TUM974" s="26"/>
      <c r="TUN974" s="26"/>
      <c r="TUO974" s="26"/>
      <c r="TUP974" s="26"/>
      <c r="TUQ974" s="26"/>
      <c r="TUR974" s="26"/>
      <c r="TUS974" s="26"/>
      <c r="TUT974" s="26"/>
      <c r="TUU974" s="26"/>
      <c r="TUV974" s="26"/>
      <c r="TUW974" s="26"/>
      <c r="TUX974" s="26"/>
      <c r="TUY974" s="26"/>
      <c r="TUZ974" s="26"/>
      <c r="TVA974" s="26"/>
      <c r="TVB974" s="26"/>
      <c r="TVC974" s="26"/>
      <c r="TVD974" s="26"/>
      <c r="TVE974" s="26"/>
      <c r="TVF974" s="26"/>
      <c r="TVG974" s="26"/>
      <c r="TVH974" s="26"/>
      <c r="TVI974" s="26"/>
      <c r="TVJ974" s="26"/>
      <c r="TVK974" s="26"/>
      <c r="TVL974" s="26"/>
      <c r="TVM974" s="26"/>
      <c r="TVN974" s="26"/>
      <c r="TVO974" s="26"/>
      <c r="TVP974" s="26"/>
      <c r="TVQ974" s="26"/>
      <c r="TVR974" s="26"/>
      <c r="TVS974" s="26"/>
      <c r="TVT974" s="26"/>
      <c r="TVU974" s="26"/>
      <c r="TVV974" s="26"/>
      <c r="TVW974" s="26"/>
      <c r="TVX974" s="26"/>
      <c r="TVY974" s="26"/>
      <c r="TVZ974" s="26"/>
      <c r="TWA974" s="26"/>
      <c r="TWB974" s="26"/>
      <c r="TWC974" s="26"/>
      <c r="TWD974" s="26"/>
      <c r="TWE974" s="26"/>
      <c r="TWF974" s="26"/>
      <c r="TWG974" s="26"/>
      <c r="TWH974" s="26"/>
      <c r="TWI974" s="26"/>
      <c r="TWJ974" s="26"/>
      <c r="TWK974" s="26"/>
      <c r="TWL974" s="26"/>
      <c r="TWM974" s="26"/>
      <c r="TWN974" s="26"/>
      <c r="TWO974" s="26"/>
      <c r="TWP974" s="26"/>
      <c r="TWQ974" s="26"/>
      <c r="TWR974" s="26"/>
      <c r="TWS974" s="26"/>
      <c r="TWT974" s="26"/>
      <c r="TWU974" s="26"/>
      <c r="TWV974" s="26"/>
      <c r="TWW974" s="26"/>
      <c r="TWX974" s="26"/>
      <c r="TWY974" s="26"/>
      <c r="TWZ974" s="26"/>
      <c r="TXA974" s="26"/>
      <c r="TXB974" s="26"/>
      <c r="TXC974" s="26"/>
      <c r="TXD974" s="26"/>
      <c r="TXE974" s="26"/>
      <c r="TXF974" s="26"/>
      <c r="TXG974" s="26"/>
      <c r="TXH974" s="26"/>
      <c r="TXI974" s="26"/>
      <c r="TXJ974" s="26"/>
      <c r="TXK974" s="26"/>
      <c r="TXL974" s="26"/>
      <c r="TXM974" s="26"/>
      <c r="TXN974" s="26"/>
      <c r="TXO974" s="26"/>
      <c r="TXP974" s="26"/>
      <c r="TXQ974" s="26"/>
      <c r="TXR974" s="26"/>
      <c r="TXS974" s="26"/>
      <c r="TXT974" s="26"/>
      <c r="TXU974" s="26"/>
      <c r="TXV974" s="26"/>
      <c r="TXW974" s="26"/>
      <c r="TXX974" s="26"/>
      <c r="TXY974" s="26"/>
      <c r="TXZ974" s="26"/>
      <c r="TYA974" s="26"/>
      <c r="TYB974" s="26"/>
      <c r="TYC974" s="26"/>
      <c r="TYD974" s="26"/>
      <c r="TYE974" s="26"/>
      <c r="TYF974" s="26"/>
      <c r="TYG974" s="26"/>
      <c r="TYH974" s="26"/>
      <c r="TYI974" s="26"/>
      <c r="TYJ974" s="26"/>
      <c r="TYK974" s="26"/>
      <c r="TYL974" s="26"/>
      <c r="TYM974" s="26"/>
      <c r="TYN974" s="26"/>
      <c r="TYO974" s="26"/>
      <c r="TYP974" s="26"/>
      <c r="TYQ974" s="26"/>
      <c r="TYR974" s="26"/>
      <c r="TYS974" s="26"/>
      <c r="TYT974" s="26"/>
      <c r="TYU974" s="26"/>
      <c r="TYV974" s="26"/>
      <c r="TYW974" s="26"/>
      <c r="TYX974" s="26"/>
      <c r="TYY974" s="26"/>
      <c r="TYZ974" s="26"/>
      <c r="TZA974" s="26"/>
      <c r="TZB974" s="26"/>
      <c r="TZC974" s="26"/>
      <c r="TZD974" s="26"/>
      <c r="TZE974" s="26"/>
      <c r="TZF974" s="26"/>
      <c r="TZG974" s="26"/>
      <c r="TZH974" s="26"/>
      <c r="TZI974" s="26"/>
      <c r="TZJ974" s="26"/>
      <c r="TZK974" s="26"/>
      <c r="TZL974" s="26"/>
      <c r="TZM974" s="26"/>
      <c r="TZN974" s="26"/>
      <c r="TZO974" s="26"/>
      <c r="TZP974" s="26"/>
      <c r="TZQ974" s="26"/>
      <c r="TZR974" s="26"/>
      <c r="TZS974" s="26"/>
      <c r="TZT974" s="26"/>
      <c r="TZU974" s="26"/>
      <c r="TZV974" s="26"/>
      <c r="TZW974" s="26"/>
      <c r="TZX974" s="26"/>
      <c r="TZY974" s="26"/>
      <c r="TZZ974" s="26"/>
      <c r="UAA974" s="26"/>
      <c r="UAB974" s="26"/>
      <c r="UAC974" s="26"/>
      <c r="UAD974" s="26"/>
      <c r="UAE974" s="26"/>
      <c r="UAF974" s="26"/>
      <c r="UAG974" s="26"/>
      <c r="UAH974" s="26"/>
      <c r="UAI974" s="26"/>
      <c r="UAJ974" s="26"/>
      <c r="UAK974" s="26"/>
      <c r="UAL974" s="26"/>
      <c r="UAM974" s="26"/>
      <c r="UAN974" s="26"/>
      <c r="UAO974" s="26"/>
      <c r="UAP974" s="26"/>
      <c r="UAQ974" s="26"/>
      <c r="UAR974" s="26"/>
      <c r="UAS974" s="26"/>
      <c r="UAT974" s="26"/>
      <c r="UAU974" s="26"/>
      <c r="UAV974" s="26"/>
      <c r="UAW974" s="26"/>
      <c r="UAX974" s="26"/>
      <c r="UAY974" s="26"/>
      <c r="UAZ974" s="26"/>
      <c r="UBA974" s="26"/>
      <c r="UBB974" s="26"/>
      <c r="UBC974" s="26"/>
      <c r="UBD974" s="26"/>
      <c r="UBE974" s="26"/>
      <c r="UBF974" s="26"/>
      <c r="UBG974" s="26"/>
      <c r="UBH974" s="26"/>
      <c r="UBI974" s="26"/>
      <c r="UBJ974" s="26"/>
      <c r="UBK974" s="26"/>
      <c r="UBL974" s="26"/>
      <c r="UBM974" s="26"/>
      <c r="UBN974" s="26"/>
      <c r="UBO974" s="26"/>
      <c r="UBP974" s="26"/>
      <c r="UBQ974" s="26"/>
      <c r="UBR974" s="26"/>
      <c r="UBS974" s="26"/>
      <c r="UBT974" s="26"/>
      <c r="UBU974" s="26"/>
      <c r="UBV974" s="26"/>
      <c r="UBW974" s="26"/>
      <c r="UBX974" s="26"/>
      <c r="UBY974" s="26"/>
      <c r="UBZ974" s="26"/>
      <c r="UCA974" s="26"/>
      <c r="UCB974" s="26"/>
      <c r="UCC974" s="26"/>
      <c r="UCD974" s="26"/>
      <c r="UCE974" s="26"/>
      <c r="UCF974" s="26"/>
      <c r="UCG974" s="26"/>
      <c r="UCH974" s="26"/>
      <c r="UCI974" s="26"/>
      <c r="UCJ974" s="26"/>
      <c r="UCK974" s="26"/>
      <c r="UCL974" s="26"/>
      <c r="UCM974" s="26"/>
      <c r="UCN974" s="26"/>
      <c r="UCO974" s="26"/>
      <c r="UCP974" s="26"/>
      <c r="UCQ974" s="26"/>
      <c r="UCR974" s="26"/>
      <c r="UCS974" s="26"/>
      <c r="UCT974" s="26"/>
      <c r="UCU974" s="26"/>
      <c r="UCV974" s="26"/>
      <c r="UCW974" s="26"/>
      <c r="UCX974" s="26"/>
      <c r="UCY974" s="26"/>
      <c r="UCZ974" s="26"/>
      <c r="UDA974" s="26"/>
      <c r="UDB974" s="26"/>
      <c r="UDC974" s="26"/>
      <c r="UDD974" s="26"/>
      <c r="UDE974" s="26"/>
      <c r="UDF974" s="26"/>
      <c r="UDG974" s="26"/>
      <c r="UDH974" s="26"/>
      <c r="UDI974" s="26"/>
      <c r="UDJ974" s="26"/>
      <c r="UDK974" s="26"/>
      <c r="UDL974" s="26"/>
      <c r="UDM974" s="26"/>
      <c r="UDN974" s="26"/>
      <c r="UDO974" s="26"/>
      <c r="UDP974" s="26"/>
      <c r="UDQ974" s="26"/>
      <c r="UDR974" s="26"/>
      <c r="UDS974" s="26"/>
      <c r="UDT974" s="26"/>
      <c r="UDU974" s="26"/>
      <c r="UDV974" s="26"/>
      <c r="UDW974" s="26"/>
      <c r="UDX974" s="26"/>
      <c r="UDY974" s="26"/>
      <c r="UDZ974" s="26"/>
      <c r="UEA974" s="26"/>
      <c r="UEB974" s="26"/>
      <c r="UEC974" s="26"/>
      <c r="UED974" s="26"/>
      <c r="UEE974" s="26"/>
      <c r="UEF974" s="26"/>
      <c r="UEG974" s="26"/>
      <c r="UEH974" s="26"/>
      <c r="UEI974" s="26"/>
      <c r="UEJ974" s="26"/>
      <c r="UEK974" s="26"/>
      <c r="UEL974" s="26"/>
      <c r="UEM974" s="26"/>
      <c r="UEN974" s="26"/>
      <c r="UEO974" s="26"/>
      <c r="UEP974" s="26"/>
      <c r="UEQ974" s="26"/>
      <c r="UER974" s="26"/>
      <c r="UES974" s="26"/>
      <c r="UET974" s="26"/>
      <c r="UEU974" s="26"/>
      <c r="UEV974" s="26"/>
      <c r="UEW974" s="26"/>
      <c r="UEX974" s="26"/>
      <c r="UEY974" s="26"/>
      <c r="UEZ974" s="26"/>
      <c r="UFA974" s="26"/>
      <c r="UFB974" s="26"/>
      <c r="UFC974" s="26"/>
      <c r="UFD974" s="26"/>
      <c r="UFE974" s="26"/>
      <c r="UFF974" s="26"/>
      <c r="UFG974" s="26"/>
      <c r="UFH974" s="26"/>
      <c r="UFI974" s="26"/>
      <c r="UFJ974" s="26"/>
      <c r="UFK974" s="26"/>
      <c r="UFL974" s="26"/>
      <c r="UFM974" s="26"/>
      <c r="UFN974" s="26"/>
      <c r="UFO974" s="26"/>
      <c r="UFP974" s="26"/>
      <c r="UFQ974" s="26"/>
      <c r="UFR974" s="26"/>
      <c r="UFS974" s="26"/>
      <c r="UFT974" s="26"/>
      <c r="UFU974" s="26"/>
      <c r="UFV974" s="26"/>
      <c r="UFW974" s="26"/>
      <c r="UFX974" s="26"/>
      <c r="UFY974" s="26"/>
      <c r="UFZ974" s="26"/>
      <c r="UGA974" s="26"/>
      <c r="UGB974" s="26"/>
      <c r="UGC974" s="26"/>
      <c r="UGD974" s="26"/>
      <c r="UGE974" s="26"/>
      <c r="UGF974" s="26"/>
      <c r="UGG974" s="26"/>
      <c r="UGH974" s="26"/>
      <c r="UGI974" s="26"/>
      <c r="UGJ974" s="26"/>
      <c r="UGK974" s="26"/>
      <c r="UGL974" s="26"/>
      <c r="UGM974" s="26"/>
      <c r="UGN974" s="26"/>
      <c r="UGO974" s="26"/>
      <c r="UGP974" s="26"/>
      <c r="UGQ974" s="26"/>
      <c r="UGR974" s="26"/>
      <c r="UGS974" s="26"/>
      <c r="UGT974" s="26"/>
      <c r="UGU974" s="26"/>
      <c r="UGV974" s="26"/>
      <c r="UGW974" s="26"/>
      <c r="UGX974" s="26"/>
      <c r="UGY974" s="26"/>
      <c r="UGZ974" s="26"/>
      <c r="UHA974" s="26"/>
      <c r="UHB974" s="26"/>
      <c r="UHC974" s="26"/>
      <c r="UHD974" s="26"/>
      <c r="UHE974" s="26"/>
      <c r="UHF974" s="26"/>
      <c r="UHG974" s="26"/>
      <c r="UHH974" s="26"/>
      <c r="UHI974" s="26"/>
      <c r="UHJ974" s="26"/>
      <c r="UHK974" s="26"/>
      <c r="UHL974" s="26"/>
      <c r="UHM974" s="26"/>
      <c r="UHN974" s="26"/>
      <c r="UHO974" s="26"/>
      <c r="UHP974" s="26"/>
      <c r="UHQ974" s="26"/>
      <c r="UHR974" s="26"/>
      <c r="UHS974" s="26"/>
      <c r="UHT974" s="26"/>
      <c r="UHU974" s="26"/>
      <c r="UHV974" s="26"/>
      <c r="UHW974" s="26"/>
      <c r="UHX974" s="26"/>
      <c r="UHY974" s="26"/>
      <c r="UHZ974" s="26"/>
      <c r="UIA974" s="26"/>
      <c r="UIB974" s="26"/>
      <c r="UIC974" s="26"/>
      <c r="UID974" s="26"/>
      <c r="UIE974" s="26"/>
      <c r="UIF974" s="26"/>
      <c r="UIG974" s="26"/>
      <c r="UIH974" s="26"/>
      <c r="UII974" s="26"/>
      <c r="UIJ974" s="26"/>
      <c r="UIK974" s="26"/>
      <c r="UIL974" s="26"/>
      <c r="UIM974" s="26"/>
      <c r="UIN974" s="26"/>
      <c r="UIO974" s="26"/>
      <c r="UIP974" s="26"/>
      <c r="UIQ974" s="26"/>
      <c r="UIR974" s="26"/>
      <c r="UIS974" s="26"/>
      <c r="UIT974" s="26"/>
      <c r="UIU974" s="26"/>
      <c r="UIV974" s="26"/>
      <c r="UIW974" s="26"/>
      <c r="UIX974" s="26"/>
      <c r="UIY974" s="26"/>
      <c r="UIZ974" s="26"/>
      <c r="UJA974" s="26"/>
      <c r="UJB974" s="26"/>
      <c r="UJC974" s="26"/>
      <c r="UJD974" s="26"/>
      <c r="UJE974" s="26"/>
      <c r="UJF974" s="26"/>
      <c r="UJG974" s="26"/>
      <c r="UJH974" s="26"/>
      <c r="UJI974" s="26"/>
      <c r="UJJ974" s="26"/>
      <c r="UJK974" s="26"/>
      <c r="UJL974" s="26"/>
      <c r="UJM974" s="26"/>
      <c r="UJN974" s="26"/>
      <c r="UJO974" s="26"/>
      <c r="UJP974" s="26"/>
      <c r="UJQ974" s="26"/>
      <c r="UJR974" s="26"/>
      <c r="UJS974" s="26"/>
      <c r="UJT974" s="26"/>
      <c r="UJU974" s="26"/>
      <c r="UJV974" s="26"/>
      <c r="UJW974" s="26"/>
      <c r="UJX974" s="26"/>
      <c r="UJY974" s="26"/>
      <c r="UJZ974" s="26"/>
      <c r="UKA974" s="26"/>
      <c r="UKB974" s="26"/>
      <c r="UKC974" s="26"/>
      <c r="UKD974" s="26"/>
      <c r="UKE974" s="26"/>
      <c r="UKF974" s="26"/>
      <c r="UKG974" s="26"/>
      <c r="UKH974" s="26"/>
      <c r="UKI974" s="26"/>
      <c r="UKJ974" s="26"/>
      <c r="UKK974" s="26"/>
      <c r="UKL974" s="26"/>
      <c r="UKM974" s="26"/>
      <c r="UKN974" s="26"/>
      <c r="UKO974" s="26"/>
      <c r="UKP974" s="26"/>
      <c r="UKQ974" s="26"/>
      <c r="UKR974" s="26"/>
      <c r="UKS974" s="26"/>
      <c r="UKT974" s="26"/>
      <c r="UKU974" s="26"/>
      <c r="UKV974" s="26"/>
      <c r="UKW974" s="26"/>
      <c r="UKX974" s="26"/>
      <c r="UKY974" s="26"/>
      <c r="UKZ974" s="26"/>
      <c r="ULA974" s="26"/>
      <c r="ULB974" s="26"/>
      <c r="ULC974" s="26"/>
      <c r="ULD974" s="26"/>
      <c r="ULE974" s="26"/>
      <c r="ULF974" s="26"/>
      <c r="ULG974" s="26"/>
      <c r="ULH974" s="26"/>
      <c r="ULI974" s="26"/>
      <c r="ULJ974" s="26"/>
      <c r="ULK974" s="26"/>
      <c r="ULL974" s="26"/>
      <c r="ULM974" s="26"/>
      <c r="ULN974" s="26"/>
      <c r="ULO974" s="26"/>
      <c r="ULP974" s="26"/>
      <c r="ULQ974" s="26"/>
      <c r="ULR974" s="26"/>
      <c r="ULS974" s="26"/>
      <c r="ULT974" s="26"/>
      <c r="ULU974" s="26"/>
      <c r="ULV974" s="26"/>
      <c r="ULW974" s="26"/>
      <c r="ULX974" s="26"/>
      <c r="ULY974" s="26"/>
      <c r="ULZ974" s="26"/>
      <c r="UMA974" s="26"/>
      <c r="UMB974" s="26"/>
      <c r="UMC974" s="26"/>
      <c r="UMD974" s="26"/>
      <c r="UME974" s="26"/>
      <c r="UMF974" s="26"/>
      <c r="UMG974" s="26"/>
      <c r="UMH974" s="26"/>
      <c r="UMI974" s="26"/>
      <c r="UMJ974" s="26"/>
      <c r="UMK974" s="26"/>
      <c r="UML974" s="26"/>
      <c r="UMM974" s="26"/>
      <c r="UMN974" s="26"/>
      <c r="UMO974" s="26"/>
      <c r="UMP974" s="26"/>
      <c r="UMQ974" s="26"/>
      <c r="UMR974" s="26"/>
      <c r="UMS974" s="26"/>
      <c r="UMT974" s="26"/>
      <c r="UMU974" s="26"/>
      <c r="UMV974" s="26"/>
      <c r="UMW974" s="26"/>
      <c r="UMX974" s="26"/>
      <c r="UMY974" s="26"/>
      <c r="UMZ974" s="26"/>
      <c r="UNA974" s="26"/>
      <c r="UNB974" s="26"/>
      <c r="UNC974" s="26"/>
      <c r="UND974" s="26"/>
      <c r="UNE974" s="26"/>
      <c r="UNF974" s="26"/>
      <c r="UNG974" s="26"/>
      <c r="UNH974" s="26"/>
      <c r="UNI974" s="26"/>
      <c r="UNJ974" s="26"/>
      <c r="UNK974" s="26"/>
      <c r="UNL974" s="26"/>
      <c r="UNM974" s="26"/>
      <c r="UNN974" s="26"/>
      <c r="UNO974" s="26"/>
      <c r="UNP974" s="26"/>
      <c r="UNQ974" s="26"/>
      <c r="UNR974" s="26"/>
      <c r="UNS974" s="26"/>
      <c r="UNT974" s="26"/>
      <c r="UNU974" s="26"/>
      <c r="UNV974" s="26"/>
      <c r="UNW974" s="26"/>
      <c r="UNX974" s="26"/>
      <c r="UNY974" s="26"/>
      <c r="UNZ974" s="26"/>
      <c r="UOA974" s="26"/>
      <c r="UOB974" s="26"/>
      <c r="UOC974" s="26"/>
      <c r="UOD974" s="26"/>
      <c r="UOE974" s="26"/>
      <c r="UOF974" s="26"/>
      <c r="UOG974" s="26"/>
      <c r="UOH974" s="26"/>
      <c r="UOI974" s="26"/>
      <c r="UOJ974" s="26"/>
      <c r="UOK974" s="26"/>
      <c r="UOL974" s="26"/>
      <c r="UOM974" s="26"/>
      <c r="UON974" s="26"/>
      <c r="UOO974" s="26"/>
      <c r="UOP974" s="26"/>
      <c r="UOQ974" s="26"/>
      <c r="UOR974" s="26"/>
      <c r="UOS974" s="26"/>
      <c r="UOT974" s="26"/>
      <c r="UOU974" s="26"/>
      <c r="UOV974" s="26"/>
      <c r="UOW974" s="26"/>
      <c r="UOX974" s="26"/>
      <c r="UOY974" s="26"/>
      <c r="UOZ974" s="26"/>
      <c r="UPA974" s="26"/>
      <c r="UPB974" s="26"/>
      <c r="UPC974" s="26"/>
      <c r="UPD974" s="26"/>
      <c r="UPE974" s="26"/>
      <c r="UPF974" s="26"/>
      <c r="UPG974" s="26"/>
      <c r="UPH974" s="26"/>
      <c r="UPI974" s="26"/>
      <c r="UPJ974" s="26"/>
      <c r="UPK974" s="26"/>
      <c r="UPL974" s="26"/>
      <c r="UPM974" s="26"/>
      <c r="UPN974" s="26"/>
      <c r="UPO974" s="26"/>
      <c r="UPP974" s="26"/>
      <c r="UPQ974" s="26"/>
      <c r="UPR974" s="26"/>
      <c r="UPS974" s="26"/>
      <c r="UPT974" s="26"/>
      <c r="UPU974" s="26"/>
      <c r="UPV974" s="26"/>
      <c r="UPW974" s="26"/>
      <c r="UPX974" s="26"/>
      <c r="UPY974" s="26"/>
      <c r="UPZ974" s="26"/>
      <c r="UQA974" s="26"/>
      <c r="UQB974" s="26"/>
      <c r="UQC974" s="26"/>
      <c r="UQD974" s="26"/>
      <c r="UQE974" s="26"/>
      <c r="UQF974" s="26"/>
      <c r="UQG974" s="26"/>
      <c r="UQH974" s="26"/>
      <c r="UQI974" s="26"/>
      <c r="UQJ974" s="26"/>
      <c r="UQK974" s="26"/>
      <c r="UQL974" s="26"/>
      <c r="UQM974" s="26"/>
      <c r="UQN974" s="26"/>
      <c r="UQO974" s="26"/>
      <c r="UQP974" s="26"/>
      <c r="UQQ974" s="26"/>
      <c r="UQR974" s="26"/>
      <c r="UQS974" s="26"/>
      <c r="UQT974" s="26"/>
      <c r="UQU974" s="26"/>
      <c r="UQV974" s="26"/>
      <c r="UQW974" s="26"/>
      <c r="UQX974" s="26"/>
      <c r="UQY974" s="26"/>
      <c r="UQZ974" s="26"/>
      <c r="URA974" s="26"/>
      <c r="URB974" s="26"/>
      <c r="URC974" s="26"/>
      <c r="URD974" s="26"/>
      <c r="URE974" s="26"/>
      <c r="URF974" s="26"/>
      <c r="URG974" s="26"/>
      <c r="URH974" s="26"/>
      <c r="URI974" s="26"/>
      <c r="URJ974" s="26"/>
      <c r="URK974" s="26"/>
      <c r="URL974" s="26"/>
      <c r="URM974" s="26"/>
      <c r="URN974" s="26"/>
      <c r="URO974" s="26"/>
      <c r="URP974" s="26"/>
      <c r="URQ974" s="26"/>
      <c r="URR974" s="26"/>
      <c r="URS974" s="26"/>
      <c r="URT974" s="26"/>
      <c r="URU974" s="26"/>
      <c r="URV974" s="26"/>
      <c r="URW974" s="26"/>
      <c r="URX974" s="26"/>
      <c r="URY974" s="26"/>
      <c r="URZ974" s="26"/>
      <c r="USA974" s="26"/>
      <c r="USB974" s="26"/>
      <c r="USC974" s="26"/>
      <c r="USD974" s="26"/>
      <c r="USE974" s="26"/>
      <c r="USF974" s="26"/>
      <c r="USG974" s="26"/>
      <c r="USH974" s="26"/>
      <c r="USI974" s="26"/>
      <c r="USJ974" s="26"/>
      <c r="USK974" s="26"/>
      <c r="USL974" s="26"/>
      <c r="USM974" s="26"/>
      <c r="USN974" s="26"/>
      <c r="USO974" s="26"/>
      <c r="USP974" s="26"/>
      <c r="USQ974" s="26"/>
      <c r="USR974" s="26"/>
      <c r="USS974" s="26"/>
      <c r="UST974" s="26"/>
      <c r="USU974" s="26"/>
      <c r="USV974" s="26"/>
      <c r="USW974" s="26"/>
      <c r="USX974" s="26"/>
      <c r="USY974" s="26"/>
      <c r="USZ974" s="26"/>
      <c r="UTA974" s="26"/>
      <c r="UTB974" s="26"/>
      <c r="UTC974" s="26"/>
      <c r="UTD974" s="26"/>
      <c r="UTE974" s="26"/>
      <c r="UTF974" s="26"/>
      <c r="UTG974" s="26"/>
      <c r="UTH974" s="26"/>
      <c r="UTI974" s="26"/>
      <c r="UTJ974" s="26"/>
      <c r="UTK974" s="26"/>
      <c r="UTL974" s="26"/>
      <c r="UTM974" s="26"/>
      <c r="UTN974" s="26"/>
      <c r="UTO974" s="26"/>
      <c r="UTP974" s="26"/>
      <c r="UTQ974" s="26"/>
      <c r="UTR974" s="26"/>
      <c r="UTS974" s="26"/>
      <c r="UTT974" s="26"/>
      <c r="UTU974" s="26"/>
      <c r="UTV974" s="26"/>
      <c r="UTW974" s="26"/>
      <c r="UTX974" s="26"/>
      <c r="UTY974" s="26"/>
      <c r="UTZ974" s="26"/>
      <c r="UUA974" s="26"/>
      <c r="UUB974" s="26"/>
      <c r="UUC974" s="26"/>
      <c r="UUD974" s="26"/>
      <c r="UUE974" s="26"/>
      <c r="UUF974" s="26"/>
      <c r="UUG974" s="26"/>
      <c r="UUH974" s="26"/>
      <c r="UUI974" s="26"/>
      <c r="UUJ974" s="26"/>
      <c r="UUK974" s="26"/>
      <c r="UUL974" s="26"/>
      <c r="UUM974" s="26"/>
      <c r="UUN974" s="26"/>
      <c r="UUO974" s="26"/>
      <c r="UUP974" s="26"/>
      <c r="UUQ974" s="26"/>
      <c r="UUR974" s="26"/>
      <c r="UUS974" s="26"/>
      <c r="UUT974" s="26"/>
      <c r="UUU974" s="26"/>
      <c r="UUV974" s="26"/>
      <c r="UUW974" s="26"/>
      <c r="UUX974" s="26"/>
      <c r="UUY974" s="26"/>
      <c r="UUZ974" s="26"/>
      <c r="UVA974" s="26"/>
      <c r="UVB974" s="26"/>
      <c r="UVC974" s="26"/>
      <c r="UVD974" s="26"/>
      <c r="UVE974" s="26"/>
      <c r="UVF974" s="26"/>
      <c r="UVG974" s="26"/>
      <c r="UVH974" s="26"/>
      <c r="UVI974" s="26"/>
      <c r="UVJ974" s="26"/>
      <c r="UVK974" s="26"/>
      <c r="UVL974" s="26"/>
      <c r="UVM974" s="26"/>
      <c r="UVN974" s="26"/>
      <c r="UVO974" s="26"/>
      <c r="UVP974" s="26"/>
      <c r="UVQ974" s="26"/>
      <c r="UVR974" s="26"/>
      <c r="UVS974" s="26"/>
      <c r="UVT974" s="26"/>
      <c r="UVU974" s="26"/>
      <c r="UVV974" s="26"/>
      <c r="UVW974" s="26"/>
      <c r="UVX974" s="26"/>
      <c r="UVY974" s="26"/>
      <c r="UVZ974" s="26"/>
      <c r="UWA974" s="26"/>
      <c r="UWB974" s="26"/>
      <c r="UWC974" s="26"/>
      <c r="UWD974" s="26"/>
      <c r="UWE974" s="26"/>
      <c r="UWF974" s="26"/>
      <c r="UWG974" s="26"/>
      <c r="UWH974" s="26"/>
      <c r="UWI974" s="26"/>
      <c r="UWJ974" s="26"/>
      <c r="UWK974" s="26"/>
      <c r="UWL974" s="26"/>
      <c r="UWM974" s="26"/>
      <c r="UWN974" s="26"/>
      <c r="UWO974" s="26"/>
      <c r="UWP974" s="26"/>
      <c r="UWQ974" s="26"/>
      <c r="UWR974" s="26"/>
      <c r="UWS974" s="26"/>
      <c r="UWT974" s="26"/>
      <c r="UWU974" s="26"/>
      <c r="UWV974" s="26"/>
      <c r="UWW974" s="26"/>
      <c r="UWX974" s="26"/>
      <c r="UWY974" s="26"/>
      <c r="UWZ974" s="26"/>
      <c r="UXA974" s="26"/>
      <c r="UXB974" s="26"/>
      <c r="UXC974" s="26"/>
      <c r="UXD974" s="26"/>
      <c r="UXE974" s="26"/>
      <c r="UXF974" s="26"/>
      <c r="UXG974" s="26"/>
      <c r="UXH974" s="26"/>
      <c r="UXI974" s="26"/>
      <c r="UXJ974" s="26"/>
      <c r="UXK974" s="26"/>
      <c r="UXL974" s="26"/>
      <c r="UXM974" s="26"/>
      <c r="UXN974" s="26"/>
      <c r="UXO974" s="26"/>
      <c r="UXP974" s="26"/>
      <c r="UXQ974" s="26"/>
      <c r="UXR974" s="26"/>
      <c r="UXS974" s="26"/>
      <c r="UXT974" s="26"/>
      <c r="UXU974" s="26"/>
      <c r="UXV974" s="26"/>
      <c r="UXW974" s="26"/>
      <c r="UXX974" s="26"/>
      <c r="UXY974" s="26"/>
      <c r="UXZ974" s="26"/>
      <c r="UYA974" s="26"/>
      <c r="UYB974" s="26"/>
      <c r="UYC974" s="26"/>
      <c r="UYD974" s="26"/>
      <c r="UYE974" s="26"/>
      <c r="UYF974" s="26"/>
      <c r="UYG974" s="26"/>
      <c r="UYH974" s="26"/>
      <c r="UYI974" s="26"/>
      <c r="UYJ974" s="26"/>
      <c r="UYK974" s="26"/>
      <c r="UYL974" s="26"/>
      <c r="UYM974" s="26"/>
      <c r="UYN974" s="26"/>
      <c r="UYO974" s="26"/>
      <c r="UYP974" s="26"/>
      <c r="UYQ974" s="26"/>
      <c r="UYR974" s="26"/>
      <c r="UYS974" s="26"/>
      <c r="UYT974" s="26"/>
      <c r="UYU974" s="26"/>
      <c r="UYV974" s="26"/>
      <c r="UYW974" s="26"/>
      <c r="UYX974" s="26"/>
      <c r="UYY974" s="26"/>
      <c r="UYZ974" s="26"/>
      <c r="UZA974" s="26"/>
      <c r="UZB974" s="26"/>
      <c r="UZC974" s="26"/>
      <c r="UZD974" s="26"/>
      <c r="UZE974" s="26"/>
      <c r="UZF974" s="26"/>
      <c r="UZG974" s="26"/>
      <c r="UZH974" s="26"/>
      <c r="UZI974" s="26"/>
      <c r="UZJ974" s="26"/>
      <c r="UZK974" s="26"/>
      <c r="UZL974" s="26"/>
      <c r="UZM974" s="26"/>
      <c r="UZN974" s="26"/>
      <c r="UZO974" s="26"/>
      <c r="UZP974" s="26"/>
      <c r="UZQ974" s="26"/>
      <c r="UZR974" s="26"/>
      <c r="UZS974" s="26"/>
      <c r="UZT974" s="26"/>
      <c r="UZU974" s="26"/>
      <c r="UZV974" s="26"/>
      <c r="UZW974" s="26"/>
      <c r="UZX974" s="26"/>
      <c r="UZY974" s="26"/>
      <c r="UZZ974" s="26"/>
      <c r="VAA974" s="26"/>
      <c r="VAB974" s="26"/>
      <c r="VAC974" s="26"/>
      <c r="VAD974" s="26"/>
      <c r="VAE974" s="26"/>
      <c r="VAF974" s="26"/>
      <c r="VAG974" s="26"/>
      <c r="VAH974" s="26"/>
      <c r="VAI974" s="26"/>
      <c r="VAJ974" s="26"/>
      <c r="VAK974" s="26"/>
      <c r="VAL974" s="26"/>
      <c r="VAM974" s="26"/>
      <c r="VAN974" s="26"/>
      <c r="VAO974" s="26"/>
      <c r="VAP974" s="26"/>
      <c r="VAQ974" s="26"/>
      <c r="VAR974" s="26"/>
      <c r="VAS974" s="26"/>
      <c r="VAT974" s="26"/>
      <c r="VAU974" s="26"/>
      <c r="VAV974" s="26"/>
      <c r="VAW974" s="26"/>
      <c r="VAX974" s="26"/>
      <c r="VAY974" s="26"/>
      <c r="VAZ974" s="26"/>
      <c r="VBA974" s="26"/>
      <c r="VBB974" s="26"/>
      <c r="VBC974" s="26"/>
      <c r="VBD974" s="26"/>
      <c r="VBE974" s="26"/>
      <c r="VBF974" s="26"/>
      <c r="VBG974" s="26"/>
      <c r="VBH974" s="26"/>
      <c r="VBI974" s="26"/>
      <c r="VBJ974" s="26"/>
      <c r="VBK974" s="26"/>
      <c r="VBL974" s="26"/>
      <c r="VBM974" s="26"/>
      <c r="VBN974" s="26"/>
      <c r="VBO974" s="26"/>
      <c r="VBP974" s="26"/>
      <c r="VBQ974" s="26"/>
      <c r="VBR974" s="26"/>
      <c r="VBS974" s="26"/>
      <c r="VBT974" s="26"/>
      <c r="VBU974" s="26"/>
      <c r="VBV974" s="26"/>
      <c r="VBW974" s="26"/>
      <c r="VBX974" s="26"/>
      <c r="VBY974" s="26"/>
      <c r="VBZ974" s="26"/>
      <c r="VCA974" s="26"/>
      <c r="VCB974" s="26"/>
      <c r="VCC974" s="26"/>
      <c r="VCD974" s="26"/>
      <c r="VCE974" s="26"/>
      <c r="VCF974" s="26"/>
      <c r="VCG974" s="26"/>
      <c r="VCH974" s="26"/>
      <c r="VCI974" s="26"/>
      <c r="VCJ974" s="26"/>
      <c r="VCK974" s="26"/>
      <c r="VCL974" s="26"/>
      <c r="VCM974" s="26"/>
      <c r="VCN974" s="26"/>
      <c r="VCO974" s="26"/>
      <c r="VCP974" s="26"/>
      <c r="VCQ974" s="26"/>
      <c r="VCR974" s="26"/>
      <c r="VCS974" s="26"/>
      <c r="VCT974" s="26"/>
      <c r="VCU974" s="26"/>
      <c r="VCV974" s="26"/>
      <c r="VCW974" s="26"/>
      <c r="VCX974" s="26"/>
      <c r="VCY974" s="26"/>
      <c r="VCZ974" s="26"/>
      <c r="VDA974" s="26"/>
      <c r="VDB974" s="26"/>
      <c r="VDC974" s="26"/>
      <c r="VDD974" s="26"/>
      <c r="VDE974" s="26"/>
      <c r="VDF974" s="26"/>
      <c r="VDG974" s="26"/>
      <c r="VDH974" s="26"/>
      <c r="VDI974" s="26"/>
      <c r="VDJ974" s="26"/>
      <c r="VDK974" s="26"/>
      <c r="VDL974" s="26"/>
      <c r="VDM974" s="26"/>
      <c r="VDN974" s="26"/>
      <c r="VDO974" s="26"/>
      <c r="VDP974" s="26"/>
      <c r="VDQ974" s="26"/>
      <c r="VDR974" s="26"/>
      <c r="VDS974" s="26"/>
      <c r="VDT974" s="26"/>
      <c r="VDU974" s="26"/>
      <c r="VDV974" s="26"/>
      <c r="VDW974" s="26"/>
      <c r="VDX974" s="26"/>
      <c r="VDY974" s="26"/>
      <c r="VDZ974" s="26"/>
      <c r="VEA974" s="26"/>
      <c r="VEB974" s="26"/>
      <c r="VEC974" s="26"/>
      <c r="VED974" s="26"/>
      <c r="VEE974" s="26"/>
      <c r="VEF974" s="26"/>
      <c r="VEG974" s="26"/>
      <c r="VEH974" s="26"/>
      <c r="VEI974" s="26"/>
      <c r="VEJ974" s="26"/>
      <c r="VEK974" s="26"/>
      <c r="VEL974" s="26"/>
      <c r="VEM974" s="26"/>
      <c r="VEN974" s="26"/>
      <c r="VEO974" s="26"/>
      <c r="VEP974" s="26"/>
      <c r="VEQ974" s="26"/>
      <c r="VER974" s="26"/>
      <c r="VES974" s="26"/>
      <c r="VET974" s="26"/>
      <c r="VEU974" s="26"/>
      <c r="VEV974" s="26"/>
      <c r="VEW974" s="26"/>
      <c r="VEX974" s="26"/>
      <c r="VEY974" s="26"/>
      <c r="VEZ974" s="26"/>
      <c r="VFA974" s="26"/>
      <c r="VFB974" s="26"/>
      <c r="VFC974" s="26"/>
      <c r="VFD974" s="26"/>
      <c r="VFE974" s="26"/>
      <c r="VFF974" s="26"/>
      <c r="VFG974" s="26"/>
      <c r="VFH974" s="26"/>
      <c r="VFI974" s="26"/>
      <c r="VFJ974" s="26"/>
      <c r="VFK974" s="26"/>
      <c r="VFL974" s="26"/>
      <c r="VFM974" s="26"/>
      <c r="VFN974" s="26"/>
      <c r="VFO974" s="26"/>
      <c r="VFP974" s="26"/>
      <c r="VFQ974" s="26"/>
      <c r="VFR974" s="26"/>
      <c r="VFS974" s="26"/>
      <c r="VFT974" s="26"/>
      <c r="VFU974" s="26"/>
      <c r="VFV974" s="26"/>
      <c r="VFW974" s="26"/>
      <c r="VFX974" s="26"/>
      <c r="VFY974" s="26"/>
      <c r="VFZ974" s="26"/>
      <c r="VGA974" s="26"/>
      <c r="VGB974" s="26"/>
      <c r="VGC974" s="26"/>
      <c r="VGD974" s="26"/>
      <c r="VGE974" s="26"/>
      <c r="VGF974" s="26"/>
      <c r="VGG974" s="26"/>
      <c r="VGH974" s="26"/>
      <c r="VGI974" s="26"/>
      <c r="VGJ974" s="26"/>
      <c r="VGK974" s="26"/>
      <c r="VGL974" s="26"/>
      <c r="VGM974" s="26"/>
      <c r="VGN974" s="26"/>
      <c r="VGO974" s="26"/>
      <c r="VGP974" s="26"/>
      <c r="VGQ974" s="26"/>
      <c r="VGR974" s="26"/>
      <c r="VGS974" s="26"/>
      <c r="VGT974" s="26"/>
      <c r="VGU974" s="26"/>
      <c r="VGV974" s="26"/>
      <c r="VGW974" s="26"/>
      <c r="VGX974" s="26"/>
      <c r="VGY974" s="26"/>
      <c r="VGZ974" s="26"/>
      <c r="VHA974" s="26"/>
      <c r="VHB974" s="26"/>
      <c r="VHC974" s="26"/>
      <c r="VHD974" s="26"/>
      <c r="VHE974" s="26"/>
      <c r="VHF974" s="26"/>
      <c r="VHG974" s="26"/>
      <c r="VHH974" s="26"/>
      <c r="VHI974" s="26"/>
      <c r="VHJ974" s="26"/>
      <c r="VHK974" s="26"/>
      <c r="VHL974" s="26"/>
      <c r="VHM974" s="26"/>
      <c r="VHN974" s="26"/>
      <c r="VHO974" s="26"/>
      <c r="VHP974" s="26"/>
      <c r="VHQ974" s="26"/>
      <c r="VHR974" s="26"/>
      <c r="VHS974" s="26"/>
      <c r="VHT974" s="26"/>
      <c r="VHU974" s="26"/>
      <c r="VHV974" s="26"/>
      <c r="VHW974" s="26"/>
      <c r="VHX974" s="26"/>
      <c r="VHY974" s="26"/>
      <c r="VHZ974" s="26"/>
      <c r="VIA974" s="26"/>
      <c r="VIB974" s="26"/>
      <c r="VIC974" s="26"/>
      <c r="VID974" s="26"/>
      <c r="VIE974" s="26"/>
      <c r="VIF974" s="26"/>
      <c r="VIG974" s="26"/>
      <c r="VIH974" s="26"/>
      <c r="VII974" s="26"/>
      <c r="VIJ974" s="26"/>
      <c r="VIK974" s="26"/>
      <c r="VIL974" s="26"/>
      <c r="VIM974" s="26"/>
      <c r="VIN974" s="26"/>
      <c r="VIO974" s="26"/>
      <c r="VIP974" s="26"/>
      <c r="VIQ974" s="26"/>
      <c r="VIR974" s="26"/>
      <c r="VIS974" s="26"/>
      <c r="VIT974" s="26"/>
      <c r="VIU974" s="26"/>
      <c r="VIV974" s="26"/>
      <c r="VIW974" s="26"/>
      <c r="VIX974" s="26"/>
      <c r="VIY974" s="26"/>
      <c r="VIZ974" s="26"/>
      <c r="VJA974" s="26"/>
      <c r="VJB974" s="26"/>
      <c r="VJC974" s="26"/>
      <c r="VJD974" s="26"/>
      <c r="VJE974" s="26"/>
      <c r="VJF974" s="26"/>
      <c r="VJG974" s="26"/>
      <c r="VJH974" s="26"/>
      <c r="VJI974" s="26"/>
      <c r="VJJ974" s="26"/>
      <c r="VJK974" s="26"/>
      <c r="VJL974" s="26"/>
      <c r="VJM974" s="26"/>
      <c r="VJN974" s="26"/>
      <c r="VJO974" s="26"/>
      <c r="VJP974" s="26"/>
      <c r="VJQ974" s="26"/>
      <c r="VJR974" s="26"/>
      <c r="VJS974" s="26"/>
      <c r="VJT974" s="26"/>
      <c r="VJU974" s="26"/>
      <c r="VJV974" s="26"/>
      <c r="VJW974" s="26"/>
      <c r="VJX974" s="26"/>
      <c r="VJY974" s="26"/>
      <c r="VJZ974" s="26"/>
      <c r="VKA974" s="26"/>
      <c r="VKB974" s="26"/>
      <c r="VKC974" s="26"/>
      <c r="VKD974" s="26"/>
      <c r="VKE974" s="26"/>
      <c r="VKF974" s="26"/>
      <c r="VKG974" s="26"/>
      <c r="VKH974" s="26"/>
      <c r="VKI974" s="26"/>
      <c r="VKJ974" s="26"/>
      <c r="VKK974" s="26"/>
      <c r="VKL974" s="26"/>
      <c r="VKM974" s="26"/>
      <c r="VKN974" s="26"/>
      <c r="VKO974" s="26"/>
      <c r="VKP974" s="26"/>
      <c r="VKQ974" s="26"/>
      <c r="VKR974" s="26"/>
      <c r="VKS974" s="26"/>
      <c r="VKT974" s="26"/>
      <c r="VKU974" s="26"/>
      <c r="VKV974" s="26"/>
      <c r="VKW974" s="26"/>
      <c r="VKX974" s="26"/>
      <c r="VKY974" s="26"/>
      <c r="VKZ974" s="26"/>
      <c r="VLA974" s="26"/>
      <c r="VLB974" s="26"/>
      <c r="VLC974" s="26"/>
      <c r="VLD974" s="26"/>
      <c r="VLE974" s="26"/>
      <c r="VLF974" s="26"/>
      <c r="VLG974" s="26"/>
      <c r="VLH974" s="26"/>
      <c r="VLI974" s="26"/>
      <c r="VLJ974" s="26"/>
      <c r="VLK974" s="26"/>
      <c r="VLL974" s="26"/>
      <c r="VLM974" s="26"/>
      <c r="VLN974" s="26"/>
      <c r="VLO974" s="26"/>
      <c r="VLP974" s="26"/>
      <c r="VLQ974" s="26"/>
      <c r="VLR974" s="26"/>
      <c r="VLS974" s="26"/>
      <c r="VLT974" s="26"/>
      <c r="VLU974" s="26"/>
      <c r="VLV974" s="26"/>
      <c r="VLW974" s="26"/>
      <c r="VLX974" s="26"/>
      <c r="VLY974" s="26"/>
      <c r="VLZ974" s="26"/>
      <c r="VMA974" s="26"/>
      <c r="VMB974" s="26"/>
      <c r="VMC974" s="26"/>
      <c r="VMD974" s="26"/>
      <c r="VME974" s="26"/>
      <c r="VMF974" s="26"/>
      <c r="VMG974" s="26"/>
      <c r="VMH974" s="26"/>
      <c r="VMI974" s="26"/>
      <c r="VMJ974" s="26"/>
      <c r="VMK974" s="26"/>
      <c r="VML974" s="26"/>
      <c r="VMM974" s="26"/>
      <c r="VMN974" s="26"/>
      <c r="VMO974" s="26"/>
      <c r="VMP974" s="26"/>
      <c r="VMQ974" s="26"/>
      <c r="VMR974" s="26"/>
      <c r="VMS974" s="26"/>
      <c r="VMT974" s="26"/>
      <c r="VMU974" s="26"/>
      <c r="VMV974" s="26"/>
      <c r="VMW974" s="26"/>
      <c r="VMX974" s="26"/>
      <c r="VMY974" s="26"/>
      <c r="VMZ974" s="26"/>
      <c r="VNA974" s="26"/>
      <c r="VNB974" s="26"/>
      <c r="VNC974" s="26"/>
      <c r="VND974" s="26"/>
      <c r="VNE974" s="26"/>
      <c r="VNF974" s="26"/>
      <c r="VNG974" s="26"/>
      <c r="VNH974" s="26"/>
      <c r="VNI974" s="26"/>
      <c r="VNJ974" s="26"/>
      <c r="VNK974" s="26"/>
      <c r="VNL974" s="26"/>
      <c r="VNM974" s="26"/>
      <c r="VNN974" s="26"/>
      <c r="VNO974" s="26"/>
      <c r="VNP974" s="26"/>
      <c r="VNQ974" s="26"/>
      <c r="VNR974" s="26"/>
      <c r="VNS974" s="26"/>
      <c r="VNT974" s="26"/>
      <c r="VNU974" s="26"/>
      <c r="VNV974" s="26"/>
      <c r="VNW974" s="26"/>
      <c r="VNX974" s="26"/>
      <c r="VNY974" s="26"/>
      <c r="VNZ974" s="26"/>
      <c r="VOA974" s="26"/>
      <c r="VOB974" s="26"/>
      <c r="VOC974" s="26"/>
      <c r="VOD974" s="26"/>
      <c r="VOE974" s="26"/>
      <c r="VOF974" s="26"/>
      <c r="VOG974" s="26"/>
      <c r="VOH974" s="26"/>
      <c r="VOI974" s="26"/>
      <c r="VOJ974" s="26"/>
      <c r="VOK974" s="26"/>
      <c r="VOL974" s="26"/>
      <c r="VOM974" s="26"/>
      <c r="VON974" s="26"/>
      <c r="VOO974" s="26"/>
      <c r="VOP974" s="26"/>
      <c r="VOQ974" s="26"/>
      <c r="VOR974" s="26"/>
      <c r="VOS974" s="26"/>
      <c r="VOT974" s="26"/>
      <c r="VOU974" s="26"/>
      <c r="VOV974" s="26"/>
      <c r="VOW974" s="26"/>
      <c r="VOX974" s="26"/>
      <c r="VOY974" s="26"/>
      <c r="VOZ974" s="26"/>
      <c r="VPA974" s="26"/>
      <c r="VPB974" s="26"/>
      <c r="VPC974" s="26"/>
      <c r="VPD974" s="26"/>
      <c r="VPE974" s="26"/>
      <c r="VPF974" s="26"/>
      <c r="VPG974" s="26"/>
      <c r="VPH974" s="26"/>
      <c r="VPI974" s="26"/>
      <c r="VPJ974" s="26"/>
      <c r="VPK974" s="26"/>
      <c r="VPL974" s="26"/>
      <c r="VPM974" s="26"/>
      <c r="VPN974" s="26"/>
      <c r="VPO974" s="26"/>
      <c r="VPP974" s="26"/>
      <c r="VPQ974" s="26"/>
      <c r="VPR974" s="26"/>
      <c r="VPS974" s="26"/>
      <c r="VPT974" s="26"/>
      <c r="VPU974" s="26"/>
      <c r="VPV974" s="26"/>
      <c r="VPW974" s="26"/>
      <c r="VPX974" s="26"/>
      <c r="VPY974" s="26"/>
      <c r="VPZ974" s="26"/>
      <c r="VQA974" s="26"/>
      <c r="VQB974" s="26"/>
      <c r="VQC974" s="26"/>
      <c r="VQD974" s="26"/>
      <c r="VQE974" s="26"/>
      <c r="VQF974" s="26"/>
      <c r="VQG974" s="26"/>
      <c r="VQH974" s="26"/>
      <c r="VQI974" s="26"/>
      <c r="VQJ974" s="26"/>
      <c r="VQK974" s="26"/>
      <c r="VQL974" s="26"/>
      <c r="VQM974" s="26"/>
      <c r="VQN974" s="26"/>
      <c r="VQO974" s="26"/>
      <c r="VQP974" s="26"/>
      <c r="VQQ974" s="26"/>
      <c r="VQR974" s="26"/>
      <c r="VQS974" s="26"/>
      <c r="VQT974" s="26"/>
      <c r="VQU974" s="26"/>
      <c r="VQV974" s="26"/>
      <c r="VQW974" s="26"/>
      <c r="VQX974" s="26"/>
      <c r="VQY974" s="26"/>
      <c r="VQZ974" s="26"/>
      <c r="VRA974" s="26"/>
      <c r="VRB974" s="26"/>
      <c r="VRC974" s="26"/>
      <c r="VRD974" s="26"/>
      <c r="VRE974" s="26"/>
      <c r="VRF974" s="26"/>
      <c r="VRG974" s="26"/>
      <c r="VRH974" s="26"/>
      <c r="VRI974" s="26"/>
      <c r="VRJ974" s="26"/>
      <c r="VRK974" s="26"/>
      <c r="VRL974" s="26"/>
      <c r="VRM974" s="26"/>
      <c r="VRN974" s="26"/>
      <c r="VRO974" s="26"/>
      <c r="VRP974" s="26"/>
      <c r="VRQ974" s="26"/>
      <c r="VRR974" s="26"/>
      <c r="VRS974" s="26"/>
      <c r="VRT974" s="26"/>
      <c r="VRU974" s="26"/>
      <c r="VRV974" s="26"/>
      <c r="VRW974" s="26"/>
      <c r="VRX974" s="26"/>
      <c r="VRY974" s="26"/>
      <c r="VRZ974" s="26"/>
      <c r="VSA974" s="26"/>
      <c r="VSB974" s="26"/>
      <c r="VSC974" s="26"/>
      <c r="VSD974" s="26"/>
      <c r="VSE974" s="26"/>
      <c r="VSF974" s="26"/>
      <c r="VSG974" s="26"/>
      <c r="VSH974" s="26"/>
      <c r="VSI974" s="26"/>
      <c r="VSJ974" s="26"/>
      <c r="VSK974" s="26"/>
      <c r="VSL974" s="26"/>
      <c r="VSM974" s="26"/>
      <c r="VSN974" s="26"/>
      <c r="VSO974" s="26"/>
      <c r="VSP974" s="26"/>
      <c r="VSQ974" s="26"/>
      <c r="VSR974" s="26"/>
      <c r="VSS974" s="26"/>
      <c r="VST974" s="26"/>
      <c r="VSU974" s="26"/>
      <c r="VSV974" s="26"/>
      <c r="VSW974" s="26"/>
      <c r="VSX974" s="26"/>
      <c r="VSY974" s="26"/>
      <c r="VSZ974" s="26"/>
      <c r="VTA974" s="26"/>
      <c r="VTB974" s="26"/>
      <c r="VTC974" s="26"/>
      <c r="VTD974" s="26"/>
      <c r="VTE974" s="26"/>
      <c r="VTF974" s="26"/>
      <c r="VTG974" s="26"/>
      <c r="VTH974" s="26"/>
      <c r="VTI974" s="26"/>
      <c r="VTJ974" s="26"/>
      <c r="VTK974" s="26"/>
      <c r="VTL974" s="26"/>
      <c r="VTM974" s="26"/>
      <c r="VTN974" s="26"/>
      <c r="VTO974" s="26"/>
      <c r="VTP974" s="26"/>
      <c r="VTQ974" s="26"/>
      <c r="VTR974" s="26"/>
      <c r="VTS974" s="26"/>
      <c r="VTT974" s="26"/>
      <c r="VTU974" s="26"/>
      <c r="VTV974" s="26"/>
      <c r="VTW974" s="26"/>
      <c r="VTX974" s="26"/>
      <c r="VTY974" s="26"/>
      <c r="VTZ974" s="26"/>
      <c r="VUA974" s="26"/>
      <c r="VUB974" s="26"/>
      <c r="VUC974" s="26"/>
      <c r="VUD974" s="26"/>
      <c r="VUE974" s="26"/>
      <c r="VUF974" s="26"/>
      <c r="VUG974" s="26"/>
      <c r="VUH974" s="26"/>
      <c r="VUI974" s="26"/>
      <c r="VUJ974" s="26"/>
      <c r="VUK974" s="26"/>
      <c r="VUL974" s="26"/>
      <c r="VUM974" s="26"/>
      <c r="VUN974" s="26"/>
      <c r="VUO974" s="26"/>
      <c r="VUP974" s="26"/>
      <c r="VUQ974" s="26"/>
      <c r="VUR974" s="26"/>
      <c r="VUS974" s="26"/>
      <c r="VUT974" s="26"/>
      <c r="VUU974" s="26"/>
      <c r="VUV974" s="26"/>
      <c r="VUW974" s="26"/>
      <c r="VUX974" s="26"/>
      <c r="VUY974" s="26"/>
      <c r="VUZ974" s="26"/>
      <c r="VVA974" s="26"/>
      <c r="VVB974" s="26"/>
      <c r="VVC974" s="26"/>
      <c r="VVD974" s="26"/>
      <c r="VVE974" s="26"/>
      <c r="VVF974" s="26"/>
      <c r="VVG974" s="26"/>
      <c r="VVH974" s="26"/>
      <c r="VVI974" s="26"/>
      <c r="VVJ974" s="26"/>
      <c r="VVK974" s="26"/>
      <c r="VVL974" s="26"/>
      <c r="VVM974" s="26"/>
      <c r="VVN974" s="26"/>
      <c r="VVO974" s="26"/>
      <c r="VVP974" s="26"/>
      <c r="VVQ974" s="26"/>
      <c r="VVR974" s="26"/>
      <c r="VVS974" s="26"/>
      <c r="VVT974" s="26"/>
      <c r="VVU974" s="26"/>
      <c r="VVV974" s="26"/>
      <c r="VVW974" s="26"/>
      <c r="VVX974" s="26"/>
      <c r="VVY974" s="26"/>
      <c r="VVZ974" s="26"/>
      <c r="VWA974" s="26"/>
      <c r="VWB974" s="26"/>
      <c r="VWC974" s="26"/>
      <c r="VWD974" s="26"/>
      <c r="VWE974" s="26"/>
      <c r="VWF974" s="26"/>
      <c r="VWG974" s="26"/>
      <c r="VWH974" s="26"/>
      <c r="VWI974" s="26"/>
      <c r="VWJ974" s="26"/>
      <c r="VWK974" s="26"/>
      <c r="VWL974" s="26"/>
      <c r="VWM974" s="26"/>
      <c r="VWN974" s="26"/>
      <c r="VWO974" s="26"/>
      <c r="VWP974" s="26"/>
      <c r="VWQ974" s="26"/>
      <c r="VWR974" s="26"/>
      <c r="VWS974" s="26"/>
      <c r="VWT974" s="26"/>
      <c r="VWU974" s="26"/>
      <c r="VWV974" s="26"/>
      <c r="VWW974" s="26"/>
      <c r="VWX974" s="26"/>
      <c r="VWY974" s="26"/>
      <c r="VWZ974" s="26"/>
      <c r="VXA974" s="26"/>
      <c r="VXB974" s="26"/>
      <c r="VXC974" s="26"/>
      <c r="VXD974" s="26"/>
      <c r="VXE974" s="26"/>
      <c r="VXF974" s="26"/>
      <c r="VXG974" s="26"/>
      <c r="VXH974" s="26"/>
      <c r="VXI974" s="26"/>
      <c r="VXJ974" s="26"/>
      <c r="VXK974" s="26"/>
      <c r="VXL974" s="26"/>
      <c r="VXM974" s="26"/>
      <c r="VXN974" s="26"/>
      <c r="VXO974" s="26"/>
      <c r="VXP974" s="26"/>
      <c r="VXQ974" s="26"/>
      <c r="VXR974" s="26"/>
      <c r="VXS974" s="26"/>
      <c r="VXT974" s="26"/>
      <c r="VXU974" s="26"/>
      <c r="VXV974" s="26"/>
      <c r="VXW974" s="26"/>
      <c r="VXX974" s="26"/>
      <c r="VXY974" s="26"/>
      <c r="VXZ974" s="26"/>
      <c r="VYA974" s="26"/>
      <c r="VYB974" s="26"/>
      <c r="VYC974" s="26"/>
      <c r="VYD974" s="26"/>
      <c r="VYE974" s="26"/>
      <c r="VYF974" s="26"/>
      <c r="VYG974" s="26"/>
      <c r="VYH974" s="26"/>
      <c r="VYI974" s="26"/>
      <c r="VYJ974" s="26"/>
      <c r="VYK974" s="26"/>
      <c r="VYL974" s="26"/>
      <c r="VYM974" s="26"/>
      <c r="VYN974" s="26"/>
      <c r="VYO974" s="26"/>
      <c r="VYP974" s="26"/>
      <c r="VYQ974" s="26"/>
      <c r="VYR974" s="26"/>
      <c r="VYS974" s="26"/>
      <c r="VYT974" s="26"/>
      <c r="VYU974" s="26"/>
      <c r="VYV974" s="26"/>
      <c r="VYW974" s="26"/>
      <c r="VYX974" s="26"/>
      <c r="VYY974" s="26"/>
      <c r="VYZ974" s="26"/>
      <c r="VZA974" s="26"/>
      <c r="VZB974" s="26"/>
      <c r="VZC974" s="26"/>
      <c r="VZD974" s="26"/>
      <c r="VZE974" s="26"/>
      <c r="VZF974" s="26"/>
      <c r="VZG974" s="26"/>
      <c r="VZH974" s="26"/>
      <c r="VZI974" s="26"/>
      <c r="VZJ974" s="26"/>
      <c r="VZK974" s="26"/>
      <c r="VZL974" s="26"/>
      <c r="VZM974" s="26"/>
      <c r="VZN974" s="26"/>
      <c r="VZO974" s="26"/>
      <c r="VZP974" s="26"/>
      <c r="VZQ974" s="26"/>
      <c r="VZR974" s="26"/>
      <c r="VZS974" s="26"/>
      <c r="VZT974" s="26"/>
      <c r="VZU974" s="26"/>
      <c r="VZV974" s="26"/>
      <c r="VZW974" s="26"/>
      <c r="VZX974" s="26"/>
      <c r="VZY974" s="26"/>
      <c r="VZZ974" s="26"/>
      <c r="WAA974" s="26"/>
      <c r="WAB974" s="26"/>
      <c r="WAC974" s="26"/>
      <c r="WAD974" s="26"/>
      <c r="WAE974" s="26"/>
      <c r="WAF974" s="26"/>
      <c r="WAG974" s="26"/>
      <c r="WAH974" s="26"/>
      <c r="WAI974" s="26"/>
      <c r="WAJ974" s="26"/>
      <c r="WAK974" s="26"/>
      <c r="WAL974" s="26"/>
      <c r="WAM974" s="26"/>
      <c r="WAN974" s="26"/>
      <c r="WAO974" s="26"/>
      <c r="WAP974" s="26"/>
      <c r="WAQ974" s="26"/>
      <c r="WAR974" s="26"/>
      <c r="WAS974" s="26"/>
      <c r="WAT974" s="26"/>
      <c r="WAU974" s="26"/>
      <c r="WAV974" s="26"/>
      <c r="WAW974" s="26"/>
      <c r="WAX974" s="26"/>
      <c r="WAY974" s="26"/>
      <c r="WAZ974" s="26"/>
      <c r="WBA974" s="26"/>
      <c r="WBB974" s="26"/>
      <c r="WBC974" s="26"/>
      <c r="WBD974" s="26"/>
      <c r="WBE974" s="26"/>
      <c r="WBF974" s="26"/>
      <c r="WBG974" s="26"/>
      <c r="WBH974" s="26"/>
      <c r="WBI974" s="26"/>
      <c r="WBJ974" s="26"/>
      <c r="WBK974" s="26"/>
      <c r="WBL974" s="26"/>
      <c r="WBM974" s="26"/>
      <c r="WBN974" s="26"/>
      <c r="WBO974" s="26"/>
      <c r="WBP974" s="26"/>
      <c r="WBQ974" s="26"/>
      <c r="WBR974" s="26"/>
      <c r="WBS974" s="26"/>
      <c r="WBT974" s="26"/>
      <c r="WBU974" s="26"/>
      <c r="WBV974" s="26"/>
      <c r="WBW974" s="26"/>
      <c r="WBX974" s="26"/>
      <c r="WBY974" s="26"/>
      <c r="WBZ974" s="26"/>
      <c r="WCA974" s="26"/>
      <c r="WCB974" s="26"/>
      <c r="WCC974" s="26"/>
      <c r="WCD974" s="26"/>
      <c r="WCE974" s="26"/>
      <c r="WCF974" s="26"/>
      <c r="WCG974" s="26"/>
      <c r="WCH974" s="26"/>
      <c r="WCI974" s="26"/>
      <c r="WCJ974" s="26"/>
      <c r="WCK974" s="26"/>
      <c r="WCL974" s="26"/>
      <c r="WCM974" s="26"/>
      <c r="WCN974" s="26"/>
      <c r="WCO974" s="26"/>
      <c r="WCP974" s="26"/>
      <c r="WCQ974" s="26"/>
      <c r="WCR974" s="26"/>
      <c r="WCS974" s="26"/>
      <c r="WCT974" s="26"/>
      <c r="WCU974" s="26"/>
      <c r="WCV974" s="26"/>
      <c r="WCW974" s="26"/>
      <c r="WCX974" s="26"/>
      <c r="WCY974" s="26"/>
      <c r="WCZ974" s="26"/>
      <c r="WDA974" s="26"/>
      <c r="WDB974" s="26"/>
      <c r="WDC974" s="26"/>
      <c r="WDD974" s="26"/>
      <c r="WDE974" s="26"/>
      <c r="WDF974" s="26"/>
      <c r="WDG974" s="26"/>
      <c r="WDH974" s="26"/>
      <c r="WDI974" s="26"/>
      <c r="WDJ974" s="26"/>
      <c r="WDK974" s="26"/>
      <c r="WDL974" s="26"/>
      <c r="WDM974" s="26"/>
      <c r="WDN974" s="26"/>
      <c r="WDO974" s="26"/>
      <c r="WDP974" s="26"/>
      <c r="WDQ974" s="26"/>
      <c r="WDR974" s="26"/>
      <c r="WDS974" s="26"/>
      <c r="WDT974" s="26"/>
      <c r="WDU974" s="26"/>
      <c r="WDV974" s="26"/>
      <c r="WDW974" s="26"/>
      <c r="WDX974" s="26"/>
      <c r="WDY974" s="26"/>
      <c r="WDZ974" s="26"/>
      <c r="WEA974" s="26"/>
      <c r="WEB974" s="26"/>
      <c r="WEC974" s="26"/>
      <c r="WED974" s="26"/>
      <c r="WEE974" s="26"/>
      <c r="WEF974" s="26"/>
      <c r="WEG974" s="26"/>
      <c r="WEH974" s="26"/>
      <c r="WEI974" s="26"/>
      <c r="WEJ974" s="26"/>
      <c r="WEK974" s="26"/>
      <c r="WEL974" s="26"/>
      <c r="WEM974" s="26"/>
      <c r="WEN974" s="26"/>
      <c r="WEO974" s="26"/>
      <c r="WEP974" s="26"/>
      <c r="WEQ974" s="26"/>
      <c r="WER974" s="26"/>
      <c r="WES974" s="26"/>
      <c r="WET974" s="26"/>
      <c r="WEU974" s="26"/>
      <c r="WEV974" s="26"/>
      <c r="WEW974" s="26"/>
      <c r="WEX974" s="26"/>
      <c r="WEY974" s="26"/>
      <c r="WEZ974" s="26"/>
      <c r="WFA974" s="26"/>
      <c r="WFB974" s="26"/>
      <c r="WFC974" s="26"/>
      <c r="WFD974" s="26"/>
      <c r="WFE974" s="26"/>
      <c r="WFF974" s="26"/>
      <c r="WFG974" s="26"/>
      <c r="WFH974" s="26"/>
      <c r="WFI974" s="26"/>
      <c r="WFJ974" s="26"/>
      <c r="WFK974" s="26"/>
      <c r="WFL974" s="26"/>
      <c r="WFM974" s="26"/>
      <c r="WFN974" s="26"/>
      <c r="WFO974" s="26"/>
      <c r="WFP974" s="26"/>
      <c r="WFQ974" s="26"/>
      <c r="WFR974" s="26"/>
      <c r="WFS974" s="26"/>
      <c r="WFT974" s="26"/>
      <c r="WFU974" s="26"/>
      <c r="WFV974" s="26"/>
      <c r="WFW974" s="26"/>
      <c r="WFX974" s="26"/>
      <c r="WFY974" s="26"/>
      <c r="WFZ974" s="26"/>
      <c r="WGA974" s="26"/>
      <c r="WGB974" s="26"/>
      <c r="WGC974" s="26"/>
      <c r="WGD974" s="26"/>
      <c r="WGE974" s="26"/>
      <c r="WGF974" s="26"/>
      <c r="WGG974" s="26"/>
      <c r="WGH974" s="26"/>
      <c r="WGI974" s="26"/>
      <c r="WGJ974" s="26"/>
      <c r="WGK974" s="26"/>
      <c r="WGL974" s="26"/>
      <c r="WGM974" s="26"/>
      <c r="WGN974" s="26"/>
      <c r="WGO974" s="26"/>
      <c r="WGP974" s="26"/>
      <c r="WGQ974" s="26"/>
      <c r="WGR974" s="26"/>
      <c r="WGS974" s="26"/>
      <c r="WGT974" s="26"/>
      <c r="WGU974" s="26"/>
      <c r="WGV974" s="26"/>
      <c r="WGW974" s="26"/>
      <c r="WGX974" s="26"/>
      <c r="WGY974" s="26"/>
      <c r="WGZ974" s="26"/>
      <c r="WHA974" s="26"/>
      <c r="WHB974" s="26"/>
      <c r="WHC974" s="26"/>
      <c r="WHD974" s="26"/>
      <c r="WHE974" s="26"/>
      <c r="WHF974" s="26"/>
      <c r="WHG974" s="26"/>
      <c r="WHH974" s="26"/>
      <c r="WHI974" s="26"/>
      <c r="WHJ974" s="26"/>
      <c r="WHK974" s="26"/>
      <c r="WHL974" s="26"/>
      <c r="WHM974" s="26"/>
      <c r="WHN974" s="26"/>
      <c r="WHO974" s="26"/>
      <c r="WHP974" s="26"/>
      <c r="WHQ974" s="26"/>
      <c r="WHR974" s="26"/>
      <c r="WHS974" s="26"/>
      <c r="WHT974" s="26"/>
      <c r="WHU974" s="26"/>
      <c r="WHV974" s="26"/>
      <c r="WHW974" s="26"/>
      <c r="WHX974" s="26"/>
      <c r="WHY974" s="26"/>
      <c r="WHZ974" s="26"/>
      <c r="WIA974" s="26"/>
      <c r="WIB974" s="26"/>
      <c r="WIC974" s="26"/>
      <c r="WID974" s="26"/>
      <c r="WIE974" s="26"/>
      <c r="WIF974" s="26"/>
      <c r="WIG974" s="26"/>
      <c r="WIH974" s="26"/>
      <c r="WII974" s="26"/>
      <c r="WIJ974" s="26"/>
      <c r="WIK974" s="26"/>
      <c r="WIL974" s="26"/>
      <c r="WIM974" s="26"/>
      <c r="WIN974" s="26"/>
      <c r="WIO974" s="26"/>
      <c r="WIP974" s="26"/>
      <c r="WIQ974" s="26"/>
      <c r="WIR974" s="26"/>
      <c r="WIS974" s="26"/>
      <c r="WIT974" s="26"/>
      <c r="WIU974" s="26"/>
      <c r="WIV974" s="26"/>
      <c r="WIW974" s="26"/>
      <c r="WIX974" s="26"/>
      <c r="WIY974" s="26"/>
      <c r="WIZ974" s="26"/>
      <c r="WJA974" s="26"/>
      <c r="WJB974" s="26"/>
      <c r="WJC974" s="26"/>
      <c r="WJD974" s="26"/>
      <c r="WJE974" s="26"/>
      <c r="WJF974" s="26"/>
      <c r="WJG974" s="26"/>
      <c r="WJH974" s="26"/>
      <c r="WJI974" s="26"/>
      <c r="WJJ974" s="26"/>
      <c r="WJK974" s="26"/>
      <c r="WJL974" s="26"/>
      <c r="WJM974" s="26"/>
      <c r="WJN974" s="26"/>
      <c r="WJO974" s="26"/>
      <c r="WJP974" s="26"/>
      <c r="WJQ974" s="26"/>
      <c r="WJR974" s="26"/>
      <c r="WJS974" s="26"/>
      <c r="WJT974" s="26"/>
      <c r="WJU974" s="26"/>
      <c r="WJV974" s="26"/>
      <c r="WJW974" s="26"/>
      <c r="WJX974" s="26"/>
      <c r="WJY974" s="26"/>
      <c r="WJZ974" s="26"/>
      <c r="WKA974" s="26"/>
      <c r="WKB974" s="26"/>
      <c r="WKC974" s="26"/>
      <c r="WKD974" s="26"/>
      <c r="WKE974" s="26"/>
      <c r="WKF974" s="26"/>
      <c r="WKG974" s="26"/>
      <c r="WKH974" s="26"/>
      <c r="WKI974" s="26"/>
      <c r="WKJ974" s="26"/>
      <c r="WKK974" s="26"/>
      <c r="WKL974" s="26"/>
      <c r="WKM974" s="26"/>
      <c r="WKN974" s="26"/>
      <c r="WKO974" s="26"/>
      <c r="WKP974" s="26"/>
      <c r="WKQ974" s="26"/>
      <c r="WKR974" s="26"/>
      <c r="WKS974" s="26"/>
      <c r="WKT974" s="26"/>
      <c r="WKU974" s="26"/>
      <c r="WKV974" s="26"/>
      <c r="WKW974" s="26"/>
      <c r="WKX974" s="26"/>
      <c r="WKY974" s="26"/>
      <c r="WKZ974" s="26"/>
      <c r="WLA974" s="26"/>
      <c r="WLB974" s="26"/>
      <c r="WLC974" s="26"/>
      <c r="WLD974" s="26"/>
      <c r="WLE974" s="26"/>
      <c r="WLF974" s="26"/>
      <c r="WLG974" s="26"/>
      <c r="WLH974" s="26"/>
      <c r="WLI974" s="26"/>
      <c r="WLJ974" s="26"/>
      <c r="WLK974" s="26"/>
      <c r="WLL974" s="26"/>
      <c r="WLM974" s="26"/>
      <c r="WLN974" s="26"/>
      <c r="WLO974" s="26"/>
      <c r="WLP974" s="26"/>
      <c r="WLQ974" s="26"/>
      <c r="WLR974" s="26"/>
      <c r="WLS974" s="26"/>
      <c r="WLT974" s="26"/>
      <c r="WLU974" s="26"/>
      <c r="WLV974" s="26"/>
      <c r="WLW974" s="26"/>
      <c r="WLX974" s="26"/>
      <c r="WLY974" s="26"/>
      <c r="WLZ974" s="26"/>
      <c r="WMA974" s="26"/>
      <c r="WMB974" s="26"/>
      <c r="WMC974" s="26"/>
      <c r="WMD974" s="26"/>
      <c r="WME974" s="26"/>
      <c r="WMF974" s="26"/>
      <c r="WMG974" s="26"/>
      <c r="WMH974" s="26"/>
      <c r="WMI974" s="26"/>
      <c r="WMJ974" s="26"/>
      <c r="WMK974" s="26"/>
      <c r="WML974" s="26"/>
      <c r="WMM974" s="26"/>
      <c r="WMN974" s="26"/>
      <c r="WMO974" s="26"/>
      <c r="WMP974" s="26"/>
      <c r="WMQ974" s="26"/>
      <c r="WMR974" s="26"/>
      <c r="WMS974" s="26"/>
      <c r="WMT974" s="26"/>
      <c r="WMU974" s="26"/>
      <c r="WMV974" s="26"/>
      <c r="WMW974" s="26"/>
      <c r="WMX974" s="26"/>
      <c r="WMY974" s="26"/>
      <c r="WMZ974" s="26"/>
      <c r="WNA974" s="26"/>
      <c r="WNB974" s="26"/>
      <c r="WNC974" s="26"/>
      <c r="WND974" s="26"/>
      <c r="WNE974" s="26"/>
      <c r="WNF974" s="26"/>
      <c r="WNG974" s="26"/>
      <c r="WNH974" s="26"/>
      <c r="WNI974" s="26"/>
      <c r="WNJ974" s="26"/>
      <c r="WNK974" s="26"/>
      <c r="WNL974" s="26"/>
      <c r="WNM974" s="26"/>
      <c r="WNN974" s="26"/>
      <c r="WNO974" s="26"/>
      <c r="WNP974" s="26"/>
      <c r="WNQ974" s="26"/>
      <c r="WNR974" s="26"/>
      <c r="WNS974" s="26"/>
      <c r="WNT974" s="26"/>
      <c r="WNU974" s="26"/>
      <c r="WNV974" s="26"/>
      <c r="WNW974" s="26"/>
      <c r="WNX974" s="26"/>
      <c r="WNY974" s="26"/>
      <c r="WNZ974" s="26"/>
      <c r="WOA974" s="26"/>
      <c r="WOB974" s="26"/>
      <c r="WOC974" s="26"/>
      <c r="WOD974" s="26"/>
      <c r="WOE974" s="26"/>
      <c r="WOF974" s="26"/>
      <c r="WOG974" s="26"/>
      <c r="WOH974" s="26"/>
      <c r="WOI974" s="26"/>
      <c r="WOJ974" s="26"/>
      <c r="WOK974" s="26"/>
      <c r="WOL974" s="26"/>
      <c r="WOM974" s="26"/>
      <c r="WON974" s="26"/>
      <c r="WOO974" s="26"/>
      <c r="WOP974" s="26"/>
      <c r="WOQ974" s="26"/>
      <c r="WOR974" s="26"/>
      <c r="WOS974" s="26"/>
      <c r="WOT974" s="26"/>
      <c r="WOU974" s="26"/>
      <c r="WOV974" s="26"/>
      <c r="WOW974" s="26"/>
      <c r="WOX974" s="26"/>
      <c r="WOY974" s="26"/>
      <c r="WOZ974" s="26"/>
      <c r="WPA974" s="26"/>
      <c r="WPB974" s="26"/>
      <c r="WPC974" s="26"/>
      <c r="WPD974" s="26"/>
      <c r="WPE974" s="26"/>
      <c r="WPF974" s="26"/>
      <c r="WPG974" s="26"/>
      <c r="WPH974" s="26"/>
      <c r="WPI974" s="26"/>
      <c r="WPJ974" s="26"/>
      <c r="WPK974" s="26"/>
      <c r="WPL974" s="26"/>
      <c r="WPM974" s="26"/>
      <c r="WPN974" s="26"/>
      <c r="WPO974" s="26"/>
      <c r="WPP974" s="26"/>
      <c r="WPQ974" s="26"/>
      <c r="WPR974" s="26"/>
      <c r="WPS974" s="26"/>
      <c r="WPT974" s="26"/>
      <c r="WPU974" s="26"/>
      <c r="WPV974" s="26"/>
      <c r="WPW974" s="26"/>
      <c r="WPX974" s="26"/>
      <c r="WPY974" s="26"/>
      <c r="WPZ974" s="26"/>
      <c r="WQA974" s="26"/>
      <c r="WQB974" s="26"/>
      <c r="WQC974" s="26"/>
      <c r="WQD974" s="26"/>
      <c r="WQE974" s="26"/>
      <c r="WQF974" s="26"/>
      <c r="WQG974" s="26"/>
      <c r="WQH974" s="26"/>
      <c r="WQI974" s="26"/>
      <c r="WQJ974" s="26"/>
      <c r="WQK974" s="26"/>
      <c r="WQL974" s="26"/>
      <c r="WQM974" s="26"/>
      <c r="WQN974" s="26"/>
      <c r="WQO974" s="26"/>
      <c r="WQP974" s="26"/>
      <c r="WQQ974" s="26"/>
      <c r="WQR974" s="26"/>
      <c r="WQS974" s="26"/>
      <c r="WQT974" s="26"/>
      <c r="WQU974" s="26"/>
      <c r="WQV974" s="26"/>
      <c r="WQW974" s="26"/>
      <c r="WQX974" s="26"/>
      <c r="WQY974" s="26"/>
      <c r="WQZ974" s="26"/>
      <c r="WRA974" s="26"/>
      <c r="WRB974" s="26"/>
      <c r="WRC974" s="26"/>
      <c r="WRD974" s="26"/>
      <c r="WRE974" s="26"/>
      <c r="WRF974" s="26"/>
      <c r="WRG974" s="26"/>
      <c r="WRH974" s="26"/>
      <c r="WRI974" s="26"/>
      <c r="WRJ974" s="26"/>
      <c r="WRK974" s="26"/>
      <c r="WRL974" s="26"/>
      <c r="WRM974" s="26"/>
      <c r="WRN974" s="26"/>
      <c r="WRO974" s="26"/>
      <c r="WRP974" s="26"/>
      <c r="WRQ974" s="26"/>
      <c r="WRR974" s="26"/>
      <c r="WRS974" s="26"/>
      <c r="WRT974" s="26"/>
      <c r="WRU974" s="26"/>
      <c r="WRV974" s="26"/>
      <c r="WRW974" s="26"/>
      <c r="WRX974" s="26"/>
      <c r="WRY974" s="26"/>
      <c r="WRZ974" s="26"/>
      <c r="WSA974" s="26"/>
      <c r="WSB974" s="26"/>
      <c r="WSC974" s="26"/>
      <c r="WSD974" s="26"/>
      <c r="WSE974" s="26"/>
      <c r="WSF974" s="26"/>
      <c r="WSG974" s="26"/>
      <c r="WSH974" s="26"/>
      <c r="WSI974" s="26"/>
      <c r="WSJ974" s="26"/>
      <c r="WSK974" s="26"/>
      <c r="WSL974" s="26"/>
      <c r="WSM974" s="26"/>
      <c r="WSN974" s="26"/>
      <c r="WSO974" s="26"/>
      <c r="WSP974" s="26"/>
      <c r="WSQ974" s="26"/>
      <c r="WSR974" s="26"/>
      <c r="WSS974" s="26"/>
      <c r="WST974" s="26"/>
      <c r="WSU974" s="26"/>
      <c r="WSV974" s="26"/>
      <c r="WSW974" s="26"/>
      <c r="WSX974" s="26"/>
      <c r="WSY974" s="26"/>
      <c r="WSZ974" s="26"/>
      <c r="WTA974" s="26"/>
      <c r="WTB974" s="26"/>
      <c r="WTC974" s="26"/>
      <c r="WTD974" s="26"/>
      <c r="WTE974" s="26"/>
      <c r="WTF974" s="26"/>
      <c r="WTG974" s="26"/>
      <c r="WTH974" s="26"/>
      <c r="WTI974" s="26"/>
      <c r="WTJ974" s="26"/>
      <c r="WTK974" s="26"/>
      <c r="WTL974" s="26"/>
      <c r="WTM974" s="26"/>
      <c r="WTN974" s="26"/>
      <c r="WTO974" s="26"/>
      <c r="WTP974" s="26"/>
      <c r="WTQ974" s="26"/>
      <c r="WTR974" s="26"/>
      <c r="WTS974" s="26"/>
      <c r="WTT974" s="26"/>
      <c r="WTU974" s="26"/>
      <c r="WTV974" s="26"/>
      <c r="WTW974" s="26"/>
      <c r="WTX974" s="26"/>
      <c r="WTY974" s="26"/>
      <c r="WTZ974" s="26"/>
      <c r="WUA974" s="26"/>
      <c r="WUB974" s="26"/>
      <c r="WUC974" s="26"/>
      <c r="WUD974" s="26"/>
      <c r="WUE974" s="26"/>
      <c r="WUF974" s="26"/>
      <c r="WUG974" s="26"/>
      <c r="WUH974" s="26"/>
      <c r="WUI974" s="26"/>
      <c r="WUJ974" s="26"/>
      <c r="WUK974" s="26"/>
      <c r="WUL974" s="26"/>
      <c r="WUM974" s="26"/>
      <c r="WUN974" s="26"/>
      <c r="WUO974" s="26"/>
      <c r="WUP974" s="26"/>
      <c r="WUQ974" s="26"/>
      <c r="WUR974" s="26"/>
      <c r="WUS974" s="26"/>
      <c r="WUT974" s="26"/>
      <c r="WUU974" s="26"/>
      <c r="WUV974" s="26"/>
      <c r="WUW974" s="26"/>
      <c r="WUX974" s="26"/>
      <c r="WUY974" s="26"/>
      <c r="WUZ974" s="26"/>
      <c r="WVA974" s="26"/>
      <c r="WVB974" s="26"/>
      <c r="WVC974" s="26"/>
      <c r="WVD974" s="26"/>
      <c r="WVE974" s="26"/>
      <c r="WVF974" s="26"/>
      <c r="WVG974" s="26"/>
      <c r="WVH974" s="26"/>
      <c r="WVI974" s="26"/>
      <c r="WVJ974" s="26"/>
      <c r="WVK974" s="26"/>
      <c r="WVL974" s="26"/>
      <c r="WVM974" s="26"/>
      <c r="WVN974" s="26"/>
      <c r="WVO974" s="26"/>
      <c r="WVP974" s="26"/>
      <c r="WVQ974" s="26"/>
      <c r="WVR974" s="26"/>
      <c r="WVS974" s="26"/>
      <c r="WVT974" s="26"/>
      <c r="WVU974" s="26"/>
      <c r="WVV974" s="26"/>
      <c r="WVW974" s="26"/>
      <c r="WVX974" s="26"/>
      <c r="WVY974" s="26"/>
      <c r="WVZ974" s="26"/>
      <c r="WWA974" s="26"/>
      <c r="WWB974" s="26"/>
      <c r="WWC974" s="26"/>
      <c r="WWD974" s="26"/>
      <c r="WWE974" s="26"/>
      <c r="WWF974" s="26"/>
      <c r="WWG974" s="26"/>
      <c r="WWH974" s="26"/>
      <c r="WWI974" s="26"/>
      <c r="WWJ974" s="26"/>
      <c r="WWK974" s="26"/>
      <c r="WWL974" s="26"/>
      <c r="WWM974" s="26"/>
      <c r="WWN974" s="26"/>
      <c r="WWO974" s="26"/>
      <c r="WWP974" s="26"/>
      <c r="WWQ974" s="26"/>
      <c r="WWR974" s="26"/>
      <c r="WWS974" s="26"/>
      <c r="WWT974" s="26"/>
      <c r="WWU974" s="26"/>
      <c r="WWV974" s="26"/>
      <c r="WWW974" s="26"/>
      <c r="WWX974" s="26"/>
      <c r="WWY974" s="26"/>
      <c r="WWZ974" s="26"/>
      <c r="WXA974" s="26"/>
      <c r="WXB974" s="26"/>
      <c r="WXC974" s="26"/>
      <c r="WXD974" s="26"/>
      <c r="WXE974" s="26"/>
      <c r="WXF974" s="26"/>
      <c r="WXG974" s="26"/>
      <c r="WXH974" s="26"/>
      <c r="WXI974" s="26"/>
      <c r="WXJ974" s="26"/>
      <c r="WXK974" s="26"/>
      <c r="WXL974" s="26"/>
      <c r="WXM974" s="26"/>
      <c r="WXN974" s="26"/>
      <c r="WXO974" s="26"/>
      <c r="WXP974" s="26"/>
      <c r="WXQ974" s="26"/>
      <c r="WXR974" s="26"/>
    </row>
    <row r="975" spans="1:16190" s="11" customFormat="1" x14ac:dyDescent="0.3">
      <c r="A975" s="27"/>
      <c r="B975" s="19"/>
      <c r="C975" s="20"/>
      <c r="D975" s="23"/>
      <c r="E975" s="22"/>
      <c r="F975" s="23"/>
      <c r="G975" s="46"/>
      <c r="H975" s="46"/>
      <c r="I975" s="23"/>
      <c r="J975" s="23"/>
      <c r="K975" s="28"/>
      <c r="L975" s="23"/>
      <c r="M975" s="24"/>
      <c r="N975" s="22"/>
      <c r="O975" s="22"/>
      <c r="P975" s="22"/>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6"/>
      <c r="BW975" s="26"/>
      <c r="BX975" s="26"/>
      <c r="BY975" s="26"/>
      <c r="BZ975" s="26"/>
      <c r="CA975" s="26"/>
      <c r="CB975" s="26"/>
      <c r="CC975" s="26"/>
      <c r="CD975" s="26"/>
      <c r="CE975" s="26"/>
      <c r="CF975" s="26"/>
      <c r="CG975" s="26"/>
      <c r="CH975" s="26"/>
      <c r="CI975" s="26"/>
      <c r="CJ975" s="26"/>
      <c r="CK975" s="26"/>
      <c r="CL975" s="26"/>
      <c r="CM975" s="26"/>
      <c r="CN975" s="26"/>
      <c r="CO975" s="26"/>
      <c r="CP975" s="26"/>
      <c r="CQ975" s="26"/>
      <c r="CR975" s="26"/>
      <c r="CS975" s="26"/>
      <c r="CT975" s="26"/>
      <c r="CU975" s="26"/>
      <c r="CV975" s="26"/>
      <c r="CW975" s="26"/>
      <c r="CX975" s="26"/>
      <c r="CY975" s="26"/>
      <c r="CZ975" s="26"/>
      <c r="DA975" s="26"/>
      <c r="DB975" s="26"/>
      <c r="DC975" s="26"/>
      <c r="DD975" s="26"/>
      <c r="DE975" s="26"/>
      <c r="DF975" s="26"/>
      <c r="DG975" s="26"/>
      <c r="DH975" s="26"/>
      <c r="DI975" s="26"/>
      <c r="DJ975" s="26"/>
      <c r="DK975" s="26"/>
      <c r="DL975" s="26"/>
      <c r="DM975" s="26"/>
      <c r="DN975" s="26"/>
      <c r="DO975" s="26"/>
      <c r="DP975" s="26"/>
      <c r="DQ975" s="26"/>
      <c r="DR975" s="26"/>
      <c r="DS975" s="26"/>
      <c r="DT975" s="26"/>
      <c r="DU975" s="26"/>
      <c r="DV975" s="26"/>
      <c r="DW975" s="26"/>
      <c r="DX975" s="26"/>
      <c r="DY975" s="26"/>
      <c r="DZ975" s="26"/>
      <c r="EA975" s="26"/>
      <c r="EB975" s="26"/>
      <c r="EC975" s="26"/>
      <c r="ED975" s="26"/>
      <c r="EE975" s="26"/>
      <c r="EF975" s="26"/>
      <c r="EG975" s="26"/>
      <c r="EH975" s="26"/>
      <c r="EI975" s="26"/>
      <c r="EJ975" s="26"/>
      <c r="EK975" s="26"/>
      <c r="EL975" s="26"/>
      <c r="EM975" s="26"/>
      <c r="EN975" s="26"/>
      <c r="EO975" s="26"/>
      <c r="EP975" s="26"/>
      <c r="EQ975" s="26"/>
      <c r="ER975" s="26"/>
      <c r="ES975" s="26"/>
      <c r="ET975" s="26"/>
      <c r="EU975" s="26"/>
      <c r="EV975" s="26"/>
      <c r="EW975" s="26"/>
      <c r="EX975" s="26"/>
      <c r="EY975" s="26"/>
      <c r="EZ975" s="26"/>
      <c r="FA975" s="26"/>
      <c r="FB975" s="26"/>
      <c r="FC975" s="26"/>
      <c r="FD975" s="26"/>
      <c r="FE975" s="26"/>
      <c r="FF975" s="26"/>
      <c r="FG975" s="26"/>
      <c r="FH975" s="26"/>
      <c r="FI975" s="26"/>
      <c r="FJ975" s="26"/>
      <c r="FK975" s="26"/>
      <c r="FL975" s="26"/>
      <c r="FM975" s="26"/>
      <c r="FN975" s="26"/>
      <c r="FO975" s="26"/>
      <c r="FP975" s="26"/>
      <c r="FQ975" s="26"/>
      <c r="FR975" s="26"/>
      <c r="FS975" s="26"/>
      <c r="FT975" s="26"/>
      <c r="FU975" s="26"/>
      <c r="FV975" s="26"/>
      <c r="FW975" s="26"/>
      <c r="FX975" s="26"/>
      <c r="FY975" s="26"/>
      <c r="FZ975" s="26"/>
      <c r="GA975" s="26"/>
      <c r="GB975" s="26"/>
      <c r="GC975" s="26"/>
      <c r="GD975" s="26"/>
      <c r="GE975" s="26"/>
      <c r="GF975" s="26"/>
      <c r="GG975" s="26"/>
      <c r="GH975" s="26"/>
      <c r="GI975" s="26"/>
      <c r="GJ975" s="26"/>
      <c r="GK975" s="26"/>
      <c r="GL975" s="26"/>
      <c r="GM975" s="26"/>
      <c r="GN975" s="26"/>
      <c r="GO975" s="26"/>
      <c r="GP975" s="26"/>
      <c r="GQ975" s="26"/>
      <c r="GR975" s="26"/>
      <c r="GS975" s="26"/>
      <c r="GT975" s="26"/>
      <c r="GU975" s="26"/>
      <c r="GV975" s="26"/>
      <c r="GW975" s="26"/>
      <c r="GX975" s="26"/>
      <c r="GY975" s="26"/>
      <c r="GZ975" s="26"/>
      <c r="HA975" s="26"/>
      <c r="HB975" s="26"/>
      <c r="HC975" s="26"/>
      <c r="HD975" s="26"/>
      <c r="HE975" s="26"/>
      <c r="HF975" s="26"/>
      <c r="HG975" s="26"/>
      <c r="HH975" s="26"/>
      <c r="HI975" s="26"/>
      <c r="HJ975" s="26"/>
      <c r="HK975" s="26"/>
      <c r="HL975" s="26"/>
      <c r="HM975" s="26"/>
      <c r="HN975" s="26"/>
      <c r="HO975" s="26"/>
      <c r="HP975" s="26"/>
      <c r="HQ975" s="26"/>
      <c r="HR975" s="26"/>
      <c r="HS975" s="26"/>
      <c r="HT975" s="26"/>
      <c r="HU975" s="26"/>
      <c r="HV975" s="26"/>
      <c r="HW975" s="26"/>
      <c r="HX975" s="26"/>
      <c r="HY975" s="26"/>
      <c r="HZ975" s="26"/>
      <c r="IA975" s="26"/>
      <c r="IB975" s="26"/>
      <c r="IC975" s="26"/>
      <c r="ID975" s="26"/>
      <c r="IE975" s="26"/>
      <c r="IF975" s="26"/>
      <c r="IG975" s="26"/>
      <c r="IH975" s="26"/>
      <c r="II975" s="26"/>
      <c r="IJ975" s="26"/>
      <c r="IK975" s="26"/>
      <c r="IL975" s="26"/>
      <c r="IM975" s="26"/>
      <c r="IN975" s="26"/>
      <c r="IO975" s="26"/>
      <c r="IP975" s="26"/>
      <c r="IQ975" s="26"/>
      <c r="IR975" s="26"/>
      <c r="IS975" s="26"/>
      <c r="IT975" s="26"/>
      <c r="IU975" s="26"/>
      <c r="IV975" s="26"/>
      <c r="IW975" s="26"/>
      <c r="IX975" s="26"/>
      <c r="IY975" s="26"/>
      <c r="IZ975" s="26"/>
      <c r="JA975" s="26"/>
      <c r="JB975" s="26"/>
      <c r="JC975" s="26"/>
      <c r="JD975" s="26"/>
      <c r="JE975" s="26"/>
      <c r="JF975" s="26"/>
      <c r="JG975" s="26"/>
      <c r="JH975" s="26"/>
      <c r="JI975" s="26"/>
      <c r="JJ975" s="26"/>
      <c r="JK975" s="26"/>
      <c r="JL975" s="26"/>
      <c r="JM975" s="26"/>
      <c r="JN975" s="26"/>
      <c r="JO975" s="26"/>
      <c r="JP975" s="26"/>
      <c r="JQ975" s="26"/>
      <c r="JR975" s="26"/>
      <c r="JS975" s="26"/>
      <c r="JT975" s="26"/>
      <c r="JU975" s="26"/>
      <c r="JV975" s="26"/>
      <c r="JW975" s="26"/>
      <c r="JX975" s="26"/>
      <c r="JY975" s="26"/>
      <c r="JZ975" s="26"/>
      <c r="KA975" s="26"/>
      <c r="KB975" s="26"/>
      <c r="KC975" s="26"/>
      <c r="KD975" s="26"/>
      <c r="KE975" s="26"/>
      <c r="KF975" s="26"/>
      <c r="KG975" s="26"/>
      <c r="KH975" s="26"/>
      <c r="KI975" s="26"/>
      <c r="KJ975" s="26"/>
      <c r="KK975" s="26"/>
      <c r="KL975" s="26"/>
      <c r="KM975" s="26"/>
      <c r="KN975" s="26"/>
      <c r="KO975" s="26"/>
      <c r="KP975" s="26"/>
      <c r="KQ975" s="26"/>
      <c r="KR975" s="26"/>
      <c r="KS975" s="26"/>
      <c r="KT975" s="26"/>
      <c r="KU975" s="26"/>
      <c r="KV975" s="26"/>
      <c r="KW975" s="26"/>
      <c r="KX975" s="26"/>
      <c r="KY975" s="26"/>
      <c r="KZ975" s="26"/>
      <c r="LA975" s="26"/>
      <c r="LB975" s="26"/>
      <c r="LC975" s="26"/>
      <c r="LD975" s="26"/>
      <c r="LE975" s="26"/>
      <c r="LF975" s="26"/>
      <c r="LG975" s="26"/>
      <c r="LH975" s="26"/>
      <c r="LI975" s="26"/>
      <c r="LJ975" s="26"/>
      <c r="LK975" s="26"/>
      <c r="LL975" s="26"/>
      <c r="LM975" s="26"/>
      <c r="LN975" s="26"/>
      <c r="LO975" s="26"/>
      <c r="LP975" s="26"/>
      <c r="LQ975" s="26"/>
      <c r="LR975" s="26"/>
      <c r="LS975" s="26"/>
      <c r="LT975" s="26"/>
      <c r="LU975" s="26"/>
      <c r="LV975" s="26"/>
      <c r="LW975" s="26"/>
      <c r="LX975" s="26"/>
      <c r="LY975" s="26"/>
      <c r="LZ975" s="26"/>
      <c r="MA975" s="26"/>
      <c r="MB975" s="26"/>
      <c r="MC975" s="26"/>
      <c r="MD975" s="26"/>
      <c r="ME975" s="26"/>
      <c r="MF975" s="26"/>
      <c r="MG975" s="26"/>
      <c r="MH975" s="26"/>
      <c r="MI975" s="26"/>
      <c r="MJ975" s="26"/>
      <c r="MK975" s="26"/>
      <c r="ML975" s="26"/>
      <c r="MM975" s="26"/>
      <c r="MN975" s="26"/>
      <c r="MO975" s="26"/>
      <c r="MP975" s="26"/>
      <c r="MQ975" s="26"/>
      <c r="MR975" s="26"/>
      <c r="MS975" s="26"/>
      <c r="MT975" s="26"/>
      <c r="MU975" s="26"/>
      <c r="MV975" s="26"/>
      <c r="MW975" s="26"/>
      <c r="MX975" s="26"/>
      <c r="MY975" s="26"/>
      <c r="MZ975" s="26"/>
      <c r="NA975" s="26"/>
      <c r="NB975" s="26"/>
      <c r="NC975" s="26"/>
      <c r="ND975" s="26"/>
      <c r="NE975" s="26"/>
      <c r="NF975" s="26"/>
      <c r="NG975" s="26"/>
      <c r="NH975" s="26"/>
      <c r="NI975" s="26"/>
      <c r="NJ975" s="26"/>
      <c r="NK975" s="26"/>
      <c r="NL975" s="26"/>
      <c r="NM975" s="26"/>
      <c r="NN975" s="26"/>
      <c r="NO975" s="26"/>
      <c r="NP975" s="26"/>
      <c r="NQ975" s="26"/>
      <c r="NR975" s="26"/>
      <c r="NS975" s="26"/>
      <c r="NT975" s="26"/>
      <c r="NU975" s="26"/>
      <c r="NV975" s="26"/>
      <c r="NW975" s="26"/>
      <c r="NX975" s="26"/>
      <c r="NY975" s="26"/>
      <c r="NZ975" s="26"/>
      <c r="OA975" s="26"/>
      <c r="OB975" s="26"/>
      <c r="OC975" s="26"/>
      <c r="OD975" s="26"/>
      <c r="OE975" s="26"/>
      <c r="OF975" s="26"/>
      <c r="OG975" s="26"/>
      <c r="OH975" s="26"/>
      <c r="OI975" s="26"/>
      <c r="OJ975" s="26"/>
      <c r="OK975" s="26"/>
      <c r="OL975" s="26"/>
      <c r="OM975" s="26"/>
      <c r="ON975" s="26"/>
      <c r="OO975" s="26"/>
      <c r="OP975" s="26"/>
      <c r="OQ975" s="26"/>
      <c r="OR975" s="26"/>
      <c r="OS975" s="26"/>
      <c r="OT975" s="26"/>
      <c r="OU975" s="26"/>
      <c r="OV975" s="26"/>
      <c r="OW975" s="26"/>
      <c r="OX975" s="26"/>
      <c r="OY975" s="26"/>
      <c r="OZ975" s="26"/>
      <c r="PA975" s="26"/>
      <c r="PB975" s="26"/>
      <c r="PC975" s="26"/>
      <c r="PD975" s="26"/>
      <c r="PE975" s="26"/>
      <c r="PF975" s="26"/>
      <c r="PG975" s="26"/>
      <c r="PH975" s="26"/>
      <c r="PI975" s="26"/>
      <c r="PJ975" s="26"/>
      <c r="PK975" s="26"/>
      <c r="PL975" s="26"/>
      <c r="PM975" s="26"/>
      <c r="PN975" s="26"/>
      <c r="PO975" s="26"/>
      <c r="PP975" s="26"/>
      <c r="PQ975" s="26"/>
      <c r="PR975" s="26"/>
      <c r="PS975" s="26"/>
      <c r="PT975" s="26"/>
      <c r="PU975" s="26"/>
      <c r="PV975" s="26"/>
      <c r="PW975" s="26"/>
      <c r="PX975" s="26"/>
      <c r="PY975" s="26"/>
      <c r="PZ975" s="26"/>
      <c r="QA975" s="26"/>
      <c r="QB975" s="26"/>
      <c r="QC975" s="26"/>
      <c r="QD975" s="26"/>
      <c r="QE975" s="26"/>
      <c r="QF975" s="26"/>
      <c r="QG975" s="26"/>
      <c r="QH975" s="26"/>
      <c r="QI975" s="26"/>
      <c r="QJ975" s="26"/>
      <c r="QK975" s="26"/>
      <c r="QL975" s="26"/>
      <c r="QM975" s="26"/>
      <c r="QN975" s="26"/>
      <c r="QO975" s="26"/>
      <c r="QP975" s="26"/>
      <c r="QQ975" s="26"/>
      <c r="QR975" s="26"/>
      <c r="QS975" s="26"/>
      <c r="QT975" s="26"/>
      <c r="QU975" s="26"/>
      <c r="QV975" s="26"/>
      <c r="QW975" s="26"/>
      <c r="QX975" s="26"/>
      <c r="QY975" s="26"/>
      <c r="QZ975" s="26"/>
      <c r="RA975" s="26"/>
      <c r="RB975" s="26"/>
      <c r="RC975" s="26"/>
      <c r="RD975" s="26"/>
      <c r="RE975" s="26"/>
      <c r="RF975" s="26"/>
      <c r="RG975" s="26"/>
      <c r="RH975" s="26"/>
      <c r="RI975" s="26"/>
      <c r="RJ975" s="26"/>
      <c r="RK975" s="26"/>
      <c r="RL975" s="26"/>
      <c r="RM975" s="26"/>
      <c r="RN975" s="26"/>
      <c r="RO975" s="26"/>
      <c r="RP975" s="26"/>
      <c r="RQ975" s="26"/>
      <c r="RR975" s="26"/>
      <c r="RS975" s="26"/>
      <c r="RT975" s="26"/>
      <c r="RU975" s="26"/>
      <c r="RV975" s="26"/>
      <c r="RW975" s="26"/>
      <c r="RX975" s="26"/>
      <c r="RY975" s="26"/>
      <c r="RZ975" s="26"/>
      <c r="SA975" s="26"/>
      <c r="SB975" s="26"/>
      <c r="SC975" s="26"/>
      <c r="SD975" s="26"/>
      <c r="SE975" s="26"/>
      <c r="SF975" s="26"/>
      <c r="SG975" s="26"/>
      <c r="SH975" s="26"/>
      <c r="SI975" s="26"/>
      <c r="SJ975" s="26"/>
      <c r="SK975" s="26"/>
      <c r="SL975" s="26"/>
      <c r="SM975" s="26"/>
      <c r="SN975" s="26"/>
      <c r="SO975" s="26"/>
      <c r="SP975" s="26"/>
      <c r="SQ975" s="26"/>
      <c r="SR975" s="26"/>
      <c r="SS975" s="26"/>
      <c r="ST975" s="26"/>
      <c r="SU975" s="26"/>
      <c r="SV975" s="26"/>
      <c r="SW975" s="26"/>
      <c r="SX975" s="26"/>
      <c r="SY975" s="26"/>
      <c r="SZ975" s="26"/>
      <c r="TA975" s="26"/>
      <c r="TB975" s="26"/>
      <c r="TC975" s="26"/>
      <c r="TD975" s="26"/>
      <c r="TE975" s="26"/>
      <c r="TF975" s="26"/>
      <c r="TG975" s="26"/>
      <c r="TH975" s="26"/>
      <c r="TI975" s="26"/>
      <c r="TJ975" s="26"/>
      <c r="TK975" s="26"/>
      <c r="TL975" s="26"/>
      <c r="TM975" s="26"/>
      <c r="TN975" s="26"/>
      <c r="TO975" s="26"/>
      <c r="TP975" s="26"/>
      <c r="TQ975" s="26"/>
      <c r="TR975" s="26"/>
      <c r="TS975" s="26"/>
      <c r="TT975" s="26"/>
      <c r="TU975" s="26"/>
      <c r="TV975" s="26"/>
      <c r="TW975" s="26"/>
      <c r="TX975" s="26"/>
      <c r="TY975" s="26"/>
      <c r="TZ975" s="26"/>
      <c r="UA975" s="26"/>
      <c r="UB975" s="26"/>
      <c r="UC975" s="26"/>
      <c r="UD975" s="26"/>
      <c r="UE975" s="26"/>
      <c r="UF975" s="26"/>
      <c r="UG975" s="26"/>
      <c r="UH975" s="26"/>
      <c r="UI975" s="26"/>
      <c r="UJ975" s="26"/>
      <c r="UK975" s="26"/>
      <c r="UL975" s="26"/>
      <c r="UM975" s="26"/>
      <c r="UN975" s="26"/>
      <c r="UO975" s="26"/>
      <c r="UP975" s="26"/>
      <c r="UQ975" s="26"/>
      <c r="UR975" s="26"/>
      <c r="US975" s="26"/>
      <c r="UT975" s="26"/>
      <c r="UU975" s="26"/>
      <c r="UV975" s="26"/>
      <c r="UW975" s="26"/>
      <c r="UX975" s="26"/>
      <c r="UY975" s="26"/>
      <c r="UZ975" s="26"/>
      <c r="VA975" s="26"/>
      <c r="VB975" s="26"/>
      <c r="VC975" s="26"/>
      <c r="VD975" s="26"/>
      <c r="VE975" s="26"/>
      <c r="VF975" s="26"/>
      <c r="VG975" s="26"/>
      <c r="VH975" s="26"/>
      <c r="VI975" s="26"/>
      <c r="VJ975" s="26"/>
      <c r="VK975" s="26"/>
      <c r="VL975" s="26"/>
      <c r="VM975" s="26"/>
      <c r="VN975" s="26"/>
      <c r="VO975" s="26"/>
      <c r="VP975" s="26"/>
      <c r="VQ975" s="26"/>
      <c r="VR975" s="26"/>
      <c r="VS975" s="26"/>
      <c r="VT975" s="26"/>
      <c r="VU975" s="26"/>
      <c r="VV975" s="26"/>
      <c r="VW975" s="26"/>
      <c r="VX975" s="26"/>
      <c r="VY975" s="26"/>
      <c r="VZ975" s="26"/>
      <c r="WA975" s="26"/>
      <c r="WB975" s="26"/>
      <c r="WC975" s="26"/>
      <c r="WD975" s="26"/>
      <c r="WE975" s="26"/>
      <c r="WF975" s="26"/>
      <c r="WG975" s="26"/>
      <c r="WH975" s="26"/>
      <c r="WI975" s="26"/>
      <c r="WJ975" s="26"/>
      <c r="WK975" s="26"/>
      <c r="WL975" s="26"/>
      <c r="WM975" s="26"/>
      <c r="WN975" s="26"/>
      <c r="WO975" s="26"/>
      <c r="WP975" s="26"/>
      <c r="WQ975" s="26"/>
      <c r="WR975" s="26"/>
      <c r="WS975" s="26"/>
      <c r="WT975" s="26"/>
      <c r="WU975" s="26"/>
      <c r="WV975" s="26"/>
      <c r="WW975" s="26"/>
      <c r="WX975" s="26"/>
      <c r="WY975" s="26"/>
      <c r="WZ975" s="26"/>
      <c r="XA975" s="26"/>
      <c r="XB975" s="26"/>
      <c r="XC975" s="26"/>
      <c r="XD975" s="26"/>
      <c r="XE975" s="26"/>
      <c r="XF975" s="26"/>
      <c r="XG975" s="26"/>
      <c r="XH975" s="26"/>
      <c r="XI975" s="26"/>
      <c r="XJ975" s="26"/>
      <c r="XK975" s="26"/>
      <c r="XL975" s="26"/>
      <c r="XM975" s="26"/>
      <c r="XN975" s="26"/>
      <c r="XO975" s="26"/>
      <c r="XP975" s="26"/>
      <c r="XQ975" s="26"/>
      <c r="XR975" s="26"/>
      <c r="XS975" s="26"/>
      <c r="XT975" s="26"/>
      <c r="XU975" s="26"/>
      <c r="XV975" s="26"/>
      <c r="XW975" s="26"/>
      <c r="XX975" s="26"/>
      <c r="XY975" s="26"/>
      <c r="XZ975" s="26"/>
      <c r="YA975" s="26"/>
      <c r="YB975" s="26"/>
      <c r="YC975" s="26"/>
      <c r="YD975" s="26"/>
      <c r="YE975" s="26"/>
      <c r="YF975" s="26"/>
      <c r="YG975" s="26"/>
      <c r="YH975" s="26"/>
      <c r="YI975" s="26"/>
      <c r="YJ975" s="26"/>
      <c r="YK975" s="26"/>
      <c r="YL975" s="26"/>
      <c r="YM975" s="26"/>
      <c r="YN975" s="26"/>
      <c r="YO975" s="26"/>
      <c r="YP975" s="26"/>
      <c r="YQ975" s="26"/>
      <c r="YR975" s="26"/>
      <c r="YS975" s="26"/>
      <c r="YT975" s="26"/>
      <c r="YU975" s="26"/>
      <c r="YV975" s="26"/>
      <c r="YW975" s="26"/>
      <c r="YX975" s="26"/>
      <c r="YY975" s="26"/>
      <c r="YZ975" s="26"/>
      <c r="ZA975" s="26"/>
      <c r="ZB975" s="26"/>
      <c r="ZC975" s="26"/>
      <c r="ZD975" s="26"/>
      <c r="ZE975" s="26"/>
      <c r="ZF975" s="26"/>
      <c r="ZG975" s="26"/>
      <c r="ZH975" s="26"/>
      <c r="ZI975" s="26"/>
      <c r="ZJ975" s="26"/>
      <c r="ZK975" s="26"/>
      <c r="ZL975" s="26"/>
      <c r="ZM975" s="26"/>
      <c r="ZN975" s="26"/>
      <c r="ZO975" s="26"/>
      <c r="ZP975" s="26"/>
      <c r="ZQ975" s="26"/>
      <c r="ZR975" s="26"/>
      <c r="ZS975" s="26"/>
      <c r="ZT975" s="26"/>
      <c r="ZU975" s="26"/>
      <c r="ZV975" s="26"/>
      <c r="ZW975" s="26"/>
      <c r="ZX975" s="26"/>
      <c r="ZY975" s="26"/>
      <c r="ZZ975" s="26"/>
      <c r="AAA975" s="26"/>
      <c r="AAB975" s="26"/>
      <c r="AAC975" s="26"/>
      <c r="AAD975" s="26"/>
      <c r="AAE975" s="26"/>
      <c r="AAF975" s="26"/>
      <c r="AAG975" s="26"/>
      <c r="AAH975" s="26"/>
      <c r="AAI975" s="26"/>
      <c r="AAJ975" s="26"/>
      <c r="AAK975" s="26"/>
      <c r="AAL975" s="26"/>
      <c r="AAM975" s="26"/>
      <c r="AAN975" s="26"/>
      <c r="AAO975" s="26"/>
      <c r="AAP975" s="26"/>
      <c r="AAQ975" s="26"/>
      <c r="AAR975" s="26"/>
      <c r="AAS975" s="26"/>
      <c r="AAT975" s="26"/>
      <c r="AAU975" s="26"/>
      <c r="AAV975" s="26"/>
      <c r="AAW975" s="26"/>
      <c r="AAX975" s="26"/>
      <c r="AAY975" s="26"/>
      <c r="AAZ975" s="26"/>
      <c r="ABA975" s="26"/>
      <c r="ABB975" s="26"/>
      <c r="ABC975" s="26"/>
      <c r="ABD975" s="26"/>
      <c r="ABE975" s="26"/>
      <c r="ABF975" s="26"/>
      <c r="ABG975" s="26"/>
      <c r="ABH975" s="26"/>
      <c r="ABI975" s="26"/>
      <c r="ABJ975" s="26"/>
      <c r="ABK975" s="26"/>
      <c r="ABL975" s="26"/>
      <c r="ABM975" s="26"/>
      <c r="ABN975" s="26"/>
      <c r="ABO975" s="26"/>
      <c r="ABP975" s="26"/>
      <c r="ABQ975" s="26"/>
      <c r="ABR975" s="26"/>
      <c r="ABS975" s="26"/>
      <c r="ABT975" s="26"/>
      <c r="ABU975" s="26"/>
      <c r="ABV975" s="26"/>
      <c r="ABW975" s="26"/>
      <c r="ABX975" s="26"/>
      <c r="ABY975" s="26"/>
      <c r="ABZ975" s="26"/>
      <c r="ACA975" s="26"/>
      <c r="ACB975" s="26"/>
      <c r="ACC975" s="26"/>
      <c r="ACD975" s="26"/>
      <c r="ACE975" s="26"/>
      <c r="ACF975" s="26"/>
      <c r="ACG975" s="26"/>
      <c r="ACH975" s="26"/>
      <c r="ACI975" s="26"/>
      <c r="ACJ975" s="26"/>
      <c r="ACK975" s="26"/>
      <c r="ACL975" s="26"/>
      <c r="ACM975" s="26"/>
      <c r="ACN975" s="26"/>
      <c r="ACO975" s="26"/>
      <c r="ACP975" s="26"/>
      <c r="ACQ975" s="26"/>
      <c r="ACR975" s="26"/>
      <c r="ACS975" s="26"/>
      <c r="ACT975" s="26"/>
      <c r="ACU975" s="26"/>
      <c r="ACV975" s="26"/>
      <c r="ACW975" s="26"/>
      <c r="ACX975" s="26"/>
      <c r="ACY975" s="26"/>
      <c r="ACZ975" s="26"/>
      <c r="ADA975" s="26"/>
      <c r="ADB975" s="26"/>
      <c r="ADC975" s="26"/>
      <c r="ADD975" s="26"/>
      <c r="ADE975" s="26"/>
      <c r="ADF975" s="26"/>
      <c r="ADG975" s="26"/>
      <c r="ADH975" s="26"/>
      <c r="ADI975" s="26"/>
      <c r="ADJ975" s="26"/>
      <c r="ADK975" s="26"/>
      <c r="ADL975" s="26"/>
      <c r="ADM975" s="26"/>
      <c r="ADN975" s="26"/>
      <c r="ADO975" s="26"/>
      <c r="ADP975" s="26"/>
      <c r="ADQ975" s="26"/>
      <c r="ADR975" s="26"/>
      <c r="ADS975" s="26"/>
      <c r="ADT975" s="26"/>
      <c r="ADU975" s="26"/>
      <c r="ADV975" s="26"/>
      <c r="ADW975" s="26"/>
      <c r="ADX975" s="26"/>
      <c r="ADY975" s="26"/>
      <c r="ADZ975" s="26"/>
      <c r="AEA975" s="26"/>
      <c r="AEB975" s="26"/>
      <c r="AEC975" s="26"/>
      <c r="AED975" s="26"/>
      <c r="AEE975" s="26"/>
      <c r="AEF975" s="26"/>
      <c r="AEG975" s="26"/>
      <c r="AEH975" s="26"/>
      <c r="AEI975" s="26"/>
      <c r="AEJ975" s="26"/>
      <c r="AEK975" s="26"/>
      <c r="AEL975" s="26"/>
      <c r="AEM975" s="26"/>
      <c r="AEN975" s="26"/>
      <c r="AEO975" s="26"/>
      <c r="AEP975" s="26"/>
      <c r="AEQ975" s="26"/>
      <c r="AER975" s="26"/>
      <c r="AES975" s="26"/>
      <c r="AET975" s="26"/>
      <c r="AEU975" s="26"/>
      <c r="AEV975" s="26"/>
      <c r="AEW975" s="26"/>
      <c r="AEX975" s="26"/>
      <c r="AEY975" s="26"/>
      <c r="AEZ975" s="26"/>
      <c r="AFA975" s="26"/>
      <c r="AFB975" s="26"/>
      <c r="AFC975" s="26"/>
      <c r="AFD975" s="26"/>
      <c r="AFE975" s="26"/>
      <c r="AFF975" s="26"/>
      <c r="AFG975" s="26"/>
      <c r="AFH975" s="26"/>
      <c r="AFI975" s="26"/>
      <c r="AFJ975" s="26"/>
      <c r="AFK975" s="26"/>
      <c r="AFL975" s="26"/>
      <c r="AFM975" s="26"/>
      <c r="AFN975" s="26"/>
      <c r="AFO975" s="26"/>
      <c r="AFP975" s="26"/>
      <c r="AFQ975" s="26"/>
      <c r="AFR975" s="26"/>
      <c r="AFS975" s="26"/>
      <c r="AFT975" s="26"/>
      <c r="AFU975" s="26"/>
      <c r="AFV975" s="26"/>
      <c r="AFW975" s="26"/>
      <c r="AFX975" s="26"/>
      <c r="AFY975" s="26"/>
      <c r="AFZ975" s="26"/>
      <c r="AGA975" s="26"/>
      <c r="AGB975" s="26"/>
      <c r="AGC975" s="26"/>
      <c r="AGD975" s="26"/>
      <c r="AGE975" s="26"/>
      <c r="AGF975" s="26"/>
      <c r="AGG975" s="26"/>
      <c r="AGH975" s="26"/>
      <c r="AGI975" s="26"/>
      <c r="AGJ975" s="26"/>
      <c r="AGK975" s="26"/>
      <c r="AGL975" s="26"/>
      <c r="AGM975" s="26"/>
      <c r="AGN975" s="26"/>
      <c r="AGO975" s="26"/>
      <c r="AGP975" s="26"/>
      <c r="AGQ975" s="26"/>
      <c r="AGR975" s="26"/>
      <c r="AGS975" s="26"/>
      <c r="AGT975" s="26"/>
      <c r="AGU975" s="26"/>
      <c r="AGV975" s="26"/>
      <c r="AGW975" s="26"/>
      <c r="AGX975" s="26"/>
      <c r="AGY975" s="26"/>
      <c r="AGZ975" s="26"/>
      <c r="AHA975" s="26"/>
      <c r="AHB975" s="26"/>
      <c r="AHC975" s="26"/>
      <c r="AHD975" s="26"/>
      <c r="AHE975" s="26"/>
      <c r="AHF975" s="26"/>
      <c r="AHG975" s="26"/>
      <c r="AHH975" s="26"/>
      <c r="AHI975" s="26"/>
      <c r="AHJ975" s="26"/>
      <c r="AHK975" s="26"/>
      <c r="AHL975" s="26"/>
      <c r="AHM975" s="26"/>
      <c r="AHN975" s="26"/>
      <c r="AHO975" s="26"/>
      <c r="AHP975" s="26"/>
      <c r="AHQ975" s="26"/>
      <c r="AHR975" s="26"/>
      <c r="AHS975" s="26"/>
      <c r="AHT975" s="26"/>
      <c r="AHU975" s="26"/>
      <c r="AHV975" s="26"/>
      <c r="AHW975" s="26"/>
      <c r="AHX975" s="26"/>
      <c r="AHY975" s="26"/>
      <c r="AHZ975" s="26"/>
      <c r="AIA975" s="26"/>
      <c r="AIB975" s="26"/>
      <c r="AIC975" s="26"/>
      <c r="AID975" s="26"/>
      <c r="AIE975" s="26"/>
      <c r="AIF975" s="26"/>
      <c r="AIG975" s="26"/>
      <c r="AIH975" s="26"/>
      <c r="AII975" s="26"/>
      <c r="AIJ975" s="26"/>
      <c r="AIK975" s="26"/>
      <c r="AIL975" s="26"/>
      <c r="AIM975" s="26"/>
      <c r="AIN975" s="26"/>
      <c r="AIO975" s="26"/>
      <c r="AIP975" s="26"/>
      <c r="AIQ975" s="26"/>
      <c r="AIR975" s="26"/>
      <c r="AIS975" s="26"/>
      <c r="AIT975" s="26"/>
      <c r="AIU975" s="26"/>
      <c r="AIV975" s="26"/>
      <c r="AIW975" s="26"/>
      <c r="AIX975" s="26"/>
      <c r="AIY975" s="26"/>
      <c r="AIZ975" s="26"/>
      <c r="AJA975" s="26"/>
      <c r="AJB975" s="26"/>
      <c r="AJC975" s="26"/>
      <c r="AJD975" s="26"/>
      <c r="AJE975" s="26"/>
      <c r="AJF975" s="26"/>
      <c r="AJG975" s="26"/>
      <c r="AJH975" s="26"/>
      <c r="AJI975" s="26"/>
      <c r="AJJ975" s="26"/>
      <c r="AJK975" s="26"/>
      <c r="AJL975" s="26"/>
      <c r="AJM975" s="26"/>
      <c r="AJN975" s="26"/>
      <c r="AJO975" s="26"/>
      <c r="AJP975" s="26"/>
      <c r="AJQ975" s="26"/>
      <c r="AJR975" s="26"/>
      <c r="AJS975" s="26"/>
      <c r="AJT975" s="26"/>
      <c r="AJU975" s="26"/>
      <c r="AJV975" s="26"/>
      <c r="AJW975" s="26"/>
      <c r="AJX975" s="26"/>
      <c r="AJY975" s="26"/>
      <c r="AJZ975" s="26"/>
      <c r="AKA975" s="26"/>
      <c r="AKB975" s="26"/>
      <c r="AKC975" s="26"/>
      <c r="AKD975" s="26"/>
      <c r="AKE975" s="26"/>
      <c r="AKF975" s="26"/>
      <c r="AKG975" s="26"/>
      <c r="AKH975" s="26"/>
      <c r="AKI975" s="26"/>
      <c r="AKJ975" s="26"/>
      <c r="AKK975" s="26"/>
      <c r="AKL975" s="26"/>
      <c r="AKM975" s="26"/>
      <c r="AKN975" s="26"/>
      <c r="AKO975" s="26"/>
      <c r="AKP975" s="26"/>
      <c r="AKQ975" s="26"/>
      <c r="AKR975" s="26"/>
      <c r="AKS975" s="26"/>
      <c r="AKT975" s="26"/>
      <c r="AKU975" s="26"/>
      <c r="AKV975" s="26"/>
      <c r="AKW975" s="26"/>
      <c r="AKX975" s="26"/>
      <c r="AKY975" s="26"/>
      <c r="AKZ975" s="26"/>
      <c r="ALA975" s="26"/>
      <c r="ALB975" s="26"/>
      <c r="ALC975" s="26"/>
      <c r="ALD975" s="26"/>
      <c r="ALE975" s="26"/>
      <c r="ALF975" s="26"/>
      <c r="ALG975" s="26"/>
      <c r="ALH975" s="26"/>
      <c r="ALI975" s="26"/>
      <c r="ALJ975" s="26"/>
      <c r="ALK975" s="26"/>
      <c r="ALL975" s="26"/>
      <c r="ALM975" s="26"/>
      <c r="ALN975" s="26"/>
      <c r="ALO975" s="26"/>
      <c r="ALP975" s="26"/>
      <c r="ALQ975" s="26"/>
      <c r="ALR975" s="26"/>
      <c r="ALS975" s="26"/>
      <c r="ALT975" s="26"/>
      <c r="ALU975" s="26"/>
      <c r="ALV975" s="26"/>
      <c r="ALW975" s="26"/>
      <c r="ALX975" s="26"/>
      <c r="ALY975" s="26"/>
      <c r="ALZ975" s="26"/>
      <c r="AMA975" s="26"/>
      <c r="AMB975" s="26"/>
      <c r="AMC975" s="26"/>
      <c r="AMD975" s="26"/>
      <c r="AME975" s="26"/>
      <c r="AMF975" s="26"/>
      <c r="AMG975" s="26"/>
      <c r="AMH975" s="26"/>
      <c r="AMI975" s="26"/>
      <c r="AMJ975" s="26"/>
      <c r="AMK975" s="26"/>
      <c r="AML975" s="26"/>
      <c r="AMM975" s="26"/>
      <c r="AMN975" s="26"/>
      <c r="AMO975" s="26"/>
      <c r="AMP975" s="26"/>
      <c r="AMQ975" s="26"/>
      <c r="AMR975" s="26"/>
      <c r="AMS975" s="26"/>
      <c r="AMT975" s="26"/>
      <c r="AMU975" s="26"/>
      <c r="AMV975" s="26"/>
      <c r="AMW975" s="26"/>
      <c r="AMX975" s="26"/>
      <c r="AMY975" s="26"/>
      <c r="AMZ975" s="26"/>
      <c r="ANA975" s="26"/>
      <c r="ANB975" s="26"/>
      <c r="ANC975" s="26"/>
      <c r="AND975" s="26"/>
      <c r="ANE975" s="26"/>
      <c r="ANF975" s="26"/>
      <c r="ANG975" s="26"/>
      <c r="ANH975" s="26"/>
      <c r="ANI975" s="26"/>
      <c r="ANJ975" s="26"/>
      <c r="ANK975" s="26"/>
      <c r="ANL975" s="26"/>
      <c r="ANM975" s="26"/>
      <c r="ANN975" s="26"/>
      <c r="ANO975" s="26"/>
      <c r="ANP975" s="26"/>
      <c r="ANQ975" s="26"/>
      <c r="ANR975" s="26"/>
      <c r="ANS975" s="26"/>
      <c r="ANT975" s="26"/>
      <c r="ANU975" s="26"/>
      <c r="ANV975" s="26"/>
      <c r="ANW975" s="26"/>
      <c r="ANX975" s="26"/>
      <c r="ANY975" s="26"/>
      <c r="ANZ975" s="26"/>
      <c r="AOA975" s="26"/>
      <c r="AOB975" s="26"/>
      <c r="AOC975" s="26"/>
      <c r="AOD975" s="26"/>
      <c r="AOE975" s="26"/>
      <c r="AOF975" s="26"/>
      <c r="AOG975" s="26"/>
      <c r="AOH975" s="26"/>
      <c r="AOI975" s="26"/>
      <c r="AOJ975" s="26"/>
      <c r="AOK975" s="26"/>
      <c r="AOL975" s="26"/>
      <c r="AOM975" s="26"/>
      <c r="AON975" s="26"/>
      <c r="AOO975" s="26"/>
      <c r="AOP975" s="26"/>
      <c r="AOQ975" s="26"/>
      <c r="AOR975" s="26"/>
      <c r="AOS975" s="26"/>
      <c r="AOT975" s="26"/>
      <c r="AOU975" s="26"/>
      <c r="AOV975" s="26"/>
      <c r="AOW975" s="26"/>
      <c r="AOX975" s="26"/>
      <c r="AOY975" s="26"/>
      <c r="AOZ975" s="26"/>
      <c r="APA975" s="26"/>
      <c r="APB975" s="26"/>
      <c r="APC975" s="26"/>
      <c r="APD975" s="26"/>
      <c r="APE975" s="26"/>
      <c r="APF975" s="26"/>
      <c r="APG975" s="26"/>
      <c r="APH975" s="26"/>
      <c r="API975" s="26"/>
      <c r="APJ975" s="26"/>
      <c r="APK975" s="26"/>
      <c r="APL975" s="26"/>
      <c r="APM975" s="26"/>
      <c r="APN975" s="26"/>
      <c r="APO975" s="26"/>
      <c r="APP975" s="26"/>
      <c r="APQ975" s="26"/>
      <c r="APR975" s="26"/>
      <c r="APS975" s="26"/>
      <c r="APT975" s="26"/>
      <c r="APU975" s="26"/>
      <c r="APV975" s="26"/>
      <c r="APW975" s="26"/>
      <c r="APX975" s="26"/>
      <c r="APY975" s="26"/>
      <c r="APZ975" s="26"/>
      <c r="AQA975" s="26"/>
      <c r="AQB975" s="26"/>
      <c r="AQC975" s="26"/>
      <c r="AQD975" s="26"/>
      <c r="AQE975" s="26"/>
      <c r="AQF975" s="26"/>
      <c r="AQG975" s="26"/>
      <c r="AQH975" s="26"/>
      <c r="AQI975" s="26"/>
      <c r="AQJ975" s="26"/>
      <c r="AQK975" s="26"/>
      <c r="AQL975" s="26"/>
      <c r="AQM975" s="26"/>
      <c r="AQN975" s="26"/>
      <c r="AQO975" s="26"/>
      <c r="AQP975" s="26"/>
      <c r="AQQ975" s="26"/>
      <c r="AQR975" s="26"/>
      <c r="AQS975" s="26"/>
      <c r="AQT975" s="26"/>
      <c r="AQU975" s="26"/>
      <c r="AQV975" s="26"/>
      <c r="AQW975" s="26"/>
      <c r="AQX975" s="26"/>
      <c r="AQY975" s="26"/>
      <c r="AQZ975" s="26"/>
      <c r="ARA975" s="26"/>
      <c r="ARB975" s="26"/>
      <c r="ARC975" s="26"/>
      <c r="ARD975" s="26"/>
      <c r="ARE975" s="26"/>
      <c r="ARF975" s="26"/>
      <c r="ARG975" s="26"/>
      <c r="ARH975" s="26"/>
      <c r="ARI975" s="26"/>
      <c r="ARJ975" s="26"/>
      <c r="ARK975" s="26"/>
      <c r="ARL975" s="26"/>
      <c r="ARM975" s="26"/>
      <c r="ARN975" s="26"/>
      <c r="ARO975" s="26"/>
      <c r="ARP975" s="26"/>
      <c r="ARQ975" s="26"/>
      <c r="ARR975" s="26"/>
      <c r="ARS975" s="26"/>
      <c r="ART975" s="26"/>
      <c r="ARU975" s="26"/>
      <c r="ARV975" s="26"/>
      <c r="ARW975" s="26"/>
      <c r="ARX975" s="26"/>
      <c r="ARY975" s="26"/>
      <c r="ARZ975" s="26"/>
      <c r="ASA975" s="26"/>
      <c r="ASB975" s="26"/>
      <c r="ASC975" s="26"/>
      <c r="ASD975" s="26"/>
      <c r="ASE975" s="26"/>
      <c r="ASF975" s="26"/>
      <c r="ASG975" s="26"/>
      <c r="ASH975" s="26"/>
      <c r="ASI975" s="26"/>
      <c r="ASJ975" s="26"/>
      <c r="ASK975" s="26"/>
      <c r="ASL975" s="26"/>
      <c r="ASM975" s="26"/>
      <c r="ASN975" s="26"/>
      <c r="ASO975" s="26"/>
      <c r="ASP975" s="26"/>
      <c r="ASQ975" s="26"/>
      <c r="ASR975" s="26"/>
      <c r="ASS975" s="26"/>
      <c r="AST975" s="26"/>
      <c r="ASU975" s="26"/>
      <c r="ASV975" s="26"/>
      <c r="ASW975" s="26"/>
      <c r="ASX975" s="26"/>
      <c r="ASY975" s="26"/>
      <c r="ASZ975" s="26"/>
      <c r="ATA975" s="26"/>
      <c r="ATB975" s="26"/>
      <c r="ATC975" s="26"/>
      <c r="ATD975" s="26"/>
      <c r="ATE975" s="26"/>
      <c r="ATF975" s="26"/>
      <c r="ATG975" s="26"/>
      <c r="ATH975" s="26"/>
      <c r="ATI975" s="26"/>
      <c r="ATJ975" s="26"/>
      <c r="ATK975" s="26"/>
      <c r="ATL975" s="26"/>
      <c r="ATM975" s="26"/>
      <c r="ATN975" s="26"/>
      <c r="ATO975" s="26"/>
      <c r="ATP975" s="26"/>
      <c r="ATQ975" s="26"/>
      <c r="ATR975" s="26"/>
      <c r="ATS975" s="26"/>
      <c r="ATT975" s="26"/>
      <c r="ATU975" s="26"/>
      <c r="ATV975" s="26"/>
      <c r="ATW975" s="26"/>
      <c r="ATX975" s="26"/>
      <c r="ATY975" s="26"/>
      <c r="ATZ975" s="26"/>
      <c r="AUA975" s="26"/>
      <c r="AUB975" s="26"/>
      <c r="AUC975" s="26"/>
      <c r="AUD975" s="26"/>
      <c r="AUE975" s="26"/>
      <c r="AUF975" s="26"/>
      <c r="AUG975" s="26"/>
      <c r="AUH975" s="26"/>
      <c r="AUI975" s="26"/>
      <c r="AUJ975" s="26"/>
      <c r="AUK975" s="26"/>
      <c r="AUL975" s="26"/>
      <c r="AUM975" s="26"/>
      <c r="AUN975" s="26"/>
      <c r="AUO975" s="26"/>
      <c r="AUP975" s="26"/>
      <c r="AUQ975" s="26"/>
      <c r="AUR975" s="26"/>
      <c r="AUS975" s="26"/>
      <c r="AUT975" s="26"/>
      <c r="AUU975" s="26"/>
      <c r="AUV975" s="26"/>
      <c r="AUW975" s="26"/>
      <c r="AUX975" s="26"/>
      <c r="AUY975" s="26"/>
      <c r="AUZ975" s="26"/>
      <c r="AVA975" s="26"/>
      <c r="AVB975" s="26"/>
      <c r="AVC975" s="26"/>
      <c r="AVD975" s="26"/>
      <c r="AVE975" s="26"/>
      <c r="AVF975" s="26"/>
      <c r="AVG975" s="26"/>
      <c r="AVH975" s="26"/>
      <c r="AVI975" s="26"/>
      <c r="AVJ975" s="26"/>
      <c r="AVK975" s="26"/>
      <c r="AVL975" s="26"/>
      <c r="AVM975" s="26"/>
      <c r="AVN975" s="26"/>
      <c r="AVO975" s="26"/>
      <c r="AVP975" s="26"/>
      <c r="AVQ975" s="26"/>
      <c r="AVR975" s="26"/>
      <c r="AVS975" s="26"/>
      <c r="AVT975" s="26"/>
      <c r="AVU975" s="26"/>
      <c r="AVV975" s="26"/>
      <c r="AVW975" s="26"/>
      <c r="AVX975" s="26"/>
      <c r="AVY975" s="26"/>
      <c r="AVZ975" s="26"/>
      <c r="AWA975" s="26"/>
      <c r="AWB975" s="26"/>
      <c r="AWC975" s="26"/>
      <c r="AWD975" s="26"/>
      <c r="AWE975" s="26"/>
      <c r="AWF975" s="26"/>
      <c r="AWG975" s="26"/>
      <c r="AWH975" s="26"/>
      <c r="AWI975" s="26"/>
      <c r="AWJ975" s="26"/>
      <c r="AWK975" s="26"/>
      <c r="AWL975" s="26"/>
      <c r="AWM975" s="26"/>
      <c r="AWN975" s="26"/>
      <c r="AWO975" s="26"/>
      <c r="AWP975" s="26"/>
      <c r="AWQ975" s="26"/>
      <c r="AWR975" s="26"/>
      <c r="AWS975" s="26"/>
      <c r="AWT975" s="26"/>
      <c r="AWU975" s="26"/>
      <c r="AWV975" s="26"/>
      <c r="AWW975" s="26"/>
      <c r="AWX975" s="26"/>
      <c r="AWY975" s="26"/>
      <c r="AWZ975" s="26"/>
      <c r="AXA975" s="26"/>
      <c r="AXB975" s="26"/>
      <c r="AXC975" s="26"/>
      <c r="AXD975" s="26"/>
      <c r="AXE975" s="26"/>
      <c r="AXF975" s="26"/>
      <c r="AXG975" s="26"/>
      <c r="AXH975" s="26"/>
      <c r="AXI975" s="26"/>
      <c r="AXJ975" s="26"/>
      <c r="AXK975" s="26"/>
      <c r="AXL975" s="26"/>
      <c r="AXM975" s="26"/>
      <c r="AXN975" s="26"/>
      <c r="AXO975" s="26"/>
      <c r="AXP975" s="26"/>
      <c r="AXQ975" s="26"/>
      <c r="AXR975" s="26"/>
      <c r="AXS975" s="26"/>
      <c r="AXT975" s="26"/>
      <c r="AXU975" s="26"/>
      <c r="AXV975" s="26"/>
      <c r="AXW975" s="26"/>
      <c r="AXX975" s="26"/>
      <c r="AXY975" s="26"/>
      <c r="AXZ975" s="26"/>
      <c r="AYA975" s="26"/>
      <c r="AYB975" s="26"/>
      <c r="AYC975" s="26"/>
      <c r="AYD975" s="26"/>
      <c r="AYE975" s="26"/>
      <c r="AYF975" s="26"/>
      <c r="AYG975" s="26"/>
      <c r="AYH975" s="26"/>
      <c r="AYI975" s="26"/>
      <c r="AYJ975" s="26"/>
      <c r="AYK975" s="26"/>
      <c r="AYL975" s="26"/>
      <c r="AYM975" s="26"/>
      <c r="AYN975" s="26"/>
      <c r="AYO975" s="26"/>
      <c r="AYP975" s="26"/>
      <c r="AYQ975" s="26"/>
      <c r="AYR975" s="26"/>
      <c r="AYS975" s="26"/>
      <c r="AYT975" s="26"/>
      <c r="AYU975" s="26"/>
      <c r="AYV975" s="26"/>
      <c r="AYW975" s="26"/>
      <c r="AYX975" s="26"/>
      <c r="AYY975" s="26"/>
      <c r="AYZ975" s="26"/>
      <c r="AZA975" s="26"/>
      <c r="AZB975" s="26"/>
      <c r="AZC975" s="26"/>
      <c r="AZD975" s="26"/>
      <c r="AZE975" s="26"/>
      <c r="AZF975" s="26"/>
      <c r="AZG975" s="26"/>
      <c r="AZH975" s="26"/>
      <c r="AZI975" s="26"/>
      <c r="AZJ975" s="26"/>
      <c r="AZK975" s="26"/>
      <c r="AZL975" s="26"/>
      <c r="AZM975" s="26"/>
      <c r="AZN975" s="26"/>
      <c r="AZO975" s="26"/>
      <c r="AZP975" s="26"/>
      <c r="AZQ975" s="26"/>
      <c r="AZR975" s="26"/>
      <c r="AZS975" s="26"/>
      <c r="AZT975" s="26"/>
      <c r="AZU975" s="26"/>
      <c r="AZV975" s="26"/>
      <c r="AZW975" s="26"/>
      <c r="AZX975" s="26"/>
      <c r="AZY975" s="26"/>
      <c r="AZZ975" s="26"/>
      <c r="BAA975" s="26"/>
      <c r="BAB975" s="26"/>
      <c r="BAC975" s="26"/>
      <c r="BAD975" s="26"/>
      <c r="BAE975" s="26"/>
      <c r="BAF975" s="26"/>
      <c r="BAG975" s="26"/>
      <c r="BAH975" s="26"/>
      <c r="BAI975" s="26"/>
      <c r="BAJ975" s="26"/>
      <c r="BAK975" s="26"/>
      <c r="BAL975" s="26"/>
      <c r="BAM975" s="26"/>
      <c r="BAN975" s="26"/>
      <c r="BAO975" s="26"/>
      <c r="BAP975" s="26"/>
      <c r="BAQ975" s="26"/>
      <c r="BAR975" s="26"/>
      <c r="BAS975" s="26"/>
      <c r="BAT975" s="26"/>
      <c r="BAU975" s="26"/>
      <c r="BAV975" s="26"/>
      <c r="BAW975" s="26"/>
      <c r="BAX975" s="26"/>
      <c r="BAY975" s="26"/>
      <c r="BAZ975" s="26"/>
      <c r="BBA975" s="26"/>
      <c r="BBB975" s="26"/>
      <c r="BBC975" s="26"/>
      <c r="BBD975" s="26"/>
      <c r="BBE975" s="26"/>
      <c r="BBF975" s="26"/>
      <c r="BBG975" s="26"/>
      <c r="BBH975" s="26"/>
      <c r="BBI975" s="26"/>
      <c r="BBJ975" s="26"/>
      <c r="BBK975" s="26"/>
      <c r="BBL975" s="26"/>
      <c r="BBM975" s="26"/>
      <c r="BBN975" s="26"/>
      <c r="BBO975" s="26"/>
      <c r="BBP975" s="26"/>
      <c r="BBQ975" s="26"/>
      <c r="BBR975" s="26"/>
      <c r="BBS975" s="26"/>
      <c r="BBT975" s="26"/>
      <c r="BBU975" s="26"/>
      <c r="BBV975" s="26"/>
      <c r="BBW975" s="26"/>
      <c r="BBX975" s="26"/>
      <c r="BBY975" s="26"/>
      <c r="BBZ975" s="26"/>
      <c r="BCA975" s="26"/>
      <c r="BCB975" s="26"/>
      <c r="BCC975" s="26"/>
      <c r="BCD975" s="26"/>
      <c r="BCE975" s="26"/>
      <c r="BCF975" s="26"/>
      <c r="BCG975" s="26"/>
      <c r="BCH975" s="26"/>
      <c r="BCI975" s="26"/>
      <c r="BCJ975" s="26"/>
      <c r="BCK975" s="26"/>
      <c r="BCL975" s="26"/>
      <c r="BCM975" s="26"/>
      <c r="BCN975" s="26"/>
      <c r="BCO975" s="26"/>
      <c r="BCP975" s="26"/>
      <c r="BCQ975" s="26"/>
      <c r="BCR975" s="26"/>
      <c r="BCS975" s="26"/>
      <c r="BCT975" s="26"/>
      <c r="BCU975" s="26"/>
      <c r="BCV975" s="26"/>
      <c r="BCW975" s="26"/>
      <c r="BCX975" s="26"/>
      <c r="BCY975" s="26"/>
      <c r="BCZ975" s="26"/>
      <c r="BDA975" s="26"/>
      <c r="BDB975" s="26"/>
      <c r="BDC975" s="26"/>
      <c r="BDD975" s="26"/>
      <c r="BDE975" s="26"/>
      <c r="BDF975" s="26"/>
      <c r="BDG975" s="26"/>
      <c r="BDH975" s="26"/>
      <c r="BDI975" s="26"/>
      <c r="BDJ975" s="26"/>
      <c r="BDK975" s="26"/>
      <c r="BDL975" s="26"/>
      <c r="BDM975" s="26"/>
      <c r="BDN975" s="26"/>
      <c r="BDO975" s="26"/>
      <c r="BDP975" s="26"/>
      <c r="BDQ975" s="26"/>
      <c r="BDR975" s="26"/>
      <c r="BDS975" s="26"/>
      <c r="BDT975" s="26"/>
      <c r="BDU975" s="26"/>
      <c r="BDV975" s="26"/>
      <c r="BDW975" s="26"/>
      <c r="BDX975" s="26"/>
      <c r="BDY975" s="26"/>
      <c r="BDZ975" s="26"/>
      <c r="BEA975" s="26"/>
      <c r="BEB975" s="26"/>
      <c r="BEC975" s="26"/>
      <c r="BED975" s="26"/>
      <c r="BEE975" s="26"/>
      <c r="BEF975" s="26"/>
      <c r="BEG975" s="26"/>
      <c r="BEH975" s="26"/>
      <c r="BEI975" s="26"/>
      <c r="BEJ975" s="26"/>
      <c r="BEK975" s="26"/>
      <c r="BEL975" s="26"/>
      <c r="BEM975" s="26"/>
      <c r="BEN975" s="26"/>
      <c r="BEO975" s="26"/>
      <c r="BEP975" s="26"/>
      <c r="BEQ975" s="26"/>
      <c r="BER975" s="26"/>
      <c r="BES975" s="26"/>
      <c r="BET975" s="26"/>
      <c r="BEU975" s="26"/>
      <c r="BEV975" s="26"/>
      <c r="BEW975" s="26"/>
      <c r="BEX975" s="26"/>
      <c r="BEY975" s="26"/>
      <c r="BEZ975" s="26"/>
      <c r="BFA975" s="26"/>
      <c r="BFB975" s="26"/>
      <c r="BFC975" s="26"/>
      <c r="BFD975" s="26"/>
      <c r="BFE975" s="26"/>
      <c r="BFF975" s="26"/>
      <c r="BFG975" s="26"/>
      <c r="BFH975" s="26"/>
      <c r="BFI975" s="26"/>
      <c r="BFJ975" s="26"/>
      <c r="BFK975" s="26"/>
      <c r="BFL975" s="26"/>
      <c r="BFM975" s="26"/>
      <c r="BFN975" s="26"/>
      <c r="BFO975" s="26"/>
      <c r="BFP975" s="26"/>
      <c r="BFQ975" s="26"/>
      <c r="BFR975" s="26"/>
      <c r="BFS975" s="26"/>
      <c r="BFT975" s="26"/>
      <c r="BFU975" s="26"/>
      <c r="BFV975" s="26"/>
      <c r="BFW975" s="26"/>
      <c r="BFX975" s="26"/>
      <c r="BFY975" s="26"/>
      <c r="BFZ975" s="26"/>
      <c r="BGA975" s="26"/>
      <c r="BGB975" s="26"/>
      <c r="BGC975" s="26"/>
      <c r="BGD975" s="26"/>
      <c r="BGE975" s="26"/>
      <c r="BGF975" s="26"/>
      <c r="BGG975" s="26"/>
      <c r="BGH975" s="26"/>
      <c r="BGI975" s="26"/>
      <c r="BGJ975" s="26"/>
      <c r="BGK975" s="26"/>
      <c r="BGL975" s="26"/>
      <c r="BGM975" s="26"/>
      <c r="BGN975" s="26"/>
      <c r="BGO975" s="26"/>
      <c r="BGP975" s="26"/>
      <c r="BGQ975" s="26"/>
      <c r="BGR975" s="26"/>
      <c r="BGS975" s="26"/>
      <c r="BGT975" s="26"/>
      <c r="BGU975" s="26"/>
      <c r="BGV975" s="26"/>
      <c r="BGW975" s="26"/>
      <c r="BGX975" s="26"/>
      <c r="BGY975" s="26"/>
      <c r="BGZ975" s="26"/>
      <c r="BHA975" s="26"/>
      <c r="BHB975" s="26"/>
      <c r="BHC975" s="26"/>
      <c r="BHD975" s="26"/>
      <c r="BHE975" s="26"/>
      <c r="BHF975" s="26"/>
      <c r="BHG975" s="26"/>
      <c r="BHH975" s="26"/>
      <c r="BHI975" s="26"/>
      <c r="BHJ975" s="26"/>
      <c r="BHK975" s="26"/>
      <c r="BHL975" s="26"/>
      <c r="BHM975" s="26"/>
      <c r="BHN975" s="26"/>
      <c r="BHO975" s="26"/>
      <c r="BHP975" s="26"/>
      <c r="BHQ975" s="26"/>
      <c r="BHR975" s="26"/>
      <c r="BHS975" s="26"/>
      <c r="BHT975" s="26"/>
      <c r="BHU975" s="26"/>
      <c r="BHV975" s="26"/>
      <c r="BHW975" s="26"/>
      <c r="BHX975" s="26"/>
      <c r="BHY975" s="26"/>
      <c r="BHZ975" s="26"/>
      <c r="BIA975" s="26"/>
      <c r="BIB975" s="26"/>
      <c r="BIC975" s="26"/>
      <c r="BID975" s="26"/>
      <c r="BIE975" s="26"/>
      <c r="BIF975" s="26"/>
      <c r="BIG975" s="26"/>
      <c r="BIH975" s="26"/>
      <c r="BII975" s="26"/>
      <c r="BIJ975" s="26"/>
      <c r="BIK975" s="26"/>
      <c r="BIL975" s="26"/>
      <c r="BIM975" s="26"/>
      <c r="BIN975" s="26"/>
      <c r="BIO975" s="26"/>
      <c r="BIP975" s="26"/>
      <c r="BIQ975" s="26"/>
      <c r="BIR975" s="26"/>
      <c r="BIS975" s="26"/>
      <c r="BIT975" s="26"/>
      <c r="BIU975" s="26"/>
      <c r="BIV975" s="26"/>
      <c r="BIW975" s="26"/>
      <c r="BIX975" s="26"/>
      <c r="BIY975" s="26"/>
      <c r="BIZ975" s="26"/>
      <c r="BJA975" s="26"/>
      <c r="BJB975" s="26"/>
      <c r="BJC975" s="26"/>
      <c r="BJD975" s="26"/>
      <c r="BJE975" s="26"/>
      <c r="BJF975" s="26"/>
      <c r="BJG975" s="26"/>
      <c r="BJH975" s="26"/>
      <c r="BJI975" s="26"/>
      <c r="BJJ975" s="26"/>
      <c r="BJK975" s="26"/>
      <c r="BJL975" s="26"/>
      <c r="BJM975" s="26"/>
      <c r="BJN975" s="26"/>
      <c r="BJO975" s="26"/>
      <c r="BJP975" s="26"/>
      <c r="BJQ975" s="26"/>
      <c r="BJR975" s="26"/>
      <c r="BJS975" s="26"/>
      <c r="BJT975" s="26"/>
      <c r="BJU975" s="26"/>
      <c r="BJV975" s="26"/>
      <c r="BJW975" s="26"/>
      <c r="BJX975" s="26"/>
      <c r="BJY975" s="26"/>
      <c r="BJZ975" s="26"/>
      <c r="BKA975" s="26"/>
      <c r="BKB975" s="26"/>
      <c r="BKC975" s="26"/>
      <c r="BKD975" s="26"/>
      <c r="BKE975" s="26"/>
      <c r="BKF975" s="26"/>
      <c r="BKG975" s="26"/>
      <c r="BKH975" s="26"/>
      <c r="BKI975" s="26"/>
      <c r="BKJ975" s="26"/>
      <c r="BKK975" s="26"/>
      <c r="BKL975" s="26"/>
      <c r="BKM975" s="26"/>
      <c r="BKN975" s="26"/>
      <c r="BKO975" s="26"/>
      <c r="BKP975" s="26"/>
      <c r="BKQ975" s="26"/>
      <c r="BKR975" s="26"/>
      <c r="BKS975" s="26"/>
      <c r="BKT975" s="26"/>
      <c r="BKU975" s="26"/>
      <c r="BKV975" s="26"/>
      <c r="BKW975" s="26"/>
      <c r="BKX975" s="26"/>
      <c r="BKY975" s="26"/>
      <c r="BKZ975" s="26"/>
      <c r="BLA975" s="26"/>
      <c r="BLB975" s="26"/>
      <c r="BLC975" s="26"/>
      <c r="BLD975" s="26"/>
      <c r="BLE975" s="26"/>
      <c r="BLF975" s="26"/>
      <c r="BLG975" s="26"/>
      <c r="BLH975" s="26"/>
      <c r="BLI975" s="26"/>
      <c r="BLJ975" s="26"/>
      <c r="BLK975" s="26"/>
      <c r="BLL975" s="26"/>
      <c r="BLM975" s="26"/>
      <c r="BLN975" s="26"/>
      <c r="BLO975" s="26"/>
      <c r="BLP975" s="26"/>
      <c r="BLQ975" s="26"/>
      <c r="BLR975" s="26"/>
      <c r="BLS975" s="26"/>
      <c r="BLT975" s="26"/>
      <c r="BLU975" s="26"/>
      <c r="BLV975" s="26"/>
      <c r="BLW975" s="26"/>
      <c r="BLX975" s="26"/>
      <c r="BLY975" s="26"/>
      <c r="BLZ975" s="26"/>
      <c r="BMA975" s="26"/>
      <c r="BMB975" s="26"/>
      <c r="BMC975" s="26"/>
      <c r="BMD975" s="26"/>
      <c r="BME975" s="26"/>
      <c r="BMF975" s="26"/>
      <c r="BMG975" s="26"/>
      <c r="BMH975" s="26"/>
      <c r="BMI975" s="26"/>
      <c r="BMJ975" s="26"/>
      <c r="BMK975" s="26"/>
      <c r="BML975" s="26"/>
      <c r="BMM975" s="26"/>
      <c r="BMN975" s="26"/>
      <c r="BMO975" s="26"/>
      <c r="BMP975" s="26"/>
      <c r="BMQ975" s="26"/>
      <c r="BMR975" s="26"/>
      <c r="BMS975" s="26"/>
      <c r="BMT975" s="26"/>
      <c r="BMU975" s="26"/>
      <c r="BMV975" s="26"/>
      <c r="BMW975" s="26"/>
      <c r="BMX975" s="26"/>
      <c r="BMY975" s="26"/>
      <c r="BMZ975" s="26"/>
      <c r="BNA975" s="26"/>
      <c r="BNB975" s="26"/>
      <c r="BNC975" s="26"/>
      <c r="BND975" s="26"/>
      <c r="BNE975" s="26"/>
      <c r="BNF975" s="26"/>
      <c r="BNG975" s="26"/>
      <c r="BNH975" s="26"/>
      <c r="BNI975" s="26"/>
      <c r="BNJ975" s="26"/>
      <c r="BNK975" s="26"/>
      <c r="BNL975" s="26"/>
      <c r="BNM975" s="26"/>
      <c r="BNN975" s="26"/>
      <c r="BNO975" s="26"/>
      <c r="BNP975" s="26"/>
      <c r="BNQ975" s="26"/>
      <c r="BNR975" s="26"/>
      <c r="BNS975" s="26"/>
      <c r="BNT975" s="26"/>
      <c r="BNU975" s="26"/>
      <c r="BNV975" s="26"/>
      <c r="BNW975" s="26"/>
      <c r="BNX975" s="26"/>
      <c r="BNY975" s="26"/>
      <c r="BNZ975" s="26"/>
      <c r="BOA975" s="26"/>
      <c r="BOB975" s="26"/>
      <c r="BOC975" s="26"/>
      <c r="BOD975" s="26"/>
      <c r="BOE975" s="26"/>
      <c r="BOF975" s="26"/>
      <c r="BOG975" s="26"/>
      <c r="BOH975" s="26"/>
      <c r="BOI975" s="26"/>
      <c r="BOJ975" s="26"/>
      <c r="BOK975" s="26"/>
      <c r="BOL975" s="26"/>
      <c r="BOM975" s="26"/>
      <c r="BON975" s="26"/>
      <c r="BOO975" s="26"/>
      <c r="BOP975" s="26"/>
      <c r="BOQ975" s="26"/>
      <c r="BOR975" s="26"/>
      <c r="BOS975" s="26"/>
      <c r="BOT975" s="26"/>
      <c r="BOU975" s="26"/>
      <c r="BOV975" s="26"/>
      <c r="BOW975" s="26"/>
      <c r="BOX975" s="26"/>
      <c r="BOY975" s="26"/>
      <c r="BOZ975" s="26"/>
      <c r="BPA975" s="26"/>
      <c r="BPB975" s="26"/>
      <c r="BPC975" s="26"/>
      <c r="BPD975" s="26"/>
      <c r="BPE975" s="26"/>
      <c r="BPF975" s="26"/>
      <c r="BPG975" s="26"/>
      <c r="BPH975" s="26"/>
      <c r="BPI975" s="26"/>
      <c r="BPJ975" s="26"/>
      <c r="BPK975" s="26"/>
      <c r="BPL975" s="26"/>
      <c r="BPM975" s="26"/>
      <c r="BPN975" s="26"/>
      <c r="BPO975" s="26"/>
      <c r="BPP975" s="26"/>
      <c r="BPQ975" s="26"/>
      <c r="BPR975" s="26"/>
      <c r="BPS975" s="26"/>
      <c r="BPT975" s="26"/>
      <c r="BPU975" s="26"/>
      <c r="BPV975" s="26"/>
      <c r="BPW975" s="26"/>
      <c r="BPX975" s="26"/>
      <c r="BPY975" s="26"/>
      <c r="BPZ975" s="26"/>
      <c r="BQA975" s="26"/>
      <c r="BQB975" s="26"/>
      <c r="BQC975" s="26"/>
      <c r="BQD975" s="26"/>
      <c r="BQE975" s="26"/>
      <c r="BQF975" s="26"/>
      <c r="BQG975" s="26"/>
      <c r="BQH975" s="26"/>
      <c r="BQI975" s="26"/>
      <c r="BQJ975" s="26"/>
      <c r="BQK975" s="26"/>
      <c r="BQL975" s="26"/>
      <c r="BQM975" s="26"/>
      <c r="BQN975" s="26"/>
      <c r="BQO975" s="26"/>
      <c r="BQP975" s="26"/>
      <c r="BQQ975" s="26"/>
      <c r="BQR975" s="26"/>
      <c r="BQS975" s="26"/>
      <c r="BQT975" s="26"/>
      <c r="BQU975" s="26"/>
      <c r="BQV975" s="26"/>
      <c r="BQW975" s="26"/>
      <c r="BQX975" s="26"/>
      <c r="BQY975" s="26"/>
      <c r="BQZ975" s="26"/>
      <c r="BRA975" s="26"/>
      <c r="BRB975" s="26"/>
      <c r="BRC975" s="26"/>
      <c r="BRD975" s="26"/>
      <c r="BRE975" s="26"/>
      <c r="BRF975" s="26"/>
      <c r="BRG975" s="26"/>
      <c r="BRH975" s="26"/>
      <c r="BRI975" s="26"/>
      <c r="BRJ975" s="26"/>
      <c r="BRK975" s="26"/>
      <c r="BRL975" s="26"/>
      <c r="BRM975" s="26"/>
      <c r="BRN975" s="26"/>
      <c r="BRO975" s="26"/>
      <c r="BRP975" s="26"/>
      <c r="BRQ975" s="26"/>
      <c r="BRR975" s="26"/>
      <c r="BRS975" s="26"/>
      <c r="BRT975" s="26"/>
      <c r="BRU975" s="26"/>
      <c r="BRV975" s="26"/>
      <c r="BRW975" s="26"/>
      <c r="BRX975" s="26"/>
      <c r="BRY975" s="26"/>
      <c r="BRZ975" s="26"/>
      <c r="BSA975" s="26"/>
      <c r="BSB975" s="26"/>
      <c r="BSC975" s="26"/>
      <c r="BSD975" s="26"/>
      <c r="BSE975" s="26"/>
      <c r="BSF975" s="26"/>
      <c r="BSG975" s="26"/>
      <c r="BSH975" s="26"/>
      <c r="BSI975" s="26"/>
      <c r="BSJ975" s="26"/>
      <c r="BSK975" s="26"/>
      <c r="BSL975" s="26"/>
      <c r="BSM975" s="26"/>
      <c r="BSN975" s="26"/>
      <c r="BSO975" s="26"/>
      <c r="BSP975" s="26"/>
      <c r="BSQ975" s="26"/>
      <c r="BSR975" s="26"/>
      <c r="BSS975" s="26"/>
      <c r="BST975" s="26"/>
      <c r="BSU975" s="26"/>
      <c r="BSV975" s="26"/>
      <c r="BSW975" s="26"/>
      <c r="BSX975" s="26"/>
      <c r="BSY975" s="26"/>
      <c r="BSZ975" s="26"/>
      <c r="BTA975" s="26"/>
      <c r="BTB975" s="26"/>
      <c r="BTC975" s="26"/>
      <c r="BTD975" s="26"/>
      <c r="BTE975" s="26"/>
      <c r="BTF975" s="26"/>
      <c r="BTG975" s="26"/>
      <c r="BTH975" s="26"/>
      <c r="BTI975" s="26"/>
      <c r="BTJ975" s="26"/>
      <c r="BTK975" s="26"/>
      <c r="BTL975" s="26"/>
      <c r="BTM975" s="26"/>
      <c r="BTN975" s="26"/>
      <c r="BTO975" s="26"/>
      <c r="BTP975" s="26"/>
      <c r="BTQ975" s="26"/>
      <c r="BTR975" s="26"/>
      <c r="BTS975" s="26"/>
      <c r="BTT975" s="26"/>
      <c r="BTU975" s="26"/>
      <c r="BTV975" s="26"/>
      <c r="BTW975" s="26"/>
      <c r="BTX975" s="26"/>
      <c r="BTY975" s="26"/>
      <c r="BTZ975" s="26"/>
      <c r="BUA975" s="26"/>
      <c r="BUB975" s="26"/>
      <c r="BUC975" s="26"/>
      <c r="BUD975" s="26"/>
      <c r="BUE975" s="26"/>
      <c r="BUF975" s="26"/>
      <c r="BUG975" s="26"/>
      <c r="BUH975" s="26"/>
      <c r="BUI975" s="26"/>
      <c r="BUJ975" s="26"/>
      <c r="BUK975" s="26"/>
      <c r="BUL975" s="26"/>
      <c r="BUM975" s="26"/>
      <c r="BUN975" s="26"/>
      <c r="BUO975" s="26"/>
      <c r="BUP975" s="26"/>
      <c r="BUQ975" s="26"/>
      <c r="BUR975" s="26"/>
      <c r="BUS975" s="26"/>
      <c r="BUT975" s="26"/>
      <c r="BUU975" s="26"/>
      <c r="BUV975" s="26"/>
      <c r="BUW975" s="26"/>
      <c r="BUX975" s="26"/>
      <c r="BUY975" s="26"/>
      <c r="BUZ975" s="26"/>
      <c r="BVA975" s="26"/>
      <c r="BVB975" s="26"/>
      <c r="BVC975" s="26"/>
      <c r="BVD975" s="26"/>
      <c r="BVE975" s="26"/>
      <c r="BVF975" s="26"/>
      <c r="BVG975" s="26"/>
      <c r="BVH975" s="26"/>
      <c r="BVI975" s="26"/>
      <c r="BVJ975" s="26"/>
      <c r="BVK975" s="26"/>
      <c r="BVL975" s="26"/>
      <c r="BVM975" s="26"/>
      <c r="BVN975" s="26"/>
      <c r="BVO975" s="26"/>
      <c r="BVP975" s="26"/>
      <c r="BVQ975" s="26"/>
      <c r="BVR975" s="26"/>
      <c r="BVS975" s="26"/>
      <c r="BVT975" s="26"/>
      <c r="BVU975" s="26"/>
      <c r="BVV975" s="26"/>
      <c r="BVW975" s="26"/>
      <c r="BVX975" s="26"/>
      <c r="BVY975" s="26"/>
      <c r="BVZ975" s="26"/>
      <c r="BWA975" s="26"/>
      <c r="BWB975" s="26"/>
      <c r="BWC975" s="26"/>
      <c r="BWD975" s="26"/>
      <c r="BWE975" s="26"/>
      <c r="BWF975" s="26"/>
      <c r="BWG975" s="26"/>
      <c r="BWH975" s="26"/>
      <c r="BWI975" s="26"/>
      <c r="BWJ975" s="26"/>
      <c r="BWK975" s="26"/>
      <c r="BWL975" s="26"/>
      <c r="BWM975" s="26"/>
      <c r="BWN975" s="26"/>
      <c r="BWO975" s="26"/>
      <c r="BWP975" s="26"/>
      <c r="BWQ975" s="26"/>
      <c r="BWR975" s="26"/>
      <c r="BWS975" s="26"/>
      <c r="BWT975" s="26"/>
      <c r="BWU975" s="26"/>
      <c r="BWV975" s="26"/>
      <c r="BWW975" s="26"/>
      <c r="BWX975" s="26"/>
      <c r="BWY975" s="26"/>
      <c r="BWZ975" s="26"/>
      <c r="BXA975" s="26"/>
      <c r="BXB975" s="26"/>
      <c r="BXC975" s="26"/>
      <c r="BXD975" s="26"/>
      <c r="BXE975" s="26"/>
      <c r="BXF975" s="26"/>
      <c r="BXG975" s="26"/>
      <c r="BXH975" s="26"/>
      <c r="BXI975" s="26"/>
      <c r="BXJ975" s="26"/>
      <c r="BXK975" s="26"/>
      <c r="BXL975" s="26"/>
      <c r="BXM975" s="26"/>
      <c r="BXN975" s="26"/>
      <c r="BXO975" s="26"/>
      <c r="BXP975" s="26"/>
      <c r="BXQ975" s="26"/>
      <c r="BXR975" s="26"/>
      <c r="BXS975" s="26"/>
      <c r="BXT975" s="26"/>
      <c r="BXU975" s="26"/>
      <c r="BXV975" s="26"/>
      <c r="BXW975" s="26"/>
      <c r="BXX975" s="26"/>
      <c r="BXY975" s="26"/>
      <c r="BXZ975" s="26"/>
      <c r="BYA975" s="26"/>
      <c r="BYB975" s="26"/>
      <c r="BYC975" s="26"/>
      <c r="BYD975" s="26"/>
      <c r="BYE975" s="26"/>
      <c r="BYF975" s="26"/>
      <c r="BYG975" s="26"/>
      <c r="BYH975" s="26"/>
      <c r="BYI975" s="26"/>
      <c r="BYJ975" s="26"/>
      <c r="BYK975" s="26"/>
      <c r="BYL975" s="26"/>
      <c r="BYM975" s="26"/>
      <c r="BYN975" s="26"/>
      <c r="BYO975" s="26"/>
      <c r="BYP975" s="26"/>
      <c r="BYQ975" s="26"/>
      <c r="BYR975" s="26"/>
      <c r="BYS975" s="26"/>
      <c r="BYT975" s="26"/>
      <c r="BYU975" s="26"/>
      <c r="BYV975" s="26"/>
      <c r="BYW975" s="26"/>
      <c r="BYX975" s="26"/>
      <c r="BYY975" s="26"/>
      <c r="BYZ975" s="26"/>
      <c r="BZA975" s="26"/>
      <c r="BZB975" s="26"/>
      <c r="BZC975" s="26"/>
      <c r="BZD975" s="26"/>
      <c r="BZE975" s="26"/>
      <c r="BZF975" s="26"/>
      <c r="BZG975" s="26"/>
      <c r="BZH975" s="26"/>
      <c r="BZI975" s="26"/>
      <c r="BZJ975" s="26"/>
      <c r="BZK975" s="26"/>
      <c r="BZL975" s="26"/>
      <c r="BZM975" s="26"/>
      <c r="BZN975" s="26"/>
      <c r="BZO975" s="26"/>
      <c r="BZP975" s="26"/>
      <c r="BZQ975" s="26"/>
      <c r="BZR975" s="26"/>
      <c r="BZS975" s="26"/>
      <c r="BZT975" s="26"/>
      <c r="BZU975" s="26"/>
      <c r="BZV975" s="26"/>
      <c r="BZW975" s="26"/>
      <c r="BZX975" s="26"/>
      <c r="BZY975" s="26"/>
      <c r="BZZ975" s="26"/>
      <c r="CAA975" s="26"/>
      <c r="CAB975" s="26"/>
      <c r="CAC975" s="26"/>
      <c r="CAD975" s="26"/>
      <c r="CAE975" s="26"/>
      <c r="CAF975" s="26"/>
      <c r="CAG975" s="26"/>
      <c r="CAH975" s="26"/>
      <c r="CAI975" s="26"/>
      <c r="CAJ975" s="26"/>
      <c r="CAK975" s="26"/>
      <c r="CAL975" s="26"/>
      <c r="CAM975" s="26"/>
      <c r="CAN975" s="26"/>
      <c r="CAO975" s="26"/>
      <c r="CAP975" s="26"/>
      <c r="CAQ975" s="26"/>
      <c r="CAR975" s="26"/>
      <c r="CAS975" s="26"/>
      <c r="CAT975" s="26"/>
      <c r="CAU975" s="26"/>
      <c r="CAV975" s="26"/>
      <c r="CAW975" s="26"/>
      <c r="CAX975" s="26"/>
      <c r="CAY975" s="26"/>
      <c r="CAZ975" s="26"/>
      <c r="CBA975" s="26"/>
      <c r="CBB975" s="26"/>
      <c r="CBC975" s="26"/>
      <c r="CBD975" s="26"/>
      <c r="CBE975" s="26"/>
      <c r="CBF975" s="26"/>
      <c r="CBG975" s="26"/>
      <c r="CBH975" s="26"/>
      <c r="CBI975" s="26"/>
      <c r="CBJ975" s="26"/>
      <c r="CBK975" s="26"/>
      <c r="CBL975" s="26"/>
      <c r="CBM975" s="26"/>
      <c r="CBN975" s="26"/>
      <c r="CBO975" s="26"/>
      <c r="CBP975" s="26"/>
      <c r="CBQ975" s="26"/>
      <c r="CBR975" s="26"/>
      <c r="CBS975" s="26"/>
      <c r="CBT975" s="26"/>
      <c r="CBU975" s="26"/>
      <c r="CBV975" s="26"/>
      <c r="CBW975" s="26"/>
      <c r="CBX975" s="26"/>
      <c r="CBY975" s="26"/>
      <c r="CBZ975" s="26"/>
      <c r="CCA975" s="26"/>
      <c r="CCB975" s="26"/>
      <c r="CCC975" s="26"/>
      <c r="CCD975" s="26"/>
      <c r="CCE975" s="26"/>
      <c r="CCF975" s="26"/>
      <c r="CCG975" s="26"/>
      <c r="CCH975" s="26"/>
      <c r="CCI975" s="26"/>
      <c r="CCJ975" s="26"/>
      <c r="CCK975" s="26"/>
      <c r="CCL975" s="26"/>
      <c r="CCM975" s="26"/>
      <c r="CCN975" s="26"/>
      <c r="CCO975" s="26"/>
      <c r="CCP975" s="26"/>
      <c r="CCQ975" s="26"/>
      <c r="CCR975" s="26"/>
      <c r="CCS975" s="26"/>
      <c r="CCT975" s="26"/>
      <c r="CCU975" s="26"/>
      <c r="CCV975" s="26"/>
      <c r="CCW975" s="26"/>
      <c r="CCX975" s="26"/>
      <c r="CCY975" s="26"/>
      <c r="CCZ975" s="26"/>
      <c r="CDA975" s="26"/>
      <c r="CDB975" s="26"/>
      <c r="CDC975" s="26"/>
      <c r="CDD975" s="26"/>
      <c r="CDE975" s="26"/>
      <c r="CDF975" s="26"/>
      <c r="CDG975" s="26"/>
      <c r="CDH975" s="26"/>
      <c r="CDI975" s="26"/>
      <c r="CDJ975" s="26"/>
      <c r="CDK975" s="26"/>
      <c r="CDL975" s="26"/>
      <c r="CDM975" s="26"/>
      <c r="CDN975" s="26"/>
      <c r="CDO975" s="26"/>
      <c r="CDP975" s="26"/>
      <c r="CDQ975" s="26"/>
      <c r="CDR975" s="26"/>
      <c r="CDS975" s="26"/>
      <c r="CDT975" s="26"/>
      <c r="CDU975" s="26"/>
      <c r="CDV975" s="26"/>
      <c r="CDW975" s="26"/>
      <c r="CDX975" s="26"/>
      <c r="CDY975" s="26"/>
      <c r="CDZ975" s="26"/>
      <c r="CEA975" s="26"/>
      <c r="CEB975" s="26"/>
      <c r="CEC975" s="26"/>
      <c r="CED975" s="26"/>
      <c r="CEE975" s="26"/>
      <c r="CEF975" s="26"/>
      <c r="CEG975" s="26"/>
      <c r="CEH975" s="26"/>
      <c r="CEI975" s="26"/>
      <c r="CEJ975" s="26"/>
      <c r="CEK975" s="26"/>
      <c r="CEL975" s="26"/>
      <c r="CEM975" s="26"/>
      <c r="CEN975" s="26"/>
      <c r="CEO975" s="26"/>
      <c r="CEP975" s="26"/>
      <c r="CEQ975" s="26"/>
      <c r="CER975" s="26"/>
      <c r="CES975" s="26"/>
      <c r="CET975" s="26"/>
      <c r="CEU975" s="26"/>
      <c r="CEV975" s="26"/>
      <c r="CEW975" s="26"/>
      <c r="CEX975" s="26"/>
      <c r="CEY975" s="26"/>
      <c r="CEZ975" s="26"/>
      <c r="CFA975" s="26"/>
      <c r="CFB975" s="26"/>
      <c r="CFC975" s="26"/>
      <c r="CFD975" s="26"/>
      <c r="CFE975" s="26"/>
      <c r="CFF975" s="26"/>
      <c r="CFG975" s="26"/>
      <c r="CFH975" s="26"/>
      <c r="CFI975" s="26"/>
      <c r="CFJ975" s="26"/>
      <c r="CFK975" s="26"/>
      <c r="CFL975" s="26"/>
      <c r="CFM975" s="26"/>
      <c r="CFN975" s="26"/>
      <c r="CFO975" s="26"/>
      <c r="CFP975" s="26"/>
      <c r="CFQ975" s="26"/>
      <c r="CFR975" s="26"/>
      <c r="CFS975" s="26"/>
      <c r="CFT975" s="26"/>
      <c r="CFU975" s="26"/>
      <c r="CFV975" s="26"/>
      <c r="CFW975" s="26"/>
      <c r="CFX975" s="26"/>
      <c r="CFY975" s="26"/>
      <c r="CFZ975" s="26"/>
      <c r="CGA975" s="26"/>
      <c r="CGB975" s="26"/>
      <c r="CGC975" s="26"/>
      <c r="CGD975" s="26"/>
      <c r="CGE975" s="26"/>
      <c r="CGF975" s="26"/>
      <c r="CGG975" s="26"/>
      <c r="CGH975" s="26"/>
      <c r="CGI975" s="26"/>
      <c r="CGJ975" s="26"/>
      <c r="CGK975" s="26"/>
      <c r="CGL975" s="26"/>
      <c r="CGM975" s="26"/>
      <c r="CGN975" s="26"/>
      <c r="CGO975" s="26"/>
      <c r="CGP975" s="26"/>
      <c r="CGQ975" s="26"/>
      <c r="CGR975" s="26"/>
      <c r="CGS975" s="26"/>
      <c r="CGT975" s="26"/>
      <c r="CGU975" s="26"/>
      <c r="CGV975" s="26"/>
      <c r="CGW975" s="26"/>
      <c r="CGX975" s="26"/>
      <c r="CGY975" s="26"/>
      <c r="CGZ975" s="26"/>
      <c r="CHA975" s="26"/>
      <c r="CHB975" s="26"/>
      <c r="CHC975" s="26"/>
      <c r="CHD975" s="26"/>
      <c r="CHE975" s="26"/>
      <c r="CHF975" s="26"/>
      <c r="CHG975" s="26"/>
      <c r="CHH975" s="26"/>
      <c r="CHI975" s="26"/>
      <c r="CHJ975" s="26"/>
      <c r="CHK975" s="26"/>
      <c r="CHL975" s="26"/>
      <c r="CHM975" s="26"/>
      <c r="CHN975" s="26"/>
      <c r="CHO975" s="26"/>
      <c r="CHP975" s="26"/>
      <c r="CHQ975" s="26"/>
      <c r="CHR975" s="26"/>
      <c r="CHS975" s="26"/>
      <c r="CHT975" s="26"/>
      <c r="CHU975" s="26"/>
      <c r="CHV975" s="26"/>
      <c r="CHW975" s="26"/>
      <c r="CHX975" s="26"/>
      <c r="CHY975" s="26"/>
      <c r="CHZ975" s="26"/>
      <c r="CIA975" s="26"/>
      <c r="CIB975" s="26"/>
      <c r="CIC975" s="26"/>
      <c r="CID975" s="26"/>
      <c r="CIE975" s="26"/>
      <c r="CIF975" s="26"/>
      <c r="CIG975" s="26"/>
      <c r="CIH975" s="26"/>
      <c r="CII975" s="26"/>
      <c r="CIJ975" s="26"/>
      <c r="CIK975" s="26"/>
      <c r="CIL975" s="26"/>
      <c r="CIM975" s="26"/>
      <c r="CIN975" s="26"/>
      <c r="CIO975" s="26"/>
      <c r="CIP975" s="26"/>
      <c r="CIQ975" s="26"/>
      <c r="CIR975" s="26"/>
      <c r="CIS975" s="26"/>
      <c r="CIT975" s="26"/>
      <c r="CIU975" s="26"/>
      <c r="CIV975" s="26"/>
      <c r="CIW975" s="26"/>
      <c r="CIX975" s="26"/>
      <c r="CIY975" s="26"/>
      <c r="CIZ975" s="26"/>
      <c r="CJA975" s="26"/>
      <c r="CJB975" s="26"/>
      <c r="CJC975" s="26"/>
      <c r="CJD975" s="26"/>
      <c r="CJE975" s="26"/>
      <c r="CJF975" s="26"/>
      <c r="CJG975" s="26"/>
      <c r="CJH975" s="26"/>
      <c r="CJI975" s="26"/>
      <c r="CJJ975" s="26"/>
      <c r="CJK975" s="26"/>
      <c r="CJL975" s="26"/>
      <c r="CJM975" s="26"/>
      <c r="CJN975" s="26"/>
      <c r="CJO975" s="26"/>
      <c r="CJP975" s="26"/>
      <c r="CJQ975" s="26"/>
      <c r="CJR975" s="26"/>
      <c r="CJS975" s="26"/>
      <c r="CJT975" s="26"/>
      <c r="CJU975" s="26"/>
      <c r="CJV975" s="26"/>
      <c r="CJW975" s="26"/>
      <c r="CJX975" s="26"/>
      <c r="CJY975" s="26"/>
      <c r="CJZ975" s="26"/>
      <c r="CKA975" s="26"/>
      <c r="CKB975" s="26"/>
      <c r="CKC975" s="26"/>
      <c r="CKD975" s="26"/>
      <c r="CKE975" s="26"/>
      <c r="CKF975" s="26"/>
      <c r="CKG975" s="26"/>
      <c r="CKH975" s="26"/>
      <c r="CKI975" s="26"/>
      <c r="CKJ975" s="26"/>
      <c r="CKK975" s="26"/>
      <c r="CKL975" s="26"/>
      <c r="CKM975" s="26"/>
      <c r="CKN975" s="26"/>
      <c r="CKO975" s="26"/>
      <c r="CKP975" s="26"/>
      <c r="CKQ975" s="26"/>
      <c r="CKR975" s="26"/>
      <c r="CKS975" s="26"/>
      <c r="CKT975" s="26"/>
      <c r="CKU975" s="26"/>
      <c r="CKV975" s="26"/>
      <c r="CKW975" s="26"/>
      <c r="CKX975" s="26"/>
      <c r="CKY975" s="26"/>
      <c r="CKZ975" s="26"/>
      <c r="CLA975" s="26"/>
      <c r="CLB975" s="26"/>
      <c r="CLC975" s="26"/>
      <c r="CLD975" s="26"/>
      <c r="CLE975" s="26"/>
      <c r="CLF975" s="26"/>
      <c r="CLG975" s="26"/>
      <c r="CLH975" s="26"/>
      <c r="CLI975" s="26"/>
      <c r="CLJ975" s="26"/>
      <c r="CLK975" s="26"/>
      <c r="CLL975" s="26"/>
      <c r="CLM975" s="26"/>
      <c r="CLN975" s="26"/>
      <c r="CLO975" s="26"/>
      <c r="CLP975" s="26"/>
      <c r="CLQ975" s="26"/>
      <c r="CLR975" s="26"/>
      <c r="CLS975" s="26"/>
      <c r="CLT975" s="26"/>
      <c r="CLU975" s="26"/>
      <c r="CLV975" s="26"/>
      <c r="CLW975" s="26"/>
      <c r="CLX975" s="26"/>
      <c r="CLY975" s="26"/>
      <c r="CLZ975" s="26"/>
      <c r="CMA975" s="26"/>
      <c r="CMB975" s="26"/>
      <c r="CMC975" s="26"/>
      <c r="CMD975" s="26"/>
      <c r="CME975" s="26"/>
      <c r="CMF975" s="26"/>
      <c r="CMG975" s="26"/>
      <c r="CMH975" s="26"/>
      <c r="CMI975" s="26"/>
      <c r="CMJ975" s="26"/>
      <c r="CMK975" s="26"/>
      <c r="CML975" s="26"/>
      <c r="CMM975" s="26"/>
      <c r="CMN975" s="26"/>
      <c r="CMO975" s="26"/>
      <c r="CMP975" s="26"/>
      <c r="CMQ975" s="26"/>
      <c r="CMR975" s="26"/>
      <c r="CMS975" s="26"/>
      <c r="CMT975" s="26"/>
      <c r="CMU975" s="26"/>
      <c r="CMV975" s="26"/>
      <c r="CMW975" s="26"/>
      <c r="CMX975" s="26"/>
      <c r="CMY975" s="26"/>
      <c r="CMZ975" s="26"/>
      <c r="CNA975" s="26"/>
      <c r="CNB975" s="26"/>
      <c r="CNC975" s="26"/>
      <c r="CND975" s="26"/>
      <c r="CNE975" s="26"/>
      <c r="CNF975" s="26"/>
      <c r="CNG975" s="26"/>
      <c r="CNH975" s="26"/>
      <c r="CNI975" s="26"/>
      <c r="CNJ975" s="26"/>
      <c r="CNK975" s="26"/>
      <c r="CNL975" s="26"/>
      <c r="CNM975" s="26"/>
      <c r="CNN975" s="26"/>
      <c r="CNO975" s="26"/>
      <c r="CNP975" s="26"/>
      <c r="CNQ975" s="26"/>
      <c r="CNR975" s="26"/>
      <c r="CNS975" s="26"/>
      <c r="CNT975" s="26"/>
      <c r="CNU975" s="26"/>
      <c r="CNV975" s="26"/>
      <c r="CNW975" s="26"/>
      <c r="CNX975" s="26"/>
      <c r="CNY975" s="26"/>
      <c r="CNZ975" s="26"/>
      <c r="COA975" s="26"/>
      <c r="COB975" s="26"/>
      <c r="COC975" s="26"/>
      <c r="COD975" s="26"/>
      <c r="COE975" s="26"/>
      <c r="COF975" s="26"/>
      <c r="COG975" s="26"/>
      <c r="COH975" s="26"/>
      <c r="COI975" s="26"/>
      <c r="COJ975" s="26"/>
      <c r="COK975" s="26"/>
      <c r="COL975" s="26"/>
      <c r="COM975" s="26"/>
      <c r="CON975" s="26"/>
      <c r="COO975" s="26"/>
      <c r="COP975" s="26"/>
      <c r="COQ975" s="26"/>
      <c r="COR975" s="26"/>
      <c r="COS975" s="26"/>
      <c r="COT975" s="26"/>
      <c r="COU975" s="26"/>
      <c r="COV975" s="26"/>
      <c r="COW975" s="26"/>
      <c r="COX975" s="26"/>
      <c r="COY975" s="26"/>
      <c r="COZ975" s="26"/>
      <c r="CPA975" s="26"/>
      <c r="CPB975" s="26"/>
      <c r="CPC975" s="26"/>
      <c r="CPD975" s="26"/>
      <c r="CPE975" s="26"/>
      <c r="CPF975" s="26"/>
      <c r="CPG975" s="26"/>
      <c r="CPH975" s="26"/>
      <c r="CPI975" s="26"/>
      <c r="CPJ975" s="26"/>
      <c r="CPK975" s="26"/>
      <c r="CPL975" s="26"/>
      <c r="CPM975" s="26"/>
      <c r="CPN975" s="26"/>
      <c r="CPO975" s="26"/>
      <c r="CPP975" s="26"/>
      <c r="CPQ975" s="26"/>
      <c r="CPR975" s="26"/>
      <c r="CPS975" s="26"/>
      <c r="CPT975" s="26"/>
      <c r="CPU975" s="26"/>
      <c r="CPV975" s="26"/>
      <c r="CPW975" s="26"/>
      <c r="CPX975" s="26"/>
      <c r="CPY975" s="26"/>
      <c r="CPZ975" s="26"/>
      <c r="CQA975" s="26"/>
      <c r="CQB975" s="26"/>
      <c r="CQC975" s="26"/>
      <c r="CQD975" s="26"/>
      <c r="CQE975" s="26"/>
      <c r="CQF975" s="26"/>
      <c r="CQG975" s="26"/>
      <c r="CQH975" s="26"/>
      <c r="CQI975" s="26"/>
      <c r="CQJ975" s="26"/>
      <c r="CQK975" s="26"/>
      <c r="CQL975" s="26"/>
      <c r="CQM975" s="26"/>
      <c r="CQN975" s="26"/>
      <c r="CQO975" s="26"/>
      <c r="CQP975" s="26"/>
      <c r="CQQ975" s="26"/>
      <c r="CQR975" s="26"/>
      <c r="CQS975" s="26"/>
      <c r="CQT975" s="26"/>
      <c r="CQU975" s="26"/>
      <c r="CQV975" s="26"/>
      <c r="CQW975" s="26"/>
      <c r="CQX975" s="26"/>
      <c r="CQY975" s="26"/>
      <c r="CQZ975" s="26"/>
      <c r="CRA975" s="26"/>
      <c r="CRB975" s="26"/>
      <c r="CRC975" s="26"/>
      <c r="CRD975" s="26"/>
      <c r="CRE975" s="26"/>
      <c r="CRF975" s="26"/>
      <c r="CRG975" s="26"/>
      <c r="CRH975" s="26"/>
      <c r="CRI975" s="26"/>
      <c r="CRJ975" s="26"/>
      <c r="CRK975" s="26"/>
      <c r="CRL975" s="26"/>
      <c r="CRM975" s="26"/>
      <c r="CRN975" s="26"/>
      <c r="CRO975" s="26"/>
      <c r="CRP975" s="26"/>
      <c r="CRQ975" s="26"/>
      <c r="CRR975" s="26"/>
      <c r="CRS975" s="26"/>
      <c r="CRT975" s="26"/>
      <c r="CRU975" s="26"/>
      <c r="CRV975" s="26"/>
      <c r="CRW975" s="26"/>
      <c r="CRX975" s="26"/>
      <c r="CRY975" s="26"/>
      <c r="CRZ975" s="26"/>
      <c r="CSA975" s="26"/>
      <c r="CSB975" s="26"/>
      <c r="CSC975" s="26"/>
      <c r="CSD975" s="26"/>
      <c r="CSE975" s="26"/>
      <c r="CSF975" s="26"/>
      <c r="CSG975" s="26"/>
      <c r="CSH975" s="26"/>
      <c r="CSI975" s="26"/>
      <c r="CSJ975" s="26"/>
      <c r="CSK975" s="26"/>
      <c r="CSL975" s="26"/>
      <c r="CSM975" s="26"/>
      <c r="CSN975" s="26"/>
      <c r="CSO975" s="26"/>
      <c r="CSP975" s="26"/>
      <c r="CSQ975" s="26"/>
      <c r="CSR975" s="26"/>
      <c r="CSS975" s="26"/>
      <c r="CST975" s="26"/>
      <c r="CSU975" s="26"/>
      <c r="CSV975" s="26"/>
      <c r="CSW975" s="26"/>
      <c r="CSX975" s="26"/>
      <c r="CSY975" s="26"/>
      <c r="CSZ975" s="26"/>
      <c r="CTA975" s="26"/>
      <c r="CTB975" s="26"/>
      <c r="CTC975" s="26"/>
      <c r="CTD975" s="26"/>
      <c r="CTE975" s="26"/>
      <c r="CTF975" s="26"/>
      <c r="CTG975" s="26"/>
      <c r="CTH975" s="26"/>
      <c r="CTI975" s="26"/>
      <c r="CTJ975" s="26"/>
      <c r="CTK975" s="26"/>
      <c r="CTL975" s="26"/>
      <c r="CTM975" s="26"/>
      <c r="CTN975" s="26"/>
      <c r="CTO975" s="26"/>
      <c r="CTP975" s="26"/>
      <c r="CTQ975" s="26"/>
      <c r="CTR975" s="26"/>
      <c r="CTS975" s="26"/>
      <c r="CTT975" s="26"/>
      <c r="CTU975" s="26"/>
      <c r="CTV975" s="26"/>
      <c r="CTW975" s="26"/>
      <c r="CTX975" s="26"/>
      <c r="CTY975" s="26"/>
      <c r="CTZ975" s="26"/>
      <c r="CUA975" s="26"/>
      <c r="CUB975" s="26"/>
      <c r="CUC975" s="26"/>
      <c r="CUD975" s="26"/>
      <c r="CUE975" s="26"/>
      <c r="CUF975" s="26"/>
      <c r="CUG975" s="26"/>
      <c r="CUH975" s="26"/>
      <c r="CUI975" s="26"/>
      <c r="CUJ975" s="26"/>
      <c r="CUK975" s="26"/>
      <c r="CUL975" s="26"/>
      <c r="CUM975" s="26"/>
      <c r="CUN975" s="26"/>
      <c r="CUO975" s="26"/>
      <c r="CUP975" s="26"/>
      <c r="CUQ975" s="26"/>
      <c r="CUR975" s="26"/>
      <c r="CUS975" s="26"/>
      <c r="CUT975" s="26"/>
      <c r="CUU975" s="26"/>
      <c r="CUV975" s="26"/>
      <c r="CUW975" s="26"/>
      <c r="CUX975" s="26"/>
      <c r="CUY975" s="26"/>
      <c r="CUZ975" s="26"/>
      <c r="CVA975" s="26"/>
      <c r="CVB975" s="26"/>
      <c r="CVC975" s="26"/>
      <c r="CVD975" s="26"/>
      <c r="CVE975" s="26"/>
      <c r="CVF975" s="26"/>
      <c r="CVG975" s="26"/>
      <c r="CVH975" s="26"/>
      <c r="CVI975" s="26"/>
      <c r="CVJ975" s="26"/>
      <c r="CVK975" s="26"/>
      <c r="CVL975" s="26"/>
      <c r="CVM975" s="26"/>
      <c r="CVN975" s="26"/>
      <c r="CVO975" s="26"/>
      <c r="CVP975" s="26"/>
      <c r="CVQ975" s="26"/>
      <c r="CVR975" s="26"/>
      <c r="CVS975" s="26"/>
      <c r="CVT975" s="26"/>
      <c r="CVU975" s="26"/>
      <c r="CVV975" s="26"/>
      <c r="CVW975" s="26"/>
      <c r="CVX975" s="26"/>
      <c r="CVY975" s="26"/>
      <c r="CVZ975" s="26"/>
      <c r="CWA975" s="26"/>
      <c r="CWB975" s="26"/>
      <c r="CWC975" s="26"/>
      <c r="CWD975" s="26"/>
      <c r="CWE975" s="26"/>
      <c r="CWF975" s="26"/>
      <c r="CWG975" s="26"/>
      <c r="CWH975" s="26"/>
      <c r="CWI975" s="26"/>
      <c r="CWJ975" s="26"/>
      <c r="CWK975" s="26"/>
      <c r="CWL975" s="26"/>
      <c r="CWM975" s="26"/>
      <c r="CWN975" s="26"/>
      <c r="CWO975" s="26"/>
      <c r="CWP975" s="26"/>
      <c r="CWQ975" s="26"/>
      <c r="CWR975" s="26"/>
      <c r="CWS975" s="26"/>
      <c r="CWT975" s="26"/>
      <c r="CWU975" s="26"/>
      <c r="CWV975" s="26"/>
      <c r="CWW975" s="26"/>
      <c r="CWX975" s="26"/>
      <c r="CWY975" s="26"/>
      <c r="CWZ975" s="26"/>
      <c r="CXA975" s="26"/>
      <c r="CXB975" s="26"/>
      <c r="CXC975" s="26"/>
      <c r="CXD975" s="26"/>
      <c r="CXE975" s="26"/>
      <c r="CXF975" s="26"/>
      <c r="CXG975" s="26"/>
      <c r="CXH975" s="26"/>
      <c r="CXI975" s="26"/>
      <c r="CXJ975" s="26"/>
      <c r="CXK975" s="26"/>
      <c r="CXL975" s="26"/>
      <c r="CXM975" s="26"/>
      <c r="CXN975" s="26"/>
      <c r="CXO975" s="26"/>
      <c r="CXP975" s="26"/>
      <c r="CXQ975" s="26"/>
      <c r="CXR975" s="26"/>
      <c r="CXS975" s="26"/>
      <c r="CXT975" s="26"/>
      <c r="CXU975" s="26"/>
      <c r="CXV975" s="26"/>
      <c r="CXW975" s="26"/>
      <c r="CXX975" s="26"/>
      <c r="CXY975" s="26"/>
      <c r="CXZ975" s="26"/>
      <c r="CYA975" s="26"/>
      <c r="CYB975" s="26"/>
      <c r="CYC975" s="26"/>
      <c r="CYD975" s="26"/>
      <c r="CYE975" s="26"/>
      <c r="CYF975" s="26"/>
      <c r="CYG975" s="26"/>
      <c r="CYH975" s="26"/>
      <c r="CYI975" s="26"/>
      <c r="CYJ975" s="26"/>
      <c r="CYK975" s="26"/>
      <c r="CYL975" s="26"/>
      <c r="CYM975" s="26"/>
      <c r="CYN975" s="26"/>
      <c r="CYO975" s="26"/>
      <c r="CYP975" s="26"/>
      <c r="CYQ975" s="26"/>
      <c r="CYR975" s="26"/>
      <c r="CYS975" s="26"/>
      <c r="CYT975" s="26"/>
      <c r="CYU975" s="26"/>
      <c r="CYV975" s="26"/>
      <c r="CYW975" s="26"/>
      <c r="CYX975" s="26"/>
      <c r="CYY975" s="26"/>
      <c r="CYZ975" s="26"/>
      <c r="CZA975" s="26"/>
      <c r="CZB975" s="26"/>
      <c r="CZC975" s="26"/>
      <c r="CZD975" s="26"/>
      <c r="CZE975" s="26"/>
      <c r="CZF975" s="26"/>
      <c r="CZG975" s="26"/>
      <c r="CZH975" s="26"/>
      <c r="CZI975" s="26"/>
      <c r="CZJ975" s="26"/>
      <c r="CZK975" s="26"/>
      <c r="CZL975" s="26"/>
      <c r="CZM975" s="26"/>
      <c r="CZN975" s="26"/>
      <c r="CZO975" s="26"/>
      <c r="CZP975" s="26"/>
      <c r="CZQ975" s="26"/>
      <c r="CZR975" s="26"/>
      <c r="CZS975" s="26"/>
      <c r="CZT975" s="26"/>
      <c r="CZU975" s="26"/>
      <c r="CZV975" s="26"/>
      <c r="CZW975" s="26"/>
      <c r="CZX975" s="26"/>
      <c r="CZY975" s="26"/>
      <c r="CZZ975" s="26"/>
      <c r="DAA975" s="26"/>
      <c r="DAB975" s="26"/>
      <c r="DAC975" s="26"/>
      <c r="DAD975" s="26"/>
      <c r="DAE975" s="26"/>
      <c r="DAF975" s="26"/>
      <c r="DAG975" s="26"/>
      <c r="DAH975" s="26"/>
      <c r="DAI975" s="26"/>
      <c r="DAJ975" s="26"/>
      <c r="DAK975" s="26"/>
      <c r="DAL975" s="26"/>
      <c r="DAM975" s="26"/>
      <c r="DAN975" s="26"/>
      <c r="DAO975" s="26"/>
      <c r="DAP975" s="26"/>
      <c r="DAQ975" s="26"/>
      <c r="DAR975" s="26"/>
      <c r="DAS975" s="26"/>
      <c r="DAT975" s="26"/>
      <c r="DAU975" s="26"/>
      <c r="DAV975" s="26"/>
      <c r="DAW975" s="26"/>
      <c r="DAX975" s="26"/>
      <c r="DAY975" s="26"/>
      <c r="DAZ975" s="26"/>
      <c r="DBA975" s="26"/>
      <c r="DBB975" s="26"/>
      <c r="DBC975" s="26"/>
      <c r="DBD975" s="26"/>
      <c r="DBE975" s="26"/>
      <c r="DBF975" s="26"/>
      <c r="DBG975" s="26"/>
      <c r="DBH975" s="26"/>
      <c r="DBI975" s="26"/>
      <c r="DBJ975" s="26"/>
      <c r="DBK975" s="26"/>
      <c r="DBL975" s="26"/>
      <c r="DBM975" s="26"/>
      <c r="DBN975" s="26"/>
      <c r="DBO975" s="26"/>
      <c r="DBP975" s="26"/>
      <c r="DBQ975" s="26"/>
      <c r="DBR975" s="26"/>
      <c r="DBS975" s="26"/>
      <c r="DBT975" s="26"/>
      <c r="DBU975" s="26"/>
      <c r="DBV975" s="26"/>
      <c r="DBW975" s="26"/>
      <c r="DBX975" s="26"/>
      <c r="DBY975" s="26"/>
      <c r="DBZ975" s="26"/>
      <c r="DCA975" s="26"/>
      <c r="DCB975" s="26"/>
      <c r="DCC975" s="26"/>
      <c r="DCD975" s="26"/>
      <c r="DCE975" s="26"/>
      <c r="DCF975" s="26"/>
      <c r="DCG975" s="26"/>
      <c r="DCH975" s="26"/>
      <c r="DCI975" s="26"/>
      <c r="DCJ975" s="26"/>
      <c r="DCK975" s="26"/>
      <c r="DCL975" s="26"/>
      <c r="DCM975" s="26"/>
      <c r="DCN975" s="26"/>
      <c r="DCO975" s="26"/>
      <c r="DCP975" s="26"/>
      <c r="DCQ975" s="26"/>
      <c r="DCR975" s="26"/>
      <c r="DCS975" s="26"/>
      <c r="DCT975" s="26"/>
      <c r="DCU975" s="26"/>
      <c r="DCV975" s="26"/>
      <c r="DCW975" s="26"/>
      <c r="DCX975" s="26"/>
      <c r="DCY975" s="26"/>
      <c r="DCZ975" s="26"/>
      <c r="DDA975" s="26"/>
      <c r="DDB975" s="26"/>
      <c r="DDC975" s="26"/>
      <c r="DDD975" s="26"/>
      <c r="DDE975" s="26"/>
      <c r="DDF975" s="26"/>
      <c r="DDG975" s="26"/>
      <c r="DDH975" s="26"/>
      <c r="DDI975" s="26"/>
      <c r="DDJ975" s="26"/>
      <c r="DDK975" s="26"/>
      <c r="DDL975" s="26"/>
      <c r="DDM975" s="26"/>
      <c r="DDN975" s="26"/>
      <c r="DDO975" s="26"/>
      <c r="DDP975" s="26"/>
      <c r="DDQ975" s="26"/>
      <c r="DDR975" s="26"/>
      <c r="DDS975" s="26"/>
      <c r="DDT975" s="26"/>
      <c r="DDU975" s="26"/>
      <c r="DDV975" s="26"/>
      <c r="DDW975" s="26"/>
      <c r="DDX975" s="26"/>
      <c r="DDY975" s="26"/>
      <c r="DDZ975" s="26"/>
      <c r="DEA975" s="26"/>
      <c r="DEB975" s="26"/>
      <c r="DEC975" s="26"/>
      <c r="DED975" s="26"/>
      <c r="DEE975" s="26"/>
      <c r="DEF975" s="26"/>
      <c r="DEG975" s="26"/>
      <c r="DEH975" s="26"/>
      <c r="DEI975" s="26"/>
      <c r="DEJ975" s="26"/>
      <c r="DEK975" s="26"/>
      <c r="DEL975" s="26"/>
      <c r="DEM975" s="26"/>
      <c r="DEN975" s="26"/>
      <c r="DEO975" s="26"/>
      <c r="DEP975" s="26"/>
      <c r="DEQ975" s="26"/>
      <c r="DER975" s="26"/>
      <c r="DES975" s="26"/>
      <c r="DET975" s="26"/>
      <c r="DEU975" s="26"/>
      <c r="DEV975" s="26"/>
      <c r="DEW975" s="26"/>
      <c r="DEX975" s="26"/>
      <c r="DEY975" s="26"/>
      <c r="DEZ975" s="26"/>
      <c r="DFA975" s="26"/>
      <c r="DFB975" s="26"/>
      <c r="DFC975" s="26"/>
      <c r="DFD975" s="26"/>
      <c r="DFE975" s="26"/>
      <c r="DFF975" s="26"/>
      <c r="DFG975" s="26"/>
      <c r="DFH975" s="26"/>
      <c r="DFI975" s="26"/>
      <c r="DFJ975" s="26"/>
      <c r="DFK975" s="26"/>
      <c r="DFL975" s="26"/>
      <c r="DFM975" s="26"/>
      <c r="DFN975" s="26"/>
      <c r="DFO975" s="26"/>
      <c r="DFP975" s="26"/>
      <c r="DFQ975" s="26"/>
      <c r="DFR975" s="26"/>
      <c r="DFS975" s="26"/>
      <c r="DFT975" s="26"/>
      <c r="DFU975" s="26"/>
      <c r="DFV975" s="26"/>
      <c r="DFW975" s="26"/>
      <c r="DFX975" s="26"/>
      <c r="DFY975" s="26"/>
      <c r="DFZ975" s="26"/>
      <c r="DGA975" s="26"/>
      <c r="DGB975" s="26"/>
      <c r="DGC975" s="26"/>
      <c r="DGD975" s="26"/>
      <c r="DGE975" s="26"/>
      <c r="DGF975" s="26"/>
      <c r="DGG975" s="26"/>
      <c r="DGH975" s="26"/>
      <c r="DGI975" s="26"/>
      <c r="DGJ975" s="26"/>
      <c r="DGK975" s="26"/>
      <c r="DGL975" s="26"/>
      <c r="DGM975" s="26"/>
      <c r="DGN975" s="26"/>
      <c r="DGO975" s="26"/>
      <c r="DGP975" s="26"/>
      <c r="DGQ975" s="26"/>
      <c r="DGR975" s="26"/>
      <c r="DGS975" s="26"/>
      <c r="DGT975" s="26"/>
      <c r="DGU975" s="26"/>
      <c r="DGV975" s="26"/>
      <c r="DGW975" s="26"/>
      <c r="DGX975" s="26"/>
      <c r="DGY975" s="26"/>
      <c r="DGZ975" s="26"/>
      <c r="DHA975" s="26"/>
      <c r="DHB975" s="26"/>
      <c r="DHC975" s="26"/>
      <c r="DHD975" s="26"/>
      <c r="DHE975" s="26"/>
      <c r="DHF975" s="26"/>
      <c r="DHG975" s="26"/>
      <c r="DHH975" s="26"/>
      <c r="DHI975" s="26"/>
      <c r="DHJ975" s="26"/>
      <c r="DHK975" s="26"/>
      <c r="DHL975" s="26"/>
      <c r="DHM975" s="26"/>
      <c r="DHN975" s="26"/>
      <c r="DHO975" s="26"/>
      <c r="DHP975" s="26"/>
      <c r="DHQ975" s="26"/>
      <c r="DHR975" s="26"/>
      <c r="DHS975" s="26"/>
      <c r="DHT975" s="26"/>
      <c r="DHU975" s="26"/>
      <c r="DHV975" s="26"/>
      <c r="DHW975" s="26"/>
      <c r="DHX975" s="26"/>
      <c r="DHY975" s="26"/>
      <c r="DHZ975" s="26"/>
      <c r="DIA975" s="26"/>
      <c r="DIB975" s="26"/>
      <c r="DIC975" s="26"/>
      <c r="DID975" s="26"/>
      <c r="DIE975" s="26"/>
      <c r="DIF975" s="26"/>
      <c r="DIG975" s="26"/>
      <c r="DIH975" s="26"/>
      <c r="DII975" s="26"/>
      <c r="DIJ975" s="26"/>
      <c r="DIK975" s="26"/>
      <c r="DIL975" s="26"/>
      <c r="DIM975" s="26"/>
      <c r="DIN975" s="26"/>
      <c r="DIO975" s="26"/>
      <c r="DIP975" s="26"/>
      <c r="DIQ975" s="26"/>
      <c r="DIR975" s="26"/>
      <c r="DIS975" s="26"/>
      <c r="DIT975" s="26"/>
      <c r="DIU975" s="26"/>
      <c r="DIV975" s="26"/>
      <c r="DIW975" s="26"/>
      <c r="DIX975" s="26"/>
      <c r="DIY975" s="26"/>
      <c r="DIZ975" s="26"/>
      <c r="DJA975" s="26"/>
      <c r="DJB975" s="26"/>
      <c r="DJC975" s="26"/>
      <c r="DJD975" s="26"/>
      <c r="DJE975" s="26"/>
      <c r="DJF975" s="26"/>
      <c r="DJG975" s="26"/>
      <c r="DJH975" s="26"/>
      <c r="DJI975" s="26"/>
      <c r="DJJ975" s="26"/>
      <c r="DJK975" s="26"/>
      <c r="DJL975" s="26"/>
      <c r="DJM975" s="26"/>
      <c r="DJN975" s="26"/>
      <c r="DJO975" s="26"/>
      <c r="DJP975" s="26"/>
      <c r="DJQ975" s="26"/>
      <c r="DJR975" s="26"/>
      <c r="DJS975" s="26"/>
      <c r="DJT975" s="26"/>
      <c r="DJU975" s="26"/>
      <c r="DJV975" s="26"/>
      <c r="DJW975" s="26"/>
      <c r="DJX975" s="26"/>
      <c r="DJY975" s="26"/>
      <c r="DJZ975" s="26"/>
      <c r="DKA975" s="26"/>
      <c r="DKB975" s="26"/>
      <c r="DKC975" s="26"/>
      <c r="DKD975" s="26"/>
      <c r="DKE975" s="26"/>
      <c r="DKF975" s="26"/>
      <c r="DKG975" s="26"/>
      <c r="DKH975" s="26"/>
      <c r="DKI975" s="26"/>
      <c r="DKJ975" s="26"/>
      <c r="DKK975" s="26"/>
      <c r="DKL975" s="26"/>
      <c r="DKM975" s="26"/>
      <c r="DKN975" s="26"/>
      <c r="DKO975" s="26"/>
      <c r="DKP975" s="26"/>
      <c r="DKQ975" s="26"/>
      <c r="DKR975" s="26"/>
      <c r="DKS975" s="26"/>
      <c r="DKT975" s="26"/>
      <c r="DKU975" s="26"/>
      <c r="DKV975" s="26"/>
      <c r="DKW975" s="26"/>
      <c r="DKX975" s="26"/>
      <c r="DKY975" s="26"/>
      <c r="DKZ975" s="26"/>
      <c r="DLA975" s="26"/>
      <c r="DLB975" s="26"/>
      <c r="DLC975" s="26"/>
      <c r="DLD975" s="26"/>
      <c r="DLE975" s="26"/>
      <c r="DLF975" s="26"/>
      <c r="DLG975" s="26"/>
      <c r="DLH975" s="26"/>
      <c r="DLI975" s="26"/>
      <c r="DLJ975" s="26"/>
      <c r="DLK975" s="26"/>
      <c r="DLL975" s="26"/>
      <c r="DLM975" s="26"/>
      <c r="DLN975" s="26"/>
      <c r="DLO975" s="26"/>
      <c r="DLP975" s="26"/>
      <c r="DLQ975" s="26"/>
      <c r="DLR975" s="26"/>
      <c r="DLS975" s="26"/>
      <c r="DLT975" s="26"/>
      <c r="DLU975" s="26"/>
      <c r="DLV975" s="26"/>
      <c r="DLW975" s="26"/>
      <c r="DLX975" s="26"/>
      <c r="DLY975" s="26"/>
      <c r="DLZ975" s="26"/>
      <c r="DMA975" s="26"/>
      <c r="DMB975" s="26"/>
      <c r="DMC975" s="26"/>
      <c r="DMD975" s="26"/>
      <c r="DME975" s="26"/>
      <c r="DMF975" s="26"/>
      <c r="DMG975" s="26"/>
      <c r="DMH975" s="26"/>
      <c r="DMI975" s="26"/>
      <c r="DMJ975" s="26"/>
      <c r="DMK975" s="26"/>
      <c r="DML975" s="26"/>
      <c r="DMM975" s="26"/>
      <c r="DMN975" s="26"/>
      <c r="DMO975" s="26"/>
      <c r="DMP975" s="26"/>
      <c r="DMQ975" s="26"/>
      <c r="DMR975" s="26"/>
      <c r="DMS975" s="26"/>
      <c r="DMT975" s="26"/>
      <c r="DMU975" s="26"/>
      <c r="DMV975" s="26"/>
      <c r="DMW975" s="26"/>
      <c r="DMX975" s="26"/>
      <c r="DMY975" s="26"/>
      <c r="DMZ975" s="26"/>
      <c r="DNA975" s="26"/>
      <c r="DNB975" s="26"/>
      <c r="DNC975" s="26"/>
      <c r="DND975" s="26"/>
      <c r="DNE975" s="26"/>
      <c r="DNF975" s="26"/>
      <c r="DNG975" s="26"/>
      <c r="DNH975" s="26"/>
      <c r="DNI975" s="26"/>
      <c r="DNJ975" s="26"/>
      <c r="DNK975" s="26"/>
      <c r="DNL975" s="26"/>
      <c r="DNM975" s="26"/>
      <c r="DNN975" s="26"/>
      <c r="DNO975" s="26"/>
      <c r="DNP975" s="26"/>
      <c r="DNQ975" s="26"/>
      <c r="DNR975" s="26"/>
      <c r="DNS975" s="26"/>
      <c r="DNT975" s="26"/>
      <c r="DNU975" s="26"/>
      <c r="DNV975" s="26"/>
      <c r="DNW975" s="26"/>
      <c r="DNX975" s="26"/>
      <c r="DNY975" s="26"/>
      <c r="DNZ975" s="26"/>
      <c r="DOA975" s="26"/>
      <c r="DOB975" s="26"/>
      <c r="DOC975" s="26"/>
      <c r="DOD975" s="26"/>
      <c r="DOE975" s="26"/>
      <c r="DOF975" s="26"/>
      <c r="DOG975" s="26"/>
      <c r="DOH975" s="26"/>
      <c r="DOI975" s="26"/>
      <c r="DOJ975" s="26"/>
      <c r="DOK975" s="26"/>
      <c r="DOL975" s="26"/>
      <c r="DOM975" s="26"/>
      <c r="DON975" s="26"/>
      <c r="DOO975" s="26"/>
      <c r="DOP975" s="26"/>
      <c r="DOQ975" s="26"/>
      <c r="DOR975" s="26"/>
      <c r="DOS975" s="26"/>
      <c r="DOT975" s="26"/>
      <c r="DOU975" s="26"/>
      <c r="DOV975" s="26"/>
      <c r="DOW975" s="26"/>
      <c r="DOX975" s="26"/>
      <c r="DOY975" s="26"/>
      <c r="DOZ975" s="26"/>
      <c r="DPA975" s="26"/>
      <c r="DPB975" s="26"/>
      <c r="DPC975" s="26"/>
      <c r="DPD975" s="26"/>
      <c r="DPE975" s="26"/>
      <c r="DPF975" s="26"/>
      <c r="DPG975" s="26"/>
      <c r="DPH975" s="26"/>
      <c r="DPI975" s="26"/>
      <c r="DPJ975" s="26"/>
      <c r="DPK975" s="26"/>
      <c r="DPL975" s="26"/>
      <c r="DPM975" s="26"/>
      <c r="DPN975" s="26"/>
      <c r="DPO975" s="26"/>
      <c r="DPP975" s="26"/>
      <c r="DPQ975" s="26"/>
      <c r="DPR975" s="26"/>
      <c r="DPS975" s="26"/>
      <c r="DPT975" s="26"/>
      <c r="DPU975" s="26"/>
      <c r="DPV975" s="26"/>
      <c r="DPW975" s="26"/>
      <c r="DPX975" s="26"/>
      <c r="DPY975" s="26"/>
      <c r="DPZ975" s="26"/>
      <c r="DQA975" s="26"/>
      <c r="DQB975" s="26"/>
      <c r="DQC975" s="26"/>
      <c r="DQD975" s="26"/>
      <c r="DQE975" s="26"/>
      <c r="DQF975" s="26"/>
      <c r="DQG975" s="26"/>
      <c r="DQH975" s="26"/>
      <c r="DQI975" s="26"/>
      <c r="DQJ975" s="26"/>
      <c r="DQK975" s="26"/>
      <c r="DQL975" s="26"/>
      <c r="DQM975" s="26"/>
      <c r="DQN975" s="26"/>
      <c r="DQO975" s="26"/>
      <c r="DQP975" s="26"/>
      <c r="DQQ975" s="26"/>
      <c r="DQR975" s="26"/>
      <c r="DQS975" s="26"/>
      <c r="DQT975" s="26"/>
      <c r="DQU975" s="26"/>
      <c r="DQV975" s="26"/>
      <c r="DQW975" s="26"/>
      <c r="DQX975" s="26"/>
      <c r="DQY975" s="26"/>
      <c r="DQZ975" s="26"/>
      <c r="DRA975" s="26"/>
      <c r="DRB975" s="26"/>
      <c r="DRC975" s="26"/>
      <c r="DRD975" s="26"/>
      <c r="DRE975" s="26"/>
      <c r="DRF975" s="26"/>
      <c r="DRG975" s="26"/>
      <c r="DRH975" s="26"/>
      <c r="DRI975" s="26"/>
      <c r="DRJ975" s="26"/>
      <c r="DRK975" s="26"/>
      <c r="DRL975" s="26"/>
      <c r="DRM975" s="26"/>
      <c r="DRN975" s="26"/>
      <c r="DRO975" s="26"/>
      <c r="DRP975" s="26"/>
      <c r="DRQ975" s="26"/>
      <c r="DRR975" s="26"/>
      <c r="DRS975" s="26"/>
      <c r="DRT975" s="26"/>
      <c r="DRU975" s="26"/>
      <c r="DRV975" s="26"/>
      <c r="DRW975" s="26"/>
      <c r="DRX975" s="26"/>
      <c r="DRY975" s="26"/>
      <c r="DRZ975" s="26"/>
      <c r="DSA975" s="26"/>
      <c r="DSB975" s="26"/>
      <c r="DSC975" s="26"/>
      <c r="DSD975" s="26"/>
      <c r="DSE975" s="26"/>
      <c r="DSF975" s="26"/>
      <c r="DSG975" s="26"/>
      <c r="DSH975" s="26"/>
      <c r="DSI975" s="26"/>
      <c r="DSJ975" s="26"/>
      <c r="DSK975" s="26"/>
      <c r="DSL975" s="26"/>
      <c r="DSM975" s="26"/>
      <c r="DSN975" s="26"/>
      <c r="DSO975" s="26"/>
      <c r="DSP975" s="26"/>
      <c r="DSQ975" s="26"/>
      <c r="DSR975" s="26"/>
      <c r="DSS975" s="26"/>
      <c r="DST975" s="26"/>
      <c r="DSU975" s="26"/>
      <c r="DSV975" s="26"/>
      <c r="DSW975" s="26"/>
      <c r="DSX975" s="26"/>
      <c r="DSY975" s="26"/>
      <c r="DSZ975" s="26"/>
      <c r="DTA975" s="26"/>
      <c r="DTB975" s="26"/>
      <c r="DTC975" s="26"/>
      <c r="DTD975" s="26"/>
      <c r="DTE975" s="26"/>
      <c r="DTF975" s="26"/>
      <c r="DTG975" s="26"/>
      <c r="DTH975" s="26"/>
      <c r="DTI975" s="26"/>
      <c r="DTJ975" s="26"/>
      <c r="DTK975" s="26"/>
      <c r="DTL975" s="26"/>
      <c r="DTM975" s="26"/>
      <c r="DTN975" s="26"/>
      <c r="DTO975" s="26"/>
      <c r="DTP975" s="26"/>
      <c r="DTQ975" s="26"/>
      <c r="DTR975" s="26"/>
      <c r="DTS975" s="26"/>
      <c r="DTT975" s="26"/>
      <c r="DTU975" s="26"/>
      <c r="DTV975" s="26"/>
      <c r="DTW975" s="26"/>
      <c r="DTX975" s="26"/>
      <c r="DTY975" s="26"/>
      <c r="DTZ975" s="26"/>
      <c r="DUA975" s="26"/>
      <c r="DUB975" s="26"/>
      <c r="DUC975" s="26"/>
      <c r="DUD975" s="26"/>
      <c r="DUE975" s="26"/>
      <c r="DUF975" s="26"/>
      <c r="DUG975" s="26"/>
      <c r="DUH975" s="26"/>
      <c r="DUI975" s="26"/>
      <c r="DUJ975" s="26"/>
      <c r="DUK975" s="26"/>
      <c r="DUL975" s="26"/>
      <c r="DUM975" s="26"/>
      <c r="DUN975" s="26"/>
      <c r="DUO975" s="26"/>
      <c r="DUP975" s="26"/>
      <c r="DUQ975" s="26"/>
      <c r="DUR975" s="26"/>
      <c r="DUS975" s="26"/>
      <c r="DUT975" s="26"/>
      <c r="DUU975" s="26"/>
      <c r="DUV975" s="26"/>
      <c r="DUW975" s="26"/>
      <c r="DUX975" s="26"/>
      <c r="DUY975" s="26"/>
      <c r="DUZ975" s="26"/>
      <c r="DVA975" s="26"/>
      <c r="DVB975" s="26"/>
      <c r="DVC975" s="26"/>
      <c r="DVD975" s="26"/>
      <c r="DVE975" s="26"/>
      <c r="DVF975" s="26"/>
      <c r="DVG975" s="26"/>
      <c r="DVH975" s="26"/>
      <c r="DVI975" s="26"/>
      <c r="DVJ975" s="26"/>
      <c r="DVK975" s="26"/>
      <c r="DVL975" s="26"/>
      <c r="DVM975" s="26"/>
      <c r="DVN975" s="26"/>
      <c r="DVO975" s="26"/>
      <c r="DVP975" s="26"/>
      <c r="DVQ975" s="26"/>
      <c r="DVR975" s="26"/>
      <c r="DVS975" s="26"/>
      <c r="DVT975" s="26"/>
      <c r="DVU975" s="26"/>
      <c r="DVV975" s="26"/>
      <c r="DVW975" s="26"/>
      <c r="DVX975" s="26"/>
      <c r="DVY975" s="26"/>
      <c r="DVZ975" s="26"/>
      <c r="DWA975" s="26"/>
      <c r="DWB975" s="26"/>
      <c r="DWC975" s="26"/>
      <c r="DWD975" s="26"/>
      <c r="DWE975" s="26"/>
      <c r="DWF975" s="26"/>
      <c r="DWG975" s="26"/>
      <c r="DWH975" s="26"/>
      <c r="DWI975" s="26"/>
      <c r="DWJ975" s="26"/>
      <c r="DWK975" s="26"/>
      <c r="DWL975" s="26"/>
      <c r="DWM975" s="26"/>
      <c r="DWN975" s="26"/>
      <c r="DWO975" s="26"/>
      <c r="DWP975" s="26"/>
      <c r="DWQ975" s="26"/>
      <c r="DWR975" s="26"/>
      <c r="DWS975" s="26"/>
      <c r="DWT975" s="26"/>
      <c r="DWU975" s="26"/>
      <c r="DWV975" s="26"/>
      <c r="DWW975" s="26"/>
      <c r="DWX975" s="26"/>
      <c r="DWY975" s="26"/>
      <c r="DWZ975" s="26"/>
      <c r="DXA975" s="26"/>
      <c r="DXB975" s="26"/>
      <c r="DXC975" s="26"/>
      <c r="DXD975" s="26"/>
      <c r="DXE975" s="26"/>
      <c r="DXF975" s="26"/>
      <c r="DXG975" s="26"/>
      <c r="DXH975" s="26"/>
      <c r="DXI975" s="26"/>
      <c r="DXJ975" s="26"/>
      <c r="DXK975" s="26"/>
      <c r="DXL975" s="26"/>
      <c r="DXM975" s="26"/>
      <c r="DXN975" s="26"/>
      <c r="DXO975" s="26"/>
      <c r="DXP975" s="26"/>
      <c r="DXQ975" s="26"/>
      <c r="DXR975" s="26"/>
      <c r="DXS975" s="26"/>
      <c r="DXT975" s="26"/>
      <c r="DXU975" s="26"/>
      <c r="DXV975" s="26"/>
      <c r="DXW975" s="26"/>
      <c r="DXX975" s="26"/>
      <c r="DXY975" s="26"/>
      <c r="DXZ975" s="26"/>
      <c r="DYA975" s="26"/>
      <c r="DYB975" s="26"/>
      <c r="DYC975" s="26"/>
      <c r="DYD975" s="26"/>
      <c r="DYE975" s="26"/>
      <c r="DYF975" s="26"/>
      <c r="DYG975" s="26"/>
      <c r="DYH975" s="26"/>
      <c r="DYI975" s="26"/>
      <c r="DYJ975" s="26"/>
      <c r="DYK975" s="26"/>
      <c r="DYL975" s="26"/>
      <c r="DYM975" s="26"/>
      <c r="DYN975" s="26"/>
      <c r="DYO975" s="26"/>
      <c r="DYP975" s="26"/>
      <c r="DYQ975" s="26"/>
      <c r="DYR975" s="26"/>
      <c r="DYS975" s="26"/>
      <c r="DYT975" s="26"/>
      <c r="DYU975" s="26"/>
      <c r="DYV975" s="26"/>
      <c r="DYW975" s="26"/>
      <c r="DYX975" s="26"/>
      <c r="DYY975" s="26"/>
      <c r="DYZ975" s="26"/>
      <c r="DZA975" s="26"/>
      <c r="DZB975" s="26"/>
      <c r="DZC975" s="26"/>
      <c r="DZD975" s="26"/>
      <c r="DZE975" s="26"/>
      <c r="DZF975" s="26"/>
      <c r="DZG975" s="26"/>
      <c r="DZH975" s="26"/>
      <c r="DZI975" s="26"/>
      <c r="DZJ975" s="26"/>
      <c r="DZK975" s="26"/>
      <c r="DZL975" s="26"/>
      <c r="DZM975" s="26"/>
      <c r="DZN975" s="26"/>
      <c r="DZO975" s="26"/>
      <c r="DZP975" s="26"/>
      <c r="DZQ975" s="26"/>
      <c r="DZR975" s="26"/>
      <c r="DZS975" s="26"/>
      <c r="DZT975" s="26"/>
      <c r="DZU975" s="26"/>
      <c r="DZV975" s="26"/>
      <c r="DZW975" s="26"/>
      <c r="DZX975" s="26"/>
      <c r="DZY975" s="26"/>
      <c r="DZZ975" s="26"/>
      <c r="EAA975" s="26"/>
      <c r="EAB975" s="26"/>
      <c r="EAC975" s="26"/>
      <c r="EAD975" s="26"/>
      <c r="EAE975" s="26"/>
      <c r="EAF975" s="26"/>
      <c r="EAG975" s="26"/>
      <c r="EAH975" s="26"/>
      <c r="EAI975" s="26"/>
      <c r="EAJ975" s="26"/>
      <c r="EAK975" s="26"/>
      <c r="EAL975" s="26"/>
      <c r="EAM975" s="26"/>
      <c r="EAN975" s="26"/>
      <c r="EAO975" s="26"/>
      <c r="EAP975" s="26"/>
      <c r="EAQ975" s="26"/>
      <c r="EAR975" s="26"/>
      <c r="EAS975" s="26"/>
      <c r="EAT975" s="26"/>
      <c r="EAU975" s="26"/>
      <c r="EAV975" s="26"/>
      <c r="EAW975" s="26"/>
      <c r="EAX975" s="26"/>
      <c r="EAY975" s="26"/>
      <c r="EAZ975" s="26"/>
      <c r="EBA975" s="26"/>
      <c r="EBB975" s="26"/>
      <c r="EBC975" s="26"/>
      <c r="EBD975" s="26"/>
      <c r="EBE975" s="26"/>
      <c r="EBF975" s="26"/>
      <c r="EBG975" s="26"/>
      <c r="EBH975" s="26"/>
      <c r="EBI975" s="26"/>
      <c r="EBJ975" s="26"/>
      <c r="EBK975" s="26"/>
      <c r="EBL975" s="26"/>
      <c r="EBM975" s="26"/>
      <c r="EBN975" s="26"/>
      <c r="EBO975" s="26"/>
      <c r="EBP975" s="26"/>
      <c r="EBQ975" s="26"/>
      <c r="EBR975" s="26"/>
      <c r="EBS975" s="26"/>
      <c r="EBT975" s="26"/>
      <c r="EBU975" s="26"/>
      <c r="EBV975" s="26"/>
      <c r="EBW975" s="26"/>
      <c r="EBX975" s="26"/>
      <c r="EBY975" s="26"/>
      <c r="EBZ975" s="26"/>
      <c r="ECA975" s="26"/>
      <c r="ECB975" s="26"/>
      <c r="ECC975" s="26"/>
      <c r="ECD975" s="26"/>
      <c r="ECE975" s="26"/>
      <c r="ECF975" s="26"/>
      <c r="ECG975" s="26"/>
      <c r="ECH975" s="26"/>
      <c r="ECI975" s="26"/>
      <c r="ECJ975" s="26"/>
      <c r="ECK975" s="26"/>
      <c r="ECL975" s="26"/>
      <c r="ECM975" s="26"/>
      <c r="ECN975" s="26"/>
      <c r="ECO975" s="26"/>
      <c r="ECP975" s="26"/>
      <c r="ECQ975" s="26"/>
      <c r="ECR975" s="26"/>
      <c r="ECS975" s="26"/>
      <c r="ECT975" s="26"/>
      <c r="ECU975" s="26"/>
      <c r="ECV975" s="26"/>
      <c r="ECW975" s="26"/>
      <c r="ECX975" s="26"/>
      <c r="ECY975" s="26"/>
      <c r="ECZ975" s="26"/>
      <c r="EDA975" s="26"/>
      <c r="EDB975" s="26"/>
      <c r="EDC975" s="26"/>
      <c r="EDD975" s="26"/>
      <c r="EDE975" s="26"/>
      <c r="EDF975" s="26"/>
      <c r="EDG975" s="26"/>
      <c r="EDH975" s="26"/>
      <c r="EDI975" s="26"/>
      <c r="EDJ975" s="26"/>
      <c r="EDK975" s="26"/>
      <c r="EDL975" s="26"/>
      <c r="EDM975" s="26"/>
      <c r="EDN975" s="26"/>
      <c r="EDO975" s="26"/>
      <c r="EDP975" s="26"/>
      <c r="EDQ975" s="26"/>
      <c r="EDR975" s="26"/>
      <c r="EDS975" s="26"/>
      <c r="EDT975" s="26"/>
      <c r="EDU975" s="26"/>
      <c r="EDV975" s="26"/>
      <c r="EDW975" s="26"/>
      <c r="EDX975" s="26"/>
      <c r="EDY975" s="26"/>
      <c r="EDZ975" s="26"/>
      <c r="EEA975" s="26"/>
      <c r="EEB975" s="26"/>
      <c r="EEC975" s="26"/>
      <c r="EED975" s="26"/>
      <c r="EEE975" s="26"/>
      <c r="EEF975" s="26"/>
      <c r="EEG975" s="26"/>
      <c r="EEH975" s="26"/>
      <c r="EEI975" s="26"/>
      <c r="EEJ975" s="26"/>
      <c r="EEK975" s="26"/>
      <c r="EEL975" s="26"/>
      <c r="EEM975" s="26"/>
      <c r="EEN975" s="26"/>
      <c r="EEO975" s="26"/>
      <c r="EEP975" s="26"/>
      <c r="EEQ975" s="26"/>
      <c r="EER975" s="26"/>
      <c r="EES975" s="26"/>
      <c r="EET975" s="26"/>
      <c r="EEU975" s="26"/>
      <c r="EEV975" s="26"/>
      <c r="EEW975" s="26"/>
      <c r="EEX975" s="26"/>
      <c r="EEY975" s="26"/>
      <c r="EEZ975" s="26"/>
      <c r="EFA975" s="26"/>
      <c r="EFB975" s="26"/>
      <c r="EFC975" s="26"/>
      <c r="EFD975" s="26"/>
      <c r="EFE975" s="26"/>
      <c r="EFF975" s="26"/>
      <c r="EFG975" s="26"/>
      <c r="EFH975" s="26"/>
      <c r="EFI975" s="26"/>
      <c r="EFJ975" s="26"/>
      <c r="EFK975" s="26"/>
      <c r="EFL975" s="26"/>
      <c r="EFM975" s="26"/>
      <c r="EFN975" s="26"/>
      <c r="EFO975" s="26"/>
      <c r="EFP975" s="26"/>
      <c r="EFQ975" s="26"/>
      <c r="EFR975" s="26"/>
      <c r="EFS975" s="26"/>
      <c r="EFT975" s="26"/>
      <c r="EFU975" s="26"/>
      <c r="EFV975" s="26"/>
      <c r="EFW975" s="26"/>
      <c r="EFX975" s="26"/>
      <c r="EFY975" s="26"/>
      <c r="EFZ975" s="26"/>
      <c r="EGA975" s="26"/>
      <c r="EGB975" s="26"/>
      <c r="EGC975" s="26"/>
      <c r="EGD975" s="26"/>
      <c r="EGE975" s="26"/>
      <c r="EGF975" s="26"/>
      <c r="EGG975" s="26"/>
      <c r="EGH975" s="26"/>
      <c r="EGI975" s="26"/>
      <c r="EGJ975" s="26"/>
      <c r="EGK975" s="26"/>
      <c r="EGL975" s="26"/>
      <c r="EGM975" s="26"/>
      <c r="EGN975" s="26"/>
      <c r="EGO975" s="26"/>
      <c r="EGP975" s="26"/>
      <c r="EGQ975" s="26"/>
      <c r="EGR975" s="26"/>
      <c r="EGS975" s="26"/>
      <c r="EGT975" s="26"/>
      <c r="EGU975" s="26"/>
      <c r="EGV975" s="26"/>
      <c r="EGW975" s="26"/>
      <c r="EGX975" s="26"/>
      <c r="EGY975" s="26"/>
      <c r="EGZ975" s="26"/>
      <c r="EHA975" s="26"/>
      <c r="EHB975" s="26"/>
      <c r="EHC975" s="26"/>
      <c r="EHD975" s="26"/>
      <c r="EHE975" s="26"/>
      <c r="EHF975" s="26"/>
      <c r="EHG975" s="26"/>
      <c r="EHH975" s="26"/>
      <c r="EHI975" s="26"/>
      <c r="EHJ975" s="26"/>
      <c r="EHK975" s="26"/>
      <c r="EHL975" s="26"/>
      <c r="EHM975" s="26"/>
      <c r="EHN975" s="26"/>
      <c r="EHO975" s="26"/>
      <c r="EHP975" s="26"/>
      <c r="EHQ975" s="26"/>
      <c r="EHR975" s="26"/>
      <c r="EHS975" s="26"/>
      <c r="EHT975" s="26"/>
      <c r="EHU975" s="26"/>
      <c r="EHV975" s="26"/>
      <c r="EHW975" s="26"/>
      <c r="EHX975" s="26"/>
      <c r="EHY975" s="26"/>
      <c r="EHZ975" s="26"/>
      <c r="EIA975" s="26"/>
      <c r="EIB975" s="26"/>
      <c r="EIC975" s="26"/>
      <c r="EID975" s="26"/>
      <c r="EIE975" s="26"/>
      <c r="EIF975" s="26"/>
      <c r="EIG975" s="26"/>
      <c r="EIH975" s="26"/>
      <c r="EII975" s="26"/>
      <c r="EIJ975" s="26"/>
      <c r="EIK975" s="26"/>
      <c r="EIL975" s="26"/>
      <c r="EIM975" s="26"/>
      <c r="EIN975" s="26"/>
      <c r="EIO975" s="26"/>
      <c r="EIP975" s="26"/>
      <c r="EIQ975" s="26"/>
      <c r="EIR975" s="26"/>
      <c r="EIS975" s="26"/>
      <c r="EIT975" s="26"/>
      <c r="EIU975" s="26"/>
      <c r="EIV975" s="26"/>
      <c r="EIW975" s="26"/>
      <c r="EIX975" s="26"/>
      <c r="EIY975" s="26"/>
      <c r="EIZ975" s="26"/>
      <c r="EJA975" s="26"/>
      <c r="EJB975" s="26"/>
      <c r="EJC975" s="26"/>
      <c r="EJD975" s="26"/>
      <c r="EJE975" s="26"/>
      <c r="EJF975" s="26"/>
      <c r="EJG975" s="26"/>
      <c r="EJH975" s="26"/>
      <c r="EJI975" s="26"/>
      <c r="EJJ975" s="26"/>
      <c r="EJK975" s="26"/>
      <c r="EJL975" s="26"/>
      <c r="EJM975" s="26"/>
      <c r="EJN975" s="26"/>
      <c r="EJO975" s="26"/>
      <c r="EJP975" s="26"/>
      <c r="EJQ975" s="26"/>
      <c r="EJR975" s="26"/>
      <c r="EJS975" s="26"/>
      <c r="EJT975" s="26"/>
      <c r="EJU975" s="26"/>
      <c r="EJV975" s="26"/>
      <c r="EJW975" s="26"/>
      <c r="EJX975" s="26"/>
      <c r="EJY975" s="26"/>
      <c r="EJZ975" s="26"/>
      <c r="EKA975" s="26"/>
      <c r="EKB975" s="26"/>
      <c r="EKC975" s="26"/>
      <c r="EKD975" s="26"/>
      <c r="EKE975" s="26"/>
      <c r="EKF975" s="26"/>
      <c r="EKG975" s="26"/>
      <c r="EKH975" s="26"/>
      <c r="EKI975" s="26"/>
      <c r="EKJ975" s="26"/>
      <c r="EKK975" s="26"/>
      <c r="EKL975" s="26"/>
      <c r="EKM975" s="26"/>
      <c r="EKN975" s="26"/>
      <c r="EKO975" s="26"/>
      <c r="EKP975" s="26"/>
      <c r="EKQ975" s="26"/>
      <c r="EKR975" s="26"/>
      <c r="EKS975" s="26"/>
      <c r="EKT975" s="26"/>
      <c r="EKU975" s="26"/>
      <c r="EKV975" s="26"/>
      <c r="EKW975" s="26"/>
      <c r="EKX975" s="26"/>
      <c r="EKY975" s="26"/>
      <c r="EKZ975" s="26"/>
      <c r="ELA975" s="26"/>
      <c r="ELB975" s="26"/>
      <c r="ELC975" s="26"/>
      <c r="ELD975" s="26"/>
      <c r="ELE975" s="26"/>
      <c r="ELF975" s="26"/>
      <c r="ELG975" s="26"/>
      <c r="ELH975" s="26"/>
      <c r="ELI975" s="26"/>
      <c r="ELJ975" s="26"/>
      <c r="ELK975" s="26"/>
      <c r="ELL975" s="26"/>
      <c r="ELM975" s="26"/>
      <c r="ELN975" s="26"/>
      <c r="ELO975" s="26"/>
      <c r="ELP975" s="26"/>
      <c r="ELQ975" s="26"/>
      <c r="ELR975" s="26"/>
      <c r="ELS975" s="26"/>
      <c r="ELT975" s="26"/>
      <c r="ELU975" s="26"/>
      <c r="ELV975" s="26"/>
      <c r="ELW975" s="26"/>
      <c r="ELX975" s="26"/>
      <c r="ELY975" s="26"/>
      <c r="ELZ975" s="26"/>
      <c r="EMA975" s="26"/>
      <c r="EMB975" s="26"/>
      <c r="EMC975" s="26"/>
      <c r="EMD975" s="26"/>
      <c r="EME975" s="26"/>
      <c r="EMF975" s="26"/>
      <c r="EMG975" s="26"/>
      <c r="EMH975" s="26"/>
      <c r="EMI975" s="26"/>
      <c r="EMJ975" s="26"/>
      <c r="EMK975" s="26"/>
      <c r="EML975" s="26"/>
      <c r="EMM975" s="26"/>
      <c r="EMN975" s="26"/>
      <c r="EMO975" s="26"/>
      <c r="EMP975" s="26"/>
      <c r="EMQ975" s="26"/>
      <c r="EMR975" s="26"/>
      <c r="EMS975" s="26"/>
      <c r="EMT975" s="26"/>
      <c r="EMU975" s="26"/>
      <c r="EMV975" s="26"/>
      <c r="EMW975" s="26"/>
      <c r="EMX975" s="26"/>
      <c r="EMY975" s="26"/>
      <c r="EMZ975" s="26"/>
      <c r="ENA975" s="26"/>
      <c r="ENB975" s="26"/>
      <c r="ENC975" s="26"/>
      <c r="END975" s="26"/>
      <c r="ENE975" s="26"/>
      <c r="ENF975" s="26"/>
      <c r="ENG975" s="26"/>
      <c r="ENH975" s="26"/>
      <c r="ENI975" s="26"/>
      <c r="ENJ975" s="26"/>
      <c r="ENK975" s="26"/>
      <c r="ENL975" s="26"/>
      <c r="ENM975" s="26"/>
      <c r="ENN975" s="26"/>
      <c r="ENO975" s="26"/>
      <c r="ENP975" s="26"/>
      <c r="ENQ975" s="26"/>
      <c r="ENR975" s="26"/>
      <c r="ENS975" s="26"/>
      <c r="ENT975" s="26"/>
      <c r="ENU975" s="26"/>
      <c r="ENV975" s="26"/>
      <c r="ENW975" s="26"/>
      <c r="ENX975" s="26"/>
      <c r="ENY975" s="26"/>
      <c r="ENZ975" s="26"/>
      <c r="EOA975" s="26"/>
      <c r="EOB975" s="26"/>
      <c r="EOC975" s="26"/>
      <c r="EOD975" s="26"/>
      <c r="EOE975" s="26"/>
      <c r="EOF975" s="26"/>
      <c r="EOG975" s="26"/>
      <c r="EOH975" s="26"/>
      <c r="EOI975" s="26"/>
      <c r="EOJ975" s="26"/>
      <c r="EOK975" s="26"/>
      <c r="EOL975" s="26"/>
      <c r="EOM975" s="26"/>
      <c r="EON975" s="26"/>
      <c r="EOO975" s="26"/>
      <c r="EOP975" s="26"/>
      <c r="EOQ975" s="26"/>
      <c r="EOR975" s="26"/>
      <c r="EOS975" s="26"/>
      <c r="EOT975" s="26"/>
      <c r="EOU975" s="26"/>
      <c r="EOV975" s="26"/>
      <c r="EOW975" s="26"/>
      <c r="EOX975" s="26"/>
      <c r="EOY975" s="26"/>
      <c r="EOZ975" s="26"/>
      <c r="EPA975" s="26"/>
      <c r="EPB975" s="26"/>
      <c r="EPC975" s="26"/>
      <c r="EPD975" s="26"/>
      <c r="EPE975" s="26"/>
      <c r="EPF975" s="26"/>
      <c r="EPG975" s="26"/>
      <c r="EPH975" s="26"/>
      <c r="EPI975" s="26"/>
      <c r="EPJ975" s="26"/>
      <c r="EPK975" s="26"/>
      <c r="EPL975" s="26"/>
      <c r="EPM975" s="26"/>
      <c r="EPN975" s="26"/>
      <c r="EPO975" s="26"/>
      <c r="EPP975" s="26"/>
      <c r="EPQ975" s="26"/>
      <c r="EPR975" s="26"/>
      <c r="EPS975" s="26"/>
      <c r="EPT975" s="26"/>
      <c r="EPU975" s="26"/>
      <c r="EPV975" s="26"/>
      <c r="EPW975" s="26"/>
      <c r="EPX975" s="26"/>
      <c r="EPY975" s="26"/>
      <c r="EPZ975" s="26"/>
      <c r="EQA975" s="26"/>
      <c r="EQB975" s="26"/>
      <c r="EQC975" s="26"/>
      <c r="EQD975" s="26"/>
      <c r="EQE975" s="26"/>
      <c r="EQF975" s="26"/>
      <c r="EQG975" s="26"/>
      <c r="EQH975" s="26"/>
      <c r="EQI975" s="26"/>
      <c r="EQJ975" s="26"/>
      <c r="EQK975" s="26"/>
      <c r="EQL975" s="26"/>
      <c r="EQM975" s="26"/>
      <c r="EQN975" s="26"/>
      <c r="EQO975" s="26"/>
      <c r="EQP975" s="26"/>
      <c r="EQQ975" s="26"/>
      <c r="EQR975" s="26"/>
      <c r="EQS975" s="26"/>
      <c r="EQT975" s="26"/>
      <c r="EQU975" s="26"/>
      <c r="EQV975" s="26"/>
      <c r="EQW975" s="26"/>
      <c r="EQX975" s="26"/>
      <c r="EQY975" s="26"/>
      <c r="EQZ975" s="26"/>
      <c r="ERA975" s="26"/>
      <c r="ERB975" s="26"/>
      <c r="ERC975" s="26"/>
      <c r="ERD975" s="26"/>
      <c r="ERE975" s="26"/>
      <c r="ERF975" s="26"/>
      <c r="ERG975" s="26"/>
      <c r="ERH975" s="26"/>
      <c r="ERI975" s="26"/>
      <c r="ERJ975" s="26"/>
      <c r="ERK975" s="26"/>
      <c r="ERL975" s="26"/>
      <c r="ERM975" s="26"/>
      <c r="ERN975" s="26"/>
      <c r="ERO975" s="26"/>
      <c r="ERP975" s="26"/>
      <c r="ERQ975" s="26"/>
      <c r="ERR975" s="26"/>
      <c r="ERS975" s="26"/>
      <c r="ERT975" s="26"/>
      <c r="ERU975" s="26"/>
      <c r="ERV975" s="26"/>
      <c r="ERW975" s="26"/>
      <c r="ERX975" s="26"/>
      <c r="ERY975" s="26"/>
      <c r="ERZ975" s="26"/>
      <c r="ESA975" s="26"/>
      <c r="ESB975" s="26"/>
      <c r="ESC975" s="26"/>
      <c r="ESD975" s="26"/>
      <c r="ESE975" s="26"/>
      <c r="ESF975" s="26"/>
      <c r="ESG975" s="26"/>
      <c r="ESH975" s="26"/>
      <c r="ESI975" s="26"/>
      <c r="ESJ975" s="26"/>
      <c r="ESK975" s="26"/>
      <c r="ESL975" s="26"/>
      <c r="ESM975" s="26"/>
      <c r="ESN975" s="26"/>
      <c r="ESO975" s="26"/>
      <c r="ESP975" s="26"/>
      <c r="ESQ975" s="26"/>
      <c r="ESR975" s="26"/>
      <c r="ESS975" s="26"/>
      <c r="EST975" s="26"/>
      <c r="ESU975" s="26"/>
      <c r="ESV975" s="26"/>
      <c r="ESW975" s="26"/>
      <c r="ESX975" s="26"/>
      <c r="ESY975" s="26"/>
      <c r="ESZ975" s="26"/>
      <c r="ETA975" s="26"/>
      <c r="ETB975" s="26"/>
      <c r="ETC975" s="26"/>
      <c r="ETD975" s="26"/>
      <c r="ETE975" s="26"/>
      <c r="ETF975" s="26"/>
      <c r="ETG975" s="26"/>
      <c r="ETH975" s="26"/>
      <c r="ETI975" s="26"/>
      <c r="ETJ975" s="26"/>
      <c r="ETK975" s="26"/>
      <c r="ETL975" s="26"/>
      <c r="ETM975" s="26"/>
      <c r="ETN975" s="26"/>
      <c r="ETO975" s="26"/>
      <c r="ETP975" s="26"/>
      <c r="ETQ975" s="26"/>
      <c r="ETR975" s="26"/>
      <c r="ETS975" s="26"/>
      <c r="ETT975" s="26"/>
      <c r="ETU975" s="26"/>
      <c r="ETV975" s="26"/>
      <c r="ETW975" s="26"/>
      <c r="ETX975" s="26"/>
      <c r="ETY975" s="26"/>
      <c r="ETZ975" s="26"/>
      <c r="EUA975" s="26"/>
      <c r="EUB975" s="26"/>
      <c r="EUC975" s="26"/>
      <c r="EUD975" s="26"/>
      <c r="EUE975" s="26"/>
      <c r="EUF975" s="26"/>
      <c r="EUG975" s="26"/>
      <c r="EUH975" s="26"/>
      <c r="EUI975" s="26"/>
      <c r="EUJ975" s="26"/>
      <c r="EUK975" s="26"/>
      <c r="EUL975" s="26"/>
      <c r="EUM975" s="26"/>
      <c r="EUN975" s="26"/>
      <c r="EUO975" s="26"/>
      <c r="EUP975" s="26"/>
      <c r="EUQ975" s="26"/>
      <c r="EUR975" s="26"/>
      <c r="EUS975" s="26"/>
      <c r="EUT975" s="26"/>
      <c r="EUU975" s="26"/>
      <c r="EUV975" s="26"/>
      <c r="EUW975" s="26"/>
      <c r="EUX975" s="26"/>
      <c r="EUY975" s="26"/>
      <c r="EUZ975" s="26"/>
      <c r="EVA975" s="26"/>
      <c r="EVB975" s="26"/>
      <c r="EVC975" s="26"/>
      <c r="EVD975" s="26"/>
      <c r="EVE975" s="26"/>
      <c r="EVF975" s="26"/>
      <c r="EVG975" s="26"/>
      <c r="EVH975" s="26"/>
      <c r="EVI975" s="26"/>
      <c r="EVJ975" s="26"/>
      <c r="EVK975" s="26"/>
      <c r="EVL975" s="26"/>
      <c r="EVM975" s="26"/>
      <c r="EVN975" s="26"/>
      <c r="EVO975" s="26"/>
      <c r="EVP975" s="26"/>
      <c r="EVQ975" s="26"/>
      <c r="EVR975" s="26"/>
      <c r="EVS975" s="26"/>
      <c r="EVT975" s="26"/>
      <c r="EVU975" s="26"/>
      <c r="EVV975" s="26"/>
      <c r="EVW975" s="26"/>
      <c r="EVX975" s="26"/>
      <c r="EVY975" s="26"/>
      <c r="EVZ975" s="26"/>
      <c r="EWA975" s="26"/>
      <c r="EWB975" s="26"/>
      <c r="EWC975" s="26"/>
      <c r="EWD975" s="26"/>
      <c r="EWE975" s="26"/>
      <c r="EWF975" s="26"/>
      <c r="EWG975" s="26"/>
      <c r="EWH975" s="26"/>
      <c r="EWI975" s="26"/>
      <c r="EWJ975" s="26"/>
      <c r="EWK975" s="26"/>
      <c r="EWL975" s="26"/>
      <c r="EWM975" s="26"/>
      <c r="EWN975" s="26"/>
      <c r="EWO975" s="26"/>
      <c r="EWP975" s="26"/>
      <c r="EWQ975" s="26"/>
      <c r="EWR975" s="26"/>
      <c r="EWS975" s="26"/>
      <c r="EWT975" s="26"/>
      <c r="EWU975" s="26"/>
      <c r="EWV975" s="26"/>
      <c r="EWW975" s="26"/>
      <c r="EWX975" s="26"/>
      <c r="EWY975" s="26"/>
      <c r="EWZ975" s="26"/>
      <c r="EXA975" s="26"/>
      <c r="EXB975" s="26"/>
      <c r="EXC975" s="26"/>
      <c r="EXD975" s="26"/>
      <c r="EXE975" s="26"/>
      <c r="EXF975" s="26"/>
      <c r="EXG975" s="26"/>
      <c r="EXH975" s="26"/>
      <c r="EXI975" s="26"/>
      <c r="EXJ975" s="26"/>
      <c r="EXK975" s="26"/>
      <c r="EXL975" s="26"/>
      <c r="EXM975" s="26"/>
      <c r="EXN975" s="26"/>
      <c r="EXO975" s="26"/>
      <c r="EXP975" s="26"/>
      <c r="EXQ975" s="26"/>
      <c r="EXR975" s="26"/>
      <c r="EXS975" s="26"/>
      <c r="EXT975" s="26"/>
      <c r="EXU975" s="26"/>
      <c r="EXV975" s="26"/>
      <c r="EXW975" s="26"/>
      <c r="EXX975" s="26"/>
      <c r="EXY975" s="26"/>
      <c r="EXZ975" s="26"/>
      <c r="EYA975" s="26"/>
      <c r="EYB975" s="26"/>
      <c r="EYC975" s="26"/>
      <c r="EYD975" s="26"/>
      <c r="EYE975" s="26"/>
      <c r="EYF975" s="26"/>
      <c r="EYG975" s="26"/>
      <c r="EYH975" s="26"/>
      <c r="EYI975" s="26"/>
      <c r="EYJ975" s="26"/>
      <c r="EYK975" s="26"/>
      <c r="EYL975" s="26"/>
      <c r="EYM975" s="26"/>
      <c r="EYN975" s="26"/>
      <c r="EYO975" s="26"/>
      <c r="EYP975" s="26"/>
      <c r="EYQ975" s="26"/>
      <c r="EYR975" s="26"/>
      <c r="EYS975" s="26"/>
      <c r="EYT975" s="26"/>
      <c r="EYU975" s="26"/>
      <c r="EYV975" s="26"/>
      <c r="EYW975" s="26"/>
      <c r="EYX975" s="26"/>
      <c r="EYY975" s="26"/>
      <c r="EYZ975" s="26"/>
      <c r="EZA975" s="26"/>
      <c r="EZB975" s="26"/>
      <c r="EZC975" s="26"/>
      <c r="EZD975" s="26"/>
      <c r="EZE975" s="26"/>
      <c r="EZF975" s="26"/>
      <c r="EZG975" s="26"/>
      <c r="EZH975" s="26"/>
      <c r="EZI975" s="26"/>
      <c r="EZJ975" s="26"/>
      <c r="EZK975" s="26"/>
      <c r="EZL975" s="26"/>
      <c r="EZM975" s="26"/>
      <c r="EZN975" s="26"/>
      <c r="EZO975" s="26"/>
      <c r="EZP975" s="26"/>
      <c r="EZQ975" s="26"/>
      <c r="EZR975" s="26"/>
      <c r="EZS975" s="26"/>
      <c r="EZT975" s="26"/>
      <c r="EZU975" s="26"/>
      <c r="EZV975" s="26"/>
      <c r="EZW975" s="26"/>
      <c r="EZX975" s="26"/>
      <c r="EZY975" s="26"/>
      <c r="EZZ975" s="26"/>
      <c r="FAA975" s="26"/>
      <c r="FAB975" s="26"/>
      <c r="FAC975" s="26"/>
      <c r="FAD975" s="26"/>
      <c r="FAE975" s="26"/>
      <c r="FAF975" s="26"/>
      <c r="FAG975" s="26"/>
      <c r="FAH975" s="26"/>
      <c r="FAI975" s="26"/>
      <c r="FAJ975" s="26"/>
      <c r="FAK975" s="26"/>
      <c r="FAL975" s="26"/>
      <c r="FAM975" s="26"/>
      <c r="FAN975" s="26"/>
      <c r="FAO975" s="26"/>
      <c r="FAP975" s="26"/>
      <c r="FAQ975" s="26"/>
      <c r="FAR975" s="26"/>
      <c r="FAS975" s="26"/>
      <c r="FAT975" s="26"/>
      <c r="FAU975" s="26"/>
      <c r="FAV975" s="26"/>
      <c r="FAW975" s="26"/>
      <c r="FAX975" s="26"/>
      <c r="FAY975" s="26"/>
      <c r="FAZ975" s="26"/>
      <c r="FBA975" s="26"/>
      <c r="FBB975" s="26"/>
      <c r="FBC975" s="26"/>
      <c r="FBD975" s="26"/>
      <c r="FBE975" s="26"/>
      <c r="FBF975" s="26"/>
      <c r="FBG975" s="26"/>
      <c r="FBH975" s="26"/>
      <c r="FBI975" s="26"/>
      <c r="FBJ975" s="26"/>
      <c r="FBK975" s="26"/>
      <c r="FBL975" s="26"/>
      <c r="FBM975" s="26"/>
      <c r="FBN975" s="26"/>
      <c r="FBO975" s="26"/>
      <c r="FBP975" s="26"/>
      <c r="FBQ975" s="26"/>
      <c r="FBR975" s="26"/>
      <c r="FBS975" s="26"/>
      <c r="FBT975" s="26"/>
      <c r="FBU975" s="26"/>
      <c r="FBV975" s="26"/>
      <c r="FBW975" s="26"/>
      <c r="FBX975" s="26"/>
      <c r="FBY975" s="26"/>
      <c r="FBZ975" s="26"/>
      <c r="FCA975" s="26"/>
      <c r="FCB975" s="26"/>
      <c r="FCC975" s="26"/>
      <c r="FCD975" s="26"/>
      <c r="FCE975" s="26"/>
      <c r="FCF975" s="26"/>
      <c r="FCG975" s="26"/>
      <c r="FCH975" s="26"/>
      <c r="FCI975" s="26"/>
      <c r="FCJ975" s="26"/>
      <c r="FCK975" s="26"/>
      <c r="FCL975" s="26"/>
      <c r="FCM975" s="26"/>
      <c r="FCN975" s="26"/>
      <c r="FCO975" s="26"/>
      <c r="FCP975" s="26"/>
      <c r="FCQ975" s="26"/>
      <c r="FCR975" s="26"/>
      <c r="FCS975" s="26"/>
      <c r="FCT975" s="26"/>
      <c r="FCU975" s="26"/>
      <c r="FCV975" s="26"/>
      <c r="FCW975" s="26"/>
      <c r="FCX975" s="26"/>
      <c r="FCY975" s="26"/>
      <c r="FCZ975" s="26"/>
      <c r="FDA975" s="26"/>
      <c r="FDB975" s="26"/>
      <c r="FDC975" s="26"/>
      <c r="FDD975" s="26"/>
      <c r="FDE975" s="26"/>
      <c r="FDF975" s="26"/>
      <c r="FDG975" s="26"/>
      <c r="FDH975" s="26"/>
      <c r="FDI975" s="26"/>
      <c r="FDJ975" s="26"/>
      <c r="FDK975" s="26"/>
      <c r="FDL975" s="26"/>
      <c r="FDM975" s="26"/>
      <c r="FDN975" s="26"/>
      <c r="FDO975" s="26"/>
      <c r="FDP975" s="26"/>
      <c r="FDQ975" s="26"/>
      <c r="FDR975" s="26"/>
      <c r="FDS975" s="26"/>
      <c r="FDT975" s="26"/>
      <c r="FDU975" s="26"/>
      <c r="FDV975" s="26"/>
      <c r="FDW975" s="26"/>
      <c r="FDX975" s="26"/>
      <c r="FDY975" s="26"/>
      <c r="FDZ975" s="26"/>
      <c r="FEA975" s="26"/>
      <c r="FEB975" s="26"/>
      <c r="FEC975" s="26"/>
      <c r="FED975" s="26"/>
      <c r="FEE975" s="26"/>
      <c r="FEF975" s="26"/>
      <c r="FEG975" s="26"/>
      <c r="FEH975" s="26"/>
      <c r="FEI975" s="26"/>
      <c r="FEJ975" s="26"/>
      <c r="FEK975" s="26"/>
      <c r="FEL975" s="26"/>
      <c r="FEM975" s="26"/>
      <c r="FEN975" s="26"/>
      <c r="FEO975" s="26"/>
      <c r="FEP975" s="26"/>
      <c r="FEQ975" s="26"/>
      <c r="FER975" s="26"/>
      <c r="FES975" s="26"/>
      <c r="FET975" s="26"/>
      <c r="FEU975" s="26"/>
      <c r="FEV975" s="26"/>
      <c r="FEW975" s="26"/>
      <c r="FEX975" s="26"/>
      <c r="FEY975" s="26"/>
      <c r="FEZ975" s="26"/>
      <c r="FFA975" s="26"/>
      <c r="FFB975" s="26"/>
      <c r="FFC975" s="26"/>
      <c r="FFD975" s="26"/>
      <c r="FFE975" s="26"/>
      <c r="FFF975" s="26"/>
      <c r="FFG975" s="26"/>
      <c r="FFH975" s="26"/>
      <c r="FFI975" s="26"/>
      <c r="FFJ975" s="26"/>
      <c r="FFK975" s="26"/>
      <c r="FFL975" s="26"/>
      <c r="FFM975" s="26"/>
      <c r="FFN975" s="26"/>
      <c r="FFO975" s="26"/>
      <c r="FFP975" s="26"/>
      <c r="FFQ975" s="26"/>
      <c r="FFR975" s="26"/>
      <c r="FFS975" s="26"/>
      <c r="FFT975" s="26"/>
      <c r="FFU975" s="26"/>
      <c r="FFV975" s="26"/>
      <c r="FFW975" s="26"/>
      <c r="FFX975" s="26"/>
      <c r="FFY975" s="26"/>
      <c r="FFZ975" s="26"/>
      <c r="FGA975" s="26"/>
      <c r="FGB975" s="26"/>
      <c r="FGC975" s="26"/>
      <c r="FGD975" s="26"/>
      <c r="FGE975" s="26"/>
      <c r="FGF975" s="26"/>
      <c r="FGG975" s="26"/>
      <c r="FGH975" s="26"/>
      <c r="FGI975" s="26"/>
      <c r="FGJ975" s="26"/>
      <c r="FGK975" s="26"/>
      <c r="FGL975" s="26"/>
      <c r="FGM975" s="26"/>
      <c r="FGN975" s="26"/>
      <c r="FGO975" s="26"/>
      <c r="FGP975" s="26"/>
      <c r="FGQ975" s="26"/>
      <c r="FGR975" s="26"/>
      <c r="FGS975" s="26"/>
      <c r="FGT975" s="26"/>
      <c r="FGU975" s="26"/>
      <c r="FGV975" s="26"/>
      <c r="FGW975" s="26"/>
      <c r="FGX975" s="26"/>
      <c r="FGY975" s="26"/>
      <c r="FGZ975" s="26"/>
      <c r="FHA975" s="26"/>
      <c r="FHB975" s="26"/>
      <c r="FHC975" s="26"/>
      <c r="FHD975" s="26"/>
      <c r="FHE975" s="26"/>
      <c r="FHF975" s="26"/>
      <c r="FHG975" s="26"/>
      <c r="FHH975" s="26"/>
      <c r="FHI975" s="26"/>
      <c r="FHJ975" s="26"/>
      <c r="FHK975" s="26"/>
      <c r="FHL975" s="26"/>
      <c r="FHM975" s="26"/>
      <c r="FHN975" s="26"/>
      <c r="FHO975" s="26"/>
      <c r="FHP975" s="26"/>
      <c r="FHQ975" s="26"/>
      <c r="FHR975" s="26"/>
      <c r="FHS975" s="26"/>
      <c r="FHT975" s="26"/>
      <c r="FHU975" s="26"/>
      <c r="FHV975" s="26"/>
      <c r="FHW975" s="26"/>
      <c r="FHX975" s="26"/>
      <c r="FHY975" s="26"/>
      <c r="FHZ975" s="26"/>
      <c r="FIA975" s="26"/>
      <c r="FIB975" s="26"/>
      <c r="FIC975" s="26"/>
      <c r="FID975" s="26"/>
      <c r="FIE975" s="26"/>
      <c r="FIF975" s="26"/>
      <c r="FIG975" s="26"/>
      <c r="FIH975" s="26"/>
      <c r="FII975" s="26"/>
      <c r="FIJ975" s="26"/>
      <c r="FIK975" s="26"/>
      <c r="FIL975" s="26"/>
      <c r="FIM975" s="26"/>
      <c r="FIN975" s="26"/>
      <c r="FIO975" s="26"/>
      <c r="FIP975" s="26"/>
      <c r="FIQ975" s="26"/>
      <c r="FIR975" s="26"/>
      <c r="FIS975" s="26"/>
      <c r="FIT975" s="26"/>
      <c r="FIU975" s="26"/>
      <c r="FIV975" s="26"/>
      <c r="FIW975" s="26"/>
      <c r="FIX975" s="26"/>
      <c r="FIY975" s="26"/>
      <c r="FIZ975" s="26"/>
      <c r="FJA975" s="26"/>
      <c r="FJB975" s="26"/>
      <c r="FJC975" s="26"/>
      <c r="FJD975" s="26"/>
      <c r="FJE975" s="26"/>
      <c r="FJF975" s="26"/>
      <c r="FJG975" s="26"/>
      <c r="FJH975" s="26"/>
      <c r="FJI975" s="26"/>
      <c r="FJJ975" s="26"/>
      <c r="FJK975" s="26"/>
      <c r="FJL975" s="26"/>
      <c r="FJM975" s="26"/>
      <c r="FJN975" s="26"/>
      <c r="FJO975" s="26"/>
      <c r="FJP975" s="26"/>
      <c r="FJQ975" s="26"/>
      <c r="FJR975" s="26"/>
      <c r="FJS975" s="26"/>
      <c r="FJT975" s="26"/>
      <c r="FJU975" s="26"/>
      <c r="FJV975" s="26"/>
      <c r="FJW975" s="26"/>
      <c r="FJX975" s="26"/>
      <c r="FJY975" s="26"/>
      <c r="FJZ975" s="26"/>
      <c r="FKA975" s="26"/>
      <c r="FKB975" s="26"/>
      <c r="FKC975" s="26"/>
      <c r="FKD975" s="26"/>
      <c r="FKE975" s="26"/>
      <c r="FKF975" s="26"/>
      <c r="FKG975" s="26"/>
      <c r="FKH975" s="26"/>
      <c r="FKI975" s="26"/>
      <c r="FKJ975" s="26"/>
      <c r="FKK975" s="26"/>
      <c r="FKL975" s="26"/>
      <c r="FKM975" s="26"/>
      <c r="FKN975" s="26"/>
      <c r="FKO975" s="26"/>
      <c r="FKP975" s="26"/>
      <c r="FKQ975" s="26"/>
      <c r="FKR975" s="26"/>
      <c r="FKS975" s="26"/>
      <c r="FKT975" s="26"/>
      <c r="FKU975" s="26"/>
      <c r="FKV975" s="26"/>
      <c r="FKW975" s="26"/>
      <c r="FKX975" s="26"/>
      <c r="FKY975" s="26"/>
      <c r="FKZ975" s="26"/>
      <c r="FLA975" s="26"/>
      <c r="FLB975" s="26"/>
      <c r="FLC975" s="26"/>
      <c r="FLD975" s="26"/>
      <c r="FLE975" s="26"/>
      <c r="FLF975" s="26"/>
      <c r="FLG975" s="26"/>
      <c r="FLH975" s="26"/>
      <c r="FLI975" s="26"/>
      <c r="FLJ975" s="26"/>
      <c r="FLK975" s="26"/>
      <c r="FLL975" s="26"/>
      <c r="FLM975" s="26"/>
      <c r="FLN975" s="26"/>
      <c r="FLO975" s="26"/>
      <c r="FLP975" s="26"/>
      <c r="FLQ975" s="26"/>
      <c r="FLR975" s="26"/>
      <c r="FLS975" s="26"/>
      <c r="FLT975" s="26"/>
      <c r="FLU975" s="26"/>
      <c r="FLV975" s="26"/>
      <c r="FLW975" s="26"/>
      <c r="FLX975" s="26"/>
      <c r="FLY975" s="26"/>
      <c r="FLZ975" s="26"/>
      <c r="FMA975" s="26"/>
      <c r="FMB975" s="26"/>
      <c r="FMC975" s="26"/>
      <c r="FMD975" s="26"/>
      <c r="FME975" s="26"/>
      <c r="FMF975" s="26"/>
      <c r="FMG975" s="26"/>
      <c r="FMH975" s="26"/>
      <c r="FMI975" s="26"/>
      <c r="FMJ975" s="26"/>
      <c r="FMK975" s="26"/>
      <c r="FML975" s="26"/>
      <c r="FMM975" s="26"/>
      <c r="FMN975" s="26"/>
      <c r="FMO975" s="26"/>
      <c r="FMP975" s="26"/>
      <c r="FMQ975" s="26"/>
      <c r="FMR975" s="26"/>
      <c r="FMS975" s="26"/>
      <c r="FMT975" s="26"/>
      <c r="FMU975" s="26"/>
      <c r="FMV975" s="26"/>
      <c r="FMW975" s="26"/>
      <c r="FMX975" s="26"/>
      <c r="FMY975" s="26"/>
      <c r="FMZ975" s="26"/>
      <c r="FNA975" s="26"/>
      <c r="FNB975" s="26"/>
      <c r="FNC975" s="26"/>
      <c r="FND975" s="26"/>
      <c r="FNE975" s="26"/>
      <c r="FNF975" s="26"/>
      <c r="FNG975" s="26"/>
      <c r="FNH975" s="26"/>
      <c r="FNI975" s="26"/>
      <c r="FNJ975" s="26"/>
      <c r="FNK975" s="26"/>
      <c r="FNL975" s="26"/>
      <c r="FNM975" s="26"/>
      <c r="FNN975" s="26"/>
      <c r="FNO975" s="26"/>
      <c r="FNP975" s="26"/>
      <c r="FNQ975" s="26"/>
      <c r="FNR975" s="26"/>
      <c r="FNS975" s="26"/>
      <c r="FNT975" s="26"/>
      <c r="FNU975" s="26"/>
      <c r="FNV975" s="26"/>
      <c r="FNW975" s="26"/>
      <c r="FNX975" s="26"/>
      <c r="FNY975" s="26"/>
      <c r="FNZ975" s="26"/>
      <c r="FOA975" s="26"/>
      <c r="FOB975" s="26"/>
      <c r="FOC975" s="26"/>
      <c r="FOD975" s="26"/>
      <c r="FOE975" s="26"/>
      <c r="FOF975" s="26"/>
      <c r="FOG975" s="26"/>
      <c r="FOH975" s="26"/>
      <c r="FOI975" s="26"/>
      <c r="FOJ975" s="26"/>
      <c r="FOK975" s="26"/>
      <c r="FOL975" s="26"/>
      <c r="FOM975" s="26"/>
      <c r="FON975" s="26"/>
      <c r="FOO975" s="26"/>
      <c r="FOP975" s="26"/>
      <c r="FOQ975" s="26"/>
      <c r="FOR975" s="26"/>
      <c r="FOS975" s="26"/>
      <c r="FOT975" s="26"/>
      <c r="FOU975" s="26"/>
      <c r="FOV975" s="26"/>
      <c r="FOW975" s="26"/>
      <c r="FOX975" s="26"/>
      <c r="FOY975" s="26"/>
      <c r="FOZ975" s="26"/>
      <c r="FPA975" s="26"/>
      <c r="FPB975" s="26"/>
      <c r="FPC975" s="26"/>
      <c r="FPD975" s="26"/>
      <c r="FPE975" s="26"/>
      <c r="FPF975" s="26"/>
      <c r="FPG975" s="26"/>
      <c r="FPH975" s="26"/>
      <c r="FPI975" s="26"/>
      <c r="FPJ975" s="26"/>
      <c r="FPK975" s="26"/>
      <c r="FPL975" s="26"/>
      <c r="FPM975" s="26"/>
      <c r="FPN975" s="26"/>
      <c r="FPO975" s="26"/>
      <c r="FPP975" s="26"/>
      <c r="FPQ975" s="26"/>
      <c r="FPR975" s="26"/>
      <c r="FPS975" s="26"/>
      <c r="FPT975" s="26"/>
      <c r="FPU975" s="26"/>
      <c r="FPV975" s="26"/>
      <c r="FPW975" s="26"/>
      <c r="FPX975" s="26"/>
      <c r="FPY975" s="26"/>
      <c r="FPZ975" s="26"/>
      <c r="FQA975" s="26"/>
      <c r="FQB975" s="26"/>
      <c r="FQC975" s="26"/>
      <c r="FQD975" s="26"/>
      <c r="FQE975" s="26"/>
      <c r="FQF975" s="26"/>
      <c r="FQG975" s="26"/>
      <c r="FQH975" s="26"/>
      <c r="FQI975" s="26"/>
      <c r="FQJ975" s="26"/>
      <c r="FQK975" s="26"/>
      <c r="FQL975" s="26"/>
      <c r="FQM975" s="26"/>
      <c r="FQN975" s="26"/>
      <c r="FQO975" s="26"/>
      <c r="FQP975" s="26"/>
      <c r="FQQ975" s="26"/>
      <c r="FQR975" s="26"/>
      <c r="FQS975" s="26"/>
      <c r="FQT975" s="26"/>
      <c r="FQU975" s="26"/>
      <c r="FQV975" s="26"/>
      <c r="FQW975" s="26"/>
      <c r="FQX975" s="26"/>
      <c r="FQY975" s="26"/>
      <c r="FQZ975" s="26"/>
      <c r="FRA975" s="26"/>
      <c r="FRB975" s="26"/>
      <c r="FRC975" s="26"/>
      <c r="FRD975" s="26"/>
      <c r="FRE975" s="26"/>
      <c r="FRF975" s="26"/>
      <c r="FRG975" s="26"/>
      <c r="FRH975" s="26"/>
      <c r="FRI975" s="26"/>
      <c r="FRJ975" s="26"/>
      <c r="FRK975" s="26"/>
      <c r="FRL975" s="26"/>
      <c r="FRM975" s="26"/>
      <c r="FRN975" s="26"/>
      <c r="FRO975" s="26"/>
      <c r="FRP975" s="26"/>
      <c r="FRQ975" s="26"/>
      <c r="FRR975" s="26"/>
      <c r="FRS975" s="26"/>
      <c r="FRT975" s="26"/>
      <c r="FRU975" s="26"/>
      <c r="FRV975" s="26"/>
      <c r="FRW975" s="26"/>
      <c r="FRX975" s="26"/>
      <c r="FRY975" s="26"/>
      <c r="FRZ975" s="26"/>
      <c r="FSA975" s="26"/>
      <c r="FSB975" s="26"/>
      <c r="FSC975" s="26"/>
      <c r="FSD975" s="26"/>
      <c r="FSE975" s="26"/>
      <c r="FSF975" s="26"/>
      <c r="FSG975" s="26"/>
      <c r="FSH975" s="26"/>
      <c r="FSI975" s="26"/>
      <c r="FSJ975" s="26"/>
      <c r="FSK975" s="26"/>
      <c r="FSL975" s="26"/>
      <c r="FSM975" s="26"/>
      <c r="FSN975" s="26"/>
      <c r="FSO975" s="26"/>
      <c r="FSP975" s="26"/>
      <c r="FSQ975" s="26"/>
      <c r="FSR975" s="26"/>
      <c r="FSS975" s="26"/>
      <c r="FST975" s="26"/>
      <c r="FSU975" s="26"/>
      <c r="FSV975" s="26"/>
      <c r="FSW975" s="26"/>
      <c r="FSX975" s="26"/>
      <c r="FSY975" s="26"/>
      <c r="FSZ975" s="26"/>
      <c r="FTA975" s="26"/>
      <c r="FTB975" s="26"/>
      <c r="FTC975" s="26"/>
      <c r="FTD975" s="26"/>
      <c r="FTE975" s="26"/>
      <c r="FTF975" s="26"/>
      <c r="FTG975" s="26"/>
      <c r="FTH975" s="26"/>
      <c r="FTI975" s="26"/>
      <c r="FTJ975" s="26"/>
      <c r="FTK975" s="26"/>
      <c r="FTL975" s="26"/>
      <c r="FTM975" s="26"/>
      <c r="FTN975" s="26"/>
      <c r="FTO975" s="26"/>
      <c r="FTP975" s="26"/>
      <c r="FTQ975" s="26"/>
      <c r="FTR975" s="26"/>
      <c r="FTS975" s="26"/>
      <c r="FTT975" s="26"/>
      <c r="FTU975" s="26"/>
      <c r="FTV975" s="26"/>
      <c r="FTW975" s="26"/>
      <c r="FTX975" s="26"/>
      <c r="FTY975" s="26"/>
      <c r="FTZ975" s="26"/>
      <c r="FUA975" s="26"/>
      <c r="FUB975" s="26"/>
      <c r="FUC975" s="26"/>
      <c r="FUD975" s="26"/>
      <c r="FUE975" s="26"/>
      <c r="FUF975" s="26"/>
      <c r="FUG975" s="26"/>
      <c r="FUH975" s="26"/>
      <c r="FUI975" s="26"/>
      <c r="FUJ975" s="26"/>
      <c r="FUK975" s="26"/>
      <c r="FUL975" s="26"/>
      <c r="FUM975" s="26"/>
      <c r="FUN975" s="26"/>
      <c r="FUO975" s="26"/>
      <c r="FUP975" s="26"/>
      <c r="FUQ975" s="26"/>
      <c r="FUR975" s="26"/>
      <c r="FUS975" s="26"/>
      <c r="FUT975" s="26"/>
      <c r="FUU975" s="26"/>
      <c r="FUV975" s="26"/>
      <c r="FUW975" s="26"/>
      <c r="FUX975" s="26"/>
      <c r="FUY975" s="26"/>
      <c r="FUZ975" s="26"/>
      <c r="FVA975" s="26"/>
      <c r="FVB975" s="26"/>
      <c r="FVC975" s="26"/>
      <c r="FVD975" s="26"/>
      <c r="FVE975" s="26"/>
      <c r="FVF975" s="26"/>
      <c r="FVG975" s="26"/>
      <c r="FVH975" s="26"/>
      <c r="FVI975" s="26"/>
      <c r="FVJ975" s="26"/>
      <c r="FVK975" s="26"/>
      <c r="FVL975" s="26"/>
      <c r="FVM975" s="26"/>
      <c r="FVN975" s="26"/>
      <c r="FVO975" s="26"/>
      <c r="FVP975" s="26"/>
      <c r="FVQ975" s="26"/>
      <c r="FVR975" s="26"/>
      <c r="FVS975" s="26"/>
      <c r="FVT975" s="26"/>
      <c r="FVU975" s="26"/>
      <c r="FVV975" s="26"/>
      <c r="FVW975" s="26"/>
      <c r="FVX975" s="26"/>
      <c r="FVY975" s="26"/>
      <c r="FVZ975" s="26"/>
      <c r="FWA975" s="26"/>
      <c r="FWB975" s="26"/>
      <c r="FWC975" s="26"/>
      <c r="FWD975" s="26"/>
      <c r="FWE975" s="26"/>
      <c r="FWF975" s="26"/>
      <c r="FWG975" s="26"/>
      <c r="FWH975" s="26"/>
      <c r="FWI975" s="26"/>
      <c r="FWJ975" s="26"/>
      <c r="FWK975" s="26"/>
      <c r="FWL975" s="26"/>
      <c r="FWM975" s="26"/>
      <c r="FWN975" s="26"/>
      <c r="FWO975" s="26"/>
      <c r="FWP975" s="26"/>
      <c r="FWQ975" s="26"/>
      <c r="FWR975" s="26"/>
      <c r="FWS975" s="26"/>
      <c r="FWT975" s="26"/>
      <c r="FWU975" s="26"/>
      <c r="FWV975" s="26"/>
      <c r="FWW975" s="26"/>
      <c r="FWX975" s="26"/>
      <c r="FWY975" s="26"/>
      <c r="FWZ975" s="26"/>
      <c r="FXA975" s="26"/>
      <c r="FXB975" s="26"/>
      <c r="FXC975" s="26"/>
      <c r="FXD975" s="26"/>
      <c r="FXE975" s="26"/>
      <c r="FXF975" s="26"/>
      <c r="FXG975" s="26"/>
      <c r="FXH975" s="26"/>
      <c r="FXI975" s="26"/>
      <c r="FXJ975" s="26"/>
      <c r="FXK975" s="26"/>
      <c r="FXL975" s="26"/>
      <c r="FXM975" s="26"/>
      <c r="FXN975" s="26"/>
      <c r="FXO975" s="26"/>
      <c r="FXP975" s="26"/>
      <c r="FXQ975" s="26"/>
      <c r="FXR975" s="26"/>
      <c r="FXS975" s="26"/>
      <c r="FXT975" s="26"/>
      <c r="FXU975" s="26"/>
      <c r="FXV975" s="26"/>
      <c r="FXW975" s="26"/>
      <c r="FXX975" s="26"/>
      <c r="FXY975" s="26"/>
      <c r="FXZ975" s="26"/>
      <c r="FYA975" s="26"/>
      <c r="FYB975" s="26"/>
      <c r="FYC975" s="26"/>
      <c r="FYD975" s="26"/>
      <c r="FYE975" s="26"/>
      <c r="FYF975" s="26"/>
      <c r="FYG975" s="26"/>
      <c r="FYH975" s="26"/>
      <c r="FYI975" s="26"/>
      <c r="FYJ975" s="26"/>
      <c r="FYK975" s="26"/>
      <c r="FYL975" s="26"/>
      <c r="FYM975" s="26"/>
      <c r="FYN975" s="26"/>
      <c r="FYO975" s="26"/>
      <c r="FYP975" s="26"/>
      <c r="FYQ975" s="26"/>
      <c r="FYR975" s="26"/>
      <c r="FYS975" s="26"/>
      <c r="FYT975" s="26"/>
      <c r="FYU975" s="26"/>
      <c r="FYV975" s="26"/>
      <c r="FYW975" s="26"/>
      <c r="FYX975" s="26"/>
      <c r="FYY975" s="26"/>
      <c r="FYZ975" s="26"/>
      <c r="FZA975" s="26"/>
      <c r="FZB975" s="26"/>
      <c r="FZC975" s="26"/>
      <c r="FZD975" s="26"/>
      <c r="FZE975" s="26"/>
      <c r="FZF975" s="26"/>
      <c r="FZG975" s="26"/>
      <c r="FZH975" s="26"/>
      <c r="FZI975" s="26"/>
      <c r="FZJ975" s="26"/>
      <c r="FZK975" s="26"/>
      <c r="FZL975" s="26"/>
      <c r="FZM975" s="26"/>
      <c r="FZN975" s="26"/>
      <c r="FZO975" s="26"/>
      <c r="FZP975" s="26"/>
      <c r="FZQ975" s="26"/>
      <c r="FZR975" s="26"/>
      <c r="FZS975" s="26"/>
      <c r="FZT975" s="26"/>
      <c r="FZU975" s="26"/>
      <c r="FZV975" s="26"/>
      <c r="FZW975" s="26"/>
      <c r="FZX975" s="26"/>
      <c r="FZY975" s="26"/>
      <c r="FZZ975" s="26"/>
      <c r="GAA975" s="26"/>
      <c r="GAB975" s="26"/>
      <c r="GAC975" s="26"/>
      <c r="GAD975" s="26"/>
      <c r="GAE975" s="26"/>
      <c r="GAF975" s="26"/>
      <c r="GAG975" s="26"/>
      <c r="GAH975" s="26"/>
      <c r="GAI975" s="26"/>
      <c r="GAJ975" s="26"/>
      <c r="GAK975" s="26"/>
      <c r="GAL975" s="26"/>
      <c r="GAM975" s="26"/>
      <c r="GAN975" s="26"/>
      <c r="GAO975" s="26"/>
      <c r="GAP975" s="26"/>
      <c r="GAQ975" s="26"/>
      <c r="GAR975" s="26"/>
      <c r="GAS975" s="26"/>
      <c r="GAT975" s="26"/>
      <c r="GAU975" s="26"/>
      <c r="GAV975" s="26"/>
      <c r="GAW975" s="26"/>
      <c r="GAX975" s="26"/>
      <c r="GAY975" s="26"/>
      <c r="GAZ975" s="26"/>
      <c r="GBA975" s="26"/>
      <c r="GBB975" s="26"/>
      <c r="GBC975" s="26"/>
      <c r="GBD975" s="26"/>
      <c r="GBE975" s="26"/>
      <c r="GBF975" s="26"/>
      <c r="GBG975" s="26"/>
      <c r="GBH975" s="26"/>
      <c r="GBI975" s="26"/>
      <c r="GBJ975" s="26"/>
      <c r="GBK975" s="26"/>
      <c r="GBL975" s="26"/>
      <c r="GBM975" s="26"/>
      <c r="GBN975" s="26"/>
      <c r="GBO975" s="26"/>
      <c r="GBP975" s="26"/>
      <c r="GBQ975" s="26"/>
      <c r="GBR975" s="26"/>
      <c r="GBS975" s="26"/>
      <c r="GBT975" s="26"/>
      <c r="GBU975" s="26"/>
      <c r="GBV975" s="26"/>
      <c r="GBW975" s="26"/>
      <c r="GBX975" s="26"/>
      <c r="GBY975" s="26"/>
      <c r="GBZ975" s="26"/>
      <c r="GCA975" s="26"/>
      <c r="GCB975" s="26"/>
      <c r="GCC975" s="26"/>
      <c r="GCD975" s="26"/>
      <c r="GCE975" s="26"/>
      <c r="GCF975" s="26"/>
      <c r="GCG975" s="26"/>
      <c r="GCH975" s="26"/>
      <c r="GCI975" s="26"/>
      <c r="GCJ975" s="26"/>
      <c r="GCK975" s="26"/>
      <c r="GCL975" s="26"/>
      <c r="GCM975" s="26"/>
      <c r="GCN975" s="26"/>
      <c r="GCO975" s="26"/>
      <c r="GCP975" s="26"/>
      <c r="GCQ975" s="26"/>
      <c r="GCR975" s="26"/>
      <c r="GCS975" s="26"/>
      <c r="GCT975" s="26"/>
      <c r="GCU975" s="26"/>
      <c r="GCV975" s="26"/>
      <c r="GCW975" s="26"/>
      <c r="GCX975" s="26"/>
      <c r="GCY975" s="26"/>
      <c r="GCZ975" s="26"/>
      <c r="GDA975" s="26"/>
      <c r="GDB975" s="26"/>
      <c r="GDC975" s="26"/>
      <c r="GDD975" s="26"/>
      <c r="GDE975" s="26"/>
      <c r="GDF975" s="26"/>
      <c r="GDG975" s="26"/>
      <c r="GDH975" s="26"/>
      <c r="GDI975" s="26"/>
      <c r="GDJ975" s="26"/>
      <c r="GDK975" s="26"/>
      <c r="GDL975" s="26"/>
      <c r="GDM975" s="26"/>
      <c r="GDN975" s="26"/>
      <c r="GDO975" s="26"/>
      <c r="GDP975" s="26"/>
      <c r="GDQ975" s="26"/>
      <c r="GDR975" s="26"/>
      <c r="GDS975" s="26"/>
      <c r="GDT975" s="26"/>
      <c r="GDU975" s="26"/>
      <c r="GDV975" s="26"/>
      <c r="GDW975" s="26"/>
      <c r="GDX975" s="26"/>
      <c r="GDY975" s="26"/>
      <c r="GDZ975" s="26"/>
      <c r="GEA975" s="26"/>
      <c r="GEB975" s="26"/>
      <c r="GEC975" s="26"/>
      <c r="GED975" s="26"/>
      <c r="GEE975" s="26"/>
      <c r="GEF975" s="26"/>
      <c r="GEG975" s="26"/>
      <c r="GEH975" s="26"/>
      <c r="GEI975" s="26"/>
      <c r="GEJ975" s="26"/>
      <c r="GEK975" s="26"/>
      <c r="GEL975" s="26"/>
      <c r="GEM975" s="26"/>
      <c r="GEN975" s="26"/>
      <c r="GEO975" s="26"/>
      <c r="GEP975" s="26"/>
      <c r="GEQ975" s="26"/>
      <c r="GER975" s="26"/>
      <c r="GES975" s="26"/>
      <c r="GET975" s="26"/>
      <c r="GEU975" s="26"/>
      <c r="GEV975" s="26"/>
      <c r="GEW975" s="26"/>
      <c r="GEX975" s="26"/>
      <c r="GEY975" s="26"/>
      <c r="GEZ975" s="26"/>
      <c r="GFA975" s="26"/>
      <c r="GFB975" s="26"/>
      <c r="GFC975" s="26"/>
      <c r="GFD975" s="26"/>
      <c r="GFE975" s="26"/>
      <c r="GFF975" s="26"/>
      <c r="GFG975" s="26"/>
      <c r="GFH975" s="26"/>
      <c r="GFI975" s="26"/>
      <c r="GFJ975" s="26"/>
      <c r="GFK975" s="26"/>
      <c r="GFL975" s="26"/>
      <c r="GFM975" s="26"/>
      <c r="GFN975" s="26"/>
      <c r="GFO975" s="26"/>
      <c r="GFP975" s="26"/>
      <c r="GFQ975" s="26"/>
      <c r="GFR975" s="26"/>
      <c r="GFS975" s="26"/>
      <c r="GFT975" s="26"/>
      <c r="GFU975" s="26"/>
      <c r="GFV975" s="26"/>
      <c r="GFW975" s="26"/>
      <c r="GFX975" s="26"/>
      <c r="GFY975" s="26"/>
      <c r="GFZ975" s="26"/>
      <c r="GGA975" s="26"/>
      <c r="GGB975" s="26"/>
      <c r="GGC975" s="26"/>
      <c r="GGD975" s="26"/>
      <c r="GGE975" s="26"/>
      <c r="GGF975" s="26"/>
      <c r="GGG975" s="26"/>
      <c r="GGH975" s="26"/>
      <c r="GGI975" s="26"/>
      <c r="GGJ975" s="26"/>
      <c r="GGK975" s="26"/>
      <c r="GGL975" s="26"/>
      <c r="GGM975" s="26"/>
      <c r="GGN975" s="26"/>
      <c r="GGO975" s="26"/>
      <c r="GGP975" s="26"/>
      <c r="GGQ975" s="26"/>
      <c r="GGR975" s="26"/>
      <c r="GGS975" s="26"/>
      <c r="GGT975" s="26"/>
      <c r="GGU975" s="26"/>
      <c r="GGV975" s="26"/>
      <c r="GGW975" s="26"/>
      <c r="GGX975" s="26"/>
      <c r="GGY975" s="26"/>
      <c r="GGZ975" s="26"/>
      <c r="GHA975" s="26"/>
      <c r="GHB975" s="26"/>
      <c r="GHC975" s="26"/>
      <c r="GHD975" s="26"/>
      <c r="GHE975" s="26"/>
      <c r="GHF975" s="26"/>
      <c r="GHG975" s="26"/>
      <c r="GHH975" s="26"/>
      <c r="GHI975" s="26"/>
      <c r="GHJ975" s="26"/>
      <c r="GHK975" s="26"/>
      <c r="GHL975" s="26"/>
      <c r="GHM975" s="26"/>
      <c r="GHN975" s="26"/>
      <c r="GHO975" s="26"/>
      <c r="GHP975" s="26"/>
      <c r="GHQ975" s="26"/>
      <c r="GHR975" s="26"/>
      <c r="GHS975" s="26"/>
      <c r="GHT975" s="26"/>
      <c r="GHU975" s="26"/>
      <c r="GHV975" s="26"/>
      <c r="GHW975" s="26"/>
      <c r="GHX975" s="26"/>
      <c r="GHY975" s="26"/>
      <c r="GHZ975" s="26"/>
      <c r="GIA975" s="26"/>
      <c r="GIB975" s="26"/>
      <c r="GIC975" s="26"/>
      <c r="GID975" s="26"/>
      <c r="GIE975" s="26"/>
      <c r="GIF975" s="26"/>
      <c r="GIG975" s="26"/>
      <c r="GIH975" s="26"/>
      <c r="GII975" s="26"/>
      <c r="GIJ975" s="26"/>
      <c r="GIK975" s="26"/>
      <c r="GIL975" s="26"/>
      <c r="GIM975" s="26"/>
      <c r="GIN975" s="26"/>
      <c r="GIO975" s="26"/>
      <c r="GIP975" s="26"/>
      <c r="GIQ975" s="26"/>
      <c r="GIR975" s="26"/>
      <c r="GIS975" s="26"/>
      <c r="GIT975" s="26"/>
      <c r="GIU975" s="26"/>
      <c r="GIV975" s="26"/>
      <c r="GIW975" s="26"/>
      <c r="GIX975" s="26"/>
      <c r="GIY975" s="26"/>
      <c r="GIZ975" s="26"/>
      <c r="GJA975" s="26"/>
      <c r="GJB975" s="26"/>
      <c r="GJC975" s="26"/>
      <c r="GJD975" s="26"/>
      <c r="GJE975" s="26"/>
      <c r="GJF975" s="26"/>
      <c r="GJG975" s="26"/>
      <c r="GJH975" s="26"/>
      <c r="GJI975" s="26"/>
      <c r="GJJ975" s="26"/>
      <c r="GJK975" s="26"/>
      <c r="GJL975" s="26"/>
      <c r="GJM975" s="26"/>
      <c r="GJN975" s="26"/>
      <c r="GJO975" s="26"/>
      <c r="GJP975" s="26"/>
      <c r="GJQ975" s="26"/>
      <c r="GJR975" s="26"/>
      <c r="GJS975" s="26"/>
      <c r="GJT975" s="26"/>
      <c r="GJU975" s="26"/>
      <c r="GJV975" s="26"/>
      <c r="GJW975" s="26"/>
      <c r="GJX975" s="26"/>
      <c r="GJY975" s="26"/>
      <c r="GJZ975" s="26"/>
      <c r="GKA975" s="26"/>
      <c r="GKB975" s="26"/>
      <c r="GKC975" s="26"/>
      <c r="GKD975" s="26"/>
      <c r="GKE975" s="26"/>
      <c r="GKF975" s="26"/>
      <c r="GKG975" s="26"/>
      <c r="GKH975" s="26"/>
      <c r="GKI975" s="26"/>
      <c r="GKJ975" s="26"/>
      <c r="GKK975" s="26"/>
      <c r="GKL975" s="26"/>
      <c r="GKM975" s="26"/>
      <c r="GKN975" s="26"/>
      <c r="GKO975" s="26"/>
      <c r="GKP975" s="26"/>
      <c r="GKQ975" s="26"/>
      <c r="GKR975" s="26"/>
      <c r="GKS975" s="26"/>
      <c r="GKT975" s="26"/>
      <c r="GKU975" s="26"/>
      <c r="GKV975" s="26"/>
      <c r="GKW975" s="26"/>
      <c r="GKX975" s="26"/>
      <c r="GKY975" s="26"/>
      <c r="GKZ975" s="26"/>
      <c r="GLA975" s="26"/>
      <c r="GLB975" s="26"/>
      <c r="GLC975" s="26"/>
      <c r="GLD975" s="26"/>
      <c r="GLE975" s="26"/>
      <c r="GLF975" s="26"/>
      <c r="GLG975" s="26"/>
      <c r="GLH975" s="26"/>
      <c r="GLI975" s="26"/>
      <c r="GLJ975" s="26"/>
      <c r="GLK975" s="26"/>
      <c r="GLL975" s="26"/>
      <c r="GLM975" s="26"/>
      <c r="GLN975" s="26"/>
      <c r="GLO975" s="26"/>
      <c r="GLP975" s="26"/>
      <c r="GLQ975" s="26"/>
      <c r="GLR975" s="26"/>
      <c r="GLS975" s="26"/>
      <c r="GLT975" s="26"/>
      <c r="GLU975" s="26"/>
      <c r="GLV975" s="26"/>
      <c r="GLW975" s="26"/>
      <c r="GLX975" s="26"/>
      <c r="GLY975" s="26"/>
      <c r="GLZ975" s="26"/>
      <c r="GMA975" s="26"/>
      <c r="GMB975" s="26"/>
      <c r="GMC975" s="26"/>
      <c r="GMD975" s="26"/>
      <c r="GME975" s="26"/>
      <c r="GMF975" s="26"/>
      <c r="GMG975" s="26"/>
      <c r="GMH975" s="26"/>
      <c r="GMI975" s="26"/>
      <c r="GMJ975" s="26"/>
      <c r="GMK975" s="26"/>
      <c r="GML975" s="26"/>
      <c r="GMM975" s="26"/>
      <c r="GMN975" s="26"/>
      <c r="GMO975" s="26"/>
      <c r="GMP975" s="26"/>
      <c r="GMQ975" s="26"/>
      <c r="GMR975" s="26"/>
      <c r="GMS975" s="26"/>
      <c r="GMT975" s="26"/>
      <c r="GMU975" s="26"/>
      <c r="GMV975" s="26"/>
      <c r="GMW975" s="26"/>
      <c r="GMX975" s="26"/>
      <c r="GMY975" s="26"/>
      <c r="GMZ975" s="26"/>
      <c r="GNA975" s="26"/>
      <c r="GNB975" s="26"/>
      <c r="GNC975" s="26"/>
      <c r="GND975" s="26"/>
      <c r="GNE975" s="26"/>
      <c r="GNF975" s="26"/>
      <c r="GNG975" s="26"/>
      <c r="GNH975" s="26"/>
      <c r="GNI975" s="26"/>
      <c r="GNJ975" s="26"/>
      <c r="GNK975" s="26"/>
      <c r="GNL975" s="26"/>
      <c r="GNM975" s="26"/>
      <c r="GNN975" s="26"/>
      <c r="GNO975" s="26"/>
      <c r="GNP975" s="26"/>
      <c r="GNQ975" s="26"/>
      <c r="GNR975" s="26"/>
      <c r="GNS975" s="26"/>
      <c r="GNT975" s="26"/>
      <c r="GNU975" s="26"/>
      <c r="GNV975" s="26"/>
      <c r="GNW975" s="26"/>
      <c r="GNX975" s="26"/>
      <c r="GNY975" s="26"/>
      <c r="GNZ975" s="26"/>
      <c r="GOA975" s="26"/>
      <c r="GOB975" s="26"/>
      <c r="GOC975" s="26"/>
      <c r="GOD975" s="26"/>
      <c r="GOE975" s="26"/>
      <c r="GOF975" s="26"/>
      <c r="GOG975" s="26"/>
      <c r="GOH975" s="26"/>
      <c r="GOI975" s="26"/>
      <c r="GOJ975" s="26"/>
      <c r="GOK975" s="26"/>
      <c r="GOL975" s="26"/>
      <c r="GOM975" s="26"/>
      <c r="GON975" s="26"/>
      <c r="GOO975" s="26"/>
      <c r="GOP975" s="26"/>
      <c r="GOQ975" s="26"/>
      <c r="GOR975" s="26"/>
      <c r="GOS975" s="26"/>
      <c r="GOT975" s="26"/>
      <c r="GOU975" s="26"/>
      <c r="GOV975" s="26"/>
      <c r="GOW975" s="26"/>
      <c r="GOX975" s="26"/>
      <c r="GOY975" s="26"/>
      <c r="GOZ975" s="26"/>
      <c r="GPA975" s="26"/>
      <c r="GPB975" s="26"/>
      <c r="GPC975" s="26"/>
      <c r="GPD975" s="26"/>
      <c r="GPE975" s="26"/>
      <c r="GPF975" s="26"/>
      <c r="GPG975" s="26"/>
      <c r="GPH975" s="26"/>
      <c r="GPI975" s="26"/>
      <c r="GPJ975" s="26"/>
      <c r="GPK975" s="26"/>
      <c r="GPL975" s="26"/>
      <c r="GPM975" s="26"/>
      <c r="GPN975" s="26"/>
      <c r="GPO975" s="26"/>
      <c r="GPP975" s="26"/>
      <c r="GPQ975" s="26"/>
      <c r="GPR975" s="26"/>
      <c r="GPS975" s="26"/>
      <c r="GPT975" s="26"/>
      <c r="GPU975" s="26"/>
      <c r="GPV975" s="26"/>
      <c r="GPW975" s="26"/>
      <c r="GPX975" s="26"/>
      <c r="GPY975" s="26"/>
      <c r="GPZ975" s="26"/>
      <c r="GQA975" s="26"/>
      <c r="GQB975" s="26"/>
      <c r="GQC975" s="26"/>
      <c r="GQD975" s="26"/>
      <c r="GQE975" s="26"/>
      <c r="GQF975" s="26"/>
      <c r="GQG975" s="26"/>
      <c r="GQH975" s="26"/>
      <c r="GQI975" s="26"/>
      <c r="GQJ975" s="26"/>
      <c r="GQK975" s="26"/>
      <c r="GQL975" s="26"/>
      <c r="GQM975" s="26"/>
      <c r="GQN975" s="26"/>
      <c r="GQO975" s="26"/>
      <c r="GQP975" s="26"/>
      <c r="GQQ975" s="26"/>
      <c r="GQR975" s="26"/>
      <c r="GQS975" s="26"/>
      <c r="GQT975" s="26"/>
      <c r="GQU975" s="26"/>
      <c r="GQV975" s="26"/>
      <c r="GQW975" s="26"/>
      <c r="GQX975" s="26"/>
      <c r="GQY975" s="26"/>
      <c r="GQZ975" s="26"/>
      <c r="GRA975" s="26"/>
      <c r="GRB975" s="26"/>
      <c r="GRC975" s="26"/>
      <c r="GRD975" s="26"/>
      <c r="GRE975" s="26"/>
      <c r="GRF975" s="26"/>
      <c r="GRG975" s="26"/>
      <c r="GRH975" s="26"/>
      <c r="GRI975" s="26"/>
      <c r="GRJ975" s="26"/>
      <c r="GRK975" s="26"/>
      <c r="GRL975" s="26"/>
      <c r="GRM975" s="26"/>
      <c r="GRN975" s="26"/>
      <c r="GRO975" s="26"/>
      <c r="GRP975" s="26"/>
      <c r="GRQ975" s="26"/>
      <c r="GRR975" s="26"/>
      <c r="GRS975" s="26"/>
      <c r="GRT975" s="26"/>
      <c r="GRU975" s="26"/>
      <c r="GRV975" s="26"/>
      <c r="GRW975" s="26"/>
      <c r="GRX975" s="26"/>
      <c r="GRY975" s="26"/>
      <c r="GRZ975" s="26"/>
      <c r="GSA975" s="26"/>
      <c r="GSB975" s="26"/>
      <c r="GSC975" s="26"/>
      <c r="GSD975" s="26"/>
      <c r="GSE975" s="26"/>
      <c r="GSF975" s="26"/>
      <c r="GSG975" s="26"/>
      <c r="GSH975" s="26"/>
      <c r="GSI975" s="26"/>
      <c r="GSJ975" s="26"/>
      <c r="GSK975" s="26"/>
      <c r="GSL975" s="26"/>
      <c r="GSM975" s="26"/>
      <c r="GSN975" s="26"/>
      <c r="GSO975" s="26"/>
      <c r="GSP975" s="26"/>
      <c r="GSQ975" s="26"/>
      <c r="GSR975" s="26"/>
      <c r="GSS975" s="26"/>
      <c r="GST975" s="26"/>
      <c r="GSU975" s="26"/>
      <c r="GSV975" s="26"/>
      <c r="GSW975" s="26"/>
      <c r="GSX975" s="26"/>
      <c r="GSY975" s="26"/>
      <c r="GSZ975" s="26"/>
      <c r="GTA975" s="26"/>
      <c r="GTB975" s="26"/>
      <c r="GTC975" s="26"/>
      <c r="GTD975" s="26"/>
      <c r="GTE975" s="26"/>
      <c r="GTF975" s="26"/>
      <c r="GTG975" s="26"/>
      <c r="GTH975" s="26"/>
      <c r="GTI975" s="26"/>
      <c r="GTJ975" s="26"/>
      <c r="GTK975" s="26"/>
      <c r="GTL975" s="26"/>
      <c r="GTM975" s="26"/>
      <c r="GTN975" s="26"/>
      <c r="GTO975" s="26"/>
      <c r="GTP975" s="26"/>
      <c r="GTQ975" s="26"/>
      <c r="GTR975" s="26"/>
      <c r="GTS975" s="26"/>
      <c r="GTT975" s="26"/>
      <c r="GTU975" s="26"/>
      <c r="GTV975" s="26"/>
      <c r="GTW975" s="26"/>
      <c r="GTX975" s="26"/>
      <c r="GTY975" s="26"/>
      <c r="GTZ975" s="26"/>
      <c r="GUA975" s="26"/>
      <c r="GUB975" s="26"/>
      <c r="GUC975" s="26"/>
      <c r="GUD975" s="26"/>
      <c r="GUE975" s="26"/>
      <c r="GUF975" s="26"/>
      <c r="GUG975" s="26"/>
      <c r="GUH975" s="26"/>
      <c r="GUI975" s="26"/>
      <c r="GUJ975" s="26"/>
      <c r="GUK975" s="26"/>
      <c r="GUL975" s="26"/>
      <c r="GUM975" s="26"/>
      <c r="GUN975" s="26"/>
      <c r="GUO975" s="26"/>
      <c r="GUP975" s="26"/>
      <c r="GUQ975" s="26"/>
      <c r="GUR975" s="26"/>
      <c r="GUS975" s="26"/>
      <c r="GUT975" s="26"/>
      <c r="GUU975" s="26"/>
      <c r="GUV975" s="26"/>
      <c r="GUW975" s="26"/>
      <c r="GUX975" s="26"/>
      <c r="GUY975" s="26"/>
      <c r="GUZ975" s="26"/>
      <c r="GVA975" s="26"/>
      <c r="GVB975" s="26"/>
      <c r="GVC975" s="26"/>
      <c r="GVD975" s="26"/>
      <c r="GVE975" s="26"/>
      <c r="GVF975" s="26"/>
      <c r="GVG975" s="26"/>
      <c r="GVH975" s="26"/>
      <c r="GVI975" s="26"/>
      <c r="GVJ975" s="26"/>
      <c r="GVK975" s="26"/>
      <c r="GVL975" s="26"/>
      <c r="GVM975" s="26"/>
      <c r="GVN975" s="26"/>
      <c r="GVO975" s="26"/>
      <c r="GVP975" s="26"/>
      <c r="GVQ975" s="26"/>
      <c r="GVR975" s="26"/>
      <c r="GVS975" s="26"/>
      <c r="GVT975" s="26"/>
      <c r="GVU975" s="26"/>
      <c r="GVV975" s="26"/>
      <c r="GVW975" s="26"/>
      <c r="GVX975" s="26"/>
      <c r="GVY975" s="26"/>
      <c r="GVZ975" s="26"/>
      <c r="GWA975" s="26"/>
      <c r="GWB975" s="26"/>
      <c r="GWC975" s="26"/>
      <c r="GWD975" s="26"/>
      <c r="GWE975" s="26"/>
      <c r="GWF975" s="26"/>
      <c r="GWG975" s="26"/>
      <c r="GWH975" s="26"/>
      <c r="GWI975" s="26"/>
      <c r="GWJ975" s="26"/>
      <c r="GWK975" s="26"/>
      <c r="GWL975" s="26"/>
      <c r="GWM975" s="26"/>
      <c r="GWN975" s="26"/>
      <c r="GWO975" s="26"/>
      <c r="GWP975" s="26"/>
      <c r="GWQ975" s="26"/>
      <c r="GWR975" s="26"/>
      <c r="GWS975" s="26"/>
      <c r="GWT975" s="26"/>
      <c r="GWU975" s="26"/>
      <c r="GWV975" s="26"/>
      <c r="GWW975" s="26"/>
      <c r="GWX975" s="26"/>
      <c r="GWY975" s="26"/>
      <c r="GWZ975" s="26"/>
      <c r="GXA975" s="26"/>
      <c r="GXB975" s="26"/>
      <c r="GXC975" s="26"/>
      <c r="GXD975" s="26"/>
      <c r="GXE975" s="26"/>
      <c r="GXF975" s="26"/>
      <c r="GXG975" s="26"/>
      <c r="GXH975" s="26"/>
      <c r="GXI975" s="26"/>
      <c r="GXJ975" s="26"/>
      <c r="GXK975" s="26"/>
      <c r="GXL975" s="26"/>
      <c r="GXM975" s="26"/>
      <c r="GXN975" s="26"/>
      <c r="GXO975" s="26"/>
      <c r="GXP975" s="26"/>
      <c r="GXQ975" s="26"/>
      <c r="GXR975" s="26"/>
      <c r="GXS975" s="26"/>
      <c r="GXT975" s="26"/>
      <c r="GXU975" s="26"/>
      <c r="GXV975" s="26"/>
      <c r="GXW975" s="26"/>
      <c r="GXX975" s="26"/>
      <c r="GXY975" s="26"/>
      <c r="GXZ975" s="26"/>
      <c r="GYA975" s="26"/>
      <c r="GYB975" s="26"/>
      <c r="GYC975" s="26"/>
      <c r="GYD975" s="26"/>
      <c r="GYE975" s="26"/>
      <c r="GYF975" s="26"/>
      <c r="GYG975" s="26"/>
      <c r="GYH975" s="26"/>
      <c r="GYI975" s="26"/>
      <c r="GYJ975" s="26"/>
      <c r="GYK975" s="26"/>
      <c r="GYL975" s="26"/>
      <c r="GYM975" s="26"/>
      <c r="GYN975" s="26"/>
      <c r="GYO975" s="26"/>
      <c r="GYP975" s="26"/>
      <c r="GYQ975" s="26"/>
      <c r="GYR975" s="26"/>
      <c r="GYS975" s="26"/>
      <c r="GYT975" s="26"/>
      <c r="GYU975" s="26"/>
      <c r="GYV975" s="26"/>
      <c r="GYW975" s="26"/>
      <c r="GYX975" s="26"/>
      <c r="GYY975" s="26"/>
      <c r="GYZ975" s="26"/>
      <c r="GZA975" s="26"/>
      <c r="GZB975" s="26"/>
      <c r="GZC975" s="26"/>
      <c r="GZD975" s="26"/>
      <c r="GZE975" s="26"/>
      <c r="GZF975" s="26"/>
      <c r="GZG975" s="26"/>
      <c r="GZH975" s="26"/>
      <c r="GZI975" s="26"/>
      <c r="GZJ975" s="26"/>
      <c r="GZK975" s="26"/>
      <c r="GZL975" s="26"/>
      <c r="GZM975" s="26"/>
      <c r="GZN975" s="26"/>
      <c r="GZO975" s="26"/>
      <c r="GZP975" s="26"/>
      <c r="GZQ975" s="26"/>
      <c r="GZR975" s="26"/>
      <c r="GZS975" s="26"/>
      <c r="GZT975" s="26"/>
      <c r="GZU975" s="26"/>
      <c r="GZV975" s="26"/>
      <c r="GZW975" s="26"/>
      <c r="GZX975" s="26"/>
      <c r="GZY975" s="26"/>
      <c r="GZZ975" s="26"/>
      <c r="HAA975" s="26"/>
      <c r="HAB975" s="26"/>
      <c r="HAC975" s="26"/>
      <c r="HAD975" s="26"/>
      <c r="HAE975" s="26"/>
      <c r="HAF975" s="26"/>
      <c r="HAG975" s="26"/>
      <c r="HAH975" s="26"/>
      <c r="HAI975" s="26"/>
      <c r="HAJ975" s="26"/>
      <c r="HAK975" s="26"/>
      <c r="HAL975" s="26"/>
      <c r="HAM975" s="26"/>
      <c r="HAN975" s="26"/>
      <c r="HAO975" s="26"/>
      <c r="HAP975" s="26"/>
      <c r="HAQ975" s="26"/>
      <c r="HAR975" s="26"/>
      <c r="HAS975" s="26"/>
      <c r="HAT975" s="26"/>
      <c r="HAU975" s="26"/>
      <c r="HAV975" s="26"/>
      <c r="HAW975" s="26"/>
      <c r="HAX975" s="26"/>
      <c r="HAY975" s="26"/>
      <c r="HAZ975" s="26"/>
      <c r="HBA975" s="26"/>
      <c r="HBB975" s="26"/>
      <c r="HBC975" s="26"/>
      <c r="HBD975" s="26"/>
      <c r="HBE975" s="26"/>
      <c r="HBF975" s="26"/>
      <c r="HBG975" s="26"/>
      <c r="HBH975" s="26"/>
      <c r="HBI975" s="26"/>
      <c r="HBJ975" s="26"/>
      <c r="HBK975" s="26"/>
      <c r="HBL975" s="26"/>
      <c r="HBM975" s="26"/>
      <c r="HBN975" s="26"/>
      <c r="HBO975" s="26"/>
      <c r="HBP975" s="26"/>
      <c r="HBQ975" s="26"/>
      <c r="HBR975" s="26"/>
      <c r="HBS975" s="26"/>
      <c r="HBT975" s="26"/>
      <c r="HBU975" s="26"/>
      <c r="HBV975" s="26"/>
      <c r="HBW975" s="26"/>
      <c r="HBX975" s="26"/>
      <c r="HBY975" s="26"/>
      <c r="HBZ975" s="26"/>
      <c r="HCA975" s="26"/>
      <c r="HCB975" s="26"/>
      <c r="HCC975" s="26"/>
      <c r="HCD975" s="26"/>
      <c r="HCE975" s="26"/>
      <c r="HCF975" s="26"/>
      <c r="HCG975" s="26"/>
      <c r="HCH975" s="26"/>
      <c r="HCI975" s="26"/>
      <c r="HCJ975" s="26"/>
      <c r="HCK975" s="26"/>
      <c r="HCL975" s="26"/>
      <c r="HCM975" s="26"/>
      <c r="HCN975" s="26"/>
      <c r="HCO975" s="26"/>
      <c r="HCP975" s="26"/>
      <c r="HCQ975" s="26"/>
      <c r="HCR975" s="26"/>
      <c r="HCS975" s="26"/>
      <c r="HCT975" s="26"/>
      <c r="HCU975" s="26"/>
      <c r="HCV975" s="26"/>
      <c r="HCW975" s="26"/>
      <c r="HCX975" s="26"/>
      <c r="HCY975" s="26"/>
      <c r="HCZ975" s="26"/>
      <c r="HDA975" s="26"/>
      <c r="HDB975" s="26"/>
      <c r="HDC975" s="26"/>
      <c r="HDD975" s="26"/>
      <c r="HDE975" s="26"/>
      <c r="HDF975" s="26"/>
      <c r="HDG975" s="26"/>
      <c r="HDH975" s="26"/>
      <c r="HDI975" s="26"/>
      <c r="HDJ975" s="26"/>
      <c r="HDK975" s="26"/>
      <c r="HDL975" s="26"/>
      <c r="HDM975" s="26"/>
      <c r="HDN975" s="26"/>
      <c r="HDO975" s="26"/>
      <c r="HDP975" s="26"/>
      <c r="HDQ975" s="26"/>
      <c r="HDR975" s="26"/>
      <c r="HDS975" s="26"/>
      <c r="HDT975" s="26"/>
      <c r="HDU975" s="26"/>
      <c r="HDV975" s="26"/>
      <c r="HDW975" s="26"/>
      <c r="HDX975" s="26"/>
      <c r="HDY975" s="26"/>
      <c r="HDZ975" s="26"/>
      <c r="HEA975" s="26"/>
      <c r="HEB975" s="26"/>
      <c r="HEC975" s="26"/>
      <c r="HED975" s="26"/>
      <c r="HEE975" s="26"/>
      <c r="HEF975" s="26"/>
      <c r="HEG975" s="26"/>
      <c r="HEH975" s="26"/>
      <c r="HEI975" s="26"/>
      <c r="HEJ975" s="26"/>
      <c r="HEK975" s="26"/>
      <c r="HEL975" s="26"/>
      <c r="HEM975" s="26"/>
      <c r="HEN975" s="26"/>
      <c r="HEO975" s="26"/>
      <c r="HEP975" s="26"/>
      <c r="HEQ975" s="26"/>
      <c r="HER975" s="26"/>
      <c r="HES975" s="26"/>
      <c r="HET975" s="26"/>
      <c r="HEU975" s="26"/>
      <c r="HEV975" s="26"/>
      <c r="HEW975" s="26"/>
      <c r="HEX975" s="26"/>
      <c r="HEY975" s="26"/>
      <c r="HEZ975" s="26"/>
      <c r="HFA975" s="26"/>
      <c r="HFB975" s="26"/>
      <c r="HFC975" s="26"/>
      <c r="HFD975" s="26"/>
      <c r="HFE975" s="26"/>
      <c r="HFF975" s="26"/>
      <c r="HFG975" s="26"/>
      <c r="HFH975" s="26"/>
      <c r="HFI975" s="26"/>
      <c r="HFJ975" s="26"/>
      <c r="HFK975" s="26"/>
      <c r="HFL975" s="26"/>
      <c r="HFM975" s="26"/>
      <c r="HFN975" s="26"/>
      <c r="HFO975" s="26"/>
      <c r="HFP975" s="26"/>
      <c r="HFQ975" s="26"/>
      <c r="HFR975" s="26"/>
      <c r="HFS975" s="26"/>
      <c r="HFT975" s="26"/>
      <c r="HFU975" s="26"/>
      <c r="HFV975" s="26"/>
      <c r="HFW975" s="26"/>
      <c r="HFX975" s="26"/>
      <c r="HFY975" s="26"/>
      <c r="HFZ975" s="26"/>
      <c r="HGA975" s="26"/>
      <c r="HGB975" s="26"/>
      <c r="HGC975" s="26"/>
      <c r="HGD975" s="26"/>
      <c r="HGE975" s="26"/>
      <c r="HGF975" s="26"/>
      <c r="HGG975" s="26"/>
      <c r="HGH975" s="26"/>
      <c r="HGI975" s="26"/>
      <c r="HGJ975" s="26"/>
      <c r="HGK975" s="26"/>
      <c r="HGL975" s="26"/>
      <c r="HGM975" s="26"/>
      <c r="HGN975" s="26"/>
      <c r="HGO975" s="26"/>
      <c r="HGP975" s="26"/>
      <c r="HGQ975" s="26"/>
      <c r="HGR975" s="26"/>
      <c r="HGS975" s="26"/>
      <c r="HGT975" s="26"/>
      <c r="HGU975" s="26"/>
      <c r="HGV975" s="26"/>
      <c r="HGW975" s="26"/>
      <c r="HGX975" s="26"/>
      <c r="HGY975" s="26"/>
      <c r="HGZ975" s="26"/>
      <c r="HHA975" s="26"/>
      <c r="HHB975" s="26"/>
      <c r="HHC975" s="26"/>
      <c r="HHD975" s="26"/>
      <c r="HHE975" s="26"/>
      <c r="HHF975" s="26"/>
      <c r="HHG975" s="26"/>
      <c r="HHH975" s="26"/>
      <c r="HHI975" s="26"/>
      <c r="HHJ975" s="26"/>
      <c r="HHK975" s="26"/>
      <c r="HHL975" s="26"/>
      <c r="HHM975" s="26"/>
      <c r="HHN975" s="26"/>
      <c r="HHO975" s="26"/>
      <c r="HHP975" s="26"/>
      <c r="HHQ975" s="26"/>
      <c r="HHR975" s="26"/>
      <c r="HHS975" s="26"/>
      <c r="HHT975" s="26"/>
      <c r="HHU975" s="26"/>
      <c r="HHV975" s="26"/>
      <c r="HHW975" s="26"/>
      <c r="HHX975" s="26"/>
      <c r="HHY975" s="26"/>
      <c r="HHZ975" s="26"/>
      <c r="HIA975" s="26"/>
      <c r="HIB975" s="26"/>
      <c r="HIC975" s="26"/>
      <c r="HID975" s="26"/>
      <c r="HIE975" s="26"/>
      <c r="HIF975" s="26"/>
      <c r="HIG975" s="26"/>
      <c r="HIH975" s="26"/>
      <c r="HII975" s="26"/>
      <c r="HIJ975" s="26"/>
      <c r="HIK975" s="26"/>
      <c r="HIL975" s="26"/>
      <c r="HIM975" s="26"/>
      <c r="HIN975" s="26"/>
      <c r="HIO975" s="26"/>
      <c r="HIP975" s="26"/>
      <c r="HIQ975" s="26"/>
      <c r="HIR975" s="26"/>
      <c r="HIS975" s="26"/>
      <c r="HIT975" s="26"/>
      <c r="HIU975" s="26"/>
      <c r="HIV975" s="26"/>
      <c r="HIW975" s="26"/>
      <c r="HIX975" s="26"/>
      <c r="HIY975" s="26"/>
      <c r="HIZ975" s="26"/>
      <c r="HJA975" s="26"/>
      <c r="HJB975" s="26"/>
      <c r="HJC975" s="26"/>
      <c r="HJD975" s="26"/>
      <c r="HJE975" s="26"/>
      <c r="HJF975" s="26"/>
      <c r="HJG975" s="26"/>
      <c r="HJH975" s="26"/>
      <c r="HJI975" s="26"/>
      <c r="HJJ975" s="26"/>
      <c r="HJK975" s="26"/>
      <c r="HJL975" s="26"/>
      <c r="HJM975" s="26"/>
      <c r="HJN975" s="26"/>
      <c r="HJO975" s="26"/>
      <c r="HJP975" s="26"/>
      <c r="HJQ975" s="26"/>
      <c r="HJR975" s="26"/>
      <c r="HJS975" s="26"/>
      <c r="HJT975" s="26"/>
      <c r="HJU975" s="26"/>
      <c r="HJV975" s="26"/>
      <c r="HJW975" s="26"/>
      <c r="HJX975" s="26"/>
      <c r="HJY975" s="26"/>
      <c r="HJZ975" s="26"/>
      <c r="HKA975" s="26"/>
      <c r="HKB975" s="26"/>
      <c r="HKC975" s="26"/>
      <c r="HKD975" s="26"/>
      <c r="HKE975" s="26"/>
      <c r="HKF975" s="26"/>
      <c r="HKG975" s="26"/>
      <c r="HKH975" s="26"/>
      <c r="HKI975" s="26"/>
      <c r="HKJ975" s="26"/>
      <c r="HKK975" s="26"/>
      <c r="HKL975" s="26"/>
      <c r="HKM975" s="26"/>
      <c r="HKN975" s="26"/>
      <c r="HKO975" s="26"/>
      <c r="HKP975" s="26"/>
      <c r="HKQ975" s="26"/>
      <c r="HKR975" s="26"/>
      <c r="HKS975" s="26"/>
      <c r="HKT975" s="26"/>
      <c r="HKU975" s="26"/>
      <c r="HKV975" s="26"/>
      <c r="HKW975" s="26"/>
      <c r="HKX975" s="26"/>
      <c r="HKY975" s="26"/>
      <c r="HKZ975" s="26"/>
      <c r="HLA975" s="26"/>
      <c r="HLB975" s="26"/>
      <c r="HLC975" s="26"/>
      <c r="HLD975" s="26"/>
      <c r="HLE975" s="26"/>
      <c r="HLF975" s="26"/>
      <c r="HLG975" s="26"/>
      <c r="HLH975" s="26"/>
      <c r="HLI975" s="26"/>
      <c r="HLJ975" s="26"/>
      <c r="HLK975" s="26"/>
      <c r="HLL975" s="26"/>
      <c r="HLM975" s="26"/>
      <c r="HLN975" s="26"/>
      <c r="HLO975" s="26"/>
      <c r="HLP975" s="26"/>
      <c r="HLQ975" s="26"/>
      <c r="HLR975" s="26"/>
      <c r="HLS975" s="26"/>
      <c r="HLT975" s="26"/>
      <c r="HLU975" s="26"/>
      <c r="HLV975" s="26"/>
      <c r="HLW975" s="26"/>
      <c r="HLX975" s="26"/>
      <c r="HLY975" s="26"/>
      <c r="HLZ975" s="26"/>
      <c r="HMA975" s="26"/>
      <c r="HMB975" s="26"/>
      <c r="HMC975" s="26"/>
      <c r="HMD975" s="26"/>
      <c r="HME975" s="26"/>
      <c r="HMF975" s="26"/>
      <c r="HMG975" s="26"/>
      <c r="HMH975" s="26"/>
      <c r="HMI975" s="26"/>
      <c r="HMJ975" s="26"/>
      <c r="HMK975" s="26"/>
      <c r="HML975" s="26"/>
      <c r="HMM975" s="26"/>
      <c r="HMN975" s="26"/>
      <c r="HMO975" s="26"/>
      <c r="HMP975" s="26"/>
      <c r="HMQ975" s="26"/>
      <c r="HMR975" s="26"/>
      <c r="HMS975" s="26"/>
      <c r="HMT975" s="26"/>
      <c r="HMU975" s="26"/>
      <c r="HMV975" s="26"/>
      <c r="HMW975" s="26"/>
      <c r="HMX975" s="26"/>
      <c r="HMY975" s="26"/>
      <c r="HMZ975" s="26"/>
      <c r="HNA975" s="26"/>
      <c r="HNB975" s="26"/>
      <c r="HNC975" s="26"/>
      <c r="HND975" s="26"/>
      <c r="HNE975" s="26"/>
      <c r="HNF975" s="26"/>
      <c r="HNG975" s="26"/>
      <c r="HNH975" s="26"/>
      <c r="HNI975" s="26"/>
      <c r="HNJ975" s="26"/>
      <c r="HNK975" s="26"/>
      <c r="HNL975" s="26"/>
      <c r="HNM975" s="26"/>
      <c r="HNN975" s="26"/>
      <c r="HNO975" s="26"/>
      <c r="HNP975" s="26"/>
      <c r="HNQ975" s="26"/>
      <c r="HNR975" s="26"/>
      <c r="HNS975" s="26"/>
      <c r="HNT975" s="26"/>
      <c r="HNU975" s="26"/>
      <c r="HNV975" s="26"/>
      <c r="HNW975" s="26"/>
      <c r="HNX975" s="26"/>
      <c r="HNY975" s="26"/>
      <c r="HNZ975" s="26"/>
      <c r="HOA975" s="26"/>
      <c r="HOB975" s="26"/>
      <c r="HOC975" s="26"/>
      <c r="HOD975" s="26"/>
      <c r="HOE975" s="26"/>
      <c r="HOF975" s="26"/>
      <c r="HOG975" s="26"/>
      <c r="HOH975" s="26"/>
      <c r="HOI975" s="26"/>
      <c r="HOJ975" s="26"/>
      <c r="HOK975" s="26"/>
      <c r="HOL975" s="26"/>
      <c r="HOM975" s="26"/>
      <c r="HON975" s="26"/>
      <c r="HOO975" s="26"/>
      <c r="HOP975" s="26"/>
      <c r="HOQ975" s="26"/>
      <c r="HOR975" s="26"/>
      <c r="HOS975" s="26"/>
      <c r="HOT975" s="26"/>
      <c r="HOU975" s="26"/>
      <c r="HOV975" s="26"/>
      <c r="HOW975" s="26"/>
      <c r="HOX975" s="26"/>
      <c r="HOY975" s="26"/>
      <c r="HOZ975" s="26"/>
      <c r="HPA975" s="26"/>
      <c r="HPB975" s="26"/>
      <c r="HPC975" s="26"/>
      <c r="HPD975" s="26"/>
      <c r="HPE975" s="26"/>
      <c r="HPF975" s="26"/>
      <c r="HPG975" s="26"/>
      <c r="HPH975" s="26"/>
      <c r="HPI975" s="26"/>
      <c r="HPJ975" s="26"/>
      <c r="HPK975" s="26"/>
      <c r="HPL975" s="26"/>
      <c r="HPM975" s="26"/>
      <c r="HPN975" s="26"/>
      <c r="HPO975" s="26"/>
      <c r="HPP975" s="26"/>
      <c r="HPQ975" s="26"/>
      <c r="HPR975" s="26"/>
      <c r="HPS975" s="26"/>
      <c r="HPT975" s="26"/>
      <c r="HPU975" s="26"/>
      <c r="HPV975" s="26"/>
      <c r="HPW975" s="26"/>
      <c r="HPX975" s="26"/>
      <c r="HPY975" s="26"/>
      <c r="HPZ975" s="26"/>
      <c r="HQA975" s="26"/>
      <c r="HQB975" s="26"/>
      <c r="HQC975" s="26"/>
      <c r="HQD975" s="26"/>
      <c r="HQE975" s="26"/>
      <c r="HQF975" s="26"/>
      <c r="HQG975" s="26"/>
      <c r="HQH975" s="26"/>
      <c r="HQI975" s="26"/>
      <c r="HQJ975" s="26"/>
      <c r="HQK975" s="26"/>
      <c r="HQL975" s="26"/>
      <c r="HQM975" s="26"/>
      <c r="HQN975" s="26"/>
      <c r="HQO975" s="26"/>
      <c r="HQP975" s="26"/>
      <c r="HQQ975" s="26"/>
      <c r="HQR975" s="26"/>
      <c r="HQS975" s="26"/>
      <c r="HQT975" s="26"/>
      <c r="HQU975" s="26"/>
      <c r="HQV975" s="26"/>
      <c r="HQW975" s="26"/>
      <c r="HQX975" s="26"/>
      <c r="HQY975" s="26"/>
      <c r="HQZ975" s="26"/>
      <c r="HRA975" s="26"/>
      <c r="HRB975" s="26"/>
      <c r="HRC975" s="26"/>
      <c r="HRD975" s="26"/>
      <c r="HRE975" s="26"/>
      <c r="HRF975" s="26"/>
      <c r="HRG975" s="26"/>
      <c r="HRH975" s="26"/>
      <c r="HRI975" s="26"/>
      <c r="HRJ975" s="26"/>
      <c r="HRK975" s="26"/>
      <c r="HRL975" s="26"/>
      <c r="HRM975" s="26"/>
      <c r="HRN975" s="26"/>
      <c r="HRO975" s="26"/>
      <c r="HRP975" s="26"/>
      <c r="HRQ975" s="26"/>
      <c r="HRR975" s="26"/>
      <c r="HRS975" s="26"/>
      <c r="HRT975" s="26"/>
      <c r="HRU975" s="26"/>
      <c r="HRV975" s="26"/>
      <c r="HRW975" s="26"/>
      <c r="HRX975" s="26"/>
      <c r="HRY975" s="26"/>
      <c r="HRZ975" s="26"/>
      <c r="HSA975" s="26"/>
      <c r="HSB975" s="26"/>
      <c r="HSC975" s="26"/>
      <c r="HSD975" s="26"/>
      <c r="HSE975" s="26"/>
      <c r="HSF975" s="26"/>
      <c r="HSG975" s="26"/>
      <c r="HSH975" s="26"/>
      <c r="HSI975" s="26"/>
      <c r="HSJ975" s="26"/>
      <c r="HSK975" s="26"/>
      <c r="HSL975" s="26"/>
      <c r="HSM975" s="26"/>
      <c r="HSN975" s="26"/>
      <c r="HSO975" s="26"/>
      <c r="HSP975" s="26"/>
      <c r="HSQ975" s="26"/>
      <c r="HSR975" s="26"/>
      <c r="HSS975" s="26"/>
      <c r="HST975" s="26"/>
      <c r="HSU975" s="26"/>
      <c r="HSV975" s="26"/>
      <c r="HSW975" s="26"/>
      <c r="HSX975" s="26"/>
      <c r="HSY975" s="26"/>
      <c r="HSZ975" s="26"/>
      <c r="HTA975" s="26"/>
      <c r="HTB975" s="26"/>
      <c r="HTC975" s="26"/>
      <c r="HTD975" s="26"/>
      <c r="HTE975" s="26"/>
      <c r="HTF975" s="26"/>
      <c r="HTG975" s="26"/>
      <c r="HTH975" s="26"/>
      <c r="HTI975" s="26"/>
      <c r="HTJ975" s="26"/>
      <c r="HTK975" s="26"/>
      <c r="HTL975" s="26"/>
      <c r="HTM975" s="26"/>
      <c r="HTN975" s="26"/>
      <c r="HTO975" s="26"/>
      <c r="HTP975" s="26"/>
      <c r="HTQ975" s="26"/>
      <c r="HTR975" s="26"/>
      <c r="HTS975" s="26"/>
      <c r="HTT975" s="26"/>
      <c r="HTU975" s="26"/>
      <c r="HTV975" s="26"/>
      <c r="HTW975" s="26"/>
      <c r="HTX975" s="26"/>
      <c r="HTY975" s="26"/>
      <c r="HTZ975" s="26"/>
      <c r="HUA975" s="26"/>
      <c r="HUB975" s="26"/>
      <c r="HUC975" s="26"/>
      <c r="HUD975" s="26"/>
      <c r="HUE975" s="26"/>
      <c r="HUF975" s="26"/>
      <c r="HUG975" s="26"/>
      <c r="HUH975" s="26"/>
      <c r="HUI975" s="26"/>
      <c r="HUJ975" s="26"/>
      <c r="HUK975" s="26"/>
      <c r="HUL975" s="26"/>
      <c r="HUM975" s="26"/>
      <c r="HUN975" s="26"/>
      <c r="HUO975" s="26"/>
      <c r="HUP975" s="26"/>
      <c r="HUQ975" s="26"/>
      <c r="HUR975" s="26"/>
      <c r="HUS975" s="26"/>
      <c r="HUT975" s="26"/>
      <c r="HUU975" s="26"/>
      <c r="HUV975" s="26"/>
      <c r="HUW975" s="26"/>
      <c r="HUX975" s="26"/>
      <c r="HUY975" s="26"/>
      <c r="HUZ975" s="26"/>
      <c r="HVA975" s="26"/>
      <c r="HVB975" s="26"/>
      <c r="HVC975" s="26"/>
      <c r="HVD975" s="26"/>
      <c r="HVE975" s="26"/>
      <c r="HVF975" s="26"/>
      <c r="HVG975" s="26"/>
      <c r="HVH975" s="26"/>
      <c r="HVI975" s="26"/>
      <c r="HVJ975" s="26"/>
      <c r="HVK975" s="26"/>
      <c r="HVL975" s="26"/>
      <c r="HVM975" s="26"/>
      <c r="HVN975" s="26"/>
      <c r="HVO975" s="26"/>
      <c r="HVP975" s="26"/>
      <c r="HVQ975" s="26"/>
      <c r="HVR975" s="26"/>
      <c r="HVS975" s="26"/>
      <c r="HVT975" s="26"/>
      <c r="HVU975" s="26"/>
      <c r="HVV975" s="26"/>
      <c r="HVW975" s="26"/>
      <c r="HVX975" s="26"/>
      <c r="HVY975" s="26"/>
      <c r="HVZ975" s="26"/>
      <c r="HWA975" s="26"/>
      <c r="HWB975" s="26"/>
      <c r="HWC975" s="26"/>
      <c r="HWD975" s="26"/>
      <c r="HWE975" s="26"/>
      <c r="HWF975" s="26"/>
      <c r="HWG975" s="26"/>
      <c r="HWH975" s="26"/>
      <c r="HWI975" s="26"/>
      <c r="HWJ975" s="26"/>
      <c r="HWK975" s="26"/>
      <c r="HWL975" s="26"/>
      <c r="HWM975" s="26"/>
      <c r="HWN975" s="26"/>
      <c r="HWO975" s="26"/>
      <c r="HWP975" s="26"/>
      <c r="HWQ975" s="26"/>
      <c r="HWR975" s="26"/>
      <c r="HWS975" s="26"/>
      <c r="HWT975" s="26"/>
      <c r="HWU975" s="26"/>
      <c r="HWV975" s="26"/>
      <c r="HWW975" s="26"/>
      <c r="HWX975" s="26"/>
      <c r="HWY975" s="26"/>
      <c r="HWZ975" s="26"/>
      <c r="HXA975" s="26"/>
      <c r="HXB975" s="26"/>
      <c r="HXC975" s="26"/>
      <c r="HXD975" s="26"/>
      <c r="HXE975" s="26"/>
      <c r="HXF975" s="26"/>
      <c r="HXG975" s="26"/>
      <c r="HXH975" s="26"/>
      <c r="HXI975" s="26"/>
      <c r="HXJ975" s="26"/>
      <c r="HXK975" s="26"/>
      <c r="HXL975" s="26"/>
      <c r="HXM975" s="26"/>
      <c r="HXN975" s="26"/>
      <c r="HXO975" s="26"/>
      <c r="HXP975" s="26"/>
      <c r="HXQ975" s="26"/>
      <c r="HXR975" s="26"/>
      <c r="HXS975" s="26"/>
      <c r="HXT975" s="26"/>
      <c r="HXU975" s="26"/>
      <c r="HXV975" s="26"/>
      <c r="HXW975" s="26"/>
      <c r="HXX975" s="26"/>
      <c r="HXY975" s="26"/>
      <c r="HXZ975" s="26"/>
      <c r="HYA975" s="26"/>
      <c r="HYB975" s="26"/>
      <c r="HYC975" s="26"/>
      <c r="HYD975" s="26"/>
      <c r="HYE975" s="26"/>
      <c r="HYF975" s="26"/>
      <c r="HYG975" s="26"/>
      <c r="HYH975" s="26"/>
      <c r="HYI975" s="26"/>
      <c r="HYJ975" s="26"/>
      <c r="HYK975" s="26"/>
      <c r="HYL975" s="26"/>
      <c r="HYM975" s="26"/>
      <c r="HYN975" s="26"/>
      <c r="HYO975" s="26"/>
      <c r="HYP975" s="26"/>
      <c r="HYQ975" s="26"/>
      <c r="HYR975" s="26"/>
      <c r="HYS975" s="26"/>
      <c r="HYT975" s="26"/>
      <c r="HYU975" s="26"/>
      <c r="HYV975" s="26"/>
      <c r="HYW975" s="26"/>
      <c r="HYX975" s="26"/>
      <c r="HYY975" s="26"/>
      <c r="HYZ975" s="26"/>
      <c r="HZA975" s="26"/>
      <c r="HZB975" s="26"/>
      <c r="HZC975" s="26"/>
      <c r="HZD975" s="26"/>
      <c r="HZE975" s="26"/>
      <c r="HZF975" s="26"/>
      <c r="HZG975" s="26"/>
      <c r="HZH975" s="26"/>
      <c r="HZI975" s="26"/>
      <c r="HZJ975" s="26"/>
      <c r="HZK975" s="26"/>
      <c r="HZL975" s="26"/>
      <c r="HZM975" s="26"/>
      <c r="HZN975" s="26"/>
      <c r="HZO975" s="26"/>
      <c r="HZP975" s="26"/>
      <c r="HZQ975" s="26"/>
      <c r="HZR975" s="26"/>
      <c r="HZS975" s="26"/>
      <c r="HZT975" s="26"/>
      <c r="HZU975" s="26"/>
      <c r="HZV975" s="26"/>
      <c r="HZW975" s="26"/>
      <c r="HZX975" s="26"/>
      <c r="HZY975" s="26"/>
      <c r="HZZ975" s="26"/>
      <c r="IAA975" s="26"/>
      <c r="IAB975" s="26"/>
      <c r="IAC975" s="26"/>
      <c r="IAD975" s="26"/>
      <c r="IAE975" s="26"/>
      <c r="IAF975" s="26"/>
      <c r="IAG975" s="26"/>
      <c r="IAH975" s="26"/>
      <c r="IAI975" s="26"/>
      <c r="IAJ975" s="26"/>
      <c r="IAK975" s="26"/>
      <c r="IAL975" s="26"/>
      <c r="IAM975" s="26"/>
      <c r="IAN975" s="26"/>
      <c r="IAO975" s="26"/>
      <c r="IAP975" s="26"/>
      <c r="IAQ975" s="26"/>
      <c r="IAR975" s="26"/>
      <c r="IAS975" s="26"/>
      <c r="IAT975" s="26"/>
      <c r="IAU975" s="26"/>
      <c r="IAV975" s="26"/>
      <c r="IAW975" s="26"/>
      <c r="IAX975" s="26"/>
      <c r="IAY975" s="26"/>
      <c r="IAZ975" s="26"/>
      <c r="IBA975" s="26"/>
      <c r="IBB975" s="26"/>
      <c r="IBC975" s="26"/>
      <c r="IBD975" s="26"/>
      <c r="IBE975" s="26"/>
      <c r="IBF975" s="26"/>
      <c r="IBG975" s="26"/>
      <c r="IBH975" s="26"/>
      <c r="IBI975" s="26"/>
      <c r="IBJ975" s="26"/>
      <c r="IBK975" s="26"/>
      <c r="IBL975" s="26"/>
      <c r="IBM975" s="26"/>
      <c r="IBN975" s="26"/>
      <c r="IBO975" s="26"/>
      <c r="IBP975" s="26"/>
      <c r="IBQ975" s="26"/>
      <c r="IBR975" s="26"/>
      <c r="IBS975" s="26"/>
      <c r="IBT975" s="26"/>
      <c r="IBU975" s="26"/>
      <c r="IBV975" s="26"/>
      <c r="IBW975" s="26"/>
      <c r="IBX975" s="26"/>
      <c r="IBY975" s="26"/>
      <c r="IBZ975" s="26"/>
      <c r="ICA975" s="26"/>
      <c r="ICB975" s="26"/>
      <c r="ICC975" s="26"/>
      <c r="ICD975" s="26"/>
      <c r="ICE975" s="26"/>
      <c r="ICF975" s="26"/>
      <c r="ICG975" s="26"/>
      <c r="ICH975" s="26"/>
      <c r="ICI975" s="26"/>
      <c r="ICJ975" s="26"/>
      <c r="ICK975" s="26"/>
      <c r="ICL975" s="26"/>
      <c r="ICM975" s="26"/>
      <c r="ICN975" s="26"/>
      <c r="ICO975" s="26"/>
      <c r="ICP975" s="26"/>
      <c r="ICQ975" s="26"/>
      <c r="ICR975" s="26"/>
      <c r="ICS975" s="26"/>
      <c r="ICT975" s="26"/>
      <c r="ICU975" s="26"/>
      <c r="ICV975" s="26"/>
      <c r="ICW975" s="26"/>
      <c r="ICX975" s="26"/>
      <c r="ICY975" s="26"/>
      <c r="ICZ975" s="26"/>
      <c r="IDA975" s="26"/>
      <c r="IDB975" s="26"/>
      <c r="IDC975" s="26"/>
      <c r="IDD975" s="26"/>
      <c r="IDE975" s="26"/>
      <c r="IDF975" s="26"/>
      <c r="IDG975" s="26"/>
      <c r="IDH975" s="26"/>
      <c r="IDI975" s="26"/>
      <c r="IDJ975" s="26"/>
      <c r="IDK975" s="26"/>
      <c r="IDL975" s="26"/>
      <c r="IDM975" s="26"/>
      <c r="IDN975" s="26"/>
      <c r="IDO975" s="26"/>
      <c r="IDP975" s="26"/>
      <c r="IDQ975" s="26"/>
      <c r="IDR975" s="26"/>
      <c r="IDS975" s="26"/>
      <c r="IDT975" s="26"/>
      <c r="IDU975" s="26"/>
      <c r="IDV975" s="26"/>
      <c r="IDW975" s="26"/>
      <c r="IDX975" s="26"/>
      <c r="IDY975" s="26"/>
      <c r="IDZ975" s="26"/>
      <c r="IEA975" s="26"/>
      <c r="IEB975" s="26"/>
      <c r="IEC975" s="26"/>
      <c r="IED975" s="26"/>
      <c r="IEE975" s="26"/>
      <c r="IEF975" s="26"/>
      <c r="IEG975" s="26"/>
      <c r="IEH975" s="26"/>
      <c r="IEI975" s="26"/>
      <c r="IEJ975" s="26"/>
      <c r="IEK975" s="26"/>
      <c r="IEL975" s="26"/>
      <c r="IEM975" s="26"/>
      <c r="IEN975" s="26"/>
      <c r="IEO975" s="26"/>
      <c r="IEP975" s="26"/>
      <c r="IEQ975" s="26"/>
      <c r="IER975" s="26"/>
      <c r="IES975" s="26"/>
      <c r="IET975" s="26"/>
      <c r="IEU975" s="26"/>
      <c r="IEV975" s="26"/>
      <c r="IEW975" s="26"/>
      <c r="IEX975" s="26"/>
      <c r="IEY975" s="26"/>
      <c r="IEZ975" s="26"/>
      <c r="IFA975" s="26"/>
      <c r="IFB975" s="26"/>
      <c r="IFC975" s="26"/>
      <c r="IFD975" s="26"/>
      <c r="IFE975" s="26"/>
      <c r="IFF975" s="26"/>
      <c r="IFG975" s="26"/>
      <c r="IFH975" s="26"/>
      <c r="IFI975" s="26"/>
      <c r="IFJ975" s="26"/>
      <c r="IFK975" s="26"/>
      <c r="IFL975" s="26"/>
      <c r="IFM975" s="26"/>
      <c r="IFN975" s="26"/>
      <c r="IFO975" s="26"/>
      <c r="IFP975" s="26"/>
      <c r="IFQ975" s="26"/>
      <c r="IFR975" s="26"/>
      <c r="IFS975" s="26"/>
      <c r="IFT975" s="26"/>
      <c r="IFU975" s="26"/>
      <c r="IFV975" s="26"/>
      <c r="IFW975" s="26"/>
      <c r="IFX975" s="26"/>
      <c r="IFY975" s="26"/>
      <c r="IFZ975" s="26"/>
      <c r="IGA975" s="26"/>
      <c r="IGB975" s="26"/>
      <c r="IGC975" s="26"/>
      <c r="IGD975" s="26"/>
      <c r="IGE975" s="26"/>
      <c r="IGF975" s="26"/>
      <c r="IGG975" s="26"/>
      <c r="IGH975" s="26"/>
      <c r="IGI975" s="26"/>
      <c r="IGJ975" s="26"/>
      <c r="IGK975" s="26"/>
      <c r="IGL975" s="26"/>
      <c r="IGM975" s="26"/>
      <c r="IGN975" s="26"/>
      <c r="IGO975" s="26"/>
      <c r="IGP975" s="26"/>
      <c r="IGQ975" s="26"/>
      <c r="IGR975" s="26"/>
      <c r="IGS975" s="26"/>
      <c r="IGT975" s="26"/>
      <c r="IGU975" s="26"/>
      <c r="IGV975" s="26"/>
      <c r="IGW975" s="26"/>
      <c r="IGX975" s="26"/>
      <c r="IGY975" s="26"/>
      <c r="IGZ975" s="26"/>
      <c r="IHA975" s="26"/>
      <c r="IHB975" s="26"/>
      <c r="IHC975" s="26"/>
      <c r="IHD975" s="26"/>
      <c r="IHE975" s="26"/>
      <c r="IHF975" s="26"/>
      <c r="IHG975" s="26"/>
      <c r="IHH975" s="26"/>
      <c r="IHI975" s="26"/>
      <c r="IHJ975" s="26"/>
      <c r="IHK975" s="26"/>
      <c r="IHL975" s="26"/>
      <c r="IHM975" s="26"/>
      <c r="IHN975" s="26"/>
      <c r="IHO975" s="26"/>
      <c r="IHP975" s="26"/>
      <c r="IHQ975" s="26"/>
      <c r="IHR975" s="26"/>
      <c r="IHS975" s="26"/>
      <c r="IHT975" s="26"/>
      <c r="IHU975" s="26"/>
      <c r="IHV975" s="26"/>
      <c r="IHW975" s="26"/>
      <c r="IHX975" s="26"/>
      <c r="IHY975" s="26"/>
      <c r="IHZ975" s="26"/>
      <c r="IIA975" s="26"/>
      <c r="IIB975" s="26"/>
      <c r="IIC975" s="26"/>
      <c r="IID975" s="26"/>
      <c r="IIE975" s="26"/>
      <c r="IIF975" s="26"/>
      <c r="IIG975" s="26"/>
      <c r="IIH975" s="26"/>
      <c r="III975" s="26"/>
      <c r="IIJ975" s="26"/>
      <c r="IIK975" s="26"/>
      <c r="IIL975" s="26"/>
      <c r="IIM975" s="26"/>
      <c r="IIN975" s="26"/>
      <c r="IIO975" s="26"/>
      <c r="IIP975" s="26"/>
      <c r="IIQ975" s="26"/>
      <c r="IIR975" s="26"/>
      <c r="IIS975" s="26"/>
      <c r="IIT975" s="26"/>
      <c r="IIU975" s="26"/>
      <c r="IIV975" s="26"/>
      <c r="IIW975" s="26"/>
      <c r="IIX975" s="26"/>
      <c r="IIY975" s="26"/>
      <c r="IIZ975" s="26"/>
      <c r="IJA975" s="26"/>
      <c r="IJB975" s="26"/>
      <c r="IJC975" s="26"/>
      <c r="IJD975" s="26"/>
      <c r="IJE975" s="26"/>
      <c r="IJF975" s="26"/>
      <c r="IJG975" s="26"/>
      <c r="IJH975" s="26"/>
      <c r="IJI975" s="26"/>
      <c r="IJJ975" s="26"/>
      <c r="IJK975" s="26"/>
      <c r="IJL975" s="26"/>
      <c r="IJM975" s="26"/>
      <c r="IJN975" s="26"/>
      <c r="IJO975" s="26"/>
      <c r="IJP975" s="26"/>
      <c r="IJQ975" s="26"/>
      <c r="IJR975" s="26"/>
      <c r="IJS975" s="26"/>
      <c r="IJT975" s="26"/>
      <c r="IJU975" s="26"/>
      <c r="IJV975" s="26"/>
      <c r="IJW975" s="26"/>
      <c r="IJX975" s="26"/>
      <c r="IJY975" s="26"/>
      <c r="IJZ975" s="26"/>
      <c r="IKA975" s="26"/>
      <c r="IKB975" s="26"/>
      <c r="IKC975" s="26"/>
      <c r="IKD975" s="26"/>
      <c r="IKE975" s="26"/>
      <c r="IKF975" s="26"/>
      <c r="IKG975" s="26"/>
      <c r="IKH975" s="26"/>
      <c r="IKI975" s="26"/>
      <c r="IKJ975" s="26"/>
      <c r="IKK975" s="26"/>
      <c r="IKL975" s="26"/>
      <c r="IKM975" s="26"/>
      <c r="IKN975" s="26"/>
      <c r="IKO975" s="26"/>
      <c r="IKP975" s="26"/>
      <c r="IKQ975" s="26"/>
      <c r="IKR975" s="26"/>
      <c r="IKS975" s="26"/>
      <c r="IKT975" s="26"/>
      <c r="IKU975" s="26"/>
      <c r="IKV975" s="26"/>
      <c r="IKW975" s="26"/>
      <c r="IKX975" s="26"/>
      <c r="IKY975" s="26"/>
      <c r="IKZ975" s="26"/>
      <c r="ILA975" s="26"/>
      <c r="ILB975" s="26"/>
      <c r="ILC975" s="26"/>
      <c r="ILD975" s="26"/>
      <c r="ILE975" s="26"/>
      <c r="ILF975" s="26"/>
      <c r="ILG975" s="26"/>
      <c r="ILH975" s="26"/>
      <c r="ILI975" s="26"/>
      <c r="ILJ975" s="26"/>
      <c r="ILK975" s="26"/>
      <c r="ILL975" s="26"/>
      <c r="ILM975" s="26"/>
      <c r="ILN975" s="26"/>
      <c r="ILO975" s="26"/>
      <c r="ILP975" s="26"/>
      <c r="ILQ975" s="26"/>
      <c r="ILR975" s="26"/>
      <c r="ILS975" s="26"/>
      <c r="ILT975" s="26"/>
      <c r="ILU975" s="26"/>
      <c r="ILV975" s="26"/>
      <c r="ILW975" s="26"/>
      <c r="ILX975" s="26"/>
      <c r="ILY975" s="26"/>
      <c r="ILZ975" s="26"/>
      <c r="IMA975" s="26"/>
      <c r="IMB975" s="26"/>
      <c r="IMC975" s="26"/>
      <c r="IMD975" s="26"/>
      <c r="IME975" s="26"/>
      <c r="IMF975" s="26"/>
      <c r="IMG975" s="26"/>
      <c r="IMH975" s="26"/>
      <c r="IMI975" s="26"/>
      <c r="IMJ975" s="26"/>
      <c r="IMK975" s="26"/>
      <c r="IML975" s="26"/>
      <c r="IMM975" s="26"/>
      <c r="IMN975" s="26"/>
      <c r="IMO975" s="26"/>
      <c r="IMP975" s="26"/>
      <c r="IMQ975" s="26"/>
      <c r="IMR975" s="26"/>
      <c r="IMS975" s="26"/>
      <c r="IMT975" s="26"/>
      <c r="IMU975" s="26"/>
      <c r="IMV975" s="26"/>
      <c r="IMW975" s="26"/>
      <c r="IMX975" s="26"/>
      <c r="IMY975" s="26"/>
      <c r="IMZ975" s="26"/>
      <c r="INA975" s="26"/>
      <c r="INB975" s="26"/>
      <c r="INC975" s="26"/>
      <c r="IND975" s="26"/>
      <c r="INE975" s="26"/>
      <c r="INF975" s="26"/>
      <c r="ING975" s="26"/>
      <c r="INH975" s="26"/>
      <c r="INI975" s="26"/>
      <c r="INJ975" s="26"/>
      <c r="INK975" s="26"/>
      <c r="INL975" s="26"/>
      <c r="INM975" s="26"/>
      <c r="INN975" s="26"/>
      <c r="INO975" s="26"/>
      <c r="INP975" s="26"/>
      <c r="INQ975" s="26"/>
      <c r="INR975" s="26"/>
      <c r="INS975" s="26"/>
      <c r="INT975" s="26"/>
      <c r="INU975" s="26"/>
      <c r="INV975" s="26"/>
      <c r="INW975" s="26"/>
      <c r="INX975" s="26"/>
      <c r="INY975" s="26"/>
      <c r="INZ975" s="26"/>
      <c r="IOA975" s="26"/>
      <c r="IOB975" s="26"/>
      <c r="IOC975" s="26"/>
      <c r="IOD975" s="26"/>
      <c r="IOE975" s="26"/>
      <c r="IOF975" s="26"/>
      <c r="IOG975" s="26"/>
      <c r="IOH975" s="26"/>
      <c r="IOI975" s="26"/>
      <c r="IOJ975" s="26"/>
      <c r="IOK975" s="26"/>
      <c r="IOL975" s="26"/>
      <c r="IOM975" s="26"/>
      <c r="ION975" s="26"/>
      <c r="IOO975" s="26"/>
      <c r="IOP975" s="26"/>
      <c r="IOQ975" s="26"/>
      <c r="IOR975" s="26"/>
      <c r="IOS975" s="26"/>
      <c r="IOT975" s="26"/>
      <c r="IOU975" s="26"/>
      <c r="IOV975" s="26"/>
      <c r="IOW975" s="26"/>
      <c r="IOX975" s="26"/>
      <c r="IOY975" s="26"/>
      <c r="IOZ975" s="26"/>
      <c r="IPA975" s="26"/>
      <c r="IPB975" s="26"/>
      <c r="IPC975" s="26"/>
      <c r="IPD975" s="26"/>
      <c r="IPE975" s="26"/>
      <c r="IPF975" s="26"/>
      <c r="IPG975" s="26"/>
      <c r="IPH975" s="26"/>
      <c r="IPI975" s="26"/>
      <c r="IPJ975" s="26"/>
      <c r="IPK975" s="26"/>
      <c r="IPL975" s="26"/>
      <c r="IPM975" s="26"/>
      <c r="IPN975" s="26"/>
      <c r="IPO975" s="26"/>
      <c r="IPP975" s="26"/>
      <c r="IPQ975" s="26"/>
      <c r="IPR975" s="26"/>
      <c r="IPS975" s="26"/>
      <c r="IPT975" s="26"/>
      <c r="IPU975" s="26"/>
      <c r="IPV975" s="26"/>
      <c r="IPW975" s="26"/>
      <c r="IPX975" s="26"/>
      <c r="IPY975" s="26"/>
      <c r="IPZ975" s="26"/>
      <c r="IQA975" s="26"/>
      <c r="IQB975" s="26"/>
      <c r="IQC975" s="26"/>
      <c r="IQD975" s="26"/>
      <c r="IQE975" s="26"/>
      <c r="IQF975" s="26"/>
      <c r="IQG975" s="26"/>
      <c r="IQH975" s="26"/>
      <c r="IQI975" s="26"/>
      <c r="IQJ975" s="26"/>
      <c r="IQK975" s="26"/>
      <c r="IQL975" s="26"/>
      <c r="IQM975" s="26"/>
      <c r="IQN975" s="26"/>
      <c r="IQO975" s="26"/>
      <c r="IQP975" s="26"/>
      <c r="IQQ975" s="26"/>
      <c r="IQR975" s="26"/>
      <c r="IQS975" s="26"/>
      <c r="IQT975" s="26"/>
      <c r="IQU975" s="26"/>
      <c r="IQV975" s="26"/>
      <c r="IQW975" s="26"/>
      <c r="IQX975" s="26"/>
      <c r="IQY975" s="26"/>
      <c r="IQZ975" s="26"/>
      <c r="IRA975" s="26"/>
      <c r="IRB975" s="26"/>
      <c r="IRC975" s="26"/>
      <c r="IRD975" s="26"/>
      <c r="IRE975" s="26"/>
      <c r="IRF975" s="26"/>
      <c r="IRG975" s="26"/>
      <c r="IRH975" s="26"/>
      <c r="IRI975" s="26"/>
      <c r="IRJ975" s="26"/>
      <c r="IRK975" s="26"/>
      <c r="IRL975" s="26"/>
      <c r="IRM975" s="26"/>
      <c r="IRN975" s="26"/>
      <c r="IRO975" s="26"/>
      <c r="IRP975" s="26"/>
      <c r="IRQ975" s="26"/>
      <c r="IRR975" s="26"/>
      <c r="IRS975" s="26"/>
      <c r="IRT975" s="26"/>
      <c r="IRU975" s="26"/>
      <c r="IRV975" s="26"/>
      <c r="IRW975" s="26"/>
      <c r="IRX975" s="26"/>
      <c r="IRY975" s="26"/>
      <c r="IRZ975" s="26"/>
      <c r="ISA975" s="26"/>
      <c r="ISB975" s="26"/>
      <c r="ISC975" s="26"/>
      <c r="ISD975" s="26"/>
      <c r="ISE975" s="26"/>
      <c r="ISF975" s="26"/>
      <c r="ISG975" s="26"/>
      <c r="ISH975" s="26"/>
      <c r="ISI975" s="26"/>
      <c r="ISJ975" s="26"/>
      <c r="ISK975" s="26"/>
      <c r="ISL975" s="26"/>
      <c r="ISM975" s="26"/>
      <c r="ISN975" s="26"/>
      <c r="ISO975" s="26"/>
      <c r="ISP975" s="26"/>
      <c r="ISQ975" s="26"/>
      <c r="ISR975" s="26"/>
      <c r="ISS975" s="26"/>
      <c r="IST975" s="26"/>
      <c r="ISU975" s="26"/>
      <c r="ISV975" s="26"/>
      <c r="ISW975" s="26"/>
      <c r="ISX975" s="26"/>
      <c r="ISY975" s="26"/>
      <c r="ISZ975" s="26"/>
      <c r="ITA975" s="26"/>
      <c r="ITB975" s="26"/>
      <c r="ITC975" s="26"/>
      <c r="ITD975" s="26"/>
      <c r="ITE975" s="26"/>
      <c r="ITF975" s="26"/>
      <c r="ITG975" s="26"/>
      <c r="ITH975" s="26"/>
      <c r="ITI975" s="26"/>
      <c r="ITJ975" s="26"/>
      <c r="ITK975" s="26"/>
      <c r="ITL975" s="26"/>
      <c r="ITM975" s="26"/>
      <c r="ITN975" s="26"/>
      <c r="ITO975" s="26"/>
      <c r="ITP975" s="26"/>
      <c r="ITQ975" s="26"/>
      <c r="ITR975" s="26"/>
      <c r="ITS975" s="26"/>
      <c r="ITT975" s="26"/>
      <c r="ITU975" s="26"/>
      <c r="ITV975" s="26"/>
      <c r="ITW975" s="26"/>
      <c r="ITX975" s="26"/>
      <c r="ITY975" s="26"/>
      <c r="ITZ975" s="26"/>
      <c r="IUA975" s="26"/>
      <c r="IUB975" s="26"/>
      <c r="IUC975" s="26"/>
      <c r="IUD975" s="26"/>
      <c r="IUE975" s="26"/>
      <c r="IUF975" s="26"/>
      <c r="IUG975" s="26"/>
      <c r="IUH975" s="26"/>
      <c r="IUI975" s="26"/>
      <c r="IUJ975" s="26"/>
      <c r="IUK975" s="26"/>
      <c r="IUL975" s="26"/>
      <c r="IUM975" s="26"/>
      <c r="IUN975" s="26"/>
      <c r="IUO975" s="26"/>
      <c r="IUP975" s="26"/>
      <c r="IUQ975" s="26"/>
      <c r="IUR975" s="26"/>
      <c r="IUS975" s="26"/>
      <c r="IUT975" s="26"/>
      <c r="IUU975" s="26"/>
      <c r="IUV975" s="26"/>
      <c r="IUW975" s="26"/>
      <c r="IUX975" s="26"/>
      <c r="IUY975" s="26"/>
      <c r="IUZ975" s="26"/>
      <c r="IVA975" s="26"/>
      <c r="IVB975" s="26"/>
      <c r="IVC975" s="26"/>
      <c r="IVD975" s="26"/>
      <c r="IVE975" s="26"/>
      <c r="IVF975" s="26"/>
      <c r="IVG975" s="26"/>
      <c r="IVH975" s="26"/>
      <c r="IVI975" s="26"/>
      <c r="IVJ975" s="26"/>
      <c r="IVK975" s="26"/>
      <c r="IVL975" s="26"/>
      <c r="IVM975" s="26"/>
      <c r="IVN975" s="26"/>
      <c r="IVO975" s="26"/>
      <c r="IVP975" s="26"/>
      <c r="IVQ975" s="26"/>
      <c r="IVR975" s="26"/>
      <c r="IVS975" s="26"/>
      <c r="IVT975" s="26"/>
      <c r="IVU975" s="26"/>
      <c r="IVV975" s="26"/>
      <c r="IVW975" s="26"/>
      <c r="IVX975" s="26"/>
      <c r="IVY975" s="26"/>
      <c r="IVZ975" s="26"/>
      <c r="IWA975" s="26"/>
      <c r="IWB975" s="26"/>
      <c r="IWC975" s="26"/>
      <c r="IWD975" s="26"/>
      <c r="IWE975" s="26"/>
      <c r="IWF975" s="26"/>
      <c r="IWG975" s="26"/>
      <c r="IWH975" s="26"/>
      <c r="IWI975" s="26"/>
      <c r="IWJ975" s="26"/>
      <c r="IWK975" s="26"/>
      <c r="IWL975" s="26"/>
      <c r="IWM975" s="26"/>
      <c r="IWN975" s="26"/>
      <c r="IWO975" s="26"/>
      <c r="IWP975" s="26"/>
      <c r="IWQ975" s="26"/>
      <c r="IWR975" s="26"/>
      <c r="IWS975" s="26"/>
      <c r="IWT975" s="26"/>
      <c r="IWU975" s="26"/>
      <c r="IWV975" s="26"/>
      <c r="IWW975" s="26"/>
      <c r="IWX975" s="26"/>
      <c r="IWY975" s="26"/>
      <c r="IWZ975" s="26"/>
      <c r="IXA975" s="26"/>
      <c r="IXB975" s="26"/>
      <c r="IXC975" s="26"/>
      <c r="IXD975" s="26"/>
      <c r="IXE975" s="26"/>
      <c r="IXF975" s="26"/>
      <c r="IXG975" s="26"/>
      <c r="IXH975" s="26"/>
      <c r="IXI975" s="26"/>
      <c r="IXJ975" s="26"/>
      <c r="IXK975" s="26"/>
      <c r="IXL975" s="26"/>
      <c r="IXM975" s="26"/>
      <c r="IXN975" s="26"/>
      <c r="IXO975" s="26"/>
      <c r="IXP975" s="26"/>
      <c r="IXQ975" s="26"/>
      <c r="IXR975" s="26"/>
      <c r="IXS975" s="26"/>
      <c r="IXT975" s="26"/>
      <c r="IXU975" s="26"/>
      <c r="IXV975" s="26"/>
      <c r="IXW975" s="26"/>
      <c r="IXX975" s="26"/>
      <c r="IXY975" s="26"/>
      <c r="IXZ975" s="26"/>
      <c r="IYA975" s="26"/>
      <c r="IYB975" s="26"/>
      <c r="IYC975" s="26"/>
      <c r="IYD975" s="26"/>
      <c r="IYE975" s="26"/>
      <c r="IYF975" s="26"/>
      <c r="IYG975" s="26"/>
      <c r="IYH975" s="26"/>
      <c r="IYI975" s="26"/>
      <c r="IYJ975" s="26"/>
      <c r="IYK975" s="26"/>
      <c r="IYL975" s="26"/>
      <c r="IYM975" s="26"/>
      <c r="IYN975" s="26"/>
      <c r="IYO975" s="26"/>
      <c r="IYP975" s="26"/>
      <c r="IYQ975" s="26"/>
      <c r="IYR975" s="26"/>
      <c r="IYS975" s="26"/>
      <c r="IYT975" s="26"/>
      <c r="IYU975" s="26"/>
      <c r="IYV975" s="26"/>
      <c r="IYW975" s="26"/>
      <c r="IYX975" s="26"/>
      <c r="IYY975" s="26"/>
      <c r="IYZ975" s="26"/>
      <c r="IZA975" s="26"/>
      <c r="IZB975" s="26"/>
      <c r="IZC975" s="26"/>
      <c r="IZD975" s="26"/>
      <c r="IZE975" s="26"/>
      <c r="IZF975" s="26"/>
      <c r="IZG975" s="26"/>
      <c r="IZH975" s="26"/>
      <c r="IZI975" s="26"/>
      <c r="IZJ975" s="26"/>
      <c r="IZK975" s="26"/>
      <c r="IZL975" s="26"/>
      <c r="IZM975" s="26"/>
      <c r="IZN975" s="26"/>
      <c r="IZO975" s="26"/>
      <c r="IZP975" s="26"/>
      <c r="IZQ975" s="26"/>
      <c r="IZR975" s="26"/>
      <c r="IZS975" s="26"/>
      <c r="IZT975" s="26"/>
      <c r="IZU975" s="26"/>
      <c r="IZV975" s="26"/>
      <c r="IZW975" s="26"/>
      <c r="IZX975" s="26"/>
      <c r="IZY975" s="26"/>
      <c r="IZZ975" s="26"/>
      <c r="JAA975" s="26"/>
      <c r="JAB975" s="26"/>
      <c r="JAC975" s="26"/>
      <c r="JAD975" s="26"/>
      <c r="JAE975" s="26"/>
      <c r="JAF975" s="26"/>
      <c r="JAG975" s="26"/>
      <c r="JAH975" s="26"/>
      <c r="JAI975" s="26"/>
      <c r="JAJ975" s="26"/>
      <c r="JAK975" s="26"/>
      <c r="JAL975" s="26"/>
      <c r="JAM975" s="26"/>
      <c r="JAN975" s="26"/>
      <c r="JAO975" s="26"/>
      <c r="JAP975" s="26"/>
      <c r="JAQ975" s="26"/>
      <c r="JAR975" s="26"/>
      <c r="JAS975" s="26"/>
      <c r="JAT975" s="26"/>
      <c r="JAU975" s="26"/>
      <c r="JAV975" s="26"/>
      <c r="JAW975" s="26"/>
      <c r="JAX975" s="26"/>
      <c r="JAY975" s="26"/>
      <c r="JAZ975" s="26"/>
      <c r="JBA975" s="26"/>
      <c r="JBB975" s="26"/>
      <c r="JBC975" s="26"/>
      <c r="JBD975" s="26"/>
      <c r="JBE975" s="26"/>
      <c r="JBF975" s="26"/>
      <c r="JBG975" s="26"/>
      <c r="JBH975" s="26"/>
      <c r="JBI975" s="26"/>
      <c r="JBJ975" s="26"/>
      <c r="JBK975" s="26"/>
      <c r="JBL975" s="26"/>
      <c r="JBM975" s="26"/>
      <c r="JBN975" s="26"/>
      <c r="JBO975" s="26"/>
      <c r="JBP975" s="26"/>
      <c r="JBQ975" s="26"/>
      <c r="JBR975" s="26"/>
      <c r="JBS975" s="26"/>
      <c r="JBT975" s="26"/>
      <c r="JBU975" s="26"/>
      <c r="JBV975" s="26"/>
      <c r="JBW975" s="26"/>
      <c r="JBX975" s="26"/>
      <c r="JBY975" s="26"/>
      <c r="JBZ975" s="26"/>
      <c r="JCA975" s="26"/>
      <c r="JCB975" s="26"/>
      <c r="JCC975" s="26"/>
      <c r="JCD975" s="26"/>
      <c r="JCE975" s="26"/>
      <c r="JCF975" s="26"/>
      <c r="JCG975" s="26"/>
      <c r="JCH975" s="26"/>
      <c r="JCI975" s="26"/>
      <c r="JCJ975" s="26"/>
      <c r="JCK975" s="26"/>
      <c r="JCL975" s="26"/>
      <c r="JCM975" s="26"/>
      <c r="JCN975" s="26"/>
      <c r="JCO975" s="26"/>
      <c r="JCP975" s="26"/>
      <c r="JCQ975" s="26"/>
      <c r="JCR975" s="26"/>
      <c r="JCS975" s="26"/>
      <c r="JCT975" s="26"/>
      <c r="JCU975" s="26"/>
      <c r="JCV975" s="26"/>
      <c r="JCW975" s="26"/>
      <c r="JCX975" s="26"/>
      <c r="JCY975" s="26"/>
      <c r="JCZ975" s="26"/>
      <c r="JDA975" s="26"/>
      <c r="JDB975" s="26"/>
      <c r="JDC975" s="26"/>
      <c r="JDD975" s="26"/>
      <c r="JDE975" s="26"/>
      <c r="JDF975" s="26"/>
      <c r="JDG975" s="26"/>
      <c r="JDH975" s="26"/>
      <c r="JDI975" s="26"/>
      <c r="JDJ975" s="26"/>
      <c r="JDK975" s="26"/>
      <c r="JDL975" s="26"/>
      <c r="JDM975" s="26"/>
      <c r="JDN975" s="26"/>
      <c r="JDO975" s="26"/>
      <c r="JDP975" s="26"/>
      <c r="JDQ975" s="26"/>
      <c r="JDR975" s="26"/>
      <c r="JDS975" s="26"/>
      <c r="JDT975" s="26"/>
      <c r="JDU975" s="26"/>
      <c r="JDV975" s="26"/>
      <c r="JDW975" s="26"/>
      <c r="JDX975" s="26"/>
      <c r="JDY975" s="26"/>
      <c r="JDZ975" s="26"/>
      <c r="JEA975" s="26"/>
      <c r="JEB975" s="26"/>
      <c r="JEC975" s="26"/>
      <c r="JED975" s="26"/>
      <c r="JEE975" s="26"/>
      <c r="JEF975" s="26"/>
      <c r="JEG975" s="26"/>
      <c r="JEH975" s="26"/>
      <c r="JEI975" s="26"/>
      <c r="JEJ975" s="26"/>
      <c r="JEK975" s="26"/>
      <c r="JEL975" s="26"/>
      <c r="JEM975" s="26"/>
      <c r="JEN975" s="26"/>
      <c r="JEO975" s="26"/>
      <c r="JEP975" s="26"/>
      <c r="JEQ975" s="26"/>
      <c r="JER975" s="26"/>
      <c r="JES975" s="26"/>
      <c r="JET975" s="26"/>
      <c r="JEU975" s="26"/>
      <c r="JEV975" s="26"/>
      <c r="JEW975" s="26"/>
      <c r="JEX975" s="26"/>
      <c r="JEY975" s="26"/>
      <c r="JEZ975" s="26"/>
      <c r="JFA975" s="26"/>
      <c r="JFB975" s="26"/>
      <c r="JFC975" s="26"/>
      <c r="JFD975" s="26"/>
      <c r="JFE975" s="26"/>
      <c r="JFF975" s="26"/>
      <c r="JFG975" s="26"/>
      <c r="JFH975" s="26"/>
      <c r="JFI975" s="26"/>
      <c r="JFJ975" s="26"/>
      <c r="JFK975" s="26"/>
      <c r="JFL975" s="26"/>
      <c r="JFM975" s="26"/>
      <c r="JFN975" s="26"/>
      <c r="JFO975" s="26"/>
      <c r="JFP975" s="26"/>
      <c r="JFQ975" s="26"/>
      <c r="JFR975" s="26"/>
      <c r="JFS975" s="26"/>
      <c r="JFT975" s="26"/>
      <c r="JFU975" s="26"/>
      <c r="JFV975" s="26"/>
      <c r="JFW975" s="26"/>
      <c r="JFX975" s="26"/>
      <c r="JFY975" s="26"/>
      <c r="JFZ975" s="26"/>
      <c r="JGA975" s="26"/>
      <c r="JGB975" s="26"/>
      <c r="JGC975" s="26"/>
      <c r="JGD975" s="26"/>
      <c r="JGE975" s="26"/>
      <c r="JGF975" s="26"/>
      <c r="JGG975" s="26"/>
      <c r="JGH975" s="26"/>
      <c r="JGI975" s="26"/>
      <c r="JGJ975" s="26"/>
      <c r="JGK975" s="26"/>
      <c r="JGL975" s="26"/>
      <c r="JGM975" s="26"/>
      <c r="JGN975" s="26"/>
      <c r="JGO975" s="26"/>
      <c r="JGP975" s="26"/>
      <c r="JGQ975" s="26"/>
      <c r="JGR975" s="26"/>
      <c r="JGS975" s="26"/>
      <c r="JGT975" s="26"/>
      <c r="JGU975" s="26"/>
      <c r="JGV975" s="26"/>
      <c r="JGW975" s="26"/>
      <c r="JGX975" s="26"/>
      <c r="JGY975" s="26"/>
      <c r="JGZ975" s="26"/>
      <c r="JHA975" s="26"/>
      <c r="JHB975" s="26"/>
      <c r="JHC975" s="26"/>
      <c r="JHD975" s="26"/>
      <c r="JHE975" s="26"/>
      <c r="JHF975" s="26"/>
      <c r="JHG975" s="26"/>
      <c r="JHH975" s="26"/>
      <c r="JHI975" s="26"/>
      <c r="JHJ975" s="26"/>
      <c r="JHK975" s="26"/>
      <c r="JHL975" s="26"/>
      <c r="JHM975" s="26"/>
      <c r="JHN975" s="26"/>
      <c r="JHO975" s="26"/>
      <c r="JHP975" s="26"/>
      <c r="JHQ975" s="26"/>
      <c r="JHR975" s="26"/>
      <c r="JHS975" s="26"/>
      <c r="JHT975" s="26"/>
      <c r="JHU975" s="26"/>
      <c r="JHV975" s="26"/>
      <c r="JHW975" s="26"/>
      <c r="JHX975" s="26"/>
      <c r="JHY975" s="26"/>
      <c r="JHZ975" s="26"/>
      <c r="JIA975" s="26"/>
      <c r="JIB975" s="26"/>
      <c r="JIC975" s="26"/>
      <c r="JID975" s="26"/>
      <c r="JIE975" s="26"/>
      <c r="JIF975" s="26"/>
      <c r="JIG975" s="26"/>
      <c r="JIH975" s="26"/>
      <c r="JII975" s="26"/>
      <c r="JIJ975" s="26"/>
      <c r="JIK975" s="26"/>
      <c r="JIL975" s="26"/>
      <c r="JIM975" s="26"/>
      <c r="JIN975" s="26"/>
      <c r="JIO975" s="26"/>
      <c r="JIP975" s="26"/>
      <c r="JIQ975" s="26"/>
      <c r="JIR975" s="26"/>
      <c r="JIS975" s="26"/>
      <c r="JIT975" s="26"/>
      <c r="JIU975" s="26"/>
      <c r="JIV975" s="26"/>
      <c r="JIW975" s="26"/>
      <c r="JIX975" s="26"/>
      <c r="JIY975" s="26"/>
      <c r="JIZ975" s="26"/>
      <c r="JJA975" s="26"/>
      <c r="JJB975" s="26"/>
      <c r="JJC975" s="26"/>
      <c r="JJD975" s="26"/>
      <c r="JJE975" s="26"/>
      <c r="JJF975" s="26"/>
      <c r="JJG975" s="26"/>
      <c r="JJH975" s="26"/>
      <c r="JJI975" s="26"/>
      <c r="JJJ975" s="26"/>
      <c r="JJK975" s="26"/>
      <c r="JJL975" s="26"/>
      <c r="JJM975" s="26"/>
      <c r="JJN975" s="26"/>
      <c r="JJO975" s="26"/>
      <c r="JJP975" s="26"/>
      <c r="JJQ975" s="26"/>
      <c r="JJR975" s="26"/>
      <c r="JJS975" s="26"/>
      <c r="JJT975" s="26"/>
      <c r="JJU975" s="26"/>
      <c r="JJV975" s="26"/>
      <c r="JJW975" s="26"/>
      <c r="JJX975" s="26"/>
      <c r="JJY975" s="26"/>
      <c r="JJZ975" s="26"/>
      <c r="JKA975" s="26"/>
      <c r="JKB975" s="26"/>
      <c r="JKC975" s="26"/>
      <c r="JKD975" s="26"/>
      <c r="JKE975" s="26"/>
      <c r="JKF975" s="26"/>
      <c r="JKG975" s="26"/>
      <c r="JKH975" s="26"/>
      <c r="JKI975" s="26"/>
      <c r="JKJ975" s="26"/>
      <c r="JKK975" s="26"/>
      <c r="JKL975" s="26"/>
      <c r="JKM975" s="26"/>
      <c r="JKN975" s="26"/>
      <c r="JKO975" s="26"/>
      <c r="JKP975" s="26"/>
      <c r="JKQ975" s="26"/>
      <c r="JKR975" s="26"/>
      <c r="JKS975" s="26"/>
      <c r="JKT975" s="26"/>
      <c r="JKU975" s="26"/>
      <c r="JKV975" s="26"/>
      <c r="JKW975" s="26"/>
      <c r="JKX975" s="26"/>
      <c r="JKY975" s="26"/>
      <c r="JKZ975" s="26"/>
      <c r="JLA975" s="26"/>
      <c r="JLB975" s="26"/>
      <c r="JLC975" s="26"/>
      <c r="JLD975" s="26"/>
      <c r="JLE975" s="26"/>
      <c r="JLF975" s="26"/>
      <c r="JLG975" s="26"/>
      <c r="JLH975" s="26"/>
      <c r="JLI975" s="26"/>
      <c r="JLJ975" s="26"/>
      <c r="JLK975" s="26"/>
      <c r="JLL975" s="26"/>
      <c r="JLM975" s="26"/>
      <c r="JLN975" s="26"/>
      <c r="JLO975" s="26"/>
      <c r="JLP975" s="26"/>
      <c r="JLQ975" s="26"/>
      <c r="JLR975" s="26"/>
      <c r="JLS975" s="26"/>
      <c r="JLT975" s="26"/>
      <c r="JLU975" s="26"/>
      <c r="JLV975" s="26"/>
      <c r="JLW975" s="26"/>
      <c r="JLX975" s="26"/>
      <c r="JLY975" s="26"/>
      <c r="JLZ975" s="26"/>
      <c r="JMA975" s="26"/>
      <c r="JMB975" s="26"/>
      <c r="JMC975" s="26"/>
      <c r="JMD975" s="26"/>
      <c r="JME975" s="26"/>
      <c r="JMF975" s="26"/>
      <c r="JMG975" s="26"/>
      <c r="JMH975" s="26"/>
      <c r="JMI975" s="26"/>
      <c r="JMJ975" s="26"/>
      <c r="JMK975" s="26"/>
      <c r="JML975" s="26"/>
      <c r="JMM975" s="26"/>
      <c r="JMN975" s="26"/>
      <c r="JMO975" s="26"/>
      <c r="JMP975" s="26"/>
      <c r="JMQ975" s="26"/>
      <c r="JMR975" s="26"/>
      <c r="JMS975" s="26"/>
      <c r="JMT975" s="26"/>
      <c r="JMU975" s="26"/>
      <c r="JMV975" s="26"/>
      <c r="JMW975" s="26"/>
      <c r="JMX975" s="26"/>
      <c r="JMY975" s="26"/>
      <c r="JMZ975" s="26"/>
      <c r="JNA975" s="26"/>
      <c r="JNB975" s="26"/>
      <c r="JNC975" s="26"/>
      <c r="JND975" s="26"/>
      <c r="JNE975" s="26"/>
      <c r="JNF975" s="26"/>
      <c r="JNG975" s="26"/>
      <c r="JNH975" s="26"/>
      <c r="JNI975" s="26"/>
      <c r="JNJ975" s="26"/>
      <c r="JNK975" s="26"/>
      <c r="JNL975" s="26"/>
      <c r="JNM975" s="26"/>
      <c r="JNN975" s="26"/>
      <c r="JNO975" s="26"/>
      <c r="JNP975" s="26"/>
      <c r="JNQ975" s="26"/>
      <c r="JNR975" s="26"/>
      <c r="JNS975" s="26"/>
      <c r="JNT975" s="26"/>
      <c r="JNU975" s="26"/>
      <c r="JNV975" s="26"/>
      <c r="JNW975" s="26"/>
      <c r="JNX975" s="26"/>
      <c r="JNY975" s="26"/>
      <c r="JNZ975" s="26"/>
      <c r="JOA975" s="26"/>
      <c r="JOB975" s="26"/>
      <c r="JOC975" s="26"/>
      <c r="JOD975" s="26"/>
      <c r="JOE975" s="26"/>
      <c r="JOF975" s="26"/>
      <c r="JOG975" s="26"/>
      <c r="JOH975" s="26"/>
      <c r="JOI975" s="26"/>
      <c r="JOJ975" s="26"/>
      <c r="JOK975" s="26"/>
      <c r="JOL975" s="26"/>
      <c r="JOM975" s="26"/>
      <c r="JON975" s="26"/>
      <c r="JOO975" s="26"/>
      <c r="JOP975" s="26"/>
      <c r="JOQ975" s="26"/>
      <c r="JOR975" s="26"/>
      <c r="JOS975" s="26"/>
      <c r="JOT975" s="26"/>
      <c r="JOU975" s="26"/>
      <c r="JOV975" s="26"/>
      <c r="JOW975" s="26"/>
      <c r="JOX975" s="26"/>
      <c r="JOY975" s="26"/>
      <c r="JOZ975" s="26"/>
      <c r="JPA975" s="26"/>
      <c r="JPB975" s="26"/>
      <c r="JPC975" s="26"/>
      <c r="JPD975" s="26"/>
      <c r="JPE975" s="26"/>
      <c r="JPF975" s="26"/>
      <c r="JPG975" s="26"/>
      <c r="JPH975" s="26"/>
      <c r="JPI975" s="26"/>
      <c r="JPJ975" s="26"/>
      <c r="JPK975" s="26"/>
      <c r="JPL975" s="26"/>
      <c r="JPM975" s="26"/>
      <c r="JPN975" s="26"/>
      <c r="JPO975" s="26"/>
      <c r="JPP975" s="26"/>
      <c r="JPQ975" s="26"/>
      <c r="JPR975" s="26"/>
      <c r="JPS975" s="26"/>
      <c r="JPT975" s="26"/>
      <c r="JPU975" s="26"/>
      <c r="JPV975" s="26"/>
      <c r="JPW975" s="26"/>
      <c r="JPX975" s="26"/>
      <c r="JPY975" s="26"/>
      <c r="JPZ975" s="26"/>
      <c r="JQA975" s="26"/>
      <c r="JQB975" s="26"/>
      <c r="JQC975" s="26"/>
      <c r="JQD975" s="26"/>
      <c r="JQE975" s="26"/>
      <c r="JQF975" s="26"/>
      <c r="JQG975" s="26"/>
      <c r="JQH975" s="26"/>
      <c r="JQI975" s="26"/>
      <c r="JQJ975" s="26"/>
      <c r="JQK975" s="26"/>
      <c r="JQL975" s="26"/>
      <c r="JQM975" s="26"/>
      <c r="JQN975" s="26"/>
      <c r="JQO975" s="26"/>
      <c r="JQP975" s="26"/>
      <c r="JQQ975" s="26"/>
      <c r="JQR975" s="26"/>
      <c r="JQS975" s="26"/>
      <c r="JQT975" s="26"/>
      <c r="JQU975" s="26"/>
      <c r="JQV975" s="26"/>
      <c r="JQW975" s="26"/>
      <c r="JQX975" s="26"/>
      <c r="JQY975" s="26"/>
      <c r="JQZ975" s="26"/>
      <c r="JRA975" s="26"/>
      <c r="JRB975" s="26"/>
      <c r="JRC975" s="26"/>
      <c r="JRD975" s="26"/>
      <c r="JRE975" s="26"/>
      <c r="JRF975" s="26"/>
      <c r="JRG975" s="26"/>
      <c r="JRH975" s="26"/>
      <c r="JRI975" s="26"/>
      <c r="JRJ975" s="26"/>
      <c r="JRK975" s="26"/>
      <c r="JRL975" s="26"/>
      <c r="JRM975" s="26"/>
      <c r="JRN975" s="26"/>
      <c r="JRO975" s="26"/>
      <c r="JRP975" s="26"/>
      <c r="JRQ975" s="26"/>
      <c r="JRR975" s="26"/>
      <c r="JRS975" s="26"/>
      <c r="JRT975" s="26"/>
      <c r="JRU975" s="26"/>
      <c r="JRV975" s="26"/>
      <c r="JRW975" s="26"/>
      <c r="JRX975" s="26"/>
      <c r="JRY975" s="26"/>
      <c r="JRZ975" s="26"/>
      <c r="JSA975" s="26"/>
      <c r="JSB975" s="26"/>
      <c r="JSC975" s="26"/>
      <c r="JSD975" s="26"/>
      <c r="JSE975" s="26"/>
      <c r="JSF975" s="26"/>
      <c r="JSG975" s="26"/>
      <c r="JSH975" s="26"/>
      <c r="JSI975" s="26"/>
      <c r="JSJ975" s="26"/>
      <c r="JSK975" s="26"/>
      <c r="JSL975" s="26"/>
      <c r="JSM975" s="26"/>
      <c r="JSN975" s="26"/>
      <c r="JSO975" s="26"/>
      <c r="JSP975" s="26"/>
      <c r="JSQ975" s="26"/>
      <c r="JSR975" s="26"/>
      <c r="JSS975" s="26"/>
      <c r="JST975" s="26"/>
      <c r="JSU975" s="26"/>
      <c r="JSV975" s="26"/>
      <c r="JSW975" s="26"/>
      <c r="JSX975" s="26"/>
      <c r="JSY975" s="26"/>
      <c r="JSZ975" s="26"/>
      <c r="JTA975" s="26"/>
      <c r="JTB975" s="26"/>
      <c r="JTC975" s="26"/>
      <c r="JTD975" s="26"/>
      <c r="JTE975" s="26"/>
      <c r="JTF975" s="26"/>
      <c r="JTG975" s="26"/>
      <c r="JTH975" s="26"/>
      <c r="JTI975" s="26"/>
      <c r="JTJ975" s="26"/>
      <c r="JTK975" s="26"/>
      <c r="JTL975" s="26"/>
      <c r="JTM975" s="26"/>
      <c r="JTN975" s="26"/>
      <c r="JTO975" s="26"/>
      <c r="JTP975" s="26"/>
      <c r="JTQ975" s="26"/>
      <c r="JTR975" s="26"/>
      <c r="JTS975" s="26"/>
      <c r="JTT975" s="26"/>
      <c r="JTU975" s="26"/>
      <c r="JTV975" s="26"/>
      <c r="JTW975" s="26"/>
      <c r="JTX975" s="26"/>
      <c r="JTY975" s="26"/>
      <c r="JTZ975" s="26"/>
      <c r="JUA975" s="26"/>
      <c r="JUB975" s="26"/>
      <c r="JUC975" s="26"/>
      <c r="JUD975" s="26"/>
      <c r="JUE975" s="26"/>
      <c r="JUF975" s="26"/>
      <c r="JUG975" s="26"/>
      <c r="JUH975" s="26"/>
      <c r="JUI975" s="26"/>
      <c r="JUJ975" s="26"/>
      <c r="JUK975" s="26"/>
      <c r="JUL975" s="26"/>
      <c r="JUM975" s="26"/>
      <c r="JUN975" s="26"/>
      <c r="JUO975" s="26"/>
      <c r="JUP975" s="26"/>
      <c r="JUQ975" s="26"/>
      <c r="JUR975" s="26"/>
      <c r="JUS975" s="26"/>
      <c r="JUT975" s="26"/>
      <c r="JUU975" s="26"/>
      <c r="JUV975" s="26"/>
      <c r="JUW975" s="26"/>
      <c r="JUX975" s="26"/>
      <c r="JUY975" s="26"/>
      <c r="JUZ975" s="26"/>
      <c r="JVA975" s="26"/>
      <c r="JVB975" s="26"/>
      <c r="JVC975" s="26"/>
      <c r="JVD975" s="26"/>
      <c r="JVE975" s="26"/>
      <c r="JVF975" s="26"/>
      <c r="JVG975" s="26"/>
      <c r="JVH975" s="26"/>
      <c r="JVI975" s="26"/>
      <c r="JVJ975" s="26"/>
      <c r="JVK975" s="26"/>
      <c r="JVL975" s="26"/>
      <c r="JVM975" s="26"/>
      <c r="JVN975" s="26"/>
      <c r="JVO975" s="26"/>
      <c r="JVP975" s="26"/>
      <c r="JVQ975" s="26"/>
      <c r="JVR975" s="26"/>
      <c r="JVS975" s="26"/>
      <c r="JVT975" s="26"/>
      <c r="JVU975" s="26"/>
      <c r="JVV975" s="26"/>
      <c r="JVW975" s="26"/>
      <c r="JVX975" s="26"/>
      <c r="JVY975" s="26"/>
      <c r="JVZ975" s="26"/>
      <c r="JWA975" s="26"/>
      <c r="JWB975" s="26"/>
      <c r="JWC975" s="26"/>
      <c r="JWD975" s="26"/>
      <c r="JWE975" s="26"/>
      <c r="JWF975" s="26"/>
      <c r="JWG975" s="26"/>
      <c r="JWH975" s="26"/>
      <c r="JWI975" s="26"/>
      <c r="JWJ975" s="26"/>
      <c r="JWK975" s="26"/>
      <c r="JWL975" s="26"/>
      <c r="JWM975" s="26"/>
      <c r="JWN975" s="26"/>
      <c r="JWO975" s="26"/>
      <c r="JWP975" s="26"/>
      <c r="JWQ975" s="26"/>
      <c r="JWR975" s="26"/>
      <c r="JWS975" s="26"/>
      <c r="JWT975" s="26"/>
      <c r="JWU975" s="26"/>
      <c r="JWV975" s="26"/>
      <c r="JWW975" s="26"/>
      <c r="JWX975" s="26"/>
      <c r="JWY975" s="26"/>
      <c r="JWZ975" s="26"/>
      <c r="JXA975" s="26"/>
      <c r="JXB975" s="26"/>
      <c r="JXC975" s="26"/>
      <c r="JXD975" s="26"/>
      <c r="JXE975" s="26"/>
      <c r="JXF975" s="26"/>
      <c r="JXG975" s="26"/>
      <c r="JXH975" s="26"/>
      <c r="JXI975" s="26"/>
      <c r="JXJ975" s="26"/>
      <c r="JXK975" s="26"/>
      <c r="JXL975" s="26"/>
      <c r="JXM975" s="26"/>
      <c r="JXN975" s="26"/>
      <c r="JXO975" s="26"/>
      <c r="JXP975" s="26"/>
      <c r="JXQ975" s="26"/>
      <c r="JXR975" s="26"/>
      <c r="JXS975" s="26"/>
      <c r="JXT975" s="26"/>
      <c r="JXU975" s="26"/>
      <c r="JXV975" s="26"/>
      <c r="JXW975" s="26"/>
      <c r="JXX975" s="26"/>
      <c r="JXY975" s="26"/>
      <c r="JXZ975" s="26"/>
      <c r="JYA975" s="26"/>
      <c r="JYB975" s="26"/>
      <c r="JYC975" s="26"/>
      <c r="JYD975" s="26"/>
      <c r="JYE975" s="26"/>
      <c r="JYF975" s="26"/>
      <c r="JYG975" s="26"/>
      <c r="JYH975" s="26"/>
      <c r="JYI975" s="26"/>
      <c r="JYJ975" s="26"/>
      <c r="JYK975" s="26"/>
      <c r="JYL975" s="26"/>
      <c r="JYM975" s="26"/>
      <c r="JYN975" s="26"/>
      <c r="JYO975" s="26"/>
      <c r="JYP975" s="26"/>
      <c r="JYQ975" s="26"/>
      <c r="JYR975" s="26"/>
      <c r="JYS975" s="26"/>
      <c r="JYT975" s="26"/>
      <c r="JYU975" s="26"/>
      <c r="JYV975" s="26"/>
      <c r="JYW975" s="26"/>
      <c r="JYX975" s="26"/>
      <c r="JYY975" s="26"/>
      <c r="JYZ975" s="26"/>
      <c r="JZA975" s="26"/>
      <c r="JZB975" s="26"/>
      <c r="JZC975" s="26"/>
      <c r="JZD975" s="26"/>
      <c r="JZE975" s="26"/>
      <c r="JZF975" s="26"/>
      <c r="JZG975" s="26"/>
      <c r="JZH975" s="26"/>
      <c r="JZI975" s="26"/>
      <c r="JZJ975" s="26"/>
      <c r="JZK975" s="26"/>
      <c r="JZL975" s="26"/>
      <c r="JZM975" s="26"/>
      <c r="JZN975" s="26"/>
      <c r="JZO975" s="26"/>
      <c r="JZP975" s="26"/>
      <c r="JZQ975" s="26"/>
      <c r="JZR975" s="26"/>
      <c r="JZS975" s="26"/>
      <c r="JZT975" s="26"/>
      <c r="JZU975" s="26"/>
      <c r="JZV975" s="26"/>
      <c r="JZW975" s="26"/>
      <c r="JZX975" s="26"/>
      <c r="JZY975" s="26"/>
      <c r="JZZ975" s="26"/>
      <c r="KAA975" s="26"/>
      <c r="KAB975" s="26"/>
      <c r="KAC975" s="26"/>
      <c r="KAD975" s="26"/>
      <c r="KAE975" s="26"/>
      <c r="KAF975" s="26"/>
      <c r="KAG975" s="26"/>
      <c r="KAH975" s="26"/>
      <c r="KAI975" s="26"/>
      <c r="KAJ975" s="26"/>
      <c r="KAK975" s="26"/>
      <c r="KAL975" s="26"/>
      <c r="KAM975" s="26"/>
      <c r="KAN975" s="26"/>
      <c r="KAO975" s="26"/>
      <c r="KAP975" s="26"/>
      <c r="KAQ975" s="26"/>
      <c r="KAR975" s="26"/>
      <c r="KAS975" s="26"/>
      <c r="KAT975" s="26"/>
      <c r="KAU975" s="26"/>
      <c r="KAV975" s="26"/>
      <c r="KAW975" s="26"/>
      <c r="KAX975" s="26"/>
      <c r="KAY975" s="26"/>
      <c r="KAZ975" s="26"/>
      <c r="KBA975" s="26"/>
      <c r="KBB975" s="26"/>
      <c r="KBC975" s="26"/>
      <c r="KBD975" s="26"/>
      <c r="KBE975" s="26"/>
      <c r="KBF975" s="26"/>
      <c r="KBG975" s="26"/>
      <c r="KBH975" s="26"/>
      <c r="KBI975" s="26"/>
      <c r="KBJ975" s="26"/>
      <c r="KBK975" s="26"/>
      <c r="KBL975" s="26"/>
      <c r="KBM975" s="26"/>
      <c r="KBN975" s="26"/>
      <c r="KBO975" s="26"/>
      <c r="KBP975" s="26"/>
      <c r="KBQ975" s="26"/>
      <c r="KBR975" s="26"/>
      <c r="KBS975" s="26"/>
      <c r="KBT975" s="26"/>
      <c r="KBU975" s="26"/>
      <c r="KBV975" s="26"/>
      <c r="KBW975" s="26"/>
      <c r="KBX975" s="26"/>
      <c r="KBY975" s="26"/>
      <c r="KBZ975" s="26"/>
      <c r="KCA975" s="26"/>
      <c r="KCB975" s="26"/>
      <c r="KCC975" s="26"/>
      <c r="KCD975" s="26"/>
      <c r="KCE975" s="26"/>
      <c r="KCF975" s="26"/>
      <c r="KCG975" s="26"/>
      <c r="KCH975" s="26"/>
      <c r="KCI975" s="26"/>
      <c r="KCJ975" s="26"/>
      <c r="KCK975" s="26"/>
      <c r="KCL975" s="26"/>
      <c r="KCM975" s="26"/>
      <c r="KCN975" s="26"/>
      <c r="KCO975" s="26"/>
      <c r="KCP975" s="26"/>
      <c r="KCQ975" s="26"/>
      <c r="KCR975" s="26"/>
      <c r="KCS975" s="26"/>
      <c r="KCT975" s="26"/>
      <c r="KCU975" s="26"/>
      <c r="KCV975" s="26"/>
      <c r="KCW975" s="26"/>
      <c r="KCX975" s="26"/>
      <c r="KCY975" s="26"/>
      <c r="KCZ975" s="26"/>
      <c r="KDA975" s="26"/>
      <c r="KDB975" s="26"/>
      <c r="KDC975" s="26"/>
      <c r="KDD975" s="26"/>
      <c r="KDE975" s="26"/>
      <c r="KDF975" s="26"/>
      <c r="KDG975" s="26"/>
      <c r="KDH975" s="26"/>
      <c r="KDI975" s="26"/>
      <c r="KDJ975" s="26"/>
      <c r="KDK975" s="26"/>
      <c r="KDL975" s="26"/>
      <c r="KDM975" s="26"/>
      <c r="KDN975" s="26"/>
      <c r="KDO975" s="26"/>
      <c r="KDP975" s="26"/>
      <c r="KDQ975" s="26"/>
      <c r="KDR975" s="26"/>
      <c r="KDS975" s="26"/>
      <c r="KDT975" s="26"/>
      <c r="KDU975" s="26"/>
      <c r="KDV975" s="26"/>
      <c r="KDW975" s="26"/>
      <c r="KDX975" s="26"/>
      <c r="KDY975" s="26"/>
      <c r="KDZ975" s="26"/>
      <c r="KEA975" s="26"/>
      <c r="KEB975" s="26"/>
      <c r="KEC975" s="26"/>
      <c r="KED975" s="26"/>
      <c r="KEE975" s="26"/>
      <c r="KEF975" s="26"/>
      <c r="KEG975" s="26"/>
      <c r="KEH975" s="26"/>
      <c r="KEI975" s="26"/>
      <c r="KEJ975" s="26"/>
      <c r="KEK975" s="26"/>
      <c r="KEL975" s="26"/>
      <c r="KEM975" s="26"/>
      <c r="KEN975" s="26"/>
      <c r="KEO975" s="26"/>
      <c r="KEP975" s="26"/>
      <c r="KEQ975" s="26"/>
      <c r="KER975" s="26"/>
      <c r="KES975" s="26"/>
      <c r="KET975" s="26"/>
      <c r="KEU975" s="26"/>
      <c r="KEV975" s="26"/>
      <c r="KEW975" s="26"/>
      <c r="KEX975" s="26"/>
      <c r="KEY975" s="26"/>
      <c r="KEZ975" s="26"/>
      <c r="KFA975" s="26"/>
      <c r="KFB975" s="26"/>
      <c r="KFC975" s="26"/>
      <c r="KFD975" s="26"/>
      <c r="KFE975" s="26"/>
      <c r="KFF975" s="26"/>
      <c r="KFG975" s="26"/>
      <c r="KFH975" s="26"/>
      <c r="KFI975" s="26"/>
      <c r="KFJ975" s="26"/>
      <c r="KFK975" s="26"/>
      <c r="KFL975" s="26"/>
      <c r="KFM975" s="26"/>
      <c r="KFN975" s="26"/>
      <c r="KFO975" s="26"/>
      <c r="KFP975" s="26"/>
      <c r="KFQ975" s="26"/>
      <c r="KFR975" s="26"/>
      <c r="KFS975" s="26"/>
      <c r="KFT975" s="26"/>
      <c r="KFU975" s="26"/>
      <c r="KFV975" s="26"/>
      <c r="KFW975" s="26"/>
      <c r="KFX975" s="26"/>
      <c r="KFY975" s="26"/>
      <c r="KFZ975" s="26"/>
      <c r="KGA975" s="26"/>
      <c r="KGB975" s="26"/>
      <c r="KGC975" s="26"/>
      <c r="KGD975" s="26"/>
      <c r="KGE975" s="26"/>
      <c r="KGF975" s="26"/>
      <c r="KGG975" s="26"/>
      <c r="KGH975" s="26"/>
      <c r="KGI975" s="26"/>
      <c r="KGJ975" s="26"/>
      <c r="KGK975" s="26"/>
      <c r="KGL975" s="26"/>
      <c r="KGM975" s="26"/>
      <c r="KGN975" s="26"/>
      <c r="KGO975" s="26"/>
      <c r="KGP975" s="26"/>
      <c r="KGQ975" s="26"/>
      <c r="KGR975" s="26"/>
      <c r="KGS975" s="26"/>
      <c r="KGT975" s="26"/>
      <c r="KGU975" s="26"/>
      <c r="KGV975" s="26"/>
      <c r="KGW975" s="26"/>
      <c r="KGX975" s="26"/>
      <c r="KGY975" s="26"/>
      <c r="KGZ975" s="26"/>
      <c r="KHA975" s="26"/>
      <c r="KHB975" s="26"/>
      <c r="KHC975" s="26"/>
      <c r="KHD975" s="26"/>
      <c r="KHE975" s="26"/>
      <c r="KHF975" s="26"/>
      <c r="KHG975" s="26"/>
      <c r="KHH975" s="26"/>
      <c r="KHI975" s="26"/>
      <c r="KHJ975" s="26"/>
      <c r="KHK975" s="26"/>
      <c r="KHL975" s="26"/>
      <c r="KHM975" s="26"/>
      <c r="KHN975" s="26"/>
      <c r="KHO975" s="26"/>
      <c r="KHP975" s="26"/>
      <c r="KHQ975" s="26"/>
      <c r="KHR975" s="26"/>
      <c r="KHS975" s="26"/>
      <c r="KHT975" s="26"/>
      <c r="KHU975" s="26"/>
      <c r="KHV975" s="26"/>
      <c r="KHW975" s="26"/>
      <c r="KHX975" s="26"/>
      <c r="KHY975" s="26"/>
      <c r="KHZ975" s="26"/>
      <c r="KIA975" s="26"/>
      <c r="KIB975" s="26"/>
      <c r="KIC975" s="26"/>
      <c r="KID975" s="26"/>
      <c r="KIE975" s="26"/>
      <c r="KIF975" s="26"/>
      <c r="KIG975" s="26"/>
      <c r="KIH975" s="26"/>
      <c r="KII975" s="26"/>
      <c r="KIJ975" s="26"/>
      <c r="KIK975" s="26"/>
      <c r="KIL975" s="26"/>
      <c r="KIM975" s="26"/>
      <c r="KIN975" s="26"/>
      <c r="KIO975" s="26"/>
      <c r="KIP975" s="26"/>
      <c r="KIQ975" s="26"/>
      <c r="KIR975" s="26"/>
      <c r="KIS975" s="26"/>
      <c r="KIT975" s="26"/>
      <c r="KIU975" s="26"/>
      <c r="KIV975" s="26"/>
      <c r="KIW975" s="26"/>
      <c r="KIX975" s="26"/>
      <c r="KIY975" s="26"/>
      <c r="KIZ975" s="26"/>
      <c r="KJA975" s="26"/>
      <c r="KJB975" s="26"/>
      <c r="KJC975" s="26"/>
      <c r="KJD975" s="26"/>
      <c r="KJE975" s="26"/>
      <c r="KJF975" s="26"/>
      <c r="KJG975" s="26"/>
      <c r="KJH975" s="26"/>
      <c r="KJI975" s="26"/>
      <c r="KJJ975" s="26"/>
      <c r="KJK975" s="26"/>
      <c r="KJL975" s="26"/>
      <c r="KJM975" s="26"/>
      <c r="KJN975" s="26"/>
      <c r="KJO975" s="26"/>
      <c r="KJP975" s="26"/>
      <c r="KJQ975" s="26"/>
      <c r="KJR975" s="26"/>
      <c r="KJS975" s="26"/>
      <c r="KJT975" s="26"/>
      <c r="KJU975" s="26"/>
      <c r="KJV975" s="26"/>
      <c r="KJW975" s="26"/>
      <c r="KJX975" s="26"/>
      <c r="KJY975" s="26"/>
      <c r="KJZ975" s="26"/>
      <c r="KKA975" s="26"/>
      <c r="KKB975" s="26"/>
      <c r="KKC975" s="26"/>
      <c r="KKD975" s="26"/>
      <c r="KKE975" s="26"/>
      <c r="KKF975" s="26"/>
      <c r="KKG975" s="26"/>
      <c r="KKH975" s="26"/>
      <c r="KKI975" s="26"/>
      <c r="KKJ975" s="26"/>
      <c r="KKK975" s="26"/>
      <c r="KKL975" s="26"/>
      <c r="KKM975" s="26"/>
      <c r="KKN975" s="26"/>
      <c r="KKO975" s="26"/>
      <c r="KKP975" s="26"/>
      <c r="KKQ975" s="26"/>
      <c r="KKR975" s="26"/>
      <c r="KKS975" s="26"/>
      <c r="KKT975" s="26"/>
      <c r="KKU975" s="26"/>
      <c r="KKV975" s="26"/>
      <c r="KKW975" s="26"/>
      <c r="KKX975" s="26"/>
      <c r="KKY975" s="26"/>
      <c r="KKZ975" s="26"/>
      <c r="KLA975" s="26"/>
      <c r="KLB975" s="26"/>
      <c r="KLC975" s="26"/>
      <c r="KLD975" s="26"/>
      <c r="KLE975" s="26"/>
      <c r="KLF975" s="26"/>
      <c r="KLG975" s="26"/>
      <c r="KLH975" s="26"/>
      <c r="KLI975" s="26"/>
      <c r="KLJ975" s="26"/>
      <c r="KLK975" s="26"/>
      <c r="KLL975" s="26"/>
      <c r="KLM975" s="26"/>
      <c r="KLN975" s="26"/>
      <c r="KLO975" s="26"/>
      <c r="KLP975" s="26"/>
      <c r="KLQ975" s="26"/>
      <c r="KLR975" s="26"/>
      <c r="KLS975" s="26"/>
      <c r="KLT975" s="26"/>
      <c r="KLU975" s="26"/>
      <c r="KLV975" s="26"/>
      <c r="KLW975" s="26"/>
      <c r="KLX975" s="26"/>
      <c r="KLY975" s="26"/>
      <c r="KLZ975" s="26"/>
      <c r="KMA975" s="26"/>
      <c r="KMB975" s="26"/>
      <c r="KMC975" s="26"/>
      <c r="KMD975" s="26"/>
      <c r="KME975" s="26"/>
      <c r="KMF975" s="26"/>
      <c r="KMG975" s="26"/>
      <c r="KMH975" s="26"/>
      <c r="KMI975" s="26"/>
      <c r="KMJ975" s="26"/>
      <c r="KMK975" s="26"/>
      <c r="KML975" s="26"/>
      <c r="KMM975" s="26"/>
      <c r="KMN975" s="26"/>
      <c r="KMO975" s="26"/>
      <c r="KMP975" s="26"/>
      <c r="KMQ975" s="26"/>
      <c r="KMR975" s="26"/>
      <c r="KMS975" s="26"/>
      <c r="KMT975" s="26"/>
      <c r="KMU975" s="26"/>
      <c r="KMV975" s="26"/>
      <c r="KMW975" s="26"/>
      <c r="KMX975" s="26"/>
      <c r="KMY975" s="26"/>
      <c r="KMZ975" s="26"/>
      <c r="KNA975" s="26"/>
      <c r="KNB975" s="26"/>
      <c r="KNC975" s="26"/>
      <c r="KND975" s="26"/>
      <c r="KNE975" s="26"/>
      <c r="KNF975" s="26"/>
      <c r="KNG975" s="26"/>
      <c r="KNH975" s="26"/>
      <c r="KNI975" s="26"/>
      <c r="KNJ975" s="26"/>
      <c r="KNK975" s="26"/>
      <c r="KNL975" s="26"/>
      <c r="KNM975" s="26"/>
      <c r="KNN975" s="26"/>
      <c r="KNO975" s="26"/>
      <c r="KNP975" s="26"/>
      <c r="KNQ975" s="26"/>
      <c r="KNR975" s="26"/>
      <c r="KNS975" s="26"/>
      <c r="KNT975" s="26"/>
      <c r="KNU975" s="26"/>
      <c r="KNV975" s="26"/>
      <c r="KNW975" s="26"/>
      <c r="KNX975" s="26"/>
      <c r="KNY975" s="26"/>
      <c r="KNZ975" s="26"/>
      <c r="KOA975" s="26"/>
      <c r="KOB975" s="26"/>
      <c r="KOC975" s="26"/>
      <c r="KOD975" s="26"/>
      <c r="KOE975" s="26"/>
      <c r="KOF975" s="26"/>
      <c r="KOG975" s="26"/>
      <c r="KOH975" s="26"/>
      <c r="KOI975" s="26"/>
      <c r="KOJ975" s="26"/>
      <c r="KOK975" s="26"/>
      <c r="KOL975" s="26"/>
      <c r="KOM975" s="26"/>
      <c r="KON975" s="26"/>
      <c r="KOO975" s="26"/>
      <c r="KOP975" s="26"/>
      <c r="KOQ975" s="26"/>
      <c r="KOR975" s="26"/>
      <c r="KOS975" s="26"/>
      <c r="KOT975" s="26"/>
      <c r="KOU975" s="26"/>
      <c r="KOV975" s="26"/>
      <c r="KOW975" s="26"/>
      <c r="KOX975" s="26"/>
      <c r="KOY975" s="26"/>
      <c r="KOZ975" s="26"/>
      <c r="KPA975" s="26"/>
      <c r="KPB975" s="26"/>
      <c r="KPC975" s="26"/>
      <c r="KPD975" s="26"/>
      <c r="KPE975" s="26"/>
      <c r="KPF975" s="26"/>
      <c r="KPG975" s="26"/>
      <c r="KPH975" s="26"/>
      <c r="KPI975" s="26"/>
      <c r="KPJ975" s="26"/>
      <c r="KPK975" s="26"/>
      <c r="KPL975" s="26"/>
      <c r="KPM975" s="26"/>
      <c r="KPN975" s="26"/>
      <c r="KPO975" s="26"/>
      <c r="KPP975" s="26"/>
      <c r="KPQ975" s="26"/>
      <c r="KPR975" s="26"/>
      <c r="KPS975" s="26"/>
      <c r="KPT975" s="26"/>
      <c r="KPU975" s="26"/>
      <c r="KPV975" s="26"/>
      <c r="KPW975" s="26"/>
      <c r="KPX975" s="26"/>
      <c r="KPY975" s="26"/>
      <c r="KPZ975" s="26"/>
      <c r="KQA975" s="26"/>
      <c r="KQB975" s="26"/>
      <c r="KQC975" s="26"/>
      <c r="KQD975" s="26"/>
      <c r="KQE975" s="26"/>
      <c r="KQF975" s="26"/>
      <c r="KQG975" s="26"/>
      <c r="KQH975" s="26"/>
      <c r="KQI975" s="26"/>
      <c r="KQJ975" s="26"/>
      <c r="KQK975" s="26"/>
      <c r="KQL975" s="26"/>
      <c r="KQM975" s="26"/>
      <c r="KQN975" s="26"/>
      <c r="KQO975" s="26"/>
      <c r="KQP975" s="26"/>
      <c r="KQQ975" s="26"/>
      <c r="KQR975" s="26"/>
      <c r="KQS975" s="26"/>
      <c r="KQT975" s="26"/>
      <c r="KQU975" s="26"/>
      <c r="KQV975" s="26"/>
      <c r="KQW975" s="26"/>
      <c r="KQX975" s="26"/>
      <c r="KQY975" s="26"/>
      <c r="KQZ975" s="26"/>
      <c r="KRA975" s="26"/>
      <c r="KRB975" s="26"/>
      <c r="KRC975" s="26"/>
      <c r="KRD975" s="26"/>
      <c r="KRE975" s="26"/>
      <c r="KRF975" s="26"/>
      <c r="KRG975" s="26"/>
      <c r="KRH975" s="26"/>
      <c r="KRI975" s="26"/>
      <c r="KRJ975" s="26"/>
      <c r="KRK975" s="26"/>
      <c r="KRL975" s="26"/>
      <c r="KRM975" s="26"/>
      <c r="KRN975" s="26"/>
      <c r="KRO975" s="26"/>
      <c r="KRP975" s="26"/>
      <c r="KRQ975" s="26"/>
      <c r="KRR975" s="26"/>
      <c r="KRS975" s="26"/>
      <c r="KRT975" s="26"/>
      <c r="KRU975" s="26"/>
      <c r="KRV975" s="26"/>
      <c r="KRW975" s="26"/>
      <c r="KRX975" s="26"/>
      <c r="KRY975" s="26"/>
      <c r="KRZ975" s="26"/>
      <c r="KSA975" s="26"/>
      <c r="KSB975" s="26"/>
      <c r="KSC975" s="26"/>
      <c r="KSD975" s="26"/>
      <c r="KSE975" s="26"/>
      <c r="KSF975" s="26"/>
      <c r="KSG975" s="26"/>
      <c r="KSH975" s="26"/>
      <c r="KSI975" s="26"/>
      <c r="KSJ975" s="26"/>
      <c r="KSK975" s="26"/>
      <c r="KSL975" s="26"/>
      <c r="KSM975" s="26"/>
      <c r="KSN975" s="26"/>
      <c r="KSO975" s="26"/>
      <c r="KSP975" s="26"/>
      <c r="KSQ975" s="26"/>
      <c r="KSR975" s="26"/>
      <c r="KSS975" s="26"/>
      <c r="KST975" s="26"/>
      <c r="KSU975" s="26"/>
      <c r="KSV975" s="26"/>
      <c r="KSW975" s="26"/>
      <c r="KSX975" s="26"/>
      <c r="KSY975" s="26"/>
      <c r="KSZ975" s="26"/>
      <c r="KTA975" s="26"/>
      <c r="KTB975" s="26"/>
      <c r="KTC975" s="26"/>
      <c r="KTD975" s="26"/>
      <c r="KTE975" s="26"/>
      <c r="KTF975" s="26"/>
      <c r="KTG975" s="26"/>
      <c r="KTH975" s="26"/>
      <c r="KTI975" s="26"/>
      <c r="KTJ975" s="26"/>
      <c r="KTK975" s="26"/>
      <c r="KTL975" s="26"/>
      <c r="KTM975" s="26"/>
      <c r="KTN975" s="26"/>
      <c r="KTO975" s="26"/>
      <c r="KTP975" s="26"/>
      <c r="KTQ975" s="26"/>
      <c r="KTR975" s="26"/>
      <c r="KTS975" s="26"/>
      <c r="KTT975" s="26"/>
      <c r="KTU975" s="26"/>
      <c r="KTV975" s="26"/>
      <c r="KTW975" s="26"/>
      <c r="KTX975" s="26"/>
      <c r="KTY975" s="26"/>
      <c r="KTZ975" s="26"/>
      <c r="KUA975" s="26"/>
      <c r="KUB975" s="26"/>
      <c r="KUC975" s="26"/>
      <c r="KUD975" s="26"/>
      <c r="KUE975" s="26"/>
      <c r="KUF975" s="26"/>
      <c r="KUG975" s="26"/>
      <c r="KUH975" s="26"/>
      <c r="KUI975" s="26"/>
      <c r="KUJ975" s="26"/>
      <c r="KUK975" s="26"/>
      <c r="KUL975" s="26"/>
      <c r="KUM975" s="26"/>
      <c r="KUN975" s="26"/>
      <c r="KUO975" s="26"/>
      <c r="KUP975" s="26"/>
      <c r="KUQ975" s="26"/>
      <c r="KUR975" s="26"/>
      <c r="KUS975" s="26"/>
      <c r="KUT975" s="26"/>
      <c r="KUU975" s="26"/>
      <c r="KUV975" s="26"/>
      <c r="KUW975" s="26"/>
      <c r="KUX975" s="26"/>
      <c r="KUY975" s="26"/>
      <c r="KUZ975" s="26"/>
      <c r="KVA975" s="26"/>
      <c r="KVB975" s="26"/>
      <c r="KVC975" s="26"/>
      <c r="KVD975" s="26"/>
      <c r="KVE975" s="26"/>
      <c r="KVF975" s="26"/>
      <c r="KVG975" s="26"/>
      <c r="KVH975" s="26"/>
      <c r="KVI975" s="26"/>
      <c r="KVJ975" s="26"/>
      <c r="KVK975" s="26"/>
      <c r="KVL975" s="26"/>
      <c r="KVM975" s="26"/>
      <c r="KVN975" s="26"/>
      <c r="KVO975" s="26"/>
      <c r="KVP975" s="26"/>
      <c r="KVQ975" s="26"/>
      <c r="KVR975" s="26"/>
      <c r="KVS975" s="26"/>
      <c r="KVT975" s="26"/>
      <c r="KVU975" s="26"/>
      <c r="KVV975" s="26"/>
      <c r="KVW975" s="26"/>
      <c r="KVX975" s="26"/>
      <c r="KVY975" s="26"/>
      <c r="KVZ975" s="26"/>
      <c r="KWA975" s="26"/>
      <c r="KWB975" s="26"/>
      <c r="KWC975" s="26"/>
      <c r="KWD975" s="26"/>
      <c r="KWE975" s="26"/>
      <c r="KWF975" s="26"/>
      <c r="KWG975" s="26"/>
      <c r="KWH975" s="26"/>
      <c r="KWI975" s="26"/>
      <c r="KWJ975" s="26"/>
      <c r="KWK975" s="26"/>
      <c r="KWL975" s="26"/>
      <c r="KWM975" s="26"/>
      <c r="KWN975" s="26"/>
      <c r="KWO975" s="26"/>
      <c r="KWP975" s="26"/>
      <c r="KWQ975" s="26"/>
      <c r="KWR975" s="26"/>
      <c r="KWS975" s="26"/>
      <c r="KWT975" s="26"/>
      <c r="KWU975" s="26"/>
      <c r="KWV975" s="26"/>
      <c r="KWW975" s="26"/>
      <c r="KWX975" s="26"/>
      <c r="KWY975" s="26"/>
      <c r="KWZ975" s="26"/>
      <c r="KXA975" s="26"/>
      <c r="KXB975" s="26"/>
      <c r="KXC975" s="26"/>
      <c r="KXD975" s="26"/>
      <c r="KXE975" s="26"/>
      <c r="KXF975" s="26"/>
      <c r="KXG975" s="26"/>
      <c r="KXH975" s="26"/>
      <c r="KXI975" s="26"/>
      <c r="KXJ975" s="26"/>
      <c r="KXK975" s="26"/>
      <c r="KXL975" s="26"/>
      <c r="KXM975" s="26"/>
      <c r="KXN975" s="26"/>
      <c r="KXO975" s="26"/>
      <c r="KXP975" s="26"/>
      <c r="KXQ975" s="26"/>
      <c r="KXR975" s="26"/>
      <c r="KXS975" s="26"/>
      <c r="KXT975" s="26"/>
      <c r="KXU975" s="26"/>
      <c r="KXV975" s="26"/>
      <c r="KXW975" s="26"/>
      <c r="KXX975" s="26"/>
      <c r="KXY975" s="26"/>
      <c r="KXZ975" s="26"/>
      <c r="KYA975" s="26"/>
      <c r="KYB975" s="26"/>
      <c r="KYC975" s="26"/>
      <c r="KYD975" s="26"/>
      <c r="KYE975" s="26"/>
      <c r="KYF975" s="26"/>
      <c r="KYG975" s="26"/>
      <c r="KYH975" s="26"/>
      <c r="KYI975" s="26"/>
      <c r="KYJ975" s="26"/>
      <c r="KYK975" s="26"/>
      <c r="KYL975" s="26"/>
      <c r="KYM975" s="26"/>
      <c r="KYN975" s="26"/>
      <c r="KYO975" s="26"/>
      <c r="KYP975" s="26"/>
      <c r="KYQ975" s="26"/>
      <c r="KYR975" s="26"/>
      <c r="KYS975" s="26"/>
      <c r="KYT975" s="26"/>
      <c r="KYU975" s="26"/>
      <c r="KYV975" s="26"/>
      <c r="KYW975" s="26"/>
      <c r="KYX975" s="26"/>
      <c r="KYY975" s="26"/>
      <c r="KYZ975" s="26"/>
      <c r="KZA975" s="26"/>
      <c r="KZB975" s="26"/>
      <c r="KZC975" s="26"/>
      <c r="KZD975" s="26"/>
      <c r="KZE975" s="26"/>
      <c r="KZF975" s="26"/>
      <c r="KZG975" s="26"/>
      <c r="KZH975" s="26"/>
      <c r="KZI975" s="26"/>
      <c r="KZJ975" s="26"/>
      <c r="KZK975" s="26"/>
      <c r="KZL975" s="26"/>
      <c r="KZM975" s="26"/>
      <c r="KZN975" s="26"/>
      <c r="KZO975" s="26"/>
      <c r="KZP975" s="26"/>
      <c r="KZQ975" s="26"/>
      <c r="KZR975" s="26"/>
      <c r="KZS975" s="26"/>
      <c r="KZT975" s="26"/>
      <c r="KZU975" s="26"/>
      <c r="KZV975" s="26"/>
      <c r="KZW975" s="26"/>
      <c r="KZX975" s="26"/>
      <c r="KZY975" s="26"/>
      <c r="KZZ975" s="26"/>
      <c r="LAA975" s="26"/>
      <c r="LAB975" s="26"/>
      <c r="LAC975" s="26"/>
      <c r="LAD975" s="26"/>
      <c r="LAE975" s="26"/>
      <c r="LAF975" s="26"/>
      <c r="LAG975" s="26"/>
      <c r="LAH975" s="26"/>
      <c r="LAI975" s="26"/>
      <c r="LAJ975" s="26"/>
      <c r="LAK975" s="26"/>
      <c r="LAL975" s="26"/>
      <c r="LAM975" s="26"/>
      <c r="LAN975" s="26"/>
      <c r="LAO975" s="26"/>
      <c r="LAP975" s="26"/>
      <c r="LAQ975" s="26"/>
      <c r="LAR975" s="26"/>
      <c r="LAS975" s="26"/>
      <c r="LAT975" s="26"/>
      <c r="LAU975" s="26"/>
      <c r="LAV975" s="26"/>
      <c r="LAW975" s="26"/>
      <c r="LAX975" s="26"/>
      <c r="LAY975" s="26"/>
      <c r="LAZ975" s="26"/>
      <c r="LBA975" s="26"/>
      <c r="LBB975" s="26"/>
      <c r="LBC975" s="26"/>
      <c r="LBD975" s="26"/>
      <c r="LBE975" s="26"/>
      <c r="LBF975" s="26"/>
      <c r="LBG975" s="26"/>
      <c r="LBH975" s="26"/>
      <c r="LBI975" s="26"/>
      <c r="LBJ975" s="26"/>
      <c r="LBK975" s="26"/>
      <c r="LBL975" s="26"/>
      <c r="LBM975" s="26"/>
      <c r="LBN975" s="26"/>
      <c r="LBO975" s="26"/>
      <c r="LBP975" s="26"/>
      <c r="LBQ975" s="26"/>
      <c r="LBR975" s="26"/>
      <c r="LBS975" s="26"/>
      <c r="LBT975" s="26"/>
      <c r="LBU975" s="26"/>
      <c r="LBV975" s="26"/>
      <c r="LBW975" s="26"/>
      <c r="LBX975" s="26"/>
      <c r="LBY975" s="26"/>
      <c r="LBZ975" s="26"/>
      <c r="LCA975" s="26"/>
      <c r="LCB975" s="26"/>
      <c r="LCC975" s="26"/>
      <c r="LCD975" s="26"/>
      <c r="LCE975" s="26"/>
      <c r="LCF975" s="26"/>
      <c r="LCG975" s="26"/>
      <c r="LCH975" s="26"/>
      <c r="LCI975" s="26"/>
      <c r="LCJ975" s="26"/>
      <c r="LCK975" s="26"/>
      <c r="LCL975" s="26"/>
      <c r="LCM975" s="26"/>
      <c r="LCN975" s="26"/>
      <c r="LCO975" s="26"/>
      <c r="LCP975" s="26"/>
      <c r="LCQ975" s="26"/>
      <c r="LCR975" s="26"/>
      <c r="LCS975" s="26"/>
      <c r="LCT975" s="26"/>
      <c r="LCU975" s="26"/>
      <c r="LCV975" s="26"/>
      <c r="LCW975" s="26"/>
      <c r="LCX975" s="26"/>
      <c r="LCY975" s="26"/>
      <c r="LCZ975" s="26"/>
      <c r="LDA975" s="26"/>
      <c r="LDB975" s="26"/>
      <c r="LDC975" s="26"/>
      <c r="LDD975" s="26"/>
      <c r="LDE975" s="26"/>
      <c r="LDF975" s="26"/>
      <c r="LDG975" s="26"/>
      <c r="LDH975" s="26"/>
      <c r="LDI975" s="26"/>
      <c r="LDJ975" s="26"/>
      <c r="LDK975" s="26"/>
      <c r="LDL975" s="26"/>
      <c r="LDM975" s="26"/>
      <c r="LDN975" s="26"/>
      <c r="LDO975" s="26"/>
      <c r="LDP975" s="26"/>
      <c r="LDQ975" s="26"/>
      <c r="LDR975" s="26"/>
      <c r="LDS975" s="26"/>
      <c r="LDT975" s="26"/>
      <c r="LDU975" s="26"/>
      <c r="LDV975" s="26"/>
      <c r="LDW975" s="26"/>
      <c r="LDX975" s="26"/>
      <c r="LDY975" s="26"/>
      <c r="LDZ975" s="26"/>
      <c r="LEA975" s="26"/>
      <c r="LEB975" s="26"/>
      <c r="LEC975" s="26"/>
      <c r="LED975" s="26"/>
      <c r="LEE975" s="26"/>
      <c r="LEF975" s="26"/>
      <c r="LEG975" s="26"/>
      <c r="LEH975" s="26"/>
      <c r="LEI975" s="26"/>
      <c r="LEJ975" s="26"/>
      <c r="LEK975" s="26"/>
      <c r="LEL975" s="26"/>
      <c r="LEM975" s="26"/>
      <c r="LEN975" s="26"/>
      <c r="LEO975" s="26"/>
      <c r="LEP975" s="26"/>
      <c r="LEQ975" s="26"/>
      <c r="LER975" s="26"/>
      <c r="LES975" s="26"/>
      <c r="LET975" s="26"/>
      <c r="LEU975" s="26"/>
      <c r="LEV975" s="26"/>
      <c r="LEW975" s="26"/>
      <c r="LEX975" s="26"/>
      <c r="LEY975" s="26"/>
      <c r="LEZ975" s="26"/>
      <c r="LFA975" s="26"/>
      <c r="LFB975" s="26"/>
      <c r="LFC975" s="26"/>
      <c r="LFD975" s="26"/>
      <c r="LFE975" s="26"/>
      <c r="LFF975" s="26"/>
      <c r="LFG975" s="26"/>
      <c r="LFH975" s="26"/>
      <c r="LFI975" s="26"/>
      <c r="LFJ975" s="26"/>
      <c r="LFK975" s="26"/>
      <c r="LFL975" s="26"/>
      <c r="LFM975" s="26"/>
      <c r="LFN975" s="26"/>
      <c r="LFO975" s="26"/>
      <c r="LFP975" s="26"/>
      <c r="LFQ975" s="26"/>
      <c r="LFR975" s="26"/>
      <c r="LFS975" s="26"/>
      <c r="LFT975" s="26"/>
      <c r="LFU975" s="26"/>
      <c r="LFV975" s="26"/>
      <c r="LFW975" s="26"/>
      <c r="LFX975" s="26"/>
      <c r="LFY975" s="26"/>
      <c r="LFZ975" s="26"/>
      <c r="LGA975" s="26"/>
      <c r="LGB975" s="26"/>
      <c r="LGC975" s="26"/>
      <c r="LGD975" s="26"/>
      <c r="LGE975" s="26"/>
      <c r="LGF975" s="26"/>
      <c r="LGG975" s="26"/>
      <c r="LGH975" s="26"/>
      <c r="LGI975" s="26"/>
      <c r="LGJ975" s="26"/>
      <c r="LGK975" s="26"/>
      <c r="LGL975" s="26"/>
      <c r="LGM975" s="26"/>
      <c r="LGN975" s="26"/>
      <c r="LGO975" s="26"/>
      <c r="LGP975" s="26"/>
      <c r="LGQ975" s="26"/>
      <c r="LGR975" s="26"/>
      <c r="LGS975" s="26"/>
      <c r="LGT975" s="26"/>
      <c r="LGU975" s="26"/>
      <c r="LGV975" s="26"/>
      <c r="LGW975" s="26"/>
      <c r="LGX975" s="26"/>
      <c r="LGY975" s="26"/>
      <c r="LGZ975" s="26"/>
      <c r="LHA975" s="26"/>
      <c r="LHB975" s="26"/>
      <c r="LHC975" s="26"/>
      <c r="LHD975" s="26"/>
      <c r="LHE975" s="26"/>
      <c r="LHF975" s="26"/>
      <c r="LHG975" s="26"/>
      <c r="LHH975" s="26"/>
      <c r="LHI975" s="26"/>
      <c r="LHJ975" s="26"/>
      <c r="LHK975" s="26"/>
      <c r="LHL975" s="26"/>
      <c r="LHM975" s="26"/>
      <c r="LHN975" s="26"/>
      <c r="LHO975" s="26"/>
      <c r="LHP975" s="26"/>
      <c r="LHQ975" s="26"/>
      <c r="LHR975" s="26"/>
      <c r="LHS975" s="26"/>
      <c r="LHT975" s="26"/>
      <c r="LHU975" s="26"/>
      <c r="LHV975" s="26"/>
      <c r="LHW975" s="26"/>
      <c r="LHX975" s="26"/>
      <c r="LHY975" s="26"/>
      <c r="LHZ975" s="26"/>
      <c r="LIA975" s="26"/>
      <c r="LIB975" s="26"/>
      <c r="LIC975" s="26"/>
      <c r="LID975" s="26"/>
      <c r="LIE975" s="26"/>
      <c r="LIF975" s="26"/>
      <c r="LIG975" s="26"/>
      <c r="LIH975" s="26"/>
      <c r="LII975" s="26"/>
      <c r="LIJ975" s="26"/>
      <c r="LIK975" s="26"/>
      <c r="LIL975" s="26"/>
      <c r="LIM975" s="26"/>
      <c r="LIN975" s="26"/>
      <c r="LIO975" s="26"/>
      <c r="LIP975" s="26"/>
      <c r="LIQ975" s="26"/>
      <c r="LIR975" s="26"/>
      <c r="LIS975" s="26"/>
      <c r="LIT975" s="26"/>
      <c r="LIU975" s="26"/>
      <c r="LIV975" s="26"/>
      <c r="LIW975" s="26"/>
      <c r="LIX975" s="26"/>
      <c r="LIY975" s="26"/>
      <c r="LIZ975" s="26"/>
      <c r="LJA975" s="26"/>
      <c r="LJB975" s="26"/>
      <c r="LJC975" s="26"/>
      <c r="LJD975" s="26"/>
      <c r="LJE975" s="26"/>
      <c r="LJF975" s="26"/>
      <c r="LJG975" s="26"/>
      <c r="LJH975" s="26"/>
      <c r="LJI975" s="26"/>
      <c r="LJJ975" s="26"/>
      <c r="LJK975" s="26"/>
      <c r="LJL975" s="26"/>
      <c r="LJM975" s="26"/>
      <c r="LJN975" s="26"/>
      <c r="LJO975" s="26"/>
      <c r="LJP975" s="26"/>
      <c r="LJQ975" s="26"/>
      <c r="LJR975" s="26"/>
      <c r="LJS975" s="26"/>
      <c r="LJT975" s="26"/>
      <c r="LJU975" s="26"/>
      <c r="LJV975" s="26"/>
      <c r="LJW975" s="26"/>
      <c r="LJX975" s="26"/>
      <c r="LJY975" s="26"/>
      <c r="LJZ975" s="26"/>
      <c r="LKA975" s="26"/>
      <c r="LKB975" s="26"/>
      <c r="LKC975" s="26"/>
      <c r="LKD975" s="26"/>
      <c r="LKE975" s="26"/>
      <c r="LKF975" s="26"/>
      <c r="LKG975" s="26"/>
      <c r="LKH975" s="26"/>
      <c r="LKI975" s="26"/>
      <c r="LKJ975" s="26"/>
      <c r="LKK975" s="26"/>
      <c r="LKL975" s="26"/>
      <c r="LKM975" s="26"/>
      <c r="LKN975" s="26"/>
      <c r="LKO975" s="26"/>
      <c r="LKP975" s="26"/>
      <c r="LKQ975" s="26"/>
      <c r="LKR975" s="26"/>
      <c r="LKS975" s="26"/>
      <c r="LKT975" s="26"/>
      <c r="LKU975" s="26"/>
      <c r="LKV975" s="26"/>
      <c r="LKW975" s="26"/>
      <c r="LKX975" s="26"/>
      <c r="LKY975" s="26"/>
      <c r="LKZ975" s="26"/>
      <c r="LLA975" s="26"/>
      <c r="LLB975" s="26"/>
      <c r="LLC975" s="26"/>
      <c r="LLD975" s="26"/>
      <c r="LLE975" s="26"/>
      <c r="LLF975" s="26"/>
      <c r="LLG975" s="26"/>
      <c r="LLH975" s="26"/>
      <c r="LLI975" s="26"/>
      <c r="LLJ975" s="26"/>
      <c r="LLK975" s="26"/>
      <c r="LLL975" s="26"/>
      <c r="LLM975" s="26"/>
      <c r="LLN975" s="26"/>
      <c r="LLO975" s="26"/>
      <c r="LLP975" s="26"/>
      <c r="LLQ975" s="26"/>
      <c r="LLR975" s="26"/>
      <c r="LLS975" s="26"/>
      <c r="LLT975" s="26"/>
      <c r="LLU975" s="26"/>
      <c r="LLV975" s="26"/>
      <c r="LLW975" s="26"/>
      <c r="LLX975" s="26"/>
      <c r="LLY975" s="26"/>
      <c r="LLZ975" s="26"/>
      <c r="LMA975" s="26"/>
      <c r="LMB975" s="26"/>
      <c r="LMC975" s="26"/>
      <c r="LMD975" s="26"/>
      <c r="LME975" s="26"/>
      <c r="LMF975" s="26"/>
      <c r="LMG975" s="26"/>
      <c r="LMH975" s="26"/>
      <c r="LMI975" s="26"/>
      <c r="LMJ975" s="26"/>
      <c r="LMK975" s="26"/>
      <c r="LML975" s="26"/>
      <c r="LMM975" s="26"/>
      <c r="LMN975" s="26"/>
      <c r="LMO975" s="26"/>
      <c r="LMP975" s="26"/>
      <c r="LMQ975" s="26"/>
      <c r="LMR975" s="26"/>
      <c r="LMS975" s="26"/>
      <c r="LMT975" s="26"/>
      <c r="LMU975" s="26"/>
      <c r="LMV975" s="26"/>
      <c r="LMW975" s="26"/>
      <c r="LMX975" s="26"/>
      <c r="LMY975" s="26"/>
      <c r="LMZ975" s="26"/>
      <c r="LNA975" s="26"/>
      <c r="LNB975" s="26"/>
      <c r="LNC975" s="26"/>
      <c r="LND975" s="26"/>
      <c r="LNE975" s="26"/>
      <c r="LNF975" s="26"/>
      <c r="LNG975" s="26"/>
      <c r="LNH975" s="26"/>
      <c r="LNI975" s="26"/>
      <c r="LNJ975" s="26"/>
      <c r="LNK975" s="26"/>
      <c r="LNL975" s="26"/>
      <c r="LNM975" s="26"/>
      <c r="LNN975" s="26"/>
      <c r="LNO975" s="26"/>
      <c r="LNP975" s="26"/>
      <c r="LNQ975" s="26"/>
      <c r="LNR975" s="26"/>
      <c r="LNS975" s="26"/>
      <c r="LNT975" s="26"/>
      <c r="LNU975" s="26"/>
      <c r="LNV975" s="26"/>
      <c r="LNW975" s="26"/>
      <c r="LNX975" s="26"/>
      <c r="LNY975" s="26"/>
      <c r="LNZ975" s="26"/>
      <c r="LOA975" s="26"/>
      <c r="LOB975" s="26"/>
      <c r="LOC975" s="26"/>
      <c r="LOD975" s="26"/>
      <c r="LOE975" s="26"/>
      <c r="LOF975" s="26"/>
      <c r="LOG975" s="26"/>
      <c r="LOH975" s="26"/>
      <c r="LOI975" s="26"/>
      <c r="LOJ975" s="26"/>
      <c r="LOK975" s="26"/>
      <c r="LOL975" s="26"/>
      <c r="LOM975" s="26"/>
      <c r="LON975" s="26"/>
      <c r="LOO975" s="26"/>
      <c r="LOP975" s="26"/>
      <c r="LOQ975" s="26"/>
      <c r="LOR975" s="26"/>
      <c r="LOS975" s="26"/>
      <c r="LOT975" s="26"/>
      <c r="LOU975" s="26"/>
      <c r="LOV975" s="26"/>
      <c r="LOW975" s="26"/>
      <c r="LOX975" s="26"/>
      <c r="LOY975" s="26"/>
      <c r="LOZ975" s="26"/>
      <c r="LPA975" s="26"/>
      <c r="LPB975" s="26"/>
      <c r="LPC975" s="26"/>
      <c r="LPD975" s="26"/>
      <c r="LPE975" s="26"/>
      <c r="LPF975" s="26"/>
      <c r="LPG975" s="26"/>
      <c r="LPH975" s="26"/>
      <c r="LPI975" s="26"/>
      <c r="LPJ975" s="26"/>
      <c r="LPK975" s="26"/>
      <c r="LPL975" s="26"/>
      <c r="LPM975" s="26"/>
      <c r="LPN975" s="26"/>
      <c r="LPO975" s="26"/>
      <c r="LPP975" s="26"/>
      <c r="LPQ975" s="26"/>
      <c r="LPR975" s="26"/>
      <c r="LPS975" s="26"/>
      <c r="LPT975" s="26"/>
      <c r="LPU975" s="26"/>
      <c r="LPV975" s="26"/>
      <c r="LPW975" s="26"/>
      <c r="LPX975" s="26"/>
      <c r="LPY975" s="26"/>
      <c r="LPZ975" s="26"/>
      <c r="LQA975" s="26"/>
      <c r="LQB975" s="26"/>
      <c r="LQC975" s="26"/>
      <c r="LQD975" s="26"/>
      <c r="LQE975" s="26"/>
      <c r="LQF975" s="26"/>
      <c r="LQG975" s="26"/>
      <c r="LQH975" s="26"/>
      <c r="LQI975" s="26"/>
      <c r="LQJ975" s="26"/>
      <c r="LQK975" s="26"/>
      <c r="LQL975" s="26"/>
      <c r="LQM975" s="26"/>
      <c r="LQN975" s="26"/>
      <c r="LQO975" s="26"/>
      <c r="LQP975" s="26"/>
      <c r="LQQ975" s="26"/>
      <c r="LQR975" s="26"/>
      <c r="LQS975" s="26"/>
      <c r="LQT975" s="26"/>
      <c r="LQU975" s="26"/>
      <c r="LQV975" s="26"/>
      <c r="LQW975" s="26"/>
      <c r="LQX975" s="26"/>
      <c r="LQY975" s="26"/>
      <c r="LQZ975" s="26"/>
      <c r="LRA975" s="26"/>
      <c r="LRB975" s="26"/>
      <c r="LRC975" s="26"/>
      <c r="LRD975" s="26"/>
      <c r="LRE975" s="26"/>
      <c r="LRF975" s="26"/>
      <c r="LRG975" s="26"/>
      <c r="LRH975" s="26"/>
      <c r="LRI975" s="26"/>
      <c r="LRJ975" s="26"/>
      <c r="LRK975" s="26"/>
      <c r="LRL975" s="26"/>
      <c r="LRM975" s="26"/>
      <c r="LRN975" s="26"/>
      <c r="LRO975" s="26"/>
      <c r="LRP975" s="26"/>
      <c r="LRQ975" s="26"/>
      <c r="LRR975" s="26"/>
      <c r="LRS975" s="26"/>
      <c r="LRT975" s="26"/>
      <c r="LRU975" s="26"/>
      <c r="LRV975" s="26"/>
      <c r="LRW975" s="26"/>
      <c r="LRX975" s="26"/>
      <c r="LRY975" s="26"/>
      <c r="LRZ975" s="26"/>
      <c r="LSA975" s="26"/>
      <c r="LSB975" s="26"/>
      <c r="LSC975" s="26"/>
      <c r="LSD975" s="26"/>
      <c r="LSE975" s="26"/>
      <c r="LSF975" s="26"/>
      <c r="LSG975" s="26"/>
      <c r="LSH975" s="26"/>
      <c r="LSI975" s="26"/>
      <c r="LSJ975" s="26"/>
      <c r="LSK975" s="26"/>
      <c r="LSL975" s="26"/>
      <c r="LSM975" s="26"/>
      <c r="LSN975" s="26"/>
      <c r="LSO975" s="26"/>
      <c r="LSP975" s="26"/>
      <c r="LSQ975" s="26"/>
      <c r="LSR975" s="26"/>
      <c r="LSS975" s="26"/>
      <c r="LST975" s="26"/>
      <c r="LSU975" s="26"/>
      <c r="LSV975" s="26"/>
      <c r="LSW975" s="26"/>
      <c r="LSX975" s="26"/>
      <c r="LSY975" s="26"/>
      <c r="LSZ975" s="26"/>
      <c r="LTA975" s="26"/>
      <c r="LTB975" s="26"/>
      <c r="LTC975" s="26"/>
      <c r="LTD975" s="26"/>
      <c r="LTE975" s="26"/>
      <c r="LTF975" s="26"/>
      <c r="LTG975" s="26"/>
      <c r="LTH975" s="26"/>
      <c r="LTI975" s="26"/>
      <c r="LTJ975" s="26"/>
      <c r="LTK975" s="26"/>
      <c r="LTL975" s="26"/>
      <c r="LTM975" s="26"/>
      <c r="LTN975" s="26"/>
      <c r="LTO975" s="26"/>
      <c r="LTP975" s="26"/>
      <c r="LTQ975" s="26"/>
      <c r="LTR975" s="26"/>
      <c r="LTS975" s="26"/>
      <c r="LTT975" s="26"/>
      <c r="LTU975" s="26"/>
      <c r="LTV975" s="26"/>
      <c r="LTW975" s="26"/>
      <c r="LTX975" s="26"/>
      <c r="LTY975" s="26"/>
      <c r="LTZ975" s="26"/>
      <c r="LUA975" s="26"/>
      <c r="LUB975" s="26"/>
      <c r="LUC975" s="26"/>
      <c r="LUD975" s="26"/>
      <c r="LUE975" s="26"/>
      <c r="LUF975" s="26"/>
      <c r="LUG975" s="26"/>
      <c r="LUH975" s="26"/>
      <c r="LUI975" s="26"/>
      <c r="LUJ975" s="26"/>
      <c r="LUK975" s="26"/>
      <c r="LUL975" s="26"/>
      <c r="LUM975" s="26"/>
      <c r="LUN975" s="26"/>
      <c r="LUO975" s="26"/>
      <c r="LUP975" s="26"/>
      <c r="LUQ975" s="26"/>
      <c r="LUR975" s="26"/>
      <c r="LUS975" s="26"/>
      <c r="LUT975" s="26"/>
      <c r="LUU975" s="26"/>
      <c r="LUV975" s="26"/>
      <c r="LUW975" s="26"/>
      <c r="LUX975" s="26"/>
      <c r="LUY975" s="26"/>
      <c r="LUZ975" s="26"/>
      <c r="LVA975" s="26"/>
      <c r="LVB975" s="26"/>
      <c r="LVC975" s="26"/>
      <c r="LVD975" s="26"/>
      <c r="LVE975" s="26"/>
      <c r="LVF975" s="26"/>
      <c r="LVG975" s="26"/>
      <c r="LVH975" s="26"/>
      <c r="LVI975" s="26"/>
      <c r="LVJ975" s="26"/>
      <c r="LVK975" s="26"/>
      <c r="LVL975" s="26"/>
      <c r="LVM975" s="26"/>
      <c r="LVN975" s="26"/>
      <c r="LVO975" s="26"/>
      <c r="LVP975" s="26"/>
      <c r="LVQ975" s="26"/>
      <c r="LVR975" s="26"/>
      <c r="LVS975" s="26"/>
      <c r="LVT975" s="26"/>
      <c r="LVU975" s="26"/>
      <c r="LVV975" s="26"/>
      <c r="LVW975" s="26"/>
      <c r="LVX975" s="26"/>
      <c r="LVY975" s="26"/>
      <c r="LVZ975" s="26"/>
      <c r="LWA975" s="26"/>
      <c r="LWB975" s="26"/>
      <c r="LWC975" s="26"/>
      <c r="LWD975" s="26"/>
      <c r="LWE975" s="26"/>
      <c r="LWF975" s="26"/>
      <c r="LWG975" s="26"/>
      <c r="LWH975" s="26"/>
      <c r="LWI975" s="26"/>
      <c r="LWJ975" s="26"/>
      <c r="LWK975" s="26"/>
      <c r="LWL975" s="26"/>
      <c r="LWM975" s="26"/>
      <c r="LWN975" s="26"/>
      <c r="LWO975" s="26"/>
      <c r="LWP975" s="26"/>
      <c r="LWQ975" s="26"/>
      <c r="LWR975" s="26"/>
      <c r="LWS975" s="26"/>
      <c r="LWT975" s="26"/>
      <c r="LWU975" s="26"/>
      <c r="LWV975" s="26"/>
      <c r="LWW975" s="26"/>
      <c r="LWX975" s="26"/>
      <c r="LWY975" s="26"/>
      <c r="LWZ975" s="26"/>
      <c r="LXA975" s="26"/>
      <c r="LXB975" s="26"/>
      <c r="LXC975" s="26"/>
      <c r="LXD975" s="26"/>
      <c r="LXE975" s="26"/>
      <c r="LXF975" s="26"/>
      <c r="LXG975" s="26"/>
      <c r="LXH975" s="26"/>
      <c r="LXI975" s="26"/>
      <c r="LXJ975" s="26"/>
      <c r="LXK975" s="26"/>
      <c r="LXL975" s="26"/>
      <c r="LXM975" s="26"/>
      <c r="LXN975" s="26"/>
      <c r="LXO975" s="26"/>
      <c r="LXP975" s="26"/>
      <c r="LXQ975" s="26"/>
      <c r="LXR975" s="26"/>
      <c r="LXS975" s="26"/>
      <c r="LXT975" s="26"/>
      <c r="LXU975" s="26"/>
      <c r="LXV975" s="26"/>
      <c r="LXW975" s="26"/>
      <c r="LXX975" s="26"/>
      <c r="LXY975" s="26"/>
      <c r="LXZ975" s="26"/>
      <c r="LYA975" s="26"/>
      <c r="LYB975" s="26"/>
      <c r="LYC975" s="26"/>
      <c r="LYD975" s="26"/>
      <c r="LYE975" s="26"/>
      <c r="LYF975" s="26"/>
      <c r="LYG975" s="26"/>
      <c r="LYH975" s="26"/>
      <c r="LYI975" s="26"/>
      <c r="LYJ975" s="26"/>
      <c r="LYK975" s="26"/>
      <c r="LYL975" s="26"/>
      <c r="LYM975" s="26"/>
      <c r="LYN975" s="26"/>
      <c r="LYO975" s="26"/>
      <c r="LYP975" s="26"/>
      <c r="LYQ975" s="26"/>
      <c r="LYR975" s="26"/>
      <c r="LYS975" s="26"/>
      <c r="LYT975" s="26"/>
      <c r="LYU975" s="26"/>
      <c r="LYV975" s="26"/>
      <c r="LYW975" s="26"/>
      <c r="LYX975" s="26"/>
      <c r="LYY975" s="26"/>
      <c r="LYZ975" s="26"/>
      <c r="LZA975" s="26"/>
      <c r="LZB975" s="26"/>
      <c r="LZC975" s="26"/>
      <c r="LZD975" s="26"/>
      <c r="LZE975" s="26"/>
      <c r="LZF975" s="26"/>
      <c r="LZG975" s="26"/>
      <c r="LZH975" s="26"/>
      <c r="LZI975" s="26"/>
      <c r="LZJ975" s="26"/>
      <c r="LZK975" s="26"/>
      <c r="LZL975" s="26"/>
      <c r="LZM975" s="26"/>
      <c r="LZN975" s="26"/>
      <c r="LZO975" s="26"/>
      <c r="LZP975" s="26"/>
      <c r="LZQ975" s="26"/>
      <c r="LZR975" s="26"/>
      <c r="LZS975" s="26"/>
      <c r="LZT975" s="26"/>
      <c r="LZU975" s="26"/>
      <c r="LZV975" s="26"/>
      <c r="LZW975" s="26"/>
      <c r="LZX975" s="26"/>
      <c r="LZY975" s="26"/>
      <c r="LZZ975" s="26"/>
      <c r="MAA975" s="26"/>
      <c r="MAB975" s="26"/>
      <c r="MAC975" s="26"/>
      <c r="MAD975" s="26"/>
      <c r="MAE975" s="26"/>
      <c r="MAF975" s="26"/>
      <c r="MAG975" s="26"/>
      <c r="MAH975" s="26"/>
      <c r="MAI975" s="26"/>
      <c r="MAJ975" s="26"/>
      <c r="MAK975" s="26"/>
      <c r="MAL975" s="26"/>
      <c r="MAM975" s="26"/>
      <c r="MAN975" s="26"/>
      <c r="MAO975" s="26"/>
      <c r="MAP975" s="26"/>
      <c r="MAQ975" s="26"/>
      <c r="MAR975" s="26"/>
      <c r="MAS975" s="26"/>
      <c r="MAT975" s="26"/>
      <c r="MAU975" s="26"/>
      <c r="MAV975" s="26"/>
      <c r="MAW975" s="26"/>
      <c r="MAX975" s="26"/>
      <c r="MAY975" s="26"/>
      <c r="MAZ975" s="26"/>
      <c r="MBA975" s="26"/>
      <c r="MBB975" s="26"/>
      <c r="MBC975" s="26"/>
      <c r="MBD975" s="26"/>
      <c r="MBE975" s="26"/>
      <c r="MBF975" s="26"/>
      <c r="MBG975" s="26"/>
      <c r="MBH975" s="26"/>
      <c r="MBI975" s="26"/>
      <c r="MBJ975" s="26"/>
      <c r="MBK975" s="26"/>
      <c r="MBL975" s="26"/>
      <c r="MBM975" s="26"/>
      <c r="MBN975" s="26"/>
      <c r="MBO975" s="26"/>
      <c r="MBP975" s="26"/>
      <c r="MBQ975" s="26"/>
      <c r="MBR975" s="26"/>
      <c r="MBS975" s="26"/>
      <c r="MBT975" s="26"/>
      <c r="MBU975" s="26"/>
      <c r="MBV975" s="26"/>
      <c r="MBW975" s="26"/>
      <c r="MBX975" s="26"/>
      <c r="MBY975" s="26"/>
      <c r="MBZ975" s="26"/>
      <c r="MCA975" s="26"/>
      <c r="MCB975" s="26"/>
      <c r="MCC975" s="26"/>
      <c r="MCD975" s="26"/>
      <c r="MCE975" s="26"/>
      <c r="MCF975" s="26"/>
      <c r="MCG975" s="26"/>
      <c r="MCH975" s="26"/>
      <c r="MCI975" s="26"/>
      <c r="MCJ975" s="26"/>
      <c r="MCK975" s="26"/>
      <c r="MCL975" s="26"/>
      <c r="MCM975" s="26"/>
      <c r="MCN975" s="26"/>
      <c r="MCO975" s="26"/>
      <c r="MCP975" s="26"/>
      <c r="MCQ975" s="26"/>
      <c r="MCR975" s="26"/>
      <c r="MCS975" s="26"/>
      <c r="MCT975" s="26"/>
      <c r="MCU975" s="26"/>
      <c r="MCV975" s="26"/>
      <c r="MCW975" s="26"/>
      <c r="MCX975" s="26"/>
      <c r="MCY975" s="26"/>
      <c r="MCZ975" s="26"/>
      <c r="MDA975" s="26"/>
      <c r="MDB975" s="26"/>
      <c r="MDC975" s="26"/>
      <c r="MDD975" s="26"/>
      <c r="MDE975" s="26"/>
      <c r="MDF975" s="26"/>
      <c r="MDG975" s="26"/>
      <c r="MDH975" s="26"/>
      <c r="MDI975" s="26"/>
      <c r="MDJ975" s="26"/>
      <c r="MDK975" s="26"/>
      <c r="MDL975" s="26"/>
      <c r="MDM975" s="26"/>
      <c r="MDN975" s="26"/>
      <c r="MDO975" s="26"/>
      <c r="MDP975" s="26"/>
      <c r="MDQ975" s="26"/>
      <c r="MDR975" s="26"/>
      <c r="MDS975" s="26"/>
      <c r="MDT975" s="26"/>
      <c r="MDU975" s="26"/>
      <c r="MDV975" s="26"/>
      <c r="MDW975" s="26"/>
      <c r="MDX975" s="26"/>
      <c r="MDY975" s="26"/>
      <c r="MDZ975" s="26"/>
      <c r="MEA975" s="26"/>
      <c r="MEB975" s="26"/>
      <c r="MEC975" s="26"/>
      <c r="MED975" s="26"/>
      <c r="MEE975" s="26"/>
      <c r="MEF975" s="26"/>
      <c r="MEG975" s="26"/>
      <c r="MEH975" s="26"/>
      <c r="MEI975" s="26"/>
      <c r="MEJ975" s="26"/>
      <c r="MEK975" s="26"/>
      <c r="MEL975" s="26"/>
      <c r="MEM975" s="26"/>
      <c r="MEN975" s="26"/>
      <c r="MEO975" s="26"/>
      <c r="MEP975" s="26"/>
      <c r="MEQ975" s="26"/>
      <c r="MER975" s="26"/>
      <c r="MES975" s="26"/>
      <c r="MET975" s="26"/>
      <c r="MEU975" s="26"/>
      <c r="MEV975" s="26"/>
      <c r="MEW975" s="26"/>
      <c r="MEX975" s="26"/>
      <c r="MEY975" s="26"/>
      <c r="MEZ975" s="26"/>
      <c r="MFA975" s="26"/>
      <c r="MFB975" s="26"/>
      <c r="MFC975" s="26"/>
      <c r="MFD975" s="26"/>
      <c r="MFE975" s="26"/>
      <c r="MFF975" s="26"/>
      <c r="MFG975" s="26"/>
      <c r="MFH975" s="26"/>
      <c r="MFI975" s="26"/>
      <c r="MFJ975" s="26"/>
      <c r="MFK975" s="26"/>
      <c r="MFL975" s="26"/>
      <c r="MFM975" s="26"/>
      <c r="MFN975" s="26"/>
      <c r="MFO975" s="26"/>
      <c r="MFP975" s="26"/>
      <c r="MFQ975" s="26"/>
      <c r="MFR975" s="26"/>
      <c r="MFS975" s="26"/>
      <c r="MFT975" s="26"/>
      <c r="MFU975" s="26"/>
      <c r="MFV975" s="26"/>
      <c r="MFW975" s="26"/>
      <c r="MFX975" s="26"/>
      <c r="MFY975" s="26"/>
      <c r="MFZ975" s="26"/>
      <c r="MGA975" s="26"/>
      <c r="MGB975" s="26"/>
      <c r="MGC975" s="26"/>
      <c r="MGD975" s="26"/>
      <c r="MGE975" s="26"/>
      <c r="MGF975" s="26"/>
      <c r="MGG975" s="26"/>
      <c r="MGH975" s="26"/>
      <c r="MGI975" s="26"/>
      <c r="MGJ975" s="26"/>
      <c r="MGK975" s="26"/>
      <c r="MGL975" s="26"/>
      <c r="MGM975" s="26"/>
      <c r="MGN975" s="26"/>
      <c r="MGO975" s="26"/>
      <c r="MGP975" s="26"/>
      <c r="MGQ975" s="26"/>
      <c r="MGR975" s="26"/>
      <c r="MGS975" s="26"/>
      <c r="MGT975" s="26"/>
      <c r="MGU975" s="26"/>
      <c r="MGV975" s="26"/>
      <c r="MGW975" s="26"/>
      <c r="MGX975" s="26"/>
      <c r="MGY975" s="26"/>
      <c r="MGZ975" s="26"/>
      <c r="MHA975" s="26"/>
      <c r="MHB975" s="26"/>
      <c r="MHC975" s="26"/>
      <c r="MHD975" s="26"/>
      <c r="MHE975" s="26"/>
      <c r="MHF975" s="26"/>
      <c r="MHG975" s="26"/>
      <c r="MHH975" s="26"/>
      <c r="MHI975" s="26"/>
      <c r="MHJ975" s="26"/>
      <c r="MHK975" s="26"/>
      <c r="MHL975" s="26"/>
      <c r="MHM975" s="26"/>
      <c r="MHN975" s="26"/>
      <c r="MHO975" s="26"/>
      <c r="MHP975" s="26"/>
      <c r="MHQ975" s="26"/>
      <c r="MHR975" s="26"/>
      <c r="MHS975" s="26"/>
      <c r="MHT975" s="26"/>
      <c r="MHU975" s="26"/>
      <c r="MHV975" s="26"/>
      <c r="MHW975" s="26"/>
      <c r="MHX975" s="26"/>
      <c r="MHY975" s="26"/>
      <c r="MHZ975" s="26"/>
      <c r="MIA975" s="26"/>
      <c r="MIB975" s="26"/>
      <c r="MIC975" s="26"/>
      <c r="MID975" s="26"/>
      <c r="MIE975" s="26"/>
      <c r="MIF975" s="26"/>
      <c r="MIG975" s="26"/>
      <c r="MIH975" s="26"/>
      <c r="MII975" s="26"/>
      <c r="MIJ975" s="26"/>
      <c r="MIK975" s="26"/>
      <c r="MIL975" s="26"/>
      <c r="MIM975" s="26"/>
      <c r="MIN975" s="26"/>
      <c r="MIO975" s="26"/>
      <c r="MIP975" s="26"/>
      <c r="MIQ975" s="26"/>
      <c r="MIR975" s="26"/>
      <c r="MIS975" s="26"/>
      <c r="MIT975" s="26"/>
      <c r="MIU975" s="26"/>
      <c r="MIV975" s="26"/>
      <c r="MIW975" s="26"/>
      <c r="MIX975" s="26"/>
      <c r="MIY975" s="26"/>
      <c r="MIZ975" s="26"/>
      <c r="MJA975" s="26"/>
      <c r="MJB975" s="26"/>
      <c r="MJC975" s="26"/>
      <c r="MJD975" s="26"/>
      <c r="MJE975" s="26"/>
      <c r="MJF975" s="26"/>
      <c r="MJG975" s="26"/>
      <c r="MJH975" s="26"/>
      <c r="MJI975" s="26"/>
      <c r="MJJ975" s="26"/>
      <c r="MJK975" s="26"/>
      <c r="MJL975" s="26"/>
      <c r="MJM975" s="26"/>
      <c r="MJN975" s="26"/>
      <c r="MJO975" s="26"/>
      <c r="MJP975" s="26"/>
      <c r="MJQ975" s="26"/>
      <c r="MJR975" s="26"/>
      <c r="MJS975" s="26"/>
      <c r="MJT975" s="26"/>
      <c r="MJU975" s="26"/>
      <c r="MJV975" s="26"/>
      <c r="MJW975" s="26"/>
      <c r="MJX975" s="26"/>
      <c r="MJY975" s="26"/>
      <c r="MJZ975" s="26"/>
      <c r="MKA975" s="26"/>
      <c r="MKB975" s="26"/>
      <c r="MKC975" s="26"/>
      <c r="MKD975" s="26"/>
      <c r="MKE975" s="26"/>
      <c r="MKF975" s="26"/>
      <c r="MKG975" s="26"/>
      <c r="MKH975" s="26"/>
      <c r="MKI975" s="26"/>
      <c r="MKJ975" s="26"/>
      <c r="MKK975" s="26"/>
      <c r="MKL975" s="26"/>
      <c r="MKM975" s="26"/>
      <c r="MKN975" s="26"/>
      <c r="MKO975" s="26"/>
      <c r="MKP975" s="26"/>
      <c r="MKQ975" s="26"/>
      <c r="MKR975" s="26"/>
      <c r="MKS975" s="26"/>
      <c r="MKT975" s="26"/>
      <c r="MKU975" s="26"/>
      <c r="MKV975" s="26"/>
      <c r="MKW975" s="26"/>
      <c r="MKX975" s="26"/>
      <c r="MKY975" s="26"/>
      <c r="MKZ975" s="26"/>
      <c r="MLA975" s="26"/>
      <c r="MLB975" s="26"/>
      <c r="MLC975" s="26"/>
      <c r="MLD975" s="26"/>
      <c r="MLE975" s="26"/>
      <c r="MLF975" s="26"/>
      <c r="MLG975" s="26"/>
      <c r="MLH975" s="26"/>
      <c r="MLI975" s="26"/>
      <c r="MLJ975" s="26"/>
      <c r="MLK975" s="26"/>
      <c r="MLL975" s="26"/>
      <c r="MLM975" s="26"/>
      <c r="MLN975" s="26"/>
      <c r="MLO975" s="26"/>
      <c r="MLP975" s="26"/>
      <c r="MLQ975" s="26"/>
      <c r="MLR975" s="26"/>
      <c r="MLS975" s="26"/>
      <c r="MLT975" s="26"/>
      <c r="MLU975" s="26"/>
      <c r="MLV975" s="26"/>
      <c r="MLW975" s="26"/>
      <c r="MLX975" s="26"/>
      <c r="MLY975" s="26"/>
      <c r="MLZ975" s="26"/>
      <c r="MMA975" s="26"/>
      <c r="MMB975" s="26"/>
      <c r="MMC975" s="26"/>
      <c r="MMD975" s="26"/>
      <c r="MME975" s="26"/>
      <c r="MMF975" s="26"/>
      <c r="MMG975" s="26"/>
      <c r="MMH975" s="26"/>
      <c r="MMI975" s="26"/>
      <c r="MMJ975" s="26"/>
      <c r="MMK975" s="26"/>
      <c r="MML975" s="26"/>
      <c r="MMM975" s="26"/>
      <c r="MMN975" s="26"/>
      <c r="MMO975" s="26"/>
      <c r="MMP975" s="26"/>
      <c r="MMQ975" s="26"/>
      <c r="MMR975" s="26"/>
      <c r="MMS975" s="26"/>
      <c r="MMT975" s="26"/>
      <c r="MMU975" s="26"/>
      <c r="MMV975" s="26"/>
      <c r="MMW975" s="26"/>
      <c r="MMX975" s="26"/>
      <c r="MMY975" s="26"/>
      <c r="MMZ975" s="26"/>
      <c r="MNA975" s="26"/>
      <c r="MNB975" s="26"/>
      <c r="MNC975" s="26"/>
      <c r="MND975" s="26"/>
      <c r="MNE975" s="26"/>
      <c r="MNF975" s="26"/>
      <c r="MNG975" s="26"/>
      <c r="MNH975" s="26"/>
      <c r="MNI975" s="26"/>
      <c r="MNJ975" s="26"/>
      <c r="MNK975" s="26"/>
      <c r="MNL975" s="26"/>
      <c r="MNM975" s="26"/>
      <c r="MNN975" s="26"/>
      <c r="MNO975" s="26"/>
      <c r="MNP975" s="26"/>
      <c r="MNQ975" s="26"/>
      <c r="MNR975" s="26"/>
      <c r="MNS975" s="26"/>
      <c r="MNT975" s="26"/>
      <c r="MNU975" s="26"/>
      <c r="MNV975" s="26"/>
      <c r="MNW975" s="26"/>
      <c r="MNX975" s="26"/>
      <c r="MNY975" s="26"/>
      <c r="MNZ975" s="26"/>
      <c r="MOA975" s="26"/>
      <c r="MOB975" s="26"/>
      <c r="MOC975" s="26"/>
      <c r="MOD975" s="26"/>
      <c r="MOE975" s="26"/>
      <c r="MOF975" s="26"/>
      <c r="MOG975" s="26"/>
      <c r="MOH975" s="26"/>
      <c r="MOI975" s="26"/>
      <c r="MOJ975" s="26"/>
      <c r="MOK975" s="26"/>
      <c r="MOL975" s="26"/>
      <c r="MOM975" s="26"/>
      <c r="MON975" s="26"/>
      <c r="MOO975" s="26"/>
      <c r="MOP975" s="26"/>
      <c r="MOQ975" s="26"/>
      <c r="MOR975" s="26"/>
      <c r="MOS975" s="26"/>
      <c r="MOT975" s="26"/>
      <c r="MOU975" s="26"/>
      <c r="MOV975" s="26"/>
      <c r="MOW975" s="26"/>
      <c r="MOX975" s="26"/>
      <c r="MOY975" s="26"/>
      <c r="MOZ975" s="26"/>
      <c r="MPA975" s="26"/>
      <c r="MPB975" s="26"/>
      <c r="MPC975" s="26"/>
      <c r="MPD975" s="26"/>
      <c r="MPE975" s="26"/>
      <c r="MPF975" s="26"/>
      <c r="MPG975" s="26"/>
      <c r="MPH975" s="26"/>
      <c r="MPI975" s="26"/>
      <c r="MPJ975" s="26"/>
      <c r="MPK975" s="26"/>
      <c r="MPL975" s="26"/>
      <c r="MPM975" s="26"/>
      <c r="MPN975" s="26"/>
      <c r="MPO975" s="26"/>
      <c r="MPP975" s="26"/>
      <c r="MPQ975" s="26"/>
      <c r="MPR975" s="26"/>
      <c r="MPS975" s="26"/>
      <c r="MPT975" s="26"/>
      <c r="MPU975" s="26"/>
      <c r="MPV975" s="26"/>
      <c r="MPW975" s="26"/>
      <c r="MPX975" s="26"/>
      <c r="MPY975" s="26"/>
      <c r="MPZ975" s="26"/>
      <c r="MQA975" s="26"/>
      <c r="MQB975" s="26"/>
      <c r="MQC975" s="26"/>
      <c r="MQD975" s="26"/>
      <c r="MQE975" s="26"/>
      <c r="MQF975" s="26"/>
      <c r="MQG975" s="26"/>
      <c r="MQH975" s="26"/>
      <c r="MQI975" s="26"/>
      <c r="MQJ975" s="26"/>
      <c r="MQK975" s="26"/>
      <c r="MQL975" s="26"/>
      <c r="MQM975" s="26"/>
      <c r="MQN975" s="26"/>
      <c r="MQO975" s="26"/>
      <c r="MQP975" s="26"/>
      <c r="MQQ975" s="26"/>
      <c r="MQR975" s="26"/>
      <c r="MQS975" s="26"/>
      <c r="MQT975" s="26"/>
      <c r="MQU975" s="26"/>
      <c r="MQV975" s="26"/>
      <c r="MQW975" s="26"/>
      <c r="MQX975" s="26"/>
      <c r="MQY975" s="26"/>
      <c r="MQZ975" s="26"/>
      <c r="MRA975" s="26"/>
      <c r="MRB975" s="26"/>
      <c r="MRC975" s="26"/>
      <c r="MRD975" s="26"/>
      <c r="MRE975" s="26"/>
      <c r="MRF975" s="26"/>
      <c r="MRG975" s="26"/>
      <c r="MRH975" s="26"/>
      <c r="MRI975" s="26"/>
      <c r="MRJ975" s="26"/>
      <c r="MRK975" s="26"/>
      <c r="MRL975" s="26"/>
      <c r="MRM975" s="26"/>
      <c r="MRN975" s="26"/>
      <c r="MRO975" s="26"/>
      <c r="MRP975" s="26"/>
      <c r="MRQ975" s="26"/>
      <c r="MRR975" s="26"/>
      <c r="MRS975" s="26"/>
      <c r="MRT975" s="26"/>
      <c r="MRU975" s="26"/>
      <c r="MRV975" s="26"/>
      <c r="MRW975" s="26"/>
      <c r="MRX975" s="26"/>
      <c r="MRY975" s="26"/>
      <c r="MRZ975" s="26"/>
      <c r="MSA975" s="26"/>
      <c r="MSB975" s="26"/>
      <c r="MSC975" s="26"/>
      <c r="MSD975" s="26"/>
      <c r="MSE975" s="26"/>
      <c r="MSF975" s="26"/>
      <c r="MSG975" s="26"/>
      <c r="MSH975" s="26"/>
      <c r="MSI975" s="26"/>
      <c r="MSJ975" s="26"/>
      <c r="MSK975" s="26"/>
      <c r="MSL975" s="26"/>
      <c r="MSM975" s="26"/>
      <c r="MSN975" s="26"/>
      <c r="MSO975" s="26"/>
      <c r="MSP975" s="26"/>
      <c r="MSQ975" s="26"/>
      <c r="MSR975" s="26"/>
      <c r="MSS975" s="26"/>
      <c r="MST975" s="26"/>
      <c r="MSU975" s="26"/>
      <c r="MSV975" s="26"/>
      <c r="MSW975" s="26"/>
      <c r="MSX975" s="26"/>
      <c r="MSY975" s="26"/>
      <c r="MSZ975" s="26"/>
      <c r="MTA975" s="26"/>
      <c r="MTB975" s="26"/>
      <c r="MTC975" s="26"/>
      <c r="MTD975" s="26"/>
      <c r="MTE975" s="26"/>
      <c r="MTF975" s="26"/>
      <c r="MTG975" s="26"/>
      <c r="MTH975" s="26"/>
      <c r="MTI975" s="26"/>
      <c r="MTJ975" s="26"/>
      <c r="MTK975" s="26"/>
      <c r="MTL975" s="26"/>
      <c r="MTM975" s="26"/>
      <c r="MTN975" s="26"/>
      <c r="MTO975" s="26"/>
      <c r="MTP975" s="26"/>
      <c r="MTQ975" s="26"/>
      <c r="MTR975" s="26"/>
      <c r="MTS975" s="26"/>
      <c r="MTT975" s="26"/>
      <c r="MTU975" s="26"/>
      <c r="MTV975" s="26"/>
      <c r="MTW975" s="26"/>
      <c r="MTX975" s="26"/>
      <c r="MTY975" s="26"/>
      <c r="MTZ975" s="26"/>
      <c r="MUA975" s="26"/>
      <c r="MUB975" s="26"/>
      <c r="MUC975" s="26"/>
      <c r="MUD975" s="26"/>
      <c r="MUE975" s="26"/>
      <c r="MUF975" s="26"/>
      <c r="MUG975" s="26"/>
      <c r="MUH975" s="26"/>
      <c r="MUI975" s="26"/>
      <c r="MUJ975" s="26"/>
      <c r="MUK975" s="26"/>
      <c r="MUL975" s="26"/>
      <c r="MUM975" s="26"/>
      <c r="MUN975" s="26"/>
      <c r="MUO975" s="26"/>
      <c r="MUP975" s="26"/>
      <c r="MUQ975" s="26"/>
      <c r="MUR975" s="26"/>
      <c r="MUS975" s="26"/>
      <c r="MUT975" s="26"/>
      <c r="MUU975" s="26"/>
      <c r="MUV975" s="26"/>
      <c r="MUW975" s="26"/>
      <c r="MUX975" s="26"/>
      <c r="MUY975" s="26"/>
      <c r="MUZ975" s="26"/>
      <c r="MVA975" s="26"/>
      <c r="MVB975" s="26"/>
      <c r="MVC975" s="26"/>
      <c r="MVD975" s="26"/>
      <c r="MVE975" s="26"/>
      <c r="MVF975" s="26"/>
      <c r="MVG975" s="26"/>
      <c r="MVH975" s="26"/>
      <c r="MVI975" s="26"/>
      <c r="MVJ975" s="26"/>
      <c r="MVK975" s="26"/>
      <c r="MVL975" s="26"/>
      <c r="MVM975" s="26"/>
      <c r="MVN975" s="26"/>
      <c r="MVO975" s="26"/>
      <c r="MVP975" s="26"/>
      <c r="MVQ975" s="26"/>
      <c r="MVR975" s="26"/>
      <c r="MVS975" s="26"/>
      <c r="MVT975" s="26"/>
      <c r="MVU975" s="26"/>
      <c r="MVV975" s="26"/>
      <c r="MVW975" s="26"/>
      <c r="MVX975" s="26"/>
      <c r="MVY975" s="26"/>
      <c r="MVZ975" s="26"/>
      <c r="MWA975" s="26"/>
      <c r="MWB975" s="26"/>
      <c r="MWC975" s="26"/>
      <c r="MWD975" s="26"/>
      <c r="MWE975" s="26"/>
      <c r="MWF975" s="26"/>
      <c r="MWG975" s="26"/>
      <c r="MWH975" s="26"/>
      <c r="MWI975" s="26"/>
      <c r="MWJ975" s="26"/>
      <c r="MWK975" s="26"/>
      <c r="MWL975" s="26"/>
      <c r="MWM975" s="26"/>
      <c r="MWN975" s="26"/>
      <c r="MWO975" s="26"/>
      <c r="MWP975" s="26"/>
      <c r="MWQ975" s="26"/>
      <c r="MWR975" s="26"/>
      <c r="MWS975" s="26"/>
      <c r="MWT975" s="26"/>
      <c r="MWU975" s="26"/>
      <c r="MWV975" s="26"/>
      <c r="MWW975" s="26"/>
      <c r="MWX975" s="26"/>
      <c r="MWY975" s="26"/>
      <c r="MWZ975" s="26"/>
      <c r="MXA975" s="26"/>
      <c r="MXB975" s="26"/>
      <c r="MXC975" s="26"/>
      <c r="MXD975" s="26"/>
      <c r="MXE975" s="26"/>
      <c r="MXF975" s="26"/>
      <c r="MXG975" s="26"/>
      <c r="MXH975" s="26"/>
      <c r="MXI975" s="26"/>
      <c r="MXJ975" s="26"/>
      <c r="MXK975" s="26"/>
      <c r="MXL975" s="26"/>
      <c r="MXM975" s="26"/>
      <c r="MXN975" s="26"/>
      <c r="MXO975" s="26"/>
      <c r="MXP975" s="26"/>
      <c r="MXQ975" s="26"/>
      <c r="MXR975" s="26"/>
      <c r="MXS975" s="26"/>
      <c r="MXT975" s="26"/>
      <c r="MXU975" s="26"/>
      <c r="MXV975" s="26"/>
      <c r="MXW975" s="26"/>
      <c r="MXX975" s="26"/>
      <c r="MXY975" s="26"/>
      <c r="MXZ975" s="26"/>
      <c r="MYA975" s="26"/>
      <c r="MYB975" s="26"/>
      <c r="MYC975" s="26"/>
      <c r="MYD975" s="26"/>
      <c r="MYE975" s="26"/>
      <c r="MYF975" s="26"/>
      <c r="MYG975" s="26"/>
      <c r="MYH975" s="26"/>
      <c r="MYI975" s="26"/>
      <c r="MYJ975" s="26"/>
      <c r="MYK975" s="26"/>
      <c r="MYL975" s="26"/>
      <c r="MYM975" s="26"/>
      <c r="MYN975" s="26"/>
      <c r="MYO975" s="26"/>
      <c r="MYP975" s="26"/>
      <c r="MYQ975" s="26"/>
      <c r="MYR975" s="26"/>
      <c r="MYS975" s="26"/>
      <c r="MYT975" s="26"/>
      <c r="MYU975" s="26"/>
      <c r="MYV975" s="26"/>
      <c r="MYW975" s="26"/>
      <c r="MYX975" s="26"/>
      <c r="MYY975" s="26"/>
      <c r="MYZ975" s="26"/>
      <c r="MZA975" s="26"/>
      <c r="MZB975" s="26"/>
      <c r="MZC975" s="26"/>
      <c r="MZD975" s="26"/>
      <c r="MZE975" s="26"/>
      <c r="MZF975" s="26"/>
      <c r="MZG975" s="26"/>
      <c r="MZH975" s="26"/>
      <c r="MZI975" s="26"/>
      <c r="MZJ975" s="26"/>
      <c r="MZK975" s="26"/>
      <c r="MZL975" s="26"/>
      <c r="MZM975" s="26"/>
      <c r="MZN975" s="26"/>
      <c r="MZO975" s="26"/>
      <c r="MZP975" s="26"/>
      <c r="MZQ975" s="26"/>
      <c r="MZR975" s="26"/>
      <c r="MZS975" s="26"/>
      <c r="MZT975" s="26"/>
      <c r="MZU975" s="26"/>
      <c r="MZV975" s="26"/>
      <c r="MZW975" s="26"/>
      <c r="MZX975" s="26"/>
      <c r="MZY975" s="26"/>
      <c r="MZZ975" s="26"/>
      <c r="NAA975" s="26"/>
      <c r="NAB975" s="26"/>
      <c r="NAC975" s="26"/>
      <c r="NAD975" s="26"/>
      <c r="NAE975" s="26"/>
      <c r="NAF975" s="26"/>
      <c r="NAG975" s="26"/>
      <c r="NAH975" s="26"/>
      <c r="NAI975" s="26"/>
      <c r="NAJ975" s="26"/>
      <c r="NAK975" s="26"/>
      <c r="NAL975" s="26"/>
      <c r="NAM975" s="26"/>
      <c r="NAN975" s="26"/>
      <c r="NAO975" s="26"/>
      <c r="NAP975" s="26"/>
      <c r="NAQ975" s="26"/>
      <c r="NAR975" s="26"/>
      <c r="NAS975" s="26"/>
      <c r="NAT975" s="26"/>
      <c r="NAU975" s="26"/>
      <c r="NAV975" s="26"/>
      <c r="NAW975" s="26"/>
      <c r="NAX975" s="26"/>
      <c r="NAY975" s="26"/>
      <c r="NAZ975" s="26"/>
      <c r="NBA975" s="26"/>
      <c r="NBB975" s="26"/>
      <c r="NBC975" s="26"/>
      <c r="NBD975" s="26"/>
      <c r="NBE975" s="26"/>
      <c r="NBF975" s="26"/>
      <c r="NBG975" s="26"/>
      <c r="NBH975" s="26"/>
      <c r="NBI975" s="26"/>
      <c r="NBJ975" s="26"/>
      <c r="NBK975" s="26"/>
      <c r="NBL975" s="26"/>
      <c r="NBM975" s="26"/>
      <c r="NBN975" s="26"/>
      <c r="NBO975" s="26"/>
      <c r="NBP975" s="26"/>
      <c r="NBQ975" s="26"/>
      <c r="NBR975" s="26"/>
      <c r="NBS975" s="26"/>
      <c r="NBT975" s="26"/>
      <c r="NBU975" s="26"/>
      <c r="NBV975" s="26"/>
      <c r="NBW975" s="26"/>
      <c r="NBX975" s="26"/>
      <c r="NBY975" s="26"/>
      <c r="NBZ975" s="26"/>
      <c r="NCA975" s="26"/>
      <c r="NCB975" s="26"/>
      <c r="NCC975" s="26"/>
      <c r="NCD975" s="26"/>
      <c r="NCE975" s="26"/>
      <c r="NCF975" s="26"/>
      <c r="NCG975" s="26"/>
      <c r="NCH975" s="26"/>
      <c r="NCI975" s="26"/>
      <c r="NCJ975" s="26"/>
      <c r="NCK975" s="26"/>
      <c r="NCL975" s="26"/>
      <c r="NCM975" s="26"/>
      <c r="NCN975" s="26"/>
      <c r="NCO975" s="26"/>
      <c r="NCP975" s="26"/>
      <c r="NCQ975" s="26"/>
      <c r="NCR975" s="26"/>
      <c r="NCS975" s="26"/>
      <c r="NCT975" s="26"/>
      <c r="NCU975" s="26"/>
      <c r="NCV975" s="26"/>
      <c r="NCW975" s="26"/>
      <c r="NCX975" s="26"/>
      <c r="NCY975" s="26"/>
      <c r="NCZ975" s="26"/>
      <c r="NDA975" s="26"/>
      <c r="NDB975" s="26"/>
      <c r="NDC975" s="26"/>
      <c r="NDD975" s="26"/>
      <c r="NDE975" s="26"/>
      <c r="NDF975" s="26"/>
      <c r="NDG975" s="26"/>
      <c r="NDH975" s="26"/>
      <c r="NDI975" s="26"/>
      <c r="NDJ975" s="26"/>
      <c r="NDK975" s="26"/>
      <c r="NDL975" s="26"/>
      <c r="NDM975" s="26"/>
      <c r="NDN975" s="26"/>
      <c r="NDO975" s="26"/>
      <c r="NDP975" s="26"/>
      <c r="NDQ975" s="26"/>
      <c r="NDR975" s="26"/>
      <c r="NDS975" s="26"/>
      <c r="NDT975" s="26"/>
      <c r="NDU975" s="26"/>
      <c r="NDV975" s="26"/>
      <c r="NDW975" s="26"/>
      <c r="NDX975" s="26"/>
      <c r="NDY975" s="26"/>
      <c r="NDZ975" s="26"/>
      <c r="NEA975" s="26"/>
      <c r="NEB975" s="26"/>
      <c r="NEC975" s="26"/>
      <c r="NED975" s="26"/>
      <c r="NEE975" s="26"/>
      <c r="NEF975" s="26"/>
      <c r="NEG975" s="26"/>
      <c r="NEH975" s="26"/>
      <c r="NEI975" s="26"/>
      <c r="NEJ975" s="26"/>
      <c r="NEK975" s="26"/>
      <c r="NEL975" s="26"/>
      <c r="NEM975" s="26"/>
      <c r="NEN975" s="26"/>
      <c r="NEO975" s="26"/>
      <c r="NEP975" s="26"/>
      <c r="NEQ975" s="26"/>
      <c r="NER975" s="26"/>
      <c r="NES975" s="26"/>
      <c r="NET975" s="26"/>
      <c r="NEU975" s="26"/>
      <c r="NEV975" s="26"/>
      <c r="NEW975" s="26"/>
      <c r="NEX975" s="26"/>
      <c r="NEY975" s="26"/>
      <c r="NEZ975" s="26"/>
      <c r="NFA975" s="26"/>
      <c r="NFB975" s="26"/>
      <c r="NFC975" s="26"/>
      <c r="NFD975" s="26"/>
      <c r="NFE975" s="26"/>
      <c r="NFF975" s="26"/>
      <c r="NFG975" s="26"/>
      <c r="NFH975" s="26"/>
      <c r="NFI975" s="26"/>
      <c r="NFJ975" s="26"/>
      <c r="NFK975" s="26"/>
      <c r="NFL975" s="26"/>
      <c r="NFM975" s="26"/>
      <c r="NFN975" s="26"/>
      <c r="NFO975" s="26"/>
      <c r="NFP975" s="26"/>
      <c r="NFQ975" s="26"/>
      <c r="NFR975" s="26"/>
      <c r="NFS975" s="26"/>
      <c r="NFT975" s="26"/>
      <c r="NFU975" s="26"/>
      <c r="NFV975" s="26"/>
      <c r="NFW975" s="26"/>
      <c r="NFX975" s="26"/>
      <c r="NFY975" s="26"/>
      <c r="NFZ975" s="26"/>
      <c r="NGA975" s="26"/>
      <c r="NGB975" s="26"/>
      <c r="NGC975" s="26"/>
      <c r="NGD975" s="26"/>
      <c r="NGE975" s="26"/>
      <c r="NGF975" s="26"/>
      <c r="NGG975" s="26"/>
      <c r="NGH975" s="26"/>
      <c r="NGI975" s="26"/>
      <c r="NGJ975" s="26"/>
      <c r="NGK975" s="26"/>
      <c r="NGL975" s="26"/>
      <c r="NGM975" s="26"/>
      <c r="NGN975" s="26"/>
      <c r="NGO975" s="26"/>
      <c r="NGP975" s="26"/>
      <c r="NGQ975" s="26"/>
      <c r="NGR975" s="26"/>
      <c r="NGS975" s="26"/>
      <c r="NGT975" s="26"/>
      <c r="NGU975" s="26"/>
      <c r="NGV975" s="26"/>
      <c r="NGW975" s="26"/>
      <c r="NGX975" s="26"/>
      <c r="NGY975" s="26"/>
      <c r="NGZ975" s="26"/>
      <c r="NHA975" s="26"/>
      <c r="NHB975" s="26"/>
      <c r="NHC975" s="26"/>
      <c r="NHD975" s="26"/>
      <c r="NHE975" s="26"/>
      <c r="NHF975" s="26"/>
      <c r="NHG975" s="26"/>
      <c r="NHH975" s="26"/>
      <c r="NHI975" s="26"/>
      <c r="NHJ975" s="26"/>
      <c r="NHK975" s="26"/>
      <c r="NHL975" s="26"/>
      <c r="NHM975" s="26"/>
      <c r="NHN975" s="26"/>
      <c r="NHO975" s="26"/>
      <c r="NHP975" s="26"/>
      <c r="NHQ975" s="26"/>
      <c r="NHR975" s="26"/>
      <c r="NHS975" s="26"/>
      <c r="NHT975" s="26"/>
      <c r="NHU975" s="26"/>
      <c r="NHV975" s="26"/>
      <c r="NHW975" s="26"/>
      <c r="NHX975" s="26"/>
      <c r="NHY975" s="26"/>
      <c r="NHZ975" s="26"/>
      <c r="NIA975" s="26"/>
      <c r="NIB975" s="26"/>
      <c r="NIC975" s="26"/>
      <c r="NID975" s="26"/>
      <c r="NIE975" s="26"/>
      <c r="NIF975" s="26"/>
      <c r="NIG975" s="26"/>
      <c r="NIH975" s="26"/>
      <c r="NII975" s="26"/>
      <c r="NIJ975" s="26"/>
      <c r="NIK975" s="26"/>
      <c r="NIL975" s="26"/>
      <c r="NIM975" s="26"/>
      <c r="NIN975" s="26"/>
      <c r="NIO975" s="26"/>
      <c r="NIP975" s="26"/>
      <c r="NIQ975" s="26"/>
      <c r="NIR975" s="26"/>
      <c r="NIS975" s="26"/>
      <c r="NIT975" s="26"/>
      <c r="NIU975" s="26"/>
      <c r="NIV975" s="26"/>
      <c r="NIW975" s="26"/>
      <c r="NIX975" s="26"/>
      <c r="NIY975" s="26"/>
      <c r="NIZ975" s="26"/>
      <c r="NJA975" s="26"/>
      <c r="NJB975" s="26"/>
      <c r="NJC975" s="26"/>
      <c r="NJD975" s="26"/>
      <c r="NJE975" s="26"/>
      <c r="NJF975" s="26"/>
      <c r="NJG975" s="26"/>
      <c r="NJH975" s="26"/>
      <c r="NJI975" s="26"/>
      <c r="NJJ975" s="26"/>
      <c r="NJK975" s="26"/>
      <c r="NJL975" s="26"/>
      <c r="NJM975" s="26"/>
      <c r="NJN975" s="26"/>
      <c r="NJO975" s="26"/>
      <c r="NJP975" s="26"/>
      <c r="NJQ975" s="26"/>
      <c r="NJR975" s="26"/>
      <c r="NJS975" s="26"/>
      <c r="NJT975" s="26"/>
      <c r="NJU975" s="26"/>
      <c r="NJV975" s="26"/>
      <c r="NJW975" s="26"/>
      <c r="NJX975" s="26"/>
      <c r="NJY975" s="26"/>
      <c r="NJZ975" s="26"/>
      <c r="NKA975" s="26"/>
      <c r="NKB975" s="26"/>
      <c r="NKC975" s="26"/>
      <c r="NKD975" s="26"/>
      <c r="NKE975" s="26"/>
      <c r="NKF975" s="26"/>
      <c r="NKG975" s="26"/>
      <c r="NKH975" s="26"/>
      <c r="NKI975" s="26"/>
      <c r="NKJ975" s="26"/>
      <c r="NKK975" s="26"/>
      <c r="NKL975" s="26"/>
      <c r="NKM975" s="26"/>
      <c r="NKN975" s="26"/>
      <c r="NKO975" s="26"/>
      <c r="NKP975" s="26"/>
      <c r="NKQ975" s="26"/>
      <c r="NKR975" s="26"/>
      <c r="NKS975" s="26"/>
      <c r="NKT975" s="26"/>
      <c r="NKU975" s="26"/>
      <c r="NKV975" s="26"/>
      <c r="NKW975" s="26"/>
      <c r="NKX975" s="26"/>
      <c r="NKY975" s="26"/>
      <c r="NKZ975" s="26"/>
      <c r="NLA975" s="26"/>
      <c r="NLB975" s="26"/>
      <c r="NLC975" s="26"/>
      <c r="NLD975" s="26"/>
      <c r="NLE975" s="26"/>
      <c r="NLF975" s="26"/>
      <c r="NLG975" s="26"/>
      <c r="NLH975" s="26"/>
      <c r="NLI975" s="26"/>
      <c r="NLJ975" s="26"/>
      <c r="NLK975" s="26"/>
      <c r="NLL975" s="26"/>
      <c r="NLM975" s="26"/>
      <c r="NLN975" s="26"/>
      <c r="NLO975" s="26"/>
      <c r="NLP975" s="26"/>
      <c r="NLQ975" s="26"/>
      <c r="NLR975" s="26"/>
      <c r="NLS975" s="26"/>
      <c r="NLT975" s="26"/>
      <c r="NLU975" s="26"/>
      <c r="NLV975" s="26"/>
      <c r="NLW975" s="26"/>
      <c r="NLX975" s="26"/>
      <c r="NLY975" s="26"/>
      <c r="NLZ975" s="26"/>
      <c r="NMA975" s="26"/>
      <c r="NMB975" s="26"/>
      <c r="NMC975" s="26"/>
      <c r="NMD975" s="26"/>
      <c r="NME975" s="26"/>
      <c r="NMF975" s="26"/>
      <c r="NMG975" s="26"/>
      <c r="NMH975" s="26"/>
      <c r="NMI975" s="26"/>
      <c r="NMJ975" s="26"/>
      <c r="NMK975" s="26"/>
      <c r="NML975" s="26"/>
      <c r="NMM975" s="26"/>
      <c r="NMN975" s="26"/>
      <c r="NMO975" s="26"/>
      <c r="NMP975" s="26"/>
      <c r="NMQ975" s="26"/>
      <c r="NMR975" s="26"/>
      <c r="NMS975" s="26"/>
      <c r="NMT975" s="26"/>
      <c r="NMU975" s="26"/>
      <c r="NMV975" s="26"/>
      <c r="NMW975" s="26"/>
      <c r="NMX975" s="26"/>
      <c r="NMY975" s="26"/>
      <c r="NMZ975" s="26"/>
      <c r="NNA975" s="26"/>
      <c r="NNB975" s="26"/>
      <c r="NNC975" s="26"/>
      <c r="NND975" s="26"/>
      <c r="NNE975" s="26"/>
      <c r="NNF975" s="26"/>
      <c r="NNG975" s="26"/>
      <c r="NNH975" s="26"/>
      <c r="NNI975" s="26"/>
      <c r="NNJ975" s="26"/>
      <c r="NNK975" s="26"/>
      <c r="NNL975" s="26"/>
      <c r="NNM975" s="26"/>
      <c r="NNN975" s="26"/>
      <c r="NNO975" s="26"/>
      <c r="NNP975" s="26"/>
      <c r="NNQ975" s="26"/>
      <c r="NNR975" s="26"/>
      <c r="NNS975" s="26"/>
      <c r="NNT975" s="26"/>
      <c r="NNU975" s="26"/>
      <c r="NNV975" s="26"/>
      <c r="NNW975" s="26"/>
      <c r="NNX975" s="26"/>
      <c r="NNY975" s="26"/>
      <c r="NNZ975" s="26"/>
      <c r="NOA975" s="26"/>
      <c r="NOB975" s="26"/>
      <c r="NOC975" s="26"/>
      <c r="NOD975" s="26"/>
      <c r="NOE975" s="26"/>
      <c r="NOF975" s="26"/>
      <c r="NOG975" s="26"/>
      <c r="NOH975" s="26"/>
      <c r="NOI975" s="26"/>
      <c r="NOJ975" s="26"/>
      <c r="NOK975" s="26"/>
      <c r="NOL975" s="26"/>
      <c r="NOM975" s="26"/>
      <c r="NON975" s="26"/>
      <c r="NOO975" s="26"/>
      <c r="NOP975" s="26"/>
      <c r="NOQ975" s="26"/>
      <c r="NOR975" s="26"/>
      <c r="NOS975" s="26"/>
      <c r="NOT975" s="26"/>
      <c r="NOU975" s="26"/>
      <c r="NOV975" s="26"/>
      <c r="NOW975" s="26"/>
      <c r="NOX975" s="26"/>
      <c r="NOY975" s="26"/>
      <c r="NOZ975" s="26"/>
      <c r="NPA975" s="26"/>
      <c r="NPB975" s="26"/>
      <c r="NPC975" s="26"/>
      <c r="NPD975" s="26"/>
      <c r="NPE975" s="26"/>
      <c r="NPF975" s="26"/>
      <c r="NPG975" s="26"/>
      <c r="NPH975" s="26"/>
      <c r="NPI975" s="26"/>
      <c r="NPJ975" s="26"/>
      <c r="NPK975" s="26"/>
      <c r="NPL975" s="26"/>
      <c r="NPM975" s="26"/>
      <c r="NPN975" s="26"/>
      <c r="NPO975" s="26"/>
      <c r="NPP975" s="26"/>
      <c r="NPQ975" s="26"/>
      <c r="NPR975" s="26"/>
      <c r="NPS975" s="26"/>
      <c r="NPT975" s="26"/>
      <c r="NPU975" s="26"/>
      <c r="NPV975" s="26"/>
      <c r="NPW975" s="26"/>
      <c r="NPX975" s="26"/>
      <c r="NPY975" s="26"/>
      <c r="NPZ975" s="26"/>
      <c r="NQA975" s="26"/>
      <c r="NQB975" s="26"/>
      <c r="NQC975" s="26"/>
      <c r="NQD975" s="26"/>
      <c r="NQE975" s="26"/>
      <c r="NQF975" s="26"/>
      <c r="NQG975" s="26"/>
      <c r="NQH975" s="26"/>
      <c r="NQI975" s="26"/>
      <c r="NQJ975" s="26"/>
      <c r="NQK975" s="26"/>
      <c r="NQL975" s="26"/>
      <c r="NQM975" s="26"/>
      <c r="NQN975" s="26"/>
      <c r="NQO975" s="26"/>
      <c r="NQP975" s="26"/>
      <c r="NQQ975" s="26"/>
      <c r="NQR975" s="26"/>
      <c r="NQS975" s="26"/>
      <c r="NQT975" s="26"/>
      <c r="NQU975" s="26"/>
      <c r="NQV975" s="26"/>
      <c r="NQW975" s="26"/>
      <c r="NQX975" s="26"/>
      <c r="NQY975" s="26"/>
      <c r="NQZ975" s="26"/>
      <c r="NRA975" s="26"/>
      <c r="NRB975" s="26"/>
      <c r="NRC975" s="26"/>
      <c r="NRD975" s="26"/>
      <c r="NRE975" s="26"/>
      <c r="NRF975" s="26"/>
      <c r="NRG975" s="26"/>
      <c r="NRH975" s="26"/>
      <c r="NRI975" s="26"/>
      <c r="NRJ975" s="26"/>
      <c r="NRK975" s="26"/>
      <c r="NRL975" s="26"/>
      <c r="NRM975" s="26"/>
      <c r="NRN975" s="26"/>
      <c r="NRO975" s="26"/>
      <c r="NRP975" s="26"/>
      <c r="NRQ975" s="26"/>
      <c r="NRR975" s="26"/>
      <c r="NRS975" s="26"/>
      <c r="NRT975" s="26"/>
      <c r="NRU975" s="26"/>
      <c r="NRV975" s="26"/>
      <c r="NRW975" s="26"/>
      <c r="NRX975" s="26"/>
      <c r="NRY975" s="26"/>
      <c r="NRZ975" s="26"/>
      <c r="NSA975" s="26"/>
      <c r="NSB975" s="26"/>
      <c r="NSC975" s="26"/>
      <c r="NSD975" s="26"/>
      <c r="NSE975" s="26"/>
      <c r="NSF975" s="26"/>
      <c r="NSG975" s="26"/>
      <c r="NSH975" s="26"/>
      <c r="NSI975" s="26"/>
      <c r="NSJ975" s="26"/>
      <c r="NSK975" s="26"/>
      <c r="NSL975" s="26"/>
      <c r="NSM975" s="26"/>
      <c r="NSN975" s="26"/>
      <c r="NSO975" s="26"/>
      <c r="NSP975" s="26"/>
      <c r="NSQ975" s="26"/>
      <c r="NSR975" s="26"/>
      <c r="NSS975" s="26"/>
      <c r="NST975" s="26"/>
      <c r="NSU975" s="26"/>
      <c r="NSV975" s="26"/>
      <c r="NSW975" s="26"/>
      <c r="NSX975" s="26"/>
      <c r="NSY975" s="26"/>
      <c r="NSZ975" s="26"/>
      <c r="NTA975" s="26"/>
      <c r="NTB975" s="26"/>
      <c r="NTC975" s="26"/>
      <c r="NTD975" s="26"/>
      <c r="NTE975" s="26"/>
      <c r="NTF975" s="26"/>
      <c r="NTG975" s="26"/>
      <c r="NTH975" s="26"/>
      <c r="NTI975" s="26"/>
      <c r="NTJ975" s="26"/>
      <c r="NTK975" s="26"/>
      <c r="NTL975" s="26"/>
      <c r="NTM975" s="26"/>
      <c r="NTN975" s="26"/>
      <c r="NTO975" s="26"/>
      <c r="NTP975" s="26"/>
      <c r="NTQ975" s="26"/>
      <c r="NTR975" s="26"/>
      <c r="NTS975" s="26"/>
      <c r="NTT975" s="26"/>
      <c r="NTU975" s="26"/>
      <c r="NTV975" s="26"/>
      <c r="NTW975" s="26"/>
      <c r="NTX975" s="26"/>
      <c r="NTY975" s="26"/>
      <c r="NTZ975" s="26"/>
      <c r="NUA975" s="26"/>
      <c r="NUB975" s="26"/>
      <c r="NUC975" s="26"/>
      <c r="NUD975" s="26"/>
      <c r="NUE975" s="26"/>
      <c r="NUF975" s="26"/>
      <c r="NUG975" s="26"/>
      <c r="NUH975" s="26"/>
      <c r="NUI975" s="26"/>
      <c r="NUJ975" s="26"/>
      <c r="NUK975" s="26"/>
      <c r="NUL975" s="26"/>
      <c r="NUM975" s="26"/>
      <c r="NUN975" s="26"/>
      <c r="NUO975" s="26"/>
      <c r="NUP975" s="26"/>
      <c r="NUQ975" s="26"/>
      <c r="NUR975" s="26"/>
      <c r="NUS975" s="26"/>
      <c r="NUT975" s="26"/>
      <c r="NUU975" s="26"/>
      <c r="NUV975" s="26"/>
      <c r="NUW975" s="26"/>
      <c r="NUX975" s="26"/>
      <c r="NUY975" s="26"/>
      <c r="NUZ975" s="26"/>
      <c r="NVA975" s="26"/>
      <c r="NVB975" s="26"/>
      <c r="NVC975" s="26"/>
      <c r="NVD975" s="26"/>
      <c r="NVE975" s="26"/>
      <c r="NVF975" s="26"/>
      <c r="NVG975" s="26"/>
      <c r="NVH975" s="26"/>
      <c r="NVI975" s="26"/>
      <c r="NVJ975" s="26"/>
      <c r="NVK975" s="26"/>
      <c r="NVL975" s="26"/>
      <c r="NVM975" s="26"/>
      <c r="NVN975" s="26"/>
      <c r="NVO975" s="26"/>
      <c r="NVP975" s="26"/>
      <c r="NVQ975" s="26"/>
      <c r="NVR975" s="26"/>
      <c r="NVS975" s="26"/>
      <c r="NVT975" s="26"/>
      <c r="NVU975" s="26"/>
      <c r="NVV975" s="26"/>
      <c r="NVW975" s="26"/>
      <c r="NVX975" s="26"/>
      <c r="NVY975" s="26"/>
      <c r="NVZ975" s="26"/>
      <c r="NWA975" s="26"/>
      <c r="NWB975" s="26"/>
      <c r="NWC975" s="26"/>
      <c r="NWD975" s="26"/>
      <c r="NWE975" s="26"/>
      <c r="NWF975" s="26"/>
      <c r="NWG975" s="26"/>
      <c r="NWH975" s="26"/>
      <c r="NWI975" s="26"/>
      <c r="NWJ975" s="26"/>
      <c r="NWK975" s="26"/>
      <c r="NWL975" s="26"/>
      <c r="NWM975" s="26"/>
      <c r="NWN975" s="26"/>
      <c r="NWO975" s="26"/>
      <c r="NWP975" s="26"/>
      <c r="NWQ975" s="26"/>
      <c r="NWR975" s="26"/>
      <c r="NWS975" s="26"/>
      <c r="NWT975" s="26"/>
      <c r="NWU975" s="26"/>
      <c r="NWV975" s="26"/>
      <c r="NWW975" s="26"/>
      <c r="NWX975" s="26"/>
      <c r="NWY975" s="26"/>
      <c r="NWZ975" s="26"/>
      <c r="NXA975" s="26"/>
      <c r="NXB975" s="26"/>
      <c r="NXC975" s="26"/>
      <c r="NXD975" s="26"/>
      <c r="NXE975" s="26"/>
      <c r="NXF975" s="26"/>
      <c r="NXG975" s="26"/>
      <c r="NXH975" s="26"/>
      <c r="NXI975" s="26"/>
      <c r="NXJ975" s="26"/>
      <c r="NXK975" s="26"/>
      <c r="NXL975" s="26"/>
      <c r="NXM975" s="26"/>
      <c r="NXN975" s="26"/>
      <c r="NXO975" s="26"/>
      <c r="NXP975" s="26"/>
      <c r="NXQ975" s="26"/>
      <c r="NXR975" s="26"/>
      <c r="NXS975" s="26"/>
      <c r="NXT975" s="26"/>
      <c r="NXU975" s="26"/>
      <c r="NXV975" s="26"/>
      <c r="NXW975" s="26"/>
      <c r="NXX975" s="26"/>
      <c r="NXY975" s="26"/>
      <c r="NXZ975" s="26"/>
      <c r="NYA975" s="26"/>
      <c r="NYB975" s="26"/>
      <c r="NYC975" s="26"/>
      <c r="NYD975" s="26"/>
      <c r="NYE975" s="26"/>
      <c r="NYF975" s="26"/>
      <c r="NYG975" s="26"/>
      <c r="NYH975" s="26"/>
      <c r="NYI975" s="26"/>
      <c r="NYJ975" s="26"/>
      <c r="NYK975" s="26"/>
      <c r="NYL975" s="26"/>
      <c r="NYM975" s="26"/>
      <c r="NYN975" s="26"/>
      <c r="NYO975" s="26"/>
      <c r="NYP975" s="26"/>
      <c r="NYQ975" s="26"/>
      <c r="NYR975" s="26"/>
      <c r="NYS975" s="26"/>
      <c r="NYT975" s="26"/>
      <c r="NYU975" s="26"/>
      <c r="NYV975" s="26"/>
      <c r="NYW975" s="26"/>
      <c r="NYX975" s="26"/>
      <c r="NYY975" s="26"/>
      <c r="NYZ975" s="26"/>
      <c r="NZA975" s="26"/>
      <c r="NZB975" s="26"/>
      <c r="NZC975" s="26"/>
      <c r="NZD975" s="26"/>
      <c r="NZE975" s="26"/>
      <c r="NZF975" s="26"/>
      <c r="NZG975" s="26"/>
      <c r="NZH975" s="26"/>
      <c r="NZI975" s="26"/>
      <c r="NZJ975" s="26"/>
      <c r="NZK975" s="26"/>
      <c r="NZL975" s="26"/>
      <c r="NZM975" s="26"/>
      <c r="NZN975" s="26"/>
      <c r="NZO975" s="26"/>
      <c r="NZP975" s="26"/>
      <c r="NZQ975" s="26"/>
      <c r="NZR975" s="26"/>
      <c r="NZS975" s="26"/>
      <c r="NZT975" s="26"/>
      <c r="NZU975" s="26"/>
      <c r="NZV975" s="26"/>
      <c r="NZW975" s="26"/>
      <c r="NZX975" s="26"/>
      <c r="NZY975" s="26"/>
      <c r="NZZ975" s="26"/>
      <c r="OAA975" s="26"/>
      <c r="OAB975" s="26"/>
      <c r="OAC975" s="26"/>
      <c r="OAD975" s="26"/>
      <c r="OAE975" s="26"/>
      <c r="OAF975" s="26"/>
      <c r="OAG975" s="26"/>
      <c r="OAH975" s="26"/>
      <c r="OAI975" s="26"/>
      <c r="OAJ975" s="26"/>
      <c r="OAK975" s="26"/>
      <c r="OAL975" s="26"/>
      <c r="OAM975" s="26"/>
      <c r="OAN975" s="26"/>
      <c r="OAO975" s="26"/>
      <c r="OAP975" s="26"/>
      <c r="OAQ975" s="26"/>
      <c r="OAR975" s="26"/>
      <c r="OAS975" s="26"/>
      <c r="OAT975" s="26"/>
      <c r="OAU975" s="26"/>
      <c r="OAV975" s="26"/>
      <c r="OAW975" s="26"/>
      <c r="OAX975" s="26"/>
      <c r="OAY975" s="26"/>
      <c r="OAZ975" s="26"/>
      <c r="OBA975" s="26"/>
      <c r="OBB975" s="26"/>
      <c r="OBC975" s="26"/>
      <c r="OBD975" s="26"/>
      <c r="OBE975" s="26"/>
      <c r="OBF975" s="26"/>
      <c r="OBG975" s="26"/>
      <c r="OBH975" s="26"/>
      <c r="OBI975" s="26"/>
      <c r="OBJ975" s="26"/>
      <c r="OBK975" s="26"/>
      <c r="OBL975" s="26"/>
      <c r="OBM975" s="26"/>
      <c r="OBN975" s="26"/>
      <c r="OBO975" s="26"/>
      <c r="OBP975" s="26"/>
      <c r="OBQ975" s="26"/>
      <c r="OBR975" s="26"/>
      <c r="OBS975" s="26"/>
      <c r="OBT975" s="26"/>
      <c r="OBU975" s="26"/>
      <c r="OBV975" s="26"/>
      <c r="OBW975" s="26"/>
      <c r="OBX975" s="26"/>
      <c r="OBY975" s="26"/>
      <c r="OBZ975" s="26"/>
      <c r="OCA975" s="26"/>
      <c r="OCB975" s="26"/>
      <c r="OCC975" s="26"/>
      <c r="OCD975" s="26"/>
      <c r="OCE975" s="26"/>
      <c r="OCF975" s="26"/>
      <c r="OCG975" s="26"/>
      <c r="OCH975" s="26"/>
      <c r="OCI975" s="26"/>
      <c r="OCJ975" s="26"/>
      <c r="OCK975" s="26"/>
      <c r="OCL975" s="26"/>
      <c r="OCM975" s="26"/>
      <c r="OCN975" s="26"/>
      <c r="OCO975" s="26"/>
      <c r="OCP975" s="26"/>
      <c r="OCQ975" s="26"/>
      <c r="OCR975" s="26"/>
      <c r="OCS975" s="26"/>
      <c r="OCT975" s="26"/>
      <c r="OCU975" s="26"/>
      <c r="OCV975" s="26"/>
      <c r="OCW975" s="26"/>
      <c r="OCX975" s="26"/>
      <c r="OCY975" s="26"/>
      <c r="OCZ975" s="26"/>
      <c r="ODA975" s="26"/>
      <c r="ODB975" s="26"/>
      <c r="ODC975" s="26"/>
      <c r="ODD975" s="26"/>
      <c r="ODE975" s="26"/>
      <c r="ODF975" s="26"/>
      <c r="ODG975" s="26"/>
      <c r="ODH975" s="26"/>
      <c r="ODI975" s="26"/>
      <c r="ODJ975" s="26"/>
      <c r="ODK975" s="26"/>
      <c r="ODL975" s="26"/>
      <c r="ODM975" s="26"/>
      <c r="ODN975" s="26"/>
      <c r="ODO975" s="26"/>
      <c r="ODP975" s="26"/>
      <c r="ODQ975" s="26"/>
      <c r="ODR975" s="26"/>
      <c r="ODS975" s="26"/>
      <c r="ODT975" s="26"/>
      <c r="ODU975" s="26"/>
      <c r="ODV975" s="26"/>
      <c r="ODW975" s="26"/>
      <c r="ODX975" s="26"/>
      <c r="ODY975" s="26"/>
      <c r="ODZ975" s="26"/>
      <c r="OEA975" s="26"/>
      <c r="OEB975" s="26"/>
      <c r="OEC975" s="26"/>
      <c r="OED975" s="26"/>
      <c r="OEE975" s="26"/>
      <c r="OEF975" s="26"/>
      <c r="OEG975" s="26"/>
      <c r="OEH975" s="26"/>
      <c r="OEI975" s="26"/>
      <c r="OEJ975" s="26"/>
      <c r="OEK975" s="26"/>
      <c r="OEL975" s="26"/>
      <c r="OEM975" s="26"/>
      <c r="OEN975" s="26"/>
      <c r="OEO975" s="26"/>
      <c r="OEP975" s="26"/>
      <c r="OEQ975" s="26"/>
      <c r="OER975" s="26"/>
      <c r="OES975" s="26"/>
      <c r="OET975" s="26"/>
      <c r="OEU975" s="26"/>
      <c r="OEV975" s="26"/>
      <c r="OEW975" s="26"/>
      <c r="OEX975" s="26"/>
      <c r="OEY975" s="26"/>
      <c r="OEZ975" s="26"/>
      <c r="OFA975" s="26"/>
      <c r="OFB975" s="26"/>
      <c r="OFC975" s="26"/>
      <c r="OFD975" s="26"/>
      <c r="OFE975" s="26"/>
      <c r="OFF975" s="26"/>
      <c r="OFG975" s="26"/>
      <c r="OFH975" s="26"/>
      <c r="OFI975" s="26"/>
      <c r="OFJ975" s="26"/>
      <c r="OFK975" s="26"/>
      <c r="OFL975" s="26"/>
      <c r="OFM975" s="26"/>
      <c r="OFN975" s="26"/>
      <c r="OFO975" s="26"/>
      <c r="OFP975" s="26"/>
      <c r="OFQ975" s="26"/>
      <c r="OFR975" s="26"/>
      <c r="OFS975" s="26"/>
      <c r="OFT975" s="26"/>
      <c r="OFU975" s="26"/>
      <c r="OFV975" s="26"/>
      <c r="OFW975" s="26"/>
      <c r="OFX975" s="26"/>
      <c r="OFY975" s="26"/>
      <c r="OFZ975" s="26"/>
      <c r="OGA975" s="26"/>
      <c r="OGB975" s="26"/>
      <c r="OGC975" s="26"/>
      <c r="OGD975" s="26"/>
      <c r="OGE975" s="26"/>
      <c r="OGF975" s="26"/>
      <c r="OGG975" s="26"/>
      <c r="OGH975" s="26"/>
      <c r="OGI975" s="26"/>
      <c r="OGJ975" s="26"/>
      <c r="OGK975" s="26"/>
      <c r="OGL975" s="26"/>
      <c r="OGM975" s="26"/>
      <c r="OGN975" s="26"/>
      <c r="OGO975" s="26"/>
      <c r="OGP975" s="26"/>
      <c r="OGQ975" s="26"/>
      <c r="OGR975" s="26"/>
      <c r="OGS975" s="26"/>
      <c r="OGT975" s="26"/>
      <c r="OGU975" s="26"/>
      <c r="OGV975" s="26"/>
      <c r="OGW975" s="26"/>
      <c r="OGX975" s="26"/>
      <c r="OGY975" s="26"/>
      <c r="OGZ975" s="26"/>
      <c r="OHA975" s="26"/>
      <c r="OHB975" s="26"/>
      <c r="OHC975" s="26"/>
      <c r="OHD975" s="26"/>
      <c r="OHE975" s="26"/>
      <c r="OHF975" s="26"/>
      <c r="OHG975" s="26"/>
      <c r="OHH975" s="26"/>
      <c r="OHI975" s="26"/>
      <c r="OHJ975" s="26"/>
      <c r="OHK975" s="26"/>
      <c r="OHL975" s="26"/>
      <c r="OHM975" s="26"/>
      <c r="OHN975" s="26"/>
      <c r="OHO975" s="26"/>
      <c r="OHP975" s="26"/>
      <c r="OHQ975" s="26"/>
      <c r="OHR975" s="26"/>
      <c r="OHS975" s="26"/>
      <c r="OHT975" s="26"/>
      <c r="OHU975" s="26"/>
      <c r="OHV975" s="26"/>
      <c r="OHW975" s="26"/>
      <c r="OHX975" s="26"/>
      <c r="OHY975" s="26"/>
      <c r="OHZ975" s="26"/>
      <c r="OIA975" s="26"/>
      <c r="OIB975" s="26"/>
      <c r="OIC975" s="26"/>
      <c r="OID975" s="26"/>
      <c r="OIE975" s="26"/>
      <c r="OIF975" s="26"/>
      <c r="OIG975" s="26"/>
      <c r="OIH975" s="26"/>
      <c r="OII975" s="26"/>
      <c r="OIJ975" s="26"/>
      <c r="OIK975" s="26"/>
      <c r="OIL975" s="26"/>
      <c r="OIM975" s="26"/>
      <c r="OIN975" s="26"/>
      <c r="OIO975" s="26"/>
      <c r="OIP975" s="26"/>
      <c r="OIQ975" s="26"/>
      <c r="OIR975" s="26"/>
      <c r="OIS975" s="26"/>
      <c r="OIT975" s="26"/>
      <c r="OIU975" s="26"/>
      <c r="OIV975" s="26"/>
      <c r="OIW975" s="26"/>
      <c r="OIX975" s="26"/>
      <c r="OIY975" s="26"/>
      <c r="OIZ975" s="26"/>
      <c r="OJA975" s="26"/>
      <c r="OJB975" s="26"/>
      <c r="OJC975" s="26"/>
      <c r="OJD975" s="26"/>
      <c r="OJE975" s="26"/>
      <c r="OJF975" s="26"/>
      <c r="OJG975" s="26"/>
      <c r="OJH975" s="26"/>
      <c r="OJI975" s="26"/>
      <c r="OJJ975" s="26"/>
      <c r="OJK975" s="26"/>
      <c r="OJL975" s="26"/>
      <c r="OJM975" s="26"/>
      <c r="OJN975" s="26"/>
      <c r="OJO975" s="26"/>
      <c r="OJP975" s="26"/>
      <c r="OJQ975" s="26"/>
      <c r="OJR975" s="26"/>
      <c r="OJS975" s="26"/>
      <c r="OJT975" s="26"/>
      <c r="OJU975" s="26"/>
      <c r="OJV975" s="26"/>
      <c r="OJW975" s="26"/>
      <c r="OJX975" s="26"/>
      <c r="OJY975" s="26"/>
      <c r="OJZ975" s="26"/>
      <c r="OKA975" s="26"/>
      <c r="OKB975" s="26"/>
      <c r="OKC975" s="26"/>
      <c r="OKD975" s="26"/>
      <c r="OKE975" s="26"/>
      <c r="OKF975" s="26"/>
      <c r="OKG975" s="26"/>
      <c r="OKH975" s="26"/>
      <c r="OKI975" s="26"/>
      <c r="OKJ975" s="26"/>
      <c r="OKK975" s="26"/>
      <c r="OKL975" s="26"/>
      <c r="OKM975" s="26"/>
      <c r="OKN975" s="26"/>
      <c r="OKO975" s="26"/>
      <c r="OKP975" s="26"/>
      <c r="OKQ975" s="26"/>
      <c r="OKR975" s="26"/>
      <c r="OKS975" s="26"/>
      <c r="OKT975" s="26"/>
      <c r="OKU975" s="26"/>
      <c r="OKV975" s="26"/>
      <c r="OKW975" s="26"/>
      <c r="OKX975" s="26"/>
      <c r="OKY975" s="26"/>
      <c r="OKZ975" s="26"/>
      <c r="OLA975" s="26"/>
      <c r="OLB975" s="26"/>
      <c r="OLC975" s="26"/>
      <c r="OLD975" s="26"/>
      <c r="OLE975" s="26"/>
      <c r="OLF975" s="26"/>
      <c r="OLG975" s="26"/>
      <c r="OLH975" s="26"/>
      <c r="OLI975" s="26"/>
      <c r="OLJ975" s="26"/>
      <c r="OLK975" s="26"/>
      <c r="OLL975" s="26"/>
      <c r="OLM975" s="26"/>
      <c r="OLN975" s="26"/>
      <c r="OLO975" s="26"/>
      <c r="OLP975" s="26"/>
      <c r="OLQ975" s="26"/>
      <c r="OLR975" s="26"/>
      <c r="OLS975" s="26"/>
      <c r="OLT975" s="26"/>
      <c r="OLU975" s="26"/>
      <c r="OLV975" s="26"/>
      <c r="OLW975" s="26"/>
      <c r="OLX975" s="26"/>
      <c r="OLY975" s="26"/>
      <c r="OLZ975" s="26"/>
      <c r="OMA975" s="26"/>
      <c r="OMB975" s="26"/>
      <c r="OMC975" s="26"/>
      <c r="OMD975" s="26"/>
      <c r="OME975" s="26"/>
      <c r="OMF975" s="26"/>
      <c r="OMG975" s="26"/>
      <c r="OMH975" s="26"/>
      <c r="OMI975" s="26"/>
      <c r="OMJ975" s="26"/>
      <c r="OMK975" s="26"/>
      <c r="OML975" s="26"/>
      <c r="OMM975" s="26"/>
      <c r="OMN975" s="26"/>
      <c r="OMO975" s="26"/>
      <c r="OMP975" s="26"/>
      <c r="OMQ975" s="26"/>
      <c r="OMR975" s="26"/>
      <c r="OMS975" s="26"/>
      <c r="OMT975" s="26"/>
      <c r="OMU975" s="26"/>
      <c r="OMV975" s="26"/>
      <c r="OMW975" s="26"/>
      <c r="OMX975" s="26"/>
      <c r="OMY975" s="26"/>
      <c r="OMZ975" s="26"/>
      <c r="ONA975" s="26"/>
      <c r="ONB975" s="26"/>
      <c r="ONC975" s="26"/>
      <c r="OND975" s="26"/>
      <c r="ONE975" s="26"/>
      <c r="ONF975" s="26"/>
      <c r="ONG975" s="26"/>
      <c r="ONH975" s="26"/>
      <c r="ONI975" s="26"/>
      <c r="ONJ975" s="26"/>
      <c r="ONK975" s="26"/>
      <c r="ONL975" s="26"/>
      <c r="ONM975" s="26"/>
      <c r="ONN975" s="26"/>
      <c r="ONO975" s="26"/>
      <c r="ONP975" s="26"/>
      <c r="ONQ975" s="26"/>
      <c r="ONR975" s="26"/>
      <c r="ONS975" s="26"/>
      <c r="ONT975" s="26"/>
      <c r="ONU975" s="26"/>
      <c r="ONV975" s="26"/>
      <c r="ONW975" s="26"/>
      <c r="ONX975" s="26"/>
      <c r="ONY975" s="26"/>
      <c r="ONZ975" s="26"/>
      <c r="OOA975" s="26"/>
      <c r="OOB975" s="26"/>
      <c r="OOC975" s="26"/>
      <c r="OOD975" s="26"/>
      <c r="OOE975" s="26"/>
      <c r="OOF975" s="26"/>
      <c r="OOG975" s="26"/>
      <c r="OOH975" s="26"/>
      <c r="OOI975" s="26"/>
      <c r="OOJ975" s="26"/>
      <c r="OOK975" s="26"/>
      <c r="OOL975" s="26"/>
      <c r="OOM975" s="26"/>
      <c r="OON975" s="26"/>
      <c r="OOO975" s="26"/>
      <c r="OOP975" s="26"/>
      <c r="OOQ975" s="26"/>
      <c r="OOR975" s="26"/>
      <c r="OOS975" s="26"/>
      <c r="OOT975" s="26"/>
      <c r="OOU975" s="26"/>
      <c r="OOV975" s="26"/>
      <c r="OOW975" s="26"/>
      <c r="OOX975" s="26"/>
      <c r="OOY975" s="26"/>
      <c r="OOZ975" s="26"/>
      <c r="OPA975" s="26"/>
      <c r="OPB975" s="26"/>
      <c r="OPC975" s="26"/>
      <c r="OPD975" s="26"/>
      <c r="OPE975" s="26"/>
      <c r="OPF975" s="26"/>
      <c r="OPG975" s="26"/>
      <c r="OPH975" s="26"/>
      <c r="OPI975" s="26"/>
      <c r="OPJ975" s="26"/>
      <c r="OPK975" s="26"/>
      <c r="OPL975" s="26"/>
      <c r="OPM975" s="26"/>
      <c r="OPN975" s="26"/>
      <c r="OPO975" s="26"/>
      <c r="OPP975" s="26"/>
      <c r="OPQ975" s="26"/>
      <c r="OPR975" s="26"/>
      <c r="OPS975" s="26"/>
      <c r="OPT975" s="26"/>
      <c r="OPU975" s="26"/>
      <c r="OPV975" s="26"/>
      <c r="OPW975" s="26"/>
      <c r="OPX975" s="26"/>
      <c r="OPY975" s="26"/>
      <c r="OPZ975" s="26"/>
      <c r="OQA975" s="26"/>
      <c r="OQB975" s="26"/>
      <c r="OQC975" s="26"/>
      <c r="OQD975" s="26"/>
      <c r="OQE975" s="26"/>
      <c r="OQF975" s="26"/>
      <c r="OQG975" s="26"/>
      <c r="OQH975" s="26"/>
      <c r="OQI975" s="26"/>
      <c r="OQJ975" s="26"/>
      <c r="OQK975" s="26"/>
      <c r="OQL975" s="26"/>
      <c r="OQM975" s="26"/>
      <c r="OQN975" s="26"/>
      <c r="OQO975" s="26"/>
      <c r="OQP975" s="26"/>
      <c r="OQQ975" s="26"/>
      <c r="OQR975" s="26"/>
      <c r="OQS975" s="26"/>
      <c r="OQT975" s="26"/>
      <c r="OQU975" s="26"/>
      <c r="OQV975" s="26"/>
      <c r="OQW975" s="26"/>
      <c r="OQX975" s="26"/>
      <c r="OQY975" s="26"/>
      <c r="OQZ975" s="26"/>
      <c r="ORA975" s="26"/>
      <c r="ORB975" s="26"/>
      <c r="ORC975" s="26"/>
      <c r="ORD975" s="26"/>
      <c r="ORE975" s="26"/>
      <c r="ORF975" s="26"/>
      <c r="ORG975" s="26"/>
      <c r="ORH975" s="26"/>
      <c r="ORI975" s="26"/>
      <c r="ORJ975" s="26"/>
      <c r="ORK975" s="26"/>
      <c r="ORL975" s="26"/>
      <c r="ORM975" s="26"/>
      <c r="ORN975" s="26"/>
      <c r="ORO975" s="26"/>
      <c r="ORP975" s="26"/>
      <c r="ORQ975" s="26"/>
      <c r="ORR975" s="26"/>
      <c r="ORS975" s="26"/>
      <c r="ORT975" s="26"/>
      <c r="ORU975" s="26"/>
      <c r="ORV975" s="26"/>
      <c r="ORW975" s="26"/>
      <c r="ORX975" s="26"/>
      <c r="ORY975" s="26"/>
      <c r="ORZ975" s="26"/>
      <c r="OSA975" s="26"/>
      <c r="OSB975" s="26"/>
      <c r="OSC975" s="26"/>
      <c r="OSD975" s="26"/>
      <c r="OSE975" s="26"/>
      <c r="OSF975" s="26"/>
      <c r="OSG975" s="26"/>
      <c r="OSH975" s="26"/>
      <c r="OSI975" s="26"/>
      <c r="OSJ975" s="26"/>
      <c r="OSK975" s="26"/>
      <c r="OSL975" s="26"/>
      <c r="OSM975" s="26"/>
      <c r="OSN975" s="26"/>
      <c r="OSO975" s="26"/>
      <c r="OSP975" s="26"/>
      <c r="OSQ975" s="26"/>
      <c r="OSR975" s="26"/>
      <c r="OSS975" s="26"/>
      <c r="OST975" s="26"/>
      <c r="OSU975" s="26"/>
      <c r="OSV975" s="26"/>
      <c r="OSW975" s="26"/>
      <c r="OSX975" s="26"/>
      <c r="OSY975" s="26"/>
      <c r="OSZ975" s="26"/>
      <c r="OTA975" s="26"/>
      <c r="OTB975" s="26"/>
      <c r="OTC975" s="26"/>
      <c r="OTD975" s="26"/>
      <c r="OTE975" s="26"/>
      <c r="OTF975" s="26"/>
      <c r="OTG975" s="26"/>
      <c r="OTH975" s="26"/>
      <c r="OTI975" s="26"/>
      <c r="OTJ975" s="26"/>
      <c r="OTK975" s="26"/>
      <c r="OTL975" s="26"/>
      <c r="OTM975" s="26"/>
      <c r="OTN975" s="26"/>
      <c r="OTO975" s="26"/>
      <c r="OTP975" s="26"/>
      <c r="OTQ975" s="26"/>
      <c r="OTR975" s="26"/>
      <c r="OTS975" s="26"/>
      <c r="OTT975" s="26"/>
      <c r="OTU975" s="26"/>
      <c r="OTV975" s="26"/>
      <c r="OTW975" s="26"/>
      <c r="OTX975" s="26"/>
      <c r="OTY975" s="26"/>
      <c r="OTZ975" s="26"/>
      <c r="OUA975" s="26"/>
      <c r="OUB975" s="26"/>
      <c r="OUC975" s="26"/>
      <c r="OUD975" s="26"/>
      <c r="OUE975" s="26"/>
      <c r="OUF975" s="26"/>
      <c r="OUG975" s="26"/>
      <c r="OUH975" s="26"/>
      <c r="OUI975" s="26"/>
      <c r="OUJ975" s="26"/>
      <c r="OUK975" s="26"/>
      <c r="OUL975" s="26"/>
      <c r="OUM975" s="26"/>
      <c r="OUN975" s="26"/>
      <c r="OUO975" s="26"/>
      <c r="OUP975" s="26"/>
      <c r="OUQ975" s="26"/>
      <c r="OUR975" s="26"/>
      <c r="OUS975" s="26"/>
      <c r="OUT975" s="26"/>
      <c r="OUU975" s="26"/>
      <c r="OUV975" s="26"/>
      <c r="OUW975" s="26"/>
      <c r="OUX975" s="26"/>
      <c r="OUY975" s="26"/>
      <c r="OUZ975" s="26"/>
      <c r="OVA975" s="26"/>
      <c r="OVB975" s="26"/>
      <c r="OVC975" s="26"/>
      <c r="OVD975" s="26"/>
      <c r="OVE975" s="26"/>
      <c r="OVF975" s="26"/>
      <c r="OVG975" s="26"/>
      <c r="OVH975" s="26"/>
      <c r="OVI975" s="26"/>
      <c r="OVJ975" s="26"/>
      <c r="OVK975" s="26"/>
      <c r="OVL975" s="26"/>
      <c r="OVM975" s="26"/>
      <c r="OVN975" s="26"/>
      <c r="OVO975" s="26"/>
      <c r="OVP975" s="26"/>
      <c r="OVQ975" s="26"/>
      <c r="OVR975" s="26"/>
      <c r="OVS975" s="26"/>
      <c r="OVT975" s="26"/>
      <c r="OVU975" s="26"/>
      <c r="OVV975" s="26"/>
      <c r="OVW975" s="26"/>
      <c r="OVX975" s="26"/>
      <c r="OVY975" s="26"/>
      <c r="OVZ975" s="26"/>
      <c r="OWA975" s="26"/>
      <c r="OWB975" s="26"/>
      <c r="OWC975" s="26"/>
      <c r="OWD975" s="26"/>
      <c r="OWE975" s="26"/>
      <c r="OWF975" s="26"/>
      <c r="OWG975" s="26"/>
      <c r="OWH975" s="26"/>
      <c r="OWI975" s="26"/>
      <c r="OWJ975" s="26"/>
      <c r="OWK975" s="26"/>
      <c r="OWL975" s="26"/>
      <c r="OWM975" s="26"/>
      <c r="OWN975" s="26"/>
      <c r="OWO975" s="26"/>
      <c r="OWP975" s="26"/>
      <c r="OWQ975" s="26"/>
      <c r="OWR975" s="26"/>
      <c r="OWS975" s="26"/>
      <c r="OWT975" s="26"/>
      <c r="OWU975" s="26"/>
      <c r="OWV975" s="26"/>
      <c r="OWW975" s="26"/>
      <c r="OWX975" s="26"/>
      <c r="OWY975" s="26"/>
      <c r="OWZ975" s="26"/>
      <c r="OXA975" s="26"/>
      <c r="OXB975" s="26"/>
      <c r="OXC975" s="26"/>
      <c r="OXD975" s="26"/>
      <c r="OXE975" s="26"/>
      <c r="OXF975" s="26"/>
      <c r="OXG975" s="26"/>
      <c r="OXH975" s="26"/>
      <c r="OXI975" s="26"/>
      <c r="OXJ975" s="26"/>
      <c r="OXK975" s="26"/>
      <c r="OXL975" s="26"/>
      <c r="OXM975" s="26"/>
      <c r="OXN975" s="26"/>
      <c r="OXO975" s="26"/>
      <c r="OXP975" s="26"/>
      <c r="OXQ975" s="26"/>
      <c r="OXR975" s="26"/>
      <c r="OXS975" s="26"/>
      <c r="OXT975" s="26"/>
      <c r="OXU975" s="26"/>
      <c r="OXV975" s="26"/>
      <c r="OXW975" s="26"/>
      <c r="OXX975" s="26"/>
      <c r="OXY975" s="26"/>
      <c r="OXZ975" s="26"/>
      <c r="OYA975" s="26"/>
      <c r="OYB975" s="26"/>
      <c r="OYC975" s="26"/>
      <c r="OYD975" s="26"/>
      <c r="OYE975" s="26"/>
      <c r="OYF975" s="26"/>
      <c r="OYG975" s="26"/>
      <c r="OYH975" s="26"/>
      <c r="OYI975" s="26"/>
      <c r="OYJ975" s="26"/>
      <c r="OYK975" s="26"/>
      <c r="OYL975" s="26"/>
      <c r="OYM975" s="26"/>
      <c r="OYN975" s="26"/>
      <c r="OYO975" s="26"/>
      <c r="OYP975" s="26"/>
      <c r="OYQ975" s="26"/>
      <c r="OYR975" s="26"/>
      <c r="OYS975" s="26"/>
      <c r="OYT975" s="26"/>
      <c r="OYU975" s="26"/>
      <c r="OYV975" s="26"/>
      <c r="OYW975" s="26"/>
      <c r="OYX975" s="26"/>
      <c r="OYY975" s="26"/>
      <c r="OYZ975" s="26"/>
      <c r="OZA975" s="26"/>
      <c r="OZB975" s="26"/>
      <c r="OZC975" s="26"/>
      <c r="OZD975" s="26"/>
      <c r="OZE975" s="26"/>
      <c r="OZF975" s="26"/>
      <c r="OZG975" s="26"/>
      <c r="OZH975" s="26"/>
      <c r="OZI975" s="26"/>
      <c r="OZJ975" s="26"/>
      <c r="OZK975" s="26"/>
      <c r="OZL975" s="26"/>
      <c r="OZM975" s="26"/>
      <c r="OZN975" s="26"/>
      <c r="OZO975" s="26"/>
      <c r="OZP975" s="26"/>
      <c r="OZQ975" s="26"/>
      <c r="OZR975" s="26"/>
      <c r="OZS975" s="26"/>
      <c r="OZT975" s="26"/>
      <c r="OZU975" s="26"/>
      <c r="OZV975" s="26"/>
      <c r="OZW975" s="26"/>
      <c r="OZX975" s="26"/>
      <c r="OZY975" s="26"/>
      <c r="OZZ975" s="26"/>
      <c r="PAA975" s="26"/>
      <c r="PAB975" s="26"/>
      <c r="PAC975" s="26"/>
      <c r="PAD975" s="26"/>
      <c r="PAE975" s="26"/>
      <c r="PAF975" s="26"/>
      <c r="PAG975" s="26"/>
      <c r="PAH975" s="26"/>
      <c r="PAI975" s="26"/>
      <c r="PAJ975" s="26"/>
      <c r="PAK975" s="26"/>
      <c r="PAL975" s="26"/>
      <c r="PAM975" s="26"/>
      <c r="PAN975" s="26"/>
      <c r="PAO975" s="26"/>
      <c r="PAP975" s="26"/>
      <c r="PAQ975" s="26"/>
      <c r="PAR975" s="26"/>
      <c r="PAS975" s="26"/>
      <c r="PAT975" s="26"/>
      <c r="PAU975" s="26"/>
      <c r="PAV975" s="26"/>
      <c r="PAW975" s="26"/>
      <c r="PAX975" s="26"/>
      <c r="PAY975" s="26"/>
      <c r="PAZ975" s="26"/>
      <c r="PBA975" s="26"/>
      <c r="PBB975" s="26"/>
      <c r="PBC975" s="26"/>
      <c r="PBD975" s="26"/>
      <c r="PBE975" s="26"/>
      <c r="PBF975" s="26"/>
      <c r="PBG975" s="26"/>
      <c r="PBH975" s="26"/>
      <c r="PBI975" s="26"/>
      <c r="PBJ975" s="26"/>
      <c r="PBK975" s="26"/>
      <c r="PBL975" s="26"/>
      <c r="PBM975" s="26"/>
      <c r="PBN975" s="26"/>
      <c r="PBO975" s="26"/>
      <c r="PBP975" s="26"/>
      <c r="PBQ975" s="26"/>
      <c r="PBR975" s="26"/>
      <c r="PBS975" s="26"/>
      <c r="PBT975" s="26"/>
      <c r="PBU975" s="26"/>
      <c r="PBV975" s="26"/>
      <c r="PBW975" s="26"/>
      <c r="PBX975" s="26"/>
      <c r="PBY975" s="26"/>
      <c r="PBZ975" s="26"/>
      <c r="PCA975" s="26"/>
      <c r="PCB975" s="26"/>
      <c r="PCC975" s="26"/>
      <c r="PCD975" s="26"/>
      <c r="PCE975" s="26"/>
      <c r="PCF975" s="26"/>
      <c r="PCG975" s="26"/>
      <c r="PCH975" s="26"/>
      <c r="PCI975" s="26"/>
      <c r="PCJ975" s="26"/>
      <c r="PCK975" s="26"/>
      <c r="PCL975" s="26"/>
      <c r="PCM975" s="26"/>
      <c r="PCN975" s="26"/>
      <c r="PCO975" s="26"/>
      <c r="PCP975" s="26"/>
      <c r="PCQ975" s="26"/>
      <c r="PCR975" s="26"/>
      <c r="PCS975" s="26"/>
      <c r="PCT975" s="26"/>
      <c r="PCU975" s="26"/>
      <c r="PCV975" s="26"/>
      <c r="PCW975" s="26"/>
      <c r="PCX975" s="26"/>
      <c r="PCY975" s="26"/>
      <c r="PCZ975" s="26"/>
      <c r="PDA975" s="26"/>
      <c r="PDB975" s="26"/>
      <c r="PDC975" s="26"/>
      <c r="PDD975" s="26"/>
      <c r="PDE975" s="26"/>
      <c r="PDF975" s="26"/>
      <c r="PDG975" s="26"/>
      <c r="PDH975" s="26"/>
      <c r="PDI975" s="26"/>
      <c r="PDJ975" s="26"/>
      <c r="PDK975" s="26"/>
      <c r="PDL975" s="26"/>
      <c r="PDM975" s="26"/>
      <c r="PDN975" s="26"/>
      <c r="PDO975" s="26"/>
      <c r="PDP975" s="26"/>
      <c r="PDQ975" s="26"/>
      <c r="PDR975" s="26"/>
      <c r="PDS975" s="26"/>
      <c r="PDT975" s="26"/>
      <c r="PDU975" s="26"/>
      <c r="PDV975" s="26"/>
      <c r="PDW975" s="26"/>
      <c r="PDX975" s="26"/>
      <c r="PDY975" s="26"/>
      <c r="PDZ975" s="26"/>
      <c r="PEA975" s="26"/>
      <c r="PEB975" s="26"/>
      <c r="PEC975" s="26"/>
      <c r="PED975" s="26"/>
      <c r="PEE975" s="26"/>
      <c r="PEF975" s="26"/>
      <c r="PEG975" s="26"/>
      <c r="PEH975" s="26"/>
      <c r="PEI975" s="26"/>
      <c r="PEJ975" s="26"/>
      <c r="PEK975" s="26"/>
      <c r="PEL975" s="26"/>
      <c r="PEM975" s="26"/>
      <c r="PEN975" s="26"/>
      <c r="PEO975" s="26"/>
      <c r="PEP975" s="26"/>
      <c r="PEQ975" s="26"/>
      <c r="PER975" s="26"/>
      <c r="PES975" s="26"/>
      <c r="PET975" s="26"/>
      <c r="PEU975" s="26"/>
      <c r="PEV975" s="26"/>
      <c r="PEW975" s="26"/>
      <c r="PEX975" s="26"/>
      <c r="PEY975" s="26"/>
      <c r="PEZ975" s="26"/>
      <c r="PFA975" s="26"/>
      <c r="PFB975" s="26"/>
      <c r="PFC975" s="26"/>
      <c r="PFD975" s="26"/>
      <c r="PFE975" s="26"/>
      <c r="PFF975" s="26"/>
      <c r="PFG975" s="26"/>
      <c r="PFH975" s="26"/>
      <c r="PFI975" s="26"/>
      <c r="PFJ975" s="26"/>
      <c r="PFK975" s="26"/>
      <c r="PFL975" s="26"/>
      <c r="PFM975" s="26"/>
      <c r="PFN975" s="26"/>
      <c r="PFO975" s="26"/>
      <c r="PFP975" s="26"/>
      <c r="PFQ975" s="26"/>
      <c r="PFR975" s="26"/>
      <c r="PFS975" s="26"/>
      <c r="PFT975" s="26"/>
      <c r="PFU975" s="26"/>
      <c r="PFV975" s="26"/>
      <c r="PFW975" s="26"/>
      <c r="PFX975" s="26"/>
      <c r="PFY975" s="26"/>
      <c r="PFZ975" s="26"/>
      <c r="PGA975" s="26"/>
      <c r="PGB975" s="26"/>
      <c r="PGC975" s="26"/>
      <c r="PGD975" s="26"/>
      <c r="PGE975" s="26"/>
      <c r="PGF975" s="26"/>
      <c r="PGG975" s="26"/>
      <c r="PGH975" s="26"/>
      <c r="PGI975" s="26"/>
      <c r="PGJ975" s="26"/>
      <c r="PGK975" s="26"/>
      <c r="PGL975" s="26"/>
      <c r="PGM975" s="26"/>
      <c r="PGN975" s="26"/>
      <c r="PGO975" s="26"/>
      <c r="PGP975" s="26"/>
      <c r="PGQ975" s="26"/>
      <c r="PGR975" s="26"/>
      <c r="PGS975" s="26"/>
      <c r="PGT975" s="26"/>
      <c r="PGU975" s="26"/>
      <c r="PGV975" s="26"/>
      <c r="PGW975" s="26"/>
      <c r="PGX975" s="26"/>
      <c r="PGY975" s="26"/>
      <c r="PGZ975" s="26"/>
      <c r="PHA975" s="26"/>
      <c r="PHB975" s="26"/>
      <c r="PHC975" s="26"/>
      <c r="PHD975" s="26"/>
      <c r="PHE975" s="26"/>
      <c r="PHF975" s="26"/>
      <c r="PHG975" s="26"/>
      <c r="PHH975" s="26"/>
      <c r="PHI975" s="26"/>
      <c r="PHJ975" s="26"/>
      <c r="PHK975" s="26"/>
      <c r="PHL975" s="26"/>
      <c r="PHM975" s="26"/>
      <c r="PHN975" s="26"/>
      <c r="PHO975" s="26"/>
      <c r="PHP975" s="26"/>
      <c r="PHQ975" s="26"/>
      <c r="PHR975" s="26"/>
      <c r="PHS975" s="26"/>
      <c r="PHT975" s="26"/>
      <c r="PHU975" s="26"/>
      <c r="PHV975" s="26"/>
      <c r="PHW975" s="26"/>
      <c r="PHX975" s="26"/>
      <c r="PHY975" s="26"/>
      <c r="PHZ975" s="26"/>
      <c r="PIA975" s="26"/>
      <c r="PIB975" s="26"/>
      <c r="PIC975" s="26"/>
      <c r="PID975" s="26"/>
      <c r="PIE975" s="26"/>
      <c r="PIF975" s="26"/>
      <c r="PIG975" s="26"/>
      <c r="PIH975" s="26"/>
      <c r="PII975" s="26"/>
      <c r="PIJ975" s="26"/>
      <c r="PIK975" s="26"/>
      <c r="PIL975" s="26"/>
      <c r="PIM975" s="26"/>
      <c r="PIN975" s="26"/>
      <c r="PIO975" s="26"/>
      <c r="PIP975" s="26"/>
      <c r="PIQ975" s="26"/>
      <c r="PIR975" s="26"/>
      <c r="PIS975" s="26"/>
      <c r="PIT975" s="26"/>
      <c r="PIU975" s="26"/>
      <c r="PIV975" s="26"/>
      <c r="PIW975" s="26"/>
      <c r="PIX975" s="26"/>
      <c r="PIY975" s="26"/>
      <c r="PIZ975" s="26"/>
      <c r="PJA975" s="26"/>
      <c r="PJB975" s="26"/>
      <c r="PJC975" s="26"/>
      <c r="PJD975" s="26"/>
      <c r="PJE975" s="26"/>
      <c r="PJF975" s="26"/>
      <c r="PJG975" s="26"/>
      <c r="PJH975" s="26"/>
      <c r="PJI975" s="26"/>
      <c r="PJJ975" s="26"/>
      <c r="PJK975" s="26"/>
      <c r="PJL975" s="26"/>
      <c r="PJM975" s="26"/>
      <c r="PJN975" s="26"/>
      <c r="PJO975" s="26"/>
      <c r="PJP975" s="26"/>
      <c r="PJQ975" s="26"/>
      <c r="PJR975" s="26"/>
      <c r="PJS975" s="26"/>
      <c r="PJT975" s="26"/>
      <c r="PJU975" s="26"/>
      <c r="PJV975" s="26"/>
      <c r="PJW975" s="26"/>
      <c r="PJX975" s="26"/>
      <c r="PJY975" s="26"/>
      <c r="PJZ975" s="26"/>
      <c r="PKA975" s="26"/>
      <c r="PKB975" s="26"/>
      <c r="PKC975" s="26"/>
      <c r="PKD975" s="26"/>
      <c r="PKE975" s="26"/>
      <c r="PKF975" s="26"/>
      <c r="PKG975" s="26"/>
      <c r="PKH975" s="26"/>
      <c r="PKI975" s="26"/>
      <c r="PKJ975" s="26"/>
      <c r="PKK975" s="26"/>
      <c r="PKL975" s="26"/>
      <c r="PKM975" s="26"/>
      <c r="PKN975" s="26"/>
      <c r="PKO975" s="26"/>
      <c r="PKP975" s="26"/>
      <c r="PKQ975" s="26"/>
      <c r="PKR975" s="26"/>
      <c r="PKS975" s="26"/>
      <c r="PKT975" s="26"/>
      <c r="PKU975" s="26"/>
      <c r="PKV975" s="26"/>
      <c r="PKW975" s="26"/>
      <c r="PKX975" s="26"/>
      <c r="PKY975" s="26"/>
      <c r="PKZ975" s="26"/>
      <c r="PLA975" s="26"/>
      <c r="PLB975" s="26"/>
      <c r="PLC975" s="26"/>
      <c r="PLD975" s="26"/>
      <c r="PLE975" s="26"/>
      <c r="PLF975" s="26"/>
      <c r="PLG975" s="26"/>
      <c r="PLH975" s="26"/>
      <c r="PLI975" s="26"/>
      <c r="PLJ975" s="26"/>
      <c r="PLK975" s="26"/>
      <c r="PLL975" s="26"/>
      <c r="PLM975" s="26"/>
      <c r="PLN975" s="26"/>
      <c r="PLO975" s="26"/>
      <c r="PLP975" s="26"/>
      <c r="PLQ975" s="26"/>
      <c r="PLR975" s="26"/>
      <c r="PLS975" s="26"/>
      <c r="PLT975" s="26"/>
      <c r="PLU975" s="26"/>
      <c r="PLV975" s="26"/>
      <c r="PLW975" s="26"/>
      <c r="PLX975" s="26"/>
      <c r="PLY975" s="26"/>
      <c r="PLZ975" s="26"/>
      <c r="PMA975" s="26"/>
      <c r="PMB975" s="26"/>
      <c r="PMC975" s="26"/>
      <c r="PMD975" s="26"/>
      <c r="PME975" s="26"/>
      <c r="PMF975" s="26"/>
      <c r="PMG975" s="26"/>
      <c r="PMH975" s="26"/>
      <c r="PMI975" s="26"/>
      <c r="PMJ975" s="26"/>
      <c r="PMK975" s="26"/>
      <c r="PML975" s="26"/>
      <c r="PMM975" s="26"/>
      <c r="PMN975" s="26"/>
      <c r="PMO975" s="26"/>
      <c r="PMP975" s="26"/>
      <c r="PMQ975" s="26"/>
      <c r="PMR975" s="26"/>
      <c r="PMS975" s="26"/>
      <c r="PMT975" s="26"/>
      <c r="PMU975" s="26"/>
      <c r="PMV975" s="26"/>
      <c r="PMW975" s="26"/>
      <c r="PMX975" s="26"/>
      <c r="PMY975" s="26"/>
      <c r="PMZ975" s="26"/>
      <c r="PNA975" s="26"/>
      <c r="PNB975" s="26"/>
      <c r="PNC975" s="26"/>
      <c r="PND975" s="26"/>
      <c r="PNE975" s="26"/>
      <c r="PNF975" s="26"/>
      <c r="PNG975" s="26"/>
      <c r="PNH975" s="26"/>
      <c r="PNI975" s="26"/>
      <c r="PNJ975" s="26"/>
      <c r="PNK975" s="26"/>
      <c r="PNL975" s="26"/>
      <c r="PNM975" s="26"/>
      <c r="PNN975" s="26"/>
      <c r="PNO975" s="26"/>
      <c r="PNP975" s="26"/>
      <c r="PNQ975" s="26"/>
      <c r="PNR975" s="26"/>
      <c r="PNS975" s="26"/>
      <c r="PNT975" s="26"/>
      <c r="PNU975" s="26"/>
      <c r="PNV975" s="26"/>
      <c r="PNW975" s="26"/>
      <c r="PNX975" s="26"/>
      <c r="PNY975" s="26"/>
      <c r="PNZ975" s="26"/>
      <c r="POA975" s="26"/>
      <c r="POB975" s="26"/>
      <c r="POC975" s="26"/>
      <c r="POD975" s="26"/>
      <c r="POE975" s="26"/>
      <c r="POF975" s="26"/>
      <c r="POG975" s="26"/>
      <c r="POH975" s="26"/>
      <c r="POI975" s="26"/>
      <c r="POJ975" s="26"/>
      <c r="POK975" s="26"/>
      <c r="POL975" s="26"/>
      <c r="POM975" s="26"/>
      <c r="PON975" s="26"/>
      <c r="POO975" s="26"/>
      <c r="POP975" s="26"/>
      <c r="POQ975" s="26"/>
      <c r="POR975" s="26"/>
      <c r="POS975" s="26"/>
      <c r="POT975" s="26"/>
      <c r="POU975" s="26"/>
      <c r="POV975" s="26"/>
      <c r="POW975" s="26"/>
      <c r="POX975" s="26"/>
      <c r="POY975" s="26"/>
      <c r="POZ975" s="26"/>
      <c r="PPA975" s="26"/>
      <c r="PPB975" s="26"/>
      <c r="PPC975" s="26"/>
      <c r="PPD975" s="26"/>
      <c r="PPE975" s="26"/>
      <c r="PPF975" s="26"/>
      <c r="PPG975" s="26"/>
      <c r="PPH975" s="26"/>
      <c r="PPI975" s="26"/>
      <c r="PPJ975" s="26"/>
      <c r="PPK975" s="26"/>
      <c r="PPL975" s="26"/>
      <c r="PPM975" s="26"/>
      <c r="PPN975" s="26"/>
      <c r="PPO975" s="26"/>
      <c r="PPP975" s="26"/>
      <c r="PPQ975" s="26"/>
      <c r="PPR975" s="26"/>
      <c r="PPS975" s="26"/>
      <c r="PPT975" s="26"/>
      <c r="PPU975" s="26"/>
      <c r="PPV975" s="26"/>
      <c r="PPW975" s="26"/>
      <c r="PPX975" s="26"/>
      <c r="PPY975" s="26"/>
      <c r="PPZ975" s="26"/>
      <c r="PQA975" s="26"/>
      <c r="PQB975" s="26"/>
      <c r="PQC975" s="26"/>
      <c r="PQD975" s="26"/>
      <c r="PQE975" s="26"/>
      <c r="PQF975" s="26"/>
      <c r="PQG975" s="26"/>
      <c r="PQH975" s="26"/>
      <c r="PQI975" s="26"/>
      <c r="PQJ975" s="26"/>
      <c r="PQK975" s="26"/>
      <c r="PQL975" s="26"/>
      <c r="PQM975" s="26"/>
      <c r="PQN975" s="26"/>
      <c r="PQO975" s="26"/>
      <c r="PQP975" s="26"/>
      <c r="PQQ975" s="26"/>
      <c r="PQR975" s="26"/>
      <c r="PQS975" s="26"/>
      <c r="PQT975" s="26"/>
      <c r="PQU975" s="26"/>
      <c r="PQV975" s="26"/>
      <c r="PQW975" s="26"/>
      <c r="PQX975" s="26"/>
      <c r="PQY975" s="26"/>
      <c r="PQZ975" s="26"/>
      <c r="PRA975" s="26"/>
      <c r="PRB975" s="26"/>
      <c r="PRC975" s="26"/>
      <c r="PRD975" s="26"/>
      <c r="PRE975" s="26"/>
      <c r="PRF975" s="26"/>
      <c r="PRG975" s="26"/>
      <c r="PRH975" s="26"/>
      <c r="PRI975" s="26"/>
      <c r="PRJ975" s="26"/>
      <c r="PRK975" s="26"/>
      <c r="PRL975" s="26"/>
      <c r="PRM975" s="26"/>
      <c r="PRN975" s="26"/>
      <c r="PRO975" s="26"/>
      <c r="PRP975" s="26"/>
      <c r="PRQ975" s="26"/>
      <c r="PRR975" s="26"/>
      <c r="PRS975" s="26"/>
      <c r="PRT975" s="26"/>
      <c r="PRU975" s="26"/>
      <c r="PRV975" s="26"/>
      <c r="PRW975" s="26"/>
      <c r="PRX975" s="26"/>
      <c r="PRY975" s="26"/>
      <c r="PRZ975" s="26"/>
      <c r="PSA975" s="26"/>
      <c r="PSB975" s="26"/>
      <c r="PSC975" s="26"/>
      <c r="PSD975" s="26"/>
      <c r="PSE975" s="26"/>
      <c r="PSF975" s="26"/>
      <c r="PSG975" s="26"/>
      <c r="PSH975" s="26"/>
      <c r="PSI975" s="26"/>
      <c r="PSJ975" s="26"/>
      <c r="PSK975" s="26"/>
      <c r="PSL975" s="26"/>
      <c r="PSM975" s="26"/>
      <c r="PSN975" s="26"/>
      <c r="PSO975" s="26"/>
      <c r="PSP975" s="26"/>
      <c r="PSQ975" s="26"/>
      <c r="PSR975" s="26"/>
      <c r="PSS975" s="26"/>
      <c r="PST975" s="26"/>
      <c r="PSU975" s="26"/>
      <c r="PSV975" s="26"/>
      <c r="PSW975" s="26"/>
      <c r="PSX975" s="26"/>
      <c r="PSY975" s="26"/>
      <c r="PSZ975" s="26"/>
      <c r="PTA975" s="26"/>
      <c r="PTB975" s="26"/>
      <c r="PTC975" s="26"/>
      <c r="PTD975" s="26"/>
      <c r="PTE975" s="26"/>
      <c r="PTF975" s="26"/>
      <c r="PTG975" s="26"/>
      <c r="PTH975" s="26"/>
      <c r="PTI975" s="26"/>
      <c r="PTJ975" s="26"/>
      <c r="PTK975" s="26"/>
      <c r="PTL975" s="26"/>
      <c r="PTM975" s="26"/>
      <c r="PTN975" s="26"/>
      <c r="PTO975" s="26"/>
      <c r="PTP975" s="26"/>
      <c r="PTQ975" s="26"/>
      <c r="PTR975" s="26"/>
      <c r="PTS975" s="26"/>
      <c r="PTT975" s="26"/>
      <c r="PTU975" s="26"/>
      <c r="PTV975" s="26"/>
      <c r="PTW975" s="26"/>
      <c r="PTX975" s="26"/>
      <c r="PTY975" s="26"/>
      <c r="PTZ975" s="26"/>
      <c r="PUA975" s="26"/>
      <c r="PUB975" s="26"/>
      <c r="PUC975" s="26"/>
      <c r="PUD975" s="26"/>
      <c r="PUE975" s="26"/>
      <c r="PUF975" s="26"/>
      <c r="PUG975" s="26"/>
      <c r="PUH975" s="26"/>
      <c r="PUI975" s="26"/>
      <c r="PUJ975" s="26"/>
      <c r="PUK975" s="26"/>
      <c r="PUL975" s="26"/>
      <c r="PUM975" s="26"/>
      <c r="PUN975" s="26"/>
      <c r="PUO975" s="26"/>
      <c r="PUP975" s="26"/>
      <c r="PUQ975" s="26"/>
      <c r="PUR975" s="26"/>
      <c r="PUS975" s="26"/>
      <c r="PUT975" s="26"/>
      <c r="PUU975" s="26"/>
      <c r="PUV975" s="26"/>
      <c r="PUW975" s="26"/>
      <c r="PUX975" s="26"/>
      <c r="PUY975" s="26"/>
      <c r="PUZ975" s="26"/>
      <c r="PVA975" s="26"/>
      <c r="PVB975" s="26"/>
      <c r="PVC975" s="26"/>
      <c r="PVD975" s="26"/>
      <c r="PVE975" s="26"/>
      <c r="PVF975" s="26"/>
      <c r="PVG975" s="26"/>
      <c r="PVH975" s="26"/>
      <c r="PVI975" s="26"/>
      <c r="PVJ975" s="26"/>
      <c r="PVK975" s="26"/>
      <c r="PVL975" s="26"/>
      <c r="PVM975" s="26"/>
      <c r="PVN975" s="26"/>
      <c r="PVO975" s="26"/>
      <c r="PVP975" s="26"/>
      <c r="PVQ975" s="26"/>
      <c r="PVR975" s="26"/>
      <c r="PVS975" s="26"/>
      <c r="PVT975" s="26"/>
      <c r="PVU975" s="26"/>
      <c r="PVV975" s="26"/>
      <c r="PVW975" s="26"/>
      <c r="PVX975" s="26"/>
      <c r="PVY975" s="26"/>
      <c r="PVZ975" s="26"/>
      <c r="PWA975" s="26"/>
      <c r="PWB975" s="26"/>
      <c r="PWC975" s="26"/>
      <c r="PWD975" s="26"/>
      <c r="PWE975" s="26"/>
      <c r="PWF975" s="26"/>
      <c r="PWG975" s="26"/>
      <c r="PWH975" s="26"/>
      <c r="PWI975" s="26"/>
      <c r="PWJ975" s="26"/>
      <c r="PWK975" s="26"/>
      <c r="PWL975" s="26"/>
      <c r="PWM975" s="26"/>
      <c r="PWN975" s="26"/>
      <c r="PWO975" s="26"/>
      <c r="PWP975" s="26"/>
      <c r="PWQ975" s="26"/>
      <c r="PWR975" s="26"/>
      <c r="PWS975" s="26"/>
      <c r="PWT975" s="26"/>
      <c r="PWU975" s="26"/>
      <c r="PWV975" s="26"/>
      <c r="PWW975" s="26"/>
      <c r="PWX975" s="26"/>
      <c r="PWY975" s="26"/>
      <c r="PWZ975" s="26"/>
      <c r="PXA975" s="26"/>
      <c r="PXB975" s="26"/>
      <c r="PXC975" s="26"/>
      <c r="PXD975" s="26"/>
      <c r="PXE975" s="26"/>
      <c r="PXF975" s="26"/>
      <c r="PXG975" s="26"/>
      <c r="PXH975" s="26"/>
      <c r="PXI975" s="26"/>
      <c r="PXJ975" s="26"/>
      <c r="PXK975" s="26"/>
      <c r="PXL975" s="26"/>
      <c r="PXM975" s="26"/>
      <c r="PXN975" s="26"/>
      <c r="PXO975" s="26"/>
      <c r="PXP975" s="26"/>
      <c r="PXQ975" s="26"/>
      <c r="PXR975" s="26"/>
      <c r="PXS975" s="26"/>
      <c r="PXT975" s="26"/>
      <c r="PXU975" s="26"/>
      <c r="PXV975" s="26"/>
      <c r="PXW975" s="26"/>
      <c r="PXX975" s="26"/>
      <c r="PXY975" s="26"/>
      <c r="PXZ975" s="26"/>
      <c r="PYA975" s="26"/>
      <c r="PYB975" s="26"/>
      <c r="PYC975" s="26"/>
      <c r="PYD975" s="26"/>
      <c r="PYE975" s="26"/>
      <c r="PYF975" s="26"/>
      <c r="PYG975" s="26"/>
      <c r="PYH975" s="26"/>
      <c r="PYI975" s="26"/>
      <c r="PYJ975" s="26"/>
      <c r="PYK975" s="26"/>
      <c r="PYL975" s="26"/>
      <c r="PYM975" s="26"/>
      <c r="PYN975" s="26"/>
      <c r="PYO975" s="26"/>
      <c r="PYP975" s="26"/>
      <c r="PYQ975" s="26"/>
      <c r="PYR975" s="26"/>
      <c r="PYS975" s="26"/>
      <c r="PYT975" s="26"/>
      <c r="PYU975" s="26"/>
      <c r="PYV975" s="26"/>
      <c r="PYW975" s="26"/>
      <c r="PYX975" s="26"/>
      <c r="PYY975" s="26"/>
      <c r="PYZ975" s="26"/>
      <c r="PZA975" s="26"/>
      <c r="PZB975" s="26"/>
      <c r="PZC975" s="26"/>
      <c r="PZD975" s="26"/>
      <c r="PZE975" s="26"/>
      <c r="PZF975" s="26"/>
      <c r="PZG975" s="26"/>
      <c r="PZH975" s="26"/>
      <c r="PZI975" s="26"/>
      <c r="PZJ975" s="26"/>
      <c r="PZK975" s="26"/>
      <c r="PZL975" s="26"/>
      <c r="PZM975" s="26"/>
      <c r="PZN975" s="26"/>
      <c r="PZO975" s="26"/>
      <c r="PZP975" s="26"/>
      <c r="PZQ975" s="26"/>
      <c r="PZR975" s="26"/>
      <c r="PZS975" s="26"/>
      <c r="PZT975" s="26"/>
      <c r="PZU975" s="26"/>
      <c r="PZV975" s="26"/>
      <c r="PZW975" s="26"/>
      <c r="PZX975" s="26"/>
      <c r="PZY975" s="26"/>
      <c r="PZZ975" s="26"/>
      <c r="QAA975" s="26"/>
      <c r="QAB975" s="26"/>
      <c r="QAC975" s="26"/>
      <c r="QAD975" s="26"/>
      <c r="QAE975" s="26"/>
      <c r="QAF975" s="26"/>
      <c r="QAG975" s="26"/>
      <c r="QAH975" s="26"/>
      <c r="QAI975" s="26"/>
      <c r="QAJ975" s="26"/>
      <c r="QAK975" s="26"/>
      <c r="QAL975" s="26"/>
      <c r="QAM975" s="26"/>
      <c r="QAN975" s="26"/>
      <c r="QAO975" s="26"/>
      <c r="QAP975" s="26"/>
      <c r="QAQ975" s="26"/>
      <c r="QAR975" s="26"/>
      <c r="QAS975" s="26"/>
      <c r="QAT975" s="26"/>
      <c r="QAU975" s="26"/>
      <c r="QAV975" s="26"/>
      <c r="QAW975" s="26"/>
      <c r="QAX975" s="26"/>
      <c r="QAY975" s="26"/>
      <c r="QAZ975" s="26"/>
      <c r="QBA975" s="26"/>
      <c r="QBB975" s="26"/>
      <c r="QBC975" s="26"/>
      <c r="QBD975" s="26"/>
      <c r="QBE975" s="26"/>
      <c r="QBF975" s="26"/>
      <c r="QBG975" s="26"/>
      <c r="QBH975" s="26"/>
      <c r="QBI975" s="26"/>
      <c r="QBJ975" s="26"/>
      <c r="QBK975" s="26"/>
      <c r="QBL975" s="26"/>
      <c r="QBM975" s="26"/>
      <c r="QBN975" s="26"/>
      <c r="QBO975" s="26"/>
      <c r="QBP975" s="26"/>
      <c r="QBQ975" s="26"/>
      <c r="QBR975" s="26"/>
      <c r="QBS975" s="26"/>
      <c r="QBT975" s="26"/>
      <c r="QBU975" s="26"/>
      <c r="QBV975" s="26"/>
      <c r="QBW975" s="26"/>
      <c r="QBX975" s="26"/>
      <c r="QBY975" s="26"/>
      <c r="QBZ975" s="26"/>
      <c r="QCA975" s="26"/>
      <c r="QCB975" s="26"/>
      <c r="QCC975" s="26"/>
      <c r="QCD975" s="26"/>
      <c r="QCE975" s="26"/>
      <c r="QCF975" s="26"/>
      <c r="QCG975" s="26"/>
      <c r="QCH975" s="26"/>
      <c r="QCI975" s="26"/>
      <c r="QCJ975" s="26"/>
      <c r="QCK975" s="26"/>
      <c r="QCL975" s="26"/>
      <c r="QCM975" s="26"/>
      <c r="QCN975" s="26"/>
      <c r="QCO975" s="26"/>
      <c r="QCP975" s="26"/>
      <c r="QCQ975" s="26"/>
      <c r="QCR975" s="26"/>
      <c r="QCS975" s="26"/>
      <c r="QCT975" s="26"/>
      <c r="QCU975" s="26"/>
      <c r="QCV975" s="26"/>
      <c r="QCW975" s="26"/>
      <c r="QCX975" s="26"/>
      <c r="QCY975" s="26"/>
      <c r="QCZ975" s="26"/>
      <c r="QDA975" s="26"/>
      <c r="QDB975" s="26"/>
      <c r="QDC975" s="26"/>
      <c r="QDD975" s="26"/>
      <c r="QDE975" s="26"/>
      <c r="QDF975" s="26"/>
      <c r="QDG975" s="26"/>
      <c r="QDH975" s="26"/>
      <c r="QDI975" s="26"/>
      <c r="QDJ975" s="26"/>
      <c r="QDK975" s="26"/>
      <c r="QDL975" s="26"/>
      <c r="QDM975" s="26"/>
      <c r="QDN975" s="26"/>
      <c r="QDO975" s="26"/>
      <c r="QDP975" s="26"/>
      <c r="QDQ975" s="26"/>
      <c r="QDR975" s="26"/>
      <c r="QDS975" s="26"/>
      <c r="QDT975" s="26"/>
      <c r="QDU975" s="26"/>
      <c r="QDV975" s="26"/>
      <c r="QDW975" s="26"/>
      <c r="QDX975" s="26"/>
      <c r="QDY975" s="26"/>
      <c r="QDZ975" s="26"/>
      <c r="QEA975" s="26"/>
      <c r="QEB975" s="26"/>
      <c r="QEC975" s="26"/>
      <c r="QED975" s="26"/>
      <c r="QEE975" s="26"/>
      <c r="QEF975" s="26"/>
      <c r="QEG975" s="26"/>
      <c r="QEH975" s="26"/>
      <c r="QEI975" s="26"/>
      <c r="QEJ975" s="26"/>
      <c r="QEK975" s="26"/>
      <c r="QEL975" s="26"/>
      <c r="QEM975" s="26"/>
      <c r="QEN975" s="26"/>
      <c r="QEO975" s="26"/>
      <c r="QEP975" s="26"/>
      <c r="QEQ975" s="26"/>
      <c r="QER975" s="26"/>
      <c r="QES975" s="26"/>
      <c r="QET975" s="26"/>
      <c r="QEU975" s="26"/>
      <c r="QEV975" s="26"/>
      <c r="QEW975" s="26"/>
      <c r="QEX975" s="26"/>
      <c r="QEY975" s="26"/>
      <c r="QEZ975" s="26"/>
      <c r="QFA975" s="26"/>
      <c r="QFB975" s="26"/>
      <c r="QFC975" s="26"/>
      <c r="QFD975" s="26"/>
      <c r="QFE975" s="26"/>
      <c r="QFF975" s="26"/>
      <c r="QFG975" s="26"/>
      <c r="QFH975" s="26"/>
      <c r="QFI975" s="26"/>
      <c r="QFJ975" s="26"/>
      <c r="QFK975" s="26"/>
      <c r="QFL975" s="26"/>
      <c r="QFM975" s="26"/>
      <c r="QFN975" s="26"/>
      <c r="QFO975" s="26"/>
      <c r="QFP975" s="26"/>
      <c r="QFQ975" s="26"/>
      <c r="QFR975" s="26"/>
      <c r="QFS975" s="26"/>
      <c r="QFT975" s="26"/>
      <c r="QFU975" s="26"/>
      <c r="QFV975" s="26"/>
      <c r="QFW975" s="26"/>
      <c r="QFX975" s="26"/>
      <c r="QFY975" s="26"/>
      <c r="QFZ975" s="26"/>
      <c r="QGA975" s="26"/>
      <c r="QGB975" s="26"/>
      <c r="QGC975" s="26"/>
      <c r="QGD975" s="26"/>
      <c r="QGE975" s="26"/>
      <c r="QGF975" s="26"/>
      <c r="QGG975" s="26"/>
      <c r="QGH975" s="26"/>
      <c r="QGI975" s="26"/>
      <c r="QGJ975" s="26"/>
      <c r="QGK975" s="26"/>
      <c r="QGL975" s="26"/>
      <c r="QGM975" s="26"/>
      <c r="QGN975" s="26"/>
      <c r="QGO975" s="26"/>
      <c r="QGP975" s="26"/>
      <c r="QGQ975" s="26"/>
      <c r="QGR975" s="26"/>
      <c r="QGS975" s="26"/>
      <c r="QGT975" s="26"/>
      <c r="QGU975" s="26"/>
      <c r="QGV975" s="26"/>
      <c r="QGW975" s="26"/>
      <c r="QGX975" s="26"/>
      <c r="QGY975" s="26"/>
      <c r="QGZ975" s="26"/>
      <c r="QHA975" s="26"/>
      <c r="QHB975" s="26"/>
      <c r="QHC975" s="26"/>
      <c r="QHD975" s="26"/>
      <c r="QHE975" s="26"/>
      <c r="QHF975" s="26"/>
      <c r="QHG975" s="26"/>
      <c r="QHH975" s="26"/>
      <c r="QHI975" s="26"/>
      <c r="QHJ975" s="26"/>
      <c r="QHK975" s="26"/>
      <c r="QHL975" s="26"/>
      <c r="QHM975" s="26"/>
      <c r="QHN975" s="26"/>
      <c r="QHO975" s="26"/>
      <c r="QHP975" s="26"/>
      <c r="QHQ975" s="26"/>
      <c r="QHR975" s="26"/>
      <c r="QHS975" s="26"/>
      <c r="QHT975" s="26"/>
      <c r="QHU975" s="26"/>
      <c r="QHV975" s="26"/>
      <c r="QHW975" s="26"/>
      <c r="QHX975" s="26"/>
      <c r="QHY975" s="26"/>
      <c r="QHZ975" s="26"/>
      <c r="QIA975" s="26"/>
      <c r="QIB975" s="26"/>
      <c r="QIC975" s="26"/>
      <c r="QID975" s="26"/>
      <c r="QIE975" s="26"/>
      <c r="QIF975" s="26"/>
      <c r="QIG975" s="26"/>
      <c r="QIH975" s="26"/>
      <c r="QII975" s="26"/>
      <c r="QIJ975" s="26"/>
      <c r="QIK975" s="26"/>
      <c r="QIL975" s="26"/>
      <c r="QIM975" s="26"/>
      <c r="QIN975" s="26"/>
      <c r="QIO975" s="26"/>
      <c r="QIP975" s="26"/>
      <c r="QIQ975" s="26"/>
      <c r="QIR975" s="26"/>
      <c r="QIS975" s="26"/>
      <c r="QIT975" s="26"/>
      <c r="QIU975" s="26"/>
      <c r="QIV975" s="26"/>
      <c r="QIW975" s="26"/>
      <c r="QIX975" s="26"/>
      <c r="QIY975" s="26"/>
      <c r="QIZ975" s="26"/>
      <c r="QJA975" s="26"/>
      <c r="QJB975" s="26"/>
      <c r="QJC975" s="26"/>
      <c r="QJD975" s="26"/>
      <c r="QJE975" s="26"/>
      <c r="QJF975" s="26"/>
      <c r="QJG975" s="26"/>
      <c r="QJH975" s="26"/>
      <c r="QJI975" s="26"/>
      <c r="QJJ975" s="26"/>
      <c r="QJK975" s="26"/>
      <c r="QJL975" s="26"/>
      <c r="QJM975" s="26"/>
      <c r="QJN975" s="26"/>
      <c r="QJO975" s="26"/>
      <c r="QJP975" s="26"/>
      <c r="QJQ975" s="26"/>
      <c r="QJR975" s="26"/>
      <c r="QJS975" s="26"/>
      <c r="QJT975" s="26"/>
      <c r="QJU975" s="26"/>
      <c r="QJV975" s="26"/>
      <c r="QJW975" s="26"/>
      <c r="QJX975" s="26"/>
      <c r="QJY975" s="26"/>
      <c r="QJZ975" s="26"/>
      <c r="QKA975" s="26"/>
      <c r="QKB975" s="26"/>
      <c r="QKC975" s="26"/>
      <c r="QKD975" s="26"/>
      <c r="QKE975" s="26"/>
      <c r="QKF975" s="26"/>
      <c r="QKG975" s="26"/>
      <c r="QKH975" s="26"/>
      <c r="QKI975" s="26"/>
      <c r="QKJ975" s="26"/>
      <c r="QKK975" s="26"/>
      <c r="QKL975" s="26"/>
      <c r="QKM975" s="26"/>
      <c r="QKN975" s="26"/>
      <c r="QKO975" s="26"/>
      <c r="QKP975" s="26"/>
      <c r="QKQ975" s="26"/>
      <c r="QKR975" s="26"/>
      <c r="QKS975" s="26"/>
      <c r="QKT975" s="26"/>
      <c r="QKU975" s="26"/>
      <c r="QKV975" s="26"/>
      <c r="QKW975" s="26"/>
      <c r="QKX975" s="26"/>
      <c r="QKY975" s="26"/>
      <c r="QKZ975" s="26"/>
      <c r="QLA975" s="26"/>
      <c r="QLB975" s="26"/>
      <c r="QLC975" s="26"/>
      <c r="QLD975" s="26"/>
      <c r="QLE975" s="26"/>
      <c r="QLF975" s="26"/>
      <c r="QLG975" s="26"/>
      <c r="QLH975" s="26"/>
      <c r="QLI975" s="26"/>
      <c r="QLJ975" s="26"/>
      <c r="QLK975" s="26"/>
      <c r="QLL975" s="26"/>
      <c r="QLM975" s="26"/>
      <c r="QLN975" s="26"/>
      <c r="QLO975" s="26"/>
      <c r="QLP975" s="26"/>
      <c r="QLQ975" s="26"/>
      <c r="QLR975" s="26"/>
      <c r="QLS975" s="26"/>
      <c r="QLT975" s="26"/>
      <c r="QLU975" s="26"/>
      <c r="QLV975" s="26"/>
      <c r="QLW975" s="26"/>
      <c r="QLX975" s="26"/>
      <c r="QLY975" s="26"/>
      <c r="QLZ975" s="26"/>
      <c r="QMA975" s="26"/>
      <c r="QMB975" s="26"/>
      <c r="QMC975" s="26"/>
      <c r="QMD975" s="26"/>
      <c r="QME975" s="26"/>
      <c r="QMF975" s="26"/>
      <c r="QMG975" s="26"/>
      <c r="QMH975" s="26"/>
      <c r="QMI975" s="26"/>
      <c r="QMJ975" s="26"/>
      <c r="QMK975" s="26"/>
      <c r="QML975" s="26"/>
      <c r="QMM975" s="26"/>
      <c r="QMN975" s="26"/>
      <c r="QMO975" s="26"/>
      <c r="QMP975" s="26"/>
      <c r="QMQ975" s="26"/>
      <c r="QMR975" s="26"/>
      <c r="QMS975" s="26"/>
      <c r="QMT975" s="26"/>
      <c r="QMU975" s="26"/>
      <c r="QMV975" s="26"/>
      <c r="QMW975" s="26"/>
      <c r="QMX975" s="26"/>
      <c r="QMY975" s="26"/>
      <c r="QMZ975" s="26"/>
      <c r="QNA975" s="26"/>
      <c r="QNB975" s="26"/>
      <c r="QNC975" s="26"/>
      <c r="QND975" s="26"/>
      <c r="QNE975" s="26"/>
      <c r="QNF975" s="26"/>
      <c r="QNG975" s="26"/>
      <c r="QNH975" s="26"/>
      <c r="QNI975" s="26"/>
      <c r="QNJ975" s="26"/>
      <c r="QNK975" s="26"/>
      <c r="QNL975" s="26"/>
      <c r="QNM975" s="26"/>
      <c r="QNN975" s="26"/>
      <c r="QNO975" s="26"/>
      <c r="QNP975" s="26"/>
      <c r="QNQ975" s="26"/>
      <c r="QNR975" s="26"/>
      <c r="QNS975" s="26"/>
      <c r="QNT975" s="26"/>
      <c r="QNU975" s="26"/>
      <c r="QNV975" s="26"/>
      <c r="QNW975" s="26"/>
      <c r="QNX975" s="26"/>
      <c r="QNY975" s="26"/>
      <c r="QNZ975" s="26"/>
      <c r="QOA975" s="26"/>
      <c r="QOB975" s="26"/>
      <c r="QOC975" s="26"/>
      <c r="QOD975" s="26"/>
      <c r="QOE975" s="26"/>
      <c r="QOF975" s="26"/>
      <c r="QOG975" s="26"/>
      <c r="QOH975" s="26"/>
      <c r="QOI975" s="26"/>
      <c r="QOJ975" s="26"/>
      <c r="QOK975" s="26"/>
      <c r="QOL975" s="26"/>
      <c r="QOM975" s="26"/>
      <c r="QON975" s="26"/>
      <c r="QOO975" s="26"/>
      <c r="QOP975" s="26"/>
      <c r="QOQ975" s="26"/>
      <c r="QOR975" s="26"/>
      <c r="QOS975" s="26"/>
      <c r="QOT975" s="26"/>
      <c r="QOU975" s="26"/>
      <c r="QOV975" s="26"/>
      <c r="QOW975" s="26"/>
      <c r="QOX975" s="26"/>
      <c r="QOY975" s="26"/>
      <c r="QOZ975" s="26"/>
      <c r="QPA975" s="26"/>
      <c r="QPB975" s="26"/>
      <c r="QPC975" s="26"/>
      <c r="QPD975" s="26"/>
      <c r="QPE975" s="26"/>
      <c r="QPF975" s="26"/>
      <c r="QPG975" s="26"/>
      <c r="QPH975" s="26"/>
      <c r="QPI975" s="26"/>
      <c r="QPJ975" s="26"/>
      <c r="QPK975" s="26"/>
      <c r="QPL975" s="26"/>
      <c r="QPM975" s="26"/>
      <c r="QPN975" s="26"/>
      <c r="QPO975" s="26"/>
      <c r="QPP975" s="26"/>
      <c r="QPQ975" s="26"/>
      <c r="QPR975" s="26"/>
      <c r="QPS975" s="26"/>
      <c r="QPT975" s="26"/>
      <c r="QPU975" s="26"/>
      <c r="QPV975" s="26"/>
      <c r="QPW975" s="26"/>
      <c r="QPX975" s="26"/>
      <c r="QPY975" s="26"/>
      <c r="QPZ975" s="26"/>
      <c r="QQA975" s="26"/>
      <c r="QQB975" s="26"/>
      <c r="QQC975" s="26"/>
      <c r="QQD975" s="26"/>
      <c r="QQE975" s="26"/>
      <c r="QQF975" s="26"/>
      <c r="QQG975" s="26"/>
      <c r="QQH975" s="26"/>
      <c r="QQI975" s="26"/>
      <c r="QQJ975" s="26"/>
      <c r="QQK975" s="26"/>
      <c r="QQL975" s="26"/>
      <c r="QQM975" s="26"/>
      <c r="QQN975" s="26"/>
      <c r="QQO975" s="26"/>
      <c r="QQP975" s="26"/>
      <c r="QQQ975" s="26"/>
      <c r="QQR975" s="26"/>
      <c r="QQS975" s="26"/>
      <c r="QQT975" s="26"/>
      <c r="QQU975" s="26"/>
      <c r="QQV975" s="26"/>
      <c r="QQW975" s="26"/>
      <c r="QQX975" s="26"/>
      <c r="QQY975" s="26"/>
      <c r="QQZ975" s="26"/>
      <c r="QRA975" s="26"/>
      <c r="QRB975" s="26"/>
      <c r="QRC975" s="26"/>
      <c r="QRD975" s="26"/>
      <c r="QRE975" s="26"/>
      <c r="QRF975" s="26"/>
      <c r="QRG975" s="26"/>
      <c r="QRH975" s="26"/>
      <c r="QRI975" s="26"/>
      <c r="QRJ975" s="26"/>
      <c r="QRK975" s="26"/>
      <c r="QRL975" s="26"/>
      <c r="QRM975" s="26"/>
      <c r="QRN975" s="26"/>
      <c r="QRO975" s="26"/>
      <c r="QRP975" s="26"/>
      <c r="QRQ975" s="26"/>
      <c r="QRR975" s="26"/>
      <c r="QRS975" s="26"/>
      <c r="QRT975" s="26"/>
      <c r="QRU975" s="26"/>
      <c r="QRV975" s="26"/>
      <c r="QRW975" s="26"/>
      <c r="QRX975" s="26"/>
      <c r="QRY975" s="26"/>
      <c r="QRZ975" s="26"/>
      <c r="QSA975" s="26"/>
      <c r="QSB975" s="26"/>
      <c r="QSC975" s="26"/>
      <c r="QSD975" s="26"/>
      <c r="QSE975" s="26"/>
      <c r="QSF975" s="26"/>
      <c r="QSG975" s="26"/>
      <c r="QSH975" s="26"/>
      <c r="QSI975" s="26"/>
      <c r="QSJ975" s="26"/>
      <c r="QSK975" s="26"/>
      <c r="QSL975" s="26"/>
      <c r="QSM975" s="26"/>
      <c r="QSN975" s="26"/>
      <c r="QSO975" s="26"/>
      <c r="QSP975" s="26"/>
      <c r="QSQ975" s="26"/>
      <c r="QSR975" s="26"/>
      <c r="QSS975" s="26"/>
      <c r="QST975" s="26"/>
      <c r="QSU975" s="26"/>
      <c r="QSV975" s="26"/>
      <c r="QSW975" s="26"/>
      <c r="QSX975" s="26"/>
      <c r="QSY975" s="26"/>
      <c r="QSZ975" s="26"/>
      <c r="QTA975" s="26"/>
      <c r="QTB975" s="26"/>
      <c r="QTC975" s="26"/>
      <c r="QTD975" s="26"/>
      <c r="QTE975" s="26"/>
      <c r="QTF975" s="26"/>
      <c r="QTG975" s="26"/>
      <c r="QTH975" s="26"/>
      <c r="QTI975" s="26"/>
      <c r="QTJ975" s="26"/>
      <c r="QTK975" s="26"/>
      <c r="QTL975" s="26"/>
      <c r="QTM975" s="26"/>
      <c r="QTN975" s="26"/>
      <c r="QTO975" s="26"/>
      <c r="QTP975" s="26"/>
      <c r="QTQ975" s="26"/>
      <c r="QTR975" s="26"/>
      <c r="QTS975" s="26"/>
      <c r="QTT975" s="26"/>
      <c r="QTU975" s="26"/>
      <c r="QTV975" s="26"/>
      <c r="QTW975" s="26"/>
      <c r="QTX975" s="26"/>
      <c r="QTY975" s="26"/>
      <c r="QTZ975" s="26"/>
      <c r="QUA975" s="26"/>
      <c r="QUB975" s="26"/>
      <c r="QUC975" s="26"/>
      <c r="QUD975" s="26"/>
      <c r="QUE975" s="26"/>
      <c r="QUF975" s="26"/>
      <c r="QUG975" s="26"/>
      <c r="QUH975" s="26"/>
      <c r="QUI975" s="26"/>
      <c r="QUJ975" s="26"/>
      <c r="QUK975" s="26"/>
      <c r="QUL975" s="26"/>
      <c r="QUM975" s="26"/>
      <c r="QUN975" s="26"/>
      <c r="QUO975" s="26"/>
      <c r="QUP975" s="26"/>
      <c r="QUQ975" s="26"/>
      <c r="QUR975" s="26"/>
      <c r="QUS975" s="26"/>
      <c r="QUT975" s="26"/>
      <c r="QUU975" s="26"/>
      <c r="QUV975" s="26"/>
      <c r="QUW975" s="26"/>
      <c r="QUX975" s="26"/>
      <c r="QUY975" s="26"/>
      <c r="QUZ975" s="26"/>
      <c r="QVA975" s="26"/>
      <c r="QVB975" s="26"/>
      <c r="QVC975" s="26"/>
      <c r="QVD975" s="26"/>
      <c r="QVE975" s="26"/>
      <c r="QVF975" s="26"/>
      <c r="QVG975" s="26"/>
      <c r="QVH975" s="26"/>
      <c r="QVI975" s="26"/>
      <c r="QVJ975" s="26"/>
      <c r="QVK975" s="26"/>
      <c r="QVL975" s="26"/>
      <c r="QVM975" s="26"/>
      <c r="QVN975" s="26"/>
      <c r="QVO975" s="26"/>
      <c r="QVP975" s="26"/>
      <c r="QVQ975" s="26"/>
      <c r="QVR975" s="26"/>
      <c r="QVS975" s="26"/>
      <c r="QVT975" s="26"/>
      <c r="QVU975" s="26"/>
      <c r="QVV975" s="26"/>
      <c r="QVW975" s="26"/>
      <c r="QVX975" s="26"/>
      <c r="QVY975" s="26"/>
      <c r="QVZ975" s="26"/>
      <c r="QWA975" s="26"/>
      <c r="QWB975" s="26"/>
      <c r="QWC975" s="26"/>
      <c r="QWD975" s="26"/>
      <c r="QWE975" s="26"/>
      <c r="QWF975" s="26"/>
      <c r="QWG975" s="26"/>
      <c r="QWH975" s="26"/>
      <c r="QWI975" s="26"/>
      <c r="QWJ975" s="26"/>
      <c r="QWK975" s="26"/>
      <c r="QWL975" s="26"/>
      <c r="QWM975" s="26"/>
      <c r="QWN975" s="26"/>
      <c r="QWO975" s="26"/>
      <c r="QWP975" s="26"/>
      <c r="QWQ975" s="26"/>
      <c r="QWR975" s="26"/>
      <c r="QWS975" s="26"/>
      <c r="QWT975" s="26"/>
      <c r="QWU975" s="26"/>
      <c r="QWV975" s="26"/>
      <c r="QWW975" s="26"/>
      <c r="QWX975" s="26"/>
      <c r="QWY975" s="26"/>
      <c r="QWZ975" s="26"/>
      <c r="QXA975" s="26"/>
      <c r="QXB975" s="26"/>
      <c r="QXC975" s="26"/>
      <c r="QXD975" s="26"/>
      <c r="QXE975" s="26"/>
      <c r="QXF975" s="26"/>
      <c r="QXG975" s="26"/>
      <c r="QXH975" s="26"/>
      <c r="QXI975" s="26"/>
      <c r="QXJ975" s="26"/>
      <c r="QXK975" s="26"/>
      <c r="QXL975" s="26"/>
      <c r="QXM975" s="26"/>
      <c r="QXN975" s="26"/>
      <c r="QXO975" s="26"/>
      <c r="QXP975" s="26"/>
      <c r="QXQ975" s="26"/>
      <c r="QXR975" s="26"/>
      <c r="QXS975" s="26"/>
      <c r="QXT975" s="26"/>
      <c r="QXU975" s="26"/>
      <c r="QXV975" s="26"/>
      <c r="QXW975" s="26"/>
      <c r="QXX975" s="26"/>
      <c r="QXY975" s="26"/>
      <c r="QXZ975" s="26"/>
      <c r="QYA975" s="26"/>
      <c r="QYB975" s="26"/>
      <c r="QYC975" s="26"/>
      <c r="QYD975" s="26"/>
      <c r="QYE975" s="26"/>
      <c r="QYF975" s="26"/>
      <c r="QYG975" s="26"/>
      <c r="QYH975" s="26"/>
      <c r="QYI975" s="26"/>
      <c r="QYJ975" s="26"/>
      <c r="QYK975" s="26"/>
      <c r="QYL975" s="26"/>
      <c r="QYM975" s="26"/>
      <c r="QYN975" s="26"/>
      <c r="QYO975" s="26"/>
      <c r="QYP975" s="26"/>
      <c r="QYQ975" s="26"/>
      <c r="QYR975" s="26"/>
      <c r="QYS975" s="26"/>
      <c r="QYT975" s="26"/>
      <c r="QYU975" s="26"/>
      <c r="QYV975" s="26"/>
      <c r="QYW975" s="26"/>
      <c r="QYX975" s="26"/>
      <c r="QYY975" s="26"/>
      <c r="QYZ975" s="26"/>
      <c r="QZA975" s="26"/>
      <c r="QZB975" s="26"/>
      <c r="QZC975" s="26"/>
      <c r="QZD975" s="26"/>
      <c r="QZE975" s="26"/>
      <c r="QZF975" s="26"/>
      <c r="QZG975" s="26"/>
      <c r="QZH975" s="26"/>
      <c r="QZI975" s="26"/>
      <c r="QZJ975" s="26"/>
      <c r="QZK975" s="26"/>
      <c r="QZL975" s="26"/>
      <c r="QZM975" s="26"/>
      <c r="QZN975" s="26"/>
      <c r="QZO975" s="26"/>
      <c r="QZP975" s="26"/>
      <c r="QZQ975" s="26"/>
      <c r="QZR975" s="26"/>
      <c r="QZS975" s="26"/>
      <c r="QZT975" s="26"/>
      <c r="QZU975" s="26"/>
      <c r="QZV975" s="26"/>
      <c r="QZW975" s="26"/>
      <c r="QZX975" s="26"/>
      <c r="QZY975" s="26"/>
      <c r="QZZ975" s="26"/>
      <c r="RAA975" s="26"/>
      <c r="RAB975" s="26"/>
      <c r="RAC975" s="26"/>
      <c r="RAD975" s="26"/>
      <c r="RAE975" s="26"/>
      <c r="RAF975" s="26"/>
      <c r="RAG975" s="26"/>
      <c r="RAH975" s="26"/>
      <c r="RAI975" s="26"/>
      <c r="RAJ975" s="26"/>
      <c r="RAK975" s="26"/>
      <c r="RAL975" s="26"/>
      <c r="RAM975" s="26"/>
      <c r="RAN975" s="26"/>
      <c r="RAO975" s="26"/>
      <c r="RAP975" s="26"/>
      <c r="RAQ975" s="26"/>
      <c r="RAR975" s="26"/>
      <c r="RAS975" s="26"/>
      <c r="RAT975" s="26"/>
      <c r="RAU975" s="26"/>
      <c r="RAV975" s="26"/>
      <c r="RAW975" s="26"/>
      <c r="RAX975" s="26"/>
      <c r="RAY975" s="26"/>
      <c r="RAZ975" s="26"/>
      <c r="RBA975" s="26"/>
      <c r="RBB975" s="26"/>
      <c r="RBC975" s="26"/>
      <c r="RBD975" s="26"/>
      <c r="RBE975" s="26"/>
      <c r="RBF975" s="26"/>
      <c r="RBG975" s="26"/>
      <c r="RBH975" s="26"/>
      <c r="RBI975" s="26"/>
      <c r="RBJ975" s="26"/>
      <c r="RBK975" s="26"/>
      <c r="RBL975" s="26"/>
      <c r="RBM975" s="26"/>
      <c r="RBN975" s="26"/>
      <c r="RBO975" s="26"/>
      <c r="RBP975" s="26"/>
      <c r="RBQ975" s="26"/>
      <c r="RBR975" s="26"/>
      <c r="RBS975" s="26"/>
      <c r="RBT975" s="26"/>
      <c r="RBU975" s="26"/>
      <c r="RBV975" s="26"/>
      <c r="RBW975" s="26"/>
      <c r="RBX975" s="26"/>
      <c r="RBY975" s="26"/>
      <c r="RBZ975" s="26"/>
      <c r="RCA975" s="26"/>
      <c r="RCB975" s="26"/>
      <c r="RCC975" s="26"/>
      <c r="RCD975" s="26"/>
      <c r="RCE975" s="26"/>
      <c r="RCF975" s="26"/>
      <c r="RCG975" s="26"/>
      <c r="RCH975" s="26"/>
      <c r="RCI975" s="26"/>
      <c r="RCJ975" s="26"/>
      <c r="RCK975" s="26"/>
      <c r="RCL975" s="26"/>
      <c r="RCM975" s="26"/>
      <c r="RCN975" s="26"/>
      <c r="RCO975" s="26"/>
      <c r="RCP975" s="26"/>
      <c r="RCQ975" s="26"/>
      <c r="RCR975" s="26"/>
      <c r="RCS975" s="26"/>
      <c r="RCT975" s="26"/>
      <c r="RCU975" s="26"/>
      <c r="RCV975" s="26"/>
      <c r="RCW975" s="26"/>
      <c r="RCX975" s="26"/>
      <c r="RCY975" s="26"/>
      <c r="RCZ975" s="26"/>
      <c r="RDA975" s="26"/>
      <c r="RDB975" s="26"/>
      <c r="RDC975" s="26"/>
      <c r="RDD975" s="26"/>
      <c r="RDE975" s="26"/>
      <c r="RDF975" s="26"/>
      <c r="RDG975" s="26"/>
      <c r="RDH975" s="26"/>
      <c r="RDI975" s="26"/>
      <c r="RDJ975" s="26"/>
      <c r="RDK975" s="26"/>
      <c r="RDL975" s="26"/>
      <c r="RDM975" s="26"/>
      <c r="RDN975" s="26"/>
      <c r="RDO975" s="26"/>
      <c r="RDP975" s="26"/>
      <c r="RDQ975" s="26"/>
      <c r="RDR975" s="26"/>
      <c r="RDS975" s="26"/>
      <c r="RDT975" s="26"/>
      <c r="RDU975" s="26"/>
      <c r="RDV975" s="26"/>
      <c r="RDW975" s="26"/>
      <c r="RDX975" s="26"/>
      <c r="RDY975" s="26"/>
      <c r="RDZ975" s="26"/>
      <c r="REA975" s="26"/>
      <c r="REB975" s="26"/>
      <c r="REC975" s="26"/>
      <c r="RED975" s="26"/>
      <c r="REE975" s="26"/>
      <c r="REF975" s="26"/>
      <c r="REG975" s="26"/>
      <c r="REH975" s="26"/>
      <c r="REI975" s="26"/>
      <c r="REJ975" s="26"/>
      <c r="REK975" s="26"/>
      <c r="REL975" s="26"/>
      <c r="REM975" s="26"/>
      <c r="REN975" s="26"/>
      <c r="REO975" s="26"/>
      <c r="REP975" s="26"/>
      <c r="REQ975" s="26"/>
      <c r="RER975" s="26"/>
      <c r="RES975" s="26"/>
      <c r="RET975" s="26"/>
      <c r="REU975" s="26"/>
      <c r="REV975" s="26"/>
      <c r="REW975" s="26"/>
      <c r="REX975" s="26"/>
      <c r="REY975" s="26"/>
      <c r="REZ975" s="26"/>
      <c r="RFA975" s="26"/>
      <c r="RFB975" s="26"/>
      <c r="RFC975" s="26"/>
      <c r="RFD975" s="26"/>
      <c r="RFE975" s="26"/>
      <c r="RFF975" s="26"/>
      <c r="RFG975" s="26"/>
      <c r="RFH975" s="26"/>
      <c r="RFI975" s="26"/>
      <c r="RFJ975" s="26"/>
      <c r="RFK975" s="26"/>
      <c r="RFL975" s="26"/>
      <c r="RFM975" s="26"/>
      <c r="RFN975" s="26"/>
      <c r="RFO975" s="26"/>
      <c r="RFP975" s="26"/>
      <c r="RFQ975" s="26"/>
      <c r="RFR975" s="26"/>
      <c r="RFS975" s="26"/>
      <c r="RFT975" s="26"/>
      <c r="RFU975" s="26"/>
      <c r="RFV975" s="26"/>
      <c r="RFW975" s="26"/>
      <c r="RFX975" s="26"/>
      <c r="RFY975" s="26"/>
      <c r="RFZ975" s="26"/>
      <c r="RGA975" s="26"/>
      <c r="RGB975" s="26"/>
      <c r="RGC975" s="26"/>
      <c r="RGD975" s="26"/>
      <c r="RGE975" s="26"/>
      <c r="RGF975" s="26"/>
      <c r="RGG975" s="26"/>
      <c r="RGH975" s="26"/>
      <c r="RGI975" s="26"/>
      <c r="RGJ975" s="26"/>
      <c r="RGK975" s="26"/>
      <c r="RGL975" s="26"/>
      <c r="RGM975" s="26"/>
      <c r="RGN975" s="26"/>
      <c r="RGO975" s="26"/>
      <c r="RGP975" s="26"/>
      <c r="RGQ975" s="26"/>
      <c r="RGR975" s="26"/>
      <c r="RGS975" s="26"/>
      <c r="RGT975" s="26"/>
      <c r="RGU975" s="26"/>
      <c r="RGV975" s="26"/>
      <c r="RGW975" s="26"/>
      <c r="RGX975" s="26"/>
      <c r="RGY975" s="26"/>
      <c r="RGZ975" s="26"/>
      <c r="RHA975" s="26"/>
      <c r="RHB975" s="26"/>
      <c r="RHC975" s="26"/>
      <c r="RHD975" s="26"/>
      <c r="RHE975" s="26"/>
      <c r="RHF975" s="26"/>
      <c r="RHG975" s="26"/>
      <c r="RHH975" s="26"/>
      <c r="RHI975" s="26"/>
      <c r="RHJ975" s="26"/>
      <c r="RHK975" s="26"/>
      <c r="RHL975" s="26"/>
      <c r="RHM975" s="26"/>
      <c r="RHN975" s="26"/>
      <c r="RHO975" s="26"/>
      <c r="RHP975" s="26"/>
      <c r="RHQ975" s="26"/>
      <c r="RHR975" s="26"/>
      <c r="RHS975" s="26"/>
      <c r="RHT975" s="26"/>
      <c r="RHU975" s="26"/>
      <c r="RHV975" s="26"/>
      <c r="RHW975" s="26"/>
      <c r="RHX975" s="26"/>
      <c r="RHY975" s="26"/>
      <c r="RHZ975" s="26"/>
      <c r="RIA975" s="26"/>
      <c r="RIB975" s="26"/>
      <c r="RIC975" s="26"/>
      <c r="RID975" s="26"/>
      <c r="RIE975" s="26"/>
      <c r="RIF975" s="26"/>
      <c r="RIG975" s="26"/>
      <c r="RIH975" s="26"/>
      <c r="RII975" s="26"/>
      <c r="RIJ975" s="26"/>
      <c r="RIK975" s="26"/>
      <c r="RIL975" s="26"/>
      <c r="RIM975" s="26"/>
      <c r="RIN975" s="26"/>
      <c r="RIO975" s="26"/>
      <c r="RIP975" s="26"/>
      <c r="RIQ975" s="26"/>
      <c r="RIR975" s="26"/>
      <c r="RIS975" s="26"/>
      <c r="RIT975" s="26"/>
      <c r="RIU975" s="26"/>
      <c r="RIV975" s="26"/>
      <c r="RIW975" s="26"/>
      <c r="RIX975" s="26"/>
      <c r="RIY975" s="26"/>
      <c r="RIZ975" s="26"/>
      <c r="RJA975" s="26"/>
      <c r="RJB975" s="26"/>
      <c r="RJC975" s="26"/>
      <c r="RJD975" s="26"/>
      <c r="RJE975" s="26"/>
      <c r="RJF975" s="26"/>
      <c r="RJG975" s="26"/>
      <c r="RJH975" s="26"/>
      <c r="RJI975" s="26"/>
      <c r="RJJ975" s="26"/>
      <c r="RJK975" s="26"/>
      <c r="RJL975" s="26"/>
      <c r="RJM975" s="26"/>
      <c r="RJN975" s="26"/>
      <c r="RJO975" s="26"/>
      <c r="RJP975" s="26"/>
      <c r="RJQ975" s="26"/>
      <c r="RJR975" s="26"/>
      <c r="RJS975" s="26"/>
      <c r="RJT975" s="26"/>
      <c r="RJU975" s="26"/>
      <c r="RJV975" s="26"/>
      <c r="RJW975" s="26"/>
      <c r="RJX975" s="26"/>
      <c r="RJY975" s="26"/>
      <c r="RJZ975" s="26"/>
      <c r="RKA975" s="26"/>
      <c r="RKB975" s="26"/>
      <c r="RKC975" s="26"/>
      <c r="RKD975" s="26"/>
      <c r="RKE975" s="26"/>
      <c r="RKF975" s="26"/>
      <c r="RKG975" s="26"/>
      <c r="RKH975" s="26"/>
      <c r="RKI975" s="26"/>
      <c r="RKJ975" s="26"/>
      <c r="RKK975" s="26"/>
      <c r="RKL975" s="26"/>
      <c r="RKM975" s="26"/>
      <c r="RKN975" s="26"/>
      <c r="RKO975" s="26"/>
      <c r="RKP975" s="26"/>
      <c r="RKQ975" s="26"/>
      <c r="RKR975" s="26"/>
      <c r="RKS975" s="26"/>
      <c r="RKT975" s="26"/>
      <c r="RKU975" s="26"/>
      <c r="RKV975" s="26"/>
      <c r="RKW975" s="26"/>
      <c r="RKX975" s="26"/>
      <c r="RKY975" s="26"/>
      <c r="RKZ975" s="26"/>
      <c r="RLA975" s="26"/>
      <c r="RLB975" s="26"/>
      <c r="RLC975" s="26"/>
      <c r="RLD975" s="26"/>
      <c r="RLE975" s="26"/>
      <c r="RLF975" s="26"/>
      <c r="RLG975" s="26"/>
      <c r="RLH975" s="26"/>
      <c r="RLI975" s="26"/>
      <c r="RLJ975" s="26"/>
      <c r="RLK975" s="26"/>
      <c r="RLL975" s="26"/>
      <c r="RLM975" s="26"/>
      <c r="RLN975" s="26"/>
      <c r="RLO975" s="26"/>
      <c r="RLP975" s="26"/>
      <c r="RLQ975" s="26"/>
      <c r="RLR975" s="26"/>
      <c r="RLS975" s="26"/>
      <c r="RLT975" s="26"/>
      <c r="RLU975" s="26"/>
      <c r="RLV975" s="26"/>
      <c r="RLW975" s="26"/>
      <c r="RLX975" s="26"/>
      <c r="RLY975" s="26"/>
      <c r="RLZ975" s="26"/>
      <c r="RMA975" s="26"/>
      <c r="RMB975" s="26"/>
      <c r="RMC975" s="26"/>
      <c r="RMD975" s="26"/>
      <c r="RME975" s="26"/>
      <c r="RMF975" s="26"/>
      <c r="RMG975" s="26"/>
      <c r="RMH975" s="26"/>
      <c r="RMI975" s="26"/>
      <c r="RMJ975" s="26"/>
      <c r="RMK975" s="26"/>
      <c r="RML975" s="26"/>
      <c r="RMM975" s="26"/>
      <c r="RMN975" s="26"/>
      <c r="RMO975" s="26"/>
      <c r="RMP975" s="26"/>
      <c r="RMQ975" s="26"/>
      <c r="RMR975" s="26"/>
      <c r="RMS975" s="26"/>
      <c r="RMT975" s="26"/>
      <c r="RMU975" s="26"/>
      <c r="RMV975" s="26"/>
      <c r="RMW975" s="26"/>
      <c r="RMX975" s="26"/>
      <c r="RMY975" s="26"/>
      <c r="RMZ975" s="26"/>
      <c r="RNA975" s="26"/>
      <c r="RNB975" s="26"/>
      <c r="RNC975" s="26"/>
      <c r="RND975" s="26"/>
      <c r="RNE975" s="26"/>
      <c r="RNF975" s="26"/>
      <c r="RNG975" s="26"/>
      <c r="RNH975" s="26"/>
      <c r="RNI975" s="26"/>
      <c r="RNJ975" s="26"/>
      <c r="RNK975" s="26"/>
      <c r="RNL975" s="26"/>
      <c r="RNM975" s="26"/>
      <c r="RNN975" s="26"/>
      <c r="RNO975" s="26"/>
      <c r="RNP975" s="26"/>
      <c r="RNQ975" s="26"/>
      <c r="RNR975" s="26"/>
      <c r="RNS975" s="26"/>
      <c r="RNT975" s="26"/>
      <c r="RNU975" s="26"/>
      <c r="RNV975" s="26"/>
      <c r="RNW975" s="26"/>
      <c r="RNX975" s="26"/>
      <c r="RNY975" s="26"/>
      <c r="RNZ975" s="26"/>
      <c r="ROA975" s="26"/>
      <c r="ROB975" s="26"/>
      <c r="ROC975" s="26"/>
      <c r="ROD975" s="26"/>
      <c r="ROE975" s="26"/>
      <c r="ROF975" s="26"/>
      <c r="ROG975" s="26"/>
      <c r="ROH975" s="26"/>
      <c r="ROI975" s="26"/>
      <c r="ROJ975" s="26"/>
      <c r="ROK975" s="26"/>
      <c r="ROL975" s="26"/>
      <c r="ROM975" s="26"/>
      <c r="RON975" s="26"/>
      <c r="ROO975" s="26"/>
      <c r="ROP975" s="26"/>
      <c r="ROQ975" s="26"/>
      <c r="ROR975" s="26"/>
      <c r="ROS975" s="26"/>
      <c r="ROT975" s="26"/>
      <c r="ROU975" s="26"/>
      <c r="ROV975" s="26"/>
      <c r="ROW975" s="26"/>
      <c r="ROX975" s="26"/>
      <c r="ROY975" s="26"/>
      <c r="ROZ975" s="26"/>
      <c r="RPA975" s="26"/>
      <c r="RPB975" s="26"/>
      <c r="RPC975" s="26"/>
      <c r="RPD975" s="26"/>
      <c r="RPE975" s="26"/>
      <c r="RPF975" s="26"/>
      <c r="RPG975" s="26"/>
      <c r="RPH975" s="26"/>
      <c r="RPI975" s="26"/>
      <c r="RPJ975" s="26"/>
      <c r="RPK975" s="26"/>
      <c r="RPL975" s="26"/>
      <c r="RPM975" s="26"/>
      <c r="RPN975" s="26"/>
      <c r="RPO975" s="26"/>
      <c r="RPP975" s="26"/>
      <c r="RPQ975" s="26"/>
      <c r="RPR975" s="26"/>
      <c r="RPS975" s="26"/>
      <c r="RPT975" s="26"/>
      <c r="RPU975" s="26"/>
      <c r="RPV975" s="26"/>
      <c r="RPW975" s="26"/>
      <c r="RPX975" s="26"/>
      <c r="RPY975" s="26"/>
      <c r="RPZ975" s="26"/>
      <c r="RQA975" s="26"/>
      <c r="RQB975" s="26"/>
      <c r="RQC975" s="26"/>
      <c r="RQD975" s="26"/>
      <c r="RQE975" s="26"/>
      <c r="RQF975" s="26"/>
      <c r="RQG975" s="26"/>
      <c r="RQH975" s="26"/>
      <c r="RQI975" s="26"/>
      <c r="RQJ975" s="26"/>
      <c r="RQK975" s="26"/>
      <c r="RQL975" s="26"/>
      <c r="RQM975" s="26"/>
      <c r="RQN975" s="26"/>
      <c r="RQO975" s="26"/>
      <c r="RQP975" s="26"/>
      <c r="RQQ975" s="26"/>
      <c r="RQR975" s="26"/>
      <c r="RQS975" s="26"/>
      <c r="RQT975" s="26"/>
      <c r="RQU975" s="26"/>
      <c r="RQV975" s="26"/>
      <c r="RQW975" s="26"/>
      <c r="RQX975" s="26"/>
      <c r="RQY975" s="26"/>
      <c r="RQZ975" s="26"/>
      <c r="RRA975" s="26"/>
      <c r="RRB975" s="26"/>
      <c r="RRC975" s="26"/>
      <c r="RRD975" s="26"/>
      <c r="RRE975" s="26"/>
      <c r="RRF975" s="26"/>
      <c r="RRG975" s="26"/>
      <c r="RRH975" s="26"/>
      <c r="RRI975" s="26"/>
      <c r="RRJ975" s="26"/>
      <c r="RRK975" s="26"/>
      <c r="RRL975" s="26"/>
      <c r="RRM975" s="26"/>
      <c r="RRN975" s="26"/>
      <c r="RRO975" s="26"/>
      <c r="RRP975" s="26"/>
      <c r="RRQ975" s="26"/>
      <c r="RRR975" s="26"/>
      <c r="RRS975" s="26"/>
      <c r="RRT975" s="26"/>
      <c r="RRU975" s="26"/>
      <c r="RRV975" s="26"/>
      <c r="RRW975" s="26"/>
      <c r="RRX975" s="26"/>
      <c r="RRY975" s="26"/>
      <c r="RRZ975" s="26"/>
      <c r="RSA975" s="26"/>
      <c r="RSB975" s="26"/>
      <c r="RSC975" s="26"/>
      <c r="RSD975" s="26"/>
      <c r="RSE975" s="26"/>
      <c r="RSF975" s="26"/>
      <c r="RSG975" s="26"/>
      <c r="RSH975" s="26"/>
      <c r="RSI975" s="26"/>
      <c r="RSJ975" s="26"/>
      <c r="RSK975" s="26"/>
      <c r="RSL975" s="26"/>
      <c r="RSM975" s="26"/>
      <c r="RSN975" s="26"/>
      <c r="RSO975" s="26"/>
      <c r="RSP975" s="26"/>
      <c r="RSQ975" s="26"/>
      <c r="RSR975" s="26"/>
      <c r="RSS975" s="26"/>
      <c r="RST975" s="26"/>
      <c r="RSU975" s="26"/>
      <c r="RSV975" s="26"/>
      <c r="RSW975" s="26"/>
      <c r="RSX975" s="26"/>
      <c r="RSY975" s="26"/>
      <c r="RSZ975" s="26"/>
      <c r="RTA975" s="26"/>
      <c r="RTB975" s="26"/>
      <c r="RTC975" s="26"/>
      <c r="RTD975" s="26"/>
      <c r="RTE975" s="26"/>
      <c r="RTF975" s="26"/>
      <c r="RTG975" s="26"/>
      <c r="RTH975" s="26"/>
      <c r="RTI975" s="26"/>
      <c r="RTJ975" s="26"/>
      <c r="RTK975" s="26"/>
      <c r="RTL975" s="26"/>
      <c r="RTM975" s="26"/>
      <c r="RTN975" s="26"/>
      <c r="RTO975" s="26"/>
      <c r="RTP975" s="26"/>
      <c r="RTQ975" s="26"/>
      <c r="RTR975" s="26"/>
      <c r="RTS975" s="26"/>
      <c r="RTT975" s="26"/>
      <c r="RTU975" s="26"/>
      <c r="RTV975" s="26"/>
      <c r="RTW975" s="26"/>
      <c r="RTX975" s="26"/>
      <c r="RTY975" s="26"/>
      <c r="RTZ975" s="26"/>
      <c r="RUA975" s="26"/>
      <c r="RUB975" s="26"/>
      <c r="RUC975" s="26"/>
      <c r="RUD975" s="26"/>
      <c r="RUE975" s="26"/>
      <c r="RUF975" s="26"/>
      <c r="RUG975" s="26"/>
      <c r="RUH975" s="26"/>
      <c r="RUI975" s="26"/>
      <c r="RUJ975" s="26"/>
      <c r="RUK975" s="26"/>
      <c r="RUL975" s="26"/>
      <c r="RUM975" s="26"/>
      <c r="RUN975" s="26"/>
      <c r="RUO975" s="26"/>
      <c r="RUP975" s="26"/>
      <c r="RUQ975" s="26"/>
      <c r="RUR975" s="26"/>
      <c r="RUS975" s="26"/>
      <c r="RUT975" s="26"/>
      <c r="RUU975" s="26"/>
      <c r="RUV975" s="26"/>
      <c r="RUW975" s="26"/>
      <c r="RUX975" s="26"/>
      <c r="RUY975" s="26"/>
      <c r="RUZ975" s="26"/>
      <c r="RVA975" s="26"/>
      <c r="RVB975" s="26"/>
      <c r="RVC975" s="26"/>
      <c r="RVD975" s="26"/>
      <c r="RVE975" s="26"/>
      <c r="RVF975" s="26"/>
      <c r="RVG975" s="26"/>
      <c r="RVH975" s="26"/>
      <c r="RVI975" s="26"/>
      <c r="RVJ975" s="26"/>
      <c r="RVK975" s="26"/>
      <c r="RVL975" s="26"/>
      <c r="RVM975" s="26"/>
      <c r="RVN975" s="26"/>
      <c r="RVO975" s="26"/>
      <c r="RVP975" s="26"/>
      <c r="RVQ975" s="26"/>
      <c r="RVR975" s="26"/>
      <c r="RVS975" s="26"/>
      <c r="RVT975" s="26"/>
      <c r="RVU975" s="26"/>
      <c r="RVV975" s="26"/>
      <c r="RVW975" s="26"/>
      <c r="RVX975" s="26"/>
      <c r="RVY975" s="26"/>
      <c r="RVZ975" s="26"/>
      <c r="RWA975" s="26"/>
      <c r="RWB975" s="26"/>
      <c r="RWC975" s="26"/>
      <c r="RWD975" s="26"/>
      <c r="RWE975" s="26"/>
      <c r="RWF975" s="26"/>
      <c r="RWG975" s="26"/>
      <c r="RWH975" s="26"/>
      <c r="RWI975" s="26"/>
      <c r="RWJ975" s="26"/>
      <c r="RWK975" s="26"/>
      <c r="RWL975" s="26"/>
      <c r="RWM975" s="26"/>
      <c r="RWN975" s="26"/>
      <c r="RWO975" s="26"/>
      <c r="RWP975" s="26"/>
      <c r="RWQ975" s="26"/>
      <c r="RWR975" s="26"/>
      <c r="RWS975" s="26"/>
      <c r="RWT975" s="26"/>
      <c r="RWU975" s="26"/>
      <c r="RWV975" s="26"/>
      <c r="RWW975" s="26"/>
      <c r="RWX975" s="26"/>
      <c r="RWY975" s="26"/>
      <c r="RWZ975" s="26"/>
      <c r="RXA975" s="26"/>
      <c r="RXB975" s="26"/>
      <c r="RXC975" s="26"/>
      <c r="RXD975" s="26"/>
      <c r="RXE975" s="26"/>
      <c r="RXF975" s="26"/>
      <c r="RXG975" s="26"/>
      <c r="RXH975" s="26"/>
      <c r="RXI975" s="26"/>
      <c r="RXJ975" s="26"/>
      <c r="RXK975" s="26"/>
      <c r="RXL975" s="26"/>
      <c r="RXM975" s="26"/>
      <c r="RXN975" s="26"/>
      <c r="RXO975" s="26"/>
      <c r="RXP975" s="26"/>
      <c r="RXQ975" s="26"/>
      <c r="RXR975" s="26"/>
      <c r="RXS975" s="26"/>
      <c r="RXT975" s="26"/>
      <c r="RXU975" s="26"/>
      <c r="RXV975" s="26"/>
      <c r="RXW975" s="26"/>
      <c r="RXX975" s="26"/>
      <c r="RXY975" s="26"/>
      <c r="RXZ975" s="26"/>
      <c r="RYA975" s="26"/>
      <c r="RYB975" s="26"/>
      <c r="RYC975" s="26"/>
      <c r="RYD975" s="26"/>
      <c r="RYE975" s="26"/>
      <c r="RYF975" s="26"/>
      <c r="RYG975" s="26"/>
      <c r="RYH975" s="26"/>
      <c r="RYI975" s="26"/>
      <c r="RYJ975" s="26"/>
      <c r="RYK975" s="26"/>
      <c r="RYL975" s="26"/>
      <c r="RYM975" s="26"/>
      <c r="RYN975" s="26"/>
      <c r="RYO975" s="26"/>
      <c r="RYP975" s="26"/>
      <c r="RYQ975" s="26"/>
      <c r="RYR975" s="26"/>
      <c r="RYS975" s="26"/>
      <c r="RYT975" s="26"/>
      <c r="RYU975" s="26"/>
      <c r="RYV975" s="26"/>
      <c r="RYW975" s="26"/>
      <c r="RYX975" s="26"/>
      <c r="RYY975" s="26"/>
      <c r="RYZ975" s="26"/>
      <c r="RZA975" s="26"/>
      <c r="RZB975" s="26"/>
      <c r="RZC975" s="26"/>
      <c r="RZD975" s="26"/>
      <c r="RZE975" s="26"/>
      <c r="RZF975" s="26"/>
      <c r="RZG975" s="26"/>
      <c r="RZH975" s="26"/>
      <c r="RZI975" s="26"/>
      <c r="RZJ975" s="26"/>
      <c r="RZK975" s="26"/>
      <c r="RZL975" s="26"/>
      <c r="RZM975" s="26"/>
      <c r="RZN975" s="26"/>
      <c r="RZO975" s="26"/>
      <c r="RZP975" s="26"/>
      <c r="RZQ975" s="26"/>
      <c r="RZR975" s="26"/>
      <c r="RZS975" s="26"/>
      <c r="RZT975" s="26"/>
      <c r="RZU975" s="26"/>
      <c r="RZV975" s="26"/>
      <c r="RZW975" s="26"/>
      <c r="RZX975" s="26"/>
      <c r="RZY975" s="26"/>
      <c r="RZZ975" s="26"/>
      <c r="SAA975" s="26"/>
      <c r="SAB975" s="26"/>
      <c r="SAC975" s="26"/>
      <c r="SAD975" s="26"/>
      <c r="SAE975" s="26"/>
      <c r="SAF975" s="26"/>
      <c r="SAG975" s="26"/>
      <c r="SAH975" s="26"/>
      <c r="SAI975" s="26"/>
      <c r="SAJ975" s="26"/>
      <c r="SAK975" s="26"/>
      <c r="SAL975" s="26"/>
      <c r="SAM975" s="26"/>
      <c r="SAN975" s="26"/>
      <c r="SAO975" s="26"/>
      <c r="SAP975" s="26"/>
      <c r="SAQ975" s="26"/>
      <c r="SAR975" s="26"/>
      <c r="SAS975" s="26"/>
      <c r="SAT975" s="26"/>
      <c r="SAU975" s="26"/>
      <c r="SAV975" s="26"/>
      <c r="SAW975" s="26"/>
      <c r="SAX975" s="26"/>
      <c r="SAY975" s="26"/>
      <c r="SAZ975" s="26"/>
      <c r="SBA975" s="26"/>
      <c r="SBB975" s="26"/>
      <c r="SBC975" s="26"/>
      <c r="SBD975" s="26"/>
      <c r="SBE975" s="26"/>
      <c r="SBF975" s="26"/>
      <c r="SBG975" s="26"/>
      <c r="SBH975" s="26"/>
      <c r="SBI975" s="26"/>
      <c r="SBJ975" s="26"/>
      <c r="SBK975" s="26"/>
      <c r="SBL975" s="26"/>
      <c r="SBM975" s="26"/>
      <c r="SBN975" s="26"/>
      <c r="SBO975" s="26"/>
      <c r="SBP975" s="26"/>
      <c r="SBQ975" s="26"/>
      <c r="SBR975" s="26"/>
      <c r="SBS975" s="26"/>
      <c r="SBT975" s="26"/>
      <c r="SBU975" s="26"/>
      <c r="SBV975" s="26"/>
      <c r="SBW975" s="26"/>
      <c r="SBX975" s="26"/>
      <c r="SBY975" s="26"/>
      <c r="SBZ975" s="26"/>
      <c r="SCA975" s="26"/>
      <c r="SCB975" s="26"/>
      <c r="SCC975" s="26"/>
      <c r="SCD975" s="26"/>
      <c r="SCE975" s="26"/>
      <c r="SCF975" s="26"/>
      <c r="SCG975" s="26"/>
      <c r="SCH975" s="26"/>
      <c r="SCI975" s="26"/>
      <c r="SCJ975" s="26"/>
      <c r="SCK975" s="26"/>
      <c r="SCL975" s="26"/>
      <c r="SCM975" s="26"/>
      <c r="SCN975" s="26"/>
      <c r="SCO975" s="26"/>
      <c r="SCP975" s="26"/>
      <c r="SCQ975" s="26"/>
      <c r="SCR975" s="26"/>
      <c r="SCS975" s="26"/>
      <c r="SCT975" s="26"/>
      <c r="SCU975" s="26"/>
      <c r="SCV975" s="26"/>
      <c r="SCW975" s="26"/>
      <c r="SCX975" s="26"/>
      <c r="SCY975" s="26"/>
      <c r="SCZ975" s="26"/>
      <c r="SDA975" s="26"/>
      <c r="SDB975" s="26"/>
      <c r="SDC975" s="26"/>
      <c r="SDD975" s="26"/>
      <c r="SDE975" s="26"/>
      <c r="SDF975" s="26"/>
      <c r="SDG975" s="26"/>
      <c r="SDH975" s="26"/>
      <c r="SDI975" s="26"/>
      <c r="SDJ975" s="26"/>
      <c r="SDK975" s="26"/>
      <c r="SDL975" s="26"/>
      <c r="SDM975" s="26"/>
      <c r="SDN975" s="26"/>
      <c r="SDO975" s="26"/>
      <c r="SDP975" s="26"/>
      <c r="SDQ975" s="26"/>
      <c r="SDR975" s="26"/>
      <c r="SDS975" s="26"/>
      <c r="SDT975" s="26"/>
      <c r="SDU975" s="26"/>
      <c r="SDV975" s="26"/>
      <c r="SDW975" s="26"/>
      <c r="SDX975" s="26"/>
      <c r="SDY975" s="26"/>
      <c r="SDZ975" s="26"/>
      <c r="SEA975" s="26"/>
      <c r="SEB975" s="26"/>
      <c r="SEC975" s="26"/>
      <c r="SED975" s="26"/>
      <c r="SEE975" s="26"/>
      <c r="SEF975" s="26"/>
      <c r="SEG975" s="26"/>
      <c r="SEH975" s="26"/>
      <c r="SEI975" s="26"/>
      <c r="SEJ975" s="26"/>
      <c r="SEK975" s="26"/>
      <c r="SEL975" s="26"/>
      <c r="SEM975" s="26"/>
      <c r="SEN975" s="26"/>
      <c r="SEO975" s="26"/>
      <c r="SEP975" s="26"/>
      <c r="SEQ975" s="26"/>
      <c r="SER975" s="26"/>
      <c r="SES975" s="26"/>
      <c r="SET975" s="26"/>
      <c r="SEU975" s="26"/>
      <c r="SEV975" s="26"/>
      <c r="SEW975" s="26"/>
      <c r="SEX975" s="26"/>
      <c r="SEY975" s="26"/>
      <c r="SEZ975" s="26"/>
      <c r="SFA975" s="26"/>
      <c r="SFB975" s="26"/>
      <c r="SFC975" s="26"/>
      <c r="SFD975" s="26"/>
      <c r="SFE975" s="26"/>
      <c r="SFF975" s="26"/>
      <c r="SFG975" s="26"/>
      <c r="SFH975" s="26"/>
      <c r="SFI975" s="26"/>
      <c r="SFJ975" s="26"/>
      <c r="SFK975" s="26"/>
      <c r="SFL975" s="26"/>
      <c r="SFM975" s="26"/>
      <c r="SFN975" s="26"/>
      <c r="SFO975" s="26"/>
      <c r="SFP975" s="26"/>
      <c r="SFQ975" s="26"/>
      <c r="SFR975" s="26"/>
      <c r="SFS975" s="26"/>
      <c r="SFT975" s="26"/>
      <c r="SFU975" s="26"/>
      <c r="SFV975" s="26"/>
      <c r="SFW975" s="26"/>
      <c r="SFX975" s="26"/>
      <c r="SFY975" s="26"/>
      <c r="SFZ975" s="26"/>
      <c r="SGA975" s="26"/>
      <c r="SGB975" s="26"/>
      <c r="SGC975" s="26"/>
      <c r="SGD975" s="26"/>
      <c r="SGE975" s="26"/>
      <c r="SGF975" s="26"/>
      <c r="SGG975" s="26"/>
      <c r="SGH975" s="26"/>
      <c r="SGI975" s="26"/>
      <c r="SGJ975" s="26"/>
      <c r="SGK975" s="26"/>
      <c r="SGL975" s="26"/>
      <c r="SGM975" s="26"/>
      <c r="SGN975" s="26"/>
      <c r="SGO975" s="26"/>
      <c r="SGP975" s="26"/>
      <c r="SGQ975" s="26"/>
      <c r="SGR975" s="26"/>
      <c r="SGS975" s="26"/>
      <c r="SGT975" s="26"/>
      <c r="SGU975" s="26"/>
      <c r="SGV975" s="26"/>
      <c r="SGW975" s="26"/>
      <c r="SGX975" s="26"/>
      <c r="SGY975" s="26"/>
      <c r="SGZ975" s="26"/>
      <c r="SHA975" s="26"/>
      <c r="SHB975" s="26"/>
      <c r="SHC975" s="26"/>
      <c r="SHD975" s="26"/>
      <c r="SHE975" s="26"/>
      <c r="SHF975" s="26"/>
      <c r="SHG975" s="26"/>
      <c r="SHH975" s="26"/>
      <c r="SHI975" s="26"/>
      <c r="SHJ975" s="26"/>
      <c r="SHK975" s="26"/>
      <c r="SHL975" s="26"/>
      <c r="SHM975" s="26"/>
      <c r="SHN975" s="26"/>
      <c r="SHO975" s="26"/>
      <c r="SHP975" s="26"/>
      <c r="SHQ975" s="26"/>
      <c r="SHR975" s="26"/>
      <c r="SHS975" s="26"/>
      <c r="SHT975" s="26"/>
      <c r="SHU975" s="26"/>
      <c r="SHV975" s="26"/>
      <c r="SHW975" s="26"/>
      <c r="SHX975" s="26"/>
      <c r="SHY975" s="26"/>
      <c r="SHZ975" s="26"/>
      <c r="SIA975" s="26"/>
      <c r="SIB975" s="26"/>
      <c r="SIC975" s="26"/>
      <c r="SID975" s="26"/>
      <c r="SIE975" s="26"/>
      <c r="SIF975" s="26"/>
      <c r="SIG975" s="26"/>
      <c r="SIH975" s="26"/>
      <c r="SII975" s="26"/>
      <c r="SIJ975" s="26"/>
      <c r="SIK975" s="26"/>
      <c r="SIL975" s="26"/>
      <c r="SIM975" s="26"/>
      <c r="SIN975" s="26"/>
      <c r="SIO975" s="26"/>
      <c r="SIP975" s="26"/>
      <c r="SIQ975" s="26"/>
      <c r="SIR975" s="26"/>
      <c r="SIS975" s="26"/>
      <c r="SIT975" s="26"/>
      <c r="SIU975" s="26"/>
      <c r="SIV975" s="26"/>
      <c r="SIW975" s="26"/>
      <c r="SIX975" s="26"/>
      <c r="SIY975" s="26"/>
      <c r="SIZ975" s="26"/>
      <c r="SJA975" s="26"/>
      <c r="SJB975" s="26"/>
      <c r="SJC975" s="26"/>
      <c r="SJD975" s="26"/>
      <c r="SJE975" s="26"/>
      <c r="SJF975" s="26"/>
      <c r="SJG975" s="26"/>
      <c r="SJH975" s="26"/>
      <c r="SJI975" s="26"/>
      <c r="SJJ975" s="26"/>
      <c r="SJK975" s="26"/>
      <c r="SJL975" s="26"/>
      <c r="SJM975" s="26"/>
      <c r="SJN975" s="26"/>
      <c r="SJO975" s="26"/>
      <c r="SJP975" s="26"/>
      <c r="SJQ975" s="26"/>
      <c r="SJR975" s="26"/>
      <c r="SJS975" s="26"/>
      <c r="SJT975" s="26"/>
      <c r="SJU975" s="26"/>
      <c r="SJV975" s="26"/>
      <c r="SJW975" s="26"/>
      <c r="SJX975" s="26"/>
      <c r="SJY975" s="26"/>
      <c r="SJZ975" s="26"/>
      <c r="SKA975" s="26"/>
      <c r="SKB975" s="26"/>
      <c r="SKC975" s="26"/>
      <c r="SKD975" s="26"/>
      <c r="SKE975" s="26"/>
      <c r="SKF975" s="26"/>
      <c r="SKG975" s="26"/>
      <c r="SKH975" s="26"/>
      <c r="SKI975" s="26"/>
      <c r="SKJ975" s="26"/>
      <c r="SKK975" s="26"/>
      <c r="SKL975" s="26"/>
      <c r="SKM975" s="26"/>
      <c r="SKN975" s="26"/>
      <c r="SKO975" s="26"/>
      <c r="SKP975" s="26"/>
      <c r="SKQ975" s="26"/>
      <c r="SKR975" s="26"/>
      <c r="SKS975" s="26"/>
      <c r="SKT975" s="26"/>
      <c r="SKU975" s="26"/>
      <c r="SKV975" s="26"/>
      <c r="SKW975" s="26"/>
      <c r="SKX975" s="26"/>
      <c r="SKY975" s="26"/>
      <c r="SKZ975" s="26"/>
      <c r="SLA975" s="26"/>
      <c r="SLB975" s="26"/>
      <c r="SLC975" s="26"/>
      <c r="SLD975" s="26"/>
      <c r="SLE975" s="26"/>
      <c r="SLF975" s="26"/>
      <c r="SLG975" s="26"/>
      <c r="SLH975" s="26"/>
      <c r="SLI975" s="26"/>
      <c r="SLJ975" s="26"/>
      <c r="SLK975" s="26"/>
      <c r="SLL975" s="26"/>
      <c r="SLM975" s="26"/>
      <c r="SLN975" s="26"/>
      <c r="SLO975" s="26"/>
      <c r="SLP975" s="26"/>
      <c r="SLQ975" s="26"/>
      <c r="SLR975" s="26"/>
      <c r="SLS975" s="26"/>
      <c r="SLT975" s="26"/>
      <c r="SLU975" s="26"/>
      <c r="SLV975" s="26"/>
      <c r="SLW975" s="26"/>
      <c r="SLX975" s="26"/>
      <c r="SLY975" s="26"/>
      <c r="SLZ975" s="26"/>
      <c r="SMA975" s="26"/>
      <c r="SMB975" s="26"/>
      <c r="SMC975" s="26"/>
      <c r="SMD975" s="26"/>
      <c r="SME975" s="26"/>
      <c r="SMF975" s="26"/>
      <c r="SMG975" s="26"/>
      <c r="SMH975" s="26"/>
      <c r="SMI975" s="26"/>
      <c r="SMJ975" s="26"/>
      <c r="SMK975" s="26"/>
      <c r="SML975" s="26"/>
      <c r="SMM975" s="26"/>
      <c r="SMN975" s="26"/>
      <c r="SMO975" s="26"/>
      <c r="SMP975" s="26"/>
      <c r="SMQ975" s="26"/>
      <c r="SMR975" s="26"/>
      <c r="SMS975" s="26"/>
      <c r="SMT975" s="26"/>
      <c r="SMU975" s="26"/>
      <c r="SMV975" s="26"/>
      <c r="SMW975" s="26"/>
      <c r="SMX975" s="26"/>
      <c r="SMY975" s="26"/>
      <c r="SMZ975" s="26"/>
      <c r="SNA975" s="26"/>
      <c r="SNB975" s="26"/>
      <c r="SNC975" s="26"/>
      <c r="SND975" s="26"/>
      <c r="SNE975" s="26"/>
      <c r="SNF975" s="26"/>
      <c r="SNG975" s="26"/>
      <c r="SNH975" s="26"/>
      <c r="SNI975" s="26"/>
      <c r="SNJ975" s="26"/>
      <c r="SNK975" s="26"/>
      <c r="SNL975" s="26"/>
      <c r="SNM975" s="26"/>
      <c r="SNN975" s="26"/>
      <c r="SNO975" s="26"/>
      <c r="SNP975" s="26"/>
      <c r="SNQ975" s="26"/>
      <c r="SNR975" s="26"/>
      <c r="SNS975" s="26"/>
      <c r="SNT975" s="26"/>
      <c r="SNU975" s="26"/>
      <c r="SNV975" s="26"/>
      <c r="SNW975" s="26"/>
      <c r="SNX975" s="26"/>
      <c r="SNY975" s="26"/>
      <c r="SNZ975" s="26"/>
      <c r="SOA975" s="26"/>
      <c r="SOB975" s="26"/>
      <c r="SOC975" s="26"/>
      <c r="SOD975" s="26"/>
      <c r="SOE975" s="26"/>
      <c r="SOF975" s="26"/>
      <c r="SOG975" s="26"/>
      <c r="SOH975" s="26"/>
      <c r="SOI975" s="26"/>
      <c r="SOJ975" s="26"/>
      <c r="SOK975" s="26"/>
      <c r="SOL975" s="26"/>
      <c r="SOM975" s="26"/>
      <c r="SON975" s="26"/>
      <c r="SOO975" s="26"/>
      <c r="SOP975" s="26"/>
      <c r="SOQ975" s="26"/>
      <c r="SOR975" s="26"/>
      <c r="SOS975" s="26"/>
      <c r="SOT975" s="26"/>
      <c r="SOU975" s="26"/>
      <c r="SOV975" s="26"/>
      <c r="SOW975" s="26"/>
      <c r="SOX975" s="26"/>
      <c r="SOY975" s="26"/>
      <c r="SOZ975" s="26"/>
      <c r="SPA975" s="26"/>
      <c r="SPB975" s="26"/>
      <c r="SPC975" s="26"/>
      <c r="SPD975" s="26"/>
      <c r="SPE975" s="26"/>
      <c r="SPF975" s="26"/>
      <c r="SPG975" s="26"/>
      <c r="SPH975" s="26"/>
      <c r="SPI975" s="26"/>
      <c r="SPJ975" s="26"/>
      <c r="SPK975" s="26"/>
      <c r="SPL975" s="26"/>
      <c r="SPM975" s="26"/>
      <c r="SPN975" s="26"/>
      <c r="SPO975" s="26"/>
      <c r="SPP975" s="26"/>
      <c r="SPQ975" s="26"/>
      <c r="SPR975" s="26"/>
      <c r="SPS975" s="26"/>
      <c r="SPT975" s="26"/>
      <c r="SPU975" s="26"/>
      <c r="SPV975" s="26"/>
      <c r="SPW975" s="26"/>
      <c r="SPX975" s="26"/>
      <c r="SPY975" s="26"/>
      <c r="SPZ975" s="26"/>
      <c r="SQA975" s="26"/>
      <c r="SQB975" s="26"/>
      <c r="SQC975" s="26"/>
      <c r="SQD975" s="26"/>
      <c r="SQE975" s="26"/>
      <c r="SQF975" s="26"/>
      <c r="SQG975" s="26"/>
      <c r="SQH975" s="26"/>
      <c r="SQI975" s="26"/>
      <c r="SQJ975" s="26"/>
      <c r="SQK975" s="26"/>
      <c r="SQL975" s="26"/>
      <c r="SQM975" s="26"/>
      <c r="SQN975" s="26"/>
      <c r="SQO975" s="26"/>
      <c r="SQP975" s="26"/>
      <c r="SQQ975" s="26"/>
      <c r="SQR975" s="26"/>
      <c r="SQS975" s="26"/>
      <c r="SQT975" s="26"/>
      <c r="SQU975" s="26"/>
      <c r="SQV975" s="26"/>
      <c r="SQW975" s="26"/>
      <c r="SQX975" s="26"/>
      <c r="SQY975" s="26"/>
      <c r="SQZ975" s="26"/>
      <c r="SRA975" s="26"/>
      <c r="SRB975" s="26"/>
      <c r="SRC975" s="26"/>
      <c r="SRD975" s="26"/>
      <c r="SRE975" s="26"/>
      <c r="SRF975" s="26"/>
      <c r="SRG975" s="26"/>
      <c r="SRH975" s="26"/>
      <c r="SRI975" s="26"/>
      <c r="SRJ975" s="26"/>
      <c r="SRK975" s="26"/>
      <c r="SRL975" s="26"/>
      <c r="SRM975" s="26"/>
      <c r="SRN975" s="26"/>
      <c r="SRO975" s="26"/>
      <c r="SRP975" s="26"/>
      <c r="SRQ975" s="26"/>
      <c r="SRR975" s="26"/>
      <c r="SRS975" s="26"/>
      <c r="SRT975" s="26"/>
      <c r="SRU975" s="26"/>
      <c r="SRV975" s="26"/>
      <c r="SRW975" s="26"/>
      <c r="SRX975" s="26"/>
      <c r="SRY975" s="26"/>
      <c r="SRZ975" s="26"/>
      <c r="SSA975" s="26"/>
      <c r="SSB975" s="26"/>
      <c r="SSC975" s="26"/>
      <c r="SSD975" s="26"/>
      <c r="SSE975" s="26"/>
      <c r="SSF975" s="26"/>
      <c r="SSG975" s="26"/>
      <c r="SSH975" s="26"/>
      <c r="SSI975" s="26"/>
      <c r="SSJ975" s="26"/>
      <c r="SSK975" s="26"/>
      <c r="SSL975" s="26"/>
      <c r="SSM975" s="26"/>
      <c r="SSN975" s="26"/>
      <c r="SSO975" s="26"/>
      <c r="SSP975" s="26"/>
      <c r="SSQ975" s="26"/>
      <c r="SSR975" s="26"/>
      <c r="SSS975" s="26"/>
      <c r="SST975" s="26"/>
      <c r="SSU975" s="26"/>
      <c r="SSV975" s="26"/>
      <c r="SSW975" s="26"/>
      <c r="SSX975" s="26"/>
      <c r="SSY975" s="26"/>
      <c r="SSZ975" s="26"/>
      <c r="STA975" s="26"/>
      <c r="STB975" s="26"/>
      <c r="STC975" s="26"/>
      <c r="STD975" s="26"/>
      <c r="STE975" s="26"/>
      <c r="STF975" s="26"/>
      <c r="STG975" s="26"/>
      <c r="STH975" s="26"/>
      <c r="STI975" s="26"/>
      <c r="STJ975" s="26"/>
      <c r="STK975" s="26"/>
      <c r="STL975" s="26"/>
      <c r="STM975" s="26"/>
      <c r="STN975" s="26"/>
      <c r="STO975" s="26"/>
      <c r="STP975" s="26"/>
      <c r="STQ975" s="26"/>
      <c r="STR975" s="26"/>
      <c r="STS975" s="26"/>
      <c r="STT975" s="26"/>
      <c r="STU975" s="26"/>
      <c r="STV975" s="26"/>
      <c r="STW975" s="26"/>
      <c r="STX975" s="26"/>
      <c r="STY975" s="26"/>
      <c r="STZ975" s="26"/>
      <c r="SUA975" s="26"/>
      <c r="SUB975" s="26"/>
      <c r="SUC975" s="26"/>
      <c r="SUD975" s="26"/>
      <c r="SUE975" s="26"/>
      <c r="SUF975" s="26"/>
      <c r="SUG975" s="26"/>
      <c r="SUH975" s="26"/>
      <c r="SUI975" s="26"/>
      <c r="SUJ975" s="26"/>
      <c r="SUK975" s="26"/>
      <c r="SUL975" s="26"/>
      <c r="SUM975" s="26"/>
      <c r="SUN975" s="26"/>
      <c r="SUO975" s="26"/>
      <c r="SUP975" s="26"/>
      <c r="SUQ975" s="26"/>
      <c r="SUR975" s="26"/>
      <c r="SUS975" s="26"/>
      <c r="SUT975" s="26"/>
      <c r="SUU975" s="26"/>
      <c r="SUV975" s="26"/>
      <c r="SUW975" s="26"/>
      <c r="SUX975" s="26"/>
      <c r="SUY975" s="26"/>
      <c r="SUZ975" s="26"/>
      <c r="SVA975" s="26"/>
      <c r="SVB975" s="26"/>
      <c r="SVC975" s="26"/>
      <c r="SVD975" s="26"/>
      <c r="SVE975" s="26"/>
      <c r="SVF975" s="26"/>
      <c r="SVG975" s="26"/>
      <c r="SVH975" s="26"/>
      <c r="SVI975" s="26"/>
      <c r="SVJ975" s="26"/>
      <c r="SVK975" s="26"/>
      <c r="SVL975" s="26"/>
      <c r="SVM975" s="26"/>
      <c r="SVN975" s="26"/>
      <c r="SVO975" s="26"/>
      <c r="SVP975" s="26"/>
      <c r="SVQ975" s="26"/>
      <c r="SVR975" s="26"/>
      <c r="SVS975" s="26"/>
      <c r="SVT975" s="26"/>
      <c r="SVU975" s="26"/>
      <c r="SVV975" s="26"/>
      <c r="SVW975" s="26"/>
      <c r="SVX975" s="26"/>
      <c r="SVY975" s="26"/>
      <c r="SVZ975" s="26"/>
      <c r="SWA975" s="26"/>
      <c r="SWB975" s="26"/>
      <c r="SWC975" s="26"/>
      <c r="SWD975" s="26"/>
      <c r="SWE975" s="26"/>
      <c r="SWF975" s="26"/>
      <c r="SWG975" s="26"/>
      <c r="SWH975" s="26"/>
      <c r="SWI975" s="26"/>
      <c r="SWJ975" s="26"/>
      <c r="SWK975" s="26"/>
      <c r="SWL975" s="26"/>
      <c r="SWM975" s="26"/>
      <c r="SWN975" s="26"/>
      <c r="SWO975" s="26"/>
      <c r="SWP975" s="26"/>
      <c r="SWQ975" s="26"/>
      <c r="SWR975" s="26"/>
      <c r="SWS975" s="26"/>
      <c r="SWT975" s="26"/>
      <c r="SWU975" s="26"/>
      <c r="SWV975" s="26"/>
      <c r="SWW975" s="26"/>
      <c r="SWX975" s="26"/>
      <c r="SWY975" s="26"/>
      <c r="SWZ975" s="26"/>
      <c r="SXA975" s="26"/>
      <c r="SXB975" s="26"/>
      <c r="SXC975" s="26"/>
      <c r="SXD975" s="26"/>
      <c r="SXE975" s="26"/>
      <c r="SXF975" s="26"/>
      <c r="SXG975" s="26"/>
      <c r="SXH975" s="26"/>
      <c r="SXI975" s="26"/>
      <c r="SXJ975" s="26"/>
      <c r="SXK975" s="26"/>
      <c r="SXL975" s="26"/>
      <c r="SXM975" s="26"/>
      <c r="SXN975" s="26"/>
      <c r="SXO975" s="26"/>
      <c r="SXP975" s="26"/>
      <c r="SXQ975" s="26"/>
      <c r="SXR975" s="26"/>
      <c r="SXS975" s="26"/>
      <c r="SXT975" s="26"/>
      <c r="SXU975" s="26"/>
      <c r="SXV975" s="26"/>
      <c r="SXW975" s="26"/>
      <c r="SXX975" s="26"/>
      <c r="SXY975" s="26"/>
      <c r="SXZ975" s="26"/>
      <c r="SYA975" s="26"/>
      <c r="SYB975" s="26"/>
      <c r="SYC975" s="26"/>
      <c r="SYD975" s="26"/>
      <c r="SYE975" s="26"/>
      <c r="SYF975" s="26"/>
      <c r="SYG975" s="26"/>
      <c r="SYH975" s="26"/>
      <c r="SYI975" s="26"/>
      <c r="SYJ975" s="26"/>
      <c r="SYK975" s="26"/>
      <c r="SYL975" s="26"/>
      <c r="SYM975" s="26"/>
      <c r="SYN975" s="26"/>
      <c r="SYO975" s="26"/>
      <c r="SYP975" s="26"/>
      <c r="SYQ975" s="26"/>
      <c r="SYR975" s="26"/>
      <c r="SYS975" s="26"/>
      <c r="SYT975" s="26"/>
      <c r="SYU975" s="26"/>
      <c r="SYV975" s="26"/>
      <c r="SYW975" s="26"/>
      <c r="SYX975" s="26"/>
      <c r="SYY975" s="26"/>
      <c r="SYZ975" s="26"/>
      <c r="SZA975" s="26"/>
      <c r="SZB975" s="26"/>
      <c r="SZC975" s="26"/>
      <c r="SZD975" s="26"/>
      <c r="SZE975" s="26"/>
      <c r="SZF975" s="26"/>
      <c r="SZG975" s="26"/>
      <c r="SZH975" s="26"/>
      <c r="SZI975" s="26"/>
      <c r="SZJ975" s="26"/>
      <c r="SZK975" s="26"/>
      <c r="SZL975" s="26"/>
      <c r="SZM975" s="26"/>
      <c r="SZN975" s="26"/>
      <c r="SZO975" s="26"/>
      <c r="SZP975" s="26"/>
      <c r="SZQ975" s="26"/>
      <c r="SZR975" s="26"/>
      <c r="SZS975" s="26"/>
      <c r="SZT975" s="26"/>
      <c r="SZU975" s="26"/>
      <c r="SZV975" s="26"/>
      <c r="SZW975" s="26"/>
      <c r="SZX975" s="26"/>
      <c r="SZY975" s="26"/>
      <c r="SZZ975" s="26"/>
      <c r="TAA975" s="26"/>
      <c r="TAB975" s="26"/>
      <c r="TAC975" s="26"/>
      <c r="TAD975" s="26"/>
      <c r="TAE975" s="26"/>
      <c r="TAF975" s="26"/>
      <c r="TAG975" s="26"/>
      <c r="TAH975" s="26"/>
      <c r="TAI975" s="26"/>
      <c r="TAJ975" s="26"/>
      <c r="TAK975" s="26"/>
      <c r="TAL975" s="26"/>
      <c r="TAM975" s="26"/>
      <c r="TAN975" s="26"/>
      <c r="TAO975" s="26"/>
      <c r="TAP975" s="26"/>
      <c r="TAQ975" s="26"/>
      <c r="TAR975" s="26"/>
      <c r="TAS975" s="26"/>
      <c r="TAT975" s="26"/>
      <c r="TAU975" s="26"/>
      <c r="TAV975" s="26"/>
      <c r="TAW975" s="26"/>
      <c r="TAX975" s="26"/>
      <c r="TAY975" s="26"/>
      <c r="TAZ975" s="26"/>
      <c r="TBA975" s="26"/>
      <c r="TBB975" s="26"/>
      <c r="TBC975" s="26"/>
      <c r="TBD975" s="26"/>
      <c r="TBE975" s="26"/>
      <c r="TBF975" s="26"/>
      <c r="TBG975" s="26"/>
      <c r="TBH975" s="26"/>
      <c r="TBI975" s="26"/>
      <c r="TBJ975" s="26"/>
      <c r="TBK975" s="26"/>
      <c r="TBL975" s="26"/>
      <c r="TBM975" s="26"/>
      <c r="TBN975" s="26"/>
      <c r="TBO975" s="26"/>
      <c r="TBP975" s="26"/>
      <c r="TBQ975" s="26"/>
      <c r="TBR975" s="26"/>
      <c r="TBS975" s="26"/>
      <c r="TBT975" s="26"/>
      <c r="TBU975" s="26"/>
      <c r="TBV975" s="26"/>
      <c r="TBW975" s="26"/>
      <c r="TBX975" s="26"/>
      <c r="TBY975" s="26"/>
      <c r="TBZ975" s="26"/>
      <c r="TCA975" s="26"/>
      <c r="TCB975" s="26"/>
      <c r="TCC975" s="26"/>
      <c r="TCD975" s="26"/>
      <c r="TCE975" s="26"/>
      <c r="TCF975" s="26"/>
      <c r="TCG975" s="26"/>
      <c r="TCH975" s="26"/>
      <c r="TCI975" s="26"/>
      <c r="TCJ975" s="26"/>
      <c r="TCK975" s="26"/>
      <c r="TCL975" s="26"/>
      <c r="TCM975" s="26"/>
      <c r="TCN975" s="26"/>
      <c r="TCO975" s="26"/>
      <c r="TCP975" s="26"/>
      <c r="TCQ975" s="26"/>
      <c r="TCR975" s="26"/>
      <c r="TCS975" s="26"/>
      <c r="TCT975" s="26"/>
      <c r="TCU975" s="26"/>
      <c r="TCV975" s="26"/>
      <c r="TCW975" s="26"/>
      <c r="TCX975" s="26"/>
      <c r="TCY975" s="26"/>
      <c r="TCZ975" s="26"/>
      <c r="TDA975" s="26"/>
      <c r="TDB975" s="26"/>
      <c r="TDC975" s="26"/>
      <c r="TDD975" s="26"/>
      <c r="TDE975" s="26"/>
      <c r="TDF975" s="26"/>
      <c r="TDG975" s="26"/>
      <c r="TDH975" s="26"/>
      <c r="TDI975" s="26"/>
      <c r="TDJ975" s="26"/>
      <c r="TDK975" s="26"/>
      <c r="TDL975" s="26"/>
      <c r="TDM975" s="26"/>
      <c r="TDN975" s="26"/>
      <c r="TDO975" s="26"/>
      <c r="TDP975" s="26"/>
      <c r="TDQ975" s="26"/>
      <c r="TDR975" s="26"/>
      <c r="TDS975" s="26"/>
      <c r="TDT975" s="26"/>
      <c r="TDU975" s="26"/>
      <c r="TDV975" s="26"/>
      <c r="TDW975" s="26"/>
      <c r="TDX975" s="26"/>
      <c r="TDY975" s="26"/>
      <c r="TDZ975" s="26"/>
      <c r="TEA975" s="26"/>
      <c r="TEB975" s="26"/>
      <c r="TEC975" s="26"/>
      <c r="TED975" s="26"/>
      <c r="TEE975" s="26"/>
      <c r="TEF975" s="26"/>
      <c r="TEG975" s="26"/>
      <c r="TEH975" s="26"/>
      <c r="TEI975" s="26"/>
      <c r="TEJ975" s="26"/>
      <c r="TEK975" s="26"/>
      <c r="TEL975" s="26"/>
      <c r="TEM975" s="26"/>
      <c r="TEN975" s="26"/>
      <c r="TEO975" s="26"/>
      <c r="TEP975" s="26"/>
      <c r="TEQ975" s="26"/>
      <c r="TER975" s="26"/>
      <c r="TES975" s="26"/>
      <c r="TET975" s="26"/>
      <c r="TEU975" s="26"/>
      <c r="TEV975" s="26"/>
      <c r="TEW975" s="26"/>
      <c r="TEX975" s="26"/>
      <c r="TEY975" s="26"/>
      <c r="TEZ975" s="26"/>
      <c r="TFA975" s="26"/>
      <c r="TFB975" s="26"/>
      <c r="TFC975" s="26"/>
      <c r="TFD975" s="26"/>
      <c r="TFE975" s="26"/>
      <c r="TFF975" s="26"/>
      <c r="TFG975" s="26"/>
      <c r="TFH975" s="26"/>
      <c r="TFI975" s="26"/>
      <c r="TFJ975" s="26"/>
      <c r="TFK975" s="26"/>
      <c r="TFL975" s="26"/>
      <c r="TFM975" s="26"/>
      <c r="TFN975" s="26"/>
      <c r="TFO975" s="26"/>
      <c r="TFP975" s="26"/>
      <c r="TFQ975" s="26"/>
      <c r="TFR975" s="26"/>
      <c r="TFS975" s="26"/>
      <c r="TFT975" s="26"/>
      <c r="TFU975" s="26"/>
      <c r="TFV975" s="26"/>
      <c r="TFW975" s="26"/>
      <c r="TFX975" s="26"/>
      <c r="TFY975" s="26"/>
      <c r="TFZ975" s="26"/>
      <c r="TGA975" s="26"/>
      <c r="TGB975" s="26"/>
      <c r="TGC975" s="26"/>
      <c r="TGD975" s="26"/>
      <c r="TGE975" s="26"/>
      <c r="TGF975" s="26"/>
      <c r="TGG975" s="26"/>
      <c r="TGH975" s="26"/>
      <c r="TGI975" s="26"/>
      <c r="TGJ975" s="26"/>
      <c r="TGK975" s="26"/>
      <c r="TGL975" s="26"/>
      <c r="TGM975" s="26"/>
      <c r="TGN975" s="26"/>
      <c r="TGO975" s="26"/>
      <c r="TGP975" s="26"/>
      <c r="TGQ975" s="26"/>
      <c r="TGR975" s="26"/>
      <c r="TGS975" s="26"/>
      <c r="TGT975" s="26"/>
      <c r="TGU975" s="26"/>
      <c r="TGV975" s="26"/>
      <c r="TGW975" s="26"/>
      <c r="TGX975" s="26"/>
      <c r="TGY975" s="26"/>
      <c r="TGZ975" s="26"/>
      <c r="THA975" s="26"/>
      <c r="THB975" s="26"/>
      <c r="THC975" s="26"/>
      <c r="THD975" s="26"/>
      <c r="THE975" s="26"/>
      <c r="THF975" s="26"/>
      <c r="THG975" s="26"/>
      <c r="THH975" s="26"/>
      <c r="THI975" s="26"/>
      <c r="THJ975" s="26"/>
      <c r="THK975" s="26"/>
      <c r="THL975" s="26"/>
      <c r="THM975" s="26"/>
      <c r="THN975" s="26"/>
      <c r="THO975" s="26"/>
      <c r="THP975" s="26"/>
      <c r="THQ975" s="26"/>
      <c r="THR975" s="26"/>
      <c r="THS975" s="26"/>
      <c r="THT975" s="26"/>
      <c r="THU975" s="26"/>
      <c r="THV975" s="26"/>
      <c r="THW975" s="26"/>
      <c r="THX975" s="26"/>
      <c r="THY975" s="26"/>
      <c r="THZ975" s="26"/>
      <c r="TIA975" s="26"/>
      <c r="TIB975" s="26"/>
      <c r="TIC975" s="26"/>
      <c r="TID975" s="26"/>
      <c r="TIE975" s="26"/>
      <c r="TIF975" s="26"/>
      <c r="TIG975" s="26"/>
      <c r="TIH975" s="26"/>
      <c r="TII975" s="26"/>
      <c r="TIJ975" s="26"/>
      <c r="TIK975" s="26"/>
      <c r="TIL975" s="26"/>
      <c r="TIM975" s="26"/>
      <c r="TIN975" s="26"/>
      <c r="TIO975" s="26"/>
      <c r="TIP975" s="26"/>
      <c r="TIQ975" s="26"/>
      <c r="TIR975" s="26"/>
      <c r="TIS975" s="26"/>
      <c r="TIT975" s="26"/>
      <c r="TIU975" s="26"/>
      <c r="TIV975" s="26"/>
      <c r="TIW975" s="26"/>
      <c r="TIX975" s="26"/>
      <c r="TIY975" s="26"/>
      <c r="TIZ975" s="26"/>
      <c r="TJA975" s="26"/>
      <c r="TJB975" s="26"/>
      <c r="TJC975" s="26"/>
      <c r="TJD975" s="26"/>
      <c r="TJE975" s="26"/>
      <c r="TJF975" s="26"/>
      <c r="TJG975" s="26"/>
      <c r="TJH975" s="26"/>
      <c r="TJI975" s="26"/>
      <c r="TJJ975" s="26"/>
      <c r="TJK975" s="26"/>
      <c r="TJL975" s="26"/>
      <c r="TJM975" s="26"/>
      <c r="TJN975" s="26"/>
      <c r="TJO975" s="26"/>
      <c r="TJP975" s="26"/>
      <c r="TJQ975" s="26"/>
      <c r="TJR975" s="26"/>
      <c r="TJS975" s="26"/>
      <c r="TJT975" s="26"/>
      <c r="TJU975" s="26"/>
      <c r="TJV975" s="26"/>
      <c r="TJW975" s="26"/>
      <c r="TJX975" s="26"/>
      <c r="TJY975" s="26"/>
      <c r="TJZ975" s="26"/>
      <c r="TKA975" s="26"/>
      <c r="TKB975" s="26"/>
      <c r="TKC975" s="26"/>
      <c r="TKD975" s="26"/>
      <c r="TKE975" s="26"/>
      <c r="TKF975" s="26"/>
      <c r="TKG975" s="26"/>
      <c r="TKH975" s="26"/>
      <c r="TKI975" s="26"/>
      <c r="TKJ975" s="26"/>
      <c r="TKK975" s="26"/>
      <c r="TKL975" s="26"/>
      <c r="TKM975" s="26"/>
      <c r="TKN975" s="26"/>
      <c r="TKO975" s="26"/>
      <c r="TKP975" s="26"/>
      <c r="TKQ975" s="26"/>
      <c r="TKR975" s="26"/>
      <c r="TKS975" s="26"/>
      <c r="TKT975" s="26"/>
      <c r="TKU975" s="26"/>
      <c r="TKV975" s="26"/>
      <c r="TKW975" s="26"/>
      <c r="TKX975" s="26"/>
      <c r="TKY975" s="26"/>
      <c r="TKZ975" s="26"/>
      <c r="TLA975" s="26"/>
      <c r="TLB975" s="26"/>
      <c r="TLC975" s="26"/>
      <c r="TLD975" s="26"/>
      <c r="TLE975" s="26"/>
      <c r="TLF975" s="26"/>
      <c r="TLG975" s="26"/>
      <c r="TLH975" s="26"/>
      <c r="TLI975" s="26"/>
      <c r="TLJ975" s="26"/>
      <c r="TLK975" s="26"/>
      <c r="TLL975" s="26"/>
      <c r="TLM975" s="26"/>
      <c r="TLN975" s="26"/>
      <c r="TLO975" s="26"/>
      <c r="TLP975" s="26"/>
      <c r="TLQ975" s="26"/>
      <c r="TLR975" s="26"/>
      <c r="TLS975" s="26"/>
      <c r="TLT975" s="26"/>
      <c r="TLU975" s="26"/>
      <c r="TLV975" s="26"/>
      <c r="TLW975" s="26"/>
      <c r="TLX975" s="26"/>
      <c r="TLY975" s="26"/>
      <c r="TLZ975" s="26"/>
      <c r="TMA975" s="26"/>
      <c r="TMB975" s="26"/>
      <c r="TMC975" s="26"/>
      <c r="TMD975" s="26"/>
      <c r="TME975" s="26"/>
      <c r="TMF975" s="26"/>
      <c r="TMG975" s="26"/>
      <c r="TMH975" s="26"/>
      <c r="TMI975" s="26"/>
      <c r="TMJ975" s="26"/>
      <c r="TMK975" s="26"/>
      <c r="TML975" s="26"/>
      <c r="TMM975" s="26"/>
      <c r="TMN975" s="26"/>
      <c r="TMO975" s="26"/>
      <c r="TMP975" s="26"/>
      <c r="TMQ975" s="26"/>
      <c r="TMR975" s="26"/>
      <c r="TMS975" s="26"/>
      <c r="TMT975" s="26"/>
      <c r="TMU975" s="26"/>
      <c r="TMV975" s="26"/>
      <c r="TMW975" s="26"/>
      <c r="TMX975" s="26"/>
      <c r="TMY975" s="26"/>
      <c r="TMZ975" s="26"/>
      <c r="TNA975" s="26"/>
      <c r="TNB975" s="26"/>
      <c r="TNC975" s="26"/>
      <c r="TND975" s="26"/>
      <c r="TNE975" s="26"/>
      <c r="TNF975" s="26"/>
      <c r="TNG975" s="26"/>
      <c r="TNH975" s="26"/>
      <c r="TNI975" s="26"/>
      <c r="TNJ975" s="26"/>
      <c r="TNK975" s="26"/>
      <c r="TNL975" s="26"/>
      <c r="TNM975" s="26"/>
      <c r="TNN975" s="26"/>
      <c r="TNO975" s="26"/>
      <c r="TNP975" s="26"/>
      <c r="TNQ975" s="26"/>
      <c r="TNR975" s="26"/>
      <c r="TNS975" s="26"/>
      <c r="TNT975" s="26"/>
      <c r="TNU975" s="26"/>
      <c r="TNV975" s="26"/>
      <c r="TNW975" s="26"/>
      <c r="TNX975" s="26"/>
      <c r="TNY975" s="26"/>
      <c r="TNZ975" s="26"/>
      <c r="TOA975" s="26"/>
      <c r="TOB975" s="26"/>
      <c r="TOC975" s="26"/>
      <c r="TOD975" s="26"/>
      <c r="TOE975" s="26"/>
      <c r="TOF975" s="26"/>
      <c r="TOG975" s="26"/>
      <c r="TOH975" s="26"/>
      <c r="TOI975" s="26"/>
      <c r="TOJ975" s="26"/>
      <c r="TOK975" s="26"/>
      <c r="TOL975" s="26"/>
      <c r="TOM975" s="26"/>
      <c r="TON975" s="26"/>
      <c r="TOO975" s="26"/>
      <c r="TOP975" s="26"/>
      <c r="TOQ975" s="26"/>
      <c r="TOR975" s="26"/>
      <c r="TOS975" s="26"/>
      <c r="TOT975" s="26"/>
      <c r="TOU975" s="26"/>
      <c r="TOV975" s="26"/>
      <c r="TOW975" s="26"/>
      <c r="TOX975" s="26"/>
      <c r="TOY975" s="26"/>
      <c r="TOZ975" s="26"/>
      <c r="TPA975" s="26"/>
      <c r="TPB975" s="26"/>
      <c r="TPC975" s="26"/>
      <c r="TPD975" s="26"/>
      <c r="TPE975" s="26"/>
      <c r="TPF975" s="26"/>
      <c r="TPG975" s="26"/>
      <c r="TPH975" s="26"/>
      <c r="TPI975" s="26"/>
      <c r="TPJ975" s="26"/>
      <c r="TPK975" s="26"/>
      <c r="TPL975" s="26"/>
      <c r="TPM975" s="26"/>
      <c r="TPN975" s="26"/>
      <c r="TPO975" s="26"/>
      <c r="TPP975" s="26"/>
      <c r="TPQ975" s="26"/>
      <c r="TPR975" s="26"/>
      <c r="TPS975" s="26"/>
      <c r="TPT975" s="26"/>
      <c r="TPU975" s="26"/>
      <c r="TPV975" s="26"/>
      <c r="TPW975" s="26"/>
      <c r="TPX975" s="26"/>
      <c r="TPY975" s="26"/>
      <c r="TPZ975" s="26"/>
      <c r="TQA975" s="26"/>
      <c r="TQB975" s="26"/>
      <c r="TQC975" s="26"/>
      <c r="TQD975" s="26"/>
      <c r="TQE975" s="26"/>
      <c r="TQF975" s="26"/>
      <c r="TQG975" s="26"/>
      <c r="TQH975" s="26"/>
      <c r="TQI975" s="26"/>
      <c r="TQJ975" s="26"/>
      <c r="TQK975" s="26"/>
      <c r="TQL975" s="26"/>
      <c r="TQM975" s="26"/>
      <c r="TQN975" s="26"/>
      <c r="TQO975" s="26"/>
      <c r="TQP975" s="26"/>
      <c r="TQQ975" s="26"/>
      <c r="TQR975" s="26"/>
      <c r="TQS975" s="26"/>
      <c r="TQT975" s="26"/>
      <c r="TQU975" s="26"/>
      <c r="TQV975" s="26"/>
      <c r="TQW975" s="26"/>
      <c r="TQX975" s="26"/>
      <c r="TQY975" s="26"/>
      <c r="TQZ975" s="26"/>
      <c r="TRA975" s="26"/>
      <c r="TRB975" s="26"/>
      <c r="TRC975" s="26"/>
      <c r="TRD975" s="26"/>
      <c r="TRE975" s="26"/>
      <c r="TRF975" s="26"/>
      <c r="TRG975" s="26"/>
      <c r="TRH975" s="26"/>
      <c r="TRI975" s="26"/>
      <c r="TRJ975" s="26"/>
      <c r="TRK975" s="26"/>
      <c r="TRL975" s="26"/>
      <c r="TRM975" s="26"/>
      <c r="TRN975" s="26"/>
      <c r="TRO975" s="26"/>
      <c r="TRP975" s="26"/>
      <c r="TRQ975" s="26"/>
      <c r="TRR975" s="26"/>
      <c r="TRS975" s="26"/>
      <c r="TRT975" s="26"/>
      <c r="TRU975" s="26"/>
      <c r="TRV975" s="26"/>
      <c r="TRW975" s="26"/>
      <c r="TRX975" s="26"/>
      <c r="TRY975" s="26"/>
      <c r="TRZ975" s="26"/>
      <c r="TSA975" s="26"/>
      <c r="TSB975" s="26"/>
      <c r="TSC975" s="26"/>
      <c r="TSD975" s="26"/>
      <c r="TSE975" s="26"/>
      <c r="TSF975" s="26"/>
      <c r="TSG975" s="26"/>
      <c r="TSH975" s="26"/>
      <c r="TSI975" s="26"/>
      <c r="TSJ975" s="26"/>
      <c r="TSK975" s="26"/>
      <c r="TSL975" s="26"/>
      <c r="TSM975" s="26"/>
      <c r="TSN975" s="26"/>
      <c r="TSO975" s="26"/>
      <c r="TSP975" s="26"/>
      <c r="TSQ975" s="26"/>
      <c r="TSR975" s="26"/>
      <c r="TSS975" s="26"/>
      <c r="TST975" s="26"/>
      <c r="TSU975" s="26"/>
      <c r="TSV975" s="26"/>
      <c r="TSW975" s="26"/>
      <c r="TSX975" s="26"/>
      <c r="TSY975" s="26"/>
      <c r="TSZ975" s="26"/>
      <c r="TTA975" s="26"/>
      <c r="TTB975" s="26"/>
      <c r="TTC975" s="26"/>
      <c r="TTD975" s="26"/>
      <c r="TTE975" s="26"/>
      <c r="TTF975" s="26"/>
      <c r="TTG975" s="26"/>
      <c r="TTH975" s="26"/>
      <c r="TTI975" s="26"/>
      <c r="TTJ975" s="26"/>
      <c r="TTK975" s="26"/>
      <c r="TTL975" s="26"/>
      <c r="TTM975" s="26"/>
      <c r="TTN975" s="26"/>
      <c r="TTO975" s="26"/>
      <c r="TTP975" s="26"/>
      <c r="TTQ975" s="26"/>
      <c r="TTR975" s="26"/>
      <c r="TTS975" s="26"/>
      <c r="TTT975" s="26"/>
      <c r="TTU975" s="26"/>
      <c r="TTV975" s="26"/>
      <c r="TTW975" s="26"/>
      <c r="TTX975" s="26"/>
      <c r="TTY975" s="26"/>
      <c r="TTZ975" s="26"/>
      <c r="TUA975" s="26"/>
      <c r="TUB975" s="26"/>
      <c r="TUC975" s="26"/>
      <c r="TUD975" s="26"/>
      <c r="TUE975" s="26"/>
      <c r="TUF975" s="26"/>
      <c r="TUG975" s="26"/>
      <c r="TUH975" s="26"/>
      <c r="TUI975" s="26"/>
      <c r="TUJ975" s="26"/>
      <c r="TUK975" s="26"/>
      <c r="TUL975" s="26"/>
      <c r="TUM975" s="26"/>
      <c r="TUN975" s="26"/>
      <c r="TUO975" s="26"/>
      <c r="TUP975" s="26"/>
      <c r="TUQ975" s="26"/>
      <c r="TUR975" s="26"/>
      <c r="TUS975" s="26"/>
      <c r="TUT975" s="26"/>
      <c r="TUU975" s="26"/>
      <c r="TUV975" s="26"/>
      <c r="TUW975" s="26"/>
      <c r="TUX975" s="26"/>
      <c r="TUY975" s="26"/>
      <c r="TUZ975" s="26"/>
      <c r="TVA975" s="26"/>
      <c r="TVB975" s="26"/>
      <c r="TVC975" s="26"/>
      <c r="TVD975" s="26"/>
      <c r="TVE975" s="26"/>
      <c r="TVF975" s="26"/>
      <c r="TVG975" s="26"/>
      <c r="TVH975" s="26"/>
      <c r="TVI975" s="26"/>
      <c r="TVJ975" s="26"/>
      <c r="TVK975" s="26"/>
      <c r="TVL975" s="26"/>
      <c r="TVM975" s="26"/>
      <c r="TVN975" s="26"/>
      <c r="TVO975" s="26"/>
      <c r="TVP975" s="26"/>
      <c r="TVQ975" s="26"/>
      <c r="TVR975" s="26"/>
      <c r="TVS975" s="26"/>
      <c r="TVT975" s="26"/>
      <c r="TVU975" s="26"/>
      <c r="TVV975" s="26"/>
      <c r="TVW975" s="26"/>
      <c r="TVX975" s="26"/>
      <c r="TVY975" s="26"/>
      <c r="TVZ975" s="26"/>
      <c r="TWA975" s="26"/>
      <c r="TWB975" s="26"/>
      <c r="TWC975" s="26"/>
      <c r="TWD975" s="26"/>
      <c r="TWE975" s="26"/>
      <c r="TWF975" s="26"/>
      <c r="TWG975" s="26"/>
      <c r="TWH975" s="26"/>
      <c r="TWI975" s="26"/>
      <c r="TWJ975" s="26"/>
      <c r="TWK975" s="26"/>
      <c r="TWL975" s="26"/>
      <c r="TWM975" s="26"/>
      <c r="TWN975" s="26"/>
      <c r="TWO975" s="26"/>
      <c r="TWP975" s="26"/>
      <c r="TWQ975" s="26"/>
      <c r="TWR975" s="26"/>
      <c r="TWS975" s="26"/>
      <c r="TWT975" s="26"/>
      <c r="TWU975" s="26"/>
      <c r="TWV975" s="26"/>
      <c r="TWW975" s="26"/>
      <c r="TWX975" s="26"/>
      <c r="TWY975" s="26"/>
      <c r="TWZ975" s="26"/>
      <c r="TXA975" s="26"/>
      <c r="TXB975" s="26"/>
      <c r="TXC975" s="26"/>
      <c r="TXD975" s="26"/>
      <c r="TXE975" s="26"/>
      <c r="TXF975" s="26"/>
      <c r="TXG975" s="26"/>
      <c r="TXH975" s="26"/>
      <c r="TXI975" s="26"/>
      <c r="TXJ975" s="26"/>
      <c r="TXK975" s="26"/>
      <c r="TXL975" s="26"/>
      <c r="TXM975" s="26"/>
      <c r="TXN975" s="26"/>
      <c r="TXO975" s="26"/>
      <c r="TXP975" s="26"/>
      <c r="TXQ975" s="26"/>
      <c r="TXR975" s="26"/>
      <c r="TXS975" s="26"/>
      <c r="TXT975" s="26"/>
      <c r="TXU975" s="26"/>
      <c r="TXV975" s="26"/>
      <c r="TXW975" s="26"/>
      <c r="TXX975" s="26"/>
      <c r="TXY975" s="26"/>
      <c r="TXZ975" s="26"/>
      <c r="TYA975" s="26"/>
      <c r="TYB975" s="26"/>
      <c r="TYC975" s="26"/>
      <c r="TYD975" s="26"/>
      <c r="TYE975" s="26"/>
      <c r="TYF975" s="26"/>
      <c r="TYG975" s="26"/>
      <c r="TYH975" s="26"/>
      <c r="TYI975" s="26"/>
      <c r="TYJ975" s="26"/>
      <c r="TYK975" s="26"/>
      <c r="TYL975" s="26"/>
      <c r="TYM975" s="26"/>
      <c r="TYN975" s="26"/>
      <c r="TYO975" s="26"/>
      <c r="TYP975" s="26"/>
      <c r="TYQ975" s="26"/>
      <c r="TYR975" s="26"/>
      <c r="TYS975" s="26"/>
      <c r="TYT975" s="26"/>
      <c r="TYU975" s="26"/>
      <c r="TYV975" s="26"/>
      <c r="TYW975" s="26"/>
      <c r="TYX975" s="26"/>
      <c r="TYY975" s="26"/>
      <c r="TYZ975" s="26"/>
      <c r="TZA975" s="26"/>
      <c r="TZB975" s="26"/>
      <c r="TZC975" s="26"/>
      <c r="TZD975" s="26"/>
      <c r="TZE975" s="26"/>
      <c r="TZF975" s="26"/>
      <c r="TZG975" s="26"/>
      <c r="TZH975" s="26"/>
      <c r="TZI975" s="26"/>
      <c r="TZJ975" s="26"/>
      <c r="TZK975" s="26"/>
      <c r="TZL975" s="26"/>
      <c r="TZM975" s="26"/>
      <c r="TZN975" s="26"/>
      <c r="TZO975" s="26"/>
      <c r="TZP975" s="26"/>
      <c r="TZQ975" s="26"/>
      <c r="TZR975" s="26"/>
      <c r="TZS975" s="26"/>
      <c r="TZT975" s="26"/>
      <c r="TZU975" s="26"/>
      <c r="TZV975" s="26"/>
      <c r="TZW975" s="26"/>
      <c r="TZX975" s="26"/>
      <c r="TZY975" s="26"/>
      <c r="TZZ975" s="26"/>
      <c r="UAA975" s="26"/>
      <c r="UAB975" s="26"/>
      <c r="UAC975" s="26"/>
      <c r="UAD975" s="26"/>
      <c r="UAE975" s="26"/>
      <c r="UAF975" s="26"/>
      <c r="UAG975" s="26"/>
      <c r="UAH975" s="26"/>
      <c r="UAI975" s="26"/>
      <c r="UAJ975" s="26"/>
      <c r="UAK975" s="26"/>
      <c r="UAL975" s="26"/>
      <c r="UAM975" s="26"/>
      <c r="UAN975" s="26"/>
      <c r="UAO975" s="26"/>
      <c r="UAP975" s="26"/>
      <c r="UAQ975" s="26"/>
      <c r="UAR975" s="26"/>
      <c r="UAS975" s="26"/>
      <c r="UAT975" s="26"/>
      <c r="UAU975" s="26"/>
      <c r="UAV975" s="26"/>
      <c r="UAW975" s="26"/>
      <c r="UAX975" s="26"/>
      <c r="UAY975" s="26"/>
      <c r="UAZ975" s="26"/>
      <c r="UBA975" s="26"/>
      <c r="UBB975" s="26"/>
      <c r="UBC975" s="26"/>
      <c r="UBD975" s="26"/>
      <c r="UBE975" s="26"/>
      <c r="UBF975" s="26"/>
      <c r="UBG975" s="26"/>
      <c r="UBH975" s="26"/>
      <c r="UBI975" s="26"/>
      <c r="UBJ975" s="26"/>
      <c r="UBK975" s="26"/>
      <c r="UBL975" s="26"/>
      <c r="UBM975" s="26"/>
      <c r="UBN975" s="26"/>
      <c r="UBO975" s="26"/>
      <c r="UBP975" s="26"/>
      <c r="UBQ975" s="26"/>
      <c r="UBR975" s="26"/>
      <c r="UBS975" s="26"/>
      <c r="UBT975" s="26"/>
      <c r="UBU975" s="26"/>
      <c r="UBV975" s="26"/>
      <c r="UBW975" s="26"/>
      <c r="UBX975" s="26"/>
      <c r="UBY975" s="26"/>
      <c r="UBZ975" s="26"/>
      <c r="UCA975" s="26"/>
      <c r="UCB975" s="26"/>
      <c r="UCC975" s="26"/>
      <c r="UCD975" s="26"/>
      <c r="UCE975" s="26"/>
      <c r="UCF975" s="26"/>
      <c r="UCG975" s="26"/>
      <c r="UCH975" s="26"/>
      <c r="UCI975" s="26"/>
      <c r="UCJ975" s="26"/>
      <c r="UCK975" s="26"/>
      <c r="UCL975" s="26"/>
      <c r="UCM975" s="26"/>
      <c r="UCN975" s="26"/>
      <c r="UCO975" s="26"/>
      <c r="UCP975" s="26"/>
      <c r="UCQ975" s="26"/>
      <c r="UCR975" s="26"/>
      <c r="UCS975" s="26"/>
      <c r="UCT975" s="26"/>
      <c r="UCU975" s="26"/>
      <c r="UCV975" s="26"/>
      <c r="UCW975" s="26"/>
      <c r="UCX975" s="26"/>
      <c r="UCY975" s="26"/>
      <c r="UCZ975" s="26"/>
      <c r="UDA975" s="26"/>
      <c r="UDB975" s="26"/>
      <c r="UDC975" s="26"/>
      <c r="UDD975" s="26"/>
      <c r="UDE975" s="26"/>
      <c r="UDF975" s="26"/>
      <c r="UDG975" s="26"/>
      <c r="UDH975" s="26"/>
      <c r="UDI975" s="26"/>
      <c r="UDJ975" s="26"/>
      <c r="UDK975" s="26"/>
      <c r="UDL975" s="26"/>
      <c r="UDM975" s="26"/>
      <c r="UDN975" s="26"/>
      <c r="UDO975" s="26"/>
      <c r="UDP975" s="26"/>
      <c r="UDQ975" s="26"/>
      <c r="UDR975" s="26"/>
      <c r="UDS975" s="26"/>
      <c r="UDT975" s="26"/>
      <c r="UDU975" s="26"/>
      <c r="UDV975" s="26"/>
      <c r="UDW975" s="26"/>
      <c r="UDX975" s="26"/>
      <c r="UDY975" s="26"/>
      <c r="UDZ975" s="26"/>
      <c r="UEA975" s="26"/>
      <c r="UEB975" s="26"/>
      <c r="UEC975" s="26"/>
      <c r="UED975" s="26"/>
      <c r="UEE975" s="26"/>
      <c r="UEF975" s="26"/>
      <c r="UEG975" s="26"/>
      <c r="UEH975" s="26"/>
      <c r="UEI975" s="26"/>
      <c r="UEJ975" s="26"/>
      <c r="UEK975" s="26"/>
      <c r="UEL975" s="26"/>
      <c r="UEM975" s="26"/>
      <c r="UEN975" s="26"/>
      <c r="UEO975" s="26"/>
      <c r="UEP975" s="26"/>
      <c r="UEQ975" s="26"/>
      <c r="UER975" s="26"/>
      <c r="UES975" s="26"/>
      <c r="UET975" s="26"/>
      <c r="UEU975" s="26"/>
      <c r="UEV975" s="26"/>
      <c r="UEW975" s="26"/>
      <c r="UEX975" s="26"/>
      <c r="UEY975" s="26"/>
      <c r="UEZ975" s="26"/>
      <c r="UFA975" s="26"/>
      <c r="UFB975" s="26"/>
      <c r="UFC975" s="26"/>
      <c r="UFD975" s="26"/>
      <c r="UFE975" s="26"/>
      <c r="UFF975" s="26"/>
      <c r="UFG975" s="26"/>
      <c r="UFH975" s="26"/>
      <c r="UFI975" s="26"/>
      <c r="UFJ975" s="26"/>
      <c r="UFK975" s="26"/>
      <c r="UFL975" s="26"/>
      <c r="UFM975" s="26"/>
      <c r="UFN975" s="26"/>
      <c r="UFO975" s="26"/>
      <c r="UFP975" s="26"/>
      <c r="UFQ975" s="26"/>
      <c r="UFR975" s="26"/>
      <c r="UFS975" s="26"/>
      <c r="UFT975" s="26"/>
      <c r="UFU975" s="26"/>
      <c r="UFV975" s="26"/>
      <c r="UFW975" s="26"/>
      <c r="UFX975" s="26"/>
      <c r="UFY975" s="26"/>
      <c r="UFZ975" s="26"/>
      <c r="UGA975" s="26"/>
      <c r="UGB975" s="26"/>
      <c r="UGC975" s="26"/>
      <c r="UGD975" s="26"/>
      <c r="UGE975" s="26"/>
      <c r="UGF975" s="26"/>
      <c r="UGG975" s="26"/>
      <c r="UGH975" s="26"/>
      <c r="UGI975" s="26"/>
      <c r="UGJ975" s="26"/>
      <c r="UGK975" s="26"/>
      <c r="UGL975" s="26"/>
      <c r="UGM975" s="26"/>
      <c r="UGN975" s="26"/>
      <c r="UGO975" s="26"/>
      <c r="UGP975" s="26"/>
      <c r="UGQ975" s="26"/>
      <c r="UGR975" s="26"/>
      <c r="UGS975" s="26"/>
      <c r="UGT975" s="26"/>
      <c r="UGU975" s="26"/>
      <c r="UGV975" s="26"/>
      <c r="UGW975" s="26"/>
      <c r="UGX975" s="26"/>
      <c r="UGY975" s="26"/>
      <c r="UGZ975" s="26"/>
      <c r="UHA975" s="26"/>
      <c r="UHB975" s="26"/>
      <c r="UHC975" s="26"/>
      <c r="UHD975" s="26"/>
      <c r="UHE975" s="26"/>
      <c r="UHF975" s="26"/>
      <c r="UHG975" s="26"/>
      <c r="UHH975" s="26"/>
      <c r="UHI975" s="26"/>
      <c r="UHJ975" s="26"/>
      <c r="UHK975" s="26"/>
      <c r="UHL975" s="26"/>
      <c r="UHM975" s="26"/>
      <c r="UHN975" s="26"/>
      <c r="UHO975" s="26"/>
      <c r="UHP975" s="26"/>
      <c r="UHQ975" s="26"/>
      <c r="UHR975" s="26"/>
      <c r="UHS975" s="26"/>
      <c r="UHT975" s="26"/>
      <c r="UHU975" s="26"/>
      <c r="UHV975" s="26"/>
      <c r="UHW975" s="26"/>
      <c r="UHX975" s="26"/>
      <c r="UHY975" s="26"/>
      <c r="UHZ975" s="26"/>
      <c r="UIA975" s="26"/>
      <c r="UIB975" s="26"/>
      <c r="UIC975" s="26"/>
      <c r="UID975" s="26"/>
      <c r="UIE975" s="26"/>
      <c r="UIF975" s="26"/>
      <c r="UIG975" s="26"/>
      <c r="UIH975" s="26"/>
      <c r="UII975" s="26"/>
      <c r="UIJ975" s="26"/>
      <c r="UIK975" s="26"/>
      <c r="UIL975" s="26"/>
      <c r="UIM975" s="26"/>
      <c r="UIN975" s="26"/>
      <c r="UIO975" s="26"/>
      <c r="UIP975" s="26"/>
      <c r="UIQ975" s="26"/>
      <c r="UIR975" s="26"/>
      <c r="UIS975" s="26"/>
      <c r="UIT975" s="26"/>
      <c r="UIU975" s="26"/>
      <c r="UIV975" s="26"/>
      <c r="UIW975" s="26"/>
      <c r="UIX975" s="26"/>
      <c r="UIY975" s="26"/>
      <c r="UIZ975" s="26"/>
      <c r="UJA975" s="26"/>
      <c r="UJB975" s="26"/>
      <c r="UJC975" s="26"/>
      <c r="UJD975" s="26"/>
      <c r="UJE975" s="26"/>
      <c r="UJF975" s="26"/>
      <c r="UJG975" s="26"/>
      <c r="UJH975" s="26"/>
      <c r="UJI975" s="26"/>
      <c r="UJJ975" s="26"/>
      <c r="UJK975" s="26"/>
      <c r="UJL975" s="26"/>
      <c r="UJM975" s="26"/>
      <c r="UJN975" s="26"/>
      <c r="UJO975" s="26"/>
      <c r="UJP975" s="26"/>
      <c r="UJQ975" s="26"/>
      <c r="UJR975" s="26"/>
      <c r="UJS975" s="26"/>
      <c r="UJT975" s="26"/>
      <c r="UJU975" s="26"/>
      <c r="UJV975" s="26"/>
      <c r="UJW975" s="26"/>
      <c r="UJX975" s="26"/>
      <c r="UJY975" s="26"/>
      <c r="UJZ975" s="26"/>
      <c r="UKA975" s="26"/>
      <c r="UKB975" s="26"/>
      <c r="UKC975" s="26"/>
      <c r="UKD975" s="26"/>
      <c r="UKE975" s="26"/>
      <c r="UKF975" s="26"/>
      <c r="UKG975" s="26"/>
      <c r="UKH975" s="26"/>
      <c r="UKI975" s="26"/>
      <c r="UKJ975" s="26"/>
      <c r="UKK975" s="26"/>
      <c r="UKL975" s="26"/>
      <c r="UKM975" s="26"/>
      <c r="UKN975" s="26"/>
      <c r="UKO975" s="26"/>
      <c r="UKP975" s="26"/>
      <c r="UKQ975" s="26"/>
      <c r="UKR975" s="26"/>
      <c r="UKS975" s="26"/>
      <c r="UKT975" s="26"/>
      <c r="UKU975" s="26"/>
      <c r="UKV975" s="26"/>
      <c r="UKW975" s="26"/>
      <c r="UKX975" s="26"/>
      <c r="UKY975" s="26"/>
      <c r="UKZ975" s="26"/>
      <c r="ULA975" s="26"/>
      <c r="ULB975" s="26"/>
      <c r="ULC975" s="26"/>
      <c r="ULD975" s="26"/>
      <c r="ULE975" s="26"/>
      <c r="ULF975" s="26"/>
      <c r="ULG975" s="26"/>
      <c r="ULH975" s="26"/>
      <c r="ULI975" s="26"/>
      <c r="ULJ975" s="26"/>
      <c r="ULK975" s="26"/>
      <c r="ULL975" s="26"/>
      <c r="ULM975" s="26"/>
      <c r="ULN975" s="26"/>
      <c r="ULO975" s="26"/>
      <c r="ULP975" s="26"/>
      <c r="ULQ975" s="26"/>
      <c r="ULR975" s="26"/>
      <c r="ULS975" s="26"/>
      <c r="ULT975" s="26"/>
      <c r="ULU975" s="26"/>
      <c r="ULV975" s="26"/>
      <c r="ULW975" s="26"/>
      <c r="ULX975" s="26"/>
      <c r="ULY975" s="26"/>
      <c r="ULZ975" s="26"/>
      <c r="UMA975" s="26"/>
      <c r="UMB975" s="26"/>
      <c r="UMC975" s="26"/>
      <c r="UMD975" s="26"/>
      <c r="UME975" s="26"/>
      <c r="UMF975" s="26"/>
      <c r="UMG975" s="26"/>
      <c r="UMH975" s="26"/>
      <c r="UMI975" s="26"/>
      <c r="UMJ975" s="26"/>
      <c r="UMK975" s="26"/>
      <c r="UML975" s="26"/>
      <c r="UMM975" s="26"/>
      <c r="UMN975" s="26"/>
      <c r="UMO975" s="26"/>
      <c r="UMP975" s="26"/>
      <c r="UMQ975" s="26"/>
      <c r="UMR975" s="26"/>
      <c r="UMS975" s="26"/>
      <c r="UMT975" s="26"/>
      <c r="UMU975" s="26"/>
      <c r="UMV975" s="26"/>
      <c r="UMW975" s="26"/>
      <c r="UMX975" s="26"/>
      <c r="UMY975" s="26"/>
      <c r="UMZ975" s="26"/>
      <c r="UNA975" s="26"/>
      <c r="UNB975" s="26"/>
      <c r="UNC975" s="26"/>
      <c r="UND975" s="26"/>
      <c r="UNE975" s="26"/>
      <c r="UNF975" s="26"/>
      <c r="UNG975" s="26"/>
      <c r="UNH975" s="26"/>
      <c r="UNI975" s="26"/>
      <c r="UNJ975" s="26"/>
      <c r="UNK975" s="26"/>
      <c r="UNL975" s="26"/>
      <c r="UNM975" s="26"/>
      <c r="UNN975" s="26"/>
      <c r="UNO975" s="26"/>
      <c r="UNP975" s="26"/>
      <c r="UNQ975" s="26"/>
      <c r="UNR975" s="26"/>
      <c r="UNS975" s="26"/>
      <c r="UNT975" s="26"/>
      <c r="UNU975" s="26"/>
      <c r="UNV975" s="26"/>
      <c r="UNW975" s="26"/>
      <c r="UNX975" s="26"/>
      <c r="UNY975" s="26"/>
      <c r="UNZ975" s="26"/>
      <c r="UOA975" s="26"/>
      <c r="UOB975" s="26"/>
      <c r="UOC975" s="26"/>
      <c r="UOD975" s="26"/>
      <c r="UOE975" s="26"/>
      <c r="UOF975" s="26"/>
      <c r="UOG975" s="26"/>
      <c r="UOH975" s="26"/>
      <c r="UOI975" s="26"/>
      <c r="UOJ975" s="26"/>
      <c r="UOK975" s="26"/>
      <c r="UOL975" s="26"/>
      <c r="UOM975" s="26"/>
      <c r="UON975" s="26"/>
      <c r="UOO975" s="26"/>
      <c r="UOP975" s="26"/>
      <c r="UOQ975" s="26"/>
      <c r="UOR975" s="26"/>
      <c r="UOS975" s="26"/>
      <c r="UOT975" s="26"/>
      <c r="UOU975" s="26"/>
      <c r="UOV975" s="26"/>
      <c r="UOW975" s="26"/>
      <c r="UOX975" s="26"/>
      <c r="UOY975" s="26"/>
      <c r="UOZ975" s="26"/>
      <c r="UPA975" s="26"/>
      <c r="UPB975" s="26"/>
      <c r="UPC975" s="26"/>
      <c r="UPD975" s="26"/>
      <c r="UPE975" s="26"/>
      <c r="UPF975" s="26"/>
      <c r="UPG975" s="26"/>
      <c r="UPH975" s="26"/>
      <c r="UPI975" s="26"/>
      <c r="UPJ975" s="26"/>
      <c r="UPK975" s="26"/>
      <c r="UPL975" s="26"/>
      <c r="UPM975" s="26"/>
      <c r="UPN975" s="26"/>
      <c r="UPO975" s="26"/>
      <c r="UPP975" s="26"/>
      <c r="UPQ975" s="26"/>
      <c r="UPR975" s="26"/>
      <c r="UPS975" s="26"/>
      <c r="UPT975" s="26"/>
      <c r="UPU975" s="26"/>
      <c r="UPV975" s="26"/>
      <c r="UPW975" s="26"/>
      <c r="UPX975" s="26"/>
      <c r="UPY975" s="26"/>
      <c r="UPZ975" s="26"/>
      <c r="UQA975" s="26"/>
      <c r="UQB975" s="26"/>
      <c r="UQC975" s="26"/>
      <c r="UQD975" s="26"/>
      <c r="UQE975" s="26"/>
      <c r="UQF975" s="26"/>
      <c r="UQG975" s="26"/>
      <c r="UQH975" s="26"/>
      <c r="UQI975" s="26"/>
      <c r="UQJ975" s="26"/>
      <c r="UQK975" s="26"/>
      <c r="UQL975" s="26"/>
      <c r="UQM975" s="26"/>
      <c r="UQN975" s="26"/>
      <c r="UQO975" s="26"/>
      <c r="UQP975" s="26"/>
      <c r="UQQ975" s="26"/>
      <c r="UQR975" s="26"/>
      <c r="UQS975" s="26"/>
      <c r="UQT975" s="26"/>
      <c r="UQU975" s="26"/>
      <c r="UQV975" s="26"/>
      <c r="UQW975" s="26"/>
      <c r="UQX975" s="26"/>
      <c r="UQY975" s="26"/>
      <c r="UQZ975" s="26"/>
      <c r="URA975" s="26"/>
      <c r="URB975" s="26"/>
      <c r="URC975" s="26"/>
      <c r="URD975" s="26"/>
      <c r="URE975" s="26"/>
      <c r="URF975" s="26"/>
      <c r="URG975" s="26"/>
      <c r="URH975" s="26"/>
      <c r="URI975" s="26"/>
      <c r="URJ975" s="26"/>
      <c r="URK975" s="26"/>
      <c r="URL975" s="26"/>
      <c r="URM975" s="26"/>
      <c r="URN975" s="26"/>
      <c r="URO975" s="26"/>
      <c r="URP975" s="26"/>
      <c r="URQ975" s="26"/>
      <c r="URR975" s="26"/>
      <c r="URS975" s="26"/>
      <c r="URT975" s="26"/>
      <c r="URU975" s="26"/>
      <c r="URV975" s="26"/>
      <c r="URW975" s="26"/>
      <c r="URX975" s="26"/>
      <c r="URY975" s="26"/>
      <c r="URZ975" s="26"/>
      <c r="USA975" s="26"/>
      <c r="USB975" s="26"/>
      <c r="USC975" s="26"/>
      <c r="USD975" s="26"/>
      <c r="USE975" s="26"/>
      <c r="USF975" s="26"/>
      <c r="USG975" s="26"/>
      <c r="USH975" s="26"/>
      <c r="USI975" s="26"/>
      <c r="USJ975" s="26"/>
      <c r="USK975" s="26"/>
      <c r="USL975" s="26"/>
      <c r="USM975" s="26"/>
      <c r="USN975" s="26"/>
      <c r="USO975" s="26"/>
      <c r="USP975" s="26"/>
      <c r="USQ975" s="26"/>
      <c r="USR975" s="26"/>
      <c r="USS975" s="26"/>
      <c r="UST975" s="26"/>
      <c r="USU975" s="26"/>
      <c r="USV975" s="26"/>
      <c r="USW975" s="26"/>
      <c r="USX975" s="26"/>
      <c r="USY975" s="26"/>
      <c r="USZ975" s="26"/>
      <c r="UTA975" s="26"/>
      <c r="UTB975" s="26"/>
      <c r="UTC975" s="26"/>
      <c r="UTD975" s="26"/>
      <c r="UTE975" s="26"/>
      <c r="UTF975" s="26"/>
      <c r="UTG975" s="26"/>
      <c r="UTH975" s="26"/>
      <c r="UTI975" s="26"/>
      <c r="UTJ975" s="26"/>
      <c r="UTK975" s="26"/>
      <c r="UTL975" s="26"/>
      <c r="UTM975" s="26"/>
      <c r="UTN975" s="26"/>
      <c r="UTO975" s="26"/>
      <c r="UTP975" s="26"/>
      <c r="UTQ975" s="26"/>
      <c r="UTR975" s="26"/>
      <c r="UTS975" s="26"/>
      <c r="UTT975" s="26"/>
      <c r="UTU975" s="26"/>
      <c r="UTV975" s="26"/>
      <c r="UTW975" s="26"/>
      <c r="UTX975" s="26"/>
      <c r="UTY975" s="26"/>
      <c r="UTZ975" s="26"/>
      <c r="UUA975" s="26"/>
      <c r="UUB975" s="26"/>
      <c r="UUC975" s="26"/>
      <c r="UUD975" s="26"/>
      <c r="UUE975" s="26"/>
      <c r="UUF975" s="26"/>
      <c r="UUG975" s="26"/>
      <c r="UUH975" s="26"/>
      <c r="UUI975" s="26"/>
      <c r="UUJ975" s="26"/>
      <c r="UUK975" s="26"/>
      <c r="UUL975" s="26"/>
      <c r="UUM975" s="26"/>
      <c r="UUN975" s="26"/>
      <c r="UUO975" s="26"/>
      <c r="UUP975" s="26"/>
      <c r="UUQ975" s="26"/>
      <c r="UUR975" s="26"/>
      <c r="UUS975" s="26"/>
      <c r="UUT975" s="26"/>
      <c r="UUU975" s="26"/>
      <c r="UUV975" s="26"/>
      <c r="UUW975" s="26"/>
      <c r="UUX975" s="26"/>
      <c r="UUY975" s="26"/>
      <c r="UUZ975" s="26"/>
      <c r="UVA975" s="26"/>
      <c r="UVB975" s="26"/>
      <c r="UVC975" s="26"/>
      <c r="UVD975" s="26"/>
      <c r="UVE975" s="26"/>
      <c r="UVF975" s="26"/>
      <c r="UVG975" s="26"/>
      <c r="UVH975" s="26"/>
      <c r="UVI975" s="26"/>
      <c r="UVJ975" s="26"/>
      <c r="UVK975" s="26"/>
      <c r="UVL975" s="26"/>
      <c r="UVM975" s="26"/>
      <c r="UVN975" s="26"/>
      <c r="UVO975" s="26"/>
      <c r="UVP975" s="26"/>
      <c r="UVQ975" s="26"/>
      <c r="UVR975" s="26"/>
      <c r="UVS975" s="26"/>
      <c r="UVT975" s="26"/>
      <c r="UVU975" s="26"/>
      <c r="UVV975" s="26"/>
      <c r="UVW975" s="26"/>
      <c r="UVX975" s="26"/>
      <c r="UVY975" s="26"/>
      <c r="UVZ975" s="26"/>
      <c r="UWA975" s="26"/>
      <c r="UWB975" s="26"/>
      <c r="UWC975" s="26"/>
      <c r="UWD975" s="26"/>
      <c r="UWE975" s="26"/>
      <c r="UWF975" s="26"/>
      <c r="UWG975" s="26"/>
      <c r="UWH975" s="26"/>
      <c r="UWI975" s="26"/>
      <c r="UWJ975" s="26"/>
      <c r="UWK975" s="26"/>
      <c r="UWL975" s="26"/>
      <c r="UWM975" s="26"/>
      <c r="UWN975" s="26"/>
      <c r="UWO975" s="26"/>
      <c r="UWP975" s="26"/>
      <c r="UWQ975" s="26"/>
      <c r="UWR975" s="26"/>
      <c r="UWS975" s="26"/>
      <c r="UWT975" s="26"/>
      <c r="UWU975" s="26"/>
      <c r="UWV975" s="26"/>
      <c r="UWW975" s="26"/>
      <c r="UWX975" s="26"/>
      <c r="UWY975" s="26"/>
      <c r="UWZ975" s="26"/>
      <c r="UXA975" s="26"/>
      <c r="UXB975" s="26"/>
      <c r="UXC975" s="26"/>
      <c r="UXD975" s="26"/>
      <c r="UXE975" s="26"/>
      <c r="UXF975" s="26"/>
      <c r="UXG975" s="26"/>
      <c r="UXH975" s="26"/>
      <c r="UXI975" s="26"/>
      <c r="UXJ975" s="26"/>
      <c r="UXK975" s="26"/>
      <c r="UXL975" s="26"/>
      <c r="UXM975" s="26"/>
      <c r="UXN975" s="26"/>
      <c r="UXO975" s="26"/>
      <c r="UXP975" s="26"/>
      <c r="UXQ975" s="26"/>
      <c r="UXR975" s="26"/>
      <c r="UXS975" s="26"/>
      <c r="UXT975" s="26"/>
      <c r="UXU975" s="26"/>
      <c r="UXV975" s="26"/>
      <c r="UXW975" s="26"/>
      <c r="UXX975" s="26"/>
      <c r="UXY975" s="26"/>
      <c r="UXZ975" s="26"/>
      <c r="UYA975" s="26"/>
      <c r="UYB975" s="26"/>
      <c r="UYC975" s="26"/>
      <c r="UYD975" s="26"/>
      <c r="UYE975" s="26"/>
      <c r="UYF975" s="26"/>
      <c r="UYG975" s="26"/>
      <c r="UYH975" s="26"/>
      <c r="UYI975" s="26"/>
      <c r="UYJ975" s="26"/>
      <c r="UYK975" s="26"/>
      <c r="UYL975" s="26"/>
      <c r="UYM975" s="26"/>
      <c r="UYN975" s="26"/>
      <c r="UYO975" s="26"/>
      <c r="UYP975" s="26"/>
      <c r="UYQ975" s="26"/>
      <c r="UYR975" s="26"/>
      <c r="UYS975" s="26"/>
      <c r="UYT975" s="26"/>
      <c r="UYU975" s="26"/>
      <c r="UYV975" s="26"/>
      <c r="UYW975" s="26"/>
      <c r="UYX975" s="26"/>
      <c r="UYY975" s="26"/>
      <c r="UYZ975" s="26"/>
      <c r="UZA975" s="26"/>
      <c r="UZB975" s="26"/>
      <c r="UZC975" s="26"/>
      <c r="UZD975" s="26"/>
      <c r="UZE975" s="26"/>
      <c r="UZF975" s="26"/>
      <c r="UZG975" s="26"/>
      <c r="UZH975" s="26"/>
      <c r="UZI975" s="26"/>
      <c r="UZJ975" s="26"/>
      <c r="UZK975" s="26"/>
      <c r="UZL975" s="26"/>
      <c r="UZM975" s="26"/>
      <c r="UZN975" s="26"/>
      <c r="UZO975" s="26"/>
      <c r="UZP975" s="26"/>
      <c r="UZQ975" s="26"/>
      <c r="UZR975" s="26"/>
      <c r="UZS975" s="26"/>
      <c r="UZT975" s="26"/>
      <c r="UZU975" s="26"/>
      <c r="UZV975" s="26"/>
      <c r="UZW975" s="26"/>
      <c r="UZX975" s="26"/>
      <c r="UZY975" s="26"/>
      <c r="UZZ975" s="26"/>
      <c r="VAA975" s="26"/>
      <c r="VAB975" s="26"/>
      <c r="VAC975" s="26"/>
      <c r="VAD975" s="26"/>
      <c r="VAE975" s="26"/>
      <c r="VAF975" s="26"/>
      <c r="VAG975" s="26"/>
      <c r="VAH975" s="26"/>
      <c r="VAI975" s="26"/>
      <c r="VAJ975" s="26"/>
      <c r="VAK975" s="26"/>
      <c r="VAL975" s="26"/>
      <c r="VAM975" s="26"/>
      <c r="VAN975" s="26"/>
      <c r="VAO975" s="26"/>
      <c r="VAP975" s="26"/>
      <c r="VAQ975" s="26"/>
      <c r="VAR975" s="26"/>
      <c r="VAS975" s="26"/>
      <c r="VAT975" s="26"/>
      <c r="VAU975" s="26"/>
      <c r="VAV975" s="26"/>
      <c r="VAW975" s="26"/>
      <c r="VAX975" s="26"/>
      <c r="VAY975" s="26"/>
      <c r="VAZ975" s="26"/>
      <c r="VBA975" s="26"/>
      <c r="VBB975" s="26"/>
      <c r="VBC975" s="26"/>
      <c r="VBD975" s="26"/>
      <c r="VBE975" s="26"/>
      <c r="VBF975" s="26"/>
      <c r="VBG975" s="26"/>
      <c r="VBH975" s="26"/>
      <c r="VBI975" s="26"/>
      <c r="VBJ975" s="26"/>
      <c r="VBK975" s="26"/>
      <c r="VBL975" s="26"/>
      <c r="VBM975" s="26"/>
      <c r="VBN975" s="26"/>
      <c r="VBO975" s="26"/>
      <c r="VBP975" s="26"/>
      <c r="VBQ975" s="26"/>
      <c r="VBR975" s="26"/>
      <c r="VBS975" s="26"/>
      <c r="VBT975" s="26"/>
      <c r="VBU975" s="26"/>
      <c r="VBV975" s="26"/>
      <c r="VBW975" s="26"/>
      <c r="VBX975" s="26"/>
      <c r="VBY975" s="26"/>
      <c r="VBZ975" s="26"/>
      <c r="VCA975" s="26"/>
      <c r="VCB975" s="26"/>
      <c r="VCC975" s="26"/>
      <c r="VCD975" s="26"/>
      <c r="VCE975" s="26"/>
      <c r="VCF975" s="26"/>
      <c r="VCG975" s="26"/>
      <c r="VCH975" s="26"/>
      <c r="VCI975" s="26"/>
      <c r="VCJ975" s="26"/>
      <c r="VCK975" s="26"/>
      <c r="VCL975" s="26"/>
      <c r="VCM975" s="26"/>
      <c r="VCN975" s="26"/>
      <c r="VCO975" s="26"/>
      <c r="VCP975" s="26"/>
      <c r="VCQ975" s="26"/>
      <c r="VCR975" s="26"/>
      <c r="VCS975" s="26"/>
      <c r="VCT975" s="26"/>
      <c r="VCU975" s="26"/>
      <c r="VCV975" s="26"/>
      <c r="VCW975" s="26"/>
      <c r="VCX975" s="26"/>
      <c r="VCY975" s="26"/>
      <c r="VCZ975" s="26"/>
      <c r="VDA975" s="26"/>
      <c r="VDB975" s="26"/>
      <c r="VDC975" s="26"/>
      <c r="VDD975" s="26"/>
      <c r="VDE975" s="26"/>
      <c r="VDF975" s="26"/>
      <c r="VDG975" s="26"/>
      <c r="VDH975" s="26"/>
      <c r="VDI975" s="26"/>
      <c r="VDJ975" s="26"/>
      <c r="VDK975" s="26"/>
      <c r="VDL975" s="26"/>
      <c r="VDM975" s="26"/>
      <c r="VDN975" s="26"/>
      <c r="VDO975" s="26"/>
      <c r="VDP975" s="26"/>
      <c r="VDQ975" s="26"/>
      <c r="VDR975" s="26"/>
      <c r="VDS975" s="26"/>
      <c r="VDT975" s="26"/>
      <c r="VDU975" s="26"/>
      <c r="VDV975" s="26"/>
      <c r="VDW975" s="26"/>
      <c r="VDX975" s="26"/>
      <c r="VDY975" s="26"/>
      <c r="VDZ975" s="26"/>
      <c r="VEA975" s="26"/>
      <c r="VEB975" s="26"/>
      <c r="VEC975" s="26"/>
      <c r="VED975" s="26"/>
      <c r="VEE975" s="26"/>
      <c r="VEF975" s="26"/>
      <c r="VEG975" s="26"/>
      <c r="VEH975" s="26"/>
      <c r="VEI975" s="26"/>
      <c r="VEJ975" s="26"/>
      <c r="VEK975" s="26"/>
      <c r="VEL975" s="26"/>
      <c r="VEM975" s="26"/>
      <c r="VEN975" s="26"/>
      <c r="VEO975" s="26"/>
      <c r="VEP975" s="26"/>
      <c r="VEQ975" s="26"/>
      <c r="VER975" s="26"/>
      <c r="VES975" s="26"/>
      <c r="VET975" s="26"/>
      <c r="VEU975" s="26"/>
      <c r="VEV975" s="26"/>
      <c r="VEW975" s="26"/>
      <c r="VEX975" s="26"/>
      <c r="VEY975" s="26"/>
      <c r="VEZ975" s="26"/>
      <c r="VFA975" s="26"/>
      <c r="VFB975" s="26"/>
      <c r="VFC975" s="26"/>
      <c r="VFD975" s="26"/>
      <c r="VFE975" s="26"/>
      <c r="VFF975" s="26"/>
      <c r="VFG975" s="26"/>
      <c r="VFH975" s="26"/>
      <c r="VFI975" s="26"/>
      <c r="VFJ975" s="26"/>
      <c r="VFK975" s="26"/>
      <c r="VFL975" s="26"/>
      <c r="VFM975" s="26"/>
      <c r="VFN975" s="26"/>
      <c r="VFO975" s="26"/>
      <c r="VFP975" s="26"/>
      <c r="VFQ975" s="26"/>
      <c r="VFR975" s="26"/>
      <c r="VFS975" s="26"/>
      <c r="VFT975" s="26"/>
      <c r="VFU975" s="26"/>
      <c r="VFV975" s="26"/>
      <c r="VFW975" s="26"/>
      <c r="VFX975" s="26"/>
      <c r="VFY975" s="26"/>
      <c r="VFZ975" s="26"/>
      <c r="VGA975" s="26"/>
      <c r="VGB975" s="26"/>
      <c r="VGC975" s="26"/>
      <c r="VGD975" s="26"/>
      <c r="VGE975" s="26"/>
      <c r="VGF975" s="26"/>
      <c r="VGG975" s="26"/>
      <c r="VGH975" s="26"/>
      <c r="VGI975" s="26"/>
      <c r="VGJ975" s="26"/>
      <c r="VGK975" s="26"/>
      <c r="VGL975" s="26"/>
      <c r="VGM975" s="26"/>
      <c r="VGN975" s="26"/>
      <c r="VGO975" s="26"/>
      <c r="VGP975" s="26"/>
      <c r="VGQ975" s="26"/>
      <c r="VGR975" s="26"/>
      <c r="VGS975" s="26"/>
      <c r="VGT975" s="26"/>
      <c r="VGU975" s="26"/>
      <c r="VGV975" s="26"/>
      <c r="VGW975" s="26"/>
      <c r="VGX975" s="26"/>
      <c r="VGY975" s="26"/>
      <c r="VGZ975" s="26"/>
      <c r="VHA975" s="26"/>
      <c r="VHB975" s="26"/>
      <c r="VHC975" s="26"/>
      <c r="VHD975" s="26"/>
      <c r="VHE975" s="26"/>
      <c r="VHF975" s="26"/>
      <c r="VHG975" s="26"/>
      <c r="VHH975" s="26"/>
      <c r="VHI975" s="26"/>
      <c r="VHJ975" s="26"/>
      <c r="VHK975" s="26"/>
      <c r="VHL975" s="26"/>
      <c r="VHM975" s="26"/>
      <c r="VHN975" s="26"/>
      <c r="VHO975" s="26"/>
      <c r="VHP975" s="26"/>
      <c r="VHQ975" s="26"/>
      <c r="VHR975" s="26"/>
      <c r="VHS975" s="26"/>
      <c r="VHT975" s="26"/>
      <c r="VHU975" s="26"/>
      <c r="VHV975" s="26"/>
      <c r="VHW975" s="26"/>
      <c r="VHX975" s="26"/>
      <c r="VHY975" s="26"/>
      <c r="VHZ975" s="26"/>
      <c r="VIA975" s="26"/>
      <c r="VIB975" s="26"/>
      <c r="VIC975" s="26"/>
      <c r="VID975" s="26"/>
      <c r="VIE975" s="26"/>
      <c r="VIF975" s="26"/>
      <c r="VIG975" s="26"/>
      <c r="VIH975" s="26"/>
      <c r="VII975" s="26"/>
      <c r="VIJ975" s="26"/>
      <c r="VIK975" s="26"/>
      <c r="VIL975" s="26"/>
      <c r="VIM975" s="26"/>
      <c r="VIN975" s="26"/>
      <c r="VIO975" s="26"/>
      <c r="VIP975" s="26"/>
      <c r="VIQ975" s="26"/>
      <c r="VIR975" s="26"/>
      <c r="VIS975" s="26"/>
      <c r="VIT975" s="26"/>
      <c r="VIU975" s="26"/>
      <c r="VIV975" s="26"/>
      <c r="VIW975" s="26"/>
      <c r="VIX975" s="26"/>
      <c r="VIY975" s="26"/>
      <c r="VIZ975" s="26"/>
      <c r="VJA975" s="26"/>
      <c r="VJB975" s="26"/>
      <c r="VJC975" s="26"/>
      <c r="VJD975" s="26"/>
      <c r="VJE975" s="26"/>
      <c r="VJF975" s="26"/>
      <c r="VJG975" s="26"/>
      <c r="VJH975" s="26"/>
      <c r="VJI975" s="26"/>
      <c r="VJJ975" s="26"/>
      <c r="VJK975" s="26"/>
      <c r="VJL975" s="26"/>
      <c r="VJM975" s="26"/>
      <c r="VJN975" s="26"/>
      <c r="VJO975" s="26"/>
      <c r="VJP975" s="26"/>
      <c r="VJQ975" s="26"/>
      <c r="VJR975" s="26"/>
      <c r="VJS975" s="26"/>
      <c r="VJT975" s="26"/>
      <c r="VJU975" s="26"/>
      <c r="VJV975" s="26"/>
      <c r="VJW975" s="26"/>
      <c r="VJX975" s="26"/>
      <c r="VJY975" s="26"/>
      <c r="VJZ975" s="26"/>
      <c r="VKA975" s="26"/>
      <c r="VKB975" s="26"/>
      <c r="VKC975" s="26"/>
      <c r="VKD975" s="26"/>
      <c r="VKE975" s="26"/>
      <c r="VKF975" s="26"/>
      <c r="VKG975" s="26"/>
      <c r="VKH975" s="26"/>
      <c r="VKI975" s="26"/>
      <c r="VKJ975" s="26"/>
      <c r="VKK975" s="26"/>
      <c r="VKL975" s="26"/>
      <c r="VKM975" s="26"/>
      <c r="VKN975" s="26"/>
      <c r="VKO975" s="26"/>
      <c r="VKP975" s="26"/>
      <c r="VKQ975" s="26"/>
      <c r="VKR975" s="26"/>
      <c r="VKS975" s="26"/>
      <c r="VKT975" s="26"/>
      <c r="VKU975" s="26"/>
      <c r="VKV975" s="26"/>
      <c r="VKW975" s="26"/>
      <c r="VKX975" s="26"/>
      <c r="VKY975" s="26"/>
      <c r="VKZ975" s="26"/>
      <c r="VLA975" s="26"/>
      <c r="VLB975" s="26"/>
      <c r="VLC975" s="26"/>
      <c r="VLD975" s="26"/>
      <c r="VLE975" s="26"/>
      <c r="VLF975" s="26"/>
      <c r="VLG975" s="26"/>
      <c r="VLH975" s="26"/>
      <c r="VLI975" s="26"/>
      <c r="VLJ975" s="26"/>
      <c r="VLK975" s="26"/>
      <c r="VLL975" s="26"/>
      <c r="VLM975" s="26"/>
      <c r="VLN975" s="26"/>
      <c r="VLO975" s="26"/>
      <c r="VLP975" s="26"/>
      <c r="VLQ975" s="26"/>
      <c r="VLR975" s="26"/>
      <c r="VLS975" s="26"/>
      <c r="VLT975" s="26"/>
      <c r="VLU975" s="26"/>
      <c r="VLV975" s="26"/>
      <c r="VLW975" s="26"/>
      <c r="VLX975" s="26"/>
      <c r="VLY975" s="26"/>
      <c r="VLZ975" s="26"/>
      <c r="VMA975" s="26"/>
      <c r="VMB975" s="26"/>
      <c r="VMC975" s="26"/>
      <c r="VMD975" s="26"/>
      <c r="VME975" s="26"/>
      <c r="VMF975" s="26"/>
      <c r="VMG975" s="26"/>
      <c r="VMH975" s="26"/>
      <c r="VMI975" s="26"/>
      <c r="VMJ975" s="26"/>
      <c r="VMK975" s="26"/>
      <c r="VML975" s="26"/>
      <c r="VMM975" s="26"/>
      <c r="VMN975" s="26"/>
      <c r="VMO975" s="26"/>
      <c r="VMP975" s="26"/>
      <c r="VMQ975" s="26"/>
      <c r="VMR975" s="26"/>
      <c r="VMS975" s="26"/>
      <c r="VMT975" s="26"/>
      <c r="VMU975" s="26"/>
      <c r="VMV975" s="26"/>
      <c r="VMW975" s="26"/>
      <c r="VMX975" s="26"/>
      <c r="VMY975" s="26"/>
      <c r="VMZ975" s="26"/>
      <c r="VNA975" s="26"/>
      <c r="VNB975" s="26"/>
      <c r="VNC975" s="26"/>
      <c r="VND975" s="26"/>
      <c r="VNE975" s="26"/>
      <c r="VNF975" s="26"/>
      <c r="VNG975" s="26"/>
      <c r="VNH975" s="26"/>
      <c r="VNI975" s="26"/>
      <c r="VNJ975" s="26"/>
      <c r="VNK975" s="26"/>
      <c r="VNL975" s="26"/>
      <c r="VNM975" s="26"/>
      <c r="VNN975" s="26"/>
      <c r="VNO975" s="26"/>
      <c r="VNP975" s="26"/>
      <c r="VNQ975" s="26"/>
      <c r="VNR975" s="26"/>
      <c r="VNS975" s="26"/>
      <c r="VNT975" s="26"/>
      <c r="VNU975" s="26"/>
      <c r="VNV975" s="26"/>
      <c r="VNW975" s="26"/>
      <c r="VNX975" s="26"/>
      <c r="VNY975" s="26"/>
      <c r="VNZ975" s="26"/>
      <c r="VOA975" s="26"/>
      <c r="VOB975" s="26"/>
      <c r="VOC975" s="26"/>
      <c r="VOD975" s="26"/>
      <c r="VOE975" s="26"/>
      <c r="VOF975" s="26"/>
      <c r="VOG975" s="26"/>
      <c r="VOH975" s="26"/>
      <c r="VOI975" s="26"/>
      <c r="VOJ975" s="26"/>
      <c r="VOK975" s="26"/>
      <c r="VOL975" s="26"/>
      <c r="VOM975" s="26"/>
      <c r="VON975" s="26"/>
      <c r="VOO975" s="26"/>
      <c r="VOP975" s="26"/>
      <c r="VOQ975" s="26"/>
      <c r="VOR975" s="26"/>
      <c r="VOS975" s="26"/>
      <c r="VOT975" s="26"/>
      <c r="VOU975" s="26"/>
      <c r="VOV975" s="26"/>
      <c r="VOW975" s="26"/>
      <c r="VOX975" s="26"/>
      <c r="VOY975" s="26"/>
      <c r="VOZ975" s="26"/>
      <c r="VPA975" s="26"/>
      <c r="VPB975" s="26"/>
      <c r="VPC975" s="26"/>
      <c r="VPD975" s="26"/>
      <c r="VPE975" s="26"/>
      <c r="VPF975" s="26"/>
      <c r="VPG975" s="26"/>
      <c r="VPH975" s="26"/>
      <c r="VPI975" s="26"/>
      <c r="VPJ975" s="26"/>
      <c r="VPK975" s="26"/>
      <c r="VPL975" s="26"/>
      <c r="VPM975" s="26"/>
      <c r="VPN975" s="26"/>
      <c r="VPO975" s="26"/>
      <c r="VPP975" s="26"/>
      <c r="VPQ975" s="26"/>
      <c r="VPR975" s="26"/>
      <c r="VPS975" s="26"/>
      <c r="VPT975" s="26"/>
      <c r="VPU975" s="26"/>
      <c r="VPV975" s="26"/>
      <c r="VPW975" s="26"/>
      <c r="VPX975" s="26"/>
      <c r="VPY975" s="26"/>
      <c r="VPZ975" s="26"/>
      <c r="VQA975" s="26"/>
      <c r="VQB975" s="26"/>
      <c r="VQC975" s="26"/>
      <c r="VQD975" s="26"/>
      <c r="VQE975" s="26"/>
      <c r="VQF975" s="26"/>
      <c r="VQG975" s="26"/>
      <c r="VQH975" s="26"/>
      <c r="VQI975" s="26"/>
      <c r="VQJ975" s="26"/>
      <c r="VQK975" s="26"/>
      <c r="VQL975" s="26"/>
      <c r="VQM975" s="26"/>
      <c r="VQN975" s="26"/>
      <c r="VQO975" s="26"/>
      <c r="VQP975" s="26"/>
      <c r="VQQ975" s="26"/>
      <c r="VQR975" s="26"/>
      <c r="VQS975" s="26"/>
      <c r="VQT975" s="26"/>
      <c r="VQU975" s="26"/>
      <c r="VQV975" s="26"/>
      <c r="VQW975" s="26"/>
      <c r="VQX975" s="26"/>
      <c r="VQY975" s="26"/>
      <c r="VQZ975" s="26"/>
      <c r="VRA975" s="26"/>
      <c r="VRB975" s="26"/>
      <c r="VRC975" s="26"/>
      <c r="VRD975" s="26"/>
      <c r="VRE975" s="26"/>
      <c r="VRF975" s="26"/>
      <c r="VRG975" s="26"/>
      <c r="VRH975" s="26"/>
      <c r="VRI975" s="26"/>
      <c r="VRJ975" s="26"/>
      <c r="VRK975" s="26"/>
      <c r="VRL975" s="26"/>
      <c r="VRM975" s="26"/>
      <c r="VRN975" s="26"/>
      <c r="VRO975" s="26"/>
      <c r="VRP975" s="26"/>
      <c r="VRQ975" s="26"/>
      <c r="VRR975" s="26"/>
      <c r="VRS975" s="26"/>
      <c r="VRT975" s="26"/>
      <c r="VRU975" s="26"/>
      <c r="VRV975" s="26"/>
      <c r="VRW975" s="26"/>
      <c r="VRX975" s="26"/>
      <c r="VRY975" s="26"/>
      <c r="VRZ975" s="26"/>
      <c r="VSA975" s="26"/>
      <c r="VSB975" s="26"/>
      <c r="VSC975" s="26"/>
      <c r="VSD975" s="26"/>
      <c r="VSE975" s="26"/>
      <c r="VSF975" s="26"/>
      <c r="VSG975" s="26"/>
      <c r="VSH975" s="26"/>
      <c r="VSI975" s="26"/>
      <c r="VSJ975" s="26"/>
      <c r="VSK975" s="26"/>
      <c r="VSL975" s="26"/>
      <c r="VSM975" s="26"/>
      <c r="VSN975" s="26"/>
      <c r="VSO975" s="26"/>
      <c r="VSP975" s="26"/>
      <c r="VSQ975" s="26"/>
      <c r="VSR975" s="26"/>
      <c r="VSS975" s="26"/>
      <c r="VST975" s="26"/>
      <c r="VSU975" s="26"/>
      <c r="VSV975" s="26"/>
      <c r="VSW975" s="26"/>
      <c r="VSX975" s="26"/>
      <c r="VSY975" s="26"/>
      <c r="VSZ975" s="26"/>
      <c r="VTA975" s="26"/>
      <c r="VTB975" s="26"/>
      <c r="VTC975" s="26"/>
      <c r="VTD975" s="26"/>
      <c r="VTE975" s="26"/>
      <c r="VTF975" s="26"/>
      <c r="VTG975" s="26"/>
      <c r="VTH975" s="26"/>
      <c r="VTI975" s="26"/>
      <c r="VTJ975" s="26"/>
      <c r="VTK975" s="26"/>
      <c r="VTL975" s="26"/>
      <c r="VTM975" s="26"/>
      <c r="VTN975" s="26"/>
      <c r="VTO975" s="26"/>
      <c r="VTP975" s="26"/>
      <c r="VTQ975" s="26"/>
      <c r="VTR975" s="26"/>
      <c r="VTS975" s="26"/>
      <c r="VTT975" s="26"/>
      <c r="VTU975" s="26"/>
      <c r="VTV975" s="26"/>
      <c r="VTW975" s="26"/>
      <c r="VTX975" s="26"/>
      <c r="VTY975" s="26"/>
      <c r="VTZ975" s="26"/>
      <c r="VUA975" s="26"/>
      <c r="VUB975" s="26"/>
      <c r="VUC975" s="26"/>
      <c r="VUD975" s="26"/>
      <c r="VUE975" s="26"/>
      <c r="VUF975" s="26"/>
      <c r="VUG975" s="26"/>
      <c r="VUH975" s="26"/>
      <c r="VUI975" s="26"/>
      <c r="VUJ975" s="26"/>
      <c r="VUK975" s="26"/>
      <c r="VUL975" s="26"/>
      <c r="VUM975" s="26"/>
      <c r="VUN975" s="26"/>
      <c r="VUO975" s="26"/>
      <c r="VUP975" s="26"/>
      <c r="VUQ975" s="26"/>
      <c r="VUR975" s="26"/>
      <c r="VUS975" s="26"/>
      <c r="VUT975" s="26"/>
      <c r="VUU975" s="26"/>
      <c r="VUV975" s="26"/>
      <c r="VUW975" s="26"/>
      <c r="VUX975" s="26"/>
      <c r="VUY975" s="26"/>
      <c r="VUZ975" s="26"/>
      <c r="VVA975" s="26"/>
      <c r="VVB975" s="26"/>
      <c r="VVC975" s="26"/>
      <c r="VVD975" s="26"/>
      <c r="VVE975" s="26"/>
      <c r="VVF975" s="26"/>
      <c r="VVG975" s="26"/>
      <c r="VVH975" s="26"/>
      <c r="VVI975" s="26"/>
      <c r="VVJ975" s="26"/>
      <c r="VVK975" s="26"/>
      <c r="VVL975" s="26"/>
      <c r="VVM975" s="26"/>
      <c r="VVN975" s="26"/>
      <c r="VVO975" s="26"/>
      <c r="VVP975" s="26"/>
      <c r="VVQ975" s="26"/>
      <c r="VVR975" s="26"/>
      <c r="VVS975" s="26"/>
      <c r="VVT975" s="26"/>
      <c r="VVU975" s="26"/>
      <c r="VVV975" s="26"/>
      <c r="VVW975" s="26"/>
      <c r="VVX975" s="26"/>
      <c r="VVY975" s="26"/>
      <c r="VVZ975" s="26"/>
      <c r="VWA975" s="26"/>
      <c r="VWB975" s="26"/>
      <c r="VWC975" s="26"/>
      <c r="VWD975" s="26"/>
      <c r="VWE975" s="26"/>
      <c r="VWF975" s="26"/>
      <c r="VWG975" s="26"/>
      <c r="VWH975" s="26"/>
      <c r="VWI975" s="26"/>
      <c r="VWJ975" s="26"/>
      <c r="VWK975" s="26"/>
      <c r="VWL975" s="26"/>
      <c r="VWM975" s="26"/>
      <c r="VWN975" s="26"/>
      <c r="VWO975" s="26"/>
      <c r="VWP975" s="26"/>
      <c r="VWQ975" s="26"/>
      <c r="VWR975" s="26"/>
      <c r="VWS975" s="26"/>
      <c r="VWT975" s="26"/>
      <c r="VWU975" s="26"/>
      <c r="VWV975" s="26"/>
      <c r="VWW975" s="26"/>
      <c r="VWX975" s="26"/>
      <c r="VWY975" s="26"/>
      <c r="VWZ975" s="26"/>
      <c r="VXA975" s="26"/>
      <c r="VXB975" s="26"/>
      <c r="VXC975" s="26"/>
      <c r="VXD975" s="26"/>
      <c r="VXE975" s="26"/>
      <c r="VXF975" s="26"/>
      <c r="VXG975" s="26"/>
      <c r="VXH975" s="26"/>
      <c r="VXI975" s="26"/>
      <c r="VXJ975" s="26"/>
      <c r="VXK975" s="26"/>
      <c r="VXL975" s="26"/>
      <c r="VXM975" s="26"/>
      <c r="VXN975" s="26"/>
      <c r="VXO975" s="26"/>
      <c r="VXP975" s="26"/>
      <c r="VXQ975" s="26"/>
      <c r="VXR975" s="26"/>
      <c r="VXS975" s="26"/>
      <c r="VXT975" s="26"/>
      <c r="VXU975" s="26"/>
      <c r="VXV975" s="26"/>
      <c r="VXW975" s="26"/>
      <c r="VXX975" s="26"/>
      <c r="VXY975" s="26"/>
      <c r="VXZ975" s="26"/>
      <c r="VYA975" s="26"/>
      <c r="VYB975" s="26"/>
      <c r="VYC975" s="26"/>
      <c r="VYD975" s="26"/>
      <c r="VYE975" s="26"/>
      <c r="VYF975" s="26"/>
      <c r="VYG975" s="26"/>
      <c r="VYH975" s="26"/>
      <c r="VYI975" s="26"/>
      <c r="VYJ975" s="26"/>
      <c r="VYK975" s="26"/>
      <c r="VYL975" s="26"/>
      <c r="VYM975" s="26"/>
      <c r="VYN975" s="26"/>
      <c r="VYO975" s="26"/>
      <c r="VYP975" s="26"/>
      <c r="VYQ975" s="26"/>
      <c r="VYR975" s="26"/>
      <c r="VYS975" s="26"/>
      <c r="VYT975" s="26"/>
      <c r="VYU975" s="26"/>
      <c r="VYV975" s="26"/>
      <c r="VYW975" s="26"/>
      <c r="VYX975" s="26"/>
      <c r="VYY975" s="26"/>
      <c r="VYZ975" s="26"/>
      <c r="VZA975" s="26"/>
      <c r="VZB975" s="26"/>
      <c r="VZC975" s="26"/>
      <c r="VZD975" s="26"/>
      <c r="VZE975" s="26"/>
      <c r="VZF975" s="26"/>
      <c r="VZG975" s="26"/>
      <c r="VZH975" s="26"/>
      <c r="VZI975" s="26"/>
      <c r="VZJ975" s="26"/>
      <c r="VZK975" s="26"/>
      <c r="VZL975" s="26"/>
      <c r="VZM975" s="26"/>
      <c r="VZN975" s="26"/>
      <c r="VZO975" s="26"/>
      <c r="VZP975" s="26"/>
      <c r="VZQ975" s="26"/>
      <c r="VZR975" s="26"/>
      <c r="VZS975" s="26"/>
      <c r="VZT975" s="26"/>
      <c r="VZU975" s="26"/>
      <c r="VZV975" s="26"/>
      <c r="VZW975" s="26"/>
      <c r="VZX975" s="26"/>
      <c r="VZY975" s="26"/>
      <c r="VZZ975" s="26"/>
      <c r="WAA975" s="26"/>
      <c r="WAB975" s="26"/>
      <c r="WAC975" s="26"/>
      <c r="WAD975" s="26"/>
      <c r="WAE975" s="26"/>
      <c r="WAF975" s="26"/>
      <c r="WAG975" s="26"/>
      <c r="WAH975" s="26"/>
      <c r="WAI975" s="26"/>
      <c r="WAJ975" s="26"/>
      <c r="WAK975" s="26"/>
      <c r="WAL975" s="26"/>
      <c r="WAM975" s="26"/>
      <c r="WAN975" s="26"/>
      <c r="WAO975" s="26"/>
      <c r="WAP975" s="26"/>
      <c r="WAQ975" s="26"/>
      <c r="WAR975" s="26"/>
      <c r="WAS975" s="26"/>
      <c r="WAT975" s="26"/>
      <c r="WAU975" s="26"/>
      <c r="WAV975" s="26"/>
      <c r="WAW975" s="26"/>
      <c r="WAX975" s="26"/>
      <c r="WAY975" s="26"/>
      <c r="WAZ975" s="26"/>
      <c r="WBA975" s="26"/>
      <c r="WBB975" s="26"/>
      <c r="WBC975" s="26"/>
      <c r="WBD975" s="26"/>
      <c r="WBE975" s="26"/>
      <c r="WBF975" s="26"/>
      <c r="WBG975" s="26"/>
      <c r="WBH975" s="26"/>
      <c r="WBI975" s="26"/>
      <c r="WBJ975" s="26"/>
      <c r="WBK975" s="26"/>
      <c r="WBL975" s="26"/>
      <c r="WBM975" s="26"/>
      <c r="WBN975" s="26"/>
      <c r="WBO975" s="26"/>
      <c r="WBP975" s="26"/>
      <c r="WBQ975" s="26"/>
      <c r="WBR975" s="26"/>
      <c r="WBS975" s="26"/>
      <c r="WBT975" s="26"/>
      <c r="WBU975" s="26"/>
      <c r="WBV975" s="26"/>
      <c r="WBW975" s="26"/>
      <c r="WBX975" s="26"/>
      <c r="WBY975" s="26"/>
      <c r="WBZ975" s="26"/>
      <c r="WCA975" s="26"/>
      <c r="WCB975" s="26"/>
      <c r="WCC975" s="26"/>
      <c r="WCD975" s="26"/>
      <c r="WCE975" s="26"/>
      <c r="WCF975" s="26"/>
      <c r="WCG975" s="26"/>
      <c r="WCH975" s="26"/>
      <c r="WCI975" s="26"/>
      <c r="WCJ975" s="26"/>
      <c r="WCK975" s="26"/>
      <c r="WCL975" s="26"/>
      <c r="WCM975" s="26"/>
      <c r="WCN975" s="26"/>
      <c r="WCO975" s="26"/>
      <c r="WCP975" s="26"/>
      <c r="WCQ975" s="26"/>
      <c r="WCR975" s="26"/>
      <c r="WCS975" s="26"/>
      <c r="WCT975" s="26"/>
      <c r="WCU975" s="26"/>
      <c r="WCV975" s="26"/>
      <c r="WCW975" s="26"/>
      <c r="WCX975" s="26"/>
      <c r="WCY975" s="26"/>
      <c r="WCZ975" s="26"/>
      <c r="WDA975" s="26"/>
      <c r="WDB975" s="26"/>
      <c r="WDC975" s="26"/>
      <c r="WDD975" s="26"/>
      <c r="WDE975" s="26"/>
      <c r="WDF975" s="26"/>
      <c r="WDG975" s="26"/>
      <c r="WDH975" s="26"/>
      <c r="WDI975" s="26"/>
      <c r="WDJ975" s="26"/>
      <c r="WDK975" s="26"/>
      <c r="WDL975" s="26"/>
      <c r="WDM975" s="26"/>
      <c r="WDN975" s="26"/>
      <c r="WDO975" s="26"/>
      <c r="WDP975" s="26"/>
      <c r="WDQ975" s="26"/>
      <c r="WDR975" s="26"/>
      <c r="WDS975" s="26"/>
      <c r="WDT975" s="26"/>
      <c r="WDU975" s="26"/>
      <c r="WDV975" s="26"/>
      <c r="WDW975" s="26"/>
      <c r="WDX975" s="26"/>
      <c r="WDY975" s="26"/>
      <c r="WDZ975" s="26"/>
      <c r="WEA975" s="26"/>
      <c r="WEB975" s="26"/>
      <c r="WEC975" s="26"/>
      <c r="WED975" s="26"/>
      <c r="WEE975" s="26"/>
      <c r="WEF975" s="26"/>
      <c r="WEG975" s="26"/>
      <c r="WEH975" s="26"/>
      <c r="WEI975" s="26"/>
      <c r="WEJ975" s="26"/>
      <c r="WEK975" s="26"/>
      <c r="WEL975" s="26"/>
      <c r="WEM975" s="26"/>
      <c r="WEN975" s="26"/>
      <c r="WEO975" s="26"/>
      <c r="WEP975" s="26"/>
      <c r="WEQ975" s="26"/>
      <c r="WER975" s="26"/>
      <c r="WES975" s="26"/>
      <c r="WET975" s="26"/>
      <c r="WEU975" s="26"/>
      <c r="WEV975" s="26"/>
      <c r="WEW975" s="26"/>
      <c r="WEX975" s="26"/>
      <c r="WEY975" s="26"/>
      <c r="WEZ975" s="26"/>
      <c r="WFA975" s="26"/>
      <c r="WFB975" s="26"/>
      <c r="WFC975" s="26"/>
      <c r="WFD975" s="26"/>
      <c r="WFE975" s="26"/>
      <c r="WFF975" s="26"/>
      <c r="WFG975" s="26"/>
      <c r="WFH975" s="26"/>
      <c r="WFI975" s="26"/>
      <c r="WFJ975" s="26"/>
      <c r="WFK975" s="26"/>
      <c r="WFL975" s="26"/>
      <c r="WFM975" s="26"/>
      <c r="WFN975" s="26"/>
      <c r="WFO975" s="26"/>
      <c r="WFP975" s="26"/>
      <c r="WFQ975" s="26"/>
      <c r="WFR975" s="26"/>
      <c r="WFS975" s="26"/>
      <c r="WFT975" s="26"/>
      <c r="WFU975" s="26"/>
      <c r="WFV975" s="26"/>
      <c r="WFW975" s="26"/>
      <c r="WFX975" s="26"/>
      <c r="WFY975" s="26"/>
      <c r="WFZ975" s="26"/>
      <c r="WGA975" s="26"/>
      <c r="WGB975" s="26"/>
      <c r="WGC975" s="26"/>
      <c r="WGD975" s="26"/>
      <c r="WGE975" s="26"/>
      <c r="WGF975" s="26"/>
      <c r="WGG975" s="26"/>
      <c r="WGH975" s="26"/>
      <c r="WGI975" s="26"/>
      <c r="WGJ975" s="26"/>
      <c r="WGK975" s="26"/>
      <c r="WGL975" s="26"/>
      <c r="WGM975" s="26"/>
      <c r="WGN975" s="26"/>
      <c r="WGO975" s="26"/>
      <c r="WGP975" s="26"/>
      <c r="WGQ975" s="26"/>
      <c r="WGR975" s="26"/>
      <c r="WGS975" s="26"/>
      <c r="WGT975" s="26"/>
      <c r="WGU975" s="26"/>
      <c r="WGV975" s="26"/>
      <c r="WGW975" s="26"/>
      <c r="WGX975" s="26"/>
      <c r="WGY975" s="26"/>
      <c r="WGZ975" s="26"/>
      <c r="WHA975" s="26"/>
      <c r="WHB975" s="26"/>
      <c r="WHC975" s="26"/>
      <c r="WHD975" s="26"/>
      <c r="WHE975" s="26"/>
      <c r="WHF975" s="26"/>
      <c r="WHG975" s="26"/>
      <c r="WHH975" s="26"/>
      <c r="WHI975" s="26"/>
      <c r="WHJ975" s="26"/>
      <c r="WHK975" s="26"/>
      <c r="WHL975" s="26"/>
      <c r="WHM975" s="26"/>
      <c r="WHN975" s="26"/>
      <c r="WHO975" s="26"/>
      <c r="WHP975" s="26"/>
      <c r="WHQ975" s="26"/>
      <c r="WHR975" s="26"/>
      <c r="WHS975" s="26"/>
      <c r="WHT975" s="26"/>
      <c r="WHU975" s="26"/>
      <c r="WHV975" s="26"/>
      <c r="WHW975" s="26"/>
      <c r="WHX975" s="26"/>
      <c r="WHY975" s="26"/>
      <c r="WHZ975" s="26"/>
      <c r="WIA975" s="26"/>
      <c r="WIB975" s="26"/>
      <c r="WIC975" s="26"/>
      <c r="WID975" s="26"/>
      <c r="WIE975" s="26"/>
      <c r="WIF975" s="26"/>
      <c r="WIG975" s="26"/>
      <c r="WIH975" s="26"/>
      <c r="WII975" s="26"/>
      <c r="WIJ975" s="26"/>
      <c r="WIK975" s="26"/>
      <c r="WIL975" s="26"/>
      <c r="WIM975" s="26"/>
      <c r="WIN975" s="26"/>
      <c r="WIO975" s="26"/>
      <c r="WIP975" s="26"/>
      <c r="WIQ975" s="26"/>
      <c r="WIR975" s="26"/>
      <c r="WIS975" s="26"/>
      <c r="WIT975" s="26"/>
      <c r="WIU975" s="26"/>
      <c r="WIV975" s="26"/>
      <c r="WIW975" s="26"/>
      <c r="WIX975" s="26"/>
      <c r="WIY975" s="26"/>
      <c r="WIZ975" s="26"/>
      <c r="WJA975" s="26"/>
      <c r="WJB975" s="26"/>
      <c r="WJC975" s="26"/>
      <c r="WJD975" s="26"/>
      <c r="WJE975" s="26"/>
      <c r="WJF975" s="26"/>
      <c r="WJG975" s="26"/>
      <c r="WJH975" s="26"/>
      <c r="WJI975" s="26"/>
      <c r="WJJ975" s="26"/>
      <c r="WJK975" s="26"/>
      <c r="WJL975" s="26"/>
      <c r="WJM975" s="26"/>
      <c r="WJN975" s="26"/>
      <c r="WJO975" s="26"/>
      <c r="WJP975" s="26"/>
      <c r="WJQ975" s="26"/>
      <c r="WJR975" s="26"/>
      <c r="WJS975" s="26"/>
      <c r="WJT975" s="26"/>
      <c r="WJU975" s="26"/>
      <c r="WJV975" s="26"/>
      <c r="WJW975" s="26"/>
      <c r="WJX975" s="26"/>
      <c r="WJY975" s="26"/>
      <c r="WJZ975" s="26"/>
      <c r="WKA975" s="26"/>
      <c r="WKB975" s="26"/>
      <c r="WKC975" s="26"/>
      <c r="WKD975" s="26"/>
      <c r="WKE975" s="26"/>
      <c r="WKF975" s="26"/>
      <c r="WKG975" s="26"/>
      <c r="WKH975" s="26"/>
      <c r="WKI975" s="26"/>
      <c r="WKJ975" s="26"/>
      <c r="WKK975" s="26"/>
      <c r="WKL975" s="26"/>
      <c r="WKM975" s="26"/>
      <c r="WKN975" s="26"/>
      <c r="WKO975" s="26"/>
      <c r="WKP975" s="26"/>
      <c r="WKQ975" s="26"/>
      <c r="WKR975" s="26"/>
      <c r="WKS975" s="26"/>
      <c r="WKT975" s="26"/>
      <c r="WKU975" s="26"/>
      <c r="WKV975" s="26"/>
      <c r="WKW975" s="26"/>
      <c r="WKX975" s="26"/>
      <c r="WKY975" s="26"/>
      <c r="WKZ975" s="26"/>
      <c r="WLA975" s="26"/>
      <c r="WLB975" s="26"/>
      <c r="WLC975" s="26"/>
      <c r="WLD975" s="26"/>
      <c r="WLE975" s="26"/>
      <c r="WLF975" s="26"/>
      <c r="WLG975" s="26"/>
      <c r="WLH975" s="26"/>
      <c r="WLI975" s="26"/>
      <c r="WLJ975" s="26"/>
      <c r="WLK975" s="26"/>
      <c r="WLL975" s="26"/>
      <c r="WLM975" s="26"/>
      <c r="WLN975" s="26"/>
      <c r="WLO975" s="26"/>
      <c r="WLP975" s="26"/>
      <c r="WLQ975" s="26"/>
      <c r="WLR975" s="26"/>
      <c r="WLS975" s="26"/>
      <c r="WLT975" s="26"/>
      <c r="WLU975" s="26"/>
      <c r="WLV975" s="26"/>
      <c r="WLW975" s="26"/>
      <c r="WLX975" s="26"/>
      <c r="WLY975" s="26"/>
      <c r="WLZ975" s="26"/>
      <c r="WMA975" s="26"/>
      <c r="WMB975" s="26"/>
      <c r="WMC975" s="26"/>
      <c r="WMD975" s="26"/>
      <c r="WME975" s="26"/>
      <c r="WMF975" s="26"/>
      <c r="WMG975" s="26"/>
      <c r="WMH975" s="26"/>
      <c r="WMI975" s="26"/>
      <c r="WMJ975" s="26"/>
      <c r="WMK975" s="26"/>
      <c r="WML975" s="26"/>
      <c r="WMM975" s="26"/>
      <c r="WMN975" s="26"/>
      <c r="WMO975" s="26"/>
      <c r="WMP975" s="26"/>
      <c r="WMQ975" s="26"/>
      <c r="WMR975" s="26"/>
      <c r="WMS975" s="26"/>
      <c r="WMT975" s="26"/>
      <c r="WMU975" s="26"/>
      <c r="WMV975" s="26"/>
      <c r="WMW975" s="26"/>
      <c r="WMX975" s="26"/>
      <c r="WMY975" s="26"/>
      <c r="WMZ975" s="26"/>
      <c r="WNA975" s="26"/>
      <c r="WNB975" s="26"/>
      <c r="WNC975" s="26"/>
      <c r="WND975" s="26"/>
      <c r="WNE975" s="26"/>
      <c r="WNF975" s="26"/>
      <c r="WNG975" s="26"/>
      <c r="WNH975" s="26"/>
      <c r="WNI975" s="26"/>
      <c r="WNJ975" s="26"/>
      <c r="WNK975" s="26"/>
      <c r="WNL975" s="26"/>
      <c r="WNM975" s="26"/>
      <c r="WNN975" s="26"/>
      <c r="WNO975" s="26"/>
      <c r="WNP975" s="26"/>
      <c r="WNQ975" s="26"/>
      <c r="WNR975" s="26"/>
      <c r="WNS975" s="26"/>
      <c r="WNT975" s="26"/>
      <c r="WNU975" s="26"/>
      <c r="WNV975" s="26"/>
      <c r="WNW975" s="26"/>
      <c r="WNX975" s="26"/>
      <c r="WNY975" s="26"/>
      <c r="WNZ975" s="26"/>
      <c r="WOA975" s="26"/>
      <c r="WOB975" s="26"/>
      <c r="WOC975" s="26"/>
      <c r="WOD975" s="26"/>
      <c r="WOE975" s="26"/>
      <c r="WOF975" s="26"/>
      <c r="WOG975" s="26"/>
      <c r="WOH975" s="26"/>
      <c r="WOI975" s="26"/>
      <c r="WOJ975" s="26"/>
      <c r="WOK975" s="26"/>
      <c r="WOL975" s="26"/>
      <c r="WOM975" s="26"/>
      <c r="WON975" s="26"/>
      <c r="WOO975" s="26"/>
      <c r="WOP975" s="26"/>
      <c r="WOQ975" s="26"/>
      <c r="WOR975" s="26"/>
      <c r="WOS975" s="26"/>
      <c r="WOT975" s="26"/>
      <c r="WOU975" s="26"/>
      <c r="WOV975" s="26"/>
      <c r="WOW975" s="26"/>
      <c r="WOX975" s="26"/>
      <c r="WOY975" s="26"/>
      <c r="WOZ975" s="26"/>
      <c r="WPA975" s="26"/>
      <c r="WPB975" s="26"/>
      <c r="WPC975" s="26"/>
      <c r="WPD975" s="26"/>
      <c r="WPE975" s="26"/>
      <c r="WPF975" s="26"/>
      <c r="WPG975" s="26"/>
      <c r="WPH975" s="26"/>
      <c r="WPI975" s="26"/>
      <c r="WPJ975" s="26"/>
      <c r="WPK975" s="26"/>
      <c r="WPL975" s="26"/>
      <c r="WPM975" s="26"/>
      <c r="WPN975" s="26"/>
      <c r="WPO975" s="26"/>
      <c r="WPP975" s="26"/>
      <c r="WPQ975" s="26"/>
      <c r="WPR975" s="26"/>
      <c r="WPS975" s="26"/>
      <c r="WPT975" s="26"/>
      <c r="WPU975" s="26"/>
      <c r="WPV975" s="26"/>
      <c r="WPW975" s="26"/>
      <c r="WPX975" s="26"/>
      <c r="WPY975" s="26"/>
      <c r="WPZ975" s="26"/>
      <c r="WQA975" s="26"/>
      <c r="WQB975" s="26"/>
      <c r="WQC975" s="26"/>
      <c r="WQD975" s="26"/>
      <c r="WQE975" s="26"/>
      <c r="WQF975" s="26"/>
      <c r="WQG975" s="26"/>
      <c r="WQH975" s="26"/>
      <c r="WQI975" s="26"/>
      <c r="WQJ975" s="26"/>
      <c r="WQK975" s="26"/>
      <c r="WQL975" s="26"/>
      <c r="WQM975" s="26"/>
      <c r="WQN975" s="26"/>
      <c r="WQO975" s="26"/>
      <c r="WQP975" s="26"/>
      <c r="WQQ975" s="26"/>
      <c r="WQR975" s="26"/>
      <c r="WQS975" s="26"/>
      <c r="WQT975" s="26"/>
      <c r="WQU975" s="26"/>
      <c r="WQV975" s="26"/>
      <c r="WQW975" s="26"/>
      <c r="WQX975" s="26"/>
      <c r="WQY975" s="26"/>
      <c r="WQZ975" s="26"/>
      <c r="WRA975" s="26"/>
      <c r="WRB975" s="26"/>
      <c r="WRC975" s="26"/>
      <c r="WRD975" s="26"/>
      <c r="WRE975" s="26"/>
      <c r="WRF975" s="26"/>
      <c r="WRG975" s="26"/>
      <c r="WRH975" s="26"/>
      <c r="WRI975" s="26"/>
      <c r="WRJ975" s="26"/>
      <c r="WRK975" s="26"/>
      <c r="WRL975" s="26"/>
      <c r="WRM975" s="26"/>
      <c r="WRN975" s="26"/>
      <c r="WRO975" s="26"/>
      <c r="WRP975" s="26"/>
      <c r="WRQ975" s="26"/>
      <c r="WRR975" s="26"/>
      <c r="WRS975" s="26"/>
      <c r="WRT975" s="26"/>
      <c r="WRU975" s="26"/>
      <c r="WRV975" s="26"/>
      <c r="WRW975" s="26"/>
      <c r="WRX975" s="26"/>
      <c r="WRY975" s="26"/>
      <c r="WRZ975" s="26"/>
      <c r="WSA975" s="26"/>
      <c r="WSB975" s="26"/>
      <c r="WSC975" s="26"/>
      <c r="WSD975" s="26"/>
      <c r="WSE975" s="26"/>
      <c r="WSF975" s="26"/>
      <c r="WSG975" s="26"/>
      <c r="WSH975" s="26"/>
      <c r="WSI975" s="26"/>
      <c r="WSJ975" s="26"/>
      <c r="WSK975" s="26"/>
      <c r="WSL975" s="26"/>
      <c r="WSM975" s="26"/>
      <c r="WSN975" s="26"/>
      <c r="WSO975" s="26"/>
      <c r="WSP975" s="26"/>
      <c r="WSQ975" s="26"/>
      <c r="WSR975" s="26"/>
      <c r="WSS975" s="26"/>
      <c r="WST975" s="26"/>
      <c r="WSU975" s="26"/>
      <c r="WSV975" s="26"/>
      <c r="WSW975" s="26"/>
      <c r="WSX975" s="26"/>
      <c r="WSY975" s="26"/>
      <c r="WSZ975" s="26"/>
      <c r="WTA975" s="26"/>
      <c r="WTB975" s="26"/>
      <c r="WTC975" s="26"/>
      <c r="WTD975" s="26"/>
      <c r="WTE975" s="26"/>
      <c r="WTF975" s="26"/>
      <c r="WTG975" s="26"/>
      <c r="WTH975" s="26"/>
      <c r="WTI975" s="26"/>
      <c r="WTJ975" s="26"/>
      <c r="WTK975" s="26"/>
      <c r="WTL975" s="26"/>
      <c r="WTM975" s="26"/>
      <c r="WTN975" s="26"/>
      <c r="WTO975" s="26"/>
      <c r="WTP975" s="26"/>
      <c r="WTQ975" s="26"/>
      <c r="WTR975" s="26"/>
      <c r="WTS975" s="26"/>
      <c r="WTT975" s="26"/>
      <c r="WTU975" s="26"/>
      <c r="WTV975" s="26"/>
      <c r="WTW975" s="26"/>
      <c r="WTX975" s="26"/>
      <c r="WTY975" s="26"/>
      <c r="WTZ975" s="26"/>
      <c r="WUA975" s="26"/>
      <c r="WUB975" s="26"/>
      <c r="WUC975" s="26"/>
      <c r="WUD975" s="26"/>
      <c r="WUE975" s="26"/>
      <c r="WUF975" s="26"/>
      <c r="WUG975" s="26"/>
      <c r="WUH975" s="26"/>
      <c r="WUI975" s="26"/>
      <c r="WUJ975" s="26"/>
      <c r="WUK975" s="26"/>
      <c r="WUL975" s="26"/>
      <c r="WUM975" s="26"/>
      <c r="WUN975" s="26"/>
      <c r="WUO975" s="26"/>
      <c r="WUP975" s="26"/>
      <c r="WUQ975" s="26"/>
      <c r="WUR975" s="26"/>
      <c r="WUS975" s="26"/>
      <c r="WUT975" s="26"/>
      <c r="WUU975" s="26"/>
      <c r="WUV975" s="26"/>
      <c r="WUW975" s="26"/>
      <c r="WUX975" s="26"/>
      <c r="WUY975" s="26"/>
      <c r="WUZ975" s="26"/>
      <c r="WVA975" s="26"/>
      <c r="WVB975" s="26"/>
      <c r="WVC975" s="26"/>
      <c r="WVD975" s="26"/>
      <c r="WVE975" s="26"/>
      <c r="WVF975" s="26"/>
      <c r="WVG975" s="26"/>
      <c r="WVH975" s="26"/>
      <c r="WVI975" s="26"/>
      <c r="WVJ975" s="26"/>
      <c r="WVK975" s="26"/>
      <c r="WVL975" s="26"/>
      <c r="WVM975" s="26"/>
      <c r="WVN975" s="26"/>
      <c r="WVO975" s="26"/>
      <c r="WVP975" s="26"/>
      <c r="WVQ975" s="26"/>
      <c r="WVR975" s="26"/>
      <c r="WVS975" s="26"/>
      <c r="WVT975" s="26"/>
      <c r="WVU975" s="26"/>
      <c r="WVV975" s="26"/>
      <c r="WVW975" s="26"/>
      <c r="WVX975" s="26"/>
      <c r="WVY975" s="26"/>
      <c r="WVZ975" s="26"/>
      <c r="WWA975" s="26"/>
      <c r="WWB975" s="26"/>
      <c r="WWC975" s="26"/>
      <c r="WWD975" s="26"/>
      <c r="WWE975" s="26"/>
      <c r="WWF975" s="26"/>
      <c r="WWG975" s="26"/>
      <c r="WWH975" s="26"/>
      <c r="WWI975" s="26"/>
      <c r="WWJ975" s="26"/>
      <c r="WWK975" s="26"/>
      <c r="WWL975" s="26"/>
      <c r="WWM975" s="26"/>
      <c r="WWN975" s="26"/>
      <c r="WWO975" s="26"/>
      <c r="WWP975" s="26"/>
      <c r="WWQ975" s="26"/>
      <c r="WWR975" s="26"/>
      <c r="WWS975" s="26"/>
      <c r="WWT975" s="26"/>
      <c r="WWU975" s="26"/>
      <c r="WWV975" s="26"/>
      <c r="WWW975" s="26"/>
      <c r="WWX975" s="26"/>
      <c r="WWY975" s="26"/>
      <c r="WWZ975" s="26"/>
      <c r="WXA975" s="26"/>
      <c r="WXB975" s="26"/>
      <c r="WXC975" s="26"/>
      <c r="WXD975" s="26"/>
      <c r="WXE975" s="26"/>
      <c r="WXF975" s="26"/>
      <c r="WXG975" s="26"/>
      <c r="WXH975" s="26"/>
      <c r="WXI975" s="26"/>
      <c r="WXJ975" s="26"/>
      <c r="WXK975" s="26"/>
      <c r="WXL975" s="26"/>
      <c r="WXM975" s="26"/>
      <c r="WXN975" s="26"/>
      <c r="WXO975" s="26"/>
      <c r="WXP975" s="26"/>
      <c r="WXQ975" s="26"/>
      <c r="WXR975" s="26"/>
    </row>
    <row r="976" spans="1:16190" s="11" customFormat="1" x14ac:dyDescent="0.3">
      <c r="A976" s="19"/>
      <c r="B976" s="19"/>
      <c r="C976" s="20"/>
      <c r="D976" s="23"/>
      <c r="E976" s="22"/>
      <c r="F976" s="23"/>
      <c r="G976" s="46"/>
      <c r="H976" s="46"/>
      <c r="I976" s="23"/>
      <c r="J976" s="23"/>
      <c r="K976" s="28"/>
      <c r="L976" s="23"/>
      <c r="M976" s="24"/>
      <c r="N976" s="22"/>
      <c r="O976" s="22"/>
      <c r="P976" s="22"/>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6"/>
      <c r="BW976" s="26"/>
      <c r="BX976" s="26"/>
      <c r="BY976" s="26"/>
      <c r="BZ976" s="26"/>
      <c r="CA976" s="26"/>
      <c r="CB976" s="26"/>
      <c r="CC976" s="26"/>
      <c r="CD976" s="26"/>
      <c r="CE976" s="26"/>
      <c r="CF976" s="26"/>
      <c r="CG976" s="26"/>
      <c r="CH976" s="26"/>
      <c r="CI976" s="26"/>
      <c r="CJ976" s="26"/>
      <c r="CK976" s="26"/>
      <c r="CL976" s="26"/>
      <c r="CM976" s="26"/>
      <c r="CN976" s="26"/>
      <c r="CO976" s="26"/>
      <c r="CP976" s="26"/>
      <c r="CQ976" s="26"/>
      <c r="CR976" s="26"/>
      <c r="CS976" s="26"/>
      <c r="CT976" s="26"/>
      <c r="CU976" s="26"/>
      <c r="CV976" s="26"/>
      <c r="CW976" s="26"/>
      <c r="CX976" s="26"/>
      <c r="CY976" s="26"/>
      <c r="CZ976" s="26"/>
      <c r="DA976" s="26"/>
      <c r="DB976" s="26"/>
      <c r="DC976" s="26"/>
      <c r="DD976" s="26"/>
      <c r="DE976" s="26"/>
      <c r="DF976" s="26"/>
      <c r="DG976" s="26"/>
      <c r="DH976" s="26"/>
      <c r="DI976" s="26"/>
      <c r="DJ976" s="26"/>
      <c r="DK976" s="26"/>
      <c r="DL976" s="26"/>
      <c r="DM976" s="26"/>
      <c r="DN976" s="26"/>
      <c r="DO976" s="26"/>
      <c r="DP976" s="26"/>
      <c r="DQ976" s="26"/>
      <c r="DR976" s="26"/>
      <c r="DS976" s="26"/>
      <c r="DT976" s="26"/>
      <c r="DU976" s="26"/>
      <c r="DV976" s="26"/>
      <c r="DW976" s="26"/>
      <c r="DX976" s="26"/>
      <c r="DY976" s="26"/>
      <c r="DZ976" s="26"/>
      <c r="EA976" s="26"/>
      <c r="EB976" s="26"/>
      <c r="EC976" s="26"/>
      <c r="ED976" s="26"/>
      <c r="EE976" s="26"/>
      <c r="EF976" s="26"/>
      <c r="EG976" s="26"/>
      <c r="EH976" s="26"/>
      <c r="EI976" s="26"/>
      <c r="EJ976" s="26"/>
      <c r="EK976" s="26"/>
      <c r="EL976" s="26"/>
      <c r="EM976" s="26"/>
      <c r="EN976" s="26"/>
      <c r="EO976" s="26"/>
      <c r="EP976" s="26"/>
      <c r="EQ976" s="26"/>
      <c r="ER976" s="26"/>
      <c r="ES976" s="26"/>
      <c r="ET976" s="26"/>
      <c r="EU976" s="26"/>
      <c r="EV976" s="26"/>
      <c r="EW976" s="26"/>
      <c r="EX976" s="26"/>
      <c r="EY976" s="26"/>
      <c r="EZ976" s="26"/>
      <c r="FA976" s="26"/>
      <c r="FB976" s="26"/>
      <c r="FC976" s="26"/>
      <c r="FD976" s="26"/>
      <c r="FE976" s="26"/>
      <c r="FF976" s="26"/>
      <c r="FG976" s="26"/>
      <c r="FH976" s="26"/>
      <c r="FI976" s="26"/>
      <c r="FJ976" s="26"/>
      <c r="FK976" s="26"/>
      <c r="FL976" s="26"/>
      <c r="FM976" s="26"/>
      <c r="FN976" s="26"/>
      <c r="FO976" s="26"/>
      <c r="FP976" s="26"/>
      <c r="FQ976" s="26"/>
      <c r="FR976" s="26"/>
      <c r="FS976" s="26"/>
      <c r="FT976" s="26"/>
      <c r="FU976" s="26"/>
      <c r="FV976" s="26"/>
      <c r="FW976" s="26"/>
      <c r="FX976" s="26"/>
      <c r="FY976" s="26"/>
      <c r="FZ976" s="26"/>
      <c r="GA976" s="26"/>
      <c r="GB976" s="26"/>
      <c r="GC976" s="26"/>
      <c r="GD976" s="26"/>
      <c r="GE976" s="26"/>
      <c r="GF976" s="26"/>
      <c r="GG976" s="26"/>
      <c r="GH976" s="26"/>
      <c r="GI976" s="26"/>
      <c r="GJ976" s="26"/>
      <c r="GK976" s="26"/>
      <c r="GL976" s="26"/>
      <c r="GM976" s="26"/>
      <c r="GN976" s="26"/>
      <c r="GO976" s="26"/>
      <c r="GP976" s="26"/>
      <c r="GQ976" s="26"/>
      <c r="GR976" s="26"/>
      <c r="GS976" s="26"/>
      <c r="GT976" s="26"/>
      <c r="GU976" s="26"/>
      <c r="GV976" s="26"/>
      <c r="GW976" s="26"/>
      <c r="GX976" s="26"/>
      <c r="GY976" s="26"/>
      <c r="GZ976" s="26"/>
      <c r="HA976" s="26"/>
      <c r="HB976" s="26"/>
      <c r="HC976" s="26"/>
      <c r="HD976" s="26"/>
      <c r="HE976" s="26"/>
      <c r="HF976" s="26"/>
      <c r="HG976" s="26"/>
      <c r="HH976" s="26"/>
      <c r="HI976" s="26"/>
      <c r="HJ976" s="26"/>
      <c r="HK976" s="26"/>
      <c r="HL976" s="26"/>
      <c r="HM976" s="26"/>
      <c r="HN976" s="26"/>
      <c r="HO976" s="26"/>
      <c r="HP976" s="26"/>
      <c r="HQ976" s="26"/>
      <c r="HR976" s="26"/>
      <c r="HS976" s="26"/>
      <c r="HT976" s="26"/>
      <c r="HU976" s="26"/>
      <c r="HV976" s="26"/>
      <c r="HW976" s="26"/>
      <c r="HX976" s="26"/>
      <c r="HY976" s="26"/>
      <c r="HZ976" s="26"/>
      <c r="IA976" s="26"/>
      <c r="IB976" s="26"/>
      <c r="IC976" s="26"/>
      <c r="ID976" s="26"/>
      <c r="IE976" s="26"/>
      <c r="IF976" s="26"/>
      <c r="IG976" s="26"/>
      <c r="IH976" s="26"/>
      <c r="II976" s="26"/>
      <c r="IJ976" s="26"/>
      <c r="IK976" s="26"/>
      <c r="IL976" s="26"/>
      <c r="IM976" s="26"/>
      <c r="IN976" s="26"/>
      <c r="IO976" s="26"/>
      <c r="IP976" s="26"/>
      <c r="IQ976" s="26"/>
      <c r="IR976" s="26"/>
      <c r="IS976" s="26"/>
      <c r="IT976" s="26"/>
      <c r="IU976" s="26"/>
      <c r="IV976" s="26"/>
      <c r="IW976" s="26"/>
      <c r="IX976" s="26"/>
      <c r="IY976" s="26"/>
      <c r="IZ976" s="26"/>
      <c r="JA976" s="26"/>
      <c r="JB976" s="26"/>
      <c r="JC976" s="26"/>
      <c r="JD976" s="26"/>
      <c r="JE976" s="26"/>
      <c r="JF976" s="26"/>
      <c r="JG976" s="26"/>
      <c r="JH976" s="26"/>
      <c r="JI976" s="26"/>
      <c r="JJ976" s="26"/>
      <c r="JK976" s="26"/>
      <c r="JL976" s="26"/>
      <c r="JM976" s="26"/>
      <c r="JN976" s="26"/>
      <c r="JO976" s="26"/>
      <c r="JP976" s="26"/>
      <c r="JQ976" s="26"/>
      <c r="JR976" s="26"/>
      <c r="JS976" s="26"/>
      <c r="JT976" s="26"/>
      <c r="JU976" s="26"/>
      <c r="JV976" s="26"/>
      <c r="JW976" s="26"/>
      <c r="JX976" s="26"/>
      <c r="JY976" s="26"/>
      <c r="JZ976" s="26"/>
      <c r="KA976" s="26"/>
      <c r="KB976" s="26"/>
      <c r="KC976" s="26"/>
      <c r="KD976" s="26"/>
      <c r="KE976" s="26"/>
      <c r="KF976" s="26"/>
      <c r="KG976" s="26"/>
      <c r="KH976" s="26"/>
      <c r="KI976" s="26"/>
      <c r="KJ976" s="26"/>
      <c r="KK976" s="26"/>
      <c r="KL976" s="26"/>
      <c r="KM976" s="26"/>
      <c r="KN976" s="26"/>
      <c r="KO976" s="26"/>
      <c r="KP976" s="26"/>
      <c r="KQ976" s="26"/>
      <c r="KR976" s="26"/>
      <c r="KS976" s="26"/>
      <c r="KT976" s="26"/>
      <c r="KU976" s="26"/>
      <c r="KV976" s="26"/>
      <c r="KW976" s="26"/>
      <c r="KX976" s="26"/>
      <c r="KY976" s="26"/>
      <c r="KZ976" s="26"/>
      <c r="LA976" s="26"/>
      <c r="LB976" s="26"/>
      <c r="LC976" s="26"/>
      <c r="LD976" s="26"/>
      <c r="LE976" s="26"/>
      <c r="LF976" s="26"/>
      <c r="LG976" s="26"/>
      <c r="LH976" s="26"/>
      <c r="LI976" s="26"/>
      <c r="LJ976" s="26"/>
      <c r="LK976" s="26"/>
      <c r="LL976" s="26"/>
      <c r="LM976" s="26"/>
      <c r="LN976" s="26"/>
      <c r="LO976" s="26"/>
      <c r="LP976" s="26"/>
      <c r="LQ976" s="26"/>
      <c r="LR976" s="26"/>
      <c r="LS976" s="26"/>
      <c r="LT976" s="26"/>
      <c r="LU976" s="26"/>
      <c r="LV976" s="26"/>
      <c r="LW976" s="26"/>
      <c r="LX976" s="26"/>
      <c r="LY976" s="26"/>
      <c r="LZ976" s="26"/>
      <c r="MA976" s="26"/>
      <c r="MB976" s="26"/>
      <c r="MC976" s="26"/>
      <c r="MD976" s="26"/>
      <c r="ME976" s="26"/>
      <c r="MF976" s="26"/>
      <c r="MG976" s="26"/>
      <c r="MH976" s="26"/>
      <c r="MI976" s="26"/>
      <c r="MJ976" s="26"/>
      <c r="MK976" s="26"/>
      <c r="ML976" s="26"/>
      <c r="MM976" s="26"/>
      <c r="MN976" s="26"/>
      <c r="MO976" s="26"/>
      <c r="MP976" s="26"/>
      <c r="MQ976" s="26"/>
      <c r="MR976" s="26"/>
      <c r="MS976" s="26"/>
      <c r="MT976" s="26"/>
      <c r="MU976" s="26"/>
      <c r="MV976" s="26"/>
      <c r="MW976" s="26"/>
      <c r="MX976" s="26"/>
      <c r="MY976" s="26"/>
      <c r="MZ976" s="26"/>
      <c r="NA976" s="26"/>
      <c r="NB976" s="26"/>
      <c r="NC976" s="26"/>
      <c r="ND976" s="26"/>
      <c r="NE976" s="26"/>
      <c r="NF976" s="26"/>
      <c r="NG976" s="26"/>
      <c r="NH976" s="26"/>
      <c r="NI976" s="26"/>
      <c r="NJ976" s="26"/>
      <c r="NK976" s="26"/>
      <c r="NL976" s="26"/>
      <c r="NM976" s="26"/>
      <c r="NN976" s="26"/>
      <c r="NO976" s="26"/>
      <c r="NP976" s="26"/>
      <c r="NQ976" s="26"/>
      <c r="NR976" s="26"/>
      <c r="NS976" s="26"/>
      <c r="NT976" s="26"/>
      <c r="NU976" s="26"/>
      <c r="NV976" s="26"/>
      <c r="NW976" s="26"/>
      <c r="NX976" s="26"/>
      <c r="NY976" s="26"/>
      <c r="NZ976" s="26"/>
      <c r="OA976" s="26"/>
      <c r="OB976" s="26"/>
      <c r="OC976" s="26"/>
      <c r="OD976" s="26"/>
      <c r="OE976" s="26"/>
      <c r="OF976" s="26"/>
      <c r="OG976" s="26"/>
      <c r="OH976" s="26"/>
      <c r="OI976" s="26"/>
      <c r="OJ976" s="26"/>
      <c r="OK976" s="26"/>
      <c r="OL976" s="26"/>
      <c r="OM976" s="26"/>
      <c r="ON976" s="26"/>
      <c r="OO976" s="26"/>
      <c r="OP976" s="26"/>
      <c r="OQ976" s="26"/>
      <c r="OR976" s="26"/>
      <c r="OS976" s="26"/>
      <c r="OT976" s="26"/>
      <c r="OU976" s="26"/>
      <c r="OV976" s="26"/>
      <c r="OW976" s="26"/>
      <c r="OX976" s="26"/>
      <c r="OY976" s="26"/>
      <c r="OZ976" s="26"/>
      <c r="PA976" s="26"/>
      <c r="PB976" s="26"/>
      <c r="PC976" s="26"/>
      <c r="PD976" s="26"/>
      <c r="PE976" s="26"/>
      <c r="PF976" s="26"/>
      <c r="PG976" s="26"/>
      <c r="PH976" s="26"/>
      <c r="PI976" s="26"/>
      <c r="PJ976" s="26"/>
      <c r="PK976" s="26"/>
      <c r="PL976" s="26"/>
      <c r="PM976" s="26"/>
      <c r="PN976" s="26"/>
      <c r="PO976" s="26"/>
      <c r="PP976" s="26"/>
      <c r="PQ976" s="26"/>
      <c r="PR976" s="26"/>
      <c r="PS976" s="26"/>
      <c r="PT976" s="26"/>
      <c r="PU976" s="26"/>
      <c r="PV976" s="26"/>
      <c r="PW976" s="26"/>
      <c r="PX976" s="26"/>
      <c r="PY976" s="26"/>
      <c r="PZ976" s="26"/>
      <c r="QA976" s="26"/>
      <c r="QB976" s="26"/>
      <c r="QC976" s="26"/>
      <c r="QD976" s="26"/>
      <c r="QE976" s="26"/>
      <c r="QF976" s="26"/>
      <c r="QG976" s="26"/>
      <c r="QH976" s="26"/>
      <c r="QI976" s="26"/>
      <c r="QJ976" s="26"/>
      <c r="QK976" s="26"/>
      <c r="QL976" s="26"/>
      <c r="QM976" s="26"/>
      <c r="QN976" s="26"/>
      <c r="QO976" s="26"/>
      <c r="QP976" s="26"/>
      <c r="QQ976" s="26"/>
      <c r="QR976" s="26"/>
      <c r="QS976" s="26"/>
      <c r="QT976" s="26"/>
      <c r="QU976" s="26"/>
      <c r="QV976" s="26"/>
      <c r="QW976" s="26"/>
      <c r="QX976" s="26"/>
      <c r="QY976" s="26"/>
      <c r="QZ976" s="26"/>
      <c r="RA976" s="26"/>
      <c r="RB976" s="26"/>
      <c r="RC976" s="26"/>
      <c r="RD976" s="26"/>
      <c r="RE976" s="26"/>
      <c r="RF976" s="26"/>
      <c r="RG976" s="26"/>
      <c r="RH976" s="26"/>
      <c r="RI976" s="26"/>
      <c r="RJ976" s="26"/>
      <c r="RK976" s="26"/>
      <c r="RL976" s="26"/>
      <c r="RM976" s="26"/>
      <c r="RN976" s="26"/>
      <c r="RO976" s="26"/>
      <c r="RP976" s="26"/>
      <c r="RQ976" s="26"/>
      <c r="RR976" s="26"/>
      <c r="RS976" s="26"/>
      <c r="RT976" s="26"/>
      <c r="RU976" s="26"/>
      <c r="RV976" s="26"/>
      <c r="RW976" s="26"/>
      <c r="RX976" s="26"/>
      <c r="RY976" s="26"/>
      <c r="RZ976" s="26"/>
      <c r="SA976" s="26"/>
      <c r="SB976" s="26"/>
      <c r="SC976" s="26"/>
      <c r="SD976" s="26"/>
      <c r="SE976" s="26"/>
      <c r="SF976" s="26"/>
      <c r="SG976" s="26"/>
      <c r="SH976" s="26"/>
      <c r="SI976" s="26"/>
      <c r="SJ976" s="26"/>
      <c r="SK976" s="26"/>
      <c r="SL976" s="26"/>
      <c r="SM976" s="26"/>
      <c r="SN976" s="26"/>
      <c r="SO976" s="26"/>
      <c r="SP976" s="26"/>
      <c r="SQ976" s="26"/>
      <c r="SR976" s="26"/>
      <c r="SS976" s="26"/>
      <c r="ST976" s="26"/>
      <c r="SU976" s="26"/>
      <c r="SV976" s="26"/>
      <c r="SW976" s="26"/>
      <c r="SX976" s="26"/>
      <c r="SY976" s="26"/>
      <c r="SZ976" s="26"/>
      <c r="TA976" s="26"/>
      <c r="TB976" s="26"/>
      <c r="TC976" s="26"/>
      <c r="TD976" s="26"/>
      <c r="TE976" s="26"/>
      <c r="TF976" s="26"/>
      <c r="TG976" s="26"/>
      <c r="TH976" s="26"/>
      <c r="TI976" s="26"/>
      <c r="TJ976" s="26"/>
      <c r="TK976" s="26"/>
      <c r="TL976" s="26"/>
      <c r="TM976" s="26"/>
      <c r="TN976" s="26"/>
      <c r="TO976" s="26"/>
      <c r="TP976" s="26"/>
      <c r="TQ976" s="26"/>
      <c r="TR976" s="26"/>
      <c r="TS976" s="26"/>
      <c r="TT976" s="26"/>
      <c r="TU976" s="26"/>
      <c r="TV976" s="26"/>
      <c r="TW976" s="26"/>
      <c r="TX976" s="26"/>
      <c r="TY976" s="26"/>
      <c r="TZ976" s="26"/>
      <c r="UA976" s="26"/>
      <c r="UB976" s="26"/>
      <c r="UC976" s="26"/>
      <c r="UD976" s="26"/>
      <c r="UE976" s="26"/>
      <c r="UF976" s="26"/>
      <c r="UG976" s="26"/>
      <c r="UH976" s="26"/>
      <c r="UI976" s="26"/>
      <c r="UJ976" s="26"/>
      <c r="UK976" s="26"/>
      <c r="UL976" s="26"/>
      <c r="UM976" s="26"/>
      <c r="UN976" s="26"/>
      <c r="UO976" s="26"/>
      <c r="UP976" s="26"/>
      <c r="UQ976" s="26"/>
      <c r="UR976" s="26"/>
      <c r="US976" s="26"/>
      <c r="UT976" s="26"/>
      <c r="UU976" s="26"/>
      <c r="UV976" s="26"/>
      <c r="UW976" s="26"/>
      <c r="UX976" s="26"/>
      <c r="UY976" s="26"/>
      <c r="UZ976" s="26"/>
      <c r="VA976" s="26"/>
      <c r="VB976" s="26"/>
      <c r="VC976" s="26"/>
      <c r="VD976" s="26"/>
      <c r="VE976" s="26"/>
      <c r="VF976" s="26"/>
      <c r="VG976" s="26"/>
      <c r="VH976" s="26"/>
      <c r="VI976" s="26"/>
      <c r="VJ976" s="26"/>
      <c r="VK976" s="26"/>
      <c r="VL976" s="26"/>
      <c r="VM976" s="26"/>
      <c r="VN976" s="26"/>
      <c r="VO976" s="26"/>
      <c r="VP976" s="26"/>
      <c r="VQ976" s="26"/>
      <c r="VR976" s="26"/>
      <c r="VS976" s="26"/>
      <c r="VT976" s="26"/>
      <c r="VU976" s="26"/>
      <c r="VV976" s="26"/>
      <c r="VW976" s="26"/>
      <c r="VX976" s="26"/>
      <c r="VY976" s="26"/>
      <c r="VZ976" s="26"/>
      <c r="WA976" s="26"/>
      <c r="WB976" s="26"/>
      <c r="WC976" s="26"/>
      <c r="WD976" s="26"/>
      <c r="WE976" s="26"/>
      <c r="WF976" s="26"/>
      <c r="WG976" s="26"/>
      <c r="WH976" s="26"/>
      <c r="WI976" s="26"/>
      <c r="WJ976" s="26"/>
      <c r="WK976" s="26"/>
      <c r="WL976" s="26"/>
      <c r="WM976" s="26"/>
      <c r="WN976" s="26"/>
      <c r="WO976" s="26"/>
      <c r="WP976" s="26"/>
      <c r="WQ976" s="26"/>
      <c r="WR976" s="26"/>
      <c r="WS976" s="26"/>
      <c r="WT976" s="26"/>
      <c r="WU976" s="26"/>
      <c r="WV976" s="26"/>
      <c r="WW976" s="26"/>
      <c r="WX976" s="26"/>
      <c r="WY976" s="26"/>
      <c r="WZ976" s="26"/>
      <c r="XA976" s="26"/>
      <c r="XB976" s="26"/>
      <c r="XC976" s="26"/>
      <c r="XD976" s="26"/>
      <c r="XE976" s="26"/>
      <c r="XF976" s="26"/>
      <c r="XG976" s="26"/>
      <c r="XH976" s="26"/>
      <c r="XI976" s="26"/>
      <c r="XJ976" s="26"/>
      <c r="XK976" s="26"/>
      <c r="XL976" s="26"/>
      <c r="XM976" s="26"/>
      <c r="XN976" s="26"/>
      <c r="XO976" s="26"/>
      <c r="XP976" s="26"/>
      <c r="XQ976" s="26"/>
      <c r="XR976" s="26"/>
      <c r="XS976" s="26"/>
      <c r="XT976" s="26"/>
      <c r="XU976" s="26"/>
      <c r="XV976" s="26"/>
      <c r="XW976" s="26"/>
      <c r="XX976" s="26"/>
      <c r="XY976" s="26"/>
      <c r="XZ976" s="26"/>
      <c r="YA976" s="26"/>
      <c r="YB976" s="26"/>
      <c r="YC976" s="26"/>
      <c r="YD976" s="26"/>
      <c r="YE976" s="26"/>
      <c r="YF976" s="26"/>
      <c r="YG976" s="26"/>
      <c r="YH976" s="26"/>
      <c r="YI976" s="26"/>
      <c r="YJ976" s="26"/>
      <c r="YK976" s="26"/>
      <c r="YL976" s="26"/>
      <c r="YM976" s="26"/>
      <c r="YN976" s="26"/>
      <c r="YO976" s="26"/>
      <c r="YP976" s="26"/>
      <c r="YQ976" s="26"/>
      <c r="YR976" s="26"/>
      <c r="YS976" s="26"/>
      <c r="YT976" s="26"/>
      <c r="YU976" s="26"/>
      <c r="YV976" s="26"/>
      <c r="YW976" s="26"/>
      <c r="YX976" s="26"/>
      <c r="YY976" s="26"/>
      <c r="YZ976" s="26"/>
      <c r="ZA976" s="26"/>
      <c r="ZB976" s="26"/>
      <c r="ZC976" s="26"/>
      <c r="ZD976" s="26"/>
      <c r="ZE976" s="26"/>
      <c r="ZF976" s="26"/>
      <c r="ZG976" s="26"/>
      <c r="ZH976" s="26"/>
      <c r="ZI976" s="26"/>
      <c r="ZJ976" s="26"/>
      <c r="ZK976" s="26"/>
      <c r="ZL976" s="26"/>
      <c r="ZM976" s="26"/>
      <c r="ZN976" s="26"/>
      <c r="ZO976" s="26"/>
      <c r="ZP976" s="26"/>
      <c r="ZQ976" s="26"/>
      <c r="ZR976" s="26"/>
      <c r="ZS976" s="26"/>
      <c r="ZT976" s="26"/>
      <c r="ZU976" s="26"/>
      <c r="ZV976" s="26"/>
      <c r="ZW976" s="26"/>
      <c r="ZX976" s="26"/>
      <c r="ZY976" s="26"/>
      <c r="ZZ976" s="26"/>
      <c r="AAA976" s="26"/>
      <c r="AAB976" s="26"/>
      <c r="AAC976" s="26"/>
      <c r="AAD976" s="26"/>
      <c r="AAE976" s="26"/>
      <c r="AAF976" s="26"/>
      <c r="AAG976" s="26"/>
      <c r="AAH976" s="26"/>
      <c r="AAI976" s="26"/>
      <c r="AAJ976" s="26"/>
      <c r="AAK976" s="26"/>
      <c r="AAL976" s="26"/>
      <c r="AAM976" s="26"/>
      <c r="AAN976" s="26"/>
      <c r="AAO976" s="26"/>
      <c r="AAP976" s="26"/>
      <c r="AAQ976" s="26"/>
      <c r="AAR976" s="26"/>
      <c r="AAS976" s="26"/>
      <c r="AAT976" s="26"/>
      <c r="AAU976" s="26"/>
      <c r="AAV976" s="26"/>
      <c r="AAW976" s="26"/>
      <c r="AAX976" s="26"/>
      <c r="AAY976" s="26"/>
      <c r="AAZ976" s="26"/>
      <c r="ABA976" s="26"/>
      <c r="ABB976" s="26"/>
      <c r="ABC976" s="26"/>
      <c r="ABD976" s="26"/>
      <c r="ABE976" s="26"/>
      <c r="ABF976" s="26"/>
      <c r="ABG976" s="26"/>
      <c r="ABH976" s="26"/>
      <c r="ABI976" s="26"/>
      <c r="ABJ976" s="26"/>
      <c r="ABK976" s="26"/>
      <c r="ABL976" s="26"/>
      <c r="ABM976" s="26"/>
      <c r="ABN976" s="26"/>
      <c r="ABO976" s="26"/>
      <c r="ABP976" s="26"/>
      <c r="ABQ976" s="26"/>
      <c r="ABR976" s="26"/>
      <c r="ABS976" s="26"/>
      <c r="ABT976" s="26"/>
      <c r="ABU976" s="26"/>
      <c r="ABV976" s="26"/>
      <c r="ABW976" s="26"/>
      <c r="ABX976" s="26"/>
      <c r="ABY976" s="26"/>
      <c r="ABZ976" s="26"/>
      <c r="ACA976" s="26"/>
      <c r="ACB976" s="26"/>
      <c r="ACC976" s="26"/>
      <c r="ACD976" s="26"/>
      <c r="ACE976" s="26"/>
      <c r="ACF976" s="26"/>
      <c r="ACG976" s="26"/>
      <c r="ACH976" s="26"/>
      <c r="ACI976" s="26"/>
      <c r="ACJ976" s="26"/>
      <c r="ACK976" s="26"/>
      <c r="ACL976" s="26"/>
      <c r="ACM976" s="26"/>
      <c r="ACN976" s="26"/>
      <c r="ACO976" s="26"/>
      <c r="ACP976" s="26"/>
      <c r="ACQ976" s="26"/>
      <c r="ACR976" s="26"/>
      <c r="ACS976" s="26"/>
      <c r="ACT976" s="26"/>
      <c r="ACU976" s="26"/>
      <c r="ACV976" s="26"/>
      <c r="ACW976" s="26"/>
      <c r="ACX976" s="26"/>
      <c r="ACY976" s="26"/>
      <c r="ACZ976" s="26"/>
      <c r="ADA976" s="26"/>
      <c r="ADB976" s="26"/>
      <c r="ADC976" s="26"/>
      <c r="ADD976" s="26"/>
      <c r="ADE976" s="26"/>
      <c r="ADF976" s="26"/>
      <c r="ADG976" s="26"/>
      <c r="ADH976" s="26"/>
      <c r="ADI976" s="26"/>
      <c r="ADJ976" s="26"/>
      <c r="ADK976" s="26"/>
      <c r="ADL976" s="26"/>
      <c r="ADM976" s="26"/>
      <c r="ADN976" s="26"/>
      <c r="ADO976" s="26"/>
      <c r="ADP976" s="26"/>
      <c r="ADQ976" s="26"/>
      <c r="ADR976" s="26"/>
      <c r="ADS976" s="26"/>
      <c r="ADT976" s="26"/>
      <c r="ADU976" s="26"/>
      <c r="ADV976" s="26"/>
      <c r="ADW976" s="26"/>
      <c r="ADX976" s="26"/>
      <c r="ADY976" s="26"/>
      <c r="ADZ976" s="26"/>
      <c r="AEA976" s="26"/>
      <c r="AEB976" s="26"/>
      <c r="AEC976" s="26"/>
      <c r="AED976" s="26"/>
      <c r="AEE976" s="26"/>
      <c r="AEF976" s="26"/>
      <c r="AEG976" s="26"/>
      <c r="AEH976" s="26"/>
      <c r="AEI976" s="26"/>
      <c r="AEJ976" s="26"/>
      <c r="AEK976" s="26"/>
      <c r="AEL976" s="26"/>
      <c r="AEM976" s="26"/>
      <c r="AEN976" s="26"/>
      <c r="AEO976" s="26"/>
      <c r="AEP976" s="26"/>
      <c r="AEQ976" s="26"/>
      <c r="AER976" s="26"/>
      <c r="AES976" s="26"/>
      <c r="AET976" s="26"/>
      <c r="AEU976" s="26"/>
      <c r="AEV976" s="26"/>
      <c r="AEW976" s="26"/>
      <c r="AEX976" s="26"/>
      <c r="AEY976" s="26"/>
      <c r="AEZ976" s="26"/>
      <c r="AFA976" s="26"/>
      <c r="AFB976" s="26"/>
      <c r="AFC976" s="26"/>
      <c r="AFD976" s="26"/>
      <c r="AFE976" s="26"/>
      <c r="AFF976" s="26"/>
      <c r="AFG976" s="26"/>
      <c r="AFH976" s="26"/>
      <c r="AFI976" s="26"/>
      <c r="AFJ976" s="26"/>
      <c r="AFK976" s="26"/>
      <c r="AFL976" s="26"/>
      <c r="AFM976" s="26"/>
      <c r="AFN976" s="26"/>
      <c r="AFO976" s="26"/>
      <c r="AFP976" s="26"/>
      <c r="AFQ976" s="26"/>
      <c r="AFR976" s="26"/>
      <c r="AFS976" s="26"/>
      <c r="AFT976" s="26"/>
      <c r="AFU976" s="26"/>
      <c r="AFV976" s="26"/>
      <c r="AFW976" s="26"/>
      <c r="AFX976" s="26"/>
      <c r="AFY976" s="26"/>
      <c r="AFZ976" s="26"/>
      <c r="AGA976" s="26"/>
      <c r="AGB976" s="26"/>
      <c r="AGC976" s="26"/>
      <c r="AGD976" s="26"/>
      <c r="AGE976" s="26"/>
      <c r="AGF976" s="26"/>
      <c r="AGG976" s="26"/>
      <c r="AGH976" s="26"/>
      <c r="AGI976" s="26"/>
      <c r="AGJ976" s="26"/>
      <c r="AGK976" s="26"/>
      <c r="AGL976" s="26"/>
      <c r="AGM976" s="26"/>
      <c r="AGN976" s="26"/>
      <c r="AGO976" s="26"/>
      <c r="AGP976" s="26"/>
      <c r="AGQ976" s="26"/>
      <c r="AGR976" s="26"/>
      <c r="AGS976" s="26"/>
      <c r="AGT976" s="26"/>
      <c r="AGU976" s="26"/>
      <c r="AGV976" s="26"/>
      <c r="AGW976" s="26"/>
      <c r="AGX976" s="26"/>
      <c r="AGY976" s="26"/>
      <c r="AGZ976" s="26"/>
      <c r="AHA976" s="26"/>
      <c r="AHB976" s="26"/>
      <c r="AHC976" s="26"/>
      <c r="AHD976" s="26"/>
      <c r="AHE976" s="26"/>
      <c r="AHF976" s="26"/>
      <c r="AHG976" s="26"/>
      <c r="AHH976" s="26"/>
      <c r="AHI976" s="26"/>
      <c r="AHJ976" s="26"/>
      <c r="AHK976" s="26"/>
      <c r="AHL976" s="26"/>
      <c r="AHM976" s="26"/>
      <c r="AHN976" s="26"/>
      <c r="AHO976" s="26"/>
      <c r="AHP976" s="26"/>
      <c r="AHQ976" s="26"/>
      <c r="AHR976" s="26"/>
      <c r="AHS976" s="26"/>
      <c r="AHT976" s="26"/>
      <c r="AHU976" s="26"/>
      <c r="AHV976" s="26"/>
      <c r="AHW976" s="26"/>
      <c r="AHX976" s="26"/>
      <c r="AHY976" s="26"/>
      <c r="AHZ976" s="26"/>
      <c r="AIA976" s="26"/>
      <c r="AIB976" s="26"/>
      <c r="AIC976" s="26"/>
      <c r="AID976" s="26"/>
      <c r="AIE976" s="26"/>
      <c r="AIF976" s="26"/>
      <c r="AIG976" s="26"/>
      <c r="AIH976" s="26"/>
      <c r="AII976" s="26"/>
      <c r="AIJ976" s="26"/>
      <c r="AIK976" s="26"/>
      <c r="AIL976" s="26"/>
      <c r="AIM976" s="26"/>
      <c r="AIN976" s="26"/>
      <c r="AIO976" s="26"/>
      <c r="AIP976" s="26"/>
      <c r="AIQ976" s="26"/>
      <c r="AIR976" s="26"/>
      <c r="AIS976" s="26"/>
      <c r="AIT976" s="26"/>
      <c r="AIU976" s="26"/>
      <c r="AIV976" s="26"/>
      <c r="AIW976" s="26"/>
      <c r="AIX976" s="26"/>
      <c r="AIY976" s="26"/>
      <c r="AIZ976" s="26"/>
      <c r="AJA976" s="26"/>
      <c r="AJB976" s="26"/>
      <c r="AJC976" s="26"/>
      <c r="AJD976" s="26"/>
      <c r="AJE976" s="26"/>
      <c r="AJF976" s="26"/>
      <c r="AJG976" s="26"/>
      <c r="AJH976" s="26"/>
      <c r="AJI976" s="26"/>
      <c r="AJJ976" s="26"/>
      <c r="AJK976" s="26"/>
      <c r="AJL976" s="26"/>
      <c r="AJM976" s="26"/>
      <c r="AJN976" s="26"/>
      <c r="AJO976" s="26"/>
      <c r="AJP976" s="26"/>
      <c r="AJQ976" s="26"/>
      <c r="AJR976" s="26"/>
      <c r="AJS976" s="26"/>
      <c r="AJT976" s="26"/>
      <c r="AJU976" s="26"/>
      <c r="AJV976" s="26"/>
      <c r="AJW976" s="26"/>
      <c r="AJX976" s="26"/>
      <c r="AJY976" s="26"/>
      <c r="AJZ976" s="26"/>
      <c r="AKA976" s="26"/>
      <c r="AKB976" s="26"/>
      <c r="AKC976" s="26"/>
      <c r="AKD976" s="26"/>
      <c r="AKE976" s="26"/>
      <c r="AKF976" s="26"/>
      <c r="AKG976" s="26"/>
      <c r="AKH976" s="26"/>
      <c r="AKI976" s="26"/>
      <c r="AKJ976" s="26"/>
      <c r="AKK976" s="26"/>
      <c r="AKL976" s="26"/>
      <c r="AKM976" s="26"/>
      <c r="AKN976" s="26"/>
      <c r="AKO976" s="26"/>
      <c r="AKP976" s="26"/>
      <c r="AKQ976" s="26"/>
      <c r="AKR976" s="26"/>
      <c r="AKS976" s="26"/>
      <c r="AKT976" s="26"/>
      <c r="AKU976" s="26"/>
      <c r="AKV976" s="26"/>
      <c r="AKW976" s="26"/>
      <c r="AKX976" s="26"/>
      <c r="AKY976" s="26"/>
      <c r="AKZ976" s="26"/>
      <c r="ALA976" s="26"/>
      <c r="ALB976" s="26"/>
      <c r="ALC976" s="26"/>
      <c r="ALD976" s="26"/>
      <c r="ALE976" s="26"/>
      <c r="ALF976" s="26"/>
      <c r="ALG976" s="26"/>
      <c r="ALH976" s="26"/>
      <c r="ALI976" s="26"/>
      <c r="ALJ976" s="26"/>
      <c r="ALK976" s="26"/>
      <c r="ALL976" s="26"/>
      <c r="ALM976" s="26"/>
      <c r="ALN976" s="26"/>
      <c r="ALO976" s="26"/>
      <c r="ALP976" s="26"/>
      <c r="ALQ976" s="26"/>
      <c r="ALR976" s="26"/>
      <c r="ALS976" s="26"/>
      <c r="ALT976" s="26"/>
      <c r="ALU976" s="26"/>
      <c r="ALV976" s="26"/>
      <c r="ALW976" s="26"/>
      <c r="ALX976" s="26"/>
      <c r="ALY976" s="26"/>
      <c r="ALZ976" s="26"/>
      <c r="AMA976" s="26"/>
      <c r="AMB976" s="26"/>
      <c r="AMC976" s="26"/>
      <c r="AMD976" s="26"/>
      <c r="AME976" s="26"/>
      <c r="AMF976" s="26"/>
      <c r="AMG976" s="26"/>
      <c r="AMH976" s="26"/>
      <c r="AMI976" s="26"/>
      <c r="AMJ976" s="26"/>
      <c r="AMK976" s="26"/>
      <c r="AML976" s="26"/>
      <c r="AMM976" s="26"/>
      <c r="AMN976" s="26"/>
      <c r="AMO976" s="26"/>
      <c r="AMP976" s="26"/>
      <c r="AMQ976" s="26"/>
      <c r="AMR976" s="26"/>
      <c r="AMS976" s="26"/>
      <c r="AMT976" s="26"/>
      <c r="AMU976" s="26"/>
      <c r="AMV976" s="26"/>
      <c r="AMW976" s="26"/>
      <c r="AMX976" s="26"/>
      <c r="AMY976" s="26"/>
      <c r="AMZ976" s="26"/>
      <c r="ANA976" s="26"/>
      <c r="ANB976" s="26"/>
      <c r="ANC976" s="26"/>
      <c r="AND976" s="26"/>
      <c r="ANE976" s="26"/>
      <c r="ANF976" s="26"/>
      <c r="ANG976" s="26"/>
      <c r="ANH976" s="26"/>
      <c r="ANI976" s="26"/>
      <c r="ANJ976" s="26"/>
      <c r="ANK976" s="26"/>
      <c r="ANL976" s="26"/>
      <c r="ANM976" s="26"/>
      <c r="ANN976" s="26"/>
      <c r="ANO976" s="26"/>
      <c r="ANP976" s="26"/>
      <c r="ANQ976" s="26"/>
      <c r="ANR976" s="26"/>
      <c r="ANS976" s="26"/>
      <c r="ANT976" s="26"/>
      <c r="ANU976" s="26"/>
      <c r="ANV976" s="26"/>
      <c r="ANW976" s="26"/>
      <c r="ANX976" s="26"/>
      <c r="ANY976" s="26"/>
      <c r="ANZ976" s="26"/>
      <c r="AOA976" s="26"/>
      <c r="AOB976" s="26"/>
      <c r="AOC976" s="26"/>
      <c r="AOD976" s="26"/>
      <c r="AOE976" s="26"/>
      <c r="AOF976" s="26"/>
      <c r="AOG976" s="26"/>
      <c r="AOH976" s="26"/>
      <c r="AOI976" s="26"/>
      <c r="AOJ976" s="26"/>
      <c r="AOK976" s="26"/>
      <c r="AOL976" s="26"/>
      <c r="AOM976" s="26"/>
      <c r="AON976" s="26"/>
      <c r="AOO976" s="26"/>
      <c r="AOP976" s="26"/>
      <c r="AOQ976" s="26"/>
      <c r="AOR976" s="26"/>
      <c r="AOS976" s="26"/>
      <c r="AOT976" s="26"/>
      <c r="AOU976" s="26"/>
      <c r="AOV976" s="26"/>
      <c r="AOW976" s="26"/>
      <c r="AOX976" s="26"/>
      <c r="AOY976" s="26"/>
      <c r="AOZ976" s="26"/>
      <c r="APA976" s="26"/>
      <c r="APB976" s="26"/>
      <c r="APC976" s="26"/>
      <c r="APD976" s="26"/>
      <c r="APE976" s="26"/>
      <c r="APF976" s="26"/>
      <c r="APG976" s="26"/>
      <c r="APH976" s="26"/>
      <c r="API976" s="26"/>
      <c r="APJ976" s="26"/>
      <c r="APK976" s="26"/>
      <c r="APL976" s="26"/>
      <c r="APM976" s="26"/>
      <c r="APN976" s="26"/>
      <c r="APO976" s="26"/>
      <c r="APP976" s="26"/>
      <c r="APQ976" s="26"/>
      <c r="APR976" s="26"/>
      <c r="APS976" s="26"/>
      <c r="APT976" s="26"/>
      <c r="APU976" s="26"/>
      <c r="APV976" s="26"/>
      <c r="APW976" s="26"/>
      <c r="APX976" s="26"/>
      <c r="APY976" s="26"/>
      <c r="APZ976" s="26"/>
      <c r="AQA976" s="26"/>
      <c r="AQB976" s="26"/>
      <c r="AQC976" s="26"/>
      <c r="AQD976" s="26"/>
      <c r="AQE976" s="26"/>
      <c r="AQF976" s="26"/>
      <c r="AQG976" s="26"/>
      <c r="AQH976" s="26"/>
      <c r="AQI976" s="26"/>
      <c r="AQJ976" s="26"/>
      <c r="AQK976" s="26"/>
      <c r="AQL976" s="26"/>
      <c r="AQM976" s="26"/>
      <c r="AQN976" s="26"/>
      <c r="AQO976" s="26"/>
      <c r="AQP976" s="26"/>
      <c r="AQQ976" s="26"/>
      <c r="AQR976" s="26"/>
      <c r="AQS976" s="26"/>
      <c r="AQT976" s="26"/>
      <c r="AQU976" s="26"/>
      <c r="AQV976" s="26"/>
      <c r="AQW976" s="26"/>
      <c r="AQX976" s="26"/>
      <c r="AQY976" s="26"/>
      <c r="AQZ976" s="26"/>
      <c r="ARA976" s="26"/>
      <c r="ARB976" s="26"/>
      <c r="ARC976" s="26"/>
      <c r="ARD976" s="26"/>
      <c r="ARE976" s="26"/>
      <c r="ARF976" s="26"/>
      <c r="ARG976" s="26"/>
      <c r="ARH976" s="26"/>
      <c r="ARI976" s="26"/>
      <c r="ARJ976" s="26"/>
      <c r="ARK976" s="26"/>
      <c r="ARL976" s="26"/>
      <c r="ARM976" s="26"/>
      <c r="ARN976" s="26"/>
      <c r="ARO976" s="26"/>
      <c r="ARP976" s="26"/>
      <c r="ARQ976" s="26"/>
      <c r="ARR976" s="26"/>
      <c r="ARS976" s="26"/>
      <c r="ART976" s="26"/>
      <c r="ARU976" s="26"/>
      <c r="ARV976" s="26"/>
      <c r="ARW976" s="26"/>
      <c r="ARX976" s="26"/>
      <c r="ARY976" s="26"/>
      <c r="ARZ976" s="26"/>
      <c r="ASA976" s="26"/>
      <c r="ASB976" s="26"/>
      <c r="ASC976" s="26"/>
      <c r="ASD976" s="26"/>
      <c r="ASE976" s="26"/>
      <c r="ASF976" s="26"/>
      <c r="ASG976" s="26"/>
      <c r="ASH976" s="26"/>
      <c r="ASI976" s="26"/>
      <c r="ASJ976" s="26"/>
      <c r="ASK976" s="26"/>
      <c r="ASL976" s="26"/>
      <c r="ASM976" s="26"/>
      <c r="ASN976" s="26"/>
      <c r="ASO976" s="26"/>
      <c r="ASP976" s="26"/>
      <c r="ASQ976" s="26"/>
      <c r="ASR976" s="26"/>
      <c r="ASS976" s="26"/>
      <c r="AST976" s="26"/>
      <c r="ASU976" s="26"/>
      <c r="ASV976" s="26"/>
      <c r="ASW976" s="26"/>
      <c r="ASX976" s="26"/>
      <c r="ASY976" s="26"/>
      <c r="ASZ976" s="26"/>
      <c r="ATA976" s="26"/>
      <c r="ATB976" s="26"/>
      <c r="ATC976" s="26"/>
      <c r="ATD976" s="26"/>
      <c r="ATE976" s="26"/>
      <c r="ATF976" s="26"/>
      <c r="ATG976" s="26"/>
      <c r="ATH976" s="26"/>
      <c r="ATI976" s="26"/>
      <c r="ATJ976" s="26"/>
      <c r="ATK976" s="26"/>
      <c r="ATL976" s="26"/>
      <c r="ATM976" s="26"/>
      <c r="ATN976" s="26"/>
      <c r="ATO976" s="26"/>
      <c r="ATP976" s="26"/>
      <c r="ATQ976" s="26"/>
      <c r="ATR976" s="26"/>
      <c r="ATS976" s="26"/>
      <c r="ATT976" s="26"/>
      <c r="ATU976" s="26"/>
      <c r="ATV976" s="26"/>
      <c r="ATW976" s="26"/>
      <c r="ATX976" s="26"/>
      <c r="ATY976" s="26"/>
      <c r="ATZ976" s="26"/>
      <c r="AUA976" s="26"/>
      <c r="AUB976" s="26"/>
      <c r="AUC976" s="26"/>
      <c r="AUD976" s="26"/>
      <c r="AUE976" s="26"/>
      <c r="AUF976" s="26"/>
      <c r="AUG976" s="26"/>
      <c r="AUH976" s="26"/>
      <c r="AUI976" s="26"/>
      <c r="AUJ976" s="26"/>
      <c r="AUK976" s="26"/>
      <c r="AUL976" s="26"/>
      <c r="AUM976" s="26"/>
      <c r="AUN976" s="26"/>
      <c r="AUO976" s="26"/>
      <c r="AUP976" s="26"/>
      <c r="AUQ976" s="26"/>
      <c r="AUR976" s="26"/>
      <c r="AUS976" s="26"/>
      <c r="AUT976" s="26"/>
      <c r="AUU976" s="26"/>
      <c r="AUV976" s="26"/>
      <c r="AUW976" s="26"/>
      <c r="AUX976" s="26"/>
      <c r="AUY976" s="26"/>
      <c r="AUZ976" s="26"/>
      <c r="AVA976" s="26"/>
      <c r="AVB976" s="26"/>
      <c r="AVC976" s="26"/>
      <c r="AVD976" s="26"/>
      <c r="AVE976" s="26"/>
      <c r="AVF976" s="26"/>
      <c r="AVG976" s="26"/>
      <c r="AVH976" s="26"/>
      <c r="AVI976" s="26"/>
      <c r="AVJ976" s="26"/>
      <c r="AVK976" s="26"/>
      <c r="AVL976" s="26"/>
      <c r="AVM976" s="26"/>
      <c r="AVN976" s="26"/>
      <c r="AVO976" s="26"/>
      <c r="AVP976" s="26"/>
      <c r="AVQ976" s="26"/>
      <c r="AVR976" s="26"/>
      <c r="AVS976" s="26"/>
      <c r="AVT976" s="26"/>
      <c r="AVU976" s="26"/>
      <c r="AVV976" s="26"/>
      <c r="AVW976" s="26"/>
      <c r="AVX976" s="26"/>
      <c r="AVY976" s="26"/>
      <c r="AVZ976" s="26"/>
      <c r="AWA976" s="26"/>
      <c r="AWB976" s="26"/>
      <c r="AWC976" s="26"/>
      <c r="AWD976" s="26"/>
      <c r="AWE976" s="26"/>
      <c r="AWF976" s="26"/>
      <c r="AWG976" s="26"/>
      <c r="AWH976" s="26"/>
      <c r="AWI976" s="26"/>
      <c r="AWJ976" s="26"/>
      <c r="AWK976" s="26"/>
      <c r="AWL976" s="26"/>
      <c r="AWM976" s="26"/>
      <c r="AWN976" s="26"/>
      <c r="AWO976" s="26"/>
      <c r="AWP976" s="26"/>
      <c r="AWQ976" s="26"/>
      <c r="AWR976" s="26"/>
      <c r="AWS976" s="26"/>
      <c r="AWT976" s="26"/>
      <c r="AWU976" s="26"/>
      <c r="AWV976" s="26"/>
      <c r="AWW976" s="26"/>
      <c r="AWX976" s="26"/>
      <c r="AWY976" s="26"/>
      <c r="AWZ976" s="26"/>
      <c r="AXA976" s="26"/>
      <c r="AXB976" s="26"/>
      <c r="AXC976" s="26"/>
      <c r="AXD976" s="26"/>
      <c r="AXE976" s="26"/>
      <c r="AXF976" s="26"/>
      <c r="AXG976" s="26"/>
      <c r="AXH976" s="26"/>
      <c r="AXI976" s="26"/>
      <c r="AXJ976" s="26"/>
      <c r="AXK976" s="26"/>
      <c r="AXL976" s="26"/>
      <c r="AXM976" s="26"/>
      <c r="AXN976" s="26"/>
      <c r="AXO976" s="26"/>
      <c r="AXP976" s="26"/>
      <c r="AXQ976" s="26"/>
      <c r="AXR976" s="26"/>
      <c r="AXS976" s="26"/>
      <c r="AXT976" s="26"/>
      <c r="AXU976" s="26"/>
      <c r="AXV976" s="26"/>
      <c r="AXW976" s="26"/>
      <c r="AXX976" s="26"/>
      <c r="AXY976" s="26"/>
      <c r="AXZ976" s="26"/>
      <c r="AYA976" s="26"/>
      <c r="AYB976" s="26"/>
      <c r="AYC976" s="26"/>
      <c r="AYD976" s="26"/>
      <c r="AYE976" s="26"/>
      <c r="AYF976" s="26"/>
      <c r="AYG976" s="26"/>
      <c r="AYH976" s="26"/>
      <c r="AYI976" s="26"/>
      <c r="AYJ976" s="26"/>
      <c r="AYK976" s="26"/>
      <c r="AYL976" s="26"/>
      <c r="AYM976" s="26"/>
      <c r="AYN976" s="26"/>
      <c r="AYO976" s="26"/>
      <c r="AYP976" s="26"/>
      <c r="AYQ976" s="26"/>
      <c r="AYR976" s="26"/>
      <c r="AYS976" s="26"/>
      <c r="AYT976" s="26"/>
      <c r="AYU976" s="26"/>
      <c r="AYV976" s="26"/>
      <c r="AYW976" s="26"/>
      <c r="AYX976" s="26"/>
      <c r="AYY976" s="26"/>
      <c r="AYZ976" s="26"/>
      <c r="AZA976" s="26"/>
      <c r="AZB976" s="26"/>
      <c r="AZC976" s="26"/>
      <c r="AZD976" s="26"/>
      <c r="AZE976" s="26"/>
      <c r="AZF976" s="26"/>
      <c r="AZG976" s="26"/>
      <c r="AZH976" s="26"/>
      <c r="AZI976" s="26"/>
      <c r="AZJ976" s="26"/>
      <c r="AZK976" s="26"/>
      <c r="AZL976" s="26"/>
      <c r="AZM976" s="26"/>
      <c r="AZN976" s="26"/>
      <c r="AZO976" s="26"/>
      <c r="AZP976" s="26"/>
      <c r="AZQ976" s="26"/>
      <c r="AZR976" s="26"/>
      <c r="AZS976" s="26"/>
      <c r="AZT976" s="26"/>
      <c r="AZU976" s="26"/>
      <c r="AZV976" s="26"/>
      <c r="AZW976" s="26"/>
      <c r="AZX976" s="26"/>
      <c r="AZY976" s="26"/>
      <c r="AZZ976" s="26"/>
      <c r="BAA976" s="26"/>
      <c r="BAB976" s="26"/>
      <c r="BAC976" s="26"/>
      <c r="BAD976" s="26"/>
      <c r="BAE976" s="26"/>
      <c r="BAF976" s="26"/>
      <c r="BAG976" s="26"/>
      <c r="BAH976" s="26"/>
      <c r="BAI976" s="26"/>
      <c r="BAJ976" s="26"/>
      <c r="BAK976" s="26"/>
      <c r="BAL976" s="26"/>
      <c r="BAM976" s="26"/>
      <c r="BAN976" s="26"/>
      <c r="BAO976" s="26"/>
      <c r="BAP976" s="26"/>
      <c r="BAQ976" s="26"/>
      <c r="BAR976" s="26"/>
      <c r="BAS976" s="26"/>
      <c r="BAT976" s="26"/>
      <c r="BAU976" s="26"/>
      <c r="BAV976" s="26"/>
      <c r="BAW976" s="26"/>
      <c r="BAX976" s="26"/>
      <c r="BAY976" s="26"/>
      <c r="BAZ976" s="26"/>
      <c r="BBA976" s="26"/>
      <c r="BBB976" s="26"/>
      <c r="BBC976" s="26"/>
      <c r="BBD976" s="26"/>
      <c r="BBE976" s="26"/>
      <c r="BBF976" s="26"/>
      <c r="BBG976" s="26"/>
      <c r="BBH976" s="26"/>
      <c r="BBI976" s="26"/>
      <c r="BBJ976" s="26"/>
      <c r="BBK976" s="26"/>
      <c r="BBL976" s="26"/>
      <c r="BBM976" s="26"/>
      <c r="BBN976" s="26"/>
      <c r="BBO976" s="26"/>
      <c r="BBP976" s="26"/>
      <c r="BBQ976" s="26"/>
      <c r="BBR976" s="26"/>
      <c r="BBS976" s="26"/>
      <c r="BBT976" s="26"/>
      <c r="BBU976" s="26"/>
      <c r="BBV976" s="26"/>
      <c r="BBW976" s="26"/>
      <c r="BBX976" s="26"/>
      <c r="BBY976" s="26"/>
      <c r="BBZ976" s="26"/>
      <c r="BCA976" s="26"/>
      <c r="BCB976" s="26"/>
      <c r="BCC976" s="26"/>
      <c r="BCD976" s="26"/>
      <c r="BCE976" s="26"/>
      <c r="BCF976" s="26"/>
      <c r="BCG976" s="26"/>
      <c r="BCH976" s="26"/>
      <c r="BCI976" s="26"/>
      <c r="BCJ976" s="26"/>
      <c r="BCK976" s="26"/>
      <c r="BCL976" s="26"/>
      <c r="BCM976" s="26"/>
      <c r="BCN976" s="26"/>
      <c r="BCO976" s="26"/>
      <c r="BCP976" s="26"/>
      <c r="BCQ976" s="26"/>
      <c r="BCR976" s="26"/>
      <c r="BCS976" s="26"/>
      <c r="BCT976" s="26"/>
      <c r="BCU976" s="26"/>
      <c r="BCV976" s="26"/>
      <c r="BCW976" s="26"/>
      <c r="BCX976" s="26"/>
      <c r="BCY976" s="26"/>
      <c r="BCZ976" s="26"/>
      <c r="BDA976" s="26"/>
      <c r="BDB976" s="26"/>
      <c r="BDC976" s="26"/>
      <c r="BDD976" s="26"/>
      <c r="BDE976" s="26"/>
      <c r="BDF976" s="26"/>
      <c r="BDG976" s="26"/>
      <c r="BDH976" s="26"/>
      <c r="BDI976" s="26"/>
      <c r="BDJ976" s="26"/>
      <c r="BDK976" s="26"/>
      <c r="BDL976" s="26"/>
      <c r="BDM976" s="26"/>
      <c r="BDN976" s="26"/>
      <c r="BDO976" s="26"/>
      <c r="BDP976" s="26"/>
      <c r="BDQ976" s="26"/>
      <c r="BDR976" s="26"/>
      <c r="BDS976" s="26"/>
      <c r="BDT976" s="26"/>
      <c r="BDU976" s="26"/>
      <c r="BDV976" s="26"/>
      <c r="BDW976" s="26"/>
      <c r="BDX976" s="26"/>
      <c r="BDY976" s="26"/>
      <c r="BDZ976" s="26"/>
      <c r="BEA976" s="26"/>
      <c r="BEB976" s="26"/>
      <c r="BEC976" s="26"/>
      <c r="BED976" s="26"/>
      <c r="BEE976" s="26"/>
      <c r="BEF976" s="26"/>
      <c r="BEG976" s="26"/>
      <c r="BEH976" s="26"/>
      <c r="BEI976" s="26"/>
      <c r="BEJ976" s="26"/>
      <c r="BEK976" s="26"/>
      <c r="BEL976" s="26"/>
      <c r="BEM976" s="26"/>
      <c r="BEN976" s="26"/>
      <c r="BEO976" s="26"/>
      <c r="BEP976" s="26"/>
      <c r="BEQ976" s="26"/>
      <c r="BER976" s="26"/>
      <c r="BES976" s="26"/>
      <c r="BET976" s="26"/>
      <c r="BEU976" s="26"/>
      <c r="BEV976" s="26"/>
      <c r="BEW976" s="26"/>
      <c r="BEX976" s="26"/>
      <c r="BEY976" s="26"/>
      <c r="BEZ976" s="26"/>
      <c r="BFA976" s="26"/>
      <c r="BFB976" s="26"/>
      <c r="BFC976" s="26"/>
      <c r="BFD976" s="26"/>
      <c r="BFE976" s="26"/>
      <c r="BFF976" s="26"/>
      <c r="BFG976" s="26"/>
      <c r="BFH976" s="26"/>
      <c r="BFI976" s="26"/>
      <c r="BFJ976" s="26"/>
      <c r="BFK976" s="26"/>
      <c r="BFL976" s="26"/>
      <c r="BFM976" s="26"/>
      <c r="BFN976" s="26"/>
      <c r="BFO976" s="26"/>
      <c r="BFP976" s="26"/>
      <c r="BFQ976" s="26"/>
      <c r="BFR976" s="26"/>
      <c r="BFS976" s="26"/>
      <c r="BFT976" s="26"/>
      <c r="BFU976" s="26"/>
      <c r="BFV976" s="26"/>
      <c r="BFW976" s="26"/>
      <c r="BFX976" s="26"/>
      <c r="BFY976" s="26"/>
      <c r="BFZ976" s="26"/>
      <c r="BGA976" s="26"/>
      <c r="BGB976" s="26"/>
      <c r="BGC976" s="26"/>
      <c r="BGD976" s="26"/>
      <c r="BGE976" s="26"/>
      <c r="BGF976" s="26"/>
      <c r="BGG976" s="26"/>
      <c r="BGH976" s="26"/>
      <c r="BGI976" s="26"/>
      <c r="BGJ976" s="26"/>
      <c r="BGK976" s="26"/>
      <c r="BGL976" s="26"/>
      <c r="BGM976" s="26"/>
      <c r="BGN976" s="26"/>
      <c r="BGO976" s="26"/>
      <c r="BGP976" s="26"/>
      <c r="BGQ976" s="26"/>
      <c r="BGR976" s="26"/>
      <c r="BGS976" s="26"/>
      <c r="BGT976" s="26"/>
      <c r="BGU976" s="26"/>
      <c r="BGV976" s="26"/>
      <c r="BGW976" s="26"/>
      <c r="BGX976" s="26"/>
      <c r="BGY976" s="26"/>
      <c r="BGZ976" s="26"/>
      <c r="BHA976" s="26"/>
      <c r="BHB976" s="26"/>
      <c r="BHC976" s="26"/>
      <c r="BHD976" s="26"/>
      <c r="BHE976" s="26"/>
      <c r="BHF976" s="26"/>
      <c r="BHG976" s="26"/>
      <c r="BHH976" s="26"/>
      <c r="BHI976" s="26"/>
      <c r="BHJ976" s="26"/>
      <c r="BHK976" s="26"/>
      <c r="BHL976" s="26"/>
      <c r="BHM976" s="26"/>
      <c r="BHN976" s="26"/>
      <c r="BHO976" s="26"/>
      <c r="BHP976" s="26"/>
      <c r="BHQ976" s="26"/>
      <c r="BHR976" s="26"/>
      <c r="BHS976" s="26"/>
      <c r="BHT976" s="26"/>
      <c r="BHU976" s="26"/>
      <c r="BHV976" s="26"/>
      <c r="BHW976" s="26"/>
      <c r="BHX976" s="26"/>
      <c r="BHY976" s="26"/>
      <c r="BHZ976" s="26"/>
      <c r="BIA976" s="26"/>
      <c r="BIB976" s="26"/>
      <c r="BIC976" s="26"/>
      <c r="BID976" s="26"/>
      <c r="BIE976" s="26"/>
      <c r="BIF976" s="26"/>
      <c r="BIG976" s="26"/>
      <c r="BIH976" s="26"/>
      <c r="BII976" s="26"/>
      <c r="BIJ976" s="26"/>
      <c r="BIK976" s="26"/>
      <c r="BIL976" s="26"/>
      <c r="BIM976" s="26"/>
      <c r="BIN976" s="26"/>
      <c r="BIO976" s="26"/>
      <c r="BIP976" s="26"/>
      <c r="BIQ976" s="26"/>
      <c r="BIR976" s="26"/>
      <c r="BIS976" s="26"/>
      <c r="BIT976" s="26"/>
      <c r="BIU976" s="26"/>
      <c r="BIV976" s="26"/>
      <c r="BIW976" s="26"/>
      <c r="BIX976" s="26"/>
      <c r="BIY976" s="26"/>
      <c r="BIZ976" s="26"/>
      <c r="BJA976" s="26"/>
      <c r="BJB976" s="26"/>
      <c r="BJC976" s="26"/>
      <c r="BJD976" s="26"/>
      <c r="BJE976" s="26"/>
      <c r="BJF976" s="26"/>
      <c r="BJG976" s="26"/>
      <c r="BJH976" s="26"/>
      <c r="BJI976" s="26"/>
      <c r="BJJ976" s="26"/>
      <c r="BJK976" s="26"/>
      <c r="BJL976" s="26"/>
      <c r="BJM976" s="26"/>
      <c r="BJN976" s="26"/>
      <c r="BJO976" s="26"/>
      <c r="BJP976" s="26"/>
      <c r="BJQ976" s="26"/>
      <c r="BJR976" s="26"/>
      <c r="BJS976" s="26"/>
      <c r="BJT976" s="26"/>
      <c r="BJU976" s="26"/>
      <c r="BJV976" s="26"/>
      <c r="BJW976" s="26"/>
      <c r="BJX976" s="26"/>
      <c r="BJY976" s="26"/>
      <c r="BJZ976" s="26"/>
      <c r="BKA976" s="26"/>
      <c r="BKB976" s="26"/>
      <c r="BKC976" s="26"/>
      <c r="BKD976" s="26"/>
      <c r="BKE976" s="26"/>
      <c r="BKF976" s="26"/>
      <c r="BKG976" s="26"/>
      <c r="BKH976" s="26"/>
      <c r="BKI976" s="26"/>
      <c r="BKJ976" s="26"/>
      <c r="BKK976" s="26"/>
      <c r="BKL976" s="26"/>
      <c r="BKM976" s="26"/>
      <c r="BKN976" s="26"/>
      <c r="BKO976" s="26"/>
      <c r="BKP976" s="26"/>
      <c r="BKQ976" s="26"/>
      <c r="BKR976" s="26"/>
      <c r="BKS976" s="26"/>
      <c r="BKT976" s="26"/>
      <c r="BKU976" s="26"/>
      <c r="BKV976" s="26"/>
      <c r="BKW976" s="26"/>
      <c r="BKX976" s="26"/>
      <c r="BKY976" s="26"/>
      <c r="BKZ976" s="26"/>
      <c r="BLA976" s="26"/>
      <c r="BLB976" s="26"/>
      <c r="BLC976" s="26"/>
      <c r="BLD976" s="26"/>
      <c r="BLE976" s="26"/>
      <c r="BLF976" s="26"/>
      <c r="BLG976" s="26"/>
      <c r="BLH976" s="26"/>
      <c r="BLI976" s="26"/>
      <c r="BLJ976" s="26"/>
      <c r="BLK976" s="26"/>
      <c r="BLL976" s="26"/>
      <c r="BLM976" s="26"/>
      <c r="BLN976" s="26"/>
      <c r="BLO976" s="26"/>
      <c r="BLP976" s="26"/>
      <c r="BLQ976" s="26"/>
      <c r="BLR976" s="26"/>
      <c r="BLS976" s="26"/>
      <c r="BLT976" s="26"/>
      <c r="BLU976" s="26"/>
      <c r="BLV976" s="26"/>
      <c r="BLW976" s="26"/>
      <c r="BLX976" s="26"/>
      <c r="BLY976" s="26"/>
      <c r="BLZ976" s="26"/>
      <c r="BMA976" s="26"/>
      <c r="BMB976" s="26"/>
      <c r="BMC976" s="26"/>
      <c r="BMD976" s="26"/>
      <c r="BME976" s="26"/>
      <c r="BMF976" s="26"/>
      <c r="BMG976" s="26"/>
      <c r="BMH976" s="26"/>
      <c r="BMI976" s="26"/>
      <c r="BMJ976" s="26"/>
      <c r="BMK976" s="26"/>
      <c r="BML976" s="26"/>
      <c r="BMM976" s="26"/>
      <c r="BMN976" s="26"/>
      <c r="BMO976" s="26"/>
      <c r="BMP976" s="26"/>
      <c r="BMQ976" s="26"/>
      <c r="BMR976" s="26"/>
      <c r="BMS976" s="26"/>
      <c r="BMT976" s="26"/>
      <c r="BMU976" s="26"/>
      <c r="BMV976" s="26"/>
      <c r="BMW976" s="26"/>
      <c r="BMX976" s="26"/>
      <c r="BMY976" s="26"/>
      <c r="BMZ976" s="26"/>
      <c r="BNA976" s="26"/>
      <c r="BNB976" s="26"/>
      <c r="BNC976" s="26"/>
      <c r="BND976" s="26"/>
      <c r="BNE976" s="26"/>
      <c r="BNF976" s="26"/>
      <c r="BNG976" s="26"/>
      <c r="BNH976" s="26"/>
      <c r="BNI976" s="26"/>
      <c r="BNJ976" s="26"/>
      <c r="BNK976" s="26"/>
      <c r="BNL976" s="26"/>
      <c r="BNM976" s="26"/>
      <c r="BNN976" s="26"/>
      <c r="BNO976" s="26"/>
      <c r="BNP976" s="26"/>
      <c r="BNQ976" s="26"/>
      <c r="BNR976" s="26"/>
      <c r="BNS976" s="26"/>
      <c r="BNT976" s="26"/>
      <c r="BNU976" s="26"/>
      <c r="BNV976" s="26"/>
      <c r="BNW976" s="26"/>
      <c r="BNX976" s="26"/>
      <c r="BNY976" s="26"/>
      <c r="BNZ976" s="26"/>
      <c r="BOA976" s="26"/>
      <c r="BOB976" s="26"/>
      <c r="BOC976" s="26"/>
      <c r="BOD976" s="26"/>
      <c r="BOE976" s="26"/>
      <c r="BOF976" s="26"/>
      <c r="BOG976" s="26"/>
      <c r="BOH976" s="26"/>
      <c r="BOI976" s="26"/>
      <c r="BOJ976" s="26"/>
      <c r="BOK976" s="26"/>
      <c r="BOL976" s="26"/>
      <c r="BOM976" s="26"/>
      <c r="BON976" s="26"/>
      <c r="BOO976" s="26"/>
      <c r="BOP976" s="26"/>
      <c r="BOQ976" s="26"/>
      <c r="BOR976" s="26"/>
      <c r="BOS976" s="26"/>
      <c r="BOT976" s="26"/>
      <c r="BOU976" s="26"/>
      <c r="BOV976" s="26"/>
      <c r="BOW976" s="26"/>
      <c r="BOX976" s="26"/>
      <c r="BOY976" s="26"/>
      <c r="BOZ976" s="26"/>
      <c r="BPA976" s="26"/>
      <c r="BPB976" s="26"/>
      <c r="BPC976" s="26"/>
      <c r="BPD976" s="26"/>
      <c r="BPE976" s="26"/>
      <c r="BPF976" s="26"/>
      <c r="BPG976" s="26"/>
      <c r="BPH976" s="26"/>
      <c r="BPI976" s="26"/>
      <c r="BPJ976" s="26"/>
      <c r="BPK976" s="26"/>
      <c r="BPL976" s="26"/>
      <c r="BPM976" s="26"/>
      <c r="BPN976" s="26"/>
      <c r="BPO976" s="26"/>
      <c r="BPP976" s="26"/>
      <c r="BPQ976" s="26"/>
      <c r="BPR976" s="26"/>
      <c r="BPS976" s="26"/>
      <c r="BPT976" s="26"/>
      <c r="BPU976" s="26"/>
      <c r="BPV976" s="26"/>
      <c r="BPW976" s="26"/>
      <c r="BPX976" s="26"/>
      <c r="BPY976" s="26"/>
      <c r="BPZ976" s="26"/>
      <c r="BQA976" s="26"/>
      <c r="BQB976" s="26"/>
      <c r="BQC976" s="26"/>
      <c r="BQD976" s="26"/>
      <c r="BQE976" s="26"/>
      <c r="BQF976" s="26"/>
      <c r="BQG976" s="26"/>
      <c r="BQH976" s="26"/>
      <c r="BQI976" s="26"/>
      <c r="BQJ976" s="26"/>
      <c r="BQK976" s="26"/>
      <c r="BQL976" s="26"/>
      <c r="BQM976" s="26"/>
      <c r="BQN976" s="26"/>
      <c r="BQO976" s="26"/>
      <c r="BQP976" s="26"/>
      <c r="BQQ976" s="26"/>
      <c r="BQR976" s="26"/>
      <c r="BQS976" s="26"/>
      <c r="BQT976" s="26"/>
      <c r="BQU976" s="26"/>
      <c r="BQV976" s="26"/>
      <c r="BQW976" s="26"/>
      <c r="BQX976" s="26"/>
      <c r="BQY976" s="26"/>
      <c r="BQZ976" s="26"/>
      <c r="BRA976" s="26"/>
      <c r="BRB976" s="26"/>
      <c r="BRC976" s="26"/>
      <c r="BRD976" s="26"/>
      <c r="BRE976" s="26"/>
      <c r="BRF976" s="26"/>
      <c r="BRG976" s="26"/>
      <c r="BRH976" s="26"/>
      <c r="BRI976" s="26"/>
      <c r="BRJ976" s="26"/>
      <c r="BRK976" s="26"/>
      <c r="BRL976" s="26"/>
      <c r="BRM976" s="26"/>
      <c r="BRN976" s="26"/>
      <c r="BRO976" s="26"/>
      <c r="BRP976" s="26"/>
      <c r="BRQ976" s="26"/>
      <c r="BRR976" s="26"/>
      <c r="BRS976" s="26"/>
      <c r="BRT976" s="26"/>
      <c r="BRU976" s="26"/>
      <c r="BRV976" s="26"/>
      <c r="BRW976" s="26"/>
      <c r="BRX976" s="26"/>
      <c r="BRY976" s="26"/>
      <c r="BRZ976" s="26"/>
      <c r="BSA976" s="26"/>
      <c r="BSB976" s="26"/>
      <c r="BSC976" s="26"/>
      <c r="BSD976" s="26"/>
      <c r="BSE976" s="26"/>
      <c r="BSF976" s="26"/>
      <c r="BSG976" s="26"/>
      <c r="BSH976" s="26"/>
      <c r="BSI976" s="26"/>
      <c r="BSJ976" s="26"/>
      <c r="BSK976" s="26"/>
      <c r="BSL976" s="26"/>
      <c r="BSM976" s="26"/>
      <c r="BSN976" s="26"/>
      <c r="BSO976" s="26"/>
      <c r="BSP976" s="26"/>
      <c r="BSQ976" s="26"/>
      <c r="BSR976" s="26"/>
      <c r="BSS976" s="26"/>
      <c r="BST976" s="26"/>
      <c r="BSU976" s="26"/>
      <c r="BSV976" s="26"/>
      <c r="BSW976" s="26"/>
      <c r="BSX976" s="26"/>
      <c r="BSY976" s="26"/>
      <c r="BSZ976" s="26"/>
      <c r="BTA976" s="26"/>
      <c r="BTB976" s="26"/>
      <c r="BTC976" s="26"/>
      <c r="BTD976" s="26"/>
      <c r="BTE976" s="26"/>
      <c r="BTF976" s="26"/>
      <c r="BTG976" s="26"/>
      <c r="BTH976" s="26"/>
      <c r="BTI976" s="26"/>
      <c r="BTJ976" s="26"/>
      <c r="BTK976" s="26"/>
      <c r="BTL976" s="26"/>
      <c r="BTM976" s="26"/>
      <c r="BTN976" s="26"/>
      <c r="BTO976" s="26"/>
      <c r="BTP976" s="26"/>
      <c r="BTQ976" s="26"/>
      <c r="BTR976" s="26"/>
      <c r="BTS976" s="26"/>
      <c r="BTT976" s="26"/>
      <c r="BTU976" s="26"/>
      <c r="BTV976" s="26"/>
      <c r="BTW976" s="26"/>
      <c r="BTX976" s="26"/>
      <c r="BTY976" s="26"/>
      <c r="BTZ976" s="26"/>
      <c r="BUA976" s="26"/>
      <c r="BUB976" s="26"/>
      <c r="BUC976" s="26"/>
      <c r="BUD976" s="26"/>
      <c r="BUE976" s="26"/>
      <c r="BUF976" s="26"/>
      <c r="BUG976" s="26"/>
      <c r="BUH976" s="26"/>
      <c r="BUI976" s="26"/>
      <c r="BUJ976" s="26"/>
      <c r="BUK976" s="26"/>
      <c r="BUL976" s="26"/>
      <c r="BUM976" s="26"/>
      <c r="BUN976" s="26"/>
      <c r="BUO976" s="26"/>
      <c r="BUP976" s="26"/>
      <c r="BUQ976" s="26"/>
      <c r="BUR976" s="26"/>
      <c r="BUS976" s="26"/>
      <c r="BUT976" s="26"/>
      <c r="BUU976" s="26"/>
      <c r="BUV976" s="26"/>
      <c r="BUW976" s="26"/>
      <c r="BUX976" s="26"/>
      <c r="BUY976" s="26"/>
      <c r="BUZ976" s="26"/>
      <c r="BVA976" s="26"/>
      <c r="BVB976" s="26"/>
      <c r="BVC976" s="26"/>
      <c r="BVD976" s="26"/>
      <c r="BVE976" s="26"/>
      <c r="BVF976" s="26"/>
      <c r="BVG976" s="26"/>
      <c r="BVH976" s="26"/>
      <c r="BVI976" s="26"/>
      <c r="BVJ976" s="26"/>
      <c r="BVK976" s="26"/>
      <c r="BVL976" s="26"/>
      <c r="BVM976" s="26"/>
      <c r="BVN976" s="26"/>
      <c r="BVO976" s="26"/>
      <c r="BVP976" s="26"/>
      <c r="BVQ976" s="26"/>
      <c r="BVR976" s="26"/>
      <c r="BVS976" s="26"/>
      <c r="BVT976" s="26"/>
      <c r="BVU976" s="26"/>
      <c r="BVV976" s="26"/>
      <c r="BVW976" s="26"/>
      <c r="BVX976" s="26"/>
      <c r="BVY976" s="26"/>
      <c r="BVZ976" s="26"/>
      <c r="BWA976" s="26"/>
      <c r="BWB976" s="26"/>
      <c r="BWC976" s="26"/>
      <c r="BWD976" s="26"/>
      <c r="BWE976" s="26"/>
      <c r="BWF976" s="26"/>
      <c r="BWG976" s="26"/>
      <c r="BWH976" s="26"/>
      <c r="BWI976" s="26"/>
      <c r="BWJ976" s="26"/>
      <c r="BWK976" s="26"/>
      <c r="BWL976" s="26"/>
      <c r="BWM976" s="26"/>
      <c r="BWN976" s="26"/>
      <c r="BWO976" s="26"/>
      <c r="BWP976" s="26"/>
      <c r="BWQ976" s="26"/>
      <c r="BWR976" s="26"/>
      <c r="BWS976" s="26"/>
      <c r="BWT976" s="26"/>
      <c r="BWU976" s="26"/>
      <c r="BWV976" s="26"/>
      <c r="BWW976" s="26"/>
      <c r="BWX976" s="26"/>
      <c r="BWY976" s="26"/>
      <c r="BWZ976" s="26"/>
      <c r="BXA976" s="26"/>
      <c r="BXB976" s="26"/>
      <c r="BXC976" s="26"/>
      <c r="BXD976" s="26"/>
      <c r="BXE976" s="26"/>
      <c r="BXF976" s="26"/>
      <c r="BXG976" s="26"/>
      <c r="BXH976" s="26"/>
      <c r="BXI976" s="26"/>
      <c r="BXJ976" s="26"/>
      <c r="BXK976" s="26"/>
      <c r="BXL976" s="26"/>
      <c r="BXM976" s="26"/>
      <c r="BXN976" s="26"/>
      <c r="BXO976" s="26"/>
      <c r="BXP976" s="26"/>
      <c r="BXQ976" s="26"/>
      <c r="BXR976" s="26"/>
      <c r="BXS976" s="26"/>
      <c r="BXT976" s="26"/>
      <c r="BXU976" s="26"/>
      <c r="BXV976" s="26"/>
      <c r="BXW976" s="26"/>
      <c r="BXX976" s="26"/>
      <c r="BXY976" s="26"/>
      <c r="BXZ976" s="26"/>
      <c r="BYA976" s="26"/>
      <c r="BYB976" s="26"/>
      <c r="BYC976" s="26"/>
      <c r="BYD976" s="26"/>
      <c r="BYE976" s="26"/>
      <c r="BYF976" s="26"/>
      <c r="BYG976" s="26"/>
      <c r="BYH976" s="26"/>
      <c r="BYI976" s="26"/>
      <c r="BYJ976" s="26"/>
      <c r="BYK976" s="26"/>
      <c r="BYL976" s="26"/>
      <c r="BYM976" s="26"/>
      <c r="BYN976" s="26"/>
      <c r="BYO976" s="26"/>
      <c r="BYP976" s="26"/>
      <c r="BYQ976" s="26"/>
      <c r="BYR976" s="26"/>
      <c r="BYS976" s="26"/>
      <c r="BYT976" s="26"/>
      <c r="BYU976" s="26"/>
      <c r="BYV976" s="26"/>
      <c r="BYW976" s="26"/>
      <c r="BYX976" s="26"/>
      <c r="BYY976" s="26"/>
      <c r="BYZ976" s="26"/>
      <c r="BZA976" s="26"/>
      <c r="BZB976" s="26"/>
      <c r="BZC976" s="26"/>
      <c r="BZD976" s="26"/>
      <c r="BZE976" s="26"/>
      <c r="BZF976" s="26"/>
      <c r="BZG976" s="26"/>
      <c r="BZH976" s="26"/>
      <c r="BZI976" s="26"/>
      <c r="BZJ976" s="26"/>
      <c r="BZK976" s="26"/>
      <c r="BZL976" s="26"/>
      <c r="BZM976" s="26"/>
      <c r="BZN976" s="26"/>
      <c r="BZO976" s="26"/>
      <c r="BZP976" s="26"/>
      <c r="BZQ976" s="26"/>
      <c r="BZR976" s="26"/>
      <c r="BZS976" s="26"/>
      <c r="BZT976" s="26"/>
      <c r="BZU976" s="26"/>
      <c r="BZV976" s="26"/>
      <c r="BZW976" s="26"/>
      <c r="BZX976" s="26"/>
      <c r="BZY976" s="26"/>
      <c r="BZZ976" s="26"/>
      <c r="CAA976" s="26"/>
      <c r="CAB976" s="26"/>
      <c r="CAC976" s="26"/>
      <c r="CAD976" s="26"/>
      <c r="CAE976" s="26"/>
      <c r="CAF976" s="26"/>
      <c r="CAG976" s="26"/>
      <c r="CAH976" s="26"/>
      <c r="CAI976" s="26"/>
      <c r="CAJ976" s="26"/>
      <c r="CAK976" s="26"/>
      <c r="CAL976" s="26"/>
      <c r="CAM976" s="26"/>
      <c r="CAN976" s="26"/>
      <c r="CAO976" s="26"/>
      <c r="CAP976" s="26"/>
      <c r="CAQ976" s="26"/>
      <c r="CAR976" s="26"/>
      <c r="CAS976" s="26"/>
      <c r="CAT976" s="26"/>
      <c r="CAU976" s="26"/>
      <c r="CAV976" s="26"/>
      <c r="CAW976" s="26"/>
      <c r="CAX976" s="26"/>
      <c r="CAY976" s="26"/>
      <c r="CAZ976" s="26"/>
      <c r="CBA976" s="26"/>
      <c r="CBB976" s="26"/>
      <c r="CBC976" s="26"/>
      <c r="CBD976" s="26"/>
      <c r="CBE976" s="26"/>
      <c r="CBF976" s="26"/>
      <c r="CBG976" s="26"/>
      <c r="CBH976" s="26"/>
      <c r="CBI976" s="26"/>
      <c r="CBJ976" s="26"/>
      <c r="CBK976" s="26"/>
      <c r="CBL976" s="26"/>
      <c r="CBM976" s="26"/>
      <c r="CBN976" s="26"/>
      <c r="CBO976" s="26"/>
      <c r="CBP976" s="26"/>
      <c r="CBQ976" s="26"/>
      <c r="CBR976" s="26"/>
      <c r="CBS976" s="26"/>
      <c r="CBT976" s="26"/>
      <c r="CBU976" s="26"/>
      <c r="CBV976" s="26"/>
      <c r="CBW976" s="26"/>
      <c r="CBX976" s="26"/>
      <c r="CBY976" s="26"/>
      <c r="CBZ976" s="26"/>
      <c r="CCA976" s="26"/>
      <c r="CCB976" s="26"/>
      <c r="CCC976" s="26"/>
      <c r="CCD976" s="26"/>
      <c r="CCE976" s="26"/>
      <c r="CCF976" s="26"/>
      <c r="CCG976" s="26"/>
      <c r="CCH976" s="26"/>
      <c r="CCI976" s="26"/>
      <c r="CCJ976" s="26"/>
      <c r="CCK976" s="26"/>
      <c r="CCL976" s="26"/>
      <c r="CCM976" s="26"/>
      <c r="CCN976" s="26"/>
      <c r="CCO976" s="26"/>
      <c r="CCP976" s="26"/>
      <c r="CCQ976" s="26"/>
      <c r="CCR976" s="26"/>
      <c r="CCS976" s="26"/>
      <c r="CCT976" s="26"/>
      <c r="CCU976" s="26"/>
      <c r="CCV976" s="26"/>
      <c r="CCW976" s="26"/>
      <c r="CCX976" s="26"/>
      <c r="CCY976" s="26"/>
      <c r="CCZ976" s="26"/>
      <c r="CDA976" s="26"/>
      <c r="CDB976" s="26"/>
      <c r="CDC976" s="26"/>
      <c r="CDD976" s="26"/>
      <c r="CDE976" s="26"/>
      <c r="CDF976" s="26"/>
      <c r="CDG976" s="26"/>
      <c r="CDH976" s="26"/>
      <c r="CDI976" s="26"/>
      <c r="CDJ976" s="26"/>
      <c r="CDK976" s="26"/>
      <c r="CDL976" s="26"/>
      <c r="CDM976" s="26"/>
      <c r="CDN976" s="26"/>
      <c r="CDO976" s="26"/>
      <c r="CDP976" s="26"/>
      <c r="CDQ976" s="26"/>
      <c r="CDR976" s="26"/>
      <c r="CDS976" s="26"/>
      <c r="CDT976" s="26"/>
      <c r="CDU976" s="26"/>
      <c r="CDV976" s="26"/>
      <c r="CDW976" s="26"/>
      <c r="CDX976" s="26"/>
      <c r="CDY976" s="26"/>
      <c r="CDZ976" s="26"/>
      <c r="CEA976" s="26"/>
      <c r="CEB976" s="26"/>
      <c r="CEC976" s="26"/>
      <c r="CED976" s="26"/>
      <c r="CEE976" s="26"/>
      <c r="CEF976" s="26"/>
      <c r="CEG976" s="26"/>
      <c r="CEH976" s="26"/>
      <c r="CEI976" s="26"/>
      <c r="CEJ976" s="26"/>
      <c r="CEK976" s="26"/>
      <c r="CEL976" s="26"/>
      <c r="CEM976" s="26"/>
      <c r="CEN976" s="26"/>
      <c r="CEO976" s="26"/>
      <c r="CEP976" s="26"/>
      <c r="CEQ976" s="26"/>
      <c r="CER976" s="26"/>
      <c r="CES976" s="26"/>
      <c r="CET976" s="26"/>
      <c r="CEU976" s="26"/>
      <c r="CEV976" s="26"/>
      <c r="CEW976" s="26"/>
      <c r="CEX976" s="26"/>
      <c r="CEY976" s="26"/>
      <c r="CEZ976" s="26"/>
      <c r="CFA976" s="26"/>
      <c r="CFB976" s="26"/>
      <c r="CFC976" s="26"/>
      <c r="CFD976" s="26"/>
      <c r="CFE976" s="26"/>
      <c r="CFF976" s="26"/>
      <c r="CFG976" s="26"/>
      <c r="CFH976" s="26"/>
      <c r="CFI976" s="26"/>
      <c r="CFJ976" s="26"/>
      <c r="CFK976" s="26"/>
      <c r="CFL976" s="26"/>
      <c r="CFM976" s="26"/>
      <c r="CFN976" s="26"/>
      <c r="CFO976" s="26"/>
      <c r="CFP976" s="26"/>
      <c r="CFQ976" s="26"/>
      <c r="CFR976" s="26"/>
      <c r="CFS976" s="26"/>
      <c r="CFT976" s="26"/>
      <c r="CFU976" s="26"/>
      <c r="CFV976" s="26"/>
      <c r="CFW976" s="26"/>
      <c r="CFX976" s="26"/>
      <c r="CFY976" s="26"/>
      <c r="CFZ976" s="26"/>
      <c r="CGA976" s="26"/>
      <c r="CGB976" s="26"/>
      <c r="CGC976" s="26"/>
      <c r="CGD976" s="26"/>
      <c r="CGE976" s="26"/>
      <c r="CGF976" s="26"/>
      <c r="CGG976" s="26"/>
      <c r="CGH976" s="26"/>
      <c r="CGI976" s="26"/>
      <c r="CGJ976" s="26"/>
      <c r="CGK976" s="26"/>
      <c r="CGL976" s="26"/>
      <c r="CGM976" s="26"/>
      <c r="CGN976" s="26"/>
      <c r="CGO976" s="26"/>
      <c r="CGP976" s="26"/>
      <c r="CGQ976" s="26"/>
      <c r="CGR976" s="26"/>
      <c r="CGS976" s="26"/>
      <c r="CGT976" s="26"/>
      <c r="CGU976" s="26"/>
      <c r="CGV976" s="26"/>
      <c r="CGW976" s="26"/>
      <c r="CGX976" s="26"/>
      <c r="CGY976" s="26"/>
      <c r="CGZ976" s="26"/>
      <c r="CHA976" s="26"/>
      <c r="CHB976" s="26"/>
      <c r="CHC976" s="26"/>
      <c r="CHD976" s="26"/>
      <c r="CHE976" s="26"/>
      <c r="CHF976" s="26"/>
      <c r="CHG976" s="26"/>
      <c r="CHH976" s="26"/>
      <c r="CHI976" s="26"/>
      <c r="CHJ976" s="26"/>
      <c r="CHK976" s="26"/>
      <c r="CHL976" s="26"/>
      <c r="CHM976" s="26"/>
      <c r="CHN976" s="26"/>
      <c r="CHO976" s="26"/>
      <c r="CHP976" s="26"/>
      <c r="CHQ976" s="26"/>
      <c r="CHR976" s="26"/>
      <c r="CHS976" s="26"/>
      <c r="CHT976" s="26"/>
      <c r="CHU976" s="26"/>
      <c r="CHV976" s="26"/>
      <c r="CHW976" s="26"/>
      <c r="CHX976" s="26"/>
      <c r="CHY976" s="26"/>
      <c r="CHZ976" s="26"/>
      <c r="CIA976" s="26"/>
      <c r="CIB976" s="26"/>
      <c r="CIC976" s="26"/>
      <c r="CID976" s="26"/>
      <c r="CIE976" s="26"/>
      <c r="CIF976" s="26"/>
      <c r="CIG976" s="26"/>
      <c r="CIH976" s="26"/>
      <c r="CII976" s="26"/>
      <c r="CIJ976" s="26"/>
      <c r="CIK976" s="26"/>
      <c r="CIL976" s="26"/>
      <c r="CIM976" s="26"/>
      <c r="CIN976" s="26"/>
      <c r="CIO976" s="26"/>
      <c r="CIP976" s="26"/>
      <c r="CIQ976" s="26"/>
      <c r="CIR976" s="26"/>
      <c r="CIS976" s="26"/>
      <c r="CIT976" s="26"/>
      <c r="CIU976" s="26"/>
      <c r="CIV976" s="26"/>
      <c r="CIW976" s="26"/>
      <c r="CIX976" s="26"/>
      <c r="CIY976" s="26"/>
      <c r="CIZ976" s="26"/>
      <c r="CJA976" s="26"/>
      <c r="CJB976" s="26"/>
      <c r="CJC976" s="26"/>
      <c r="CJD976" s="26"/>
      <c r="CJE976" s="26"/>
      <c r="CJF976" s="26"/>
      <c r="CJG976" s="26"/>
      <c r="CJH976" s="26"/>
      <c r="CJI976" s="26"/>
      <c r="CJJ976" s="26"/>
      <c r="CJK976" s="26"/>
      <c r="CJL976" s="26"/>
      <c r="CJM976" s="26"/>
      <c r="CJN976" s="26"/>
      <c r="CJO976" s="26"/>
      <c r="CJP976" s="26"/>
      <c r="CJQ976" s="26"/>
      <c r="CJR976" s="26"/>
      <c r="CJS976" s="26"/>
      <c r="CJT976" s="26"/>
      <c r="CJU976" s="26"/>
      <c r="CJV976" s="26"/>
      <c r="CJW976" s="26"/>
      <c r="CJX976" s="26"/>
      <c r="CJY976" s="26"/>
      <c r="CJZ976" s="26"/>
      <c r="CKA976" s="26"/>
      <c r="CKB976" s="26"/>
      <c r="CKC976" s="26"/>
      <c r="CKD976" s="26"/>
      <c r="CKE976" s="26"/>
      <c r="CKF976" s="26"/>
      <c r="CKG976" s="26"/>
      <c r="CKH976" s="26"/>
      <c r="CKI976" s="26"/>
      <c r="CKJ976" s="26"/>
      <c r="CKK976" s="26"/>
      <c r="CKL976" s="26"/>
      <c r="CKM976" s="26"/>
      <c r="CKN976" s="26"/>
      <c r="CKO976" s="26"/>
      <c r="CKP976" s="26"/>
      <c r="CKQ976" s="26"/>
      <c r="CKR976" s="26"/>
      <c r="CKS976" s="26"/>
      <c r="CKT976" s="26"/>
      <c r="CKU976" s="26"/>
      <c r="CKV976" s="26"/>
      <c r="CKW976" s="26"/>
      <c r="CKX976" s="26"/>
      <c r="CKY976" s="26"/>
      <c r="CKZ976" s="26"/>
      <c r="CLA976" s="26"/>
      <c r="CLB976" s="26"/>
      <c r="CLC976" s="26"/>
      <c r="CLD976" s="26"/>
      <c r="CLE976" s="26"/>
      <c r="CLF976" s="26"/>
      <c r="CLG976" s="26"/>
      <c r="CLH976" s="26"/>
      <c r="CLI976" s="26"/>
      <c r="CLJ976" s="26"/>
      <c r="CLK976" s="26"/>
      <c r="CLL976" s="26"/>
      <c r="CLM976" s="26"/>
      <c r="CLN976" s="26"/>
      <c r="CLO976" s="26"/>
      <c r="CLP976" s="26"/>
      <c r="CLQ976" s="26"/>
      <c r="CLR976" s="26"/>
      <c r="CLS976" s="26"/>
      <c r="CLT976" s="26"/>
      <c r="CLU976" s="26"/>
      <c r="CLV976" s="26"/>
      <c r="CLW976" s="26"/>
      <c r="CLX976" s="26"/>
      <c r="CLY976" s="26"/>
      <c r="CLZ976" s="26"/>
      <c r="CMA976" s="26"/>
      <c r="CMB976" s="26"/>
      <c r="CMC976" s="26"/>
      <c r="CMD976" s="26"/>
      <c r="CME976" s="26"/>
      <c r="CMF976" s="26"/>
      <c r="CMG976" s="26"/>
      <c r="CMH976" s="26"/>
      <c r="CMI976" s="26"/>
      <c r="CMJ976" s="26"/>
      <c r="CMK976" s="26"/>
      <c r="CML976" s="26"/>
      <c r="CMM976" s="26"/>
      <c r="CMN976" s="26"/>
      <c r="CMO976" s="26"/>
      <c r="CMP976" s="26"/>
      <c r="CMQ976" s="26"/>
      <c r="CMR976" s="26"/>
      <c r="CMS976" s="26"/>
      <c r="CMT976" s="26"/>
      <c r="CMU976" s="26"/>
      <c r="CMV976" s="26"/>
      <c r="CMW976" s="26"/>
      <c r="CMX976" s="26"/>
      <c r="CMY976" s="26"/>
      <c r="CMZ976" s="26"/>
      <c r="CNA976" s="26"/>
      <c r="CNB976" s="26"/>
      <c r="CNC976" s="26"/>
      <c r="CND976" s="26"/>
      <c r="CNE976" s="26"/>
      <c r="CNF976" s="26"/>
      <c r="CNG976" s="26"/>
      <c r="CNH976" s="26"/>
      <c r="CNI976" s="26"/>
      <c r="CNJ976" s="26"/>
      <c r="CNK976" s="26"/>
      <c r="CNL976" s="26"/>
      <c r="CNM976" s="26"/>
      <c r="CNN976" s="26"/>
      <c r="CNO976" s="26"/>
      <c r="CNP976" s="26"/>
      <c r="CNQ976" s="26"/>
      <c r="CNR976" s="26"/>
      <c r="CNS976" s="26"/>
      <c r="CNT976" s="26"/>
      <c r="CNU976" s="26"/>
      <c r="CNV976" s="26"/>
      <c r="CNW976" s="26"/>
      <c r="CNX976" s="26"/>
      <c r="CNY976" s="26"/>
      <c r="CNZ976" s="26"/>
      <c r="COA976" s="26"/>
      <c r="COB976" s="26"/>
      <c r="COC976" s="26"/>
      <c r="COD976" s="26"/>
      <c r="COE976" s="26"/>
      <c r="COF976" s="26"/>
      <c r="COG976" s="26"/>
      <c r="COH976" s="26"/>
      <c r="COI976" s="26"/>
      <c r="COJ976" s="26"/>
      <c r="COK976" s="26"/>
      <c r="COL976" s="26"/>
      <c r="COM976" s="26"/>
      <c r="CON976" s="26"/>
      <c r="COO976" s="26"/>
      <c r="COP976" s="26"/>
      <c r="COQ976" s="26"/>
      <c r="COR976" s="26"/>
      <c r="COS976" s="26"/>
      <c r="COT976" s="26"/>
      <c r="COU976" s="26"/>
      <c r="COV976" s="26"/>
      <c r="COW976" s="26"/>
      <c r="COX976" s="26"/>
      <c r="COY976" s="26"/>
      <c r="COZ976" s="26"/>
      <c r="CPA976" s="26"/>
      <c r="CPB976" s="26"/>
      <c r="CPC976" s="26"/>
      <c r="CPD976" s="26"/>
      <c r="CPE976" s="26"/>
      <c r="CPF976" s="26"/>
      <c r="CPG976" s="26"/>
      <c r="CPH976" s="26"/>
      <c r="CPI976" s="26"/>
      <c r="CPJ976" s="26"/>
      <c r="CPK976" s="26"/>
      <c r="CPL976" s="26"/>
      <c r="CPM976" s="26"/>
      <c r="CPN976" s="26"/>
      <c r="CPO976" s="26"/>
      <c r="CPP976" s="26"/>
      <c r="CPQ976" s="26"/>
      <c r="CPR976" s="26"/>
      <c r="CPS976" s="26"/>
      <c r="CPT976" s="26"/>
      <c r="CPU976" s="26"/>
      <c r="CPV976" s="26"/>
      <c r="CPW976" s="26"/>
      <c r="CPX976" s="26"/>
      <c r="CPY976" s="26"/>
      <c r="CPZ976" s="26"/>
      <c r="CQA976" s="26"/>
      <c r="CQB976" s="26"/>
      <c r="CQC976" s="26"/>
      <c r="CQD976" s="26"/>
      <c r="CQE976" s="26"/>
      <c r="CQF976" s="26"/>
      <c r="CQG976" s="26"/>
      <c r="CQH976" s="26"/>
      <c r="CQI976" s="26"/>
      <c r="CQJ976" s="26"/>
      <c r="CQK976" s="26"/>
      <c r="CQL976" s="26"/>
      <c r="CQM976" s="26"/>
      <c r="CQN976" s="26"/>
      <c r="CQO976" s="26"/>
      <c r="CQP976" s="26"/>
      <c r="CQQ976" s="26"/>
      <c r="CQR976" s="26"/>
      <c r="CQS976" s="26"/>
      <c r="CQT976" s="26"/>
      <c r="CQU976" s="26"/>
      <c r="CQV976" s="26"/>
      <c r="CQW976" s="26"/>
      <c r="CQX976" s="26"/>
      <c r="CQY976" s="26"/>
      <c r="CQZ976" s="26"/>
      <c r="CRA976" s="26"/>
      <c r="CRB976" s="26"/>
      <c r="CRC976" s="26"/>
      <c r="CRD976" s="26"/>
      <c r="CRE976" s="26"/>
      <c r="CRF976" s="26"/>
      <c r="CRG976" s="26"/>
      <c r="CRH976" s="26"/>
      <c r="CRI976" s="26"/>
      <c r="CRJ976" s="26"/>
      <c r="CRK976" s="26"/>
      <c r="CRL976" s="26"/>
      <c r="CRM976" s="26"/>
      <c r="CRN976" s="26"/>
      <c r="CRO976" s="26"/>
      <c r="CRP976" s="26"/>
      <c r="CRQ976" s="26"/>
      <c r="CRR976" s="26"/>
      <c r="CRS976" s="26"/>
      <c r="CRT976" s="26"/>
      <c r="CRU976" s="26"/>
      <c r="CRV976" s="26"/>
      <c r="CRW976" s="26"/>
      <c r="CRX976" s="26"/>
      <c r="CRY976" s="26"/>
      <c r="CRZ976" s="26"/>
      <c r="CSA976" s="26"/>
      <c r="CSB976" s="26"/>
      <c r="CSC976" s="26"/>
      <c r="CSD976" s="26"/>
      <c r="CSE976" s="26"/>
      <c r="CSF976" s="26"/>
      <c r="CSG976" s="26"/>
      <c r="CSH976" s="26"/>
      <c r="CSI976" s="26"/>
      <c r="CSJ976" s="26"/>
      <c r="CSK976" s="26"/>
      <c r="CSL976" s="26"/>
      <c r="CSM976" s="26"/>
      <c r="CSN976" s="26"/>
      <c r="CSO976" s="26"/>
      <c r="CSP976" s="26"/>
      <c r="CSQ976" s="26"/>
      <c r="CSR976" s="26"/>
      <c r="CSS976" s="26"/>
      <c r="CST976" s="26"/>
      <c r="CSU976" s="26"/>
      <c r="CSV976" s="26"/>
      <c r="CSW976" s="26"/>
      <c r="CSX976" s="26"/>
      <c r="CSY976" s="26"/>
      <c r="CSZ976" s="26"/>
      <c r="CTA976" s="26"/>
      <c r="CTB976" s="26"/>
      <c r="CTC976" s="26"/>
      <c r="CTD976" s="26"/>
      <c r="CTE976" s="26"/>
      <c r="CTF976" s="26"/>
      <c r="CTG976" s="26"/>
      <c r="CTH976" s="26"/>
      <c r="CTI976" s="26"/>
      <c r="CTJ976" s="26"/>
      <c r="CTK976" s="26"/>
      <c r="CTL976" s="26"/>
      <c r="CTM976" s="26"/>
      <c r="CTN976" s="26"/>
      <c r="CTO976" s="26"/>
      <c r="CTP976" s="26"/>
      <c r="CTQ976" s="26"/>
      <c r="CTR976" s="26"/>
      <c r="CTS976" s="26"/>
      <c r="CTT976" s="26"/>
      <c r="CTU976" s="26"/>
      <c r="CTV976" s="26"/>
      <c r="CTW976" s="26"/>
      <c r="CTX976" s="26"/>
      <c r="CTY976" s="26"/>
      <c r="CTZ976" s="26"/>
      <c r="CUA976" s="26"/>
      <c r="CUB976" s="26"/>
      <c r="CUC976" s="26"/>
      <c r="CUD976" s="26"/>
      <c r="CUE976" s="26"/>
      <c r="CUF976" s="26"/>
      <c r="CUG976" s="26"/>
      <c r="CUH976" s="26"/>
      <c r="CUI976" s="26"/>
      <c r="CUJ976" s="26"/>
      <c r="CUK976" s="26"/>
      <c r="CUL976" s="26"/>
      <c r="CUM976" s="26"/>
      <c r="CUN976" s="26"/>
      <c r="CUO976" s="26"/>
      <c r="CUP976" s="26"/>
      <c r="CUQ976" s="26"/>
      <c r="CUR976" s="26"/>
      <c r="CUS976" s="26"/>
      <c r="CUT976" s="26"/>
      <c r="CUU976" s="26"/>
      <c r="CUV976" s="26"/>
      <c r="CUW976" s="26"/>
      <c r="CUX976" s="26"/>
      <c r="CUY976" s="26"/>
      <c r="CUZ976" s="26"/>
      <c r="CVA976" s="26"/>
      <c r="CVB976" s="26"/>
      <c r="CVC976" s="26"/>
      <c r="CVD976" s="26"/>
      <c r="CVE976" s="26"/>
      <c r="CVF976" s="26"/>
      <c r="CVG976" s="26"/>
      <c r="CVH976" s="26"/>
      <c r="CVI976" s="26"/>
      <c r="CVJ976" s="26"/>
      <c r="CVK976" s="26"/>
      <c r="CVL976" s="26"/>
      <c r="CVM976" s="26"/>
      <c r="CVN976" s="26"/>
      <c r="CVO976" s="26"/>
      <c r="CVP976" s="26"/>
      <c r="CVQ976" s="26"/>
      <c r="CVR976" s="26"/>
      <c r="CVS976" s="26"/>
      <c r="CVT976" s="26"/>
      <c r="CVU976" s="26"/>
      <c r="CVV976" s="26"/>
      <c r="CVW976" s="26"/>
      <c r="CVX976" s="26"/>
      <c r="CVY976" s="26"/>
      <c r="CVZ976" s="26"/>
      <c r="CWA976" s="26"/>
      <c r="CWB976" s="26"/>
      <c r="CWC976" s="26"/>
      <c r="CWD976" s="26"/>
      <c r="CWE976" s="26"/>
      <c r="CWF976" s="26"/>
      <c r="CWG976" s="26"/>
      <c r="CWH976" s="26"/>
      <c r="CWI976" s="26"/>
      <c r="CWJ976" s="26"/>
      <c r="CWK976" s="26"/>
      <c r="CWL976" s="26"/>
      <c r="CWM976" s="26"/>
      <c r="CWN976" s="26"/>
      <c r="CWO976" s="26"/>
      <c r="CWP976" s="26"/>
      <c r="CWQ976" s="26"/>
      <c r="CWR976" s="26"/>
      <c r="CWS976" s="26"/>
      <c r="CWT976" s="26"/>
      <c r="CWU976" s="26"/>
      <c r="CWV976" s="26"/>
      <c r="CWW976" s="26"/>
      <c r="CWX976" s="26"/>
      <c r="CWY976" s="26"/>
      <c r="CWZ976" s="26"/>
      <c r="CXA976" s="26"/>
      <c r="CXB976" s="26"/>
      <c r="CXC976" s="26"/>
      <c r="CXD976" s="26"/>
      <c r="CXE976" s="26"/>
      <c r="CXF976" s="26"/>
      <c r="CXG976" s="26"/>
      <c r="CXH976" s="26"/>
      <c r="CXI976" s="26"/>
      <c r="CXJ976" s="26"/>
      <c r="CXK976" s="26"/>
      <c r="CXL976" s="26"/>
      <c r="CXM976" s="26"/>
      <c r="CXN976" s="26"/>
      <c r="CXO976" s="26"/>
      <c r="CXP976" s="26"/>
      <c r="CXQ976" s="26"/>
      <c r="CXR976" s="26"/>
      <c r="CXS976" s="26"/>
      <c r="CXT976" s="26"/>
      <c r="CXU976" s="26"/>
      <c r="CXV976" s="26"/>
      <c r="CXW976" s="26"/>
      <c r="CXX976" s="26"/>
      <c r="CXY976" s="26"/>
      <c r="CXZ976" s="26"/>
      <c r="CYA976" s="26"/>
      <c r="CYB976" s="26"/>
      <c r="CYC976" s="26"/>
      <c r="CYD976" s="26"/>
      <c r="CYE976" s="26"/>
      <c r="CYF976" s="26"/>
      <c r="CYG976" s="26"/>
      <c r="CYH976" s="26"/>
      <c r="CYI976" s="26"/>
      <c r="CYJ976" s="26"/>
      <c r="CYK976" s="26"/>
      <c r="CYL976" s="26"/>
      <c r="CYM976" s="26"/>
      <c r="CYN976" s="26"/>
      <c r="CYO976" s="26"/>
      <c r="CYP976" s="26"/>
      <c r="CYQ976" s="26"/>
      <c r="CYR976" s="26"/>
      <c r="CYS976" s="26"/>
      <c r="CYT976" s="26"/>
      <c r="CYU976" s="26"/>
      <c r="CYV976" s="26"/>
      <c r="CYW976" s="26"/>
      <c r="CYX976" s="26"/>
      <c r="CYY976" s="26"/>
      <c r="CYZ976" s="26"/>
      <c r="CZA976" s="26"/>
      <c r="CZB976" s="26"/>
      <c r="CZC976" s="26"/>
      <c r="CZD976" s="26"/>
      <c r="CZE976" s="26"/>
      <c r="CZF976" s="26"/>
      <c r="CZG976" s="26"/>
      <c r="CZH976" s="26"/>
      <c r="CZI976" s="26"/>
      <c r="CZJ976" s="26"/>
      <c r="CZK976" s="26"/>
      <c r="CZL976" s="26"/>
      <c r="CZM976" s="26"/>
      <c r="CZN976" s="26"/>
      <c r="CZO976" s="26"/>
      <c r="CZP976" s="26"/>
      <c r="CZQ976" s="26"/>
      <c r="CZR976" s="26"/>
      <c r="CZS976" s="26"/>
      <c r="CZT976" s="26"/>
      <c r="CZU976" s="26"/>
      <c r="CZV976" s="26"/>
      <c r="CZW976" s="26"/>
      <c r="CZX976" s="26"/>
      <c r="CZY976" s="26"/>
      <c r="CZZ976" s="26"/>
      <c r="DAA976" s="26"/>
      <c r="DAB976" s="26"/>
      <c r="DAC976" s="26"/>
      <c r="DAD976" s="26"/>
      <c r="DAE976" s="26"/>
      <c r="DAF976" s="26"/>
      <c r="DAG976" s="26"/>
      <c r="DAH976" s="26"/>
      <c r="DAI976" s="26"/>
      <c r="DAJ976" s="26"/>
      <c r="DAK976" s="26"/>
      <c r="DAL976" s="26"/>
      <c r="DAM976" s="26"/>
      <c r="DAN976" s="26"/>
      <c r="DAO976" s="26"/>
      <c r="DAP976" s="26"/>
      <c r="DAQ976" s="26"/>
      <c r="DAR976" s="26"/>
      <c r="DAS976" s="26"/>
      <c r="DAT976" s="26"/>
      <c r="DAU976" s="26"/>
      <c r="DAV976" s="26"/>
      <c r="DAW976" s="26"/>
      <c r="DAX976" s="26"/>
      <c r="DAY976" s="26"/>
      <c r="DAZ976" s="26"/>
      <c r="DBA976" s="26"/>
      <c r="DBB976" s="26"/>
      <c r="DBC976" s="26"/>
      <c r="DBD976" s="26"/>
      <c r="DBE976" s="26"/>
      <c r="DBF976" s="26"/>
      <c r="DBG976" s="26"/>
      <c r="DBH976" s="26"/>
      <c r="DBI976" s="26"/>
      <c r="DBJ976" s="26"/>
      <c r="DBK976" s="26"/>
      <c r="DBL976" s="26"/>
      <c r="DBM976" s="26"/>
      <c r="DBN976" s="26"/>
      <c r="DBO976" s="26"/>
      <c r="DBP976" s="26"/>
      <c r="DBQ976" s="26"/>
      <c r="DBR976" s="26"/>
      <c r="DBS976" s="26"/>
      <c r="DBT976" s="26"/>
      <c r="DBU976" s="26"/>
      <c r="DBV976" s="26"/>
      <c r="DBW976" s="26"/>
      <c r="DBX976" s="26"/>
      <c r="DBY976" s="26"/>
      <c r="DBZ976" s="26"/>
      <c r="DCA976" s="26"/>
      <c r="DCB976" s="26"/>
      <c r="DCC976" s="26"/>
      <c r="DCD976" s="26"/>
      <c r="DCE976" s="26"/>
      <c r="DCF976" s="26"/>
      <c r="DCG976" s="26"/>
      <c r="DCH976" s="26"/>
      <c r="DCI976" s="26"/>
      <c r="DCJ976" s="26"/>
      <c r="DCK976" s="26"/>
      <c r="DCL976" s="26"/>
      <c r="DCM976" s="26"/>
      <c r="DCN976" s="26"/>
      <c r="DCO976" s="26"/>
      <c r="DCP976" s="26"/>
      <c r="DCQ976" s="26"/>
      <c r="DCR976" s="26"/>
      <c r="DCS976" s="26"/>
      <c r="DCT976" s="26"/>
      <c r="DCU976" s="26"/>
      <c r="DCV976" s="26"/>
      <c r="DCW976" s="26"/>
      <c r="DCX976" s="26"/>
      <c r="DCY976" s="26"/>
      <c r="DCZ976" s="26"/>
      <c r="DDA976" s="26"/>
      <c r="DDB976" s="26"/>
      <c r="DDC976" s="26"/>
      <c r="DDD976" s="26"/>
      <c r="DDE976" s="26"/>
      <c r="DDF976" s="26"/>
      <c r="DDG976" s="26"/>
      <c r="DDH976" s="26"/>
      <c r="DDI976" s="26"/>
      <c r="DDJ976" s="26"/>
      <c r="DDK976" s="26"/>
      <c r="DDL976" s="26"/>
      <c r="DDM976" s="26"/>
      <c r="DDN976" s="26"/>
      <c r="DDO976" s="26"/>
      <c r="DDP976" s="26"/>
      <c r="DDQ976" s="26"/>
      <c r="DDR976" s="26"/>
      <c r="DDS976" s="26"/>
      <c r="DDT976" s="26"/>
      <c r="DDU976" s="26"/>
      <c r="DDV976" s="26"/>
      <c r="DDW976" s="26"/>
      <c r="DDX976" s="26"/>
      <c r="DDY976" s="26"/>
      <c r="DDZ976" s="26"/>
      <c r="DEA976" s="26"/>
      <c r="DEB976" s="26"/>
      <c r="DEC976" s="26"/>
      <c r="DED976" s="26"/>
      <c r="DEE976" s="26"/>
      <c r="DEF976" s="26"/>
      <c r="DEG976" s="26"/>
      <c r="DEH976" s="26"/>
      <c r="DEI976" s="26"/>
      <c r="DEJ976" s="26"/>
      <c r="DEK976" s="26"/>
      <c r="DEL976" s="26"/>
      <c r="DEM976" s="26"/>
      <c r="DEN976" s="26"/>
      <c r="DEO976" s="26"/>
      <c r="DEP976" s="26"/>
      <c r="DEQ976" s="26"/>
      <c r="DER976" s="26"/>
      <c r="DES976" s="26"/>
      <c r="DET976" s="26"/>
      <c r="DEU976" s="26"/>
      <c r="DEV976" s="26"/>
      <c r="DEW976" s="26"/>
      <c r="DEX976" s="26"/>
      <c r="DEY976" s="26"/>
      <c r="DEZ976" s="26"/>
      <c r="DFA976" s="26"/>
      <c r="DFB976" s="26"/>
      <c r="DFC976" s="26"/>
      <c r="DFD976" s="26"/>
      <c r="DFE976" s="26"/>
      <c r="DFF976" s="26"/>
      <c r="DFG976" s="26"/>
      <c r="DFH976" s="26"/>
      <c r="DFI976" s="26"/>
      <c r="DFJ976" s="26"/>
      <c r="DFK976" s="26"/>
      <c r="DFL976" s="26"/>
      <c r="DFM976" s="26"/>
      <c r="DFN976" s="26"/>
      <c r="DFO976" s="26"/>
      <c r="DFP976" s="26"/>
      <c r="DFQ976" s="26"/>
      <c r="DFR976" s="26"/>
      <c r="DFS976" s="26"/>
      <c r="DFT976" s="26"/>
      <c r="DFU976" s="26"/>
      <c r="DFV976" s="26"/>
      <c r="DFW976" s="26"/>
      <c r="DFX976" s="26"/>
      <c r="DFY976" s="26"/>
      <c r="DFZ976" s="26"/>
      <c r="DGA976" s="26"/>
      <c r="DGB976" s="26"/>
      <c r="DGC976" s="26"/>
      <c r="DGD976" s="26"/>
      <c r="DGE976" s="26"/>
      <c r="DGF976" s="26"/>
      <c r="DGG976" s="26"/>
      <c r="DGH976" s="26"/>
      <c r="DGI976" s="26"/>
      <c r="DGJ976" s="26"/>
      <c r="DGK976" s="26"/>
      <c r="DGL976" s="26"/>
      <c r="DGM976" s="26"/>
      <c r="DGN976" s="26"/>
      <c r="DGO976" s="26"/>
      <c r="DGP976" s="26"/>
      <c r="DGQ976" s="26"/>
      <c r="DGR976" s="26"/>
      <c r="DGS976" s="26"/>
      <c r="DGT976" s="26"/>
      <c r="DGU976" s="26"/>
      <c r="DGV976" s="26"/>
      <c r="DGW976" s="26"/>
      <c r="DGX976" s="26"/>
      <c r="DGY976" s="26"/>
      <c r="DGZ976" s="26"/>
      <c r="DHA976" s="26"/>
      <c r="DHB976" s="26"/>
      <c r="DHC976" s="26"/>
      <c r="DHD976" s="26"/>
      <c r="DHE976" s="26"/>
      <c r="DHF976" s="26"/>
      <c r="DHG976" s="26"/>
      <c r="DHH976" s="26"/>
      <c r="DHI976" s="26"/>
      <c r="DHJ976" s="26"/>
      <c r="DHK976" s="26"/>
      <c r="DHL976" s="26"/>
      <c r="DHM976" s="26"/>
      <c r="DHN976" s="26"/>
      <c r="DHO976" s="26"/>
      <c r="DHP976" s="26"/>
      <c r="DHQ976" s="26"/>
      <c r="DHR976" s="26"/>
      <c r="DHS976" s="26"/>
      <c r="DHT976" s="26"/>
      <c r="DHU976" s="26"/>
      <c r="DHV976" s="26"/>
      <c r="DHW976" s="26"/>
      <c r="DHX976" s="26"/>
      <c r="DHY976" s="26"/>
      <c r="DHZ976" s="26"/>
      <c r="DIA976" s="26"/>
      <c r="DIB976" s="26"/>
      <c r="DIC976" s="26"/>
      <c r="DID976" s="26"/>
      <c r="DIE976" s="26"/>
      <c r="DIF976" s="26"/>
      <c r="DIG976" s="26"/>
      <c r="DIH976" s="26"/>
      <c r="DII976" s="26"/>
      <c r="DIJ976" s="26"/>
      <c r="DIK976" s="26"/>
      <c r="DIL976" s="26"/>
      <c r="DIM976" s="26"/>
      <c r="DIN976" s="26"/>
      <c r="DIO976" s="26"/>
      <c r="DIP976" s="26"/>
      <c r="DIQ976" s="26"/>
      <c r="DIR976" s="26"/>
      <c r="DIS976" s="26"/>
      <c r="DIT976" s="26"/>
      <c r="DIU976" s="26"/>
      <c r="DIV976" s="26"/>
      <c r="DIW976" s="26"/>
      <c r="DIX976" s="26"/>
      <c r="DIY976" s="26"/>
      <c r="DIZ976" s="26"/>
      <c r="DJA976" s="26"/>
      <c r="DJB976" s="26"/>
      <c r="DJC976" s="26"/>
      <c r="DJD976" s="26"/>
      <c r="DJE976" s="26"/>
      <c r="DJF976" s="26"/>
      <c r="DJG976" s="26"/>
      <c r="DJH976" s="26"/>
      <c r="DJI976" s="26"/>
      <c r="DJJ976" s="26"/>
      <c r="DJK976" s="26"/>
      <c r="DJL976" s="26"/>
      <c r="DJM976" s="26"/>
      <c r="DJN976" s="26"/>
      <c r="DJO976" s="26"/>
      <c r="DJP976" s="26"/>
      <c r="DJQ976" s="26"/>
      <c r="DJR976" s="26"/>
      <c r="DJS976" s="26"/>
      <c r="DJT976" s="26"/>
      <c r="DJU976" s="26"/>
      <c r="DJV976" s="26"/>
      <c r="DJW976" s="26"/>
      <c r="DJX976" s="26"/>
      <c r="DJY976" s="26"/>
      <c r="DJZ976" s="26"/>
      <c r="DKA976" s="26"/>
      <c r="DKB976" s="26"/>
      <c r="DKC976" s="26"/>
      <c r="DKD976" s="26"/>
      <c r="DKE976" s="26"/>
      <c r="DKF976" s="26"/>
      <c r="DKG976" s="26"/>
      <c r="DKH976" s="26"/>
      <c r="DKI976" s="26"/>
      <c r="DKJ976" s="26"/>
      <c r="DKK976" s="26"/>
      <c r="DKL976" s="26"/>
      <c r="DKM976" s="26"/>
      <c r="DKN976" s="26"/>
      <c r="DKO976" s="26"/>
      <c r="DKP976" s="26"/>
      <c r="DKQ976" s="26"/>
      <c r="DKR976" s="26"/>
      <c r="DKS976" s="26"/>
      <c r="DKT976" s="26"/>
      <c r="DKU976" s="26"/>
      <c r="DKV976" s="26"/>
      <c r="DKW976" s="26"/>
      <c r="DKX976" s="26"/>
      <c r="DKY976" s="26"/>
      <c r="DKZ976" s="26"/>
      <c r="DLA976" s="26"/>
      <c r="DLB976" s="26"/>
      <c r="DLC976" s="26"/>
      <c r="DLD976" s="26"/>
      <c r="DLE976" s="26"/>
      <c r="DLF976" s="26"/>
      <c r="DLG976" s="26"/>
      <c r="DLH976" s="26"/>
      <c r="DLI976" s="26"/>
      <c r="DLJ976" s="26"/>
      <c r="DLK976" s="26"/>
      <c r="DLL976" s="26"/>
      <c r="DLM976" s="26"/>
      <c r="DLN976" s="26"/>
      <c r="DLO976" s="26"/>
      <c r="DLP976" s="26"/>
      <c r="DLQ976" s="26"/>
      <c r="DLR976" s="26"/>
      <c r="DLS976" s="26"/>
      <c r="DLT976" s="26"/>
      <c r="DLU976" s="26"/>
      <c r="DLV976" s="26"/>
      <c r="DLW976" s="26"/>
      <c r="DLX976" s="26"/>
      <c r="DLY976" s="26"/>
      <c r="DLZ976" s="26"/>
      <c r="DMA976" s="26"/>
      <c r="DMB976" s="26"/>
      <c r="DMC976" s="26"/>
      <c r="DMD976" s="26"/>
      <c r="DME976" s="26"/>
      <c r="DMF976" s="26"/>
      <c r="DMG976" s="26"/>
      <c r="DMH976" s="26"/>
      <c r="DMI976" s="26"/>
      <c r="DMJ976" s="26"/>
      <c r="DMK976" s="26"/>
      <c r="DML976" s="26"/>
      <c r="DMM976" s="26"/>
      <c r="DMN976" s="26"/>
      <c r="DMO976" s="26"/>
      <c r="DMP976" s="26"/>
      <c r="DMQ976" s="26"/>
      <c r="DMR976" s="26"/>
      <c r="DMS976" s="26"/>
      <c r="DMT976" s="26"/>
      <c r="DMU976" s="26"/>
      <c r="DMV976" s="26"/>
      <c r="DMW976" s="26"/>
      <c r="DMX976" s="26"/>
      <c r="DMY976" s="26"/>
      <c r="DMZ976" s="26"/>
      <c r="DNA976" s="26"/>
      <c r="DNB976" s="26"/>
      <c r="DNC976" s="26"/>
      <c r="DND976" s="26"/>
      <c r="DNE976" s="26"/>
      <c r="DNF976" s="26"/>
      <c r="DNG976" s="26"/>
      <c r="DNH976" s="26"/>
      <c r="DNI976" s="26"/>
      <c r="DNJ976" s="26"/>
      <c r="DNK976" s="26"/>
      <c r="DNL976" s="26"/>
      <c r="DNM976" s="26"/>
      <c r="DNN976" s="26"/>
      <c r="DNO976" s="26"/>
      <c r="DNP976" s="26"/>
      <c r="DNQ976" s="26"/>
      <c r="DNR976" s="26"/>
      <c r="DNS976" s="26"/>
      <c r="DNT976" s="26"/>
      <c r="DNU976" s="26"/>
      <c r="DNV976" s="26"/>
      <c r="DNW976" s="26"/>
      <c r="DNX976" s="26"/>
      <c r="DNY976" s="26"/>
      <c r="DNZ976" s="26"/>
      <c r="DOA976" s="26"/>
      <c r="DOB976" s="26"/>
      <c r="DOC976" s="26"/>
      <c r="DOD976" s="26"/>
      <c r="DOE976" s="26"/>
      <c r="DOF976" s="26"/>
      <c r="DOG976" s="26"/>
      <c r="DOH976" s="26"/>
      <c r="DOI976" s="26"/>
      <c r="DOJ976" s="26"/>
      <c r="DOK976" s="26"/>
      <c r="DOL976" s="26"/>
      <c r="DOM976" s="26"/>
      <c r="DON976" s="26"/>
      <c r="DOO976" s="26"/>
      <c r="DOP976" s="26"/>
      <c r="DOQ976" s="26"/>
      <c r="DOR976" s="26"/>
      <c r="DOS976" s="26"/>
      <c r="DOT976" s="26"/>
      <c r="DOU976" s="26"/>
      <c r="DOV976" s="26"/>
      <c r="DOW976" s="26"/>
      <c r="DOX976" s="26"/>
      <c r="DOY976" s="26"/>
      <c r="DOZ976" s="26"/>
      <c r="DPA976" s="26"/>
      <c r="DPB976" s="26"/>
      <c r="DPC976" s="26"/>
      <c r="DPD976" s="26"/>
      <c r="DPE976" s="26"/>
      <c r="DPF976" s="26"/>
      <c r="DPG976" s="26"/>
      <c r="DPH976" s="26"/>
      <c r="DPI976" s="26"/>
      <c r="DPJ976" s="26"/>
      <c r="DPK976" s="26"/>
      <c r="DPL976" s="26"/>
      <c r="DPM976" s="26"/>
      <c r="DPN976" s="26"/>
      <c r="DPO976" s="26"/>
      <c r="DPP976" s="26"/>
      <c r="DPQ976" s="26"/>
      <c r="DPR976" s="26"/>
      <c r="DPS976" s="26"/>
      <c r="DPT976" s="26"/>
      <c r="DPU976" s="26"/>
      <c r="DPV976" s="26"/>
      <c r="DPW976" s="26"/>
      <c r="DPX976" s="26"/>
      <c r="DPY976" s="26"/>
      <c r="DPZ976" s="26"/>
      <c r="DQA976" s="26"/>
      <c r="DQB976" s="26"/>
      <c r="DQC976" s="26"/>
      <c r="DQD976" s="26"/>
      <c r="DQE976" s="26"/>
      <c r="DQF976" s="26"/>
      <c r="DQG976" s="26"/>
      <c r="DQH976" s="26"/>
      <c r="DQI976" s="26"/>
      <c r="DQJ976" s="26"/>
      <c r="DQK976" s="26"/>
      <c r="DQL976" s="26"/>
      <c r="DQM976" s="26"/>
      <c r="DQN976" s="26"/>
      <c r="DQO976" s="26"/>
      <c r="DQP976" s="26"/>
      <c r="DQQ976" s="26"/>
      <c r="DQR976" s="26"/>
      <c r="DQS976" s="26"/>
      <c r="DQT976" s="26"/>
      <c r="DQU976" s="26"/>
      <c r="DQV976" s="26"/>
      <c r="DQW976" s="26"/>
      <c r="DQX976" s="26"/>
      <c r="DQY976" s="26"/>
      <c r="DQZ976" s="26"/>
      <c r="DRA976" s="26"/>
      <c r="DRB976" s="26"/>
      <c r="DRC976" s="26"/>
      <c r="DRD976" s="26"/>
      <c r="DRE976" s="26"/>
      <c r="DRF976" s="26"/>
      <c r="DRG976" s="26"/>
      <c r="DRH976" s="26"/>
      <c r="DRI976" s="26"/>
      <c r="DRJ976" s="26"/>
      <c r="DRK976" s="26"/>
      <c r="DRL976" s="26"/>
      <c r="DRM976" s="26"/>
      <c r="DRN976" s="26"/>
      <c r="DRO976" s="26"/>
      <c r="DRP976" s="26"/>
      <c r="DRQ976" s="26"/>
      <c r="DRR976" s="26"/>
      <c r="DRS976" s="26"/>
      <c r="DRT976" s="26"/>
      <c r="DRU976" s="26"/>
      <c r="DRV976" s="26"/>
      <c r="DRW976" s="26"/>
      <c r="DRX976" s="26"/>
      <c r="DRY976" s="26"/>
      <c r="DRZ976" s="26"/>
      <c r="DSA976" s="26"/>
      <c r="DSB976" s="26"/>
      <c r="DSC976" s="26"/>
      <c r="DSD976" s="26"/>
      <c r="DSE976" s="26"/>
      <c r="DSF976" s="26"/>
      <c r="DSG976" s="26"/>
      <c r="DSH976" s="26"/>
      <c r="DSI976" s="26"/>
      <c r="DSJ976" s="26"/>
      <c r="DSK976" s="26"/>
      <c r="DSL976" s="26"/>
      <c r="DSM976" s="26"/>
      <c r="DSN976" s="26"/>
      <c r="DSO976" s="26"/>
      <c r="DSP976" s="26"/>
      <c r="DSQ976" s="26"/>
      <c r="DSR976" s="26"/>
      <c r="DSS976" s="26"/>
      <c r="DST976" s="26"/>
      <c r="DSU976" s="26"/>
      <c r="DSV976" s="26"/>
      <c r="DSW976" s="26"/>
      <c r="DSX976" s="26"/>
      <c r="DSY976" s="26"/>
      <c r="DSZ976" s="26"/>
      <c r="DTA976" s="26"/>
      <c r="DTB976" s="26"/>
      <c r="DTC976" s="26"/>
      <c r="DTD976" s="26"/>
      <c r="DTE976" s="26"/>
      <c r="DTF976" s="26"/>
      <c r="DTG976" s="26"/>
      <c r="DTH976" s="26"/>
      <c r="DTI976" s="26"/>
      <c r="DTJ976" s="26"/>
      <c r="DTK976" s="26"/>
      <c r="DTL976" s="26"/>
      <c r="DTM976" s="26"/>
      <c r="DTN976" s="26"/>
      <c r="DTO976" s="26"/>
      <c r="DTP976" s="26"/>
      <c r="DTQ976" s="26"/>
      <c r="DTR976" s="26"/>
      <c r="DTS976" s="26"/>
      <c r="DTT976" s="26"/>
      <c r="DTU976" s="26"/>
      <c r="DTV976" s="26"/>
      <c r="DTW976" s="26"/>
      <c r="DTX976" s="26"/>
      <c r="DTY976" s="26"/>
      <c r="DTZ976" s="26"/>
      <c r="DUA976" s="26"/>
      <c r="DUB976" s="26"/>
      <c r="DUC976" s="26"/>
      <c r="DUD976" s="26"/>
      <c r="DUE976" s="26"/>
      <c r="DUF976" s="26"/>
      <c r="DUG976" s="26"/>
      <c r="DUH976" s="26"/>
      <c r="DUI976" s="26"/>
      <c r="DUJ976" s="26"/>
      <c r="DUK976" s="26"/>
      <c r="DUL976" s="26"/>
      <c r="DUM976" s="26"/>
      <c r="DUN976" s="26"/>
      <c r="DUO976" s="26"/>
      <c r="DUP976" s="26"/>
      <c r="DUQ976" s="26"/>
      <c r="DUR976" s="26"/>
      <c r="DUS976" s="26"/>
      <c r="DUT976" s="26"/>
      <c r="DUU976" s="26"/>
      <c r="DUV976" s="26"/>
      <c r="DUW976" s="26"/>
      <c r="DUX976" s="26"/>
      <c r="DUY976" s="26"/>
      <c r="DUZ976" s="26"/>
      <c r="DVA976" s="26"/>
      <c r="DVB976" s="26"/>
      <c r="DVC976" s="26"/>
      <c r="DVD976" s="26"/>
      <c r="DVE976" s="26"/>
      <c r="DVF976" s="26"/>
      <c r="DVG976" s="26"/>
      <c r="DVH976" s="26"/>
      <c r="DVI976" s="26"/>
      <c r="DVJ976" s="26"/>
      <c r="DVK976" s="26"/>
      <c r="DVL976" s="26"/>
      <c r="DVM976" s="26"/>
      <c r="DVN976" s="26"/>
      <c r="DVO976" s="26"/>
      <c r="DVP976" s="26"/>
      <c r="DVQ976" s="26"/>
      <c r="DVR976" s="26"/>
      <c r="DVS976" s="26"/>
      <c r="DVT976" s="26"/>
      <c r="DVU976" s="26"/>
      <c r="DVV976" s="26"/>
      <c r="DVW976" s="26"/>
      <c r="DVX976" s="26"/>
      <c r="DVY976" s="26"/>
      <c r="DVZ976" s="26"/>
      <c r="DWA976" s="26"/>
      <c r="DWB976" s="26"/>
      <c r="DWC976" s="26"/>
      <c r="DWD976" s="26"/>
      <c r="DWE976" s="26"/>
      <c r="DWF976" s="26"/>
      <c r="DWG976" s="26"/>
      <c r="DWH976" s="26"/>
      <c r="DWI976" s="26"/>
      <c r="DWJ976" s="26"/>
      <c r="DWK976" s="26"/>
      <c r="DWL976" s="26"/>
      <c r="DWM976" s="26"/>
      <c r="DWN976" s="26"/>
      <c r="DWO976" s="26"/>
      <c r="DWP976" s="26"/>
      <c r="DWQ976" s="26"/>
      <c r="DWR976" s="26"/>
      <c r="DWS976" s="26"/>
      <c r="DWT976" s="26"/>
      <c r="DWU976" s="26"/>
      <c r="DWV976" s="26"/>
      <c r="DWW976" s="26"/>
      <c r="DWX976" s="26"/>
      <c r="DWY976" s="26"/>
      <c r="DWZ976" s="26"/>
      <c r="DXA976" s="26"/>
      <c r="DXB976" s="26"/>
      <c r="DXC976" s="26"/>
      <c r="DXD976" s="26"/>
      <c r="DXE976" s="26"/>
      <c r="DXF976" s="26"/>
      <c r="DXG976" s="26"/>
      <c r="DXH976" s="26"/>
      <c r="DXI976" s="26"/>
      <c r="DXJ976" s="26"/>
      <c r="DXK976" s="26"/>
      <c r="DXL976" s="26"/>
      <c r="DXM976" s="26"/>
      <c r="DXN976" s="26"/>
      <c r="DXO976" s="26"/>
      <c r="DXP976" s="26"/>
      <c r="DXQ976" s="26"/>
      <c r="DXR976" s="26"/>
      <c r="DXS976" s="26"/>
      <c r="DXT976" s="26"/>
      <c r="DXU976" s="26"/>
      <c r="DXV976" s="26"/>
      <c r="DXW976" s="26"/>
      <c r="DXX976" s="26"/>
      <c r="DXY976" s="26"/>
      <c r="DXZ976" s="26"/>
      <c r="DYA976" s="26"/>
      <c r="DYB976" s="26"/>
      <c r="DYC976" s="26"/>
      <c r="DYD976" s="26"/>
      <c r="DYE976" s="26"/>
      <c r="DYF976" s="26"/>
      <c r="DYG976" s="26"/>
      <c r="DYH976" s="26"/>
      <c r="DYI976" s="26"/>
      <c r="DYJ976" s="26"/>
      <c r="DYK976" s="26"/>
      <c r="DYL976" s="26"/>
      <c r="DYM976" s="26"/>
      <c r="DYN976" s="26"/>
      <c r="DYO976" s="26"/>
      <c r="DYP976" s="26"/>
      <c r="DYQ976" s="26"/>
      <c r="DYR976" s="26"/>
      <c r="DYS976" s="26"/>
      <c r="DYT976" s="26"/>
      <c r="DYU976" s="26"/>
      <c r="DYV976" s="26"/>
      <c r="DYW976" s="26"/>
      <c r="DYX976" s="26"/>
      <c r="DYY976" s="26"/>
      <c r="DYZ976" s="26"/>
      <c r="DZA976" s="26"/>
      <c r="DZB976" s="26"/>
      <c r="DZC976" s="26"/>
      <c r="DZD976" s="26"/>
      <c r="DZE976" s="26"/>
      <c r="DZF976" s="26"/>
      <c r="DZG976" s="26"/>
      <c r="DZH976" s="26"/>
      <c r="DZI976" s="26"/>
      <c r="DZJ976" s="26"/>
      <c r="DZK976" s="26"/>
      <c r="DZL976" s="26"/>
      <c r="DZM976" s="26"/>
      <c r="DZN976" s="26"/>
      <c r="DZO976" s="26"/>
      <c r="DZP976" s="26"/>
      <c r="DZQ976" s="26"/>
      <c r="DZR976" s="26"/>
      <c r="DZS976" s="26"/>
      <c r="DZT976" s="26"/>
      <c r="DZU976" s="26"/>
      <c r="DZV976" s="26"/>
      <c r="DZW976" s="26"/>
      <c r="DZX976" s="26"/>
      <c r="DZY976" s="26"/>
      <c r="DZZ976" s="26"/>
      <c r="EAA976" s="26"/>
      <c r="EAB976" s="26"/>
      <c r="EAC976" s="26"/>
      <c r="EAD976" s="26"/>
      <c r="EAE976" s="26"/>
      <c r="EAF976" s="26"/>
      <c r="EAG976" s="26"/>
      <c r="EAH976" s="26"/>
      <c r="EAI976" s="26"/>
      <c r="EAJ976" s="26"/>
      <c r="EAK976" s="26"/>
      <c r="EAL976" s="26"/>
      <c r="EAM976" s="26"/>
      <c r="EAN976" s="26"/>
      <c r="EAO976" s="26"/>
      <c r="EAP976" s="26"/>
      <c r="EAQ976" s="26"/>
      <c r="EAR976" s="26"/>
      <c r="EAS976" s="26"/>
      <c r="EAT976" s="26"/>
      <c r="EAU976" s="26"/>
      <c r="EAV976" s="26"/>
      <c r="EAW976" s="26"/>
      <c r="EAX976" s="26"/>
      <c r="EAY976" s="26"/>
      <c r="EAZ976" s="26"/>
      <c r="EBA976" s="26"/>
      <c r="EBB976" s="26"/>
      <c r="EBC976" s="26"/>
      <c r="EBD976" s="26"/>
      <c r="EBE976" s="26"/>
      <c r="EBF976" s="26"/>
      <c r="EBG976" s="26"/>
      <c r="EBH976" s="26"/>
      <c r="EBI976" s="26"/>
      <c r="EBJ976" s="26"/>
      <c r="EBK976" s="26"/>
      <c r="EBL976" s="26"/>
      <c r="EBM976" s="26"/>
      <c r="EBN976" s="26"/>
      <c r="EBO976" s="26"/>
      <c r="EBP976" s="26"/>
      <c r="EBQ976" s="26"/>
      <c r="EBR976" s="26"/>
      <c r="EBS976" s="26"/>
      <c r="EBT976" s="26"/>
      <c r="EBU976" s="26"/>
      <c r="EBV976" s="26"/>
      <c r="EBW976" s="26"/>
      <c r="EBX976" s="26"/>
      <c r="EBY976" s="26"/>
      <c r="EBZ976" s="26"/>
      <c r="ECA976" s="26"/>
      <c r="ECB976" s="26"/>
      <c r="ECC976" s="26"/>
      <c r="ECD976" s="26"/>
      <c r="ECE976" s="26"/>
      <c r="ECF976" s="26"/>
      <c r="ECG976" s="26"/>
      <c r="ECH976" s="26"/>
      <c r="ECI976" s="26"/>
      <c r="ECJ976" s="26"/>
      <c r="ECK976" s="26"/>
      <c r="ECL976" s="26"/>
      <c r="ECM976" s="26"/>
      <c r="ECN976" s="26"/>
      <c r="ECO976" s="26"/>
      <c r="ECP976" s="26"/>
      <c r="ECQ976" s="26"/>
      <c r="ECR976" s="26"/>
      <c r="ECS976" s="26"/>
      <c r="ECT976" s="26"/>
      <c r="ECU976" s="26"/>
      <c r="ECV976" s="26"/>
      <c r="ECW976" s="26"/>
      <c r="ECX976" s="26"/>
      <c r="ECY976" s="26"/>
      <c r="ECZ976" s="26"/>
      <c r="EDA976" s="26"/>
      <c r="EDB976" s="26"/>
      <c r="EDC976" s="26"/>
      <c r="EDD976" s="26"/>
      <c r="EDE976" s="26"/>
      <c r="EDF976" s="26"/>
      <c r="EDG976" s="26"/>
      <c r="EDH976" s="26"/>
      <c r="EDI976" s="26"/>
      <c r="EDJ976" s="26"/>
      <c r="EDK976" s="26"/>
      <c r="EDL976" s="26"/>
      <c r="EDM976" s="26"/>
      <c r="EDN976" s="26"/>
      <c r="EDO976" s="26"/>
      <c r="EDP976" s="26"/>
      <c r="EDQ976" s="26"/>
      <c r="EDR976" s="26"/>
      <c r="EDS976" s="26"/>
      <c r="EDT976" s="26"/>
      <c r="EDU976" s="26"/>
      <c r="EDV976" s="26"/>
      <c r="EDW976" s="26"/>
      <c r="EDX976" s="26"/>
      <c r="EDY976" s="26"/>
      <c r="EDZ976" s="26"/>
      <c r="EEA976" s="26"/>
      <c r="EEB976" s="26"/>
      <c r="EEC976" s="26"/>
      <c r="EED976" s="26"/>
      <c r="EEE976" s="26"/>
      <c r="EEF976" s="26"/>
      <c r="EEG976" s="26"/>
      <c r="EEH976" s="26"/>
      <c r="EEI976" s="26"/>
      <c r="EEJ976" s="26"/>
      <c r="EEK976" s="26"/>
      <c r="EEL976" s="26"/>
      <c r="EEM976" s="26"/>
      <c r="EEN976" s="26"/>
      <c r="EEO976" s="26"/>
      <c r="EEP976" s="26"/>
      <c r="EEQ976" s="26"/>
      <c r="EER976" s="26"/>
      <c r="EES976" s="26"/>
      <c r="EET976" s="26"/>
      <c r="EEU976" s="26"/>
      <c r="EEV976" s="26"/>
      <c r="EEW976" s="26"/>
      <c r="EEX976" s="26"/>
      <c r="EEY976" s="26"/>
      <c r="EEZ976" s="26"/>
      <c r="EFA976" s="26"/>
      <c r="EFB976" s="26"/>
      <c r="EFC976" s="26"/>
      <c r="EFD976" s="26"/>
      <c r="EFE976" s="26"/>
      <c r="EFF976" s="26"/>
      <c r="EFG976" s="26"/>
      <c r="EFH976" s="26"/>
      <c r="EFI976" s="26"/>
      <c r="EFJ976" s="26"/>
      <c r="EFK976" s="26"/>
      <c r="EFL976" s="26"/>
      <c r="EFM976" s="26"/>
      <c r="EFN976" s="26"/>
      <c r="EFO976" s="26"/>
      <c r="EFP976" s="26"/>
      <c r="EFQ976" s="26"/>
      <c r="EFR976" s="26"/>
      <c r="EFS976" s="26"/>
      <c r="EFT976" s="26"/>
      <c r="EFU976" s="26"/>
      <c r="EFV976" s="26"/>
      <c r="EFW976" s="26"/>
      <c r="EFX976" s="26"/>
      <c r="EFY976" s="26"/>
      <c r="EFZ976" s="26"/>
      <c r="EGA976" s="26"/>
      <c r="EGB976" s="26"/>
      <c r="EGC976" s="26"/>
      <c r="EGD976" s="26"/>
      <c r="EGE976" s="26"/>
      <c r="EGF976" s="26"/>
      <c r="EGG976" s="26"/>
      <c r="EGH976" s="26"/>
      <c r="EGI976" s="26"/>
      <c r="EGJ976" s="26"/>
      <c r="EGK976" s="26"/>
      <c r="EGL976" s="26"/>
      <c r="EGM976" s="26"/>
      <c r="EGN976" s="26"/>
      <c r="EGO976" s="26"/>
      <c r="EGP976" s="26"/>
      <c r="EGQ976" s="26"/>
      <c r="EGR976" s="26"/>
      <c r="EGS976" s="26"/>
      <c r="EGT976" s="26"/>
      <c r="EGU976" s="26"/>
      <c r="EGV976" s="26"/>
      <c r="EGW976" s="26"/>
      <c r="EGX976" s="26"/>
      <c r="EGY976" s="26"/>
      <c r="EGZ976" s="26"/>
      <c r="EHA976" s="26"/>
      <c r="EHB976" s="26"/>
      <c r="EHC976" s="26"/>
      <c r="EHD976" s="26"/>
      <c r="EHE976" s="26"/>
      <c r="EHF976" s="26"/>
      <c r="EHG976" s="26"/>
      <c r="EHH976" s="26"/>
      <c r="EHI976" s="26"/>
      <c r="EHJ976" s="26"/>
      <c r="EHK976" s="26"/>
      <c r="EHL976" s="26"/>
      <c r="EHM976" s="26"/>
      <c r="EHN976" s="26"/>
      <c r="EHO976" s="26"/>
      <c r="EHP976" s="26"/>
      <c r="EHQ976" s="26"/>
      <c r="EHR976" s="26"/>
      <c r="EHS976" s="26"/>
      <c r="EHT976" s="26"/>
      <c r="EHU976" s="26"/>
      <c r="EHV976" s="26"/>
      <c r="EHW976" s="26"/>
      <c r="EHX976" s="26"/>
      <c r="EHY976" s="26"/>
      <c r="EHZ976" s="26"/>
      <c r="EIA976" s="26"/>
      <c r="EIB976" s="26"/>
      <c r="EIC976" s="26"/>
      <c r="EID976" s="26"/>
      <c r="EIE976" s="26"/>
      <c r="EIF976" s="26"/>
      <c r="EIG976" s="26"/>
      <c r="EIH976" s="26"/>
      <c r="EII976" s="26"/>
      <c r="EIJ976" s="26"/>
      <c r="EIK976" s="26"/>
      <c r="EIL976" s="26"/>
      <c r="EIM976" s="26"/>
      <c r="EIN976" s="26"/>
      <c r="EIO976" s="26"/>
      <c r="EIP976" s="26"/>
      <c r="EIQ976" s="26"/>
      <c r="EIR976" s="26"/>
      <c r="EIS976" s="26"/>
      <c r="EIT976" s="26"/>
      <c r="EIU976" s="26"/>
      <c r="EIV976" s="26"/>
      <c r="EIW976" s="26"/>
      <c r="EIX976" s="26"/>
      <c r="EIY976" s="26"/>
      <c r="EIZ976" s="26"/>
      <c r="EJA976" s="26"/>
      <c r="EJB976" s="26"/>
      <c r="EJC976" s="26"/>
      <c r="EJD976" s="26"/>
      <c r="EJE976" s="26"/>
      <c r="EJF976" s="26"/>
      <c r="EJG976" s="26"/>
      <c r="EJH976" s="26"/>
      <c r="EJI976" s="26"/>
      <c r="EJJ976" s="26"/>
      <c r="EJK976" s="26"/>
      <c r="EJL976" s="26"/>
      <c r="EJM976" s="26"/>
      <c r="EJN976" s="26"/>
      <c r="EJO976" s="26"/>
      <c r="EJP976" s="26"/>
      <c r="EJQ976" s="26"/>
      <c r="EJR976" s="26"/>
      <c r="EJS976" s="26"/>
      <c r="EJT976" s="26"/>
      <c r="EJU976" s="26"/>
      <c r="EJV976" s="26"/>
      <c r="EJW976" s="26"/>
      <c r="EJX976" s="26"/>
      <c r="EJY976" s="26"/>
      <c r="EJZ976" s="26"/>
      <c r="EKA976" s="26"/>
      <c r="EKB976" s="26"/>
      <c r="EKC976" s="26"/>
      <c r="EKD976" s="26"/>
      <c r="EKE976" s="26"/>
      <c r="EKF976" s="26"/>
      <c r="EKG976" s="26"/>
      <c r="EKH976" s="26"/>
      <c r="EKI976" s="26"/>
      <c r="EKJ976" s="26"/>
      <c r="EKK976" s="26"/>
      <c r="EKL976" s="26"/>
      <c r="EKM976" s="26"/>
      <c r="EKN976" s="26"/>
      <c r="EKO976" s="26"/>
      <c r="EKP976" s="26"/>
      <c r="EKQ976" s="26"/>
      <c r="EKR976" s="26"/>
      <c r="EKS976" s="26"/>
      <c r="EKT976" s="26"/>
      <c r="EKU976" s="26"/>
      <c r="EKV976" s="26"/>
      <c r="EKW976" s="26"/>
      <c r="EKX976" s="26"/>
      <c r="EKY976" s="26"/>
      <c r="EKZ976" s="26"/>
      <c r="ELA976" s="26"/>
      <c r="ELB976" s="26"/>
      <c r="ELC976" s="26"/>
      <c r="ELD976" s="26"/>
      <c r="ELE976" s="26"/>
      <c r="ELF976" s="26"/>
      <c r="ELG976" s="26"/>
      <c r="ELH976" s="26"/>
      <c r="ELI976" s="26"/>
      <c r="ELJ976" s="26"/>
      <c r="ELK976" s="26"/>
      <c r="ELL976" s="26"/>
      <c r="ELM976" s="26"/>
      <c r="ELN976" s="26"/>
      <c r="ELO976" s="26"/>
      <c r="ELP976" s="26"/>
      <c r="ELQ976" s="26"/>
      <c r="ELR976" s="26"/>
      <c r="ELS976" s="26"/>
      <c r="ELT976" s="26"/>
      <c r="ELU976" s="26"/>
      <c r="ELV976" s="26"/>
      <c r="ELW976" s="26"/>
      <c r="ELX976" s="26"/>
      <c r="ELY976" s="26"/>
      <c r="ELZ976" s="26"/>
      <c r="EMA976" s="26"/>
      <c r="EMB976" s="26"/>
      <c r="EMC976" s="26"/>
      <c r="EMD976" s="26"/>
      <c r="EME976" s="26"/>
      <c r="EMF976" s="26"/>
      <c r="EMG976" s="26"/>
      <c r="EMH976" s="26"/>
      <c r="EMI976" s="26"/>
      <c r="EMJ976" s="26"/>
      <c r="EMK976" s="26"/>
      <c r="EML976" s="26"/>
      <c r="EMM976" s="26"/>
      <c r="EMN976" s="26"/>
      <c r="EMO976" s="26"/>
      <c r="EMP976" s="26"/>
      <c r="EMQ976" s="26"/>
      <c r="EMR976" s="26"/>
      <c r="EMS976" s="26"/>
      <c r="EMT976" s="26"/>
      <c r="EMU976" s="26"/>
      <c r="EMV976" s="26"/>
      <c r="EMW976" s="26"/>
      <c r="EMX976" s="26"/>
      <c r="EMY976" s="26"/>
      <c r="EMZ976" s="26"/>
      <c r="ENA976" s="26"/>
      <c r="ENB976" s="26"/>
      <c r="ENC976" s="26"/>
      <c r="END976" s="26"/>
      <c r="ENE976" s="26"/>
      <c r="ENF976" s="26"/>
      <c r="ENG976" s="26"/>
      <c r="ENH976" s="26"/>
      <c r="ENI976" s="26"/>
      <c r="ENJ976" s="26"/>
      <c r="ENK976" s="26"/>
      <c r="ENL976" s="26"/>
      <c r="ENM976" s="26"/>
      <c r="ENN976" s="26"/>
      <c r="ENO976" s="26"/>
      <c r="ENP976" s="26"/>
      <c r="ENQ976" s="26"/>
      <c r="ENR976" s="26"/>
      <c r="ENS976" s="26"/>
      <c r="ENT976" s="26"/>
      <c r="ENU976" s="26"/>
      <c r="ENV976" s="26"/>
      <c r="ENW976" s="26"/>
      <c r="ENX976" s="26"/>
      <c r="ENY976" s="26"/>
      <c r="ENZ976" s="26"/>
      <c r="EOA976" s="26"/>
      <c r="EOB976" s="26"/>
      <c r="EOC976" s="26"/>
      <c r="EOD976" s="26"/>
      <c r="EOE976" s="26"/>
      <c r="EOF976" s="26"/>
      <c r="EOG976" s="26"/>
      <c r="EOH976" s="26"/>
      <c r="EOI976" s="26"/>
      <c r="EOJ976" s="26"/>
      <c r="EOK976" s="26"/>
      <c r="EOL976" s="26"/>
      <c r="EOM976" s="26"/>
      <c r="EON976" s="26"/>
      <c r="EOO976" s="26"/>
      <c r="EOP976" s="26"/>
      <c r="EOQ976" s="26"/>
      <c r="EOR976" s="26"/>
      <c r="EOS976" s="26"/>
      <c r="EOT976" s="26"/>
      <c r="EOU976" s="26"/>
      <c r="EOV976" s="26"/>
      <c r="EOW976" s="26"/>
      <c r="EOX976" s="26"/>
      <c r="EOY976" s="26"/>
      <c r="EOZ976" s="26"/>
      <c r="EPA976" s="26"/>
      <c r="EPB976" s="26"/>
      <c r="EPC976" s="26"/>
      <c r="EPD976" s="26"/>
      <c r="EPE976" s="26"/>
      <c r="EPF976" s="26"/>
      <c r="EPG976" s="26"/>
      <c r="EPH976" s="26"/>
      <c r="EPI976" s="26"/>
      <c r="EPJ976" s="26"/>
      <c r="EPK976" s="26"/>
      <c r="EPL976" s="26"/>
      <c r="EPM976" s="26"/>
      <c r="EPN976" s="26"/>
      <c r="EPO976" s="26"/>
      <c r="EPP976" s="26"/>
      <c r="EPQ976" s="26"/>
      <c r="EPR976" s="26"/>
      <c r="EPS976" s="26"/>
      <c r="EPT976" s="26"/>
      <c r="EPU976" s="26"/>
      <c r="EPV976" s="26"/>
      <c r="EPW976" s="26"/>
      <c r="EPX976" s="26"/>
      <c r="EPY976" s="26"/>
      <c r="EPZ976" s="26"/>
      <c r="EQA976" s="26"/>
      <c r="EQB976" s="26"/>
      <c r="EQC976" s="26"/>
      <c r="EQD976" s="26"/>
      <c r="EQE976" s="26"/>
      <c r="EQF976" s="26"/>
      <c r="EQG976" s="26"/>
      <c r="EQH976" s="26"/>
      <c r="EQI976" s="26"/>
      <c r="EQJ976" s="26"/>
      <c r="EQK976" s="26"/>
      <c r="EQL976" s="26"/>
      <c r="EQM976" s="26"/>
      <c r="EQN976" s="26"/>
      <c r="EQO976" s="26"/>
      <c r="EQP976" s="26"/>
      <c r="EQQ976" s="26"/>
      <c r="EQR976" s="26"/>
      <c r="EQS976" s="26"/>
      <c r="EQT976" s="26"/>
      <c r="EQU976" s="26"/>
      <c r="EQV976" s="26"/>
      <c r="EQW976" s="26"/>
      <c r="EQX976" s="26"/>
      <c r="EQY976" s="26"/>
      <c r="EQZ976" s="26"/>
      <c r="ERA976" s="26"/>
      <c r="ERB976" s="26"/>
      <c r="ERC976" s="26"/>
      <c r="ERD976" s="26"/>
      <c r="ERE976" s="26"/>
      <c r="ERF976" s="26"/>
      <c r="ERG976" s="26"/>
      <c r="ERH976" s="26"/>
      <c r="ERI976" s="26"/>
      <c r="ERJ976" s="26"/>
      <c r="ERK976" s="26"/>
      <c r="ERL976" s="26"/>
      <c r="ERM976" s="26"/>
      <c r="ERN976" s="26"/>
      <c r="ERO976" s="26"/>
      <c r="ERP976" s="26"/>
      <c r="ERQ976" s="26"/>
      <c r="ERR976" s="26"/>
      <c r="ERS976" s="26"/>
      <c r="ERT976" s="26"/>
      <c r="ERU976" s="26"/>
      <c r="ERV976" s="26"/>
      <c r="ERW976" s="26"/>
      <c r="ERX976" s="26"/>
      <c r="ERY976" s="26"/>
      <c r="ERZ976" s="26"/>
      <c r="ESA976" s="26"/>
      <c r="ESB976" s="26"/>
      <c r="ESC976" s="26"/>
      <c r="ESD976" s="26"/>
      <c r="ESE976" s="26"/>
      <c r="ESF976" s="26"/>
      <c r="ESG976" s="26"/>
      <c r="ESH976" s="26"/>
      <c r="ESI976" s="26"/>
      <c r="ESJ976" s="26"/>
      <c r="ESK976" s="26"/>
      <c r="ESL976" s="26"/>
      <c r="ESM976" s="26"/>
      <c r="ESN976" s="26"/>
      <c r="ESO976" s="26"/>
      <c r="ESP976" s="26"/>
      <c r="ESQ976" s="26"/>
      <c r="ESR976" s="26"/>
      <c r="ESS976" s="26"/>
      <c r="EST976" s="26"/>
      <c r="ESU976" s="26"/>
      <c r="ESV976" s="26"/>
      <c r="ESW976" s="26"/>
      <c r="ESX976" s="26"/>
      <c r="ESY976" s="26"/>
      <c r="ESZ976" s="26"/>
      <c r="ETA976" s="26"/>
      <c r="ETB976" s="26"/>
      <c r="ETC976" s="26"/>
      <c r="ETD976" s="26"/>
      <c r="ETE976" s="26"/>
      <c r="ETF976" s="26"/>
      <c r="ETG976" s="26"/>
      <c r="ETH976" s="26"/>
      <c r="ETI976" s="26"/>
      <c r="ETJ976" s="26"/>
      <c r="ETK976" s="26"/>
      <c r="ETL976" s="26"/>
      <c r="ETM976" s="26"/>
      <c r="ETN976" s="26"/>
      <c r="ETO976" s="26"/>
      <c r="ETP976" s="26"/>
      <c r="ETQ976" s="26"/>
      <c r="ETR976" s="26"/>
      <c r="ETS976" s="26"/>
      <c r="ETT976" s="26"/>
      <c r="ETU976" s="26"/>
      <c r="ETV976" s="26"/>
      <c r="ETW976" s="26"/>
      <c r="ETX976" s="26"/>
      <c r="ETY976" s="26"/>
      <c r="ETZ976" s="26"/>
      <c r="EUA976" s="26"/>
      <c r="EUB976" s="26"/>
      <c r="EUC976" s="26"/>
      <c r="EUD976" s="26"/>
      <c r="EUE976" s="26"/>
      <c r="EUF976" s="26"/>
      <c r="EUG976" s="26"/>
      <c r="EUH976" s="26"/>
      <c r="EUI976" s="26"/>
      <c r="EUJ976" s="26"/>
      <c r="EUK976" s="26"/>
      <c r="EUL976" s="26"/>
      <c r="EUM976" s="26"/>
      <c r="EUN976" s="26"/>
      <c r="EUO976" s="26"/>
      <c r="EUP976" s="26"/>
      <c r="EUQ976" s="26"/>
      <c r="EUR976" s="26"/>
      <c r="EUS976" s="26"/>
      <c r="EUT976" s="26"/>
      <c r="EUU976" s="26"/>
      <c r="EUV976" s="26"/>
      <c r="EUW976" s="26"/>
      <c r="EUX976" s="26"/>
      <c r="EUY976" s="26"/>
      <c r="EUZ976" s="26"/>
      <c r="EVA976" s="26"/>
      <c r="EVB976" s="26"/>
      <c r="EVC976" s="26"/>
      <c r="EVD976" s="26"/>
      <c r="EVE976" s="26"/>
      <c r="EVF976" s="26"/>
      <c r="EVG976" s="26"/>
      <c r="EVH976" s="26"/>
      <c r="EVI976" s="26"/>
      <c r="EVJ976" s="26"/>
      <c r="EVK976" s="26"/>
      <c r="EVL976" s="26"/>
      <c r="EVM976" s="26"/>
      <c r="EVN976" s="26"/>
      <c r="EVO976" s="26"/>
      <c r="EVP976" s="26"/>
      <c r="EVQ976" s="26"/>
      <c r="EVR976" s="26"/>
      <c r="EVS976" s="26"/>
      <c r="EVT976" s="26"/>
      <c r="EVU976" s="26"/>
      <c r="EVV976" s="26"/>
      <c r="EVW976" s="26"/>
      <c r="EVX976" s="26"/>
      <c r="EVY976" s="26"/>
      <c r="EVZ976" s="26"/>
      <c r="EWA976" s="26"/>
      <c r="EWB976" s="26"/>
      <c r="EWC976" s="26"/>
      <c r="EWD976" s="26"/>
      <c r="EWE976" s="26"/>
      <c r="EWF976" s="26"/>
      <c r="EWG976" s="26"/>
      <c r="EWH976" s="26"/>
      <c r="EWI976" s="26"/>
      <c r="EWJ976" s="26"/>
      <c r="EWK976" s="26"/>
      <c r="EWL976" s="26"/>
      <c r="EWM976" s="26"/>
      <c r="EWN976" s="26"/>
      <c r="EWO976" s="26"/>
      <c r="EWP976" s="26"/>
      <c r="EWQ976" s="26"/>
      <c r="EWR976" s="26"/>
      <c r="EWS976" s="26"/>
      <c r="EWT976" s="26"/>
      <c r="EWU976" s="26"/>
      <c r="EWV976" s="26"/>
      <c r="EWW976" s="26"/>
      <c r="EWX976" s="26"/>
      <c r="EWY976" s="26"/>
      <c r="EWZ976" s="26"/>
      <c r="EXA976" s="26"/>
      <c r="EXB976" s="26"/>
      <c r="EXC976" s="26"/>
      <c r="EXD976" s="26"/>
      <c r="EXE976" s="26"/>
      <c r="EXF976" s="26"/>
      <c r="EXG976" s="26"/>
      <c r="EXH976" s="26"/>
      <c r="EXI976" s="26"/>
      <c r="EXJ976" s="26"/>
      <c r="EXK976" s="26"/>
      <c r="EXL976" s="26"/>
      <c r="EXM976" s="26"/>
      <c r="EXN976" s="26"/>
      <c r="EXO976" s="26"/>
      <c r="EXP976" s="26"/>
      <c r="EXQ976" s="26"/>
      <c r="EXR976" s="26"/>
      <c r="EXS976" s="26"/>
      <c r="EXT976" s="26"/>
      <c r="EXU976" s="26"/>
      <c r="EXV976" s="26"/>
      <c r="EXW976" s="26"/>
      <c r="EXX976" s="26"/>
      <c r="EXY976" s="26"/>
      <c r="EXZ976" s="26"/>
      <c r="EYA976" s="26"/>
      <c r="EYB976" s="26"/>
      <c r="EYC976" s="26"/>
      <c r="EYD976" s="26"/>
      <c r="EYE976" s="26"/>
      <c r="EYF976" s="26"/>
      <c r="EYG976" s="26"/>
      <c r="EYH976" s="26"/>
      <c r="EYI976" s="26"/>
      <c r="EYJ976" s="26"/>
      <c r="EYK976" s="26"/>
      <c r="EYL976" s="26"/>
      <c r="EYM976" s="26"/>
      <c r="EYN976" s="26"/>
      <c r="EYO976" s="26"/>
      <c r="EYP976" s="26"/>
      <c r="EYQ976" s="26"/>
      <c r="EYR976" s="26"/>
      <c r="EYS976" s="26"/>
      <c r="EYT976" s="26"/>
      <c r="EYU976" s="26"/>
      <c r="EYV976" s="26"/>
      <c r="EYW976" s="26"/>
      <c r="EYX976" s="26"/>
      <c r="EYY976" s="26"/>
      <c r="EYZ976" s="26"/>
      <c r="EZA976" s="26"/>
      <c r="EZB976" s="26"/>
      <c r="EZC976" s="26"/>
      <c r="EZD976" s="26"/>
      <c r="EZE976" s="26"/>
      <c r="EZF976" s="26"/>
      <c r="EZG976" s="26"/>
      <c r="EZH976" s="26"/>
      <c r="EZI976" s="26"/>
      <c r="EZJ976" s="26"/>
      <c r="EZK976" s="26"/>
      <c r="EZL976" s="26"/>
      <c r="EZM976" s="26"/>
      <c r="EZN976" s="26"/>
      <c r="EZO976" s="26"/>
      <c r="EZP976" s="26"/>
      <c r="EZQ976" s="26"/>
      <c r="EZR976" s="26"/>
      <c r="EZS976" s="26"/>
      <c r="EZT976" s="26"/>
      <c r="EZU976" s="26"/>
      <c r="EZV976" s="26"/>
      <c r="EZW976" s="26"/>
      <c r="EZX976" s="26"/>
      <c r="EZY976" s="26"/>
      <c r="EZZ976" s="26"/>
      <c r="FAA976" s="26"/>
      <c r="FAB976" s="26"/>
      <c r="FAC976" s="26"/>
      <c r="FAD976" s="26"/>
      <c r="FAE976" s="26"/>
      <c r="FAF976" s="26"/>
      <c r="FAG976" s="26"/>
      <c r="FAH976" s="26"/>
      <c r="FAI976" s="26"/>
      <c r="FAJ976" s="26"/>
      <c r="FAK976" s="26"/>
      <c r="FAL976" s="26"/>
      <c r="FAM976" s="26"/>
      <c r="FAN976" s="26"/>
      <c r="FAO976" s="26"/>
      <c r="FAP976" s="26"/>
      <c r="FAQ976" s="26"/>
      <c r="FAR976" s="26"/>
      <c r="FAS976" s="26"/>
      <c r="FAT976" s="26"/>
      <c r="FAU976" s="26"/>
      <c r="FAV976" s="26"/>
      <c r="FAW976" s="26"/>
      <c r="FAX976" s="26"/>
      <c r="FAY976" s="26"/>
      <c r="FAZ976" s="26"/>
      <c r="FBA976" s="26"/>
      <c r="FBB976" s="26"/>
      <c r="FBC976" s="26"/>
      <c r="FBD976" s="26"/>
      <c r="FBE976" s="26"/>
      <c r="FBF976" s="26"/>
      <c r="FBG976" s="26"/>
      <c r="FBH976" s="26"/>
      <c r="FBI976" s="26"/>
      <c r="FBJ976" s="26"/>
      <c r="FBK976" s="26"/>
      <c r="FBL976" s="26"/>
      <c r="FBM976" s="26"/>
      <c r="FBN976" s="26"/>
      <c r="FBO976" s="26"/>
      <c r="FBP976" s="26"/>
      <c r="FBQ976" s="26"/>
      <c r="FBR976" s="26"/>
      <c r="FBS976" s="26"/>
      <c r="FBT976" s="26"/>
      <c r="FBU976" s="26"/>
      <c r="FBV976" s="26"/>
      <c r="FBW976" s="26"/>
      <c r="FBX976" s="26"/>
      <c r="FBY976" s="26"/>
      <c r="FBZ976" s="26"/>
      <c r="FCA976" s="26"/>
      <c r="FCB976" s="26"/>
      <c r="FCC976" s="26"/>
      <c r="FCD976" s="26"/>
      <c r="FCE976" s="26"/>
      <c r="FCF976" s="26"/>
      <c r="FCG976" s="26"/>
      <c r="FCH976" s="26"/>
      <c r="FCI976" s="26"/>
      <c r="FCJ976" s="26"/>
      <c r="FCK976" s="26"/>
      <c r="FCL976" s="26"/>
      <c r="FCM976" s="26"/>
      <c r="FCN976" s="26"/>
      <c r="FCO976" s="26"/>
      <c r="FCP976" s="26"/>
      <c r="FCQ976" s="26"/>
      <c r="FCR976" s="26"/>
      <c r="FCS976" s="26"/>
      <c r="FCT976" s="26"/>
      <c r="FCU976" s="26"/>
      <c r="FCV976" s="26"/>
      <c r="FCW976" s="26"/>
      <c r="FCX976" s="26"/>
      <c r="FCY976" s="26"/>
      <c r="FCZ976" s="26"/>
      <c r="FDA976" s="26"/>
      <c r="FDB976" s="26"/>
      <c r="FDC976" s="26"/>
      <c r="FDD976" s="26"/>
      <c r="FDE976" s="26"/>
      <c r="FDF976" s="26"/>
      <c r="FDG976" s="26"/>
      <c r="FDH976" s="26"/>
      <c r="FDI976" s="26"/>
      <c r="FDJ976" s="26"/>
      <c r="FDK976" s="26"/>
      <c r="FDL976" s="26"/>
      <c r="FDM976" s="26"/>
      <c r="FDN976" s="26"/>
      <c r="FDO976" s="26"/>
      <c r="FDP976" s="26"/>
      <c r="FDQ976" s="26"/>
      <c r="FDR976" s="26"/>
      <c r="FDS976" s="26"/>
      <c r="FDT976" s="26"/>
      <c r="FDU976" s="26"/>
      <c r="FDV976" s="26"/>
      <c r="FDW976" s="26"/>
      <c r="FDX976" s="26"/>
      <c r="FDY976" s="26"/>
      <c r="FDZ976" s="26"/>
      <c r="FEA976" s="26"/>
      <c r="FEB976" s="26"/>
      <c r="FEC976" s="26"/>
      <c r="FED976" s="26"/>
      <c r="FEE976" s="26"/>
      <c r="FEF976" s="26"/>
      <c r="FEG976" s="26"/>
      <c r="FEH976" s="26"/>
      <c r="FEI976" s="26"/>
      <c r="FEJ976" s="26"/>
      <c r="FEK976" s="26"/>
      <c r="FEL976" s="26"/>
      <c r="FEM976" s="26"/>
      <c r="FEN976" s="26"/>
      <c r="FEO976" s="26"/>
      <c r="FEP976" s="26"/>
      <c r="FEQ976" s="26"/>
      <c r="FER976" s="26"/>
      <c r="FES976" s="26"/>
      <c r="FET976" s="26"/>
      <c r="FEU976" s="26"/>
      <c r="FEV976" s="26"/>
      <c r="FEW976" s="26"/>
      <c r="FEX976" s="26"/>
      <c r="FEY976" s="26"/>
      <c r="FEZ976" s="26"/>
      <c r="FFA976" s="26"/>
      <c r="FFB976" s="26"/>
      <c r="FFC976" s="26"/>
      <c r="FFD976" s="26"/>
      <c r="FFE976" s="26"/>
      <c r="FFF976" s="26"/>
      <c r="FFG976" s="26"/>
      <c r="FFH976" s="26"/>
      <c r="FFI976" s="26"/>
      <c r="FFJ976" s="26"/>
      <c r="FFK976" s="26"/>
      <c r="FFL976" s="26"/>
      <c r="FFM976" s="26"/>
      <c r="FFN976" s="26"/>
      <c r="FFO976" s="26"/>
      <c r="FFP976" s="26"/>
      <c r="FFQ976" s="26"/>
      <c r="FFR976" s="26"/>
      <c r="FFS976" s="26"/>
      <c r="FFT976" s="26"/>
      <c r="FFU976" s="26"/>
      <c r="FFV976" s="26"/>
      <c r="FFW976" s="26"/>
      <c r="FFX976" s="26"/>
      <c r="FFY976" s="26"/>
      <c r="FFZ976" s="26"/>
      <c r="FGA976" s="26"/>
      <c r="FGB976" s="26"/>
      <c r="FGC976" s="26"/>
      <c r="FGD976" s="26"/>
      <c r="FGE976" s="26"/>
      <c r="FGF976" s="26"/>
      <c r="FGG976" s="26"/>
      <c r="FGH976" s="26"/>
      <c r="FGI976" s="26"/>
      <c r="FGJ976" s="26"/>
      <c r="FGK976" s="26"/>
      <c r="FGL976" s="26"/>
      <c r="FGM976" s="26"/>
      <c r="FGN976" s="26"/>
      <c r="FGO976" s="26"/>
      <c r="FGP976" s="26"/>
      <c r="FGQ976" s="26"/>
      <c r="FGR976" s="26"/>
      <c r="FGS976" s="26"/>
      <c r="FGT976" s="26"/>
      <c r="FGU976" s="26"/>
      <c r="FGV976" s="26"/>
      <c r="FGW976" s="26"/>
      <c r="FGX976" s="26"/>
      <c r="FGY976" s="26"/>
      <c r="FGZ976" s="26"/>
      <c r="FHA976" s="26"/>
      <c r="FHB976" s="26"/>
      <c r="FHC976" s="26"/>
      <c r="FHD976" s="26"/>
      <c r="FHE976" s="26"/>
      <c r="FHF976" s="26"/>
      <c r="FHG976" s="26"/>
      <c r="FHH976" s="26"/>
      <c r="FHI976" s="26"/>
      <c r="FHJ976" s="26"/>
      <c r="FHK976" s="26"/>
      <c r="FHL976" s="26"/>
      <c r="FHM976" s="26"/>
      <c r="FHN976" s="26"/>
      <c r="FHO976" s="26"/>
      <c r="FHP976" s="26"/>
      <c r="FHQ976" s="26"/>
      <c r="FHR976" s="26"/>
      <c r="FHS976" s="26"/>
      <c r="FHT976" s="26"/>
      <c r="FHU976" s="26"/>
      <c r="FHV976" s="26"/>
      <c r="FHW976" s="26"/>
      <c r="FHX976" s="26"/>
      <c r="FHY976" s="26"/>
      <c r="FHZ976" s="26"/>
      <c r="FIA976" s="26"/>
      <c r="FIB976" s="26"/>
      <c r="FIC976" s="26"/>
      <c r="FID976" s="26"/>
      <c r="FIE976" s="26"/>
      <c r="FIF976" s="26"/>
      <c r="FIG976" s="26"/>
      <c r="FIH976" s="26"/>
      <c r="FII976" s="26"/>
      <c r="FIJ976" s="26"/>
      <c r="FIK976" s="26"/>
      <c r="FIL976" s="26"/>
      <c r="FIM976" s="26"/>
      <c r="FIN976" s="26"/>
      <c r="FIO976" s="26"/>
      <c r="FIP976" s="26"/>
      <c r="FIQ976" s="26"/>
      <c r="FIR976" s="26"/>
      <c r="FIS976" s="26"/>
      <c r="FIT976" s="26"/>
      <c r="FIU976" s="26"/>
      <c r="FIV976" s="26"/>
      <c r="FIW976" s="26"/>
      <c r="FIX976" s="26"/>
      <c r="FIY976" s="26"/>
      <c r="FIZ976" s="26"/>
      <c r="FJA976" s="26"/>
      <c r="FJB976" s="26"/>
      <c r="FJC976" s="26"/>
      <c r="FJD976" s="26"/>
      <c r="FJE976" s="26"/>
      <c r="FJF976" s="26"/>
      <c r="FJG976" s="26"/>
      <c r="FJH976" s="26"/>
      <c r="FJI976" s="26"/>
      <c r="FJJ976" s="26"/>
      <c r="FJK976" s="26"/>
      <c r="FJL976" s="26"/>
      <c r="FJM976" s="26"/>
      <c r="FJN976" s="26"/>
      <c r="FJO976" s="26"/>
      <c r="FJP976" s="26"/>
      <c r="FJQ976" s="26"/>
      <c r="FJR976" s="26"/>
      <c r="FJS976" s="26"/>
      <c r="FJT976" s="26"/>
      <c r="FJU976" s="26"/>
      <c r="FJV976" s="26"/>
      <c r="FJW976" s="26"/>
      <c r="FJX976" s="26"/>
      <c r="FJY976" s="26"/>
      <c r="FJZ976" s="26"/>
      <c r="FKA976" s="26"/>
      <c r="FKB976" s="26"/>
      <c r="FKC976" s="26"/>
      <c r="FKD976" s="26"/>
      <c r="FKE976" s="26"/>
      <c r="FKF976" s="26"/>
      <c r="FKG976" s="26"/>
      <c r="FKH976" s="26"/>
      <c r="FKI976" s="26"/>
      <c r="FKJ976" s="26"/>
      <c r="FKK976" s="26"/>
      <c r="FKL976" s="26"/>
      <c r="FKM976" s="26"/>
      <c r="FKN976" s="26"/>
      <c r="FKO976" s="26"/>
      <c r="FKP976" s="26"/>
      <c r="FKQ976" s="26"/>
      <c r="FKR976" s="26"/>
      <c r="FKS976" s="26"/>
      <c r="FKT976" s="26"/>
      <c r="FKU976" s="26"/>
      <c r="FKV976" s="26"/>
      <c r="FKW976" s="26"/>
      <c r="FKX976" s="26"/>
      <c r="FKY976" s="26"/>
      <c r="FKZ976" s="26"/>
      <c r="FLA976" s="26"/>
      <c r="FLB976" s="26"/>
      <c r="FLC976" s="26"/>
      <c r="FLD976" s="26"/>
      <c r="FLE976" s="26"/>
      <c r="FLF976" s="26"/>
      <c r="FLG976" s="26"/>
      <c r="FLH976" s="26"/>
      <c r="FLI976" s="26"/>
      <c r="FLJ976" s="26"/>
      <c r="FLK976" s="26"/>
      <c r="FLL976" s="26"/>
      <c r="FLM976" s="26"/>
      <c r="FLN976" s="26"/>
      <c r="FLO976" s="26"/>
      <c r="FLP976" s="26"/>
      <c r="FLQ976" s="26"/>
      <c r="FLR976" s="26"/>
      <c r="FLS976" s="26"/>
      <c r="FLT976" s="26"/>
      <c r="FLU976" s="26"/>
      <c r="FLV976" s="26"/>
      <c r="FLW976" s="26"/>
      <c r="FLX976" s="26"/>
      <c r="FLY976" s="26"/>
      <c r="FLZ976" s="26"/>
      <c r="FMA976" s="26"/>
      <c r="FMB976" s="26"/>
      <c r="FMC976" s="26"/>
      <c r="FMD976" s="26"/>
      <c r="FME976" s="26"/>
      <c r="FMF976" s="26"/>
      <c r="FMG976" s="26"/>
      <c r="FMH976" s="26"/>
      <c r="FMI976" s="26"/>
      <c r="FMJ976" s="26"/>
      <c r="FMK976" s="26"/>
      <c r="FML976" s="26"/>
      <c r="FMM976" s="26"/>
      <c r="FMN976" s="26"/>
      <c r="FMO976" s="26"/>
      <c r="FMP976" s="26"/>
      <c r="FMQ976" s="26"/>
      <c r="FMR976" s="26"/>
      <c r="FMS976" s="26"/>
      <c r="FMT976" s="26"/>
      <c r="FMU976" s="26"/>
      <c r="FMV976" s="26"/>
      <c r="FMW976" s="26"/>
      <c r="FMX976" s="26"/>
      <c r="FMY976" s="26"/>
      <c r="FMZ976" s="26"/>
      <c r="FNA976" s="26"/>
      <c r="FNB976" s="26"/>
      <c r="FNC976" s="26"/>
      <c r="FND976" s="26"/>
      <c r="FNE976" s="26"/>
      <c r="FNF976" s="26"/>
      <c r="FNG976" s="26"/>
      <c r="FNH976" s="26"/>
      <c r="FNI976" s="26"/>
      <c r="FNJ976" s="26"/>
      <c r="FNK976" s="26"/>
      <c r="FNL976" s="26"/>
      <c r="FNM976" s="26"/>
      <c r="FNN976" s="26"/>
      <c r="FNO976" s="26"/>
      <c r="FNP976" s="26"/>
      <c r="FNQ976" s="26"/>
      <c r="FNR976" s="26"/>
      <c r="FNS976" s="26"/>
      <c r="FNT976" s="26"/>
      <c r="FNU976" s="26"/>
      <c r="FNV976" s="26"/>
      <c r="FNW976" s="26"/>
      <c r="FNX976" s="26"/>
      <c r="FNY976" s="26"/>
      <c r="FNZ976" s="26"/>
      <c r="FOA976" s="26"/>
      <c r="FOB976" s="26"/>
      <c r="FOC976" s="26"/>
      <c r="FOD976" s="26"/>
      <c r="FOE976" s="26"/>
      <c r="FOF976" s="26"/>
      <c r="FOG976" s="26"/>
      <c r="FOH976" s="26"/>
      <c r="FOI976" s="26"/>
      <c r="FOJ976" s="26"/>
      <c r="FOK976" s="26"/>
      <c r="FOL976" s="26"/>
      <c r="FOM976" s="26"/>
      <c r="FON976" s="26"/>
      <c r="FOO976" s="26"/>
      <c r="FOP976" s="26"/>
      <c r="FOQ976" s="26"/>
      <c r="FOR976" s="26"/>
      <c r="FOS976" s="26"/>
      <c r="FOT976" s="26"/>
      <c r="FOU976" s="26"/>
      <c r="FOV976" s="26"/>
      <c r="FOW976" s="26"/>
      <c r="FOX976" s="26"/>
      <c r="FOY976" s="26"/>
      <c r="FOZ976" s="26"/>
      <c r="FPA976" s="26"/>
      <c r="FPB976" s="26"/>
      <c r="FPC976" s="26"/>
      <c r="FPD976" s="26"/>
      <c r="FPE976" s="26"/>
      <c r="FPF976" s="26"/>
      <c r="FPG976" s="26"/>
      <c r="FPH976" s="26"/>
      <c r="FPI976" s="26"/>
      <c r="FPJ976" s="26"/>
      <c r="FPK976" s="26"/>
      <c r="FPL976" s="26"/>
      <c r="FPM976" s="26"/>
      <c r="FPN976" s="26"/>
      <c r="FPO976" s="26"/>
      <c r="FPP976" s="26"/>
      <c r="FPQ976" s="26"/>
      <c r="FPR976" s="26"/>
      <c r="FPS976" s="26"/>
      <c r="FPT976" s="26"/>
      <c r="FPU976" s="26"/>
      <c r="FPV976" s="26"/>
      <c r="FPW976" s="26"/>
      <c r="FPX976" s="26"/>
      <c r="FPY976" s="26"/>
      <c r="FPZ976" s="26"/>
      <c r="FQA976" s="26"/>
      <c r="FQB976" s="26"/>
      <c r="FQC976" s="26"/>
      <c r="FQD976" s="26"/>
      <c r="FQE976" s="26"/>
      <c r="FQF976" s="26"/>
      <c r="FQG976" s="26"/>
      <c r="FQH976" s="26"/>
      <c r="FQI976" s="26"/>
      <c r="FQJ976" s="26"/>
      <c r="FQK976" s="26"/>
      <c r="FQL976" s="26"/>
      <c r="FQM976" s="26"/>
      <c r="FQN976" s="26"/>
      <c r="FQO976" s="26"/>
      <c r="FQP976" s="26"/>
      <c r="FQQ976" s="26"/>
      <c r="FQR976" s="26"/>
      <c r="FQS976" s="26"/>
      <c r="FQT976" s="26"/>
      <c r="FQU976" s="26"/>
      <c r="FQV976" s="26"/>
      <c r="FQW976" s="26"/>
      <c r="FQX976" s="26"/>
      <c r="FQY976" s="26"/>
      <c r="FQZ976" s="26"/>
      <c r="FRA976" s="26"/>
      <c r="FRB976" s="26"/>
      <c r="FRC976" s="26"/>
      <c r="FRD976" s="26"/>
      <c r="FRE976" s="26"/>
      <c r="FRF976" s="26"/>
      <c r="FRG976" s="26"/>
      <c r="FRH976" s="26"/>
      <c r="FRI976" s="26"/>
      <c r="FRJ976" s="26"/>
      <c r="FRK976" s="26"/>
      <c r="FRL976" s="26"/>
      <c r="FRM976" s="26"/>
      <c r="FRN976" s="26"/>
      <c r="FRO976" s="26"/>
      <c r="FRP976" s="26"/>
      <c r="FRQ976" s="26"/>
      <c r="FRR976" s="26"/>
      <c r="FRS976" s="26"/>
      <c r="FRT976" s="26"/>
      <c r="FRU976" s="26"/>
      <c r="FRV976" s="26"/>
      <c r="FRW976" s="26"/>
      <c r="FRX976" s="26"/>
      <c r="FRY976" s="26"/>
      <c r="FRZ976" s="26"/>
      <c r="FSA976" s="26"/>
      <c r="FSB976" s="26"/>
      <c r="FSC976" s="26"/>
      <c r="FSD976" s="26"/>
      <c r="FSE976" s="26"/>
      <c r="FSF976" s="26"/>
      <c r="FSG976" s="26"/>
      <c r="FSH976" s="26"/>
      <c r="FSI976" s="26"/>
      <c r="FSJ976" s="26"/>
      <c r="FSK976" s="26"/>
      <c r="FSL976" s="26"/>
      <c r="FSM976" s="26"/>
      <c r="FSN976" s="26"/>
      <c r="FSO976" s="26"/>
      <c r="FSP976" s="26"/>
      <c r="FSQ976" s="26"/>
      <c r="FSR976" s="26"/>
      <c r="FSS976" s="26"/>
      <c r="FST976" s="26"/>
      <c r="FSU976" s="26"/>
      <c r="FSV976" s="26"/>
      <c r="FSW976" s="26"/>
      <c r="FSX976" s="26"/>
      <c r="FSY976" s="26"/>
      <c r="FSZ976" s="26"/>
      <c r="FTA976" s="26"/>
      <c r="FTB976" s="26"/>
      <c r="FTC976" s="26"/>
      <c r="FTD976" s="26"/>
      <c r="FTE976" s="26"/>
      <c r="FTF976" s="26"/>
      <c r="FTG976" s="26"/>
      <c r="FTH976" s="26"/>
      <c r="FTI976" s="26"/>
      <c r="FTJ976" s="26"/>
      <c r="FTK976" s="26"/>
      <c r="FTL976" s="26"/>
      <c r="FTM976" s="26"/>
      <c r="FTN976" s="26"/>
      <c r="FTO976" s="26"/>
      <c r="FTP976" s="26"/>
      <c r="FTQ976" s="26"/>
      <c r="FTR976" s="26"/>
      <c r="FTS976" s="26"/>
      <c r="FTT976" s="26"/>
      <c r="FTU976" s="26"/>
      <c r="FTV976" s="26"/>
      <c r="FTW976" s="26"/>
      <c r="FTX976" s="26"/>
      <c r="FTY976" s="26"/>
      <c r="FTZ976" s="26"/>
      <c r="FUA976" s="26"/>
      <c r="FUB976" s="26"/>
      <c r="FUC976" s="26"/>
      <c r="FUD976" s="26"/>
      <c r="FUE976" s="26"/>
      <c r="FUF976" s="26"/>
      <c r="FUG976" s="26"/>
      <c r="FUH976" s="26"/>
      <c r="FUI976" s="26"/>
      <c r="FUJ976" s="26"/>
      <c r="FUK976" s="26"/>
      <c r="FUL976" s="26"/>
      <c r="FUM976" s="26"/>
      <c r="FUN976" s="26"/>
      <c r="FUO976" s="26"/>
      <c r="FUP976" s="26"/>
      <c r="FUQ976" s="26"/>
      <c r="FUR976" s="26"/>
      <c r="FUS976" s="26"/>
      <c r="FUT976" s="26"/>
      <c r="FUU976" s="26"/>
      <c r="FUV976" s="26"/>
      <c r="FUW976" s="26"/>
      <c r="FUX976" s="26"/>
      <c r="FUY976" s="26"/>
      <c r="FUZ976" s="26"/>
      <c r="FVA976" s="26"/>
      <c r="FVB976" s="26"/>
      <c r="FVC976" s="26"/>
      <c r="FVD976" s="26"/>
      <c r="FVE976" s="26"/>
      <c r="FVF976" s="26"/>
      <c r="FVG976" s="26"/>
      <c r="FVH976" s="26"/>
      <c r="FVI976" s="26"/>
      <c r="FVJ976" s="26"/>
      <c r="FVK976" s="26"/>
      <c r="FVL976" s="26"/>
      <c r="FVM976" s="26"/>
      <c r="FVN976" s="26"/>
      <c r="FVO976" s="26"/>
      <c r="FVP976" s="26"/>
      <c r="FVQ976" s="26"/>
      <c r="FVR976" s="26"/>
      <c r="FVS976" s="26"/>
      <c r="FVT976" s="26"/>
      <c r="FVU976" s="26"/>
      <c r="FVV976" s="26"/>
      <c r="FVW976" s="26"/>
      <c r="FVX976" s="26"/>
      <c r="FVY976" s="26"/>
      <c r="FVZ976" s="26"/>
      <c r="FWA976" s="26"/>
      <c r="FWB976" s="26"/>
      <c r="FWC976" s="26"/>
      <c r="FWD976" s="26"/>
      <c r="FWE976" s="26"/>
      <c r="FWF976" s="26"/>
      <c r="FWG976" s="26"/>
      <c r="FWH976" s="26"/>
      <c r="FWI976" s="26"/>
      <c r="FWJ976" s="26"/>
      <c r="FWK976" s="26"/>
      <c r="FWL976" s="26"/>
      <c r="FWM976" s="26"/>
      <c r="FWN976" s="26"/>
      <c r="FWO976" s="26"/>
      <c r="FWP976" s="26"/>
      <c r="FWQ976" s="26"/>
      <c r="FWR976" s="26"/>
      <c r="FWS976" s="26"/>
      <c r="FWT976" s="26"/>
      <c r="FWU976" s="26"/>
      <c r="FWV976" s="26"/>
      <c r="FWW976" s="26"/>
      <c r="FWX976" s="26"/>
      <c r="FWY976" s="26"/>
      <c r="FWZ976" s="26"/>
      <c r="FXA976" s="26"/>
      <c r="FXB976" s="26"/>
      <c r="FXC976" s="26"/>
      <c r="FXD976" s="26"/>
      <c r="FXE976" s="26"/>
      <c r="FXF976" s="26"/>
      <c r="FXG976" s="26"/>
      <c r="FXH976" s="26"/>
      <c r="FXI976" s="26"/>
      <c r="FXJ976" s="26"/>
      <c r="FXK976" s="26"/>
      <c r="FXL976" s="26"/>
      <c r="FXM976" s="26"/>
      <c r="FXN976" s="26"/>
      <c r="FXO976" s="26"/>
      <c r="FXP976" s="26"/>
      <c r="FXQ976" s="26"/>
      <c r="FXR976" s="26"/>
      <c r="FXS976" s="26"/>
      <c r="FXT976" s="26"/>
      <c r="FXU976" s="26"/>
      <c r="FXV976" s="26"/>
      <c r="FXW976" s="26"/>
      <c r="FXX976" s="26"/>
      <c r="FXY976" s="26"/>
      <c r="FXZ976" s="26"/>
      <c r="FYA976" s="26"/>
      <c r="FYB976" s="26"/>
      <c r="FYC976" s="26"/>
      <c r="FYD976" s="26"/>
      <c r="FYE976" s="26"/>
      <c r="FYF976" s="26"/>
      <c r="FYG976" s="26"/>
      <c r="FYH976" s="26"/>
      <c r="FYI976" s="26"/>
      <c r="FYJ976" s="26"/>
      <c r="FYK976" s="26"/>
      <c r="FYL976" s="26"/>
      <c r="FYM976" s="26"/>
      <c r="FYN976" s="26"/>
      <c r="FYO976" s="26"/>
      <c r="FYP976" s="26"/>
      <c r="FYQ976" s="26"/>
      <c r="FYR976" s="26"/>
      <c r="FYS976" s="26"/>
      <c r="FYT976" s="26"/>
      <c r="FYU976" s="26"/>
      <c r="FYV976" s="26"/>
      <c r="FYW976" s="26"/>
      <c r="FYX976" s="26"/>
      <c r="FYY976" s="26"/>
      <c r="FYZ976" s="26"/>
      <c r="FZA976" s="26"/>
      <c r="FZB976" s="26"/>
      <c r="FZC976" s="26"/>
      <c r="FZD976" s="26"/>
      <c r="FZE976" s="26"/>
      <c r="FZF976" s="26"/>
      <c r="FZG976" s="26"/>
      <c r="FZH976" s="26"/>
      <c r="FZI976" s="26"/>
      <c r="FZJ976" s="26"/>
      <c r="FZK976" s="26"/>
      <c r="FZL976" s="26"/>
      <c r="FZM976" s="26"/>
      <c r="FZN976" s="26"/>
      <c r="FZO976" s="26"/>
      <c r="FZP976" s="26"/>
      <c r="FZQ976" s="26"/>
      <c r="FZR976" s="26"/>
      <c r="FZS976" s="26"/>
      <c r="FZT976" s="26"/>
      <c r="FZU976" s="26"/>
      <c r="FZV976" s="26"/>
      <c r="FZW976" s="26"/>
      <c r="FZX976" s="26"/>
      <c r="FZY976" s="26"/>
      <c r="FZZ976" s="26"/>
      <c r="GAA976" s="26"/>
      <c r="GAB976" s="26"/>
      <c r="GAC976" s="26"/>
      <c r="GAD976" s="26"/>
      <c r="GAE976" s="26"/>
      <c r="GAF976" s="26"/>
      <c r="GAG976" s="26"/>
      <c r="GAH976" s="26"/>
      <c r="GAI976" s="26"/>
      <c r="GAJ976" s="26"/>
      <c r="GAK976" s="26"/>
      <c r="GAL976" s="26"/>
      <c r="GAM976" s="26"/>
      <c r="GAN976" s="26"/>
      <c r="GAO976" s="26"/>
      <c r="GAP976" s="26"/>
      <c r="GAQ976" s="26"/>
      <c r="GAR976" s="26"/>
      <c r="GAS976" s="26"/>
      <c r="GAT976" s="26"/>
      <c r="GAU976" s="26"/>
      <c r="GAV976" s="26"/>
      <c r="GAW976" s="26"/>
      <c r="GAX976" s="26"/>
      <c r="GAY976" s="26"/>
      <c r="GAZ976" s="26"/>
      <c r="GBA976" s="26"/>
      <c r="GBB976" s="26"/>
      <c r="GBC976" s="26"/>
      <c r="GBD976" s="26"/>
      <c r="GBE976" s="26"/>
      <c r="GBF976" s="26"/>
      <c r="GBG976" s="26"/>
      <c r="GBH976" s="26"/>
      <c r="GBI976" s="26"/>
      <c r="GBJ976" s="26"/>
      <c r="GBK976" s="26"/>
      <c r="GBL976" s="26"/>
      <c r="GBM976" s="26"/>
      <c r="GBN976" s="26"/>
      <c r="GBO976" s="26"/>
      <c r="GBP976" s="26"/>
      <c r="GBQ976" s="26"/>
      <c r="GBR976" s="26"/>
      <c r="GBS976" s="26"/>
      <c r="GBT976" s="26"/>
      <c r="GBU976" s="26"/>
      <c r="GBV976" s="26"/>
      <c r="GBW976" s="26"/>
      <c r="GBX976" s="26"/>
      <c r="GBY976" s="26"/>
      <c r="GBZ976" s="26"/>
      <c r="GCA976" s="26"/>
      <c r="GCB976" s="26"/>
      <c r="GCC976" s="26"/>
      <c r="GCD976" s="26"/>
      <c r="GCE976" s="26"/>
      <c r="GCF976" s="26"/>
      <c r="GCG976" s="26"/>
      <c r="GCH976" s="26"/>
      <c r="GCI976" s="26"/>
      <c r="GCJ976" s="26"/>
      <c r="GCK976" s="26"/>
      <c r="GCL976" s="26"/>
      <c r="GCM976" s="26"/>
      <c r="GCN976" s="26"/>
      <c r="GCO976" s="26"/>
      <c r="GCP976" s="26"/>
      <c r="GCQ976" s="26"/>
      <c r="GCR976" s="26"/>
      <c r="GCS976" s="26"/>
      <c r="GCT976" s="26"/>
      <c r="GCU976" s="26"/>
      <c r="GCV976" s="26"/>
      <c r="GCW976" s="26"/>
      <c r="GCX976" s="26"/>
      <c r="GCY976" s="26"/>
      <c r="GCZ976" s="26"/>
      <c r="GDA976" s="26"/>
      <c r="GDB976" s="26"/>
      <c r="GDC976" s="26"/>
      <c r="GDD976" s="26"/>
      <c r="GDE976" s="26"/>
      <c r="GDF976" s="26"/>
      <c r="GDG976" s="26"/>
      <c r="GDH976" s="26"/>
      <c r="GDI976" s="26"/>
      <c r="GDJ976" s="26"/>
      <c r="GDK976" s="26"/>
      <c r="GDL976" s="26"/>
      <c r="GDM976" s="26"/>
      <c r="GDN976" s="26"/>
      <c r="GDO976" s="26"/>
      <c r="GDP976" s="26"/>
      <c r="GDQ976" s="26"/>
      <c r="GDR976" s="26"/>
      <c r="GDS976" s="26"/>
      <c r="GDT976" s="26"/>
      <c r="GDU976" s="26"/>
      <c r="GDV976" s="26"/>
      <c r="GDW976" s="26"/>
      <c r="GDX976" s="26"/>
      <c r="GDY976" s="26"/>
      <c r="GDZ976" s="26"/>
      <c r="GEA976" s="26"/>
      <c r="GEB976" s="26"/>
      <c r="GEC976" s="26"/>
      <c r="GED976" s="26"/>
      <c r="GEE976" s="26"/>
      <c r="GEF976" s="26"/>
      <c r="GEG976" s="26"/>
      <c r="GEH976" s="26"/>
      <c r="GEI976" s="26"/>
      <c r="GEJ976" s="26"/>
      <c r="GEK976" s="26"/>
      <c r="GEL976" s="26"/>
      <c r="GEM976" s="26"/>
      <c r="GEN976" s="26"/>
      <c r="GEO976" s="26"/>
      <c r="GEP976" s="26"/>
      <c r="GEQ976" s="26"/>
      <c r="GER976" s="26"/>
      <c r="GES976" s="26"/>
      <c r="GET976" s="26"/>
      <c r="GEU976" s="26"/>
      <c r="GEV976" s="26"/>
      <c r="GEW976" s="26"/>
      <c r="GEX976" s="26"/>
      <c r="GEY976" s="26"/>
      <c r="GEZ976" s="26"/>
      <c r="GFA976" s="26"/>
      <c r="GFB976" s="26"/>
      <c r="GFC976" s="26"/>
      <c r="GFD976" s="26"/>
      <c r="GFE976" s="26"/>
      <c r="GFF976" s="26"/>
      <c r="GFG976" s="26"/>
      <c r="GFH976" s="26"/>
      <c r="GFI976" s="26"/>
      <c r="GFJ976" s="26"/>
      <c r="GFK976" s="26"/>
      <c r="GFL976" s="26"/>
      <c r="GFM976" s="26"/>
      <c r="GFN976" s="26"/>
      <c r="GFO976" s="26"/>
      <c r="GFP976" s="26"/>
      <c r="GFQ976" s="26"/>
      <c r="GFR976" s="26"/>
      <c r="GFS976" s="26"/>
      <c r="GFT976" s="26"/>
      <c r="GFU976" s="26"/>
      <c r="GFV976" s="26"/>
      <c r="GFW976" s="26"/>
      <c r="GFX976" s="26"/>
      <c r="GFY976" s="26"/>
      <c r="GFZ976" s="26"/>
      <c r="GGA976" s="26"/>
      <c r="GGB976" s="26"/>
      <c r="GGC976" s="26"/>
      <c r="GGD976" s="26"/>
      <c r="GGE976" s="26"/>
      <c r="GGF976" s="26"/>
      <c r="GGG976" s="26"/>
      <c r="GGH976" s="26"/>
      <c r="GGI976" s="26"/>
      <c r="GGJ976" s="26"/>
      <c r="GGK976" s="26"/>
      <c r="GGL976" s="26"/>
      <c r="GGM976" s="26"/>
      <c r="GGN976" s="26"/>
      <c r="GGO976" s="26"/>
      <c r="GGP976" s="26"/>
      <c r="GGQ976" s="26"/>
      <c r="GGR976" s="26"/>
      <c r="GGS976" s="26"/>
      <c r="GGT976" s="26"/>
      <c r="GGU976" s="26"/>
      <c r="GGV976" s="26"/>
      <c r="GGW976" s="26"/>
      <c r="GGX976" s="26"/>
      <c r="GGY976" s="26"/>
      <c r="GGZ976" s="26"/>
      <c r="GHA976" s="26"/>
      <c r="GHB976" s="26"/>
      <c r="GHC976" s="26"/>
      <c r="GHD976" s="26"/>
      <c r="GHE976" s="26"/>
      <c r="GHF976" s="26"/>
      <c r="GHG976" s="26"/>
      <c r="GHH976" s="26"/>
      <c r="GHI976" s="26"/>
      <c r="GHJ976" s="26"/>
      <c r="GHK976" s="26"/>
      <c r="GHL976" s="26"/>
      <c r="GHM976" s="26"/>
      <c r="GHN976" s="26"/>
      <c r="GHO976" s="26"/>
      <c r="GHP976" s="26"/>
      <c r="GHQ976" s="26"/>
      <c r="GHR976" s="26"/>
      <c r="GHS976" s="26"/>
      <c r="GHT976" s="26"/>
      <c r="GHU976" s="26"/>
      <c r="GHV976" s="26"/>
      <c r="GHW976" s="26"/>
      <c r="GHX976" s="26"/>
      <c r="GHY976" s="26"/>
      <c r="GHZ976" s="26"/>
      <c r="GIA976" s="26"/>
      <c r="GIB976" s="26"/>
      <c r="GIC976" s="26"/>
      <c r="GID976" s="26"/>
      <c r="GIE976" s="26"/>
      <c r="GIF976" s="26"/>
      <c r="GIG976" s="26"/>
      <c r="GIH976" s="26"/>
      <c r="GII976" s="26"/>
      <c r="GIJ976" s="26"/>
      <c r="GIK976" s="26"/>
      <c r="GIL976" s="26"/>
      <c r="GIM976" s="26"/>
      <c r="GIN976" s="26"/>
      <c r="GIO976" s="26"/>
      <c r="GIP976" s="26"/>
      <c r="GIQ976" s="26"/>
      <c r="GIR976" s="26"/>
      <c r="GIS976" s="26"/>
      <c r="GIT976" s="26"/>
      <c r="GIU976" s="26"/>
      <c r="GIV976" s="26"/>
      <c r="GIW976" s="26"/>
      <c r="GIX976" s="26"/>
      <c r="GIY976" s="26"/>
      <c r="GIZ976" s="26"/>
      <c r="GJA976" s="26"/>
      <c r="GJB976" s="26"/>
      <c r="GJC976" s="26"/>
      <c r="GJD976" s="26"/>
      <c r="GJE976" s="26"/>
      <c r="GJF976" s="26"/>
      <c r="GJG976" s="26"/>
      <c r="GJH976" s="26"/>
      <c r="GJI976" s="26"/>
      <c r="GJJ976" s="26"/>
      <c r="GJK976" s="26"/>
      <c r="GJL976" s="26"/>
      <c r="GJM976" s="26"/>
      <c r="GJN976" s="26"/>
      <c r="GJO976" s="26"/>
      <c r="GJP976" s="26"/>
      <c r="GJQ976" s="26"/>
      <c r="GJR976" s="26"/>
      <c r="GJS976" s="26"/>
      <c r="GJT976" s="26"/>
      <c r="GJU976" s="26"/>
      <c r="GJV976" s="26"/>
      <c r="GJW976" s="26"/>
      <c r="GJX976" s="26"/>
      <c r="GJY976" s="26"/>
      <c r="GJZ976" s="26"/>
      <c r="GKA976" s="26"/>
      <c r="GKB976" s="26"/>
      <c r="GKC976" s="26"/>
      <c r="GKD976" s="26"/>
      <c r="GKE976" s="26"/>
      <c r="GKF976" s="26"/>
      <c r="GKG976" s="26"/>
      <c r="GKH976" s="26"/>
      <c r="GKI976" s="26"/>
      <c r="GKJ976" s="26"/>
      <c r="GKK976" s="26"/>
      <c r="GKL976" s="26"/>
      <c r="GKM976" s="26"/>
      <c r="GKN976" s="26"/>
      <c r="GKO976" s="26"/>
      <c r="GKP976" s="26"/>
      <c r="GKQ976" s="26"/>
      <c r="GKR976" s="26"/>
      <c r="GKS976" s="26"/>
      <c r="GKT976" s="26"/>
      <c r="GKU976" s="26"/>
      <c r="GKV976" s="26"/>
      <c r="GKW976" s="26"/>
      <c r="GKX976" s="26"/>
      <c r="GKY976" s="26"/>
      <c r="GKZ976" s="26"/>
      <c r="GLA976" s="26"/>
      <c r="GLB976" s="26"/>
      <c r="GLC976" s="26"/>
      <c r="GLD976" s="26"/>
      <c r="GLE976" s="26"/>
      <c r="GLF976" s="26"/>
      <c r="GLG976" s="26"/>
      <c r="GLH976" s="26"/>
      <c r="GLI976" s="26"/>
      <c r="GLJ976" s="26"/>
      <c r="GLK976" s="26"/>
      <c r="GLL976" s="26"/>
      <c r="GLM976" s="26"/>
      <c r="GLN976" s="26"/>
      <c r="GLO976" s="26"/>
      <c r="GLP976" s="26"/>
      <c r="GLQ976" s="26"/>
      <c r="GLR976" s="26"/>
      <c r="GLS976" s="26"/>
      <c r="GLT976" s="26"/>
      <c r="GLU976" s="26"/>
      <c r="GLV976" s="26"/>
      <c r="GLW976" s="26"/>
      <c r="GLX976" s="26"/>
      <c r="GLY976" s="26"/>
      <c r="GLZ976" s="26"/>
      <c r="GMA976" s="26"/>
      <c r="GMB976" s="26"/>
      <c r="GMC976" s="26"/>
      <c r="GMD976" s="26"/>
      <c r="GME976" s="26"/>
      <c r="GMF976" s="26"/>
      <c r="GMG976" s="26"/>
      <c r="GMH976" s="26"/>
      <c r="GMI976" s="26"/>
      <c r="GMJ976" s="26"/>
      <c r="GMK976" s="26"/>
      <c r="GML976" s="26"/>
      <c r="GMM976" s="26"/>
      <c r="GMN976" s="26"/>
      <c r="GMO976" s="26"/>
      <c r="GMP976" s="26"/>
      <c r="GMQ976" s="26"/>
      <c r="GMR976" s="26"/>
      <c r="GMS976" s="26"/>
      <c r="GMT976" s="26"/>
      <c r="GMU976" s="26"/>
      <c r="GMV976" s="26"/>
      <c r="GMW976" s="26"/>
      <c r="GMX976" s="26"/>
      <c r="GMY976" s="26"/>
      <c r="GMZ976" s="26"/>
      <c r="GNA976" s="26"/>
      <c r="GNB976" s="26"/>
      <c r="GNC976" s="26"/>
      <c r="GND976" s="26"/>
      <c r="GNE976" s="26"/>
      <c r="GNF976" s="26"/>
      <c r="GNG976" s="26"/>
      <c r="GNH976" s="26"/>
      <c r="GNI976" s="26"/>
      <c r="GNJ976" s="26"/>
      <c r="GNK976" s="26"/>
      <c r="GNL976" s="26"/>
      <c r="GNM976" s="26"/>
      <c r="GNN976" s="26"/>
      <c r="GNO976" s="26"/>
      <c r="GNP976" s="26"/>
      <c r="GNQ976" s="26"/>
      <c r="GNR976" s="26"/>
      <c r="GNS976" s="26"/>
      <c r="GNT976" s="26"/>
      <c r="GNU976" s="26"/>
      <c r="GNV976" s="26"/>
      <c r="GNW976" s="26"/>
      <c r="GNX976" s="26"/>
      <c r="GNY976" s="26"/>
      <c r="GNZ976" s="26"/>
      <c r="GOA976" s="26"/>
      <c r="GOB976" s="26"/>
      <c r="GOC976" s="26"/>
      <c r="GOD976" s="26"/>
      <c r="GOE976" s="26"/>
      <c r="GOF976" s="26"/>
      <c r="GOG976" s="26"/>
      <c r="GOH976" s="26"/>
      <c r="GOI976" s="26"/>
      <c r="GOJ976" s="26"/>
      <c r="GOK976" s="26"/>
      <c r="GOL976" s="26"/>
      <c r="GOM976" s="26"/>
      <c r="GON976" s="26"/>
      <c r="GOO976" s="26"/>
      <c r="GOP976" s="26"/>
      <c r="GOQ976" s="26"/>
      <c r="GOR976" s="26"/>
      <c r="GOS976" s="26"/>
      <c r="GOT976" s="26"/>
      <c r="GOU976" s="26"/>
      <c r="GOV976" s="26"/>
      <c r="GOW976" s="26"/>
      <c r="GOX976" s="26"/>
      <c r="GOY976" s="26"/>
      <c r="GOZ976" s="26"/>
      <c r="GPA976" s="26"/>
      <c r="GPB976" s="26"/>
      <c r="GPC976" s="26"/>
      <c r="GPD976" s="26"/>
      <c r="GPE976" s="26"/>
      <c r="GPF976" s="26"/>
      <c r="GPG976" s="26"/>
      <c r="GPH976" s="26"/>
      <c r="GPI976" s="26"/>
      <c r="GPJ976" s="26"/>
      <c r="GPK976" s="26"/>
      <c r="GPL976" s="26"/>
      <c r="GPM976" s="26"/>
      <c r="GPN976" s="26"/>
      <c r="GPO976" s="26"/>
      <c r="GPP976" s="26"/>
      <c r="GPQ976" s="26"/>
      <c r="GPR976" s="26"/>
      <c r="GPS976" s="26"/>
      <c r="GPT976" s="26"/>
      <c r="GPU976" s="26"/>
      <c r="GPV976" s="26"/>
      <c r="GPW976" s="26"/>
      <c r="GPX976" s="26"/>
      <c r="GPY976" s="26"/>
      <c r="GPZ976" s="26"/>
      <c r="GQA976" s="26"/>
      <c r="GQB976" s="26"/>
      <c r="GQC976" s="26"/>
      <c r="GQD976" s="26"/>
      <c r="GQE976" s="26"/>
      <c r="GQF976" s="26"/>
      <c r="GQG976" s="26"/>
      <c r="GQH976" s="26"/>
      <c r="GQI976" s="26"/>
      <c r="GQJ976" s="26"/>
      <c r="GQK976" s="26"/>
      <c r="GQL976" s="26"/>
      <c r="GQM976" s="26"/>
      <c r="GQN976" s="26"/>
      <c r="GQO976" s="26"/>
      <c r="GQP976" s="26"/>
      <c r="GQQ976" s="26"/>
      <c r="GQR976" s="26"/>
      <c r="GQS976" s="26"/>
      <c r="GQT976" s="26"/>
      <c r="GQU976" s="26"/>
      <c r="GQV976" s="26"/>
      <c r="GQW976" s="26"/>
      <c r="GQX976" s="26"/>
      <c r="GQY976" s="26"/>
      <c r="GQZ976" s="26"/>
      <c r="GRA976" s="26"/>
      <c r="GRB976" s="26"/>
      <c r="GRC976" s="26"/>
      <c r="GRD976" s="26"/>
      <c r="GRE976" s="26"/>
      <c r="GRF976" s="26"/>
      <c r="GRG976" s="26"/>
      <c r="GRH976" s="26"/>
      <c r="GRI976" s="26"/>
      <c r="GRJ976" s="26"/>
      <c r="GRK976" s="26"/>
      <c r="GRL976" s="26"/>
      <c r="GRM976" s="26"/>
      <c r="GRN976" s="26"/>
      <c r="GRO976" s="26"/>
      <c r="GRP976" s="26"/>
      <c r="GRQ976" s="26"/>
      <c r="GRR976" s="26"/>
      <c r="GRS976" s="26"/>
      <c r="GRT976" s="26"/>
      <c r="GRU976" s="26"/>
      <c r="GRV976" s="26"/>
      <c r="GRW976" s="26"/>
      <c r="GRX976" s="26"/>
      <c r="GRY976" s="26"/>
      <c r="GRZ976" s="26"/>
      <c r="GSA976" s="26"/>
      <c r="GSB976" s="26"/>
      <c r="GSC976" s="26"/>
      <c r="GSD976" s="26"/>
      <c r="GSE976" s="26"/>
      <c r="GSF976" s="26"/>
      <c r="GSG976" s="26"/>
      <c r="GSH976" s="26"/>
      <c r="GSI976" s="26"/>
      <c r="GSJ976" s="26"/>
      <c r="GSK976" s="26"/>
      <c r="GSL976" s="26"/>
      <c r="GSM976" s="26"/>
      <c r="GSN976" s="26"/>
      <c r="GSO976" s="26"/>
      <c r="GSP976" s="26"/>
      <c r="GSQ976" s="26"/>
      <c r="GSR976" s="26"/>
      <c r="GSS976" s="26"/>
      <c r="GST976" s="26"/>
      <c r="GSU976" s="26"/>
      <c r="GSV976" s="26"/>
      <c r="GSW976" s="26"/>
      <c r="GSX976" s="26"/>
      <c r="GSY976" s="26"/>
      <c r="GSZ976" s="26"/>
      <c r="GTA976" s="26"/>
      <c r="GTB976" s="26"/>
      <c r="GTC976" s="26"/>
      <c r="GTD976" s="26"/>
      <c r="GTE976" s="26"/>
      <c r="GTF976" s="26"/>
      <c r="GTG976" s="26"/>
      <c r="GTH976" s="26"/>
      <c r="GTI976" s="26"/>
      <c r="GTJ976" s="26"/>
      <c r="GTK976" s="26"/>
      <c r="GTL976" s="26"/>
      <c r="GTM976" s="26"/>
      <c r="GTN976" s="26"/>
      <c r="GTO976" s="26"/>
      <c r="GTP976" s="26"/>
      <c r="GTQ976" s="26"/>
      <c r="GTR976" s="26"/>
      <c r="GTS976" s="26"/>
      <c r="GTT976" s="26"/>
      <c r="GTU976" s="26"/>
      <c r="GTV976" s="26"/>
      <c r="GTW976" s="26"/>
      <c r="GTX976" s="26"/>
      <c r="GTY976" s="26"/>
      <c r="GTZ976" s="26"/>
      <c r="GUA976" s="26"/>
      <c r="GUB976" s="26"/>
      <c r="GUC976" s="26"/>
      <c r="GUD976" s="26"/>
      <c r="GUE976" s="26"/>
      <c r="GUF976" s="26"/>
      <c r="GUG976" s="26"/>
      <c r="GUH976" s="26"/>
      <c r="GUI976" s="26"/>
      <c r="GUJ976" s="26"/>
      <c r="GUK976" s="26"/>
      <c r="GUL976" s="26"/>
      <c r="GUM976" s="26"/>
      <c r="GUN976" s="26"/>
      <c r="GUO976" s="26"/>
      <c r="GUP976" s="26"/>
      <c r="GUQ976" s="26"/>
      <c r="GUR976" s="26"/>
      <c r="GUS976" s="26"/>
      <c r="GUT976" s="26"/>
      <c r="GUU976" s="26"/>
      <c r="GUV976" s="26"/>
      <c r="GUW976" s="26"/>
      <c r="GUX976" s="26"/>
      <c r="GUY976" s="26"/>
      <c r="GUZ976" s="26"/>
      <c r="GVA976" s="26"/>
      <c r="GVB976" s="26"/>
      <c r="GVC976" s="26"/>
      <c r="GVD976" s="26"/>
      <c r="GVE976" s="26"/>
      <c r="GVF976" s="26"/>
      <c r="GVG976" s="26"/>
      <c r="GVH976" s="26"/>
      <c r="GVI976" s="26"/>
      <c r="GVJ976" s="26"/>
      <c r="GVK976" s="26"/>
      <c r="GVL976" s="26"/>
      <c r="GVM976" s="26"/>
      <c r="GVN976" s="26"/>
      <c r="GVO976" s="26"/>
      <c r="GVP976" s="26"/>
      <c r="GVQ976" s="26"/>
      <c r="GVR976" s="26"/>
      <c r="GVS976" s="26"/>
      <c r="GVT976" s="26"/>
      <c r="GVU976" s="26"/>
      <c r="GVV976" s="26"/>
      <c r="GVW976" s="26"/>
      <c r="GVX976" s="26"/>
      <c r="GVY976" s="26"/>
      <c r="GVZ976" s="26"/>
      <c r="GWA976" s="26"/>
      <c r="GWB976" s="26"/>
      <c r="GWC976" s="26"/>
      <c r="GWD976" s="26"/>
      <c r="GWE976" s="26"/>
      <c r="GWF976" s="26"/>
      <c r="GWG976" s="26"/>
      <c r="GWH976" s="26"/>
      <c r="GWI976" s="26"/>
      <c r="GWJ976" s="26"/>
      <c r="GWK976" s="26"/>
      <c r="GWL976" s="26"/>
      <c r="GWM976" s="26"/>
      <c r="GWN976" s="26"/>
      <c r="GWO976" s="26"/>
      <c r="GWP976" s="26"/>
      <c r="GWQ976" s="26"/>
      <c r="GWR976" s="26"/>
      <c r="GWS976" s="26"/>
      <c r="GWT976" s="26"/>
      <c r="GWU976" s="26"/>
      <c r="GWV976" s="26"/>
      <c r="GWW976" s="26"/>
      <c r="GWX976" s="26"/>
      <c r="GWY976" s="26"/>
      <c r="GWZ976" s="26"/>
      <c r="GXA976" s="26"/>
      <c r="GXB976" s="26"/>
      <c r="GXC976" s="26"/>
      <c r="GXD976" s="26"/>
      <c r="GXE976" s="26"/>
      <c r="GXF976" s="26"/>
      <c r="GXG976" s="26"/>
      <c r="GXH976" s="26"/>
      <c r="GXI976" s="26"/>
      <c r="GXJ976" s="26"/>
      <c r="GXK976" s="26"/>
      <c r="GXL976" s="26"/>
      <c r="GXM976" s="26"/>
      <c r="GXN976" s="26"/>
      <c r="GXO976" s="26"/>
      <c r="GXP976" s="26"/>
      <c r="GXQ976" s="26"/>
      <c r="GXR976" s="26"/>
      <c r="GXS976" s="26"/>
      <c r="GXT976" s="26"/>
      <c r="GXU976" s="26"/>
      <c r="GXV976" s="26"/>
      <c r="GXW976" s="26"/>
      <c r="GXX976" s="26"/>
      <c r="GXY976" s="26"/>
      <c r="GXZ976" s="26"/>
      <c r="GYA976" s="26"/>
      <c r="GYB976" s="26"/>
      <c r="GYC976" s="26"/>
      <c r="GYD976" s="26"/>
      <c r="GYE976" s="26"/>
      <c r="GYF976" s="26"/>
      <c r="GYG976" s="26"/>
      <c r="GYH976" s="26"/>
      <c r="GYI976" s="26"/>
      <c r="GYJ976" s="26"/>
      <c r="GYK976" s="26"/>
      <c r="GYL976" s="26"/>
      <c r="GYM976" s="26"/>
      <c r="GYN976" s="26"/>
      <c r="GYO976" s="26"/>
      <c r="GYP976" s="26"/>
      <c r="GYQ976" s="26"/>
      <c r="GYR976" s="26"/>
      <c r="GYS976" s="26"/>
      <c r="GYT976" s="26"/>
      <c r="GYU976" s="26"/>
      <c r="GYV976" s="26"/>
      <c r="GYW976" s="26"/>
      <c r="GYX976" s="26"/>
      <c r="GYY976" s="26"/>
      <c r="GYZ976" s="26"/>
      <c r="GZA976" s="26"/>
      <c r="GZB976" s="26"/>
      <c r="GZC976" s="26"/>
      <c r="GZD976" s="26"/>
      <c r="GZE976" s="26"/>
      <c r="GZF976" s="26"/>
      <c r="GZG976" s="26"/>
      <c r="GZH976" s="26"/>
      <c r="GZI976" s="26"/>
      <c r="GZJ976" s="26"/>
      <c r="GZK976" s="26"/>
      <c r="GZL976" s="26"/>
      <c r="GZM976" s="26"/>
      <c r="GZN976" s="26"/>
      <c r="GZO976" s="26"/>
      <c r="GZP976" s="26"/>
      <c r="GZQ976" s="26"/>
      <c r="GZR976" s="26"/>
      <c r="GZS976" s="26"/>
      <c r="GZT976" s="26"/>
      <c r="GZU976" s="26"/>
      <c r="GZV976" s="26"/>
      <c r="GZW976" s="26"/>
      <c r="GZX976" s="26"/>
      <c r="GZY976" s="26"/>
      <c r="GZZ976" s="26"/>
      <c r="HAA976" s="26"/>
      <c r="HAB976" s="26"/>
      <c r="HAC976" s="26"/>
      <c r="HAD976" s="26"/>
      <c r="HAE976" s="26"/>
      <c r="HAF976" s="26"/>
      <c r="HAG976" s="26"/>
      <c r="HAH976" s="26"/>
      <c r="HAI976" s="26"/>
      <c r="HAJ976" s="26"/>
      <c r="HAK976" s="26"/>
      <c r="HAL976" s="26"/>
      <c r="HAM976" s="26"/>
      <c r="HAN976" s="26"/>
      <c r="HAO976" s="26"/>
      <c r="HAP976" s="26"/>
      <c r="HAQ976" s="26"/>
      <c r="HAR976" s="26"/>
      <c r="HAS976" s="26"/>
      <c r="HAT976" s="26"/>
      <c r="HAU976" s="26"/>
      <c r="HAV976" s="26"/>
      <c r="HAW976" s="26"/>
      <c r="HAX976" s="26"/>
      <c r="HAY976" s="26"/>
      <c r="HAZ976" s="26"/>
      <c r="HBA976" s="26"/>
      <c r="HBB976" s="26"/>
      <c r="HBC976" s="26"/>
      <c r="HBD976" s="26"/>
      <c r="HBE976" s="26"/>
      <c r="HBF976" s="26"/>
      <c r="HBG976" s="26"/>
      <c r="HBH976" s="26"/>
      <c r="HBI976" s="26"/>
      <c r="HBJ976" s="26"/>
      <c r="HBK976" s="26"/>
      <c r="HBL976" s="26"/>
      <c r="HBM976" s="26"/>
      <c r="HBN976" s="26"/>
      <c r="HBO976" s="26"/>
      <c r="HBP976" s="26"/>
      <c r="HBQ976" s="26"/>
      <c r="HBR976" s="26"/>
      <c r="HBS976" s="26"/>
      <c r="HBT976" s="26"/>
      <c r="HBU976" s="26"/>
      <c r="HBV976" s="26"/>
      <c r="HBW976" s="26"/>
      <c r="HBX976" s="26"/>
      <c r="HBY976" s="26"/>
      <c r="HBZ976" s="26"/>
      <c r="HCA976" s="26"/>
      <c r="HCB976" s="26"/>
      <c r="HCC976" s="26"/>
      <c r="HCD976" s="26"/>
      <c r="HCE976" s="26"/>
      <c r="HCF976" s="26"/>
      <c r="HCG976" s="26"/>
      <c r="HCH976" s="26"/>
      <c r="HCI976" s="26"/>
      <c r="HCJ976" s="26"/>
      <c r="HCK976" s="26"/>
      <c r="HCL976" s="26"/>
      <c r="HCM976" s="26"/>
      <c r="HCN976" s="26"/>
      <c r="HCO976" s="26"/>
      <c r="HCP976" s="26"/>
      <c r="HCQ976" s="26"/>
      <c r="HCR976" s="26"/>
      <c r="HCS976" s="26"/>
      <c r="HCT976" s="26"/>
      <c r="HCU976" s="26"/>
      <c r="HCV976" s="26"/>
      <c r="HCW976" s="26"/>
      <c r="HCX976" s="26"/>
      <c r="HCY976" s="26"/>
      <c r="HCZ976" s="26"/>
      <c r="HDA976" s="26"/>
      <c r="HDB976" s="26"/>
      <c r="HDC976" s="26"/>
      <c r="HDD976" s="26"/>
      <c r="HDE976" s="26"/>
      <c r="HDF976" s="26"/>
      <c r="HDG976" s="26"/>
      <c r="HDH976" s="26"/>
      <c r="HDI976" s="26"/>
      <c r="HDJ976" s="26"/>
      <c r="HDK976" s="26"/>
      <c r="HDL976" s="26"/>
      <c r="HDM976" s="26"/>
      <c r="HDN976" s="26"/>
      <c r="HDO976" s="26"/>
      <c r="HDP976" s="26"/>
      <c r="HDQ976" s="26"/>
      <c r="HDR976" s="26"/>
      <c r="HDS976" s="26"/>
      <c r="HDT976" s="26"/>
      <c r="HDU976" s="26"/>
      <c r="HDV976" s="26"/>
      <c r="HDW976" s="26"/>
      <c r="HDX976" s="26"/>
      <c r="HDY976" s="26"/>
      <c r="HDZ976" s="26"/>
      <c r="HEA976" s="26"/>
      <c r="HEB976" s="26"/>
      <c r="HEC976" s="26"/>
      <c r="HED976" s="26"/>
      <c r="HEE976" s="26"/>
      <c r="HEF976" s="26"/>
      <c r="HEG976" s="26"/>
      <c r="HEH976" s="26"/>
      <c r="HEI976" s="26"/>
      <c r="HEJ976" s="26"/>
      <c r="HEK976" s="26"/>
      <c r="HEL976" s="26"/>
      <c r="HEM976" s="26"/>
      <c r="HEN976" s="26"/>
      <c r="HEO976" s="26"/>
      <c r="HEP976" s="26"/>
      <c r="HEQ976" s="26"/>
      <c r="HER976" s="26"/>
      <c r="HES976" s="26"/>
      <c r="HET976" s="26"/>
      <c r="HEU976" s="26"/>
      <c r="HEV976" s="26"/>
      <c r="HEW976" s="26"/>
      <c r="HEX976" s="26"/>
      <c r="HEY976" s="26"/>
      <c r="HEZ976" s="26"/>
      <c r="HFA976" s="26"/>
      <c r="HFB976" s="26"/>
      <c r="HFC976" s="26"/>
      <c r="HFD976" s="26"/>
      <c r="HFE976" s="26"/>
      <c r="HFF976" s="26"/>
      <c r="HFG976" s="26"/>
      <c r="HFH976" s="26"/>
      <c r="HFI976" s="26"/>
      <c r="HFJ976" s="26"/>
      <c r="HFK976" s="26"/>
      <c r="HFL976" s="26"/>
      <c r="HFM976" s="26"/>
      <c r="HFN976" s="26"/>
      <c r="HFO976" s="26"/>
      <c r="HFP976" s="26"/>
      <c r="HFQ976" s="26"/>
      <c r="HFR976" s="26"/>
      <c r="HFS976" s="26"/>
      <c r="HFT976" s="26"/>
      <c r="HFU976" s="26"/>
      <c r="HFV976" s="26"/>
      <c r="HFW976" s="26"/>
      <c r="HFX976" s="26"/>
      <c r="HFY976" s="26"/>
      <c r="HFZ976" s="26"/>
      <c r="HGA976" s="26"/>
      <c r="HGB976" s="26"/>
      <c r="HGC976" s="26"/>
      <c r="HGD976" s="26"/>
      <c r="HGE976" s="26"/>
      <c r="HGF976" s="26"/>
      <c r="HGG976" s="26"/>
      <c r="HGH976" s="26"/>
      <c r="HGI976" s="26"/>
      <c r="HGJ976" s="26"/>
      <c r="HGK976" s="26"/>
      <c r="HGL976" s="26"/>
      <c r="HGM976" s="26"/>
      <c r="HGN976" s="26"/>
      <c r="HGO976" s="26"/>
      <c r="HGP976" s="26"/>
      <c r="HGQ976" s="26"/>
      <c r="HGR976" s="26"/>
      <c r="HGS976" s="26"/>
      <c r="HGT976" s="26"/>
      <c r="HGU976" s="26"/>
      <c r="HGV976" s="26"/>
      <c r="HGW976" s="26"/>
      <c r="HGX976" s="26"/>
      <c r="HGY976" s="26"/>
      <c r="HGZ976" s="26"/>
      <c r="HHA976" s="26"/>
      <c r="HHB976" s="26"/>
      <c r="HHC976" s="26"/>
      <c r="HHD976" s="26"/>
      <c r="HHE976" s="26"/>
      <c r="HHF976" s="26"/>
      <c r="HHG976" s="26"/>
      <c r="HHH976" s="26"/>
      <c r="HHI976" s="26"/>
      <c r="HHJ976" s="26"/>
      <c r="HHK976" s="26"/>
      <c r="HHL976" s="26"/>
      <c r="HHM976" s="26"/>
      <c r="HHN976" s="26"/>
      <c r="HHO976" s="26"/>
      <c r="HHP976" s="26"/>
      <c r="HHQ976" s="26"/>
      <c r="HHR976" s="26"/>
      <c r="HHS976" s="26"/>
      <c r="HHT976" s="26"/>
      <c r="HHU976" s="26"/>
      <c r="HHV976" s="26"/>
      <c r="HHW976" s="26"/>
      <c r="HHX976" s="26"/>
      <c r="HHY976" s="26"/>
      <c r="HHZ976" s="26"/>
      <c r="HIA976" s="26"/>
      <c r="HIB976" s="26"/>
      <c r="HIC976" s="26"/>
      <c r="HID976" s="26"/>
      <c r="HIE976" s="26"/>
      <c r="HIF976" s="26"/>
      <c r="HIG976" s="26"/>
      <c r="HIH976" s="26"/>
      <c r="HII976" s="26"/>
      <c r="HIJ976" s="26"/>
      <c r="HIK976" s="26"/>
      <c r="HIL976" s="26"/>
      <c r="HIM976" s="26"/>
      <c r="HIN976" s="26"/>
      <c r="HIO976" s="26"/>
      <c r="HIP976" s="26"/>
      <c r="HIQ976" s="26"/>
      <c r="HIR976" s="26"/>
      <c r="HIS976" s="26"/>
      <c r="HIT976" s="26"/>
      <c r="HIU976" s="26"/>
      <c r="HIV976" s="26"/>
      <c r="HIW976" s="26"/>
      <c r="HIX976" s="26"/>
      <c r="HIY976" s="26"/>
      <c r="HIZ976" s="26"/>
      <c r="HJA976" s="26"/>
      <c r="HJB976" s="26"/>
      <c r="HJC976" s="26"/>
      <c r="HJD976" s="26"/>
      <c r="HJE976" s="26"/>
      <c r="HJF976" s="26"/>
      <c r="HJG976" s="26"/>
      <c r="HJH976" s="26"/>
      <c r="HJI976" s="26"/>
      <c r="HJJ976" s="26"/>
      <c r="HJK976" s="26"/>
      <c r="HJL976" s="26"/>
      <c r="HJM976" s="26"/>
      <c r="HJN976" s="26"/>
      <c r="HJO976" s="26"/>
      <c r="HJP976" s="26"/>
      <c r="HJQ976" s="26"/>
      <c r="HJR976" s="26"/>
      <c r="HJS976" s="26"/>
      <c r="HJT976" s="26"/>
      <c r="HJU976" s="26"/>
      <c r="HJV976" s="26"/>
      <c r="HJW976" s="26"/>
      <c r="HJX976" s="26"/>
      <c r="HJY976" s="26"/>
      <c r="HJZ976" s="26"/>
      <c r="HKA976" s="26"/>
      <c r="HKB976" s="26"/>
      <c r="HKC976" s="26"/>
      <c r="HKD976" s="26"/>
      <c r="HKE976" s="26"/>
      <c r="HKF976" s="26"/>
      <c r="HKG976" s="26"/>
      <c r="HKH976" s="26"/>
      <c r="HKI976" s="26"/>
      <c r="HKJ976" s="26"/>
      <c r="HKK976" s="26"/>
      <c r="HKL976" s="26"/>
      <c r="HKM976" s="26"/>
      <c r="HKN976" s="26"/>
      <c r="HKO976" s="26"/>
      <c r="HKP976" s="26"/>
      <c r="HKQ976" s="26"/>
      <c r="HKR976" s="26"/>
      <c r="HKS976" s="26"/>
      <c r="HKT976" s="26"/>
      <c r="HKU976" s="26"/>
      <c r="HKV976" s="26"/>
      <c r="HKW976" s="26"/>
      <c r="HKX976" s="26"/>
      <c r="HKY976" s="26"/>
      <c r="HKZ976" s="26"/>
      <c r="HLA976" s="26"/>
      <c r="HLB976" s="26"/>
      <c r="HLC976" s="26"/>
      <c r="HLD976" s="26"/>
      <c r="HLE976" s="26"/>
      <c r="HLF976" s="26"/>
      <c r="HLG976" s="26"/>
      <c r="HLH976" s="26"/>
      <c r="HLI976" s="26"/>
      <c r="HLJ976" s="26"/>
      <c r="HLK976" s="26"/>
      <c r="HLL976" s="26"/>
      <c r="HLM976" s="26"/>
      <c r="HLN976" s="26"/>
      <c r="HLO976" s="26"/>
      <c r="HLP976" s="26"/>
      <c r="HLQ976" s="26"/>
      <c r="HLR976" s="26"/>
      <c r="HLS976" s="26"/>
      <c r="HLT976" s="26"/>
      <c r="HLU976" s="26"/>
      <c r="HLV976" s="26"/>
      <c r="HLW976" s="26"/>
      <c r="HLX976" s="26"/>
      <c r="HLY976" s="26"/>
      <c r="HLZ976" s="26"/>
      <c r="HMA976" s="26"/>
      <c r="HMB976" s="26"/>
      <c r="HMC976" s="26"/>
      <c r="HMD976" s="26"/>
      <c r="HME976" s="26"/>
      <c r="HMF976" s="26"/>
      <c r="HMG976" s="26"/>
      <c r="HMH976" s="26"/>
      <c r="HMI976" s="26"/>
      <c r="HMJ976" s="26"/>
      <c r="HMK976" s="26"/>
      <c r="HML976" s="26"/>
      <c r="HMM976" s="26"/>
      <c r="HMN976" s="26"/>
      <c r="HMO976" s="26"/>
      <c r="HMP976" s="26"/>
      <c r="HMQ976" s="26"/>
      <c r="HMR976" s="26"/>
      <c r="HMS976" s="26"/>
      <c r="HMT976" s="26"/>
      <c r="HMU976" s="26"/>
      <c r="HMV976" s="26"/>
      <c r="HMW976" s="26"/>
      <c r="HMX976" s="26"/>
      <c r="HMY976" s="26"/>
      <c r="HMZ976" s="26"/>
      <c r="HNA976" s="26"/>
      <c r="HNB976" s="26"/>
      <c r="HNC976" s="26"/>
      <c r="HND976" s="26"/>
      <c r="HNE976" s="26"/>
      <c r="HNF976" s="26"/>
      <c r="HNG976" s="26"/>
      <c r="HNH976" s="26"/>
      <c r="HNI976" s="26"/>
      <c r="HNJ976" s="26"/>
      <c r="HNK976" s="26"/>
      <c r="HNL976" s="26"/>
      <c r="HNM976" s="26"/>
      <c r="HNN976" s="26"/>
      <c r="HNO976" s="26"/>
      <c r="HNP976" s="26"/>
      <c r="HNQ976" s="26"/>
      <c r="HNR976" s="26"/>
      <c r="HNS976" s="26"/>
      <c r="HNT976" s="26"/>
      <c r="HNU976" s="26"/>
      <c r="HNV976" s="26"/>
      <c r="HNW976" s="26"/>
      <c r="HNX976" s="26"/>
      <c r="HNY976" s="26"/>
      <c r="HNZ976" s="26"/>
      <c r="HOA976" s="26"/>
      <c r="HOB976" s="26"/>
      <c r="HOC976" s="26"/>
      <c r="HOD976" s="26"/>
      <c r="HOE976" s="26"/>
      <c r="HOF976" s="26"/>
      <c r="HOG976" s="26"/>
      <c r="HOH976" s="26"/>
      <c r="HOI976" s="26"/>
      <c r="HOJ976" s="26"/>
      <c r="HOK976" s="26"/>
      <c r="HOL976" s="26"/>
      <c r="HOM976" s="26"/>
      <c r="HON976" s="26"/>
      <c r="HOO976" s="26"/>
      <c r="HOP976" s="26"/>
      <c r="HOQ976" s="26"/>
      <c r="HOR976" s="26"/>
      <c r="HOS976" s="26"/>
      <c r="HOT976" s="26"/>
      <c r="HOU976" s="26"/>
      <c r="HOV976" s="26"/>
      <c r="HOW976" s="26"/>
      <c r="HOX976" s="26"/>
      <c r="HOY976" s="26"/>
      <c r="HOZ976" s="26"/>
      <c r="HPA976" s="26"/>
      <c r="HPB976" s="26"/>
      <c r="HPC976" s="26"/>
      <c r="HPD976" s="26"/>
      <c r="HPE976" s="26"/>
      <c r="HPF976" s="26"/>
      <c r="HPG976" s="26"/>
      <c r="HPH976" s="26"/>
      <c r="HPI976" s="26"/>
      <c r="HPJ976" s="26"/>
      <c r="HPK976" s="26"/>
      <c r="HPL976" s="26"/>
      <c r="HPM976" s="26"/>
      <c r="HPN976" s="26"/>
      <c r="HPO976" s="26"/>
      <c r="HPP976" s="26"/>
      <c r="HPQ976" s="26"/>
      <c r="HPR976" s="26"/>
      <c r="HPS976" s="26"/>
      <c r="HPT976" s="26"/>
      <c r="HPU976" s="26"/>
      <c r="HPV976" s="26"/>
      <c r="HPW976" s="26"/>
      <c r="HPX976" s="26"/>
      <c r="HPY976" s="26"/>
      <c r="HPZ976" s="26"/>
      <c r="HQA976" s="26"/>
      <c r="HQB976" s="26"/>
      <c r="HQC976" s="26"/>
      <c r="HQD976" s="26"/>
      <c r="HQE976" s="26"/>
      <c r="HQF976" s="26"/>
      <c r="HQG976" s="26"/>
      <c r="HQH976" s="26"/>
      <c r="HQI976" s="26"/>
      <c r="HQJ976" s="26"/>
      <c r="HQK976" s="26"/>
      <c r="HQL976" s="26"/>
      <c r="HQM976" s="26"/>
      <c r="HQN976" s="26"/>
      <c r="HQO976" s="26"/>
      <c r="HQP976" s="26"/>
      <c r="HQQ976" s="26"/>
      <c r="HQR976" s="26"/>
      <c r="HQS976" s="26"/>
      <c r="HQT976" s="26"/>
      <c r="HQU976" s="26"/>
      <c r="HQV976" s="26"/>
      <c r="HQW976" s="26"/>
      <c r="HQX976" s="26"/>
      <c r="HQY976" s="26"/>
      <c r="HQZ976" s="26"/>
      <c r="HRA976" s="26"/>
      <c r="HRB976" s="26"/>
      <c r="HRC976" s="26"/>
      <c r="HRD976" s="26"/>
      <c r="HRE976" s="26"/>
      <c r="HRF976" s="26"/>
      <c r="HRG976" s="26"/>
      <c r="HRH976" s="26"/>
      <c r="HRI976" s="26"/>
      <c r="HRJ976" s="26"/>
      <c r="HRK976" s="26"/>
      <c r="HRL976" s="26"/>
      <c r="HRM976" s="26"/>
      <c r="HRN976" s="26"/>
      <c r="HRO976" s="26"/>
      <c r="HRP976" s="26"/>
      <c r="HRQ976" s="26"/>
      <c r="HRR976" s="26"/>
      <c r="HRS976" s="26"/>
      <c r="HRT976" s="26"/>
      <c r="HRU976" s="26"/>
      <c r="HRV976" s="26"/>
      <c r="HRW976" s="26"/>
      <c r="HRX976" s="26"/>
      <c r="HRY976" s="26"/>
      <c r="HRZ976" s="26"/>
      <c r="HSA976" s="26"/>
      <c r="HSB976" s="26"/>
      <c r="HSC976" s="26"/>
      <c r="HSD976" s="26"/>
      <c r="HSE976" s="26"/>
      <c r="HSF976" s="26"/>
      <c r="HSG976" s="26"/>
      <c r="HSH976" s="26"/>
      <c r="HSI976" s="26"/>
      <c r="HSJ976" s="26"/>
      <c r="HSK976" s="26"/>
      <c r="HSL976" s="26"/>
      <c r="HSM976" s="26"/>
      <c r="HSN976" s="26"/>
      <c r="HSO976" s="26"/>
      <c r="HSP976" s="26"/>
      <c r="HSQ976" s="26"/>
      <c r="HSR976" s="26"/>
      <c r="HSS976" s="26"/>
      <c r="HST976" s="26"/>
      <c r="HSU976" s="26"/>
      <c r="HSV976" s="26"/>
      <c r="HSW976" s="26"/>
      <c r="HSX976" s="26"/>
      <c r="HSY976" s="26"/>
      <c r="HSZ976" s="26"/>
      <c r="HTA976" s="26"/>
      <c r="HTB976" s="26"/>
      <c r="HTC976" s="26"/>
      <c r="HTD976" s="26"/>
      <c r="HTE976" s="26"/>
      <c r="HTF976" s="26"/>
      <c r="HTG976" s="26"/>
      <c r="HTH976" s="26"/>
      <c r="HTI976" s="26"/>
      <c r="HTJ976" s="26"/>
      <c r="HTK976" s="26"/>
      <c r="HTL976" s="26"/>
      <c r="HTM976" s="26"/>
      <c r="HTN976" s="26"/>
      <c r="HTO976" s="26"/>
      <c r="HTP976" s="26"/>
      <c r="HTQ976" s="26"/>
      <c r="HTR976" s="26"/>
      <c r="HTS976" s="26"/>
      <c r="HTT976" s="26"/>
      <c r="HTU976" s="26"/>
      <c r="HTV976" s="26"/>
      <c r="HTW976" s="26"/>
      <c r="HTX976" s="26"/>
      <c r="HTY976" s="26"/>
      <c r="HTZ976" s="26"/>
      <c r="HUA976" s="26"/>
      <c r="HUB976" s="26"/>
      <c r="HUC976" s="26"/>
      <c r="HUD976" s="26"/>
      <c r="HUE976" s="26"/>
      <c r="HUF976" s="26"/>
      <c r="HUG976" s="26"/>
      <c r="HUH976" s="26"/>
      <c r="HUI976" s="26"/>
      <c r="HUJ976" s="26"/>
      <c r="HUK976" s="26"/>
      <c r="HUL976" s="26"/>
      <c r="HUM976" s="26"/>
      <c r="HUN976" s="26"/>
      <c r="HUO976" s="26"/>
      <c r="HUP976" s="26"/>
      <c r="HUQ976" s="26"/>
      <c r="HUR976" s="26"/>
      <c r="HUS976" s="26"/>
      <c r="HUT976" s="26"/>
      <c r="HUU976" s="26"/>
      <c r="HUV976" s="26"/>
      <c r="HUW976" s="26"/>
      <c r="HUX976" s="26"/>
      <c r="HUY976" s="26"/>
      <c r="HUZ976" s="26"/>
      <c r="HVA976" s="26"/>
      <c r="HVB976" s="26"/>
      <c r="HVC976" s="26"/>
      <c r="HVD976" s="26"/>
      <c r="HVE976" s="26"/>
      <c r="HVF976" s="26"/>
      <c r="HVG976" s="26"/>
      <c r="HVH976" s="26"/>
      <c r="HVI976" s="26"/>
      <c r="HVJ976" s="26"/>
      <c r="HVK976" s="26"/>
      <c r="HVL976" s="26"/>
      <c r="HVM976" s="26"/>
      <c r="HVN976" s="26"/>
      <c r="HVO976" s="26"/>
      <c r="HVP976" s="26"/>
      <c r="HVQ976" s="26"/>
      <c r="HVR976" s="26"/>
      <c r="HVS976" s="26"/>
      <c r="HVT976" s="26"/>
      <c r="HVU976" s="26"/>
      <c r="HVV976" s="26"/>
      <c r="HVW976" s="26"/>
      <c r="HVX976" s="26"/>
      <c r="HVY976" s="26"/>
      <c r="HVZ976" s="26"/>
      <c r="HWA976" s="26"/>
      <c r="HWB976" s="26"/>
      <c r="HWC976" s="26"/>
      <c r="HWD976" s="26"/>
      <c r="HWE976" s="26"/>
      <c r="HWF976" s="26"/>
      <c r="HWG976" s="26"/>
      <c r="HWH976" s="26"/>
      <c r="HWI976" s="26"/>
      <c r="HWJ976" s="26"/>
      <c r="HWK976" s="26"/>
      <c r="HWL976" s="26"/>
      <c r="HWM976" s="26"/>
      <c r="HWN976" s="26"/>
      <c r="HWO976" s="26"/>
      <c r="HWP976" s="26"/>
      <c r="HWQ976" s="26"/>
      <c r="HWR976" s="26"/>
      <c r="HWS976" s="26"/>
      <c r="HWT976" s="26"/>
      <c r="HWU976" s="26"/>
      <c r="HWV976" s="26"/>
      <c r="HWW976" s="26"/>
      <c r="HWX976" s="26"/>
      <c r="HWY976" s="26"/>
      <c r="HWZ976" s="26"/>
      <c r="HXA976" s="26"/>
      <c r="HXB976" s="26"/>
      <c r="HXC976" s="26"/>
      <c r="HXD976" s="26"/>
      <c r="HXE976" s="26"/>
      <c r="HXF976" s="26"/>
      <c r="HXG976" s="26"/>
      <c r="HXH976" s="26"/>
      <c r="HXI976" s="26"/>
      <c r="HXJ976" s="26"/>
      <c r="HXK976" s="26"/>
      <c r="HXL976" s="26"/>
      <c r="HXM976" s="26"/>
      <c r="HXN976" s="26"/>
      <c r="HXO976" s="26"/>
      <c r="HXP976" s="26"/>
      <c r="HXQ976" s="26"/>
      <c r="HXR976" s="26"/>
      <c r="HXS976" s="26"/>
      <c r="HXT976" s="26"/>
      <c r="HXU976" s="26"/>
      <c r="HXV976" s="26"/>
      <c r="HXW976" s="26"/>
      <c r="HXX976" s="26"/>
      <c r="HXY976" s="26"/>
      <c r="HXZ976" s="26"/>
      <c r="HYA976" s="26"/>
      <c r="HYB976" s="26"/>
      <c r="HYC976" s="26"/>
      <c r="HYD976" s="26"/>
      <c r="HYE976" s="26"/>
      <c r="HYF976" s="26"/>
      <c r="HYG976" s="26"/>
      <c r="HYH976" s="26"/>
      <c r="HYI976" s="26"/>
      <c r="HYJ976" s="26"/>
      <c r="HYK976" s="26"/>
      <c r="HYL976" s="26"/>
      <c r="HYM976" s="26"/>
      <c r="HYN976" s="26"/>
      <c r="HYO976" s="26"/>
      <c r="HYP976" s="26"/>
      <c r="HYQ976" s="26"/>
      <c r="HYR976" s="26"/>
      <c r="HYS976" s="26"/>
      <c r="HYT976" s="26"/>
      <c r="HYU976" s="26"/>
      <c r="HYV976" s="26"/>
      <c r="HYW976" s="26"/>
      <c r="HYX976" s="26"/>
      <c r="HYY976" s="26"/>
      <c r="HYZ976" s="26"/>
      <c r="HZA976" s="26"/>
      <c r="HZB976" s="26"/>
      <c r="HZC976" s="26"/>
      <c r="HZD976" s="26"/>
      <c r="HZE976" s="26"/>
      <c r="HZF976" s="26"/>
      <c r="HZG976" s="26"/>
      <c r="HZH976" s="26"/>
      <c r="HZI976" s="26"/>
      <c r="HZJ976" s="26"/>
      <c r="HZK976" s="26"/>
      <c r="HZL976" s="26"/>
      <c r="HZM976" s="26"/>
      <c r="HZN976" s="26"/>
      <c r="HZO976" s="26"/>
      <c r="HZP976" s="26"/>
      <c r="HZQ976" s="26"/>
      <c r="HZR976" s="26"/>
      <c r="HZS976" s="26"/>
      <c r="HZT976" s="26"/>
      <c r="HZU976" s="26"/>
      <c r="HZV976" s="26"/>
      <c r="HZW976" s="26"/>
      <c r="HZX976" s="26"/>
      <c r="HZY976" s="26"/>
      <c r="HZZ976" s="26"/>
      <c r="IAA976" s="26"/>
      <c r="IAB976" s="26"/>
      <c r="IAC976" s="26"/>
      <c r="IAD976" s="26"/>
      <c r="IAE976" s="26"/>
      <c r="IAF976" s="26"/>
      <c r="IAG976" s="26"/>
      <c r="IAH976" s="26"/>
      <c r="IAI976" s="26"/>
      <c r="IAJ976" s="26"/>
      <c r="IAK976" s="26"/>
      <c r="IAL976" s="26"/>
      <c r="IAM976" s="26"/>
      <c r="IAN976" s="26"/>
      <c r="IAO976" s="26"/>
      <c r="IAP976" s="26"/>
      <c r="IAQ976" s="26"/>
      <c r="IAR976" s="26"/>
      <c r="IAS976" s="26"/>
      <c r="IAT976" s="26"/>
      <c r="IAU976" s="26"/>
      <c r="IAV976" s="26"/>
      <c r="IAW976" s="26"/>
      <c r="IAX976" s="26"/>
      <c r="IAY976" s="26"/>
      <c r="IAZ976" s="26"/>
      <c r="IBA976" s="26"/>
      <c r="IBB976" s="26"/>
      <c r="IBC976" s="26"/>
      <c r="IBD976" s="26"/>
      <c r="IBE976" s="26"/>
      <c r="IBF976" s="26"/>
      <c r="IBG976" s="26"/>
      <c r="IBH976" s="26"/>
      <c r="IBI976" s="26"/>
      <c r="IBJ976" s="26"/>
      <c r="IBK976" s="26"/>
      <c r="IBL976" s="26"/>
      <c r="IBM976" s="26"/>
      <c r="IBN976" s="26"/>
      <c r="IBO976" s="26"/>
      <c r="IBP976" s="26"/>
      <c r="IBQ976" s="26"/>
      <c r="IBR976" s="26"/>
      <c r="IBS976" s="26"/>
      <c r="IBT976" s="26"/>
      <c r="IBU976" s="26"/>
      <c r="IBV976" s="26"/>
      <c r="IBW976" s="26"/>
      <c r="IBX976" s="26"/>
      <c r="IBY976" s="26"/>
      <c r="IBZ976" s="26"/>
      <c r="ICA976" s="26"/>
      <c r="ICB976" s="26"/>
      <c r="ICC976" s="26"/>
      <c r="ICD976" s="26"/>
      <c r="ICE976" s="26"/>
      <c r="ICF976" s="26"/>
      <c r="ICG976" s="26"/>
      <c r="ICH976" s="26"/>
      <c r="ICI976" s="26"/>
      <c r="ICJ976" s="26"/>
      <c r="ICK976" s="26"/>
      <c r="ICL976" s="26"/>
      <c r="ICM976" s="26"/>
      <c r="ICN976" s="26"/>
      <c r="ICO976" s="26"/>
      <c r="ICP976" s="26"/>
      <c r="ICQ976" s="26"/>
      <c r="ICR976" s="26"/>
      <c r="ICS976" s="26"/>
      <c r="ICT976" s="26"/>
      <c r="ICU976" s="26"/>
      <c r="ICV976" s="26"/>
      <c r="ICW976" s="26"/>
      <c r="ICX976" s="26"/>
      <c r="ICY976" s="26"/>
      <c r="ICZ976" s="26"/>
      <c r="IDA976" s="26"/>
      <c r="IDB976" s="26"/>
      <c r="IDC976" s="26"/>
      <c r="IDD976" s="26"/>
      <c r="IDE976" s="26"/>
      <c r="IDF976" s="26"/>
      <c r="IDG976" s="26"/>
      <c r="IDH976" s="26"/>
      <c r="IDI976" s="26"/>
      <c r="IDJ976" s="26"/>
      <c r="IDK976" s="26"/>
      <c r="IDL976" s="26"/>
      <c r="IDM976" s="26"/>
      <c r="IDN976" s="26"/>
      <c r="IDO976" s="26"/>
      <c r="IDP976" s="26"/>
      <c r="IDQ976" s="26"/>
      <c r="IDR976" s="26"/>
      <c r="IDS976" s="26"/>
      <c r="IDT976" s="26"/>
      <c r="IDU976" s="26"/>
      <c r="IDV976" s="26"/>
      <c r="IDW976" s="26"/>
      <c r="IDX976" s="26"/>
      <c r="IDY976" s="26"/>
      <c r="IDZ976" s="26"/>
      <c r="IEA976" s="26"/>
      <c r="IEB976" s="26"/>
      <c r="IEC976" s="26"/>
      <c r="IED976" s="26"/>
      <c r="IEE976" s="26"/>
      <c r="IEF976" s="26"/>
      <c r="IEG976" s="26"/>
      <c r="IEH976" s="26"/>
      <c r="IEI976" s="26"/>
      <c r="IEJ976" s="26"/>
      <c r="IEK976" s="26"/>
      <c r="IEL976" s="26"/>
      <c r="IEM976" s="26"/>
      <c r="IEN976" s="26"/>
      <c r="IEO976" s="26"/>
      <c r="IEP976" s="26"/>
      <c r="IEQ976" s="26"/>
      <c r="IER976" s="26"/>
      <c r="IES976" s="26"/>
      <c r="IET976" s="26"/>
      <c r="IEU976" s="26"/>
      <c r="IEV976" s="26"/>
      <c r="IEW976" s="26"/>
      <c r="IEX976" s="26"/>
      <c r="IEY976" s="26"/>
      <c r="IEZ976" s="26"/>
      <c r="IFA976" s="26"/>
      <c r="IFB976" s="26"/>
      <c r="IFC976" s="26"/>
      <c r="IFD976" s="26"/>
      <c r="IFE976" s="26"/>
      <c r="IFF976" s="26"/>
      <c r="IFG976" s="26"/>
      <c r="IFH976" s="26"/>
      <c r="IFI976" s="26"/>
      <c r="IFJ976" s="26"/>
      <c r="IFK976" s="26"/>
      <c r="IFL976" s="26"/>
      <c r="IFM976" s="26"/>
      <c r="IFN976" s="26"/>
      <c r="IFO976" s="26"/>
      <c r="IFP976" s="26"/>
      <c r="IFQ976" s="26"/>
      <c r="IFR976" s="26"/>
      <c r="IFS976" s="26"/>
      <c r="IFT976" s="26"/>
      <c r="IFU976" s="26"/>
      <c r="IFV976" s="26"/>
      <c r="IFW976" s="26"/>
      <c r="IFX976" s="26"/>
      <c r="IFY976" s="26"/>
      <c r="IFZ976" s="26"/>
      <c r="IGA976" s="26"/>
      <c r="IGB976" s="26"/>
      <c r="IGC976" s="26"/>
      <c r="IGD976" s="26"/>
      <c r="IGE976" s="26"/>
      <c r="IGF976" s="26"/>
      <c r="IGG976" s="26"/>
      <c r="IGH976" s="26"/>
      <c r="IGI976" s="26"/>
      <c r="IGJ976" s="26"/>
      <c r="IGK976" s="26"/>
      <c r="IGL976" s="26"/>
      <c r="IGM976" s="26"/>
      <c r="IGN976" s="26"/>
      <c r="IGO976" s="26"/>
      <c r="IGP976" s="26"/>
      <c r="IGQ976" s="26"/>
      <c r="IGR976" s="26"/>
      <c r="IGS976" s="26"/>
      <c r="IGT976" s="26"/>
      <c r="IGU976" s="26"/>
      <c r="IGV976" s="26"/>
      <c r="IGW976" s="26"/>
      <c r="IGX976" s="26"/>
      <c r="IGY976" s="26"/>
      <c r="IGZ976" s="26"/>
      <c r="IHA976" s="26"/>
      <c r="IHB976" s="26"/>
      <c r="IHC976" s="26"/>
      <c r="IHD976" s="26"/>
      <c r="IHE976" s="26"/>
      <c r="IHF976" s="26"/>
      <c r="IHG976" s="26"/>
      <c r="IHH976" s="26"/>
      <c r="IHI976" s="26"/>
      <c r="IHJ976" s="26"/>
      <c r="IHK976" s="26"/>
      <c r="IHL976" s="26"/>
      <c r="IHM976" s="26"/>
      <c r="IHN976" s="26"/>
      <c r="IHO976" s="26"/>
      <c r="IHP976" s="26"/>
      <c r="IHQ976" s="26"/>
      <c r="IHR976" s="26"/>
      <c r="IHS976" s="26"/>
      <c r="IHT976" s="26"/>
      <c r="IHU976" s="26"/>
      <c r="IHV976" s="26"/>
      <c r="IHW976" s="26"/>
      <c r="IHX976" s="26"/>
      <c r="IHY976" s="26"/>
      <c r="IHZ976" s="26"/>
      <c r="IIA976" s="26"/>
      <c r="IIB976" s="26"/>
      <c r="IIC976" s="26"/>
      <c r="IID976" s="26"/>
      <c r="IIE976" s="26"/>
      <c r="IIF976" s="26"/>
      <c r="IIG976" s="26"/>
      <c r="IIH976" s="26"/>
      <c r="III976" s="26"/>
      <c r="IIJ976" s="26"/>
      <c r="IIK976" s="26"/>
      <c r="IIL976" s="26"/>
      <c r="IIM976" s="26"/>
      <c r="IIN976" s="26"/>
      <c r="IIO976" s="26"/>
      <c r="IIP976" s="26"/>
      <c r="IIQ976" s="26"/>
      <c r="IIR976" s="26"/>
      <c r="IIS976" s="26"/>
      <c r="IIT976" s="26"/>
      <c r="IIU976" s="26"/>
      <c r="IIV976" s="26"/>
      <c r="IIW976" s="26"/>
      <c r="IIX976" s="26"/>
      <c r="IIY976" s="26"/>
      <c r="IIZ976" s="26"/>
      <c r="IJA976" s="26"/>
      <c r="IJB976" s="26"/>
      <c r="IJC976" s="26"/>
      <c r="IJD976" s="26"/>
      <c r="IJE976" s="26"/>
      <c r="IJF976" s="26"/>
      <c r="IJG976" s="26"/>
      <c r="IJH976" s="26"/>
      <c r="IJI976" s="26"/>
      <c r="IJJ976" s="26"/>
      <c r="IJK976" s="26"/>
      <c r="IJL976" s="26"/>
      <c r="IJM976" s="26"/>
      <c r="IJN976" s="26"/>
      <c r="IJO976" s="26"/>
      <c r="IJP976" s="26"/>
      <c r="IJQ976" s="26"/>
      <c r="IJR976" s="26"/>
      <c r="IJS976" s="26"/>
      <c r="IJT976" s="26"/>
      <c r="IJU976" s="26"/>
      <c r="IJV976" s="26"/>
      <c r="IJW976" s="26"/>
      <c r="IJX976" s="26"/>
      <c r="IJY976" s="26"/>
      <c r="IJZ976" s="26"/>
      <c r="IKA976" s="26"/>
      <c r="IKB976" s="26"/>
      <c r="IKC976" s="26"/>
      <c r="IKD976" s="26"/>
      <c r="IKE976" s="26"/>
      <c r="IKF976" s="26"/>
      <c r="IKG976" s="26"/>
      <c r="IKH976" s="26"/>
      <c r="IKI976" s="26"/>
      <c r="IKJ976" s="26"/>
      <c r="IKK976" s="26"/>
      <c r="IKL976" s="26"/>
      <c r="IKM976" s="26"/>
      <c r="IKN976" s="26"/>
      <c r="IKO976" s="26"/>
      <c r="IKP976" s="26"/>
      <c r="IKQ976" s="26"/>
      <c r="IKR976" s="26"/>
      <c r="IKS976" s="26"/>
      <c r="IKT976" s="26"/>
      <c r="IKU976" s="26"/>
      <c r="IKV976" s="26"/>
      <c r="IKW976" s="26"/>
      <c r="IKX976" s="26"/>
      <c r="IKY976" s="26"/>
      <c r="IKZ976" s="26"/>
      <c r="ILA976" s="26"/>
      <c r="ILB976" s="26"/>
      <c r="ILC976" s="26"/>
      <c r="ILD976" s="26"/>
      <c r="ILE976" s="26"/>
      <c r="ILF976" s="26"/>
      <c r="ILG976" s="26"/>
      <c r="ILH976" s="26"/>
      <c r="ILI976" s="26"/>
      <c r="ILJ976" s="26"/>
      <c r="ILK976" s="26"/>
      <c r="ILL976" s="26"/>
      <c r="ILM976" s="26"/>
      <c r="ILN976" s="26"/>
      <c r="ILO976" s="26"/>
      <c r="ILP976" s="26"/>
      <c r="ILQ976" s="26"/>
      <c r="ILR976" s="26"/>
      <c r="ILS976" s="26"/>
      <c r="ILT976" s="26"/>
      <c r="ILU976" s="26"/>
      <c r="ILV976" s="26"/>
      <c r="ILW976" s="26"/>
      <c r="ILX976" s="26"/>
      <c r="ILY976" s="26"/>
      <c r="ILZ976" s="26"/>
      <c r="IMA976" s="26"/>
      <c r="IMB976" s="26"/>
      <c r="IMC976" s="26"/>
      <c r="IMD976" s="26"/>
      <c r="IME976" s="26"/>
      <c r="IMF976" s="26"/>
      <c r="IMG976" s="26"/>
      <c r="IMH976" s="26"/>
      <c r="IMI976" s="26"/>
      <c r="IMJ976" s="26"/>
      <c r="IMK976" s="26"/>
      <c r="IML976" s="26"/>
      <c r="IMM976" s="26"/>
      <c r="IMN976" s="26"/>
      <c r="IMO976" s="26"/>
      <c r="IMP976" s="26"/>
      <c r="IMQ976" s="26"/>
      <c r="IMR976" s="26"/>
      <c r="IMS976" s="26"/>
      <c r="IMT976" s="26"/>
      <c r="IMU976" s="26"/>
      <c r="IMV976" s="26"/>
      <c r="IMW976" s="26"/>
      <c r="IMX976" s="26"/>
      <c r="IMY976" s="26"/>
      <c r="IMZ976" s="26"/>
      <c r="INA976" s="26"/>
      <c r="INB976" s="26"/>
      <c r="INC976" s="26"/>
      <c r="IND976" s="26"/>
      <c r="INE976" s="26"/>
      <c r="INF976" s="26"/>
      <c r="ING976" s="26"/>
      <c r="INH976" s="26"/>
      <c r="INI976" s="26"/>
      <c r="INJ976" s="26"/>
      <c r="INK976" s="26"/>
      <c r="INL976" s="26"/>
      <c r="INM976" s="26"/>
      <c r="INN976" s="26"/>
      <c r="INO976" s="26"/>
      <c r="INP976" s="26"/>
      <c r="INQ976" s="26"/>
      <c r="INR976" s="26"/>
      <c r="INS976" s="26"/>
      <c r="INT976" s="26"/>
      <c r="INU976" s="26"/>
      <c r="INV976" s="26"/>
      <c r="INW976" s="26"/>
      <c r="INX976" s="26"/>
      <c r="INY976" s="26"/>
      <c r="INZ976" s="26"/>
      <c r="IOA976" s="26"/>
      <c r="IOB976" s="26"/>
      <c r="IOC976" s="26"/>
      <c r="IOD976" s="26"/>
      <c r="IOE976" s="26"/>
      <c r="IOF976" s="26"/>
      <c r="IOG976" s="26"/>
      <c r="IOH976" s="26"/>
      <c r="IOI976" s="26"/>
      <c r="IOJ976" s="26"/>
      <c r="IOK976" s="26"/>
      <c r="IOL976" s="26"/>
      <c r="IOM976" s="26"/>
      <c r="ION976" s="26"/>
      <c r="IOO976" s="26"/>
      <c r="IOP976" s="26"/>
      <c r="IOQ976" s="26"/>
      <c r="IOR976" s="26"/>
      <c r="IOS976" s="26"/>
      <c r="IOT976" s="26"/>
      <c r="IOU976" s="26"/>
      <c r="IOV976" s="26"/>
      <c r="IOW976" s="26"/>
      <c r="IOX976" s="26"/>
      <c r="IOY976" s="26"/>
      <c r="IOZ976" s="26"/>
      <c r="IPA976" s="26"/>
      <c r="IPB976" s="26"/>
      <c r="IPC976" s="26"/>
      <c r="IPD976" s="26"/>
      <c r="IPE976" s="26"/>
      <c r="IPF976" s="26"/>
      <c r="IPG976" s="26"/>
      <c r="IPH976" s="26"/>
      <c r="IPI976" s="26"/>
      <c r="IPJ976" s="26"/>
      <c r="IPK976" s="26"/>
      <c r="IPL976" s="26"/>
      <c r="IPM976" s="26"/>
      <c r="IPN976" s="26"/>
      <c r="IPO976" s="26"/>
      <c r="IPP976" s="26"/>
      <c r="IPQ976" s="26"/>
      <c r="IPR976" s="26"/>
      <c r="IPS976" s="26"/>
      <c r="IPT976" s="26"/>
      <c r="IPU976" s="26"/>
      <c r="IPV976" s="26"/>
      <c r="IPW976" s="26"/>
      <c r="IPX976" s="26"/>
      <c r="IPY976" s="26"/>
      <c r="IPZ976" s="26"/>
      <c r="IQA976" s="26"/>
      <c r="IQB976" s="26"/>
      <c r="IQC976" s="26"/>
      <c r="IQD976" s="26"/>
      <c r="IQE976" s="26"/>
      <c r="IQF976" s="26"/>
      <c r="IQG976" s="26"/>
      <c r="IQH976" s="26"/>
      <c r="IQI976" s="26"/>
      <c r="IQJ976" s="26"/>
      <c r="IQK976" s="26"/>
      <c r="IQL976" s="26"/>
      <c r="IQM976" s="26"/>
      <c r="IQN976" s="26"/>
      <c r="IQO976" s="26"/>
      <c r="IQP976" s="26"/>
      <c r="IQQ976" s="26"/>
      <c r="IQR976" s="26"/>
      <c r="IQS976" s="26"/>
      <c r="IQT976" s="26"/>
      <c r="IQU976" s="26"/>
      <c r="IQV976" s="26"/>
      <c r="IQW976" s="26"/>
      <c r="IQX976" s="26"/>
      <c r="IQY976" s="26"/>
      <c r="IQZ976" s="26"/>
      <c r="IRA976" s="26"/>
      <c r="IRB976" s="26"/>
      <c r="IRC976" s="26"/>
      <c r="IRD976" s="26"/>
      <c r="IRE976" s="26"/>
      <c r="IRF976" s="26"/>
      <c r="IRG976" s="26"/>
      <c r="IRH976" s="26"/>
      <c r="IRI976" s="26"/>
      <c r="IRJ976" s="26"/>
      <c r="IRK976" s="26"/>
      <c r="IRL976" s="26"/>
      <c r="IRM976" s="26"/>
      <c r="IRN976" s="26"/>
      <c r="IRO976" s="26"/>
      <c r="IRP976" s="26"/>
      <c r="IRQ976" s="26"/>
      <c r="IRR976" s="26"/>
      <c r="IRS976" s="26"/>
      <c r="IRT976" s="26"/>
      <c r="IRU976" s="26"/>
      <c r="IRV976" s="26"/>
      <c r="IRW976" s="26"/>
      <c r="IRX976" s="26"/>
      <c r="IRY976" s="26"/>
      <c r="IRZ976" s="26"/>
      <c r="ISA976" s="26"/>
      <c r="ISB976" s="26"/>
      <c r="ISC976" s="26"/>
      <c r="ISD976" s="26"/>
      <c r="ISE976" s="26"/>
      <c r="ISF976" s="26"/>
      <c r="ISG976" s="26"/>
      <c r="ISH976" s="26"/>
      <c r="ISI976" s="26"/>
      <c r="ISJ976" s="26"/>
      <c r="ISK976" s="26"/>
      <c r="ISL976" s="26"/>
      <c r="ISM976" s="26"/>
      <c r="ISN976" s="26"/>
      <c r="ISO976" s="26"/>
      <c r="ISP976" s="26"/>
      <c r="ISQ976" s="26"/>
      <c r="ISR976" s="26"/>
      <c r="ISS976" s="26"/>
      <c r="IST976" s="26"/>
      <c r="ISU976" s="26"/>
      <c r="ISV976" s="26"/>
      <c r="ISW976" s="26"/>
      <c r="ISX976" s="26"/>
      <c r="ISY976" s="26"/>
      <c r="ISZ976" s="26"/>
      <c r="ITA976" s="26"/>
      <c r="ITB976" s="26"/>
      <c r="ITC976" s="26"/>
      <c r="ITD976" s="26"/>
      <c r="ITE976" s="26"/>
      <c r="ITF976" s="26"/>
      <c r="ITG976" s="26"/>
      <c r="ITH976" s="26"/>
      <c r="ITI976" s="26"/>
      <c r="ITJ976" s="26"/>
      <c r="ITK976" s="26"/>
      <c r="ITL976" s="26"/>
      <c r="ITM976" s="26"/>
      <c r="ITN976" s="26"/>
      <c r="ITO976" s="26"/>
      <c r="ITP976" s="26"/>
      <c r="ITQ976" s="26"/>
      <c r="ITR976" s="26"/>
      <c r="ITS976" s="26"/>
      <c r="ITT976" s="26"/>
      <c r="ITU976" s="26"/>
      <c r="ITV976" s="26"/>
      <c r="ITW976" s="26"/>
      <c r="ITX976" s="26"/>
      <c r="ITY976" s="26"/>
      <c r="ITZ976" s="26"/>
      <c r="IUA976" s="26"/>
      <c r="IUB976" s="26"/>
      <c r="IUC976" s="26"/>
      <c r="IUD976" s="26"/>
      <c r="IUE976" s="26"/>
      <c r="IUF976" s="26"/>
      <c r="IUG976" s="26"/>
      <c r="IUH976" s="26"/>
      <c r="IUI976" s="26"/>
      <c r="IUJ976" s="26"/>
      <c r="IUK976" s="26"/>
      <c r="IUL976" s="26"/>
      <c r="IUM976" s="26"/>
      <c r="IUN976" s="26"/>
      <c r="IUO976" s="26"/>
      <c r="IUP976" s="26"/>
      <c r="IUQ976" s="26"/>
      <c r="IUR976" s="26"/>
      <c r="IUS976" s="26"/>
      <c r="IUT976" s="26"/>
      <c r="IUU976" s="26"/>
      <c r="IUV976" s="26"/>
      <c r="IUW976" s="26"/>
      <c r="IUX976" s="26"/>
      <c r="IUY976" s="26"/>
      <c r="IUZ976" s="26"/>
      <c r="IVA976" s="26"/>
      <c r="IVB976" s="26"/>
      <c r="IVC976" s="26"/>
      <c r="IVD976" s="26"/>
      <c r="IVE976" s="26"/>
      <c r="IVF976" s="26"/>
      <c r="IVG976" s="26"/>
      <c r="IVH976" s="26"/>
      <c r="IVI976" s="26"/>
      <c r="IVJ976" s="26"/>
      <c r="IVK976" s="26"/>
      <c r="IVL976" s="26"/>
      <c r="IVM976" s="26"/>
      <c r="IVN976" s="26"/>
      <c r="IVO976" s="26"/>
      <c r="IVP976" s="26"/>
      <c r="IVQ976" s="26"/>
      <c r="IVR976" s="26"/>
      <c r="IVS976" s="26"/>
      <c r="IVT976" s="26"/>
      <c r="IVU976" s="26"/>
      <c r="IVV976" s="26"/>
      <c r="IVW976" s="26"/>
      <c r="IVX976" s="26"/>
      <c r="IVY976" s="26"/>
      <c r="IVZ976" s="26"/>
      <c r="IWA976" s="26"/>
      <c r="IWB976" s="26"/>
      <c r="IWC976" s="26"/>
      <c r="IWD976" s="26"/>
      <c r="IWE976" s="26"/>
      <c r="IWF976" s="26"/>
      <c r="IWG976" s="26"/>
      <c r="IWH976" s="26"/>
      <c r="IWI976" s="26"/>
      <c r="IWJ976" s="26"/>
      <c r="IWK976" s="26"/>
      <c r="IWL976" s="26"/>
      <c r="IWM976" s="26"/>
      <c r="IWN976" s="26"/>
      <c r="IWO976" s="26"/>
      <c r="IWP976" s="26"/>
      <c r="IWQ976" s="26"/>
      <c r="IWR976" s="26"/>
      <c r="IWS976" s="26"/>
      <c r="IWT976" s="26"/>
      <c r="IWU976" s="26"/>
      <c r="IWV976" s="26"/>
      <c r="IWW976" s="26"/>
      <c r="IWX976" s="26"/>
      <c r="IWY976" s="26"/>
      <c r="IWZ976" s="26"/>
      <c r="IXA976" s="26"/>
      <c r="IXB976" s="26"/>
      <c r="IXC976" s="26"/>
      <c r="IXD976" s="26"/>
      <c r="IXE976" s="26"/>
      <c r="IXF976" s="26"/>
      <c r="IXG976" s="26"/>
      <c r="IXH976" s="26"/>
      <c r="IXI976" s="26"/>
      <c r="IXJ976" s="26"/>
      <c r="IXK976" s="26"/>
      <c r="IXL976" s="26"/>
      <c r="IXM976" s="26"/>
      <c r="IXN976" s="26"/>
      <c r="IXO976" s="26"/>
      <c r="IXP976" s="26"/>
      <c r="IXQ976" s="26"/>
      <c r="IXR976" s="26"/>
      <c r="IXS976" s="26"/>
      <c r="IXT976" s="26"/>
      <c r="IXU976" s="26"/>
      <c r="IXV976" s="26"/>
      <c r="IXW976" s="26"/>
      <c r="IXX976" s="26"/>
      <c r="IXY976" s="26"/>
      <c r="IXZ976" s="26"/>
      <c r="IYA976" s="26"/>
      <c r="IYB976" s="26"/>
      <c r="IYC976" s="26"/>
      <c r="IYD976" s="26"/>
      <c r="IYE976" s="26"/>
      <c r="IYF976" s="26"/>
      <c r="IYG976" s="26"/>
      <c r="IYH976" s="26"/>
      <c r="IYI976" s="26"/>
      <c r="IYJ976" s="26"/>
      <c r="IYK976" s="26"/>
      <c r="IYL976" s="26"/>
      <c r="IYM976" s="26"/>
      <c r="IYN976" s="26"/>
      <c r="IYO976" s="26"/>
      <c r="IYP976" s="26"/>
      <c r="IYQ976" s="26"/>
      <c r="IYR976" s="26"/>
      <c r="IYS976" s="26"/>
      <c r="IYT976" s="26"/>
      <c r="IYU976" s="26"/>
      <c r="IYV976" s="26"/>
      <c r="IYW976" s="26"/>
      <c r="IYX976" s="26"/>
      <c r="IYY976" s="26"/>
      <c r="IYZ976" s="26"/>
      <c r="IZA976" s="26"/>
      <c r="IZB976" s="26"/>
      <c r="IZC976" s="26"/>
      <c r="IZD976" s="26"/>
      <c r="IZE976" s="26"/>
      <c r="IZF976" s="26"/>
      <c r="IZG976" s="26"/>
      <c r="IZH976" s="26"/>
      <c r="IZI976" s="26"/>
      <c r="IZJ976" s="26"/>
      <c r="IZK976" s="26"/>
      <c r="IZL976" s="26"/>
      <c r="IZM976" s="26"/>
      <c r="IZN976" s="26"/>
      <c r="IZO976" s="26"/>
      <c r="IZP976" s="26"/>
      <c r="IZQ976" s="26"/>
      <c r="IZR976" s="26"/>
      <c r="IZS976" s="26"/>
      <c r="IZT976" s="26"/>
      <c r="IZU976" s="26"/>
      <c r="IZV976" s="26"/>
      <c r="IZW976" s="26"/>
      <c r="IZX976" s="26"/>
      <c r="IZY976" s="26"/>
      <c r="IZZ976" s="26"/>
      <c r="JAA976" s="26"/>
      <c r="JAB976" s="26"/>
      <c r="JAC976" s="26"/>
      <c r="JAD976" s="26"/>
      <c r="JAE976" s="26"/>
      <c r="JAF976" s="26"/>
      <c r="JAG976" s="26"/>
      <c r="JAH976" s="26"/>
      <c r="JAI976" s="26"/>
      <c r="JAJ976" s="26"/>
      <c r="JAK976" s="26"/>
      <c r="JAL976" s="26"/>
      <c r="JAM976" s="26"/>
      <c r="JAN976" s="26"/>
      <c r="JAO976" s="26"/>
      <c r="JAP976" s="26"/>
      <c r="JAQ976" s="26"/>
      <c r="JAR976" s="26"/>
      <c r="JAS976" s="26"/>
      <c r="JAT976" s="26"/>
      <c r="JAU976" s="26"/>
      <c r="JAV976" s="26"/>
      <c r="JAW976" s="26"/>
      <c r="JAX976" s="26"/>
      <c r="JAY976" s="26"/>
      <c r="JAZ976" s="26"/>
      <c r="JBA976" s="26"/>
      <c r="JBB976" s="26"/>
      <c r="JBC976" s="26"/>
      <c r="JBD976" s="26"/>
      <c r="JBE976" s="26"/>
      <c r="JBF976" s="26"/>
      <c r="JBG976" s="26"/>
      <c r="JBH976" s="26"/>
      <c r="JBI976" s="26"/>
      <c r="JBJ976" s="26"/>
      <c r="JBK976" s="26"/>
      <c r="JBL976" s="26"/>
      <c r="JBM976" s="26"/>
      <c r="JBN976" s="26"/>
      <c r="JBO976" s="26"/>
      <c r="JBP976" s="26"/>
      <c r="JBQ976" s="26"/>
      <c r="JBR976" s="26"/>
      <c r="JBS976" s="26"/>
      <c r="JBT976" s="26"/>
      <c r="JBU976" s="26"/>
      <c r="JBV976" s="26"/>
      <c r="JBW976" s="26"/>
      <c r="JBX976" s="26"/>
      <c r="JBY976" s="26"/>
      <c r="JBZ976" s="26"/>
      <c r="JCA976" s="26"/>
      <c r="JCB976" s="26"/>
      <c r="JCC976" s="26"/>
      <c r="JCD976" s="26"/>
      <c r="JCE976" s="26"/>
      <c r="JCF976" s="26"/>
      <c r="JCG976" s="26"/>
      <c r="JCH976" s="26"/>
      <c r="JCI976" s="26"/>
      <c r="JCJ976" s="26"/>
      <c r="JCK976" s="26"/>
      <c r="JCL976" s="26"/>
      <c r="JCM976" s="26"/>
      <c r="JCN976" s="26"/>
      <c r="JCO976" s="26"/>
      <c r="JCP976" s="26"/>
      <c r="JCQ976" s="26"/>
      <c r="JCR976" s="26"/>
      <c r="JCS976" s="26"/>
      <c r="JCT976" s="26"/>
      <c r="JCU976" s="26"/>
      <c r="JCV976" s="26"/>
      <c r="JCW976" s="26"/>
      <c r="JCX976" s="26"/>
      <c r="JCY976" s="26"/>
      <c r="JCZ976" s="26"/>
      <c r="JDA976" s="26"/>
      <c r="JDB976" s="26"/>
      <c r="JDC976" s="26"/>
      <c r="JDD976" s="26"/>
      <c r="JDE976" s="26"/>
      <c r="JDF976" s="26"/>
      <c r="JDG976" s="26"/>
      <c r="JDH976" s="26"/>
      <c r="JDI976" s="26"/>
      <c r="JDJ976" s="26"/>
      <c r="JDK976" s="26"/>
      <c r="JDL976" s="26"/>
      <c r="JDM976" s="26"/>
      <c r="JDN976" s="26"/>
      <c r="JDO976" s="26"/>
      <c r="JDP976" s="26"/>
      <c r="JDQ976" s="26"/>
      <c r="JDR976" s="26"/>
      <c r="JDS976" s="26"/>
      <c r="JDT976" s="26"/>
      <c r="JDU976" s="26"/>
      <c r="JDV976" s="26"/>
      <c r="JDW976" s="26"/>
      <c r="JDX976" s="26"/>
      <c r="JDY976" s="26"/>
      <c r="JDZ976" s="26"/>
      <c r="JEA976" s="26"/>
      <c r="JEB976" s="26"/>
      <c r="JEC976" s="26"/>
      <c r="JED976" s="26"/>
      <c r="JEE976" s="26"/>
      <c r="JEF976" s="26"/>
      <c r="JEG976" s="26"/>
      <c r="JEH976" s="26"/>
      <c r="JEI976" s="26"/>
      <c r="JEJ976" s="26"/>
      <c r="JEK976" s="26"/>
      <c r="JEL976" s="26"/>
      <c r="JEM976" s="26"/>
      <c r="JEN976" s="26"/>
      <c r="JEO976" s="26"/>
      <c r="JEP976" s="26"/>
      <c r="JEQ976" s="26"/>
      <c r="JER976" s="26"/>
      <c r="JES976" s="26"/>
      <c r="JET976" s="26"/>
      <c r="JEU976" s="26"/>
      <c r="JEV976" s="26"/>
      <c r="JEW976" s="26"/>
      <c r="JEX976" s="26"/>
      <c r="JEY976" s="26"/>
      <c r="JEZ976" s="26"/>
      <c r="JFA976" s="26"/>
      <c r="JFB976" s="26"/>
      <c r="JFC976" s="26"/>
      <c r="JFD976" s="26"/>
      <c r="JFE976" s="26"/>
      <c r="JFF976" s="26"/>
      <c r="JFG976" s="26"/>
      <c r="JFH976" s="26"/>
      <c r="JFI976" s="26"/>
      <c r="JFJ976" s="26"/>
      <c r="JFK976" s="26"/>
      <c r="JFL976" s="26"/>
      <c r="JFM976" s="26"/>
      <c r="JFN976" s="26"/>
      <c r="JFO976" s="26"/>
      <c r="JFP976" s="26"/>
      <c r="JFQ976" s="26"/>
      <c r="JFR976" s="26"/>
      <c r="JFS976" s="26"/>
      <c r="JFT976" s="26"/>
      <c r="JFU976" s="26"/>
      <c r="JFV976" s="26"/>
      <c r="JFW976" s="26"/>
      <c r="JFX976" s="26"/>
      <c r="JFY976" s="26"/>
      <c r="JFZ976" s="26"/>
      <c r="JGA976" s="26"/>
      <c r="JGB976" s="26"/>
      <c r="JGC976" s="26"/>
      <c r="JGD976" s="26"/>
      <c r="JGE976" s="26"/>
      <c r="JGF976" s="26"/>
      <c r="JGG976" s="26"/>
      <c r="JGH976" s="26"/>
      <c r="JGI976" s="26"/>
      <c r="JGJ976" s="26"/>
      <c r="JGK976" s="26"/>
      <c r="JGL976" s="26"/>
      <c r="JGM976" s="26"/>
      <c r="JGN976" s="26"/>
      <c r="JGO976" s="26"/>
      <c r="JGP976" s="26"/>
      <c r="JGQ976" s="26"/>
      <c r="JGR976" s="26"/>
      <c r="JGS976" s="26"/>
      <c r="JGT976" s="26"/>
      <c r="JGU976" s="26"/>
      <c r="JGV976" s="26"/>
      <c r="JGW976" s="26"/>
      <c r="JGX976" s="26"/>
      <c r="JGY976" s="26"/>
      <c r="JGZ976" s="26"/>
      <c r="JHA976" s="26"/>
      <c r="JHB976" s="26"/>
      <c r="JHC976" s="26"/>
      <c r="JHD976" s="26"/>
      <c r="JHE976" s="26"/>
      <c r="JHF976" s="26"/>
      <c r="JHG976" s="26"/>
      <c r="JHH976" s="26"/>
      <c r="JHI976" s="26"/>
      <c r="JHJ976" s="26"/>
      <c r="JHK976" s="26"/>
      <c r="JHL976" s="26"/>
      <c r="JHM976" s="26"/>
      <c r="JHN976" s="26"/>
      <c r="JHO976" s="26"/>
      <c r="JHP976" s="26"/>
      <c r="JHQ976" s="26"/>
      <c r="JHR976" s="26"/>
      <c r="JHS976" s="26"/>
      <c r="JHT976" s="26"/>
      <c r="JHU976" s="26"/>
      <c r="JHV976" s="26"/>
      <c r="JHW976" s="26"/>
      <c r="JHX976" s="26"/>
      <c r="JHY976" s="26"/>
      <c r="JHZ976" s="26"/>
      <c r="JIA976" s="26"/>
      <c r="JIB976" s="26"/>
      <c r="JIC976" s="26"/>
      <c r="JID976" s="26"/>
      <c r="JIE976" s="26"/>
      <c r="JIF976" s="26"/>
      <c r="JIG976" s="26"/>
      <c r="JIH976" s="26"/>
      <c r="JII976" s="26"/>
      <c r="JIJ976" s="26"/>
      <c r="JIK976" s="26"/>
      <c r="JIL976" s="26"/>
      <c r="JIM976" s="26"/>
      <c r="JIN976" s="26"/>
      <c r="JIO976" s="26"/>
      <c r="JIP976" s="26"/>
      <c r="JIQ976" s="26"/>
      <c r="JIR976" s="26"/>
      <c r="JIS976" s="26"/>
      <c r="JIT976" s="26"/>
      <c r="JIU976" s="26"/>
      <c r="JIV976" s="26"/>
      <c r="JIW976" s="26"/>
      <c r="JIX976" s="26"/>
      <c r="JIY976" s="26"/>
      <c r="JIZ976" s="26"/>
      <c r="JJA976" s="26"/>
      <c r="JJB976" s="26"/>
      <c r="JJC976" s="26"/>
      <c r="JJD976" s="26"/>
      <c r="JJE976" s="26"/>
      <c r="JJF976" s="26"/>
      <c r="JJG976" s="26"/>
      <c r="JJH976" s="26"/>
      <c r="JJI976" s="26"/>
      <c r="JJJ976" s="26"/>
      <c r="JJK976" s="26"/>
      <c r="JJL976" s="26"/>
      <c r="JJM976" s="26"/>
      <c r="JJN976" s="26"/>
      <c r="JJO976" s="26"/>
      <c r="JJP976" s="26"/>
      <c r="JJQ976" s="26"/>
      <c r="JJR976" s="26"/>
      <c r="JJS976" s="26"/>
      <c r="JJT976" s="26"/>
      <c r="JJU976" s="26"/>
      <c r="JJV976" s="26"/>
      <c r="JJW976" s="26"/>
      <c r="JJX976" s="26"/>
      <c r="JJY976" s="26"/>
      <c r="JJZ976" s="26"/>
      <c r="JKA976" s="26"/>
      <c r="JKB976" s="26"/>
      <c r="JKC976" s="26"/>
      <c r="JKD976" s="26"/>
      <c r="JKE976" s="26"/>
      <c r="JKF976" s="26"/>
      <c r="JKG976" s="26"/>
      <c r="JKH976" s="26"/>
      <c r="JKI976" s="26"/>
      <c r="JKJ976" s="26"/>
      <c r="JKK976" s="26"/>
      <c r="JKL976" s="26"/>
      <c r="JKM976" s="26"/>
      <c r="JKN976" s="26"/>
      <c r="JKO976" s="26"/>
      <c r="JKP976" s="26"/>
      <c r="JKQ976" s="26"/>
      <c r="JKR976" s="26"/>
      <c r="JKS976" s="26"/>
      <c r="JKT976" s="26"/>
      <c r="JKU976" s="26"/>
      <c r="JKV976" s="26"/>
      <c r="JKW976" s="26"/>
      <c r="JKX976" s="26"/>
      <c r="JKY976" s="26"/>
      <c r="JKZ976" s="26"/>
      <c r="JLA976" s="26"/>
      <c r="JLB976" s="26"/>
      <c r="JLC976" s="26"/>
      <c r="JLD976" s="26"/>
      <c r="JLE976" s="26"/>
      <c r="JLF976" s="26"/>
      <c r="JLG976" s="26"/>
      <c r="JLH976" s="26"/>
      <c r="JLI976" s="26"/>
      <c r="JLJ976" s="26"/>
      <c r="JLK976" s="26"/>
      <c r="JLL976" s="26"/>
      <c r="JLM976" s="26"/>
      <c r="JLN976" s="26"/>
      <c r="JLO976" s="26"/>
      <c r="JLP976" s="26"/>
      <c r="JLQ976" s="26"/>
      <c r="JLR976" s="26"/>
      <c r="JLS976" s="26"/>
      <c r="JLT976" s="26"/>
      <c r="JLU976" s="26"/>
      <c r="JLV976" s="26"/>
      <c r="JLW976" s="26"/>
      <c r="JLX976" s="26"/>
      <c r="JLY976" s="26"/>
      <c r="JLZ976" s="26"/>
      <c r="JMA976" s="26"/>
      <c r="JMB976" s="26"/>
      <c r="JMC976" s="26"/>
      <c r="JMD976" s="26"/>
      <c r="JME976" s="26"/>
      <c r="JMF976" s="26"/>
      <c r="JMG976" s="26"/>
      <c r="JMH976" s="26"/>
      <c r="JMI976" s="26"/>
      <c r="JMJ976" s="26"/>
      <c r="JMK976" s="26"/>
      <c r="JML976" s="26"/>
      <c r="JMM976" s="26"/>
      <c r="JMN976" s="26"/>
      <c r="JMO976" s="26"/>
      <c r="JMP976" s="26"/>
      <c r="JMQ976" s="26"/>
      <c r="JMR976" s="26"/>
      <c r="JMS976" s="26"/>
      <c r="JMT976" s="26"/>
      <c r="JMU976" s="26"/>
      <c r="JMV976" s="26"/>
      <c r="JMW976" s="26"/>
      <c r="JMX976" s="26"/>
      <c r="JMY976" s="26"/>
      <c r="JMZ976" s="26"/>
      <c r="JNA976" s="26"/>
      <c r="JNB976" s="26"/>
      <c r="JNC976" s="26"/>
      <c r="JND976" s="26"/>
      <c r="JNE976" s="26"/>
      <c r="JNF976" s="26"/>
      <c r="JNG976" s="26"/>
      <c r="JNH976" s="26"/>
      <c r="JNI976" s="26"/>
      <c r="JNJ976" s="26"/>
      <c r="JNK976" s="26"/>
      <c r="JNL976" s="26"/>
      <c r="JNM976" s="26"/>
      <c r="JNN976" s="26"/>
      <c r="JNO976" s="26"/>
      <c r="JNP976" s="26"/>
      <c r="JNQ976" s="26"/>
      <c r="JNR976" s="26"/>
      <c r="JNS976" s="26"/>
      <c r="JNT976" s="26"/>
      <c r="JNU976" s="26"/>
      <c r="JNV976" s="26"/>
      <c r="JNW976" s="26"/>
      <c r="JNX976" s="26"/>
      <c r="JNY976" s="26"/>
      <c r="JNZ976" s="26"/>
      <c r="JOA976" s="26"/>
      <c r="JOB976" s="26"/>
      <c r="JOC976" s="26"/>
      <c r="JOD976" s="26"/>
      <c r="JOE976" s="26"/>
      <c r="JOF976" s="26"/>
      <c r="JOG976" s="26"/>
      <c r="JOH976" s="26"/>
      <c r="JOI976" s="26"/>
      <c r="JOJ976" s="26"/>
      <c r="JOK976" s="26"/>
      <c r="JOL976" s="26"/>
      <c r="JOM976" s="26"/>
      <c r="JON976" s="26"/>
      <c r="JOO976" s="26"/>
      <c r="JOP976" s="26"/>
      <c r="JOQ976" s="26"/>
      <c r="JOR976" s="26"/>
      <c r="JOS976" s="26"/>
      <c r="JOT976" s="26"/>
      <c r="JOU976" s="26"/>
      <c r="JOV976" s="26"/>
      <c r="JOW976" s="26"/>
      <c r="JOX976" s="26"/>
      <c r="JOY976" s="26"/>
      <c r="JOZ976" s="26"/>
      <c r="JPA976" s="26"/>
      <c r="JPB976" s="26"/>
      <c r="JPC976" s="26"/>
      <c r="JPD976" s="26"/>
      <c r="JPE976" s="26"/>
      <c r="JPF976" s="26"/>
      <c r="JPG976" s="26"/>
      <c r="JPH976" s="26"/>
      <c r="JPI976" s="26"/>
      <c r="JPJ976" s="26"/>
      <c r="JPK976" s="26"/>
      <c r="JPL976" s="26"/>
      <c r="JPM976" s="26"/>
      <c r="JPN976" s="26"/>
      <c r="JPO976" s="26"/>
      <c r="JPP976" s="26"/>
      <c r="JPQ976" s="26"/>
      <c r="JPR976" s="26"/>
      <c r="JPS976" s="26"/>
      <c r="JPT976" s="26"/>
      <c r="JPU976" s="26"/>
      <c r="JPV976" s="26"/>
      <c r="JPW976" s="26"/>
      <c r="JPX976" s="26"/>
      <c r="JPY976" s="26"/>
      <c r="JPZ976" s="26"/>
      <c r="JQA976" s="26"/>
      <c r="JQB976" s="26"/>
      <c r="JQC976" s="26"/>
      <c r="JQD976" s="26"/>
      <c r="JQE976" s="26"/>
      <c r="JQF976" s="26"/>
      <c r="JQG976" s="26"/>
      <c r="JQH976" s="26"/>
      <c r="JQI976" s="26"/>
      <c r="JQJ976" s="26"/>
      <c r="JQK976" s="26"/>
      <c r="JQL976" s="26"/>
      <c r="JQM976" s="26"/>
      <c r="JQN976" s="26"/>
      <c r="JQO976" s="26"/>
      <c r="JQP976" s="26"/>
      <c r="JQQ976" s="26"/>
      <c r="JQR976" s="26"/>
      <c r="JQS976" s="26"/>
      <c r="JQT976" s="26"/>
      <c r="JQU976" s="26"/>
      <c r="JQV976" s="26"/>
      <c r="JQW976" s="26"/>
      <c r="JQX976" s="26"/>
      <c r="JQY976" s="26"/>
      <c r="JQZ976" s="26"/>
      <c r="JRA976" s="26"/>
      <c r="JRB976" s="26"/>
      <c r="JRC976" s="26"/>
      <c r="JRD976" s="26"/>
      <c r="JRE976" s="26"/>
      <c r="JRF976" s="26"/>
      <c r="JRG976" s="26"/>
      <c r="JRH976" s="26"/>
      <c r="JRI976" s="26"/>
      <c r="JRJ976" s="26"/>
      <c r="JRK976" s="26"/>
      <c r="JRL976" s="26"/>
      <c r="JRM976" s="26"/>
      <c r="JRN976" s="26"/>
      <c r="JRO976" s="26"/>
      <c r="JRP976" s="26"/>
      <c r="JRQ976" s="26"/>
      <c r="JRR976" s="26"/>
      <c r="JRS976" s="26"/>
      <c r="JRT976" s="26"/>
      <c r="JRU976" s="26"/>
      <c r="JRV976" s="26"/>
      <c r="JRW976" s="26"/>
      <c r="JRX976" s="26"/>
      <c r="JRY976" s="26"/>
      <c r="JRZ976" s="26"/>
      <c r="JSA976" s="26"/>
      <c r="JSB976" s="26"/>
      <c r="JSC976" s="26"/>
      <c r="JSD976" s="26"/>
      <c r="JSE976" s="26"/>
      <c r="JSF976" s="26"/>
      <c r="JSG976" s="26"/>
      <c r="JSH976" s="26"/>
      <c r="JSI976" s="26"/>
      <c r="JSJ976" s="26"/>
      <c r="JSK976" s="26"/>
      <c r="JSL976" s="26"/>
      <c r="JSM976" s="26"/>
      <c r="JSN976" s="26"/>
      <c r="JSO976" s="26"/>
      <c r="JSP976" s="26"/>
      <c r="JSQ976" s="26"/>
      <c r="JSR976" s="26"/>
      <c r="JSS976" s="26"/>
      <c r="JST976" s="26"/>
      <c r="JSU976" s="26"/>
      <c r="JSV976" s="26"/>
      <c r="JSW976" s="26"/>
      <c r="JSX976" s="26"/>
      <c r="JSY976" s="26"/>
      <c r="JSZ976" s="26"/>
      <c r="JTA976" s="26"/>
      <c r="JTB976" s="26"/>
      <c r="JTC976" s="26"/>
      <c r="JTD976" s="26"/>
      <c r="JTE976" s="26"/>
      <c r="JTF976" s="26"/>
      <c r="JTG976" s="26"/>
      <c r="JTH976" s="26"/>
      <c r="JTI976" s="26"/>
      <c r="JTJ976" s="26"/>
      <c r="JTK976" s="26"/>
      <c r="JTL976" s="26"/>
      <c r="JTM976" s="26"/>
      <c r="JTN976" s="26"/>
      <c r="JTO976" s="26"/>
      <c r="JTP976" s="26"/>
      <c r="JTQ976" s="26"/>
      <c r="JTR976" s="26"/>
      <c r="JTS976" s="26"/>
      <c r="JTT976" s="26"/>
      <c r="JTU976" s="26"/>
      <c r="JTV976" s="26"/>
      <c r="JTW976" s="26"/>
      <c r="JTX976" s="26"/>
      <c r="JTY976" s="26"/>
      <c r="JTZ976" s="26"/>
      <c r="JUA976" s="26"/>
      <c r="JUB976" s="26"/>
      <c r="JUC976" s="26"/>
      <c r="JUD976" s="26"/>
      <c r="JUE976" s="26"/>
      <c r="JUF976" s="26"/>
      <c r="JUG976" s="26"/>
      <c r="JUH976" s="26"/>
      <c r="JUI976" s="26"/>
      <c r="JUJ976" s="26"/>
      <c r="JUK976" s="26"/>
      <c r="JUL976" s="26"/>
      <c r="JUM976" s="26"/>
      <c r="JUN976" s="26"/>
      <c r="JUO976" s="26"/>
      <c r="JUP976" s="26"/>
      <c r="JUQ976" s="26"/>
      <c r="JUR976" s="26"/>
      <c r="JUS976" s="26"/>
      <c r="JUT976" s="26"/>
      <c r="JUU976" s="26"/>
      <c r="JUV976" s="26"/>
      <c r="JUW976" s="26"/>
      <c r="JUX976" s="26"/>
      <c r="JUY976" s="26"/>
      <c r="JUZ976" s="26"/>
      <c r="JVA976" s="26"/>
      <c r="JVB976" s="26"/>
      <c r="JVC976" s="26"/>
      <c r="JVD976" s="26"/>
      <c r="JVE976" s="26"/>
      <c r="JVF976" s="26"/>
      <c r="JVG976" s="26"/>
      <c r="JVH976" s="26"/>
      <c r="JVI976" s="26"/>
      <c r="JVJ976" s="26"/>
      <c r="JVK976" s="26"/>
      <c r="JVL976" s="26"/>
      <c r="JVM976" s="26"/>
      <c r="JVN976" s="26"/>
      <c r="JVO976" s="26"/>
      <c r="JVP976" s="26"/>
      <c r="JVQ976" s="26"/>
      <c r="JVR976" s="26"/>
      <c r="JVS976" s="26"/>
      <c r="JVT976" s="26"/>
      <c r="JVU976" s="26"/>
      <c r="JVV976" s="26"/>
      <c r="JVW976" s="26"/>
      <c r="JVX976" s="26"/>
      <c r="JVY976" s="26"/>
      <c r="JVZ976" s="26"/>
      <c r="JWA976" s="26"/>
      <c r="JWB976" s="26"/>
      <c r="JWC976" s="26"/>
      <c r="JWD976" s="26"/>
      <c r="JWE976" s="26"/>
      <c r="JWF976" s="26"/>
      <c r="JWG976" s="26"/>
      <c r="JWH976" s="26"/>
      <c r="JWI976" s="26"/>
      <c r="JWJ976" s="26"/>
      <c r="JWK976" s="26"/>
      <c r="JWL976" s="26"/>
      <c r="JWM976" s="26"/>
      <c r="JWN976" s="26"/>
      <c r="JWO976" s="26"/>
      <c r="JWP976" s="26"/>
      <c r="JWQ976" s="26"/>
      <c r="JWR976" s="26"/>
      <c r="JWS976" s="26"/>
      <c r="JWT976" s="26"/>
      <c r="JWU976" s="26"/>
      <c r="JWV976" s="26"/>
      <c r="JWW976" s="26"/>
      <c r="JWX976" s="26"/>
      <c r="JWY976" s="26"/>
      <c r="JWZ976" s="26"/>
      <c r="JXA976" s="26"/>
      <c r="JXB976" s="26"/>
      <c r="JXC976" s="26"/>
      <c r="JXD976" s="26"/>
      <c r="JXE976" s="26"/>
      <c r="JXF976" s="26"/>
      <c r="JXG976" s="26"/>
      <c r="JXH976" s="26"/>
      <c r="JXI976" s="26"/>
      <c r="JXJ976" s="26"/>
      <c r="JXK976" s="26"/>
      <c r="JXL976" s="26"/>
      <c r="JXM976" s="26"/>
      <c r="JXN976" s="26"/>
      <c r="JXO976" s="26"/>
      <c r="JXP976" s="26"/>
      <c r="JXQ976" s="26"/>
      <c r="JXR976" s="26"/>
      <c r="JXS976" s="26"/>
      <c r="JXT976" s="26"/>
      <c r="JXU976" s="26"/>
      <c r="JXV976" s="26"/>
      <c r="JXW976" s="26"/>
      <c r="JXX976" s="26"/>
      <c r="JXY976" s="26"/>
      <c r="JXZ976" s="26"/>
      <c r="JYA976" s="26"/>
      <c r="JYB976" s="26"/>
      <c r="JYC976" s="26"/>
      <c r="JYD976" s="26"/>
      <c r="JYE976" s="26"/>
      <c r="JYF976" s="26"/>
      <c r="JYG976" s="26"/>
      <c r="JYH976" s="26"/>
      <c r="JYI976" s="26"/>
      <c r="JYJ976" s="26"/>
      <c r="JYK976" s="26"/>
      <c r="JYL976" s="26"/>
      <c r="JYM976" s="26"/>
      <c r="JYN976" s="26"/>
      <c r="JYO976" s="26"/>
      <c r="JYP976" s="26"/>
      <c r="JYQ976" s="26"/>
      <c r="JYR976" s="26"/>
      <c r="JYS976" s="26"/>
      <c r="JYT976" s="26"/>
      <c r="JYU976" s="26"/>
      <c r="JYV976" s="26"/>
      <c r="JYW976" s="26"/>
      <c r="JYX976" s="26"/>
      <c r="JYY976" s="26"/>
      <c r="JYZ976" s="26"/>
      <c r="JZA976" s="26"/>
      <c r="JZB976" s="26"/>
      <c r="JZC976" s="26"/>
      <c r="JZD976" s="26"/>
      <c r="JZE976" s="26"/>
      <c r="JZF976" s="26"/>
      <c r="JZG976" s="26"/>
      <c r="JZH976" s="26"/>
      <c r="JZI976" s="26"/>
      <c r="JZJ976" s="26"/>
      <c r="JZK976" s="26"/>
      <c r="JZL976" s="26"/>
      <c r="JZM976" s="26"/>
      <c r="JZN976" s="26"/>
      <c r="JZO976" s="26"/>
      <c r="JZP976" s="26"/>
      <c r="JZQ976" s="26"/>
      <c r="JZR976" s="26"/>
      <c r="JZS976" s="26"/>
      <c r="JZT976" s="26"/>
      <c r="JZU976" s="26"/>
      <c r="JZV976" s="26"/>
      <c r="JZW976" s="26"/>
      <c r="JZX976" s="26"/>
      <c r="JZY976" s="26"/>
      <c r="JZZ976" s="26"/>
      <c r="KAA976" s="26"/>
      <c r="KAB976" s="26"/>
      <c r="KAC976" s="26"/>
      <c r="KAD976" s="26"/>
      <c r="KAE976" s="26"/>
      <c r="KAF976" s="26"/>
      <c r="KAG976" s="26"/>
      <c r="KAH976" s="26"/>
      <c r="KAI976" s="26"/>
      <c r="KAJ976" s="26"/>
      <c r="KAK976" s="26"/>
      <c r="KAL976" s="26"/>
      <c r="KAM976" s="26"/>
      <c r="KAN976" s="26"/>
      <c r="KAO976" s="26"/>
      <c r="KAP976" s="26"/>
      <c r="KAQ976" s="26"/>
      <c r="KAR976" s="26"/>
      <c r="KAS976" s="26"/>
      <c r="KAT976" s="26"/>
      <c r="KAU976" s="26"/>
      <c r="KAV976" s="26"/>
      <c r="KAW976" s="26"/>
      <c r="KAX976" s="26"/>
      <c r="KAY976" s="26"/>
      <c r="KAZ976" s="26"/>
      <c r="KBA976" s="26"/>
      <c r="KBB976" s="26"/>
      <c r="KBC976" s="26"/>
      <c r="KBD976" s="26"/>
      <c r="KBE976" s="26"/>
      <c r="KBF976" s="26"/>
      <c r="KBG976" s="26"/>
      <c r="KBH976" s="26"/>
      <c r="KBI976" s="26"/>
      <c r="KBJ976" s="26"/>
      <c r="KBK976" s="26"/>
      <c r="KBL976" s="26"/>
      <c r="KBM976" s="26"/>
      <c r="KBN976" s="26"/>
      <c r="KBO976" s="26"/>
      <c r="KBP976" s="26"/>
      <c r="KBQ976" s="26"/>
      <c r="KBR976" s="26"/>
      <c r="KBS976" s="26"/>
      <c r="KBT976" s="26"/>
      <c r="KBU976" s="26"/>
      <c r="KBV976" s="26"/>
      <c r="KBW976" s="26"/>
      <c r="KBX976" s="26"/>
      <c r="KBY976" s="26"/>
      <c r="KBZ976" s="26"/>
      <c r="KCA976" s="26"/>
      <c r="KCB976" s="26"/>
      <c r="KCC976" s="26"/>
      <c r="KCD976" s="26"/>
      <c r="KCE976" s="26"/>
      <c r="KCF976" s="26"/>
      <c r="KCG976" s="26"/>
      <c r="KCH976" s="26"/>
      <c r="KCI976" s="26"/>
      <c r="KCJ976" s="26"/>
      <c r="KCK976" s="26"/>
      <c r="KCL976" s="26"/>
      <c r="KCM976" s="26"/>
      <c r="KCN976" s="26"/>
      <c r="KCO976" s="26"/>
      <c r="KCP976" s="26"/>
      <c r="KCQ976" s="26"/>
      <c r="KCR976" s="26"/>
      <c r="KCS976" s="26"/>
      <c r="KCT976" s="26"/>
      <c r="KCU976" s="26"/>
      <c r="KCV976" s="26"/>
      <c r="KCW976" s="26"/>
      <c r="KCX976" s="26"/>
      <c r="KCY976" s="26"/>
      <c r="KCZ976" s="26"/>
      <c r="KDA976" s="26"/>
      <c r="KDB976" s="26"/>
      <c r="KDC976" s="26"/>
      <c r="KDD976" s="26"/>
      <c r="KDE976" s="26"/>
      <c r="KDF976" s="26"/>
      <c r="KDG976" s="26"/>
      <c r="KDH976" s="26"/>
      <c r="KDI976" s="26"/>
      <c r="KDJ976" s="26"/>
      <c r="KDK976" s="26"/>
      <c r="KDL976" s="26"/>
      <c r="KDM976" s="26"/>
      <c r="KDN976" s="26"/>
      <c r="KDO976" s="26"/>
      <c r="KDP976" s="26"/>
      <c r="KDQ976" s="26"/>
      <c r="KDR976" s="26"/>
      <c r="KDS976" s="26"/>
      <c r="KDT976" s="26"/>
      <c r="KDU976" s="26"/>
      <c r="KDV976" s="26"/>
      <c r="KDW976" s="26"/>
      <c r="KDX976" s="26"/>
      <c r="KDY976" s="26"/>
      <c r="KDZ976" s="26"/>
      <c r="KEA976" s="26"/>
      <c r="KEB976" s="26"/>
      <c r="KEC976" s="26"/>
      <c r="KED976" s="26"/>
      <c r="KEE976" s="26"/>
      <c r="KEF976" s="26"/>
      <c r="KEG976" s="26"/>
      <c r="KEH976" s="26"/>
      <c r="KEI976" s="26"/>
      <c r="KEJ976" s="26"/>
      <c r="KEK976" s="26"/>
      <c r="KEL976" s="26"/>
      <c r="KEM976" s="26"/>
      <c r="KEN976" s="26"/>
      <c r="KEO976" s="26"/>
      <c r="KEP976" s="26"/>
      <c r="KEQ976" s="26"/>
      <c r="KER976" s="26"/>
      <c r="KES976" s="26"/>
      <c r="KET976" s="26"/>
      <c r="KEU976" s="26"/>
      <c r="KEV976" s="26"/>
      <c r="KEW976" s="26"/>
      <c r="KEX976" s="26"/>
      <c r="KEY976" s="26"/>
      <c r="KEZ976" s="26"/>
      <c r="KFA976" s="26"/>
      <c r="KFB976" s="26"/>
      <c r="KFC976" s="26"/>
      <c r="KFD976" s="26"/>
      <c r="KFE976" s="26"/>
      <c r="KFF976" s="26"/>
      <c r="KFG976" s="26"/>
      <c r="KFH976" s="26"/>
      <c r="KFI976" s="26"/>
      <c r="KFJ976" s="26"/>
      <c r="KFK976" s="26"/>
      <c r="KFL976" s="26"/>
      <c r="KFM976" s="26"/>
      <c r="KFN976" s="26"/>
      <c r="KFO976" s="26"/>
      <c r="KFP976" s="26"/>
      <c r="KFQ976" s="26"/>
      <c r="KFR976" s="26"/>
      <c r="KFS976" s="26"/>
      <c r="KFT976" s="26"/>
      <c r="KFU976" s="26"/>
      <c r="KFV976" s="26"/>
      <c r="KFW976" s="26"/>
      <c r="KFX976" s="26"/>
      <c r="KFY976" s="26"/>
      <c r="KFZ976" s="26"/>
      <c r="KGA976" s="26"/>
      <c r="KGB976" s="26"/>
      <c r="KGC976" s="26"/>
      <c r="KGD976" s="26"/>
      <c r="KGE976" s="26"/>
      <c r="KGF976" s="26"/>
      <c r="KGG976" s="26"/>
      <c r="KGH976" s="26"/>
      <c r="KGI976" s="26"/>
      <c r="KGJ976" s="26"/>
      <c r="KGK976" s="26"/>
      <c r="KGL976" s="26"/>
      <c r="KGM976" s="26"/>
      <c r="KGN976" s="26"/>
      <c r="KGO976" s="26"/>
      <c r="KGP976" s="26"/>
      <c r="KGQ976" s="26"/>
      <c r="KGR976" s="26"/>
      <c r="KGS976" s="26"/>
      <c r="KGT976" s="26"/>
      <c r="KGU976" s="26"/>
      <c r="KGV976" s="26"/>
      <c r="KGW976" s="26"/>
      <c r="KGX976" s="26"/>
      <c r="KGY976" s="26"/>
      <c r="KGZ976" s="26"/>
      <c r="KHA976" s="26"/>
      <c r="KHB976" s="26"/>
      <c r="KHC976" s="26"/>
      <c r="KHD976" s="26"/>
      <c r="KHE976" s="26"/>
      <c r="KHF976" s="26"/>
      <c r="KHG976" s="26"/>
      <c r="KHH976" s="26"/>
      <c r="KHI976" s="26"/>
      <c r="KHJ976" s="26"/>
      <c r="KHK976" s="26"/>
      <c r="KHL976" s="26"/>
      <c r="KHM976" s="26"/>
      <c r="KHN976" s="26"/>
      <c r="KHO976" s="26"/>
      <c r="KHP976" s="26"/>
      <c r="KHQ976" s="26"/>
      <c r="KHR976" s="26"/>
      <c r="KHS976" s="26"/>
      <c r="KHT976" s="26"/>
      <c r="KHU976" s="26"/>
      <c r="KHV976" s="26"/>
      <c r="KHW976" s="26"/>
      <c r="KHX976" s="26"/>
      <c r="KHY976" s="26"/>
      <c r="KHZ976" s="26"/>
      <c r="KIA976" s="26"/>
      <c r="KIB976" s="26"/>
      <c r="KIC976" s="26"/>
      <c r="KID976" s="26"/>
      <c r="KIE976" s="26"/>
      <c r="KIF976" s="26"/>
      <c r="KIG976" s="26"/>
      <c r="KIH976" s="26"/>
      <c r="KII976" s="26"/>
      <c r="KIJ976" s="26"/>
      <c r="KIK976" s="26"/>
      <c r="KIL976" s="26"/>
      <c r="KIM976" s="26"/>
      <c r="KIN976" s="26"/>
      <c r="KIO976" s="26"/>
      <c r="KIP976" s="26"/>
      <c r="KIQ976" s="26"/>
      <c r="KIR976" s="26"/>
      <c r="KIS976" s="26"/>
      <c r="KIT976" s="26"/>
      <c r="KIU976" s="26"/>
      <c r="KIV976" s="26"/>
      <c r="KIW976" s="26"/>
      <c r="KIX976" s="26"/>
      <c r="KIY976" s="26"/>
      <c r="KIZ976" s="26"/>
      <c r="KJA976" s="26"/>
      <c r="KJB976" s="26"/>
      <c r="KJC976" s="26"/>
      <c r="KJD976" s="26"/>
      <c r="KJE976" s="26"/>
      <c r="KJF976" s="26"/>
      <c r="KJG976" s="26"/>
      <c r="KJH976" s="26"/>
      <c r="KJI976" s="26"/>
      <c r="KJJ976" s="26"/>
      <c r="KJK976" s="26"/>
      <c r="KJL976" s="26"/>
      <c r="KJM976" s="26"/>
      <c r="KJN976" s="26"/>
      <c r="KJO976" s="26"/>
      <c r="KJP976" s="26"/>
      <c r="KJQ976" s="26"/>
      <c r="KJR976" s="26"/>
      <c r="KJS976" s="26"/>
      <c r="KJT976" s="26"/>
      <c r="KJU976" s="26"/>
      <c r="KJV976" s="26"/>
      <c r="KJW976" s="26"/>
      <c r="KJX976" s="26"/>
      <c r="KJY976" s="26"/>
      <c r="KJZ976" s="26"/>
      <c r="KKA976" s="26"/>
      <c r="KKB976" s="26"/>
      <c r="KKC976" s="26"/>
      <c r="KKD976" s="26"/>
      <c r="KKE976" s="26"/>
      <c r="KKF976" s="26"/>
      <c r="KKG976" s="26"/>
      <c r="KKH976" s="26"/>
      <c r="KKI976" s="26"/>
      <c r="KKJ976" s="26"/>
      <c r="KKK976" s="26"/>
      <c r="KKL976" s="26"/>
      <c r="KKM976" s="26"/>
      <c r="KKN976" s="26"/>
      <c r="KKO976" s="26"/>
      <c r="KKP976" s="26"/>
      <c r="KKQ976" s="26"/>
      <c r="KKR976" s="26"/>
      <c r="KKS976" s="26"/>
      <c r="KKT976" s="26"/>
      <c r="KKU976" s="26"/>
      <c r="KKV976" s="26"/>
      <c r="KKW976" s="26"/>
      <c r="KKX976" s="26"/>
      <c r="KKY976" s="26"/>
      <c r="KKZ976" s="26"/>
      <c r="KLA976" s="26"/>
      <c r="KLB976" s="26"/>
      <c r="KLC976" s="26"/>
      <c r="KLD976" s="26"/>
      <c r="KLE976" s="26"/>
      <c r="KLF976" s="26"/>
      <c r="KLG976" s="26"/>
      <c r="KLH976" s="26"/>
      <c r="KLI976" s="26"/>
      <c r="KLJ976" s="26"/>
      <c r="KLK976" s="26"/>
      <c r="KLL976" s="26"/>
      <c r="KLM976" s="26"/>
      <c r="KLN976" s="26"/>
      <c r="KLO976" s="26"/>
      <c r="KLP976" s="26"/>
      <c r="KLQ976" s="26"/>
      <c r="KLR976" s="26"/>
      <c r="KLS976" s="26"/>
      <c r="KLT976" s="26"/>
      <c r="KLU976" s="26"/>
      <c r="KLV976" s="26"/>
      <c r="KLW976" s="26"/>
      <c r="KLX976" s="26"/>
      <c r="KLY976" s="26"/>
      <c r="KLZ976" s="26"/>
      <c r="KMA976" s="26"/>
      <c r="KMB976" s="26"/>
      <c r="KMC976" s="26"/>
      <c r="KMD976" s="26"/>
      <c r="KME976" s="26"/>
      <c r="KMF976" s="26"/>
      <c r="KMG976" s="26"/>
      <c r="KMH976" s="26"/>
      <c r="KMI976" s="26"/>
      <c r="KMJ976" s="26"/>
      <c r="KMK976" s="26"/>
      <c r="KML976" s="26"/>
      <c r="KMM976" s="26"/>
      <c r="KMN976" s="26"/>
      <c r="KMO976" s="26"/>
      <c r="KMP976" s="26"/>
      <c r="KMQ976" s="26"/>
      <c r="KMR976" s="26"/>
      <c r="KMS976" s="26"/>
      <c r="KMT976" s="26"/>
      <c r="KMU976" s="26"/>
      <c r="KMV976" s="26"/>
      <c r="KMW976" s="26"/>
      <c r="KMX976" s="26"/>
      <c r="KMY976" s="26"/>
      <c r="KMZ976" s="26"/>
      <c r="KNA976" s="26"/>
      <c r="KNB976" s="26"/>
      <c r="KNC976" s="26"/>
      <c r="KND976" s="26"/>
      <c r="KNE976" s="26"/>
      <c r="KNF976" s="26"/>
      <c r="KNG976" s="26"/>
      <c r="KNH976" s="26"/>
      <c r="KNI976" s="26"/>
      <c r="KNJ976" s="26"/>
      <c r="KNK976" s="26"/>
      <c r="KNL976" s="26"/>
      <c r="KNM976" s="26"/>
      <c r="KNN976" s="26"/>
      <c r="KNO976" s="26"/>
      <c r="KNP976" s="26"/>
      <c r="KNQ976" s="26"/>
      <c r="KNR976" s="26"/>
      <c r="KNS976" s="26"/>
      <c r="KNT976" s="26"/>
      <c r="KNU976" s="26"/>
      <c r="KNV976" s="26"/>
      <c r="KNW976" s="26"/>
      <c r="KNX976" s="26"/>
      <c r="KNY976" s="26"/>
      <c r="KNZ976" s="26"/>
      <c r="KOA976" s="26"/>
      <c r="KOB976" s="26"/>
      <c r="KOC976" s="26"/>
      <c r="KOD976" s="26"/>
      <c r="KOE976" s="26"/>
      <c r="KOF976" s="26"/>
      <c r="KOG976" s="26"/>
      <c r="KOH976" s="26"/>
      <c r="KOI976" s="26"/>
      <c r="KOJ976" s="26"/>
      <c r="KOK976" s="26"/>
      <c r="KOL976" s="26"/>
      <c r="KOM976" s="26"/>
      <c r="KON976" s="26"/>
      <c r="KOO976" s="26"/>
      <c r="KOP976" s="26"/>
      <c r="KOQ976" s="26"/>
      <c r="KOR976" s="26"/>
      <c r="KOS976" s="26"/>
      <c r="KOT976" s="26"/>
      <c r="KOU976" s="26"/>
      <c r="KOV976" s="26"/>
      <c r="KOW976" s="26"/>
      <c r="KOX976" s="26"/>
      <c r="KOY976" s="26"/>
      <c r="KOZ976" s="26"/>
      <c r="KPA976" s="26"/>
      <c r="KPB976" s="26"/>
      <c r="KPC976" s="26"/>
      <c r="KPD976" s="26"/>
      <c r="KPE976" s="26"/>
      <c r="KPF976" s="26"/>
      <c r="KPG976" s="26"/>
      <c r="KPH976" s="26"/>
      <c r="KPI976" s="26"/>
      <c r="KPJ976" s="26"/>
      <c r="KPK976" s="26"/>
      <c r="KPL976" s="26"/>
      <c r="KPM976" s="26"/>
      <c r="KPN976" s="26"/>
      <c r="KPO976" s="26"/>
      <c r="KPP976" s="26"/>
      <c r="KPQ976" s="26"/>
      <c r="KPR976" s="26"/>
      <c r="KPS976" s="26"/>
      <c r="KPT976" s="26"/>
      <c r="KPU976" s="26"/>
      <c r="KPV976" s="26"/>
      <c r="KPW976" s="26"/>
      <c r="KPX976" s="26"/>
      <c r="KPY976" s="26"/>
      <c r="KPZ976" s="26"/>
      <c r="KQA976" s="26"/>
      <c r="KQB976" s="26"/>
      <c r="KQC976" s="26"/>
      <c r="KQD976" s="26"/>
      <c r="KQE976" s="26"/>
      <c r="KQF976" s="26"/>
      <c r="KQG976" s="26"/>
      <c r="KQH976" s="26"/>
      <c r="KQI976" s="26"/>
      <c r="KQJ976" s="26"/>
      <c r="KQK976" s="26"/>
      <c r="KQL976" s="26"/>
      <c r="KQM976" s="26"/>
      <c r="KQN976" s="26"/>
      <c r="KQO976" s="26"/>
      <c r="KQP976" s="26"/>
      <c r="KQQ976" s="26"/>
      <c r="KQR976" s="26"/>
      <c r="KQS976" s="26"/>
      <c r="KQT976" s="26"/>
      <c r="KQU976" s="26"/>
      <c r="KQV976" s="26"/>
      <c r="KQW976" s="26"/>
      <c r="KQX976" s="26"/>
      <c r="KQY976" s="26"/>
      <c r="KQZ976" s="26"/>
      <c r="KRA976" s="26"/>
      <c r="KRB976" s="26"/>
      <c r="KRC976" s="26"/>
      <c r="KRD976" s="26"/>
      <c r="KRE976" s="26"/>
      <c r="KRF976" s="26"/>
      <c r="KRG976" s="26"/>
      <c r="KRH976" s="26"/>
      <c r="KRI976" s="26"/>
      <c r="KRJ976" s="26"/>
      <c r="KRK976" s="26"/>
      <c r="KRL976" s="26"/>
      <c r="KRM976" s="26"/>
      <c r="KRN976" s="26"/>
      <c r="KRO976" s="26"/>
      <c r="KRP976" s="26"/>
      <c r="KRQ976" s="26"/>
      <c r="KRR976" s="26"/>
      <c r="KRS976" s="26"/>
      <c r="KRT976" s="26"/>
      <c r="KRU976" s="26"/>
      <c r="KRV976" s="26"/>
      <c r="KRW976" s="26"/>
      <c r="KRX976" s="26"/>
      <c r="KRY976" s="26"/>
      <c r="KRZ976" s="26"/>
      <c r="KSA976" s="26"/>
      <c r="KSB976" s="26"/>
      <c r="KSC976" s="26"/>
      <c r="KSD976" s="26"/>
      <c r="KSE976" s="26"/>
      <c r="KSF976" s="26"/>
      <c r="KSG976" s="26"/>
      <c r="KSH976" s="26"/>
      <c r="KSI976" s="26"/>
      <c r="KSJ976" s="26"/>
      <c r="KSK976" s="26"/>
      <c r="KSL976" s="26"/>
      <c r="KSM976" s="26"/>
      <c r="KSN976" s="26"/>
      <c r="KSO976" s="26"/>
      <c r="KSP976" s="26"/>
      <c r="KSQ976" s="26"/>
      <c r="KSR976" s="26"/>
      <c r="KSS976" s="26"/>
      <c r="KST976" s="26"/>
      <c r="KSU976" s="26"/>
      <c r="KSV976" s="26"/>
      <c r="KSW976" s="26"/>
      <c r="KSX976" s="26"/>
      <c r="KSY976" s="26"/>
      <c r="KSZ976" s="26"/>
      <c r="KTA976" s="26"/>
      <c r="KTB976" s="26"/>
      <c r="KTC976" s="26"/>
      <c r="KTD976" s="26"/>
      <c r="KTE976" s="26"/>
      <c r="KTF976" s="26"/>
      <c r="KTG976" s="26"/>
      <c r="KTH976" s="26"/>
      <c r="KTI976" s="26"/>
      <c r="KTJ976" s="26"/>
      <c r="KTK976" s="26"/>
      <c r="KTL976" s="26"/>
      <c r="KTM976" s="26"/>
      <c r="KTN976" s="26"/>
      <c r="KTO976" s="26"/>
      <c r="KTP976" s="26"/>
      <c r="KTQ976" s="26"/>
      <c r="KTR976" s="26"/>
      <c r="KTS976" s="26"/>
      <c r="KTT976" s="26"/>
      <c r="KTU976" s="26"/>
      <c r="KTV976" s="26"/>
      <c r="KTW976" s="26"/>
      <c r="KTX976" s="26"/>
      <c r="KTY976" s="26"/>
      <c r="KTZ976" s="26"/>
      <c r="KUA976" s="26"/>
      <c r="KUB976" s="26"/>
      <c r="KUC976" s="26"/>
      <c r="KUD976" s="26"/>
      <c r="KUE976" s="26"/>
      <c r="KUF976" s="26"/>
      <c r="KUG976" s="26"/>
      <c r="KUH976" s="26"/>
      <c r="KUI976" s="26"/>
      <c r="KUJ976" s="26"/>
      <c r="KUK976" s="26"/>
      <c r="KUL976" s="26"/>
      <c r="KUM976" s="26"/>
      <c r="KUN976" s="26"/>
      <c r="KUO976" s="26"/>
      <c r="KUP976" s="26"/>
      <c r="KUQ976" s="26"/>
      <c r="KUR976" s="26"/>
      <c r="KUS976" s="26"/>
      <c r="KUT976" s="26"/>
      <c r="KUU976" s="26"/>
      <c r="KUV976" s="26"/>
      <c r="KUW976" s="26"/>
      <c r="KUX976" s="26"/>
      <c r="KUY976" s="26"/>
      <c r="KUZ976" s="26"/>
      <c r="KVA976" s="26"/>
      <c r="KVB976" s="26"/>
      <c r="KVC976" s="26"/>
      <c r="KVD976" s="26"/>
      <c r="KVE976" s="26"/>
      <c r="KVF976" s="26"/>
      <c r="KVG976" s="26"/>
      <c r="KVH976" s="26"/>
      <c r="KVI976" s="26"/>
      <c r="KVJ976" s="26"/>
      <c r="KVK976" s="26"/>
      <c r="KVL976" s="26"/>
      <c r="KVM976" s="26"/>
      <c r="KVN976" s="26"/>
      <c r="KVO976" s="26"/>
      <c r="KVP976" s="26"/>
      <c r="KVQ976" s="26"/>
      <c r="KVR976" s="26"/>
      <c r="KVS976" s="26"/>
      <c r="KVT976" s="26"/>
      <c r="KVU976" s="26"/>
      <c r="KVV976" s="26"/>
      <c r="KVW976" s="26"/>
      <c r="KVX976" s="26"/>
      <c r="KVY976" s="26"/>
      <c r="KVZ976" s="26"/>
      <c r="KWA976" s="26"/>
      <c r="KWB976" s="26"/>
      <c r="KWC976" s="26"/>
      <c r="KWD976" s="26"/>
      <c r="KWE976" s="26"/>
      <c r="KWF976" s="26"/>
      <c r="KWG976" s="26"/>
      <c r="KWH976" s="26"/>
      <c r="KWI976" s="26"/>
      <c r="KWJ976" s="26"/>
      <c r="KWK976" s="26"/>
      <c r="KWL976" s="26"/>
      <c r="KWM976" s="26"/>
      <c r="KWN976" s="26"/>
      <c r="KWO976" s="26"/>
      <c r="KWP976" s="26"/>
      <c r="KWQ976" s="26"/>
      <c r="KWR976" s="26"/>
      <c r="KWS976" s="26"/>
      <c r="KWT976" s="26"/>
      <c r="KWU976" s="26"/>
      <c r="KWV976" s="26"/>
      <c r="KWW976" s="26"/>
      <c r="KWX976" s="26"/>
      <c r="KWY976" s="26"/>
      <c r="KWZ976" s="26"/>
      <c r="KXA976" s="26"/>
      <c r="KXB976" s="26"/>
      <c r="KXC976" s="26"/>
      <c r="KXD976" s="26"/>
      <c r="KXE976" s="26"/>
      <c r="KXF976" s="26"/>
      <c r="KXG976" s="26"/>
      <c r="KXH976" s="26"/>
      <c r="KXI976" s="26"/>
      <c r="KXJ976" s="26"/>
      <c r="KXK976" s="26"/>
      <c r="KXL976" s="26"/>
      <c r="KXM976" s="26"/>
      <c r="KXN976" s="26"/>
      <c r="KXO976" s="26"/>
      <c r="KXP976" s="26"/>
      <c r="KXQ976" s="26"/>
      <c r="KXR976" s="26"/>
      <c r="KXS976" s="26"/>
      <c r="KXT976" s="26"/>
      <c r="KXU976" s="26"/>
      <c r="KXV976" s="26"/>
      <c r="KXW976" s="26"/>
      <c r="KXX976" s="26"/>
      <c r="KXY976" s="26"/>
      <c r="KXZ976" s="26"/>
      <c r="KYA976" s="26"/>
      <c r="KYB976" s="26"/>
      <c r="KYC976" s="26"/>
      <c r="KYD976" s="26"/>
      <c r="KYE976" s="26"/>
      <c r="KYF976" s="26"/>
      <c r="KYG976" s="26"/>
      <c r="KYH976" s="26"/>
      <c r="KYI976" s="26"/>
      <c r="KYJ976" s="26"/>
      <c r="KYK976" s="26"/>
      <c r="KYL976" s="26"/>
      <c r="KYM976" s="26"/>
      <c r="KYN976" s="26"/>
      <c r="KYO976" s="26"/>
      <c r="KYP976" s="26"/>
      <c r="KYQ976" s="26"/>
      <c r="KYR976" s="26"/>
      <c r="KYS976" s="26"/>
      <c r="KYT976" s="26"/>
      <c r="KYU976" s="26"/>
      <c r="KYV976" s="26"/>
      <c r="KYW976" s="26"/>
      <c r="KYX976" s="26"/>
      <c r="KYY976" s="26"/>
      <c r="KYZ976" s="26"/>
      <c r="KZA976" s="26"/>
      <c r="KZB976" s="26"/>
      <c r="KZC976" s="26"/>
      <c r="KZD976" s="26"/>
      <c r="KZE976" s="26"/>
      <c r="KZF976" s="26"/>
      <c r="KZG976" s="26"/>
      <c r="KZH976" s="26"/>
      <c r="KZI976" s="26"/>
      <c r="KZJ976" s="26"/>
      <c r="KZK976" s="26"/>
      <c r="KZL976" s="26"/>
      <c r="KZM976" s="26"/>
      <c r="KZN976" s="26"/>
      <c r="KZO976" s="26"/>
      <c r="KZP976" s="26"/>
      <c r="KZQ976" s="26"/>
      <c r="KZR976" s="26"/>
      <c r="KZS976" s="26"/>
      <c r="KZT976" s="26"/>
      <c r="KZU976" s="26"/>
      <c r="KZV976" s="26"/>
      <c r="KZW976" s="26"/>
      <c r="KZX976" s="26"/>
      <c r="KZY976" s="26"/>
      <c r="KZZ976" s="26"/>
      <c r="LAA976" s="26"/>
      <c r="LAB976" s="26"/>
      <c r="LAC976" s="26"/>
      <c r="LAD976" s="26"/>
      <c r="LAE976" s="26"/>
      <c r="LAF976" s="26"/>
      <c r="LAG976" s="26"/>
      <c r="LAH976" s="26"/>
      <c r="LAI976" s="26"/>
      <c r="LAJ976" s="26"/>
      <c r="LAK976" s="26"/>
      <c r="LAL976" s="26"/>
      <c r="LAM976" s="26"/>
      <c r="LAN976" s="26"/>
      <c r="LAO976" s="26"/>
      <c r="LAP976" s="26"/>
      <c r="LAQ976" s="26"/>
      <c r="LAR976" s="26"/>
      <c r="LAS976" s="26"/>
      <c r="LAT976" s="26"/>
      <c r="LAU976" s="26"/>
      <c r="LAV976" s="26"/>
      <c r="LAW976" s="26"/>
      <c r="LAX976" s="26"/>
      <c r="LAY976" s="26"/>
      <c r="LAZ976" s="26"/>
      <c r="LBA976" s="26"/>
      <c r="LBB976" s="26"/>
      <c r="LBC976" s="26"/>
      <c r="LBD976" s="26"/>
      <c r="LBE976" s="26"/>
      <c r="LBF976" s="26"/>
      <c r="LBG976" s="26"/>
      <c r="LBH976" s="26"/>
      <c r="LBI976" s="26"/>
      <c r="LBJ976" s="26"/>
      <c r="LBK976" s="26"/>
      <c r="LBL976" s="26"/>
      <c r="LBM976" s="26"/>
      <c r="LBN976" s="26"/>
      <c r="LBO976" s="26"/>
      <c r="LBP976" s="26"/>
      <c r="LBQ976" s="26"/>
      <c r="LBR976" s="26"/>
      <c r="LBS976" s="26"/>
      <c r="LBT976" s="26"/>
      <c r="LBU976" s="26"/>
      <c r="LBV976" s="26"/>
      <c r="LBW976" s="26"/>
      <c r="LBX976" s="26"/>
      <c r="LBY976" s="26"/>
      <c r="LBZ976" s="26"/>
      <c r="LCA976" s="26"/>
      <c r="LCB976" s="26"/>
      <c r="LCC976" s="26"/>
      <c r="LCD976" s="26"/>
      <c r="LCE976" s="26"/>
      <c r="LCF976" s="26"/>
      <c r="LCG976" s="26"/>
      <c r="LCH976" s="26"/>
      <c r="LCI976" s="26"/>
      <c r="LCJ976" s="26"/>
      <c r="LCK976" s="26"/>
      <c r="LCL976" s="26"/>
      <c r="LCM976" s="26"/>
      <c r="LCN976" s="26"/>
      <c r="LCO976" s="26"/>
      <c r="LCP976" s="26"/>
      <c r="LCQ976" s="26"/>
      <c r="LCR976" s="26"/>
      <c r="LCS976" s="26"/>
      <c r="LCT976" s="26"/>
      <c r="LCU976" s="26"/>
      <c r="LCV976" s="26"/>
      <c r="LCW976" s="26"/>
      <c r="LCX976" s="26"/>
      <c r="LCY976" s="26"/>
      <c r="LCZ976" s="26"/>
      <c r="LDA976" s="26"/>
      <c r="LDB976" s="26"/>
      <c r="LDC976" s="26"/>
      <c r="LDD976" s="26"/>
      <c r="LDE976" s="26"/>
      <c r="LDF976" s="26"/>
      <c r="LDG976" s="26"/>
      <c r="LDH976" s="26"/>
      <c r="LDI976" s="26"/>
      <c r="LDJ976" s="26"/>
      <c r="LDK976" s="26"/>
      <c r="LDL976" s="26"/>
      <c r="LDM976" s="26"/>
      <c r="LDN976" s="26"/>
      <c r="LDO976" s="26"/>
      <c r="LDP976" s="26"/>
      <c r="LDQ976" s="26"/>
      <c r="LDR976" s="26"/>
      <c r="LDS976" s="26"/>
      <c r="LDT976" s="26"/>
      <c r="LDU976" s="26"/>
      <c r="LDV976" s="26"/>
      <c r="LDW976" s="26"/>
      <c r="LDX976" s="26"/>
      <c r="LDY976" s="26"/>
      <c r="LDZ976" s="26"/>
      <c r="LEA976" s="26"/>
      <c r="LEB976" s="26"/>
      <c r="LEC976" s="26"/>
      <c r="LED976" s="26"/>
      <c r="LEE976" s="26"/>
      <c r="LEF976" s="26"/>
      <c r="LEG976" s="26"/>
      <c r="LEH976" s="26"/>
      <c r="LEI976" s="26"/>
      <c r="LEJ976" s="26"/>
      <c r="LEK976" s="26"/>
      <c r="LEL976" s="26"/>
      <c r="LEM976" s="26"/>
      <c r="LEN976" s="26"/>
      <c r="LEO976" s="26"/>
      <c r="LEP976" s="26"/>
      <c r="LEQ976" s="26"/>
      <c r="LER976" s="26"/>
      <c r="LES976" s="26"/>
      <c r="LET976" s="26"/>
      <c r="LEU976" s="26"/>
      <c r="LEV976" s="26"/>
      <c r="LEW976" s="26"/>
      <c r="LEX976" s="26"/>
      <c r="LEY976" s="26"/>
      <c r="LEZ976" s="26"/>
      <c r="LFA976" s="26"/>
      <c r="LFB976" s="26"/>
      <c r="LFC976" s="26"/>
      <c r="LFD976" s="26"/>
      <c r="LFE976" s="26"/>
      <c r="LFF976" s="26"/>
      <c r="LFG976" s="26"/>
      <c r="LFH976" s="26"/>
      <c r="LFI976" s="26"/>
      <c r="LFJ976" s="26"/>
      <c r="LFK976" s="26"/>
      <c r="LFL976" s="26"/>
      <c r="LFM976" s="26"/>
      <c r="LFN976" s="26"/>
      <c r="LFO976" s="26"/>
      <c r="LFP976" s="26"/>
      <c r="LFQ976" s="26"/>
      <c r="LFR976" s="26"/>
      <c r="LFS976" s="26"/>
      <c r="LFT976" s="26"/>
      <c r="LFU976" s="26"/>
      <c r="LFV976" s="26"/>
      <c r="LFW976" s="26"/>
      <c r="LFX976" s="26"/>
      <c r="LFY976" s="26"/>
      <c r="LFZ976" s="26"/>
      <c r="LGA976" s="26"/>
      <c r="LGB976" s="26"/>
      <c r="LGC976" s="26"/>
      <c r="LGD976" s="26"/>
      <c r="LGE976" s="26"/>
      <c r="LGF976" s="26"/>
      <c r="LGG976" s="26"/>
      <c r="LGH976" s="26"/>
      <c r="LGI976" s="26"/>
      <c r="LGJ976" s="26"/>
      <c r="LGK976" s="26"/>
      <c r="LGL976" s="26"/>
      <c r="LGM976" s="26"/>
      <c r="LGN976" s="26"/>
      <c r="LGO976" s="26"/>
      <c r="LGP976" s="26"/>
      <c r="LGQ976" s="26"/>
      <c r="LGR976" s="26"/>
      <c r="LGS976" s="26"/>
      <c r="LGT976" s="26"/>
      <c r="LGU976" s="26"/>
      <c r="LGV976" s="26"/>
      <c r="LGW976" s="26"/>
      <c r="LGX976" s="26"/>
      <c r="LGY976" s="26"/>
      <c r="LGZ976" s="26"/>
      <c r="LHA976" s="26"/>
      <c r="LHB976" s="26"/>
      <c r="LHC976" s="26"/>
      <c r="LHD976" s="26"/>
      <c r="LHE976" s="26"/>
      <c r="LHF976" s="26"/>
      <c r="LHG976" s="26"/>
      <c r="LHH976" s="26"/>
      <c r="LHI976" s="26"/>
      <c r="LHJ976" s="26"/>
      <c r="LHK976" s="26"/>
      <c r="LHL976" s="26"/>
      <c r="LHM976" s="26"/>
      <c r="LHN976" s="26"/>
      <c r="LHO976" s="26"/>
      <c r="LHP976" s="26"/>
      <c r="LHQ976" s="26"/>
      <c r="LHR976" s="26"/>
      <c r="LHS976" s="26"/>
      <c r="LHT976" s="26"/>
      <c r="LHU976" s="26"/>
      <c r="LHV976" s="26"/>
      <c r="LHW976" s="26"/>
      <c r="LHX976" s="26"/>
      <c r="LHY976" s="26"/>
      <c r="LHZ976" s="26"/>
      <c r="LIA976" s="26"/>
      <c r="LIB976" s="26"/>
      <c r="LIC976" s="26"/>
      <c r="LID976" s="26"/>
      <c r="LIE976" s="26"/>
      <c r="LIF976" s="26"/>
      <c r="LIG976" s="26"/>
      <c r="LIH976" s="26"/>
      <c r="LII976" s="26"/>
      <c r="LIJ976" s="26"/>
      <c r="LIK976" s="26"/>
      <c r="LIL976" s="26"/>
      <c r="LIM976" s="26"/>
      <c r="LIN976" s="26"/>
      <c r="LIO976" s="26"/>
      <c r="LIP976" s="26"/>
      <c r="LIQ976" s="26"/>
      <c r="LIR976" s="26"/>
      <c r="LIS976" s="26"/>
      <c r="LIT976" s="26"/>
      <c r="LIU976" s="26"/>
      <c r="LIV976" s="26"/>
      <c r="LIW976" s="26"/>
      <c r="LIX976" s="26"/>
      <c r="LIY976" s="26"/>
      <c r="LIZ976" s="26"/>
      <c r="LJA976" s="26"/>
      <c r="LJB976" s="26"/>
      <c r="LJC976" s="26"/>
      <c r="LJD976" s="26"/>
      <c r="LJE976" s="26"/>
      <c r="LJF976" s="26"/>
      <c r="LJG976" s="26"/>
      <c r="LJH976" s="26"/>
      <c r="LJI976" s="26"/>
      <c r="LJJ976" s="26"/>
      <c r="LJK976" s="26"/>
      <c r="LJL976" s="26"/>
      <c r="LJM976" s="26"/>
      <c r="LJN976" s="26"/>
      <c r="LJO976" s="26"/>
      <c r="LJP976" s="26"/>
      <c r="LJQ976" s="26"/>
      <c r="LJR976" s="26"/>
      <c r="LJS976" s="26"/>
      <c r="LJT976" s="26"/>
      <c r="LJU976" s="26"/>
      <c r="LJV976" s="26"/>
      <c r="LJW976" s="26"/>
      <c r="LJX976" s="26"/>
      <c r="LJY976" s="26"/>
      <c r="LJZ976" s="26"/>
      <c r="LKA976" s="26"/>
      <c r="LKB976" s="26"/>
      <c r="LKC976" s="26"/>
      <c r="LKD976" s="26"/>
      <c r="LKE976" s="26"/>
      <c r="LKF976" s="26"/>
      <c r="LKG976" s="26"/>
      <c r="LKH976" s="26"/>
      <c r="LKI976" s="26"/>
      <c r="LKJ976" s="26"/>
      <c r="LKK976" s="26"/>
      <c r="LKL976" s="26"/>
      <c r="LKM976" s="26"/>
      <c r="LKN976" s="26"/>
      <c r="LKO976" s="26"/>
      <c r="LKP976" s="26"/>
      <c r="LKQ976" s="26"/>
      <c r="LKR976" s="26"/>
      <c r="LKS976" s="26"/>
      <c r="LKT976" s="26"/>
      <c r="LKU976" s="26"/>
      <c r="LKV976" s="26"/>
      <c r="LKW976" s="26"/>
      <c r="LKX976" s="26"/>
      <c r="LKY976" s="26"/>
      <c r="LKZ976" s="26"/>
      <c r="LLA976" s="26"/>
      <c r="LLB976" s="26"/>
      <c r="LLC976" s="26"/>
      <c r="LLD976" s="26"/>
      <c r="LLE976" s="26"/>
      <c r="LLF976" s="26"/>
      <c r="LLG976" s="26"/>
      <c r="LLH976" s="26"/>
      <c r="LLI976" s="26"/>
      <c r="LLJ976" s="26"/>
      <c r="LLK976" s="26"/>
      <c r="LLL976" s="26"/>
      <c r="LLM976" s="26"/>
      <c r="LLN976" s="26"/>
      <c r="LLO976" s="26"/>
      <c r="LLP976" s="26"/>
      <c r="LLQ976" s="26"/>
      <c r="LLR976" s="26"/>
      <c r="LLS976" s="26"/>
      <c r="LLT976" s="26"/>
      <c r="LLU976" s="26"/>
      <c r="LLV976" s="26"/>
      <c r="LLW976" s="26"/>
      <c r="LLX976" s="26"/>
      <c r="LLY976" s="26"/>
      <c r="LLZ976" s="26"/>
      <c r="LMA976" s="26"/>
      <c r="LMB976" s="26"/>
      <c r="LMC976" s="26"/>
      <c r="LMD976" s="26"/>
      <c r="LME976" s="26"/>
      <c r="LMF976" s="26"/>
      <c r="LMG976" s="26"/>
      <c r="LMH976" s="26"/>
      <c r="LMI976" s="26"/>
      <c r="LMJ976" s="26"/>
      <c r="LMK976" s="26"/>
      <c r="LML976" s="26"/>
      <c r="LMM976" s="26"/>
      <c r="LMN976" s="26"/>
      <c r="LMO976" s="26"/>
      <c r="LMP976" s="26"/>
      <c r="LMQ976" s="26"/>
      <c r="LMR976" s="26"/>
      <c r="LMS976" s="26"/>
      <c r="LMT976" s="26"/>
      <c r="LMU976" s="26"/>
      <c r="LMV976" s="26"/>
      <c r="LMW976" s="26"/>
      <c r="LMX976" s="26"/>
      <c r="LMY976" s="26"/>
      <c r="LMZ976" s="26"/>
      <c r="LNA976" s="26"/>
      <c r="LNB976" s="26"/>
      <c r="LNC976" s="26"/>
      <c r="LND976" s="26"/>
      <c r="LNE976" s="26"/>
      <c r="LNF976" s="26"/>
      <c r="LNG976" s="26"/>
      <c r="LNH976" s="26"/>
      <c r="LNI976" s="26"/>
      <c r="LNJ976" s="26"/>
      <c r="LNK976" s="26"/>
      <c r="LNL976" s="26"/>
      <c r="LNM976" s="26"/>
      <c r="LNN976" s="26"/>
      <c r="LNO976" s="26"/>
      <c r="LNP976" s="26"/>
      <c r="LNQ976" s="26"/>
      <c r="LNR976" s="26"/>
      <c r="LNS976" s="26"/>
      <c r="LNT976" s="26"/>
      <c r="LNU976" s="26"/>
      <c r="LNV976" s="26"/>
      <c r="LNW976" s="26"/>
      <c r="LNX976" s="26"/>
      <c r="LNY976" s="26"/>
      <c r="LNZ976" s="26"/>
      <c r="LOA976" s="26"/>
      <c r="LOB976" s="26"/>
      <c r="LOC976" s="26"/>
      <c r="LOD976" s="26"/>
      <c r="LOE976" s="26"/>
      <c r="LOF976" s="26"/>
      <c r="LOG976" s="26"/>
      <c r="LOH976" s="26"/>
      <c r="LOI976" s="26"/>
      <c r="LOJ976" s="26"/>
      <c r="LOK976" s="26"/>
      <c r="LOL976" s="26"/>
      <c r="LOM976" s="26"/>
      <c r="LON976" s="26"/>
      <c r="LOO976" s="26"/>
      <c r="LOP976" s="26"/>
      <c r="LOQ976" s="26"/>
      <c r="LOR976" s="26"/>
      <c r="LOS976" s="26"/>
      <c r="LOT976" s="26"/>
      <c r="LOU976" s="26"/>
      <c r="LOV976" s="26"/>
      <c r="LOW976" s="26"/>
      <c r="LOX976" s="26"/>
      <c r="LOY976" s="26"/>
      <c r="LOZ976" s="26"/>
      <c r="LPA976" s="26"/>
      <c r="LPB976" s="26"/>
      <c r="LPC976" s="26"/>
      <c r="LPD976" s="26"/>
      <c r="LPE976" s="26"/>
      <c r="LPF976" s="26"/>
      <c r="LPG976" s="26"/>
      <c r="LPH976" s="26"/>
      <c r="LPI976" s="26"/>
      <c r="LPJ976" s="26"/>
      <c r="LPK976" s="26"/>
      <c r="LPL976" s="26"/>
      <c r="LPM976" s="26"/>
      <c r="LPN976" s="26"/>
      <c r="LPO976" s="26"/>
      <c r="LPP976" s="26"/>
      <c r="LPQ976" s="26"/>
      <c r="LPR976" s="26"/>
      <c r="LPS976" s="26"/>
      <c r="LPT976" s="26"/>
      <c r="LPU976" s="26"/>
      <c r="LPV976" s="26"/>
      <c r="LPW976" s="26"/>
      <c r="LPX976" s="26"/>
      <c r="LPY976" s="26"/>
      <c r="LPZ976" s="26"/>
      <c r="LQA976" s="26"/>
      <c r="LQB976" s="26"/>
      <c r="LQC976" s="26"/>
      <c r="LQD976" s="26"/>
      <c r="LQE976" s="26"/>
      <c r="LQF976" s="26"/>
      <c r="LQG976" s="26"/>
      <c r="LQH976" s="26"/>
      <c r="LQI976" s="26"/>
      <c r="LQJ976" s="26"/>
      <c r="LQK976" s="26"/>
      <c r="LQL976" s="26"/>
      <c r="LQM976" s="26"/>
      <c r="LQN976" s="26"/>
      <c r="LQO976" s="26"/>
      <c r="LQP976" s="26"/>
      <c r="LQQ976" s="26"/>
      <c r="LQR976" s="26"/>
      <c r="LQS976" s="26"/>
      <c r="LQT976" s="26"/>
      <c r="LQU976" s="26"/>
      <c r="LQV976" s="26"/>
      <c r="LQW976" s="26"/>
      <c r="LQX976" s="26"/>
      <c r="LQY976" s="26"/>
      <c r="LQZ976" s="26"/>
      <c r="LRA976" s="26"/>
      <c r="LRB976" s="26"/>
      <c r="LRC976" s="26"/>
      <c r="LRD976" s="26"/>
      <c r="LRE976" s="26"/>
      <c r="LRF976" s="26"/>
      <c r="LRG976" s="26"/>
      <c r="LRH976" s="26"/>
      <c r="LRI976" s="26"/>
      <c r="LRJ976" s="26"/>
      <c r="LRK976" s="26"/>
      <c r="LRL976" s="26"/>
      <c r="LRM976" s="26"/>
      <c r="LRN976" s="26"/>
      <c r="LRO976" s="26"/>
      <c r="LRP976" s="26"/>
      <c r="LRQ976" s="26"/>
      <c r="LRR976" s="26"/>
      <c r="LRS976" s="26"/>
      <c r="LRT976" s="26"/>
      <c r="LRU976" s="26"/>
      <c r="LRV976" s="26"/>
      <c r="LRW976" s="26"/>
      <c r="LRX976" s="26"/>
      <c r="LRY976" s="26"/>
      <c r="LRZ976" s="26"/>
      <c r="LSA976" s="26"/>
      <c r="LSB976" s="26"/>
      <c r="LSC976" s="26"/>
      <c r="LSD976" s="26"/>
      <c r="LSE976" s="26"/>
      <c r="LSF976" s="26"/>
      <c r="LSG976" s="26"/>
      <c r="LSH976" s="26"/>
      <c r="LSI976" s="26"/>
      <c r="LSJ976" s="26"/>
      <c r="LSK976" s="26"/>
      <c r="LSL976" s="26"/>
      <c r="LSM976" s="26"/>
      <c r="LSN976" s="26"/>
      <c r="LSO976" s="26"/>
      <c r="LSP976" s="26"/>
      <c r="LSQ976" s="26"/>
      <c r="LSR976" s="26"/>
      <c r="LSS976" s="26"/>
      <c r="LST976" s="26"/>
      <c r="LSU976" s="26"/>
      <c r="LSV976" s="26"/>
      <c r="LSW976" s="26"/>
      <c r="LSX976" s="26"/>
      <c r="LSY976" s="26"/>
      <c r="LSZ976" s="26"/>
      <c r="LTA976" s="26"/>
      <c r="LTB976" s="26"/>
      <c r="LTC976" s="26"/>
      <c r="LTD976" s="26"/>
      <c r="LTE976" s="26"/>
      <c r="LTF976" s="26"/>
      <c r="LTG976" s="26"/>
      <c r="LTH976" s="26"/>
      <c r="LTI976" s="26"/>
      <c r="LTJ976" s="26"/>
      <c r="LTK976" s="26"/>
      <c r="LTL976" s="26"/>
      <c r="LTM976" s="26"/>
      <c r="LTN976" s="26"/>
      <c r="LTO976" s="26"/>
      <c r="LTP976" s="26"/>
      <c r="LTQ976" s="26"/>
      <c r="LTR976" s="26"/>
      <c r="LTS976" s="26"/>
      <c r="LTT976" s="26"/>
      <c r="LTU976" s="26"/>
      <c r="LTV976" s="26"/>
      <c r="LTW976" s="26"/>
      <c r="LTX976" s="26"/>
      <c r="LTY976" s="26"/>
      <c r="LTZ976" s="26"/>
      <c r="LUA976" s="26"/>
      <c r="LUB976" s="26"/>
      <c r="LUC976" s="26"/>
      <c r="LUD976" s="26"/>
      <c r="LUE976" s="26"/>
      <c r="LUF976" s="26"/>
      <c r="LUG976" s="26"/>
      <c r="LUH976" s="26"/>
      <c r="LUI976" s="26"/>
      <c r="LUJ976" s="26"/>
      <c r="LUK976" s="26"/>
      <c r="LUL976" s="26"/>
      <c r="LUM976" s="26"/>
      <c r="LUN976" s="26"/>
      <c r="LUO976" s="26"/>
      <c r="LUP976" s="26"/>
      <c r="LUQ976" s="26"/>
      <c r="LUR976" s="26"/>
      <c r="LUS976" s="26"/>
      <c r="LUT976" s="26"/>
      <c r="LUU976" s="26"/>
      <c r="LUV976" s="26"/>
      <c r="LUW976" s="26"/>
      <c r="LUX976" s="26"/>
      <c r="LUY976" s="26"/>
      <c r="LUZ976" s="26"/>
      <c r="LVA976" s="26"/>
      <c r="LVB976" s="26"/>
      <c r="LVC976" s="26"/>
      <c r="LVD976" s="26"/>
      <c r="LVE976" s="26"/>
      <c r="LVF976" s="26"/>
      <c r="LVG976" s="26"/>
      <c r="LVH976" s="26"/>
      <c r="LVI976" s="26"/>
      <c r="LVJ976" s="26"/>
      <c r="LVK976" s="26"/>
      <c r="LVL976" s="26"/>
      <c r="LVM976" s="26"/>
      <c r="LVN976" s="26"/>
      <c r="LVO976" s="26"/>
      <c r="LVP976" s="26"/>
      <c r="LVQ976" s="26"/>
      <c r="LVR976" s="26"/>
      <c r="LVS976" s="26"/>
      <c r="LVT976" s="26"/>
      <c r="LVU976" s="26"/>
      <c r="LVV976" s="26"/>
      <c r="LVW976" s="26"/>
      <c r="LVX976" s="26"/>
      <c r="LVY976" s="26"/>
      <c r="LVZ976" s="26"/>
      <c r="LWA976" s="26"/>
      <c r="LWB976" s="26"/>
      <c r="LWC976" s="26"/>
      <c r="LWD976" s="26"/>
      <c r="LWE976" s="26"/>
      <c r="LWF976" s="26"/>
      <c r="LWG976" s="26"/>
      <c r="LWH976" s="26"/>
      <c r="LWI976" s="26"/>
      <c r="LWJ976" s="26"/>
      <c r="LWK976" s="26"/>
      <c r="LWL976" s="26"/>
      <c r="LWM976" s="26"/>
      <c r="LWN976" s="26"/>
      <c r="LWO976" s="26"/>
      <c r="LWP976" s="26"/>
      <c r="LWQ976" s="26"/>
      <c r="LWR976" s="26"/>
      <c r="LWS976" s="26"/>
      <c r="LWT976" s="26"/>
      <c r="LWU976" s="26"/>
      <c r="LWV976" s="26"/>
      <c r="LWW976" s="26"/>
      <c r="LWX976" s="26"/>
      <c r="LWY976" s="26"/>
      <c r="LWZ976" s="26"/>
      <c r="LXA976" s="26"/>
      <c r="LXB976" s="26"/>
      <c r="LXC976" s="26"/>
      <c r="LXD976" s="26"/>
      <c r="LXE976" s="26"/>
      <c r="LXF976" s="26"/>
      <c r="LXG976" s="26"/>
      <c r="LXH976" s="26"/>
      <c r="LXI976" s="26"/>
      <c r="LXJ976" s="26"/>
      <c r="LXK976" s="26"/>
      <c r="LXL976" s="26"/>
      <c r="LXM976" s="26"/>
      <c r="LXN976" s="26"/>
      <c r="LXO976" s="26"/>
      <c r="LXP976" s="26"/>
      <c r="LXQ976" s="26"/>
      <c r="LXR976" s="26"/>
      <c r="LXS976" s="26"/>
      <c r="LXT976" s="26"/>
      <c r="LXU976" s="26"/>
      <c r="LXV976" s="26"/>
      <c r="LXW976" s="26"/>
      <c r="LXX976" s="26"/>
      <c r="LXY976" s="26"/>
      <c r="LXZ976" s="26"/>
      <c r="LYA976" s="26"/>
      <c r="LYB976" s="26"/>
      <c r="LYC976" s="26"/>
      <c r="LYD976" s="26"/>
      <c r="LYE976" s="26"/>
      <c r="LYF976" s="26"/>
      <c r="LYG976" s="26"/>
      <c r="LYH976" s="26"/>
      <c r="LYI976" s="26"/>
      <c r="LYJ976" s="26"/>
      <c r="LYK976" s="26"/>
      <c r="LYL976" s="26"/>
      <c r="LYM976" s="26"/>
      <c r="LYN976" s="26"/>
      <c r="LYO976" s="26"/>
      <c r="LYP976" s="26"/>
      <c r="LYQ976" s="26"/>
      <c r="LYR976" s="26"/>
      <c r="LYS976" s="26"/>
      <c r="LYT976" s="26"/>
      <c r="LYU976" s="26"/>
      <c r="LYV976" s="26"/>
      <c r="LYW976" s="26"/>
      <c r="LYX976" s="26"/>
      <c r="LYY976" s="26"/>
      <c r="LYZ976" s="26"/>
      <c r="LZA976" s="26"/>
      <c r="LZB976" s="26"/>
      <c r="LZC976" s="26"/>
      <c r="LZD976" s="26"/>
      <c r="LZE976" s="26"/>
      <c r="LZF976" s="26"/>
      <c r="LZG976" s="26"/>
      <c r="LZH976" s="26"/>
      <c r="LZI976" s="26"/>
      <c r="LZJ976" s="26"/>
      <c r="LZK976" s="26"/>
      <c r="LZL976" s="26"/>
      <c r="LZM976" s="26"/>
      <c r="LZN976" s="26"/>
      <c r="LZO976" s="26"/>
      <c r="LZP976" s="26"/>
      <c r="LZQ976" s="26"/>
      <c r="LZR976" s="26"/>
      <c r="LZS976" s="26"/>
      <c r="LZT976" s="26"/>
      <c r="LZU976" s="26"/>
      <c r="LZV976" s="26"/>
      <c r="LZW976" s="26"/>
      <c r="LZX976" s="26"/>
      <c r="LZY976" s="26"/>
      <c r="LZZ976" s="26"/>
      <c r="MAA976" s="26"/>
      <c r="MAB976" s="26"/>
      <c r="MAC976" s="26"/>
      <c r="MAD976" s="26"/>
      <c r="MAE976" s="26"/>
      <c r="MAF976" s="26"/>
      <c r="MAG976" s="26"/>
      <c r="MAH976" s="26"/>
      <c r="MAI976" s="26"/>
      <c r="MAJ976" s="26"/>
      <c r="MAK976" s="26"/>
      <c r="MAL976" s="26"/>
      <c r="MAM976" s="26"/>
      <c r="MAN976" s="26"/>
      <c r="MAO976" s="26"/>
      <c r="MAP976" s="26"/>
      <c r="MAQ976" s="26"/>
      <c r="MAR976" s="26"/>
      <c r="MAS976" s="26"/>
      <c r="MAT976" s="26"/>
      <c r="MAU976" s="26"/>
      <c r="MAV976" s="26"/>
      <c r="MAW976" s="26"/>
      <c r="MAX976" s="26"/>
      <c r="MAY976" s="26"/>
      <c r="MAZ976" s="26"/>
      <c r="MBA976" s="26"/>
      <c r="MBB976" s="26"/>
      <c r="MBC976" s="26"/>
      <c r="MBD976" s="26"/>
      <c r="MBE976" s="26"/>
      <c r="MBF976" s="26"/>
      <c r="MBG976" s="26"/>
      <c r="MBH976" s="26"/>
      <c r="MBI976" s="26"/>
      <c r="MBJ976" s="26"/>
      <c r="MBK976" s="26"/>
      <c r="MBL976" s="26"/>
      <c r="MBM976" s="26"/>
      <c r="MBN976" s="26"/>
      <c r="MBO976" s="26"/>
      <c r="MBP976" s="26"/>
      <c r="MBQ976" s="26"/>
      <c r="MBR976" s="26"/>
      <c r="MBS976" s="26"/>
      <c r="MBT976" s="26"/>
      <c r="MBU976" s="26"/>
      <c r="MBV976" s="26"/>
      <c r="MBW976" s="26"/>
      <c r="MBX976" s="26"/>
      <c r="MBY976" s="26"/>
      <c r="MBZ976" s="26"/>
      <c r="MCA976" s="26"/>
      <c r="MCB976" s="26"/>
      <c r="MCC976" s="26"/>
      <c r="MCD976" s="26"/>
      <c r="MCE976" s="26"/>
      <c r="MCF976" s="26"/>
      <c r="MCG976" s="26"/>
      <c r="MCH976" s="26"/>
      <c r="MCI976" s="26"/>
      <c r="MCJ976" s="26"/>
      <c r="MCK976" s="26"/>
      <c r="MCL976" s="26"/>
      <c r="MCM976" s="26"/>
      <c r="MCN976" s="26"/>
      <c r="MCO976" s="26"/>
      <c r="MCP976" s="26"/>
      <c r="MCQ976" s="26"/>
      <c r="MCR976" s="26"/>
      <c r="MCS976" s="26"/>
      <c r="MCT976" s="26"/>
      <c r="MCU976" s="26"/>
      <c r="MCV976" s="26"/>
      <c r="MCW976" s="26"/>
      <c r="MCX976" s="26"/>
      <c r="MCY976" s="26"/>
      <c r="MCZ976" s="26"/>
      <c r="MDA976" s="26"/>
      <c r="MDB976" s="26"/>
      <c r="MDC976" s="26"/>
      <c r="MDD976" s="26"/>
      <c r="MDE976" s="26"/>
      <c r="MDF976" s="26"/>
      <c r="MDG976" s="26"/>
      <c r="MDH976" s="26"/>
      <c r="MDI976" s="26"/>
      <c r="MDJ976" s="26"/>
      <c r="MDK976" s="26"/>
      <c r="MDL976" s="26"/>
      <c r="MDM976" s="26"/>
      <c r="MDN976" s="26"/>
      <c r="MDO976" s="26"/>
      <c r="MDP976" s="26"/>
      <c r="MDQ976" s="26"/>
      <c r="MDR976" s="26"/>
      <c r="MDS976" s="26"/>
      <c r="MDT976" s="26"/>
      <c r="MDU976" s="26"/>
      <c r="MDV976" s="26"/>
      <c r="MDW976" s="26"/>
      <c r="MDX976" s="26"/>
      <c r="MDY976" s="26"/>
      <c r="MDZ976" s="26"/>
      <c r="MEA976" s="26"/>
      <c r="MEB976" s="26"/>
      <c r="MEC976" s="26"/>
      <c r="MED976" s="26"/>
      <c r="MEE976" s="26"/>
      <c r="MEF976" s="26"/>
      <c r="MEG976" s="26"/>
      <c r="MEH976" s="26"/>
      <c r="MEI976" s="26"/>
      <c r="MEJ976" s="26"/>
      <c r="MEK976" s="26"/>
      <c r="MEL976" s="26"/>
      <c r="MEM976" s="26"/>
      <c r="MEN976" s="26"/>
      <c r="MEO976" s="26"/>
      <c r="MEP976" s="26"/>
      <c r="MEQ976" s="26"/>
      <c r="MER976" s="26"/>
      <c r="MES976" s="26"/>
      <c r="MET976" s="26"/>
      <c r="MEU976" s="26"/>
      <c r="MEV976" s="26"/>
      <c r="MEW976" s="26"/>
      <c r="MEX976" s="26"/>
      <c r="MEY976" s="26"/>
      <c r="MEZ976" s="26"/>
      <c r="MFA976" s="26"/>
      <c r="MFB976" s="26"/>
      <c r="MFC976" s="26"/>
      <c r="MFD976" s="26"/>
      <c r="MFE976" s="26"/>
      <c r="MFF976" s="26"/>
      <c r="MFG976" s="26"/>
      <c r="MFH976" s="26"/>
      <c r="MFI976" s="26"/>
      <c r="MFJ976" s="26"/>
      <c r="MFK976" s="26"/>
      <c r="MFL976" s="26"/>
      <c r="MFM976" s="26"/>
      <c r="MFN976" s="26"/>
      <c r="MFO976" s="26"/>
      <c r="MFP976" s="26"/>
      <c r="MFQ976" s="26"/>
      <c r="MFR976" s="26"/>
      <c r="MFS976" s="26"/>
      <c r="MFT976" s="26"/>
      <c r="MFU976" s="26"/>
      <c r="MFV976" s="26"/>
      <c r="MFW976" s="26"/>
      <c r="MFX976" s="26"/>
      <c r="MFY976" s="26"/>
      <c r="MFZ976" s="26"/>
      <c r="MGA976" s="26"/>
      <c r="MGB976" s="26"/>
      <c r="MGC976" s="26"/>
      <c r="MGD976" s="26"/>
      <c r="MGE976" s="26"/>
      <c r="MGF976" s="26"/>
      <c r="MGG976" s="26"/>
      <c r="MGH976" s="26"/>
      <c r="MGI976" s="26"/>
      <c r="MGJ976" s="26"/>
      <c r="MGK976" s="26"/>
      <c r="MGL976" s="26"/>
      <c r="MGM976" s="26"/>
      <c r="MGN976" s="26"/>
      <c r="MGO976" s="26"/>
      <c r="MGP976" s="26"/>
      <c r="MGQ976" s="26"/>
      <c r="MGR976" s="26"/>
      <c r="MGS976" s="26"/>
      <c r="MGT976" s="26"/>
      <c r="MGU976" s="26"/>
      <c r="MGV976" s="26"/>
      <c r="MGW976" s="26"/>
      <c r="MGX976" s="26"/>
      <c r="MGY976" s="26"/>
      <c r="MGZ976" s="26"/>
      <c r="MHA976" s="26"/>
      <c r="MHB976" s="26"/>
      <c r="MHC976" s="26"/>
      <c r="MHD976" s="26"/>
      <c r="MHE976" s="26"/>
      <c r="MHF976" s="26"/>
      <c r="MHG976" s="26"/>
      <c r="MHH976" s="26"/>
      <c r="MHI976" s="26"/>
      <c r="MHJ976" s="26"/>
      <c r="MHK976" s="26"/>
      <c r="MHL976" s="26"/>
      <c r="MHM976" s="26"/>
      <c r="MHN976" s="26"/>
      <c r="MHO976" s="26"/>
      <c r="MHP976" s="26"/>
      <c r="MHQ976" s="26"/>
      <c r="MHR976" s="26"/>
      <c r="MHS976" s="26"/>
      <c r="MHT976" s="26"/>
      <c r="MHU976" s="26"/>
      <c r="MHV976" s="26"/>
      <c r="MHW976" s="26"/>
      <c r="MHX976" s="26"/>
      <c r="MHY976" s="26"/>
      <c r="MHZ976" s="26"/>
      <c r="MIA976" s="26"/>
      <c r="MIB976" s="26"/>
      <c r="MIC976" s="26"/>
      <c r="MID976" s="26"/>
      <c r="MIE976" s="26"/>
      <c r="MIF976" s="26"/>
      <c r="MIG976" s="26"/>
      <c r="MIH976" s="26"/>
      <c r="MII976" s="26"/>
      <c r="MIJ976" s="26"/>
      <c r="MIK976" s="26"/>
      <c r="MIL976" s="26"/>
      <c r="MIM976" s="26"/>
      <c r="MIN976" s="26"/>
      <c r="MIO976" s="26"/>
      <c r="MIP976" s="26"/>
      <c r="MIQ976" s="26"/>
      <c r="MIR976" s="26"/>
      <c r="MIS976" s="26"/>
      <c r="MIT976" s="26"/>
      <c r="MIU976" s="26"/>
      <c r="MIV976" s="26"/>
      <c r="MIW976" s="26"/>
      <c r="MIX976" s="26"/>
      <c r="MIY976" s="26"/>
      <c r="MIZ976" s="26"/>
      <c r="MJA976" s="26"/>
      <c r="MJB976" s="26"/>
      <c r="MJC976" s="26"/>
      <c r="MJD976" s="26"/>
      <c r="MJE976" s="26"/>
      <c r="MJF976" s="26"/>
      <c r="MJG976" s="26"/>
      <c r="MJH976" s="26"/>
      <c r="MJI976" s="26"/>
      <c r="MJJ976" s="26"/>
      <c r="MJK976" s="26"/>
      <c r="MJL976" s="26"/>
      <c r="MJM976" s="26"/>
      <c r="MJN976" s="26"/>
      <c r="MJO976" s="26"/>
      <c r="MJP976" s="26"/>
      <c r="MJQ976" s="26"/>
      <c r="MJR976" s="26"/>
      <c r="MJS976" s="26"/>
      <c r="MJT976" s="26"/>
      <c r="MJU976" s="26"/>
      <c r="MJV976" s="26"/>
      <c r="MJW976" s="26"/>
      <c r="MJX976" s="26"/>
      <c r="MJY976" s="26"/>
      <c r="MJZ976" s="26"/>
      <c r="MKA976" s="26"/>
      <c r="MKB976" s="26"/>
      <c r="MKC976" s="26"/>
      <c r="MKD976" s="26"/>
      <c r="MKE976" s="26"/>
      <c r="MKF976" s="26"/>
      <c r="MKG976" s="26"/>
      <c r="MKH976" s="26"/>
      <c r="MKI976" s="26"/>
      <c r="MKJ976" s="26"/>
      <c r="MKK976" s="26"/>
      <c r="MKL976" s="26"/>
      <c r="MKM976" s="26"/>
      <c r="MKN976" s="26"/>
      <c r="MKO976" s="26"/>
      <c r="MKP976" s="26"/>
      <c r="MKQ976" s="26"/>
      <c r="MKR976" s="26"/>
      <c r="MKS976" s="26"/>
      <c r="MKT976" s="26"/>
      <c r="MKU976" s="26"/>
      <c r="MKV976" s="26"/>
      <c r="MKW976" s="26"/>
      <c r="MKX976" s="26"/>
      <c r="MKY976" s="26"/>
      <c r="MKZ976" s="26"/>
      <c r="MLA976" s="26"/>
      <c r="MLB976" s="26"/>
      <c r="MLC976" s="26"/>
      <c r="MLD976" s="26"/>
      <c r="MLE976" s="26"/>
      <c r="MLF976" s="26"/>
      <c r="MLG976" s="26"/>
      <c r="MLH976" s="26"/>
      <c r="MLI976" s="26"/>
      <c r="MLJ976" s="26"/>
      <c r="MLK976" s="26"/>
      <c r="MLL976" s="26"/>
      <c r="MLM976" s="26"/>
      <c r="MLN976" s="26"/>
      <c r="MLO976" s="26"/>
      <c r="MLP976" s="26"/>
      <c r="MLQ976" s="26"/>
      <c r="MLR976" s="26"/>
      <c r="MLS976" s="26"/>
      <c r="MLT976" s="26"/>
      <c r="MLU976" s="26"/>
      <c r="MLV976" s="26"/>
      <c r="MLW976" s="26"/>
      <c r="MLX976" s="26"/>
      <c r="MLY976" s="26"/>
      <c r="MLZ976" s="26"/>
      <c r="MMA976" s="26"/>
      <c r="MMB976" s="26"/>
      <c r="MMC976" s="26"/>
      <c r="MMD976" s="26"/>
      <c r="MME976" s="26"/>
      <c r="MMF976" s="26"/>
      <c r="MMG976" s="26"/>
      <c r="MMH976" s="26"/>
      <c r="MMI976" s="26"/>
      <c r="MMJ976" s="26"/>
      <c r="MMK976" s="26"/>
      <c r="MML976" s="26"/>
      <c r="MMM976" s="26"/>
      <c r="MMN976" s="26"/>
      <c r="MMO976" s="26"/>
      <c r="MMP976" s="26"/>
      <c r="MMQ976" s="26"/>
      <c r="MMR976" s="26"/>
      <c r="MMS976" s="26"/>
      <c r="MMT976" s="26"/>
      <c r="MMU976" s="26"/>
      <c r="MMV976" s="26"/>
      <c r="MMW976" s="26"/>
      <c r="MMX976" s="26"/>
      <c r="MMY976" s="26"/>
      <c r="MMZ976" s="26"/>
      <c r="MNA976" s="26"/>
      <c r="MNB976" s="26"/>
      <c r="MNC976" s="26"/>
      <c r="MND976" s="26"/>
      <c r="MNE976" s="26"/>
      <c r="MNF976" s="26"/>
      <c r="MNG976" s="26"/>
      <c r="MNH976" s="26"/>
      <c r="MNI976" s="26"/>
      <c r="MNJ976" s="26"/>
      <c r="MNK976" s="26"/>
      <c r="MNL976" s="26"/>
      <c r="MNM976" s="26"/>
      <c r="MNN976" s="26"/>
      <c r="MNO976" s="26"/>
      <c r="MNP976" s="26"/>
      <c r="MNQ976" s="26"/>
      <c r="MNR976" s="26"/>
      <c r="MNS976" s="26"/>
      <c r="MNT976" s="26"/>
      <c r="MNU976" s="26"/>
      <c r="MNV976" s="26"/>
      <c r="MNW976" s="26"/>
      <c r="MNX976" s="26"/>
      <c r="MNY976" s="26"/>
      <c r="MNZ976" s="26"/>
      <c r="MOA976" s="26"/>
      <c r="MOB976" s="26"/>
      <c r="MOC976" s="26"/>
      <c r="MOD976" s="26"/>
      <c r="MOE976" s="26"/>
      <c r="MOF976" s="26"/>
      <c r="MOG976" s="26"/>
      <c r="MOH976" s="26"/>
      <c r="MOI976" s="26"/>
      <c r="MOJ976" s="26"/>
      <c r="MOK976" s="26"/>
      <c r="MOL976" s="26"/>
      <c r="MOM976" s="26"/>
      <c r="MON976" s="26"/>
      <c r="MOO976" s="26"/>
      <c r="MOP976" s="26"/>
      <c r="MOQ976" s="26"/>
      <c r="MOR976" s="26"/>
      <c r="MOS976" s="26"/>
      <c r="MOT976" s="26"/>
      <c r="MOU976" s="26"/>
      <c r="MOV976" s="26"/>
      <c r="MOW976" s="26"/>
      <c r="MOX976" s="26"/>
      <c r="MOY976" s="26"/>
      <c r="MOZ976" s="26"/>
      <c r="MPA976" s="26"/>
      <c r="MPB976" s="26"/>
      <c r="MPC976" s="26"/>
      <c r="MPD976" s="26"/>
      <c r="MPE976" s="26"/>
      <c r="MPF976" s="26"/>
      <c r="MPG976" s="26"/>
      <c r="MPH976" s="26"/>
      <c r="MPI976" s="26"/>
      <c r="MPJ976" s="26"/>
      <c r="MPK976" s="26"/>
      <c r="MPL976" s="26"/>
      <c r="MPM976" s="26"/>
      <c r="MPN976" s="26"/>
      <c r="MPO976" s="26"/>
      <c r="MPP976" s="26"/>
      <c r="MPQ976" s="26"/>
      <c r="MPR976" s="26"/>
      <c r="MPS976" s="26"/>
      <c r="MPT976" s="26"/>
      <c r="MPU976" s="26"/>
      <c r="MPV976" s="26"/>
      <c r="MPW976" s="26"/>
      <c r="MPX976" s="26"/>
      <c r="MPY976" s="26"/>
      <c r="MPZ976" s="26"/>
      <c r="MQA976" s="26"/>
      <c r="MQB976" s="26"/>
      <c r="MQC976" s="26"/>
      <c r="MQD976" s="26"/>
      <c r="MQE976" s="26"/>
      <c r="MQF976" s="26"/>
      <c r="MQG976" s="26"/>
      <c r="MQH976" s="26"/>
      <c r="MQI976" s="26"/>
      <c r="MQJ976" s="26"/>
      <c r="MQK976" s="26"/>
      <c r="MQL976" s="26"/>
      <c r="MQM976" s="26"/>
      <c r="MQN976" s="26"/>
      <c r="MQO976" s="26"/>
      <c r="MQP976" s="26"/>
      <c r="MQQ976" s="26"/>
      <c r="MQR976" s="26"/>
      <c r="MQS976" s="26"/>
      <c r="MQT976" s="26"/>
      <c r="MQU976" s="26"/>
      <c r="MQV976" s="26"/>
      <c r="MQW976" s="26"/>
      <c r="MQX976" s="26"/>
      <c r="MQY976" s="26"/>
      <c r="MQZ976" s="26"/>
      <c r="MRA976" s="26"/>
      <c r="MRB976" s="26"/>
      <c r="MRC976" s="26"/>
      <c r="MRD976" s="26"/>
      <c r="MRE976" s="26"/>
      <c r="MRF976" s="26"/>
      <c r="MRG976" s="26"/>
      <c r="MRH976" s="26"/>
      <c r="MRI976" s="26"/>
      <c r="MRJ976" s="26"/>
      <c r="MRK976" s="26"/>
      <c r="MRL976" s="26"/>
      <c r="MRM976" s="26"/>
      <c r="MRN976" s="26"/>
      <c r="MRO976" s="26"/>
      <c r="MRP976" s="26"/>
      <c r="MRQ976" s="26"/>
      <c r="MRR976" s="26"/>
      <c r="MRS976" s="26"/>
      <c r="MRT976" s="26"/>
      <c r="MRU976" s="26"/>
      <c r="MRV976" s="26"/>
      <c r="MRW976" s="26"/>
      <c r="MRX976" s="26"/>
      <c r="MRY976" s="26"/>
      <c r="MRZ976" s="26"/>
      <c r="MSA976" s="26"/>
      <c r="MSB976" s="26"/>
      <c r="MSC976" s="26"/>
      <c r="MSD976" s="26"/>
      <c r="MSE976" s="26"/>
      <c r="MSF976" s="26"/>
      <c r="MSG976" s="26"/>
      <c r="MSH976" s="26"/>
      <c r="MSI976" s="26"/>
      <c r="MSJ976" s="26"/>
      <c r="MSK976" s="26"/>
      <c r="MSL976" s="26"/>
      <c r="MSM976" s="26"/>
      <c r="MSN976" s="26"/>
      <c r="MSO976" s="26"/>
      <c r="MSP976" s="26"/>
      <c r="MSQ976" s="26"/>
      <c r="MSR976" s="26"/>
      <c r="MSS976" s="26"/>
      <c r="MST976" s="26"/>
      <c r="MSU976" s="26"/>
      <c r="MSV976" s="26"/>
      <c r="MSW976" s="26"/>
      <c r="MSX976" s="26"/>
      <c r="MSY976" s="26"/>
      <c r="MSZ976" s="26"/>
      <c r="MTA976" s="26"/>
      <c r="MTB976" s="26"/>
      <c r="MTC976" s="26"/>
      <c r="MTD976" s="26"/>
      <c r="MTE976" s="26"/>
      <c r="MTF976" s="26"/>
      <c r="MTG976" s="26"/>
      <c r="MTH976" s="26"/>
      <c r="MTI976" s="26"/>
      <c r="MTJ976" s="26"/>
      <c r="MTK976" s="26"/>
      <c r="MTL976" s="26"/>
      <c r="MTM976" s="26"/>
      <c r="MTN976" s="26"/>
      <c r="MTO976" s="26"/>
      <c r="MTP976" s="26"/>
      <c r="MTQ976" s="26"/>
      <c r="MTR976" s="26"/>
      <c r="MTS976" s="26"/>
      <c r="MTT976" s="26"/>
      <c r="MTU976" s="26"/>
      <c r="MTV976" s="26"/>
      <c r="MTW976" s="26"/>
      <c r="MTX976" s="26"/>
      <c r="MTY976" s="26"/>
      <c r="MTZ976" s="26"/>
      <c r="MUA976" s="26"/>
      <c r="MUB976" s="26"/>
      <c r="MUC976" s="26"/>
      <c r="MUD976" s="26"/>
      <c r="MUE976" s="26"/>
      <c r="MUF976" s="26"/>
      <c r="MUG976" s="26"/>
      <c r="MUH976" s="26"/>
      <c r="MUI976" s="26"/>
      <c r="MUJ976" s="26"/>
      <c r="MUK976" s="26"/>
      <c r="MUL976" s="26"/>
      <c r="MUM976" s="26"/>
      <c r="MUN976" s="26"/>
      <c r="MUO976" s="26"/>
      <c r="MUP976" s="26"/>
      <c r="MUQ976" s="26"/>
      <c r="MUR976" s="26"/>
      <c r="MUS976" s="26"/>
      <c r="MUT976" s="26"/>
      <c r="MUU976" s="26"/>
      <c r="MUV976" s="26"/>
      <c r="MUW976" s="26"/>
      <c r="MUX976" s="26"/>
      <c r="MUY976" s="26"/>
      <c r="MUZ976" s="26"/>
      <c r="MVA976" s="26"/>
      <c r="MVB976" s="26"/>
      <c r="MVC976" s="26"/>
      <c r="MVD976" s="26"/>
      <c r="MVE976" s="26"/>
      <c r="MVF976" s="26"/>
      <c r="MVG976" s="26"/>
      <c r="MVH976" s="26"/>
      <c r="MVI976" s="26"/>
      <c r="MVJ976" s="26"/>
      <c r="MVK976" s="26"/>
      <c r="MVL976" s="26"/>
      <c r="MVM976" s="26"/>
      <c r="MVN976" s="26"/>
      <c r="MVO976" s="26"/>
      <c r="MVP976" s="26"/>
      <c r="MVQ976" s="26"/>
      <c r="MVR976" s="26"/>
      <c r="MVS976" s="26"/>
      <c r="MVT976" s="26"/>
      <c r="MVU976" s="26"/>
      <c r="MVV976" s="26"/>
      <c r="MVW976" s="26"/>
      <c r="MVX976" s="26"/>
      <c r="MVY976" s="26"/>
      <c r="MVZ976" s="26"/>
      <c r="MWA976" s="26"/>
      <c r="MWB976" s="26"/>
      <c r="MWC976" s="26"/>
      <c r="MWD976" s="26"/>
      <c r="MWE976" s="26"/>
      <c r="MWF976" s="26"/>
      <c r="MWG976" s="26"/>
      <c r="MWH976" s="26"/>
      <c r="MWI976" s="26"/>
      <c r="MWJ976" s="26"/>
      <c r="MWK976" s="26"/>
      <c r="MWL976" s="26"/>
      <c r="MWM976" s="26"/>
      <c r="MWN976" s="26"/>
      <c r="MWO976" s="26"/>
      <c r="MWP976" s="26"/>
      <c r="MWQ976" s="26"/>
      <c r="MWR976" s="26"/>
      <c r="MWS976" s="26"/>
      <c r="MWT976" s="26"/>
      <c r="MWU976" s="26"/>
      <c r="MWV976" s="26"/>
      <c r="MWW976" s="26"/>
      <c r="MWX976" s="26"/>
      <c r="MWY976" s="26"/>
      <c r="MWZ976" s="26"/>
      <c r="MXA976" s="26"/>
      <c r="MXB976" s="26"/>
      <c r="MXC976" s="26"/>
      <c r="MXD976" s="26"/>
      <c r="MXE976" s="26"/>
      <c r="MXF976" s="26"/>
      <c r="MXG976" s="26"/>
      <c r="MXH976" s="26"/>
      <c r="MXI976" s="26"/>
      <c r="MXJ976" s="26"/>
      <c r="MXK976" s="26"/>
      <c r="MXL976" s="26"/>
      <c r="MXM976" s="26"/>
      <c r="MXN976" s="26"/>
      <c r="MXO976" s="26"/>
      <c r="MXP976" s="26"/>
      <c r="MXQ976" s="26"/>
      <c r="MXR976" s="26"/>
      <c r="MXS976" s="26"/>
      <c r="MXT976" s="26"/>
      <c r="MXU976" s="26"/>
      <c r="MXV976" s="26"/>
      <c r="MXW976" s="26"/>
      <c r="MXX976" s="26"/>
      <c r="MXY976" s="26"/>
      <c r="MXZ976" s="26"/>
      <c r="MYA976" s="26"/>
      <c r="MYB976" s="26"/>
      <c r="MYC976" s="26"/>
      <c r="MYD976" s="26"/>
      <c r="MYE976" s="26"/>
      <c r="MYF976" s="26"/>
      <c r="MYG976" s="26"/>
      <c r="MYH976" s="26"/>
      <c r="MYI976" s="26"/>
      <c r="MYJ976" s="26"/>
      <c r="MYK976" s="26"/>
      <c r="MYL976" s="26"/>
      <c r="MYM976" s="26"/>
      <c r="MYN976" s="26"/>
      <c r="MYO976" s="26"/>
      <c r="MYP976" s="26"/>
      <c r="MYQ976" s="26"/>
      <c r="MYR976" s="26"/>
      <c r="MYS976" s="26"/>
      <c r="MYT976" s="26"/>
      <c r="MYU976" s="26"/>
      <c r="MYV976" s="26"/>
      <c r="MYW976" s="26"/>
      <c r="MYX976" s="26"/>
      <c r="MYY976" s="26"/>
      <c r="MYZ976" s="26"/>
      <c r="MZA976" s="26"/>
      <c r="MZB976" s="26"/>
      <c r="MZC976" s="26"/>
      <c r="MZD976" s="26"/>
      <c r="MZE976" s="26"/>
      <c r="MZF976" s="26"/>
      <c r="MZG976" s="26"/>
      <c r="MZH976" s="26"/>
      <c r="MZI976" s="26"/>
      <c r="MZJ976" s="26"/>
      <c r="MZK976" s="26"/>
      <c r="MZL976" s="26"/>
      <c r="MZM976" s="26"/>
      <c r="MZN976" s="26"/>
      <c r="MZO976" s="26"/>
      <c r="MZP976" s="26"/>
      <c r="MZQ976" s="26"/>
      <c r="MZR976" s="26"/>
      <c r="MZS976" s="26"/>
      <c r="MZT976" s="26"/>
      <c r="MZU976" s="26"/>
      <c r="MZV976" s="26"/>
      <c r="MZW976" s="26"/>
      <c r="MZX976" s="26"/>
      <c r="MZY976" s="26"/>
      <c r="MZZ976" s="26"/>
      <c r="NAA976" s="26"/>
      <c r="NAB976" s="26"/>
      <c r="NAC976" s="26"/>
      <c r="NAD976" s="26"/>
      <c r="NAE976" s="26"/>
      <c r="NAF976" s="26"/>
      <c r="NAG976" s="26"/>
      <c r="NAH976" s="26"/>
      <c r="NAI976" s="26"/>
      <c r="NAJ976" s="26"/>
      <c r="NAK976" s="26"/>
      <c r="NAL976" s="26"/>
      <c r="NAM976" s="26"/>
      <c r="NAN976" s="26"/>
      <c r="NAO976" s="26"/>
      <c r="NAP976" s="26"/>
      <c r="NAQ976" s="26"/>
      <c r="NAR976" s="26"/>
      <c r="NAS976" s="26"/>
      <c r="NAT976" s="26"/>
      <c r="NAU976" s="26"/>
      <c r="NAV976" s="26"/>
      <c r="NAW976" s="26"/>
      <c r="NAX976" s="26"/>
      <c r="NAY976" s="26"/>
      <c r="NAZ976" s="26"/>
      <c r="NBA976" s="26"/>
      <c r="NBB976" s="26"/>
      <c r="NBC976" s="26"/>
      <c r="NBD976" s="26"/>
      <c r="NBE976" s="26"/>
      <c r="NBF976" s="26"/>
      <c r="NBG976" s="26"/>
      <c r="NBH976" s="26"/>
      <c r="NBI976" s="26"/>
      <c r="NBJ976" s="26"/>
      <c r="NBK976" s="26"/>
      <c r="NBL976" s="26"/>
      <c r="NBM976" s="26"/>
      <c r="NBN976" s="26"/>
      <c r="NBO976" s="26"/>
      <c r="NBP976" s="26"/>
      <c r="NBQ976" s="26"/>
      <c r="NBR976" s="26"/>
      <c r="NBS976" s="26"/>
      <c r="NBT976" s="26"/>
      <c r="NBU976" s="26"/>
      <c r="NBV976" s="26"/>
      <c r="NBW976" s="26"/>
      <c r="NBX976" s="26"/>
      <c r="NBY976" s="26"/>
      <c r="NBZ976" s="26"/>
      <c r="NCA976" s="26"/>
      <c r="NCB976" s="26"/>
      <c r="NCC976" s="26"/>
      <c r="NCD976" s="26"/>
      <c r="NCE976" s="26"/>
      <c r="NCF976" s="26"/>
      <c r="NCG976" s="26"/>
      <c r="NCH976" s="26"/>
      <c r="NCI976" s="26"/>
      <c r="NCJ976" s="26"/>
      <c r="NCK976" s="26"/>
      <c r="NCL976" s="26"/>
      <c r="NCM976" s="26"/>
      <c r="NCN976" s="26"/>
      <c r="NCO976" s="26"/>
      <c r="NCP976" s="26"/>
      <c r="NCQ976" s="26"/>
      <c r="NCR976" s="26"/>
      <c r="NCS976" s="26"/>
      <c r="NCT976" s="26"/>
      <c r="NCU976" s="26"/>
      <c r="NCV976" s="26"/>
      <c r="NCW976" s="26"/>
      <c r="NCX976" s="26"/>
      <c r="NCY976" s="26"/>
      <c r="NCZ976" s="26"/>
      <c r="NDA976" s="26"/>
      <c r="NDB976" s="26"/>
      <c r="NDC976" s="26"/>
      <c r="NDD976" s="26"/>
      <c r="NDE976" s="26"/>
      <c r="NDF976" s="26"/>
      <c r="NDG976" s="26"/>
      <c r="NDH976" s="26"/>
      <c r="NDI976" s="26"/>
      <c r="NDJ976" s="26"/>
      <c r="NDK976" s="26"/>
      <c r="NDL976" s="26"/>
      <c r="NDM976" s="26"/>
      <c r="NDN976" s="26"/>
      <c r="NDO976" s="26"/>
      <c r="NDP976" s="26"/>
      <c r="NDQ976" s="26"/>
      <c r="NDR976" s="26"/>
      <c r="NDS976" s="26"/>
      <c r="NDT976" s="26"/>
      <c r="NDU976" s="26"/>
      <c r="NDV976" s="26"/>
      <c r="NDW976" s="26"/>
      <c r="NDX976" s="26"/>
      <c r="NDY976" s="26"/>
      <c r="NDZ976" s="26"/>
      <c r="NEA976" s="26"/>
      <c r="NEB976" s="26"/>
      <c r="NEC976" s="26"/>
      <c r="NED976" s="26"/>
      <c r="NEE976" s="26"/>
      <c r="NEF976" s="26"/>
      <c r="NEG976" s="26"/>
      <c r="NEH976" s="26"/>
      <c r="NEI976" s="26"/>
      <c r="NEJ976" s="26"/>
      <c r="NEK976" s="26"/>
      <c r="NEL976" s="26"/>
      <c r="NEM976" s="26"/>
      <c r="NEN976" s="26"/>
      <c r="NEO976" s="26"/>
      <c r="NEP976" s="26"/>
      <c r="NEQ976" s="26"/>
      <c r="NER976" s="26"/>
      <c r="NES976" s="26"/>
      <c r="NET976" s="26"/>
      <c r="NEU976" s="26"/>
      <c r="NEV976" s="26"/>
      <c r="NEW976" s="26"/>
      <c r="NEX976" s="26"/>
      <c r="NEY976" s="26"/>
      <c r="NEZ976" s="26"/>
      <c r="NFA976" s="26"/>
      <c r="NFB976" s="26"/>
      <c r="NFC976" s="26"/>
      <c r="NFD976" s="26"/>
      <c r="NFE976" s="26"/>
      <c r="NFF976" s="26"/>
      <c r="NFG976" s="26"/>
      <c r="NFH976" s="26"/>
      <c r="NFI976" s="26"/>
      <c r="NFJ976" s="26"/>
      <c r="NFK976" s="26"/>
      <c r="NFL976" s="26"/>
      <c r="NFM976" s="26"/>
      <c r="NFN976" s="26"/>
      <c r="NFO976" s="26"/>
      <c r="NFP976" s="26"/>
      <c r="NFQ976" s="26"/>
      <c r="NFR976" s="26"/>
      <c r="NFS976" s="26"/>
      <c r="NFT976" s="26"/>
      <c r="NFU976" s="26"/>
      <c r="NFV976" s="26"/>
      <c r="NFW976" s="26"/>
      <c r="NFX976" s="26"/>
      <c r="NFY976" s="26"/>
      <c r="NFZ976" s="26"/>
      <c r="NGA976" s="26"/>
      <c r="NGB976" s="26"/>
      <c r="NGC976" s="26"/>
      <c r="NGD976" s="26"/>
      <c r="NGE976" s="26"/>
      <c r="NGF976" s="26"/>
      <c r="NGG976" s="26"/>
      <c r="NGH976" s="26"/>
      <c r="NGI976" s="26"/>
      <c r="NGJ976" s="26"/>
      <c r="NGK976" s="26"/>
      <c r="NGL976" s="26"/>
      <c r="NGM976" s="26"/>
      <c r="NGN976" s="26"/>
      <c r="NGO976" s="26"/>
      <c r="NGP976" s="26"/>
      <c r="NGQ976" s="26"/>
      <c r="NGR976" s="26"/>
      <c r="NGS976" s="26"/>
      <c r="NGT976" s="26"/>
      <c r="NGU976" s="26"/>
      <c r="NGV976" s="26"/>
      <c r="NGW976" s="26"/>
      <c r="NGX976" s="26"/>
      <c r="NGY976" s="26"/>
      <c r="NGZ976" s="26"/>
      <c r="NHA976" s="26"/>
      <c r="NHB976" s="26"/>
      <c r="NHC976" s="26"/>
      <c r="NHD976" s="26"/>
      <c r="NHE976" s="26"/>
      <c r="NHF976" s="26"/>
      <c r="NHG976" s="26"/>
      <c r="NHH976" s="26"/>
      <c r="NHI976" s="26"/>
      <c r="NHJ976" s="26"/>
      <c r="NHK976" s="26"/>
      <c r="NHL976" s="26"/>
      <c r="NHM976" s="26"/>
      <c r="NHN976" s="26"/>
      <c r="NHO976" s="26"/>
      <c r="NHP976" s="26"/>
      <c r="NHQ976" s="26"/>
      <c r="NHR976" s="26"/>
      <c r="NHS976" s="26"/>
      <c r="NHT976" s="26"/>
      <c r="NHU976" s="26"/>
      <c r="NHV976" s="26"/>
      <c r="NHW976" s="26"/>
      <c r="NHX976" s="26"/>
      <c r="NHY976" s="26"/>
      <c r="NHZ976" s="26"/>
      <c r="NIA976" s="26"/>
      <c r="NIB976" s="26"/>
      <c r="NIC976" s="26"/>
      <c r="NID976" s="26"/>
      <c r="NIE976" s="26"/>
      <c r="NIF976" s="26"/>
      <c r="NIG976" s="26"/>
      <c r="NIH976" s="26"/>
      <c r="NII976" s="26"/>
      <c r="NIJ976" s="26"/>
      <c r="NIK976" s="26"/>
      <c r="NIL976" s="26"/>
      <c r="NIM976" s="26"/>
      <c r="NIN976" s="26"/>
      <c r="NIO976" s="26"/>
      <c r="NIP976" s="26"/>
      <c r="NIQ976" s="26"/>
      <c r="NIR976" s="26"/>
      <c r="NIS976" s="26"/>
      <c r="NIT976" s="26"/>
      <c r="NIU976" s="26"/>
      <c r="NIV976" s="26"/>
      <c r="NIW976" s="26"/>
      <c r="NIX976" s="26"/>
      <c r="NIY976" s="26"/>
      <c r="NIZ976" s="26"/>
      <c r="NJA976" s="26"/>
      <c r="NJB976" s="26"/>
      <c r="NJC976" s="26"/>
      <c r="NJD976" s="26"/>
      <c r="NJE976" s="26"/>
      <c r="NJF976" s="26"/>
      <c r="NJG976" s="26"/>
      <c r="NJH976" s="26"/>
      <c r="NJI976" s="26"/>
      <c r="NJJ976" s="26"/>
      <c r="NJK976" s="26"/>
      <c r="NJL976" s="26"/>
      <c r="NJM976" s="26"/>
      <c r="NJN976" s="26"/>
      <c r="NJO976" s="26"/>
      <c r="NJP976" s="26"/>
      <c r="NJQ976" s="26"/>
      <c r="NJR976" s="26"/>
      <c r="NJS976" s="26"/>
      <c r="NJT976" s="26"/>
      <c r="NJU976" s="26"/>
      <c r="NJV976" s="26"/>
      <c r="NJW976" s="26"/>
      <c r="NJX976" s="26"/>
      <c r="NJY976" s="26"/>
      <c r="NJZ976" s="26"/>
      <c r="NKA976" s="26"/>
      <c r="NKB976" s="26"/>
      <c r="NKC976" s="26"/>
      <c r="NKD976" s="26"/>
      <c r="NKE976" s="26"/>
      <c r="NKF976" s="26"/>
      <c r="NKG976" s="26"/>
      <c r="NKH976" s="26"/>
      <c r="NKI976" s="26"/>
      <c r="NKJ976" s="26"/>
      <c r="NKK976" s="26"/>
      <c r="NKL976" s="26"/>
      <c r="NKM976" s="26"/>
      <c r="NKN976" s="26"/>
      <c r="NKO976" s="26"/>
      <c r="NKP976" s="26"/>
      <c r="NKQ976" s="26"/>
      <c r="NKR976" s="26"/>
      <c r="NKS976" s="26"/>
      <c r="NKT976" s="26"/>
      <c r="NKU976" s="26"/>
      <c r="NKV976" s="26"/>
      <c r="NKW976" s="26"/>
      <c r="NKX976" s="26"/>
      <c r="NKY976" s="26"/>
      <c r="NKZ976" s="26"/>
      <c r="NLA976" s="26"/>
      <c r="NLB976" s="26"/>
      <c r="NLC976" s="26"/>
      <c r="NLD976" s="26"/>
      <c r="NLE976" s="26"/>
      <c r="NLF976" s="26"/>
      <c r="NLG976" s="26"/>
      <c r="NLH976" s="26"/>
      <c r="NLI976" s="26"/>
      <c r="NLJ976" s="26"/>
      <c r="NLK976" s="26"/>
      <c r="NLL976" s="26"/>
      <c r="NLM976" s="26"/>
      <c r="NLN976" s="26"/>
      <c r="NLO976" s="26"/>
      <c r="NLP976" s="26"/>
      <c r="NLQ976" s="26"/>
      <c r="NLR976" s="26"/>
      <c r="NLS976" s="26"/>
      <c r="NLT976" s="26"/>
      <c r="NLU976" s="26"/>
      <c r="NLV976" s="26"/>
      <c r="NLW976" s="26"/>
      <c r="NLX976" s="26"/>
      <c r="NLY976" s="26"/>
      <c r="NLZ976" s="26"/>
      <c r="NMA976" s="26"/>
      <c r="NMB976" s="26"/>
      <c r="NMC976" s="26"/>
      <c r="NMD976" s="26"/>
      <c r="NME976" s="26"/>
      <c r="NMF976" s="26"/>
      <c r="NMG976" s="26"/>
      <c r="NMH976" s="26"/>
      <c r="NMI976" s="26"/>
      <c r="NMJ976" s="26"/>
      <c r="NMK976" s="26"/>
      <c r="NML976" s="26"/>
      <c r="NMM976" s="26"/>
      <c r="NMN976" s="26"/>
      <c r="NMO976" s="26"/>
      <c r="NMP976" s="26"/>
      <c r="NMQ976" s="26"/>
      <c r="NMR976" s="26"/>
      <c r="NMS976" s="26"/>
      <c r="NMT976" s="26"/>
      <c r="NMU976" s="26"/>
      <c r="NMV976" s="26"/>
      <c r="NMW976" s="26"/>
      <c r="NMX976" s="26"/>
      <c r="NMY976" s="26"/>
      <c r="NMZ976" s="26"/>
      <c r="NNA976" s="26"/>
      <c r="NNB976" s="26"/>
      <c r="NNC976" s="26"/>
      <c r="NND976" s="26"/>
      <c r="NNE976" s="26"/>
      <c r="NNF976" s="26"/>
      <c r="NNG976" s="26"/>
      <c r="NNH976" s="26"/>
      <c r="NNI976" s="26"/>
      <c r="NNJ976" s="26"/>
      <c r="NNK976" s="26"/>
      <c r="NNL976" s="26"/>
      <c r="NNM976" s="26"/>
      <c r="NNN976" s="26"/>
      <c r="NNO976" s="26"/>
      <c r="NNP976" s="26"/>
      <c r="NNQ976" s="26"/>
      <c r="NNR976" s="26"/>
      <c r="NNS976" s="26"/>
      <c r="NNT976" s="26"/>
      <c r="NNU976" s="26"/>
      <c r="NNV976" s="26"/>
      <c r="NNW976" s="26"/>
      <c r="NNX976" s="26"/>
      <c r="NNY976" s="26"/>
      <c r="NNZ976" s="26"/>
      <c r="NOA976" s="26"/>
      <c r="NOB976" s="26"/>
      <c r="NOC976" s="26"/>
      <c r="NOD976" s="26"/>
      <c r="NOE976" s="26"/>
      <c r="NOF976" s="26"/>
      <c r="NOG976" s="26"/>
      <c r="NOH976" s="26"/>
      <c r="NOI976" s="26"/>
      <c r="NOJ976" s="26"/>
      <c r="NOK976" s="26"/>
      <c r="NOL976" s="26"/>
      <c r="NOM976" s="26"/>
      <c r="NON976" s="26"/>
      <c r="NOO976" s="26"/>
      <c r="NOP976" s="26"/>
      <c r="NOQ976" s="26"/>
      <c r="NOR976" s="26"/>
      <c r="NOS976" s="26"/>
      <c r="NOT976" s="26"/>
      <c r="NOU976" s="26"/>
      <c r="NOV976" s="26"/>
      <c r="NOW976" s="26"/>
      <c r="NOX976" s="26"/>
      <c r="NOY976" s="26"/>
      <c r="NOZ976" s="26"/>
      <c r="NPA976" s="26"/>
      <c r="NPB976" s="26"/>
      <c r="NPC976" s="26"/>
      <c r="NPD976" s="26"/>
      <c r="NPE976" s="26"/>
      <c r="NPF976" s="26"/>
      <c r="NPG976" s="26"/>
      <c r="NPH976" s="26"/>
      <c r="NPI976" s="26"/>
      <c r="NPJ976" s="26"/>
      <c r="NPK976" s="26"/>
      <c r="NPL976" s="26"/>
      <c r="NPM976" s="26"/>
      <c r="NPN976" s="26"/>
      <c r="NPO976" s="26"/>
      <c r="NPP976" s="26"/>
      <c r="NPQ976" s="26"/>
      <c r="NPR976" s="26"/>
      <c r="NPS976" s="26"/>
      <c r="NPT976" s="26"/>
      <c r="NPU976" s="26"/>
      <c r="NPV976" s="26"/>
      <c r="NPW976" s="26"/>
      <c r="NPX976" s="26"/>
      <c r="NPY976" s="26"/>
      <c r="NPZ976" s="26"/>
      <c r="NQA976" s="26"/>
      <c r="NQB976" s="26"/>
      <c r="NQC976" s="26"/>
      <c r="NQD976" s="26"/>
      <c r="NQE976" s="26"/>
      <c r="NQF976" s="26"/>
      <c r="NQG976" s="26"/>
      <c r="NQH976" s="26"/>
      <c r="NQI976" s="26"/>
      <c r="NQJ976" s="26"/>
      <c r="NQK976" s="26"/>
      <c r="NQL976" s="26"/>
      <c r="NQM976" s="26"/>
      <c r="NQN976" s="26"/>
      <c r="NQO976" s="26"/>
      <c r="NQP976" s="26"/>
      <c r="NQQ976" s="26"/>
      <c r="NQR976" s="26"/>
      <c r="NQS976" s="26"/>
      <c r="NQT976" s="26"/>
      <c r="NQU976" s="26"/>
      <c r="NQV976" s="26"/>
      <c r="NQW976" s="26"/>
      <c r="NQX976" s="26"/>
      <c r="NQY976" s="26"/>
      <c r="NQZ976" s="26"/>
      <c r="NRA976" s="26"/>
      <c r="NRB976" s="26"/>
      <c r="NRC976" s="26"/>
      <c r="NRD976" s="26"/>
      <c r="NRE976" s="26"/>
      <c r="NRF976" s="26"/>
      <c r="NRG976" s="26"/>
      <c r="NRH976" s="26"/>
      <c r="NRI976" s="26"/>
      <c r="NRJ976" s="26"/>
      <c r="NRK976" s="26"/>
      <c r="NRL976" s="26"/>
      <c r="NRM976" s="26"/>
      <c r="NRN976" s="26"/>
      <c r="NRO976" s="26"/>
      <c r="NRP976" s="26"/>
      <c r="NRQ976" s="26"/>
      <c r="NRR976" s="26"/>
      <c r="NRS976" s="26"/>
      <c r="NRT976" s="26"/>
      <c r="NRU976" s="26"/>
      <c r="NRV976" s="26"/>
      <c r="NRW976" s="26"/>
      <c r="NRX976" s="26"/>
      <c r="NRY976" s="26"/>
      <c r="NRZ976" s="26"/>
      <c r="NSA976" s="26"/>
      <c r="NSB976" s="26"/>
      <c r="NSC976" s="26"/>
      <c r="NSD976" s="26"/>
      <c r="NSE976" s="26"/>
      <c r="NSF976" s="26"/>
      <c r="NSG976" s="26"/>
      <c r="NSH976" s="26"/>
      <c r="NSI976" s="26"/>
      <c r="NSJ976" s="26"/>
      <c r="NSK976" s="26"/>
      <c r="NSL976" s="26"/>
      <c r="NSM976" s="26"/>
      <c r="NSN976" s="26"/>
      <c r="NSO976" s="26"/>
      <c r="NSP976" s="26"/>
      <c r="NSQ976" s="26"/>
      <c r="NSR976" s="26"/>
      <c r="NSS976" s="26"/>
      <c r="NST976" s="26"/>
      <c r="NSU976" s="26"/>
      <c r="NSV976" s="26"/>
      <c r="NSW976" s="26"/>
      <c r="NSX976" s="26"/>
      <c r="NSY976" s="26"/>
      <c r="NSZ976" s="26"/>
      <c r="NTA976" s="26"/>
      <c r="NTB976" s="26"/>
      <c r="NTC976" s="26"/>
      <c r="NTD976" s="26"/>
      <c r="NTE976" s="26"/>
      <c r="NTF976" s="26"/>
      <c r="NTG976" s="26"/>
      <c r="NTH976" s="26"/>
      <c r="NTI976" s="26"/>
      <c r="NTJ976" s="26"/>
      <c r="NTK976" s="26"/>
      <c r="NTL976" s="26"/>
      <c r="NTM976" s="26"/>
      <c r="NTN976" s="26"/>
      <c r="NTO976" s="26"/>
      <c r="NTP976" s="26"/>
      <c r="NTQ976" s="26"/>
      <c r="NTR976" s="26"/>
      <c r="NTS976" s="26"/>
      <c r="NTT976" s="26"/>
      <c r="NTU976" s="26"/>
      <c r="NTV976" s="26"/>
      <c r="NTW976" s="26"/>
      <c r="NTX976" s="26"/>
      <c r="NTY976" s="26"/>
      <c r="NTZ976" s="26"/>
      <c r="NUA976" s="26"/>
      <c r="NUB976" s="26"/>
      <c r="NUC976" s="26"/>
      <c r="NUD976" s="26"/>
      <c r="NUE976" s="26"/>
      <c r="NUF976" s="26"/>
      <c r="NUG976" s="26"/>
      <c r="NUH976" s="26"/>
      <c r="NUI976" s="26"/>
      <c r="NUJ976" s="26"/>
      <c r="NUK976" s="26"/>
      <c r="NUL976" s="26"/>
      <c r="NUM976" s="26"/>
      <c r="NUN976" s="26"/>
      <c r="NUO976" s="26"/>
      <c r="NUP976" s="26"/>
      <c r="NUQ976" s="26"/>
      <c r="NUR976" s="26"/>
      <c r="NUS976" s="26"/>
      <c r="NUT976" s="26"/>
      <c r="NUU976" s="26"/>
      <c r="NUV976" s="26"/>
      <c r="NUW976" s="26"/>
      <c r="NUX976" s="26"/>
      <c r="NUY976" s="26"/>
      <c r="NUZ976" s="26"/>
      <c r="NVA976" s="26"/>
      <c r="NVB976" s="26"/>
      <c r="NVC976" s="26"/>
      <c r="NVD976" s="26"/>
      <c r="NVE976" s="26"/>
      <c r="NVF976" s="26"/>
      <c r="NVG976" s="26"/>
      <c r="NVH976" s="26"/>
      <c r="NVI976" s="26"/>
      <c r="NVJ976" s="26"/>
      <c r="NVK976" s="26"/>
      <c r="NVL976" s="26"/>
      <c r="NVM976" s="26"/>
      <c r="NVN976" s="26"/>
      <c r="NVO976" s="26"/>
      <c r="NVP976" s="26"/>
      <c r="NVQ976" s="26"/>
      <c r="NVR976" s="26"/>
      <c r="NVS976" s="26"/>
      <c r="NVT976" s="26"/>
      <c r="NVU976" s="26"/>
      <c r="NVV976" s="26"/>
      <c r="NVW976" s="26"/>
      <c r="NVX976" s="26"/>
      <c r="NVY976" s="26"/>
      <c r="NVZ976" s="26"/>
      <c r="NWA976" s="26"/>
      <c r="NWB976" s="26"/>
      <c r="NWC976" s="26"/>
      <c r="NWD976" s="26"/>
      <c r="NWE976" s="26"/>
      <c r="NWF976" s="26"/>
      <c r="NWG976" s="26"/>
      <c r="NWH976" s="26"/>
      <c r="NWI976" s="26"/>
      <c r="NWJ976" s="26"/>
      <c r="NWK976" s="26"/>
      <c r="NWL976" s="26"/>
      <c r="NWM976" s="26"/>
      <c r="NWN976" s="26"/>
      <c r="NWO976" s="26"/>
      <c r="NWP976" s="26"/>
      <c r="NWQ976" s="26"/>
      <c r="NWR976" s="26"/>
      <c r="NWS976" s="26"/>
      <c r="NWT976" s="26"/>
      <c r="NWU976" s="26"/>
      <c r="NWV976" s="26"/>
      <c r="NWW976" s="26"/>
      <c r="NWX976" s="26"/>
      <c r="NWY976" s="26"/>
      <c r="NWZ976" s="26"/>
      <c r="NXA976" s="26"/>
      <c r="NXB976" s="26"/>
      <c r="NXC976" s="26"/>
      <c r="NXD976" s="26"/>
      <c r="NXE976" s="26"/>
      <c r="NXF976" s="26"/>
      <c r="NXG976" s="26"/>
      <c r="NXH976" s="26"/>
      <c r="NXI976" s="26"/>
      <c r="NXJ976" s="26"/>
      <c r="NXK976" s="26"/>
      <c r="NXL976" s="26"/>
      <c r="NXM976" s="26"/>
      <c r="NXN976" s="26"/>
      <c r="NXO976" s="26"/>
      <c r="NXP976" s="26"/>
      <c r="NXQ976" s="26"/>
      <c r="NXR976" s="26"/>
      <c r="NXS976" s="26"/>
      <c r="NXT976" s="26"/>
      <c r="NXU976" s="26"/>
      <c r="NXV976" s="26"/>
      <c r="NXW976" s="26"/>
      <c r="NXX976" s="26"/>
      <c r="NXY976" s="26"/>
      <c r="NXZ976" s="26"/>
      <c r="NYA976" s="26"/>
      <c r="NYB976" s="26"/>
      <c r="NYC976" s="26"/>
      <c r="NYD976" s="26"/>
      <c r="NYE976" s="26"/>
      <c r="NYF976" s="26"/>
      <c r="NYG976" s="26"/>
      <c r="NYH976" s="26"/>
      <c r="NYI976" s="26"/>
      <c r="NYJ976" s="26"/>
      <c r="NYK976" s="26"/>
      <c r="NYL976" s="26"/>
      <c r="NYM976" s="26"/>
      <c r="NYN976" s="26"/>
      <c r="NYO976" s="26"/>
      <c r="NYP976" s="26"/>
      <c r="NYQ976" s="26"/>
      <c r="NYR976" s="26"/>
      <c r="NYS976" s="26"/>
      <c r="NYT976" s="26"/>
      <c r="NYU976" s="26"/>
      <c r="NYV976" s="26"/>
      <c r="NYW976" s="26"/>
      <c r="NYX976" s="26"/>
      <c r="NYY976" s="26"/>
      <c r="NYZ976" s="26"/>
      <c r="NZA976" s="26"/>
      <c r="NZB976" s="26"/>
      <c r="NZC976" s="26"/>
      <c r="NZD976" s="26"/>
      <c r="NZE976" s="26"/>
      <c r="NZF976" s="26"/>
      <c r="NZG976" s="26"/>
      <c r="NZH976" s="26"/>
      <c r="NZI976" s="26"/>
      <c r="NZJ976" s="26"/>
      <c r="NZK976" s="26"/>
      <c r="NZL976" s="26"/>
      <c r="NZM976" s="26"/>
      <c r="NZN976" s="26"/>
      <c r="NZO976" s="26"/>
      <c r="NZP976" s="26"/>
      <c r="NZQ976" s="26"/>
      <c r="NZR976" s="26"/>
      <c r="NZS976" s="26"/>
      <c r="NZT976" s="26"/>
      <c r="NZU976" s="26"/>
      <c r="NZV976" s="26"/>
      <c r="NZW976" s="26"/>
      <c r="NZX976" s="26"/>
      <c r="NZY976" s="26"/>
      <c r="NZZ976" s="26"/>
      <c r="OAA976" s="26"/>
      <c r="OAB976" s="26"/>
      <c r="OAC976" s="26"/>
      <c r="OAD976" s="26"/>
      <c r="OAE976" s="26"/>
      <c r="OAF976" s="26"/>
      <c r="OAG976" s="26"/>
      <c r="OAH976" s="26"/>
      <c r="OAI976" s="26"/>
      <c r="OAJ976" s="26"/>
      <c r="OAK976" s="26"/>
      <c r="OAL976" s="26"/>
      <c r="OAM976" s="26"/>
      <c r="OAN976" s="26"/>
      <c r="OAO976" s="26"/>
      <c r="OAP976" s="26"/>
      <c r="OAQ976" s="26"/>
      <c r="OAR976" s="26"/>
      <c r="OAS976" s="26"/>
      <c r="OAT976" s="26"/>
      <c r="OAU976" s="26"/>
      <c r="OAV976" s="26"/>
      <c r="OAW976" s="26"/>
      <c r="OAX976" s="26"/>
      <c r="OAY976" s="26"/>
      <c r="OAZ976" s="26"/>
      <c r="OBA976" s="26"/>
      <c r="OBB976" s="26"/>
      <c r="OBC976" s="26"/>
      <c r="OBD976" s="26"/>
      <c r="OBE976" s="26"/>
      <c r="OBF976" s="26"/>
      <c r="OBG976" s="26"/>
      <c r="OBH976" s="26"/>
      <c r="OBI976" s="26"/>
      <c r="OBJ976" s="26"/>
      <c r="OBK976" s="26"/>
      <c r="OBL976" s="26"/>
      <c r="OBM976" s="26"/>
      <c r="OBN976" s="26"/>
      <c r="OBO976" s="26"/>
      <c r="OBP976" s="26"/>
      <c r="OBQ976" s="26"/>
      <c r="OBR976" s="26"/>
      <c r="OBS976" s="26"/>
      <c r="OBT976" s="26"/>
      <c r="OBU976" s="26"/>
      <c r="OBV976" s="26"/>
      <c r="OBW976" s="26"/>
      <c r="OBX976" s="26"/>
      <c r="OBY976" s="26"/>
      <c r="OBZ976" s="26"/>
      <c r="OCA976" s="26"/>
      <c r="OCB976" s="26"/>
      <c r="OCC976" s="26"/>
      <c r="OCD976" s="26"/>
      <c r="OCE976" s="26"/>
      <c r="OCF976" s="26"/>
      <c r="OCG976" s="26"/>
      <c r="OCH976" s="26"/>
      <c r="OCI976" s="26"/>
      <c r="OCJ976" s="26"/>
      <c r="OCK976" s="26"/>
      <c r="OCL976" s="26"/>
      <c r="OCM976" s="26"/>
      <c r="OCN976" s="26"/>
      <c r="OCO976" s="26"/>
      <c r="OCP976" s="26"/>
      <c r="OCQ976" s="26"/>
      <c r="OCR976" s="26"/>
      <c r="OCS976" s="26"/>
      <c r="OCT976" s="26"/>
      <c r="OCU976" s="26"/>
      <c r="OCV976" s="26"/>
      <c r="OCW976" s="26"/>
      <c r="OCX976" s="26"/>
      <c r="OCY976" s="26"/>
      <c r="OCZ976" s="26"/>
      <c r="ODA976" s="26"/>
      <c r="ODB976" s="26"/>
      <c r="ODC976" s="26"/>
      <c r="ODD976" s="26"/>
      <c r="ODE976" s="26"/>
      <c r="ODF976" s="26"/>
      <c r="ODG976" s="26"/>
      <c r="ODH976" s="26"/>
      <c r="ODI976" s="26"/>
      <c r="ODJ976" s="26"/>
      <c r="ODK976" s="26"/>
      <c r="ODL976" s="26"/>
      <c r="ODM976" s="26"/>
      <c r="ODN976" s="26"/>
      <c r="ODO976" s="26"/>
      <c r="ODP976" s="26"/>
      <c r="ODQ976" s="26"/>
      <c r="ODR976" s="26"/>
      <c r="ODS976" s="26"/>
      <c r="ODT976" s="26"/>
      <c r="ODU976" s="26"/>
      <c r="ODV976" s="26"/>
      <c r="ODW976" s="26"/>
      <c r="ODX976" s="26"/>
      <c r="ODY976" s="26"/>
      <c r="ODZ976" s="26"/>
      <c r="OEA976" s="26"/>
      <c r="OEB976" s="26"/>
      <c r="OEC976" s="26"/>
      <c r="OED976" s="26"/>
      <c r="OEE976" s="26"/>
      <c r="OEF976" s="26"/>
      <c r="OEG976" s="26"/>
      <c r="OEH976" s="26"/>
      <c r="OEI976" s="26"/>
      <c r="OEJ976" s="26"/>
      <c r="OEK976" s="26"/>
      <c r="OEL976" s="26"/>
      <c r="OEM976" s="26"/>
      <c r="OEN976" s="26"/>
      <c r="OEO976" s="26"/>
      <c r="OEP976" s="26"/>
      <c r="OEQ976" s="26"/>
      <c r="OER976" s="26"/>
      <c r="OES976" s="26"/>
      <c r="OET976" s="26"/>
      <c r="OEU976" s="26"/>
      <c r="OEV976" s="26"/>
      <c r="OEW976" s="26"/>
      <c r="OEX976" s="26"/>
      <c r="OEY976" s="26"/>
      <c r="OEZ976" s="26"/>
      <c r="OFA976" s="26"/>
      <c r="OFB976" s="26"/>
      <c r="OFC976" s="26"/>
      <c r="OFD976" s="26"/>
      <c r="OFE976" s="26"/>
      <c r="OFF976" s="26"/>
      <c r="OFG976" s="26"/>
      <c r="OFH976" s="26"/>
      <c r="OFI976" s="26"/>
      <c r="OFJ976" s="26"/>
      <c r="OFK976" s="26"/>
      <c r="OFL976" s="26"/>
      <c r="OFM976" s="26"/>
      <c r="OFN976" s="26"/>
      <c r="OFO976" s="26"/>
      <c r="OFP976" s="26"/>
      <c r="OFQ976" s="26"/>
      <c r="OFR976" s="26"/>
      <c r="OFS976" s="26"/>
      <c r="OFT976" s="26"/>
      <c r="OFU976" s="26"/>
      <c r="OFV976" s="26"/>
      <c r="OFW976" s="26"/>
      <c r="OFX976" s="26"/>
      <c r="OFY976" s="26"/>
      <c r="OFZ976" s="26"/>
      <c r="OGA976" s="26"/>
      <c r="OGB976" s="26"/>
      <c r="OGC976" s="26"/>
      <c r="OGD976" s="26"/>
      <c r="OGE976" s="26"/>
      <c r="OGF976" s="26"/>
      <c r="OGG976" s="26"/>
      <c r="OGH976" s="26"/>
      <c r="OGI976" s="26"/>
      <c r="OGJ976" s="26"/>
      <c r="OGK976" s="26"/>
      <c r="OGL976" s="26"/>
      <c r="OGM976" s="26"/>
      <c r="OGN976" s="26"/>
      <c r="OGO976" s="26"/>
      <c r="OGP976" s="26"/>
      <c r="OGQ976" s="26"/>
      <c r="OGR976" s="26"/>
      <c r="OGS976" s="26"/>
      <c r="OGT976" s="26"/>
      <c r="OGU976" s="26"/>
      <c r="OGV976" s="26"/>
      <c r="OGW976" s="26"/>
      <c r="OGX976" s="26"/>
      <c r="OGY976" s="26"/>
      <c r="OGZ976" s="26"/>
      <c r="OHA976" s="26"/>
      <c r="OHB976" s="26"/>
      <c r="OHC976" s="26"/>
      <c r="OHD976" s="26"/>
      <c r="OHE976" s="26"/>
      <c r="OHF976" s="26"/>
      <c r="OHG976" s="26"/>
      <c r="OHH976" s="26"/>
      <c r="OHI976" s="26"/>
      <c r="OHJ976" s="26"/>
      <c r="OHK976" s="26"/>
      <c r="OHL976" s="26"/>
      <c r="OHM976" s="26"/>
      <c r="OHN976" s="26"/>
      <c r="OHO976" s="26"/>
      <c r="OHP976" s="26"/>
      <c r="OHQ976" s="26"/>
      <c r="OHR976" s="26"/>
      <c r="OHS976" s="26"/>
      <c r="OHT976" s="26"/>
      <c r="OHU976" s="26"/>
      <c r="OHV976" s="26"/>
      <c r="OHW976" s="26"/>
      <c r="OHX976" s="26"/>
      <c r="OHY976" s="26"/>
      <c r="OHZ976" s="26"/>
      <c r="OIA976" s="26"/>
      <c r="OIB976" s="26"/>
      <c r="OIC976" s="26"/>
      <c r="OID976" s="26"/>
      <c r="OIE976" s="26"/>
      <c r="OIF976" s="26"/>
      <c r="OIG976" s="26"/>
      <c r="OIH976" s="26"/>
      <c r="OII976" s="26"/>
      <c r="OIJ976" s="26"/>
      <c r="OIK976" s="26"/>
      <c r="OIL976" s="26"/>
      <c r="OIM976" s="26"/>
      <c r="OIN976" s="26"/>
      <c r="OIO976" s="26"/>
      <c r="OIP976" s="26"/>
      <c r="OIQ976" s="26"/>
      <c r="OIR976" s="26"/>
      <c r="OIS976" s="26"/>
      <c r="OIT976" s="26"/>
      <c r="OIU976" s="26"/>
      <c r="OIV976" s="26"/>
      <c r="OIW976" s="26"/>
      <c r="OIX976" s="26"/>
      <c r="OIY976" s="26"/>
      <c r="OIZ976" s="26"/>
      <c r="OJA976" s="26"/>
      <c r="OJB976" s="26"/>
      <c r="OJC976" s="26"/>
      <c r="OJD976" s="26"/>
      <c r="OJE976" s="26"/>
      <c r="OJF976" s="26"/>
      <c r="OJG976" s="26"/>
      <c r="OJH976" s="26"/>
      <c r="OJI976" s="26"/>
      <c r="OJJ976" s="26"/>
      <c r="OJK976" s="26"/>
      <c r="OJL976" s="26"/>
      <c r="OJM976" s="26"/>
      <c r="OJN976" s="26"/>
      <c r="OJO976" s="26"/>
      <c r="OJP976" s="26"/>
      <c r="OJQ976" s="26"/>
      <c r="OJR976" s="26"/>
      <c r="OJS976" s="26"/>
      <c r="OJT976" s="26"/>
      <c r="OJU976" s="26"/>
      <c r="OJV976" s="26"/>
      <c r="OJW976" s="26"/>
      <c r="OJX976" s="26"/>
      <c r="OJY976" s="26"/>
      <c r="OJZ976" s="26"/>
      <c r="OKA976" s="26"/>
      <c r="OKB976" s="26"/>
      <c r="OKC976" s="26"/>
      <c r="OKD976" s="26"/>
      <c r="OKE976" s="26"/>
      <c r="OKF976" s="26"/>
      <c r="OKG976" s="26"/>
      <c r="OKH976" s="26"/>
      <c r="OKI976" s="26"/>
      <c r="OKJ976" s="26"/>
      <c r="OKK976" s="26"/>
      <c r="OKL976" s="26"/>
      <c r="OKM976" s="26"/>
      <c r="OKN976" s="26"/>
      <c r="OKO976" s="26"/>
      <c r="OKP976" s="26"/>
      <c r="OKQ976" s="26"/>
      <c r="OKR976" s="26"/>
      <c r="OKS976" s="26"/>
      <c r="OKT976" s="26"/>
      <c r="OKU976" s="26"/>
      <c r="OKV976" s="26"/>
      <c r="OKW976" s="26"/>
      <c r="OKX976" s="26"/>
      <c r="OKY976" s="26"/>
      <c r="OKZ976" s="26"/>
      <c r="OLA976" s="26"/>
      <c r="OLB976" s="26"/>
      <c r="OLC976" s="26"/>
      <c r="OLD976" s="26"/>
      <c r="OLE976" s="26"/>
      <c r="OLF976" s="26"/>
      <c r="OLG976" s="26"/>
      <c r="OLH976" s="26"/>
      <c r="OLI976" s="26"/>
      <c r="OLJ976" s="26"/>
      <c r="OLK976" s="26"/>
      <c r="OLL976" s="26"/>
      <c r="OLM976" s="26"/>
      <c r="OLN976" s="26"/>
      <c r="OLO976" s="26"/>
      <c r="OLP976" s="26"/>
      <c r="OLQ976" s="26"/>
      <c r="OLR976" s="26"/>
      <c r="OLS976" s="26"/>
      <c r="OLT976" s="26"/>
      <c r="OLU976" s="26"/>
      <c r="OLV976" s="26"/>
      <c r="OLW976" s="26"/>
      <c r="OLX976" s="26"/>
      <c r="OLY976" s="26"/>
      <c r="OLZ976" s="26"/>
      <c r="OMA976" s="26"/>
      <c r="OMB976" s="26"/>
      <c r="OMC976" s="26"/>
      <c r="OMD976" s="26"/>
      <c r="OME976" s="26"/>
      <c r="OMF976" s="26"/>
      <c r="OMG976" s="26"/>
      <c r="OMH976" s="26"/>
      <c r="OMI976" s="26"/>
      <c r="OMJ976" s="26"/>
      <c r="OMK976" s="26"/>
      <c r="OML976" s="26"/>
      <c r="OMM976" s="26"/>
      <c r="OMN976" s="26"/>
      <c r="OMO976" s="26"/>
      <c r="OMP976" s="26"/>
      <c r="OMQ976" s="26"/>
      <c r="OMR976" s="26"/>
      <c r="OMS976" s="26"/>
      <c r="OMT976" s="26"/>
      <c r="OMU976" s="26"/>
      <c r="OMV976" s="26"/>
      <c r="OMW976" s="26"/>
      <c r="OMX976" s="26"/>
      <c r="OMY976" s="26"/>
      <c r="OMZ976" s="26"/>
      <c r="ONA976" s="26"/>
      <c r="ONB976" s="26"/>
      <c r="ONC976" s="26"/>
      <c r="OND976" s="26"/>
      <c r="ONE976" s="26"/>
      <c r="ONF976" s="26"/>
      <c r="ONG976" s="26"/>
      <c r="ONH976" s="26"/>
      <c r="ONI976" s="26"/>
      <c r="ONJ976" s="26"/>
      <c r="ONK976" s="26"/>
      <c r="ONL976" s="26"/>
      <c r="ONM976" s="26"/>
      <c r="ONN976" s="26"/>
      <c r="ONO976" s="26"/>
      <c r="ONP976" s="26"/>
      <c r="ONQ976" s="26"/>
      <c r="ONR976" s="26"/>
      <c r="ONS976" s="26"/>
      <c r="ONT976" s="26"/>
      <c r="ONU976" s="26"/>
      <c r="ONV976" s="26"/>
      <c r="ONW976" s="26"/>
      <c r="ONX976" s="26"/>
      <c r="ONY976" s="26"/>
      <c r="ONZ976" s="26"/>
      <c r="OOA976" s="26"/>
      <c r="OOB976" s="26"/>
      <c r="OOC976" s="26"/>
      <c r="OOD976" s="26"/>
      <c r="OOE976" s="26"/>
      <c r="OOF976" s="26"/>
      <c r="OOG976" s="26"/>
      <c r="OOH976" s="26"/>
      <c r="OOI976" s="26"/>
      <c r="OOJ976" s="26"/>
      <c r="OOK976" s="26"/>
      <c r="OOL976" s="26"/>
      <c r="OOM976" s="26"/>
      <c r="OON976" s="26"/>
      <c r="OOO976" s="26"/>
      <c r="OOP976" s="26"/>
      <c r="OOQ976" s="26"/>
      <c r="OOR976" s="26"/>
      <c r="OOS976" s="26"/>
      <c r="OOT976" s="26"/>
      <c r="OOU976" s="26"/>
      <c r="OOV976" s="26"/>
      <c r="OOW976" s="26"/>
      <c r="OOX976" s="26"/>
      <c r="OOY976" s="26"/>
      <c r="OOZ976" s="26"/>
      <c r="OPA976" s="26"/>
      <c r="OPB976" s="26"/>
      <c r="OPC976" s="26"/>
      <c r="OPD976" s="26"/>
      <c r="OPE976" s="26"/>
      <c r="OPF976" s="26"/>
      <c r="OPG976" s="26"/>
      <c r="OPH976" s="26"/>
      <c r="OPI976" s="26"/>
      <c r="OPJ976" s="26"/>
      <c r="OPK976" s="26"/>
      <c r="OPL976" s="26"/>
      <c r="OPM976" s="26"/>
      <c r="OPN976" s="26"/>
      <c r="OPO976" s="26"/>
      <c r="OPP976" s="26"/>
      <c r="OPQ976" s="26"/>
      <c r="OPR976" s="26"/>
      <c r="OPS976" s="26"/>
      <c r="OPT976" s="26"/>
      <c r="OPU976" s="26"/>
      <c r="OPV976" s="26"/>
      <c r="OPW976" s="26"/>
      <c r="OPX976" s="26"/>
      <c r="OPY976" s="26"/>
      <c r="OPZ976" s="26"/>
      <c r="OQA976" s="26"/>
      <c r="OQB976" s="26"/>
      <c r="OQC976" s="26"/>
      <c r="OQD976" s="26"/>
      <c r="OQE976" s="26"/>
      <c r="OQF976" s="26"/>
      <c r="OQG976" s="26"/>
      <c r="OQH976" s="26"/>
      <c r="OQI976" s="26"/>
      <c r="OQJ976" s="26"/>
      <c r="OQK976" s="26"/>
      <c r="OQL976" s="26"/>
      <c r="OQM976" s="26"/>
      <c r="OQN976" s="26"/>
      <c r="OQO976" s="26"/>
      <c r="OQP976" s="26"/>
      <c r="OQQ976" s="26"/>
      <c r="OQR976" s="26"/>
      <c r="OQS976" s="26"/>
      <c r="OQT976" s="26"/>
      <c r="OQU976" s="26"/>
      <c r="OQV976" s="26"/>
      <c r="OQW976" s="26"/>
      <c r="OQX976" s="26"/>
      <c r="OQY976" s="26"/>
      <c r="OQZ976" s="26"/>
      <c r="ORA976" s="26"/>
      <c r="ORB976" s="26"/>
      <c r="ORC976" s="26"/>
      <c r="ORD976" s="26"/>
      <c r="ORE976" s="26"/>
      <c r="ORF976" s="26"/>
      <c r="ORG976" s="26"/>
      <c r="ORH976" s="26"/>
      <c r="ORI976" s="26"/>
      <c r="ORJ976" s="26"/>
      <c r="ORK976" s="26"/>
      <c r="ORL976" s="26"/>
      <c r="ORM976" s="26"/>
      <c r="ORN976" s="26"/>
      <c r="ORO976" s="26"/>
      <c r="ORP976" s="26"/>
      <c r="ORQ976" s="26"/>
      <c r="ORR976" s="26"/>
      <c r="ORS976" s="26"/>
      <c r="ORT976" s="26"/>
      <c r="ORU976" s="26"/>
      <c r="ORV976" s="26"/>
      <c r="ORW976" s="26"/>
      <c r="ORX976" s="26"/>
      <c r="ORY976" s="26"/>
      <c r="ORZ976" s="26"/>
      <c r="OSA976" s="26"/>
      <c r="OSB976" s="26"/>
      <c r="OSC976" s="26"/>
      <c r="OSD976" s="26"/>
      <c r="OSE976" s="26"/>
      <c r="OSF976" s="26"/>
      <c r="OSG976" s="26"/>
      <c r="OSH976" s="26"/>
      <c r="OSI976" s="26"/>
      <c r="OSJ976" s="26"/>
      <c r="OSK976" s="26"/>
      <c r="OSL976" s="26"/>
      <c r="OSM976" s="26"/>
      <c r="OSN976" s="26"/>
      <c r="OSO976" s="26"/>
      <c r="OSP976" s="26"/>
      <c r="OSQ976" s="26"/>
      <c r="OSR976" s="26"/>
      <c r="OSS976" s="26"/>
      <c r="OST976" s="26"/>
      <c r="OSU976" s="26"/>
      <c r="OSV976" s="26"/>
      <c r="OSW976" s="26"/>
      <c r="OSX976" s="26"/>
      <c r="OSY976" s="26"/>
      <c r="OSZ976" s="26"/>
      <c r="OTA976" s="26"/>
      <c r="OTB976" s="26"/>
      <c r="OTC976" s="26"/>
      <c r="OTD976" s="26"/>
      <c r="OTE976" s="26"/>
      <c r="OTF976" s="26"/>
      <c r="OTG976" s="26"/>
      <c r="OTH976" s="26"/>
      <c r="OTI976" s="26"/>
      <c r="OTJ976" s="26"/>
      <c r="OTK976" s="26"/>
      <c r="OTL976" s="26"/>
      <c r="OTM976" s="26"/>
      <c r="OTN976" s="26"/>
      <c r="OTO976" s="26"/>
      <c r="OTP976" s="26"/>
      <c r="OTQ976" s="26"/>
      <c r="OTR976" s="26"/>
      <c r="OTS976" s="26"/>
      <c r="OTT976" s="26"/>
      <c r="OTU976" s="26"/>
      <c r="OTV976" s="26"/>
      <c r="OTW976" s="26"/>
      <c r="OTX976" s="26"/>
      <c r="OTY976" s="26"/>
      <c r="OTZ976" s="26"/>
      <c r="OUA976" s="26"/>
      <c r="OUB976" s="26"/>
      <c r="OUC976" s="26"/>
      <c r="OUD976" s="26"/>
      <c r="OUE976" s="26"/>
      <c r="OUF976" s="26"/>
      <c r="OUG976" s="26"/>
      <c r="OUH976" s="26"/>
      <c r="OUI976" s="26"/>
      <c r="OUJ976" s="26"/>
      <c r="OUK976" s="26"/>
      <c r="OUL976" s="26"/>
      <c r="OUM976" s="26"/>
      <c r="OUN976" s="26"/>
      <c r="OUO976" s="26"/>
      <c r="OUP976" s="26"/>
      <c r="OUQ976" s="26"/>
      <c r="OUR976" s="26"/>
      <c r="OUS976" s="26"/>
      <c r="OUT976" s="26"/>
      <c r="OUU976" s="26"/>
      <c r="OUV976" s="26"/>
      <c r="OUW976" s="26"/>
      <c r="OUX976" s="26"/>
      <c r="OUY976" s="26"/>
      <c r="OUZ976" s="26"/>
      <c r="OVA976" s="26"/>
      <c r="OVB976" s="26"/>
      <c r="OVC976" s="26"/>
      <c r="OVD976" s="26"/>
      <c r="OVE976" s="26"/>
      <c r="OVF976" s="26"/>
      <c r="OVG976" s="26"/>
      <c r="OVH976" s="26"/>
      <c r="OVI976" s="26"/>
      <c r="OVJ976" s="26"/>
      <c r="OVK976" s="26"/>
      <c r="OVL976" s="26"/>
      <c r="OVM976" s="26"/>
      <c r="OVN976" s="26"/>
      <c r="OVO976" s="26"/>
      <c r="OVP976" s="26"/>
      <c r="OVQ976" s="26"/>
      <c r="OVR976" s="26"/>
      <c r="OVS976" s="26"/>
      <c r="OVT976" s="26"/>
      <c r="OVU976" s="26"/>
      <c r="OVV976" s="26"/>
      <c r="OVW976" s="26"/>
      <c r="OVX976" s="26"/>
      <c r="OVY976" s="26"/>
      <c r="OVZ976" s="26"/>
      <c r="OWA976" s="26"/>
      <c r="OWB976" s="26"/>
      <c r="OWC976" s="26"/>
      <c r="OWD976" s="26"/>
      <c r="OWE976" s="26"/>
      <c r="OWF976" s="26"/>
      <c r="OWG976" s="26"/>
      <c r="OWH976" s="26"/>
      <c r="OWI976" s="26"/>
      <c r="OWJ976" s="26"/>
      <c r="OWK976" s="26"/>
      <c r="OWL976" s="26"/>
      <c r="OWM976" s="26"/>
      <c r="OWN976" s="26"/>
      <c r="OWO976" s="26"/>
      <c r="OWP976" s="26"/>
      <c r="OWQ976" s="26"/>
      <c r="OWR976" s="26"/>
      <c r="OWS976" s="26"/>
      <c r="OWT976" s="26"/>
      <c r="OWU976" s="26"/>
      <c r="OWV976" s="26"/>
      <c r="OWW976" s="26"/>
      <c r="OWX976" s="26"/>
      <c r="OWY976" s="26"/>
      <c r="OWZ976" s="26"/>
      <c r="OXA976" s="26"/>
      <c r="OXB976" s="26"/>
      <c r="OXC976" s="26"/>
      <c r="OXD976" s="26"/>
      <c r="OXE976" s="26"/>
      <c r="OXF976" s="26"/>
      <c r="OXG976" s="26"/>
      <c r="OXH976" s="26"/>
      <c r="OXI976" s="26"/>
      <c r="OXJ976" s="26"/>
      <c r="OXK976" s="26"/>
      <c r="OXL976" s="26"/>
      <c r="OXM976" s="26"/>
      <c r="OXN976" s="26"/>
      <c r="OXO976" s="26"/>
      <c r="OXP976" s="26"/>
      <c r="OXQ976" s="26"/>
      <c r="OXR976" s="26"/>
      <c r="OXS976" s="26"/>
      <c r="OXT976" s="26"/>
      <c r="OXU976" s="26"/>
      <c r="OXV976" s="26"/>
      <c r="OXW976" s="26"/>
      <c r="OXX976" s="26"/>
      <c r="OXY976" s="26"/>
      <c r="OXZ976" s="26"/>
      <c r="OYA976" s="26"/>
      <c r="OYB976" s="26"/>
      <c r="OYC976" s="26"/>
      <c r="OYD976" s="26"/>
      <c r="OYE976" s="26"/>
      <c r="OYF976" s="26"/>
      <c r="OYG976" s="26"/>
      <c r="OYH976" s="26"/>
      <c r="OYI976" s="26"/>
      <c r="OYJ976" s="26"/>
      <c r="OYK976" s="26"/>
      <c r="OYL976" s="26"/>
      <c r="OYM976" s="26"/>
      <c r="OYN976" s="26"/>
      <c r="OYO976" s="26"/>
      <c r="OYP976" s="26"/>
      <c r="OYQ976" s="26"/>
      <c r="OYR976" s="26"/>
      <c r="OYS976" s="26"/>
      <c r="OYT976" s="26"/>
      <c r="OYU976" s="26"/>
      <c r="OYV976" s="26"/>
      <c r="OYW976" s="26"/>
      <c r="OYX976" s="26"/>
      <c r="OYY976" s="26"/>
      <c r="OYZ976" s="26"/>
      <c r="OZA976" s="26"/>
      <c r="OZB976" s="26"/>
      <c r="OZC976" s="26"/>
      <c r="OZD976" s="26"/>
      <c r="OZE976" s="26"/>
      <c r="OZF976" s="26"/>
      <c r="OZG976" s="26"/>
      <c r="OZH976" s="26"/>
      <c r="OZI976" s="26"/>
      <c r="OZJ976" s="26"/>
      <c r="OZK976" s="26"/>
      <c r="OZL976" s="26"/>
      <c r="OZM976" s="26"/>
      <c r="OZN976" s="26"/>
      <c r="OZO976" s="26"/>
      <c r="OZP976" s="26"/>
      <c r="OZQ976" s="26"/>
      <c r="OZR976" s="26"/>
      <c r="OZS976" s="26"/>
      <c r="OZT976" s="26"/>
      <c r="OZU976" s="26"/>
      <c r="OZV976" s="26"/>
      <c r="OZW976" s="26"/>
      <c r="OZX976" s="26"/>
      <c r="OZY976" s="26"/>
      <c r="OZZ976" s="26"/>
      <c r="PAA976" s="26"/>
      <c r="PAB976" s="26"/>
      <c r="PAC976" s="26"/>
      <c r="PAD976" s="26"/>
      <c r="PAE976" s="26"/>
      <c r="PAF976" s="26"/>
      <c r="PAG976" s="26"/>
      <c r="PAH976" s="26"/>
      <c r="PAI976" s="26"/>
      <c r="PAJ976" s="26"/>
      <c r="PAK976" s="26"/>
      <c r="PAL976" s="26"/>
      <c r="PAM976" s="26"/>
      <c r="PAN976" s="26"/>
      <c r="PAO976" s="26"/>
      <c r="PAP976" s="26"/>
      <c r="PAQ976" s="26"/>
      <c r="PAR976" s="26"/>
      <c r="PAS976" s="26"/>
      <c r="PAT976" s="26"/>
      <c r="PAU976" s="26"/>
      <c r="PAV976" s="26"/>
      <c r="PAW976" s="26"/>
      <c r="PAX976" s="26"/>
      <c r="PAY976" s="26"/>
      <c r="PAZ976" s="26"/>
      <c r="PBA976" s="26"/>
      <c r="PBB976" s="26"/>
      <c r="PBC976" s="26"/>
      <c r="PBD976" s="26"/>
      <c r="PBE976" s="26"/>
      <c r="PBF976" s="26"/>
      <c r="PBG976" s="26"/>
      <c r="PBH976" s="26"/>
      <c r="PBI976" s="26"/>
      <c r="PBJ976" s="26"/>
      <c r="PBK976" s="26"/>
      <c r="PBL976" s="26"/>
      <c r="PBM976" s="26"/>
      <c r="PBN976" s="26"/>
      <c r="PBO976" s="26"/>
      <c r="PBP976" s="26"/>
      <c r="PBQ976" s="26"/>
      <c r="PBR976" s="26"/>
      <c r="PBS976" s="26"/>
      <c r="PBT976" s="26"/>
      <c r="PBU976" s="26"/>
      <c r="PBV976" s="26"/>
      <c r="PBW976" s="26"/>
      <c r="PBX976" s="26"/>
      <c r="PBY976" s="26"/>
      <c r="PBZ976" s="26"/>
      <c r="PCA976" s="26"/>
      <c r="PCB976" s="26"/>
      <c r="PCC976" s="26"/>
      <c r="PCD976" s="26"/>
      <c r="PCE976" s="26"/>
      <c r="PCF976" s="26"/>
      <c r="PCG976" s="26"/>
      <c r="PCH976" s="26"/>
      <c r="PCI976" s="26"/>
      <c r="PCJ976" s="26"/>
      <c r="PCK976" s="26"/>
      <c r="PCL976" s="26"/>
      <c r="PCM976" s="26"/>
      <c r="PCN976" s="26"/>
      <c r="PCO976" s="26"/>
      <c r="PCP976" s="26"/>
      <c r="PCQ976" s="26"/>
      <c r="PCR976" s="26"/>
      <c r="PCS976" s="26"/>
      <c r="PCT976" s="26"/>
      <c r="PCU976" s="26"/>
      <c r="PCV976" s="26"/>
      <c r="PCW976" s="26"/>
      <c r="PCX976" s="26"/>
      <c r="PCY976" s="26"/>
      <c r="PCZ976" s="26"/>
      <c r="PDA976" s="26"/>
      <c r="PDB976" s="26"/>
      <c r="PDC976" s="26"/>
      <c r="PDD976" s="26"/>
      <c r="PDE976" s="26"/>
      <c r="PDF976" s="26"/>
      <c r="PDG976" s="26"/>
      <c r="PDH976" s="26"/>
      <c r="PDI976" s="26"/>
      <c r="PDJ976" s="26"/>
      <c r="PDK976" s="26"/>
      <c r="PDL976" s="26"/>
      <c r="PDM976" s="26"/>
      <c r="PDN976" s="26"/>
      <c r="PDO976" s="26"/>
      <c r="PDP976" s="26"/>
      <c r="PDQ976" s="26"/>
      <c r="PDR976" s="26"/>
      <c r="PDS976" s="26"/>
      <c r="PDT976" s="26"/>
      <c r="PDU976" s="26"/>
      <c r="PDV976" s="26"/>
      <c r="PDW976" s="26"/>
      <c r="PDX976" s="26"/>
      <c r="PDY976" s="26"/>
      <c r="PDZ976" s="26"/>
      <c r="PEA976" s="26"/>
      <c r="PEB976" s="26"/>
      <c r="PEC976" s="26"/>
      <c r="PED976" s="26"/>
      <c r="PEE976" s="26"/>
      <c r="PEF976" s="26"/>
      <c r="PEG976" s="26"/>
      <c r="PEH976" s="26"/>
      <c r="PEI976" s="26"/>
      <c r="PEJ976" s="26"/>
      <c r="PEK976" s="26"/>
      <c r="PEL976" s="26"/>
      <c r="PEM976" s="26"/>
      <c r="PEN976" s="26"/>
      <c r="PEO976" s="26"/>
      <c r="PEP976" s="26"/>
      <c r="PEQ976" s="26"/>
      <c r="PER976" s="26"/>
      <c r="PES976" s="26"/>
      <c r="PET976" s="26"/>
      <c r="PEU976" s="26"/>
      <c r="PEV976" s="26"/>
      <c r="PEW976" s="26"/>
      <c r="PEX976" s="26"/>
      <c r="PEY976" s="26"/>
      <c r="PEZ976" s="26"/>
      <c r="PFA976" s="26"/>
      <c r="PFB976" s="26"/>
      <c r="PFC976" s="26"/>
      <c r="PFD976" s="26"/>
      <c r="PFE976" s="26"/>
      <c r="PFF976" s="26"/>
      <c r="PFG976" s="26"/>
      <c r="PFH976" s="26"/>
      <c r="PFI976" s="26"/>
      <c r="PFJ976" s="26"/>
      <c r="PFK976" s="26"/>
      <c r="PFL976" s="26"/>
      <c r="PFM976" s="26"/>
      <c r="PFN976" s="26"/>
      <c r="PFO976" s="26"/>
      <c r="PFP976" s="26"/>
      <c r="PFQ976" s="26"/>
      <c r="PFR976" s="26"/>
      <c r="PFS976" s="26"/>
      <c r="PFT976" s="26"/>
      <c r="PFU976" s="26"/>
      <c r="PFV976" s="26"/>
      <c r="PFW976" s="26"/>
      <c r="PFX976" s="26"/>
      <c r="PFY976" s="26"/>
      <c r="PFZ976" s="26"/>
      <c r="PGA976" s="26"/>
      <c r="PGB976" s="26"/>
      <c r="PGC976" s="26"/>
      <c r="PGD976" s="26"/>
      <c r="PGE976" s="26"/>
      <c r="PGF976" s="26"/>
      <c r="PGG976" s="26"/>
      <c r="PGH976" s="26"/>
      <c r="PGI976" s="26"/>
      <c r="PGJ976" s="26"/>
      <c r="PGK976" s="26"/>
      <c r="PGL976" s="26"/>
      <c r="PGM976" s="26"/>
      <c r="PGN976" s="26"/>
      <c r="PGO976" s="26"/>
      <c r="PGP976" s="26"/>
      <c r="PGQ976" s="26"/>
      <c r="PGR976" s="26"/>
      <c r="PGS976" s="26"/>
      <c r="PGT976" s="26"/>
      <c r="PGU976" s="26"/>
      <c r="PGV976" s="26"/>
      <c r="PGW976" s="26"/>
      <c r="PGX976" s="26"/>
      <c r="PGY976" s="26"/>
      <c r="PGZ976" s="26"/>
      <c r="PHA976" s="26"/>
      <c r="PHB976" s="26"/>
      <c r="PHC976" s="26"/>
      <c r="PHD976" s="26"/>
      <c r="PHE976" s="26"/>
      <c r="PHF976" s="26"/>
      <c r="PHG976" s="26"/>
      <c r="PHH976" s="26"/>
      <c r="PHI976" s="26"/>
      <c r="PHJ976" s="26"/>
      <c r="PHK976" s="26"/>
      <c r="PHL976" s="26"/>
      <c r="PHM976" s="26"/>
      <c r="PHN976" s="26"/>
      <c r="PHO976" s="26"/>
      <c r="PHP976" s="26"/>
      <c r="PHQ976" s="26"/>
      <c r="PHR976" s="26"/>
      <c r="PHS976" s="26"/>
      <c r="PHT976" s="26"/>
      <c r="PHU976" s="26"/>
      <c r="PHV976" s="26"/>
      <c r="PHW976" s="26"/>
      <c r="PHX976" s="26"/>
      <c r="PHY976" s="26"/>
      <c r="PHZ976" s="26"/>
      <c r="PIA976" s="26"/>
      <c r="PIB976" s="26"/>
      <c r="PIC976" s="26"/>
      <c r="PID976" s="26"/>
      <c r="PIE976" s="26"/>
      <c r="PIF976" s="26"/>
      <c r="PIG976" s="26"/>
      <c r="PIH976" s="26"/>
      <c r="PII976" s="26"/>
      <c r="PIJ976" s="26"/>
      <c r="PIK976" s="26"/>
      <c r="PIL976" s="26"/>
      <c r="PIM976" s="26"/>
      <c r="PIN976" s="26"/>
      <c r="PIO976" s="26"/>
      <c r="PIP976" s="26"/>
      <c r="PIQ976" s="26"/>
      <c r="PIR976" s="26"/>
      <c r="PIS976" s="26"/>
      <c r="PIT976" s="26"/>
      <c r="PIU976" s="26"/>
      <c r="PIV976" s="26"/>
      <c r="PIW976" s="26"/>
      <c r="PIX976" s="26"/>
      <c r="PIY976" s="26"/>
      <c r="PIZ976" s="26"/>
      <c r="PJA976" s="26"/>
      <c r="PJB976" s="26"/>
      <c r="PJC976" s="26"/>
      <c r="PJD976" s="26"/>
      <c r="PJE976" s="26"/>
      <c r="PJF976" s="26"/>
      <c r="PJG976" s="26"/>
      <c r="PJH976" s="26"/>
      <c r="PJI976" s="26"/>
      <c r="PJJ976" s="26"/>
      <c r="PJK976" s="26"/>
      <c r="PJL976" s="26"/>
      <c r="PJM976" s="26"/>
      <c r="PJN976" s="26"/>
      <c r="PJO976" s="26"/>
      <c r="PJP976" s="26"/>
      <c r="PJQ976" s="26"/>
      <c r="PJR976" s="26"/>
      <c r="PJS976" s="26"/>
      <c r="PJT976" s="26"/>
      <c r="PJU976" s="26"/>
      <c r="PJV976" s="26"/>
      <c r="PJW976" s="26"/>
      <c r="PJX976" s="26"/>
      <c r="PJY976" s="26"/>
      <c r="PJZ976" s="26"/>
      <c r="PKA976" s="26"/>
      <c r="PKB976" s="26"/>
      <c r="PKC976" s="26"/>
      <c r="PKD976" s="26"/>
      <c r="PKE976" s="26"/>
      <c r="PKF976" s="26"/>
      <c r="PKG976" s="26"/>
      <c r="PKH976" s="26"/>
      <c r="PKI976" s="26"/>
      <c r="PKJ976" s="26"/>
      <c r="PKK976" s="26"/>
      <c r="PKL976" s="26"/>
      <c r="PKM976" s="26"/>
      <c r="PKN976" s="26"/>
      <c r="PKO976" s="26"/>
      <c r="PKP976" s="26"/>
      <c r="PKQ976" s="26"/>
      <c r="PKR976" s="26"/>
      <c r="PKS976" s="26"/>
      <c r="PKT976" s="26"/>
      <c r="PKU976" s="26"/>
      <c r="PKV976" s="26"/>
      <c r="PKW976" s="26"/>
      <c r="PKX976" s="26"/>
      <c r="PKY976" s="26"/>
      <c r="PKZ976" s="26"/>
      <c r="PLA976" s="26"/>
      <c r="PLB976" s="26"/>
      <c r="PLC976" s="26"/>
      <c r="PLD976" s="26"/>
      <c r="PLE976" s="26"/>
      <c r="PLF976" s="26"/>
      <c r="PLG976" s="26"/>
      <c r="PLH976" s="26"/>
      <c r="PLI976" s="26"/>
      <c r="PLJ976" s="26"/>
      <c r="PLK976" s="26"/>
      <c r="PLL976" s="26"/>
      <c r="PLM976" s="26"/>
      <c r="PLN976" s="26"/>
      <c r="PLO976" s="26"/>
      <c r="PLP976" s="26"/>
      <c r="PLQ976" s="26"/>
      <c r="PLR976" s="26"/>
      <c r="PLS976" s="26"/>
      <c r="PLT976" s="26"/>
      <c r="PLU976" s="26"/>
      <c r="PLV976" s="26"/>
      <c r="PLW976" s="26"/>
      <c r="PLX976" s="26"/>
      <c r="PLY976" s="26"/>
      <c r="PLZ976" s="26"/>
      <c r="PMA976" s="26"/>
      <c r="PMB976" s="26"/>
      <c r="PMC976" s="26"/>
      <c r="PMD976" s="26"/>
      <c r="PME976" s="26"/>
      <c r="PMF976" s="26"/>
      <c r="PMG976" s="26"/>
      <c r="PMH976" s="26"/>
      <c r="PMI976" s="26"/>
      <c r="PMJ976" s="26"/>
      <c r="PMK976" s="26"/>
      <c r="PML976" s="26"/>
      <c r="PMM976" s="26"/>
      <c r="PMN976" s="26"/>
      <c r="PMO976" s="26"/>
      <c r="PMP976" s="26"/>
      <c r="PMQ976" s="26"/>
      <c r="PMR976" s="26"/>
      <c r="PMS976" s="26"/>
      <c r="PMT976" s="26"/>
      <c r="PMU976" s="26"/>
      <c r="PMV976" s="26"/>
      <c r="PMW976" s="26"/>
      <c r="PMX976" s="26"/>
      <c r="PMY976" s="26"/>
      <c r="PMZ976" s="26"/>
      <c r="PNA976" s="26"/>
      <c r="PNB976" s="26"/>
      <c r="PNC976" s="26"/>
      <c r="PND976" s="26"/>
      <c r="PNE976" s="26"/>
      <c r="PNF976" s="26"/>
      <c r="PNG976" s="26"/>
      <c r="PNH976" s="26"/>
      <c r="PNI976" s="26"/>
      <c r="PNJ976" s="26"/>
      <c r="PNK976" s="26"/>
      <c r="PNL976" s="26"/>
      <c r="PNM976" s="26"/>
      <c r="PNN976" s="26"/>
      <c r="PNO976" s="26"/>
      <c r="PNP976" s="26"/>
      <c r="PNQ976" s="26"/>
      <c r="PNR976" s="26"/>
      <c r="PNS976" s="26"/>
      <c r="PNT976" s="26"/>
      <c r="PNU976" s="26"/>
      <c r="PNV976" s="26"/>
      <c r="PNW976" s="26"/>
      <c r="PNX976" s="26"/>
      <c r="PNY976" s="26"/>
      <c r="PNZ976" s="26"/>
      <c r="POA976" s="26"/>
      <c r="POB976" s="26"/>
      <c r="POC976" s="26"/>
      <c r="POD976" s="26"/>
      <c r="POE976" s="26"/>
      <c r="POF976" s="26"/>
      <c r="POG976" s="26"/>
      <c r="POH976" s="26"/>
      <c r="POI976" s="26"/>
      <c r="POJ976" s="26"/>
      <c r="POK976" s="26"/>
      <c r="POL976" s="26"/>
      <c r="POM976" s="26"/>
      <c r="PON976" s="26"/>
      <c r="POO976" s="26"/>
      <c r="POP976" s="26"/>
      <c r="POQ976" s="26"/>
      <c r="POR976" s="26"/>
      <c r="POS976" s="26"/>
      <c r="POT976" s="26"/>
      <c r="POU976" s="26"/>
      <c r="POV976" s="26"/>
      <c r="POW976" s="26"/>
      <c r="POX976" s="26"/>
      <c r="POY976" s="26"/>
      <c r="POZ976" s="26"/>
      <c r="PPA976" s="26"/>
      <c r="PPB976" s="26"/>
      <c r="PPC976" s="26"/>
      <c r="PPD976" s="26"/>
      <c r="PPE976" s="26"/>
      <c r="PPF976" s="26"/>
      <c r="PPG976" s="26"/>
      <c r="PPH976" s="26"/>
      <c r="PPI976" s="26"/>
      <c r="PPJ976" s="26"/>
      <c r="PPK976" s="26"/>
      <c r="PPL976" s="26"/>
      <c r="PPM976" s="26"/>
      <c r="PPN976" s="26"/>
      <c r="PPO976" s="26"/>
      <c r="PPP976" s="26"/>
      <c r="PPQ976" s="26"/>
      <c r="PPR976" s="26"/>
      <c r="PPS976" s="26"/>
      <c r="PPT976" s="26"/>
      <c r="PPU976" s="26"/>
      <c r="PPV976" s="26"/>
      <c r="PPW976" s="26"/>
      <c r="PPX976" s="26"/>
      <c r="PPY976" s="26"/>
      <c r="PPZ976" s="26"/>
      <c r="PQA976" s="26"/>
      <c r="PQB976" s="26"/>
      <c r="PQC976" s="26"/>
      <c r="PQD976" s="26"/>
      <c r="PQE976" s="26"/>
      <c r="PQF976" s="26"/>
      <c r="PQG976" s="26"/>
      <c r="PQH976" s="26"/>
      <c r="PQI976" s="26"/>
      <c r="PQJ976" s="26"/>
      <c r="PQK976" s="26"/>
      <c r="PQL976" s="26"/>
      <c r="PQM976" s="26"/>
      <c r="PQN976" s="26"/>
      <c r="PQO976" s="26"/>
      <c r="PQP976" s="26"/>
      <c r="PQQ976" s="26"/>
      <c r="PQR976" s="26"/>
      <c r="PQS976" s="26"/>
      <c r="PQT976" s="26"/>
      <c r="PQU976" s="26"/>
      <c r="PQV976" s="26"/>
      <c r="PQW976" s="26"/>
      <c r="PQX976" s="26"/>
      <c r="PQY976" s="26"/>
      <c r="PQZ976" s="26"/>
      <c r="PRA976" s="26"/>
      <c r="PRB976" s="26"/>
      <c r="PRC976" s="26"/>
      <c r="PRD976" s="26"/>
      <c r="PRE976" s="26"/>
      <c r="PRF976" s="26"/>
      <c r="PRG976" s="26"/>
      <c r="PRH976" s="26"/>
      <c r="PRI976" s="26"/>
      <c r="PRJ976" s="26"/>
      <c r="PRK976" s="26"/>
      <c r="PRL976" s="26"/>
      <c r="PRM976" s="26"/>
      <c r="PRN976" s="26"/>
      <c r="PRO976" s="26"/>
      <c r="PRP976" s="26"/>
      <c r="PRQ976" s="26"/>
      <c r="PRR976" s="26"/>
      <c r="PRS976" s="26"/>
      <c r="PRT976" s="26"/>
      <c r="PRU976" s="26"/>
      <c r="PRV976" s="26"/>
      <c r="PRW976" s="26"/>
      <c r="PRX976" s="26"/>
      <c r="PRY976" s="26"/>
      <c r="PRZ976" s="26"/>
      <c r="PSA976" s="26"/>
      <c r="PSB976" s="26"/>
      <c r="PSC976" s="26"/>
      <c r="PSD976" s="26"/>
      <c r="PSE976" s="26"/>
      <c r="PSF976" s="26"/>
      <c r="PSG976" s="26"/>
      <c r="PSH976" s="26"/>
      <c r="PSI976" s="26"/>
      <c r="PSJ976" s="26"/>
      <c r="PSK976" s="26"/>
      <c r="PSL976" s="26"/>
      <c r="PSM976" s="26"/>
      <c r="PSN976" s="26"/>
      <c r="PSO976" s="26"/>
      <c r="PSP976" s="26"/>
      <c r="PSQ976" s="26"/>
      <c r="PSR976" s="26"/>
      <c r="PSS976" s="26"/>
      <c r="PST976" s="26"/>
      <c r="PSU976" s="26"/>
      <c r="PSV976" s="26"/>
      <c r="PSW976" s="26"/>
      <c r="PSX976" s="26"/>
      <c r="PSY976" s="26"/>
      <c r="PSZ976" s="26"/>
      <c r="PTA976" s="26"/>
      <c r="PTB976" s="26"/>
      <c r="PTC976" s="26"/>
      <c r="PTD976" s="26"/>
      <c r="PTE976" s="26"/>
      <c r="PTF976" s="26"/>
      <c r="PTG976" s="26"/>
      <c r="PTH976" s="26"/>
      <c r="PTI976" s="26"/>
      <c r="PTJ976" s="26"/>
      <c r="PTK976" s="26"/>
      <c r="PTL976" s="26"/>
      <c r="PTM976" s="26"/>
      <c r="PTN976" s="26"/>
      <c r="PTO976" s="26"/>
      <c r="PTP976" s="26"/>
      <c r="PTQ976" s="26"/>
      <c r="PTR976" s="26"/>
      <c r="PTS976" s="26"/>
      <c r="PTT976" s="26"/>
      <c r="PTU976" s="26"/>
      <c r="PTV976" s="26"/>
      <c r="PTW976" s="26"/>
      <c r="PTX976" s="26"/>
      <c r="PTY976" s="26"/>
      <c r="PTZ976" s="26"/>
      <c r="PUA976" s="26"/>
      <c r="PUB976" s="26"/>
      <c r="PUC976" s="26"/>
      <c r="PUD976" s="26"/>
      <c r="PUE976" s="26"/>
      <c r="PUF976" s="26"/>
      <c r="PUG976" s="26"/>
      <c r="PUH976" s="26"/>
      <c r="PUI976" s="26"/>
      <c r="PUJ976" s="26"/>
      <c r="PUK976" s="26"/>
      <c r="PUL976" s="26"/>
      <c r="PUM976" s="26"/>
      <c r="PUN976" s="26"/>
      <c r="PUO976" s="26"/>
      <c r="PUP976" s="26"/>
      <c r="PUQ976" s="26"/>
      <c r="PUR976" s="26"/>
      <c r="PUS976" s="26"/>
      <c r="PUT976" s="26"/>
      <c r="PUU976" s="26"/>
      <c r="PUV976" s="26"/>
      <c r="PUW976" s="26"/>
      <c r="PUX976" s="26"/>
      <c r="PUY976" s="26"/>
      <c r="PUZ976" s="26"/>
      <c r="PVA976" s="26"/>
      <c r="PVB976" s="26"/>
      <c r="PVC976" s="26"/>
      <c r="PVD976" s="26"/>
      <c r="PVE976" s="26"/>
      <c r="PVF976" s="26"/>
      <c r="PVG976" s="26"/>
      <c r="PVH976" s="26"/>
      <c r="PVI976" s="26"/>
      <c r="PVJ976" s="26"/>
      <c r="PVK976" s="26"/>
      <c r="PVL976" s="26"/>
      <c r="PVM976" s="26"/>
      <c r="PVN976" s="26"/>
      <c r="PVO976" s="26"/>
      <c r="PVP976" s="26"/>
      <c r="PVQ976" s="26"/>
      <c r="PVR976" s="26"/>
      <c r="PVS976" s="26"/>
      <c r="PVT976" s="26"/>
      <c r="PVU976" s="26"/>
      <c r="PVV976" s="26"/>
      <c r="PVW976" s="26"/>
      <c r="PVX976" s="26"/>
      <c r="PVY976" s="26"/>
      <c r="PVZ976" s="26"/>
      <c r="PWA976" s="26"/>
      <c r="PWB976" s="26"/>
      <c r="PWC976" s="26"/>
      <c r="PWD976" s="26"/>
      <c r="PWE976" s="26"/>
      <c r="PWF976" s="26"/>
      <c r="PWG976" s="26"/>
      <c r="PWH976" s="26"/>
      <c r="PWI976" s="26"/>
      <c r="PWJ976" s="26"/>
      <c r="PWK976" s="26"/>
      <c r="PWL976" s="26"/>
      <c r="PWM976" s="26"/>
      <c r="PWN976" s="26"/>
      <c r="PWO976" s="26"/>
      <c r="PWP976" s="26"/>
      <c r="PWQ976" s="26"/>
      <c r="PWR976" s="26"/>
      <c r="PWS976" s="26"/>
      <c r="PWT976" s="26"/>
      <c r="PWU976" s="26"/>
      <c r="PWV976" s="26"/>
      <c r="PWW976" s="26"/>
      <c r="PWX976" s="26"/>
      <c r="PWY976" s="26"/>
      <c r="PWZ976" s="26"/>
      <c r="PXA976" s="26"/>
      <c r="PXB976" s="26"/>
      <c r="PXC976" s="26"/>
      <c r="PXD976" s="26"/>
      <c r="PXE976" s="26"/>
      <c r="PXF976" s="26"/>
      <c r="PXG976" s="26"/>
      <c r="PXH976" s="26"/>
      <c r="PXI976" s="26"/>
      <c r="PXJ976" s="26"/>
      <c r="PXK976" s="26"/>
      <c r="PXL976" s="26"/>
      <c r="PXM976" s="26"/>
      <c r="PXN976" s="26"/>
      <c r="PXO976" s="26"/>
      <c r="PXP976" s="26"/>
      <c r="PXQ976" s="26"/>
      <c r="PXR976" s="26"/>
      <c r="PXS976" s="26"/>
      <c r="PXT976" s="26"/>
      <c r="PXU976" s="26"/>
      <c r="PXV976" s="26"/>
      <c r="PXW976" s="26"/>
      <c r="PXX976" s="26"/>
      <c r="PXY976" s="26"/>
      <c r="PXZ976" s="26"/>
      <c r="PYA976" s="26"/>
      <c r="PYB976" s="26"/>
      <c r="PYC976" s="26"/>
      <c r="PYD976" s="26"/>
      <c r="PYE976" s="26"/>
      <c r="PYF976" s="26"/>
      <c r="PYG976" s="26"/>
      <c r="PYH976" s="26"/>
      <c r="PYI976" s="26"/>
      <c r="PYJ976" s="26"/>
      <c r="PYK976" s="26"/>
      <c r="PYL976" s="26"/>
      <c r="PYM976" s="26"/>
      <c r="PYN976" s="26"/>
      <c r="PYO976" s="26"/>
      <c r="PYP976" s="26"/>
      <c r="PYQ976" s="26"/>
      <c r="PYR976" s="26"/>
      <c r="PYS976" s="26"/>
      <c r="PYT976" s="26"/>
      <c r="PYU976" s="26"/>
      <c r="PYV976" s="26"/>
      <c r="PYW976" s="26"/>
      <c r="PYX976" s="26"/>
      <c r="PYY976" s="26"/>
      <c r="PYZ976" s="26"/>
      <c r="PZA976" s="26"/>
      <c r="PZB976" s="26"/>
      <c r="PZC976" s="26"/>
      <c r="PZD976" s="26"/>
      <c r="PZE976" s="26"/>
      <c r="PZF976" s="26"/>
      <c r="PZG976" s="26"/>
      <c r="PZH976" s="26"/>
      <c r="PZI976" s="26"/>
      <c r="PZJ976" s="26"/>
      <c r="PZK976" s="26"/>
      <c r="PZL976" s="26"/>
      <c r="PZM976" s="26"/>
      <c r="PZN976" s="26"/>
      <c r="PZO976" s="26"/>
      <c r="PZP976" s="26"/>
      <c r="PZQ976" s="26"/>
      <c r="PZR976" s="26"/>
      <c r="PZS976" s="26"/>
      <c r="PZT976" s="26"/>
      <c r="PZU976" s="26"/>
      <c r="PZV976" s="26"/>
      <c r="PZW976" s="26"/>
      <c r="PZX976" s="26"/>
      <c r="PZY976" s="26"/>
      <c r="PZZ976" s="26"/>
      <c r="QAA976" s="26"/>
      <c r="QAB976" s="26"/>
      <c r="QAC976" s="26"/>
      <c r="QAD976" s="26"/>
      <c r="QAE976" s="26"/>
      <c r="QAF976" s="26"/>
      <c r="QAG976" s="26"/>
      <c r="QAH976" s="26"/>
      <c r="QAI976" s="26"/>
      <c r="QAJ976" s="26"/>
      <c r="QAK976" s="26"/>
      <c r="QAL976" s="26"/>
      <c r="QAM976" s="26"/>
      <c r="QAN976" s="26"/>
      <c r="QAO976" s="26"/>
      <c r="QAP976" s="26"/>
      <c r="QAQ976" s="26"/>
      <c r="QAR976" s="26"/>
      <c r="QAS976" s="26"/>
      <c r="QAT976" s="26"/>
      <c r="QAU976" s="26"/>
      <c r="QAV976" s="26"/>
      <c r="QAW976" s="26"/>
      <c r="QAX976" s="26"/>
      <c r="QAY976" s="26"/>
      <c r="QAZ976" s="26"/>
      <c r="QBA976" s="26"/>
      <c r="QBB976" s="26"/>
      <c r="QBC976" s="26"/>
      <c r="QBD976" s="26"/>
      <c r="QBE976" s="26"/>
      <c r="QBF976" s="26"/>
      <c r="QBG976" s="26"/>
      <c r="QBH976" s="26"/>
      <c r="QBI976" s="26"/>
      <c r="QBJ976" s="26"/>
      <c r="QBK976" s="26"/>
      <c r="QBL976" s="26"/>
      <c r="QBM976" s="26"/>
      <c r="QBN976" s="26"/>
      <c r="QBO976" s="26"/>
      <c r="QBP976" s="26"/>
      <c r="QBQ976" s="26"/>
      <c r="QBR976" s="26"/>
      <c r="QBS976" s="26"/>
      <c r="QBT976" s="26"/>
      <c r="QBU976" s="26"/>
      <c r="QBV976" s="26"/>
      <c r="QBW976" s="26"/>
      <c r="QBX976" s="26"/>
      <c r="QBY976" s="26"/>
      <c r="QBZ976" s="26"/>
      <c r="QCA976" s="26"/>
      <c r="QCB976" s="26"/>
      <c r="QCC976" s="26"/>
      <c r="QCD976" s="26"/>
      <c r="QCE976" s="26"/>
      <c r="QCF976" s="26"/>
      <c r="QCG976" s="26"/>
      <c r="QCH976" s="26"/>
      <c r="QCI976" s="26"/>
      <c r="QCJ976" s="26"/>
      <c r="QCK976" s="26"/>
      <c r="QCL976" s="26"/>
      <c r="QCM976" s="26"/>
      <c r="QCN976" s="26"/>
      <c r="QCO976" s="26"/>
      <c r="QCP976" s="26"/>
      <c r="QCQ976" s="26"/>
      <c r="QCR976" s="26"/>
      <c r="QCS976" s="26"/>
      <c r="QCT976" s="26"/>
      <c r="QCU976" s="26"/>
      <c r="QCV976" s="26"/>
      <c r="QCW976" s="26"/>
      <c r="QCX976" s="26"/>
      <c r="QCY976" s="26"/>
      <c r="QCZ976" s="26"/>
      <c r="QDA976" s="26"/>
      <c r="QDB976" s="26"/>
      <c r="QDC976" s="26"/>
      <c r="QDD976" s="26"/>
      <c r="QDE976" s="26"/>
      <c r="QDF976" s="26"/>
      <c r="QDG976" s="26"/>
      <c r="QDH976" s="26"/>
      <c r="QDI976" s="26"/>
      <c r="QDJ976" s="26"/>
      <c r="QDK976" s="26"/>
      <c r="QDL976" s="26"/>
      <c r="QDM976" s="26"/>
      <c r="QDN976" s="26"/>
      <c r="QDO976" s="26"/>
      <c r="QDP976" s="26"/>
      <c r="QDQ976" s="26"/>
      <c r="QDR976" s="26"/>
      <c r="QDS976" s="26"/>
      <c r="QDT976" s="26"/>
      <c r="QDU976" s="26"/>
      <c r="QDV976" s="26"/>
      <c r="QDW976" s="26"/>
      <c r="QDX976" s="26"/>
      <c r="QDY976" s="26"/>
      <c r="QDZ976" s="26"/>
      <c r="QEA976" s="26"/>
      <c r="QEB976" s="26"/>
      <c r="QEC976" s="26"/>
      <c r="QED976" s="26"/>
      <c r="QEE976" s="26"/>
      <c r="QEF976" s="26"/>
      <c r="QEG976" s="26"/>
      <c r="QEH976" s="26"/>
      <c r="QEI976" s="26"/>
      <c r="QEJ976" s="26"/>
      <c r="QEK976" s="26"/>
      <c r="QEL976" s="26"/>
      <c r="QEM976" s="26"/>
      <c r="QEN976" s="26"/>
      <c r="QEO976" s="26"/>
      <c r="QEP976" s="26"/>
      <c r="QEQ976" s="26"/>
      <c r="QER976" s="26"/>
      <c r="QES976" s="26"/>
      <c r="QET976" s="26"/>
      <c r="QEU976" s="26"/>
      <c r="QEV976" s="26"/>
      <c r="QEW976" s="26"/>
      <c r="QEX976" s="26"/>
      <c r="QEY976" s="26"/>
      <c r="QEZ976" s="26"/>
      <c r="QFA976" s="26"/>
      <c r="QFB976" s="26"/>
      <c r="QFC976" s="26"/>
      <c r="QFD976" s="26"/>
      <c r="QFE976" s="26"/>
      <c r="QFF976" s="26"/>
      <c r="QFG976" s="26"/>
      <c r="QFH976" s="26"/>
      <c r="QFI976" s="26"/>
      <c r="QFJ976" s="26"/>
      <c r="QFK976" s="26"/>
      <c r="QFL976" s="26"/>
      <c r="QFM976" s="26"/>
      <c r="QFN976" s="26"/>
      <c r="QFO976" s="26"/>
      <c r="QFP976" s="26"/>
      <c r="QFQ976" s="26"/>
      <c r="QFR976" s="26"/>
      <c r="QFS976" s="26"/>
      <c r="QFT976" s="26"/>
      <c r="QFU976" s="26"/>
      <c r="QFV976" s="26"/>
      <c r="QFW976" s="26"/>
      <c r="QFX976" s="26"/>
      <c r="QFY976" s="26"/>
      <c r="QFZ976" s="26"/>
      <c r="QGA976" s="26"/>
      <c r="QGB976" s="26"/>
      <c r="QGC976" s="26"/>
      <c r="QGD976" s="26"/>
      <c r="QGE976" s="26"/>
      <c r="QGF976" s="26"/>
      <c r="QGG976" s="26"/>
      <c r="QGH976" s="26"/>
      <c r="QGI976" s="26"/>
      <c r="QGJ976" s="26"/>
      <c r="QGK976" s="26"/>
      <c r="QGL976" s="26"/>
      <c r="QGM976" s="26"/>
      <c r="QGN976" s="26"/>
      <c r="QGO976" s="26"/>
      <c r="QGP976" s="26"/>
      <c r="QGQ976" s="26"/>
      <c r="QGR976" s="26"/>
      <c r="QGS976" s="26"/>
      <c r="QGT976" s="26"/>
      <c r="QGU976" s="26"/>
      <c r="QGV976" s="26"/>
      <c r="QGW976" s="26"/>
      <c r="QGX976" s="26"/>
      <c r="QGY976" s="26"/>
      <c r="QGZ976" s="26"/>
      <c r="QHA976" s="26"/>
      <c r="QHB976" s="26"/>
      <c r="QHC976" s="26"/>
      <c r="QHD976" s="26"/>
      <c r="QHE976" s="26"/>
      <c r="QHF976" s="26"/>
      <c r="QHG976" s="26"/>
      <c r="QHH976" s="26"/>
      <c r="QHI976" s="26"/>
      <c r="QHJ976" s="26"/>
      <c r="QHK976" s="26"/>
      <c r="QHL976" s="26"/>
      <c r="QHM976" s="26"/>
      <c r="QHN976" s="26"/>
      <c r="QHO976" s="26"/>
      <c r="QHP976" s="26"/>
      <c r="QHQ976" s="26"/>
      <c r="QHR976" s="26"/>
      <c r="QHS976" s="26"/>
      <c r="QHT976" s="26"/>
      <c r="QHU976" s="26"/>
      <c r="QHV976" s="26"/>
      <c r="QHW976" s="26"/>
      <c r="QHX976" s="26"/>
      <c r="QHY976" s="26"/>
      <c r="QHZ976" s="26"/>
      <c r="QIA976" s="26"/>
      <c r="QIB976" s="26"/>
      <c r="QIC976" s="26"/>
      <c r="QID976" s="26"/>
      <c r="QIE976" s="26"/>
      <c r="QIF976" s="26"/>
      <c r="QIG976" s="26"/>
      <c r="QIH976" s="26"/>
      <c r="QII976" s="26"/>
      <c r="QIJ976" s="26"/>
      <c r="QIK976" s="26"/>
      <c r="QIL976" s="26"/>
      <c r="QIM976" s="26"/>
      <c r="QIN976" s="26"/>
      <c r="QIO976" s="26"/>
      <c r="QIP976" s="26"/>
      <c r="QIQ976" s="26"/>
      <c r="QIR976" s="26"/>
      <c r="QIS976" s="26"/>
      <c r="QIT976" s="26"/>
      <c r="QIU976" s="26"/>
      <c r="QIV976" s="26"/>
      <c r="QIW976" s="26"/>
      <c r="QIX976" s="26"/>
      <c r="QIY976" s="26"/>
      <c r="QIZ976" s="26"/>
      <c r="QJA976" s="26"/>
      <c r="QJB976" s="26"/>
      <c r="QJC976" s="26"/>
      <c r="QJD976" s="26"/>
      <c r="QJE976" s="26"/>
      <c r="QJF976" s="26"/>
      <c r="QJG976" s="26"/>
      <c r="QJH976" s="26"/>
      <c r="QJI976" s="26"/>
      <c r="QJJ976" s="26"/>
      <c r="QJK976" s="26"/>
      <c r="QJL976" s="26"/>
      <c r="QJM976" s="26"/>
      <c r="QJN976" s="26"/>
      <c r="QJO976" s="26"/>
      <c r="QJP976" s="26"/>
      <c r="QJQ976" s="26"/>
      <c r="QJR976" s="26"/>
      <c r="QJS976" s="26"/>
      <c r="QJT976" s="26"/>
      <c r="QJU976" s="26"/>
      <c r="QJV976" s="26"/>
      <c r="QJW976" s="26"/>
      <c r="QJX976" s="26"/>
      <c r="QJY976" s="26"/>
      <c r="QJZ976" s="26"/>
      <c r="QKA976" s="26"/>
      <c r="QKB976" s="26"/>
      <c r="QKC976" s="26"/>
      <c r="QKD976" s="26"/>
      <c r="QKE976" s="26"/>
      <c r="QKF976" s="26"/>
      <c r="QKG976" s="26"/>
      <c r="QKH976" s="26"/>
      <c r="QKI976" s="26"/>
      <c r="QKJ976" s="26"/>
      <c r="QKK976" s="26"/>
      <c r="QKL976" s="26"/>
      <c r="QKM976" s="26"/>
      <c r="QKN976" s="26"/>
      <c r="QKO976" s="26"/>
      <c r="QKP976" s="26"/>
      <c r="QKQ976" s="26"/>
      <c r="QKR976" s="26"/>
      <c r="QKS976" s="26"/>
      <c r="QKT976" s="26"/>
      <c r="QKU976" s="26"/>
      <c r="QKV976" s="26"/>
      <c r="QKW976" s="26"/>
      <c r="QKX976" s="26"/>
      <c r="QKY976" s="26"/>
      <c r="QKZ976" s="26"/>
      <c r="QLA976" s="26"/>
      <c r="QLB976" s="26"/>
      <c r="QLC976" s="26"/>
      <c r="QLD976" s="26"/>
      <c r="QLE976" s="26"/>
      <c r="QLF976" s="26"/>
      <c r="QLG976" s="26"/>
      <c r="QLH976" s="26"/>
      <c r="QLI976" s="26"/>
      <c r="QLJ976" s="26"/>
      <c r="QLK976" s="26"/>
      <c r="QLL976" s="26"/>
      <c r="QLM976" s="26"/>
      <c r="QLN976" s="26"/>
      <c r="QLO976" s="26"/>
      <c r="QLP976" s="26"/>
      <c r="QLQ976" s="26"/>
      <c r="QLR976" s="26"/>
      <c r="QLS976" s="26"/>
      <c r="QLT976" s="26"/>
      <c r="QLU976" s="26"/>
      <c r="QLV976" s="26"/>
      <c r="QLW976" s="26"/>
      <c r="QLX976" s="26"/>
      <c r="QLY976" s="26"/>
      <c r="QLZ976" s="26"/>
      <c r="QMA976" s="26"/>
      <c r="QMB976" s="26"/>
      <c r="QMC976" s="26"/>
      <c r="QMD976" s="26"/>
      <c r="QME976" s="26"/>
      <c r="QMF976" s="26"/>
      <c r="QMG976" s="26"/>
      <c r="QMH976" s="26"/>
      <c r="QMI976" s="26"/>
      <c r="QMJ976" s="26"/>
      <c r="QMK976" s="26"/>
      <c r="QML976" s="26"/>
      <c r="QMM976" s="26"/>
      <c r="QMN976" s="26"/>
      <c r="QMO976" s="26"/>
      <c r="QMP976" s="26"/>
      <c r="QMQ976" s="26"/>
      <c r="QMR976" s="26"/>
      <c r="QMS976" s="26"/>
      <c r="QMT976" s="26"/>
      <c r="QMU976" s="26"/>
      <c r="QMV976" s="26"/>
      <c r="QMW976" s="26"/>
      <c r="QMX976" s="26"/>
      <c r="QMY976" s="26"/>
      <c r="QMZ976" s="26"/>
      <c r="QNA976" s="26"/>
      <c r="QNB976" s="26"/>
      <c r="QNC976" s="26"/>
      <c r="QND976" s="26"/>
      <c r="QNE976" s="26"/>
      <c r="QNF976" s="26"/>
      <c r="QNG976" s="26"/>
      <c r="QNH976" s="26"/>
      <c r="QNI976" s="26"/>
      <c r="QNJ976" s="26"/>
      <c r="QNK976" s="26"/>
      <c r="QNL976" s="26"/>
      <c r="QNM976" s="26"/>
      <c r="QNN976" s="26"/>
      <c r="QNO976" s="26"/>
      <c r="QNP976" s="26"/>
      <c r="QNQ976" s="26"/>
      <c r="QNR976" s="26"/>
      <c r="QNS976" s="26"/>
      <c r="QNT976" s="26"/>
      <c r="QNU976" s="26"/>
      <c r="QNV976" s="26"/>
      <c r="QNW976" s="26"/>
      <c r="QNX976" s="26"/>
      <c r="QNY976" s="26"/>
      <c r="QNZ976" s="26"/>
      <c r="QOA976" s="26"/>
      <c r="QOB976" s="26"/>
      <c r="QOC976" s="26"/>
      <c r="QOD976" s="26"/>
      <c r="QOE976" s="26"/>
      <c r="QOF976" s="26"/>
      <c r="QOG976" s="26"/>
      <c r="QOH976" s="26"/>
      <c r="QOI976" s="26"/>
      <c r="QOJ976" s="26"/>
      <c r="QOK976" s="26"/>
      <c r="QOL976" s="26"/>
      <c r="QOM976" s="26"/>
      <c r="QON976" s="26"/>
      <c r="QOO976" s="26"/>
      <c r="QOP976" s="26"/>
      <c r="QOQ976" s="26"/>
      <c r="QOR976" s="26"/>
      <c r="QOS976" s="26"/>
      <c r="QOT976" s="26"/>
      <c r="QOU976" s="26"/>
      <c r="QOV976" s="26"/>
      <c r="QOW976" s="26"/>
      <c r="QOX976" s="26"/>
      <c r="QOY976" s="26"/>
      <c r="QOZ976" s="26"/>
      <c r="QPA976" s="26"/>
      <c r="QPB976" s="26"/>
      <c r="QPC976" s="26"/>
      <c r="QPD976" s="26"/>
      <c r="QPE976" s="26"/>
      <c r="QPF976" s="26"/>
      <c r="QPG976" s="26"/>
      <c r="QPH976" s="26"/>
      <c r="QPI976" s="26"/>
      <c r="QPJ976" s="26"/>
      <c r="QPK976" s="26"/>
      <c r="QPL976" s="26"/>
      <c r="QPM976" s="26"/>
      <c r="QPN976" s="26"/>
      <c r="QPO976" s="26"/>
      <c r="QPP976" s="26"/>
      <c r="QPQ976" s="26"/>
      <c r="QPR976" s="26"/>
      <c r="QPS976" s="26"/>
      <c r="QPT976" s="26"/>
      <c r="QPU976" s="26"/>
      <c r="QPV976" s="26"/>
      <c r="QPW976" s="26"/>
      <c r="QPX976" s="26"/>
      <c r="QPY976" s="26"/>
      <c r="QPZ976" s="26"/>
      <c r="QQA976" s="26"/>
      <c r="QQB976" s="26"/>
      <c r="QQC976" s="26"/>
      <c r="QQD976" s="26"/>
      <c r="QQE976" s="26"/>
      <c r="QQF976" s="26"/>
      <c r="QQG976" s="26"/>
      <c r="QQH976" s="26"/>
      <c r="QQI976" s="26"/>
      <c r="QQJ976" s="26"/>
      <c r="QQK976" s="26"/>
      <c r="QQL976" s="26"/>
      <c r="QQM976" s="26"/>
      <c r="QQN976" s="26"/>
      <c r="QQO976" s="26"/>
      <c r="QQP976" s="26"/>
      <c r="QQQ976" s="26"/>
      <c r="QQR976" s="26"/>
      <c r="QQS976" s="26"/>
      <c r="QQT976" s="26"/>
      <c r="QQU976" s="26"/>
      <c r="QQV976" s="26"/>
      <c r="QQW976" s="26"/>
      <c r="QQX976" s="26"/>
      <c r="QQY976" s="26"/>
      <c r="QQZ976" s="26"/>
      <c r="QRA976" s="26"/>
      <c r="QRB976" s="26"/>
      <c r="QRC976" s="26"/>
      <c r="QRD976" s="26"/>
      <c r="QRE976" s="26"/>
      <c r="QRF976" s="26"/>
      <c r="QRG976" s="26"/>
      <c r="QRH976" s="26"/>
      <c r="QRI976" s="26"/>
      <c r="QRJ976" s="26"/>
      <c r="QRK976" s="26"/>
      <c r="QRL976" s="26"/>
      <c r="QRM976" s="26"/>
      <c r="QRN976" s="26"/>
      <c r="QRO976" s="26"/>
      <c r="QRP976" s="26"/>
      <c r="QRQ976" s="26"/>
      <c r="QRR976" s="26"/>
      <c r="QRS976" s="26"/>
      <c r="QRT976" s="26"/>
      <c r="QRU976" s="26"/>
      <c r="QRV976" s="26"/>
      <c r="QRW976" s="26"/>
      <c r="QRX976" s="26"/>
      <c r="QRY976" s="26"/>
      <c r="QRZ976" s="26"/>
      <c r="QSA976" s="26"/>
      <c r="QSB976" s="26"/>
      <c r="QSC976" s="26"/>
      <c r="QSD976" s="26"/>
      <c r="QSE976" s="26"/>
      <c r="QSF976" s="26"/>
      <c r="QSG976" s="26"/>
      <c r="QSH976" s="26"/>
      <c r="QSI976" s="26"/>
      <c r="QSJ976" s="26"/>
      <c r="QSK976" s="26"/>
      <c r="QSL976" s="26"/>
      <c r="QSM976" s="26"/>
      <c r="QSN976" s="26"/>
      <c r="QSO976" s="26"/>
      <c r="QSP976" s="26"/>
      <c r="QSQ976" s="26"/>
      <c r="QSR976" s="26"/>
      <c r="QSS976" s="26"/>
      <c r="QST976" s="26"/>
      <c r="QSU976" s="26"/>
      <c r="QSV976" s="26"/>
      <c r="QSW976" s="26"/>
      <c r="QSX976" s="26"/>
      <c r="QSY976" s="26"/>
      <c r="QSZ976" s="26"/>
      <c r="QTA976" s="26"/>
      <c r="QTB976" s="26"/>
      <c r="QTC976" s="26"/>
      <c r="QTD976" s="26"/>
      <c r="QTE976" s="26"/>
      <c r="QTF976" s="26"/>
      <c r="QTG976" s="26"/>
      <c r="QTH976" s="26"/>
      <c r="QTI976" s="26"/>
      <c r="QTJ976" s="26"/>
      <c r="QTK976" s="26"/>
      <c r="QTL976" s="26"/>
      <c r="QTM976" s="26"/>
      <c r="QTN976" s="26"/>
      <c r="QTO976" s="26"/>
      <c r="QTP976" s="26"/>
      <c r="QTQ976" s="26"/>
      <c r="QTR976" s="26"/>
      <c r="QTS976" s="26"/>
      <c r="QTT976" s="26"/>
      <c r="QTU976" s="26"/>
      <c r="QTV976" s="26"/>
      <c r="QTW976" s="26"/>
      <c r="QTX976" s="26"/>
      <c r="QTY976" s="26"/>
      <c r="QTZ976" s="26"/>
      <c r="QUA976" s="26"/>
      <c r="QUB976" s="26"/>
      <c r="QUC976" s="26"/>
      <c r="QUD976" s="26"/>
      <c r="QUE976" s="26"/>
      <c r="QUF976" s="26"/>
      <c r="QUG976" s="26"/>
      <c r="QUH976" s="26"/>
      <c r="QUI976" s="26"/>
      <c r="QUJ976" s="26"/>
      <c r="QUK976" s="26"/>
      <c r="QUL976" s="26"/>
      <c r="QUM976" s="26"/>
      <c r="QUN976" s="26"/>
      <c r="QUO976" s="26"/>
      <c r="QUP976" s="26"/>
      <c r="QUQ976" s="26"/>
      <c r="QUR976" s="26"/>
      <c r="QUS976" s="26"/>
      <c r="QUT976" s="26"/>
      <c r="QUU976" s="26"/>
      <c r="QUV976" s="26"/>
      <c r="QUW976" s="26"/>
      <c r="QUX976" s="26"/>
      <c r="QUY976" s="26"/>
      <c r="QUZ976" s="26"/>
      <c r="QVA976" s="26"/>
      <c r="QVB976" s="26"/>
      <c r="QVC976" s="26"/>
      <c r="QVD976" s="26"/>
      <c r="QVE976" s="26"/>
      <c r="QVF976" s="26"/>
      <c r="QVG976" s="26"/>
      <c r="QVH976" s="26"/>
      <c r="QVI976" s="26"/>
      <c r="QVJ976" s="26"/>
      <c r="QVK976" s="26"/>
      <c r="QVL976" s="26"/>
      <c r="QVM976" s="26"/>
      <c r="QVN976" s="26"/>
      <c r="QVO976" s="26"/>
      <c r="QVP976" s="26"/>
      <c r="QVQ976" s="26"/>
      <c r="QVR976" s="26"/>
      <c r="QVS976" s="26"/>
      <c r="QVT976" s="26"/>
      <c r="QVU976" s="26"/>
      <c r="QVV976" s="26"/>
      <c r="QVW976" s="26"/>
      <c r="QVX976" s="26"/>
      <c r="QVY976" s="26"/>
      <c r="QVZ976" s="26"/>
      <c r="QWA976" s="26"/>
      <c r="QWB976" s="26"/>
      <c r="QWC976" s="26"/>
      <c r="QWD976" s="26"/>
      <c r="QWE976" s="26"/>
      <c r="QWF976" s="26"/>
      <c r="QWG976" s="26"/>
      <c r="QWH976" s="26"/>
      <c r="QWI976" s="26"/>
      <c r="QWJ976" s="26"/>
      <c r="QWK976" s="26"/>
      <c r="QWL976" s="26"/>
      <c r="QWM976" s="26"/>
      <c r="QWN976" s="26"/>
      <c r="QWO976" s="26"/>
      <c r="QWP976" s="26"/>
      <c r="QWQ976" s="26"/>
      <c r="QWR976" s="26"/>
      <c r="QWS976" s="26"/>
      <c r="QWT976" s="26"/>
      <c r="QWU976" s="26"/>
      <c r="QWV976" s="26"/>
      <c r="QWW976" s="26"/>
      <c r="QWX976" s="26"/>
      <c r="QWY976" s="26"/>
      <c r="QWZ976" s="26"/>
      <c r="QXA976" s="26"/>
      <c r="QXB976" s="26"/>
      <c r="QXC976" s="26"/>
      <c r="QXD976" s="26"/>
      <c r="QXE976" s="26"/>
      <c r="QXF976" s="26"/>
      <c r="QXG976" s="26"/>
      <c r="QXH976" s="26"/>
      <c r="QXI976" s="26"/>
      <c r="QXJ976" s="26"/>
      <c r="QXK976" s="26"/>
      <c r="QXL976" s="26"/>
      <c r="QXM976" s="26"/>
      <c r="QXN976" s="26"/>
      <c r="QXO976" s="26"/>
      <c r="QXP976" s="26"/>
      <c r="QXQ976" s="26"/>
      <c r="QXR976" s="26"/>
      <c r="QXS976" s="26"/>
      <c r="QXT976" s="26"/>
      <c r="QXU976" s="26"/>
      <c r="QXV976" s="26"/>
      <c r="QXW976" s="26"/>
      <c r="QXX976" s="26"/>
      <c r="QXY976" s="26"/>
      <c r="QXZ976" s="26"/>
      <c r="QYA976" s="26"/>
      <c r="QYB976" s="26"/>
      <c r="QYC976" s="26"/>
      <c r="QYD976" s="26"/>
      <c r="QYE976" s="26"/>
      <c r="QYF976" s="26"/>
      <c r="QYG976" s="26"/>
      <c r="QYH976" s="26"/>
      <c r="QYI976" s="26"/>
      <c r="QYJ976" s="26"/>
      <c r="QYK976" s="26"/>
      <c r="QYL976" s="26"/>
      <c r="QYM976" s="26"/>
      <c r="QYN976" s="26"/>
      <c r="QYO976" s="26"/>
      <c r="QYP976" s="26"/>
      <c r="QYQ976" s="26"/>
      <c r="QYR976" s="26"/>
      <c r="QYS976" s="26"/>
      <c r="QYT976" s="26"/>
      <c r="QYU976" s="26"/>
      <c r="QYV976" s="26"/>
      <c r="QYW976" s="26"/>
      <c r="QYX976" s="26"/>
      <c r="QYY976" s="26"/>
      <c r="QYZ976" s="26"/>
      <c r="QZA976" s="26"/>
      <c r="QZB976" s="26"/>
      <c r="QZC976" s="26"/>
      <c r="QZD976" s="26"/>
      <c r="QZE976" s="26"/>
      <c r="QZF976" s="26"/>
      <c r="QZG976" s="26"/>
      <c r="QZH976" s="26"/>
      <c r="QZI976" s="26"/>
      <c r="QZJ976" s="26"/>
      <c r="QZK976" s="26"/>
      <c r="QZL976" s="26"/>
      <c r="QZM976" s="26"/>
      <c r="QZN976" s="26"/>
      <c r="QZO976" s="26"/>
      <c r="QZP976" s="26"/>
      <c r="QZQ976" s="26"/>
      <c r="QZR976" s="26"/>
      <c r="QZS976" s="26"/>
      <c r="QZT976" s="26"/>
      <c r="QZU976" s="26"/>
      <c r="QZV976" s="26"/>
      <c r="QZW976" s="26"/>
      <c r="QZX976" s="26"/>
      <c r="QZY976" s="26"/>
      <c r="QZZ976" s="26"/>
      <c r="RAA976" s="26"/>
      <c r="RAB976" s="26"/>
      <c r="RAC976" s="26"/>
      <c r="RAD976" s="26"/>
      <c r="RAE976" s="26"/>
      <c r="RAF976" s="26"/>
      <c r="RAG976" s="26"/>
      <c r="RAH976" s="26"/>
      <c r="RAI976" s="26"/>
      <c r="RAJ976" s="26"/>
      <c r="RAK976" s="26"/>
      <c r="RAL976" s="26"/>
      <c r="RAM976" s="26"/>
      <c r="RAN976" s="26"/>
      <c r="RAO976" s="26"/>
      <c r="RAP976" s="26"/>
      <c r="RAQ976" s="26"/>
      <c r="RAR976" s="26"/>
      <c r="RAS976" s="26"/>
      <c r="RAT976" s="26"/>
      <c r="RAU976" s="26"/>
      <c r="RAV976" s="26"/>
      <c r="RAW976" s="26"/>
      <c r="RAX976" s="26"/>
      <c r="RAY976" s="26"/>
      <c r="RAZ976" s="26"/>
      <c r="RBA976" s="26"/>
      <c r="RBB976" s="26"/>
      <c r="RBC976" s="26"/>
      <c r="RBD976" s="26"/>
      <c r="RBE976" s="26"/>
      <c r="RBF976" s="26"/>
      <c r="RBG976" s="26"/>
      <c r="RBH976" s="26"/>
      <c r="RBI976" s="26"/>
      <c r="RBJ976" s="26"/>
      <c r="RBK976" s="26"/>
      <c r="RBL976" s="26"/>
      <c r="RBM976" s="26"/>
      <c r="RBN976" s="26"/>
      <c r="RBO976" s="26"/>
      <c r="RBP976" s="26"/>
      <c r="RBQ976" s="26"/>
      <c r="RBR976" s="26"/>
      <c r="RBS976" s="26"/>
      <c r="RBT976" s="26"/>
      <c r="RBU976" s="26"/>
      <c r="RBV976" s="26"/>
      <c r="RBW976" s="26"/>
      <c r="RBX976" s="26"/>
      <c r="RBY976" s="26"/>
      <c r="RBZ976" s="26"/>
      <c r="RCA976" s="26"/>
      <c r="RCB976" s="26"/>
      <c r="RCC976" s="26"/>
      <c r="RCD976" s="26"/>
      <c r="RCE976" s="26"/>
      <c r="RCF976" s="26"/>
      <c r="RCG976" s="26"/>
      <c r="RCH976" s="26"/>
      <c r="RCI976" s="26"/>
      <c r="RCJ976" s="26"/>
      <c r="RCK976" s="26"/>
      <c r="RCL976" s="26"/>
      <c r="RCM976" s="26"/>
      <c r="RCN976" s="26"/>
      <c r="RCO976" s="26"/>
      <c r="RCP976" s="26"/>
      <c r="RCQ976" s="26"/>
      <c r="RCR976" s="26"/>
      <c r="RCS976" s="26"/>
      <c r="RCT976" s="26"/>
      <c r="RCU976" s="26"/>
      <c r="RCV976" s="26"/>
      <c r="RCW976" s="26"/>
      <c r="RCX976" s="26"/>
      <c r="RCY976" s="26"/>
      <c r="RCZ976" s="26"/>
      <c r="RDA976" s="26"/>
      <c r="RDB976" s="26"/>
      <c r="RDC976" s="26"/>
      <c r="RDD976" s="26"/>
      <c r="RDE976" s="26"/>
      <c r="RDF976" s="26"/>
      <c r="RDG976" s="26"/>
      <c r="RDH976" s="26"/>
      <c r="RDI976" s="26"/>
      <c r="RDJ976" s="26"/>
      <c r="RDK976" s="26"/>
      <c r="RDL976" s="26"/>
      <c r="RDM976" s="26"/>
      <c r="RDN976" s="26"/>
      <c r="RDO976" s="26"/>
      <c r="RDP976" s="26"/>
      <c r="RDQ976" s="26"/>
      <c r="RDR976" s="26"/>
      <c r="RDS976" s="26"/>
      <c r="RDT976" s="26"/>
      <c r="RDU976" s="26"/>
      <c r="RDV976" s="26"/>
      <c r="RDW976" s="26"/>
      <c r="RDX976" s="26"/>
      <c r="RDY976" s="26"/>
      <c r="RDZ976" s="26"/>
      <c r="REA976" s="26"/>
      <c r="REB976" s="26"/>
      <c r="REC976" s="26"/>
      <c r="RED976" s="26"/>
      <c r="REE976" s="26"/>
      <c r="REF976" s="26"/>
      <c r="REG976" s="26"/>
      <c r="REH976" s="26"/>
      <c r="REI976" s="26"/>
      <c r="REJ976" s="26"/>
      <c r="REK976" s="26"/>
      <c r="REL976" s="26"/>
      <c r="REM976" s="26"/>
      <c r="REN976" s="26"/>
      <c r="REO976" s="26"/>
      <c r="REP976" s="26"/>
      <c r="REQ976" s="26"/>
      <c r="RER976" s="26"/>
      <c r="RES976" s="26"/>
      <c r="RET976" s="26"/>
      <c r="REU976" s="26"/>
      <c r="REV976" s="26"/>
      <c r="REW976" s="26"/>
      <c r="REX976" s="26"/>
      <c r="REY976" s="26"/>
      <c r="REZ976" s="26"/>
      <c r="RFA976" s="26"/>
      <c r="RFB976" s="26"/>
      <c r="RFC976" s="26"/>
      <c r="RFD976" s="26"/>
      <c r="RFE976" s="26"/>
      <c r="RFF976" s="26"/>
      <c r="RFG976" s="26"/>
      <c r="RFH976" s="26"/>
      <c r="RFI976" s="26"/>
      <c r="RFJ976" s="26"/>
      <c r="RFK976" s="26"/>
      <c r="RFL976" s="26"/>
      <c r="RFM976" s="26"/>
      <c r="RFN976" s="26"/>
      <c r="RFO976" s="26"/>
      <c r="RFP976" s="26"/>
      <c r="RFQ976" s="26"/>
      <c r="RFR976" s="26"/>
      <c r="RFS976" s="26"/>
      <c r="RFT976" s="26"/>
      <c r="RFU976" s="26"/>
      <c r="RFV976" s="26"/>
      <c r="RFW976" s="26"/>
      <c r="RFX976" s="26"/>
      <c r="RFY976" s="26"/>
      <c r="RFZ976" s="26"/>
      <c r="RGA976" s="26"/>
      <c r="RGB976" s="26"/>
      <c r="RGC976" s="26"/>
      <c r="RGD976" s="26"/>
      <c r="RGE976" s="26"/>
      <c r="RGF976" s="26"/>
      <c r="RGG976" s="26"/>
      <c r="RGH976" s="26"/>
      <c r="RGI976" s="26"/>
      <c r="RGJ976" s="26"/>
      <c r="RGK976" s="26"/>
      <c r="RGL976" s="26"/>
      <c r="RGM976" s="26"/>
      <c r="RGN976" s="26"/>
      <c r="RGO976" s="26"/>
      <c r="RGP976" s="26"/>
      <c r="RGQ976" s="26"/>
      <c r="RGR976" s="26"/>
      <c r="RGS976" s="26"/>
      <c r="RGT976" s="26"/>
      <c r="RGU976" s="26"/>
      <c r="RGV976" s="26"/>
      <c r="RGW976" s="26"/>
      <c r="RGX976" s="26"/>
      <c r="RGY976" s="26"/>
      <c r="RGZ976" s="26"/>
      <c r="RHA976" s="26"/>
      <c r="RHB976" s="26"/>
      <c r="RHC976" s="26"/>
      <c r="RHD976" s="26"/>
      <c r="RHE976" s="26"/>
      <c r="RHF976" s="26"/>
      <c r="RHG976" s="26"/>
      <c r="RHH976" s="26"/>
      <c r="RHI976" s="26"/>
      <c r="RHJ976" s="26"/>
      <c r="RHK976" s="26"/>
      <c r="RHL976" s="26"/>
      <c r="RHM976" s="26"/>
      <c r="RHN976" s="26"/>
      <c r="RHO976" s="26"/>
      <c r="RHP976" s="26"/>
      <c r="RHQ976" s="26"/>
      <c r="RHR976" s="26"/>
      <c r="RHS976" s="26"/>
      <c r="RHT976" s="26"/>
      <c r="RHU976" s="26"/>
      <c r="RHV976" s="26"/>
      <c r="RHW976" s="26"/>
      <c r="RHX976" s="26"/>
      <c r="RHY976" s="26"/>
      <c r="RHZ976" s="26"/>
      <c r="RIA976" s="26"/>
      <c r="RIB976" s="26"/>
      <c r="RIC976" s="26"/>
      <c r="RID976" s="26"/>
      <c r="RIE976" s="26"/>
      <c r="RIF976" s="26"/>
      <c r="RIG976" s="26"/>
      <c r="RIH976" s="26"/>
      <c r="RII976" s="26"/>
      <c r="RIJ976" s="26"/>
      <c r="RIK976" s="26"/>
      <c r="RIL976" s="26"/>
      <c r="RIM976" s="26"/>
      <c r="RIN976" s="26"/>
      <c r="RIO976" s="26"/>
      <c r="RIP976" s="26"/>
      <c r="RIQ976" s="26"/>
      <c r="RIR976" s="26"/>
      <c r="RIS976" s="26"/>
      <c r="RIT976" s="26"/>
      <c r="RIU976" s="26"/>
      <c r="RIV976" s="26"/>
      <c r="RIW976" s="26"/>
      <c r="RIX976" s="26"/>
      <c r="RIY976" s="26"/>
      <c r="RIZ976" s="26"/>
      <c r="RJA976" s="26"/>
      <c r="RJB976" s="26"/>
      <c r="RJC976" s="26"/>
      <c r="RJD976" s="26"/>
      <c r="RJE976" s="26"/>
      <c r="RJF976" s="26"/>
      <c r="RJG976" s="26"/>
      <c r="RJH976" s="26"/>
      <c r="RJI976" s="26"/>
      <c r="RJJ976" s="26"/>
      <c r="RJK976" s="26"/>
      <c r="RJL976" s="26"/>
      <c r="RJM976" s="26"/>
      <c r="RJN976" s="26"/>
      <c r="RJO976" s="26"/>
      <c r="RJP976" s="26"/>
      <c r="RJQ976" s="26"/>
      <c r="RJR976" s="26"/>
      <c r="RJS976" s="26"/>
      <c r="RJT976" s="26"/>
      <c r="RJU976" s="26"/>
      <c r="RJV976" s="26"/>
      <c r="RJW976" s="26"/>
      <c r="RJX976" s="26"/>
      <c r="RJY976" s="26"/>
      <c r="RJZ976" s="26"/>
      <c r="RKA976" s="26"/>
      <c r="RKB976" s="26"/>
      <c r="RKC976" s="26"/>
      <c r="RKD976" s="26"/>
      <c r="RKE976" s="26"/>
      <c r="RKF976" s="26"/>
      <c r="RKG976" s="26"/>
      <c r="RKH976" s="26"/>
      <c r="RKI976" s="26"/>
      <c r="RKJ976" s="26"/>
      <c r="RKK976" s="26"/>
      <c r="RKL976" s="26"/>
      <c r="RKM976" s="26"/>
      <c r="RKN976" s="26"/>
      <c r="RKO976" s="26"/>
      <c r="RKP976" s="26"/>
      <c r="RKQ976" s="26"/>
      <c r="RKR976" s="26"/>
      <c r="RKS976" s="26"/>
      <c r="RKT976" s="26"/>
      <c r="RKU976" s="26"/>
      <c r="RKV976" s="26"/>
      <c r="RKW976" s="26"/>
      <c r="RKX976" s="26"/>
      <c r="RKY976" s="26"/>
      <c r="RKZ976" s="26"/>
      <c r="RLA976" s="26"/>
      <c r="RLB976" s="26"/>
      <c r="RLC976" s="26"/>
      <c r="RLD976" s="26"/>
      <c r="RLE976" s="26"/>
      <c r="RLF976" s="26"/>
      <c r="RLG976" s="26"/>
      <c r="RLH976" s="26"/>
      <c r="RLI976" s="26"/>
      <c r="RLJ976" s="26"/>
      <c r="RLK976" s="26"/>
      <c r="RLL976" s="26"/>
      <c r="RLM976" s="26"/>
      <c r="RLN976" s="26"/>
      <c r="RLO976" s="26"/>
      <c r="RLP976" s="26"/>
      <c r="RLQ976" s="26"/>
      <c r="RLR976" s="26"/>
      <c r="RLS976" s="26"/>
      <c r="RLT976" s="26"/>
      <c r="RLU976" s="26"/>
      <c r="RLV976" s="26"/>
      <c r="RLW976" s="26"/>
      <c r="RLX976" s="26"/>
      <c r="RLY976" s="26"/>
      <c r="RLZ976" s="26"/>
      <c r="RMA976" s="26"/>
      <c r="RMB976" s="26"/>
      <c r="RMC976" s="26"/>
      <c r="RMD976" s="26"/>
      <c r="RME976" s="26"/>
      <c r="RMF976" s="26"/>
      <c r="RMG976" s="26"/>
      <c r="RMH976" s="26"/>
      <c r="RMI976" s="26"/>
      <c r="RMJ976" s="26"/>
      <c r="RMK976" s="26"/>
      <c r="RML976" s="26"/>
      <c r="RMM976" s="26"/>
      <c r="RMN976" s="26"/>
      <c r="RMO976" s="26"/>
      <c r="RMP976" s="26"/>
      <c r="RMQ976" s="26"/>
      <c r="RMR976" s="26"/>
      <c r="RMS976" s="26"/>
      <c r="RMT976" s="26"/>
      <c r="RMU976" s="26"/>
      <c r="RMV976" s="26"/>
      <c r="RMW976" s="26"/>
      <c r="RMX976" s="26"/>
      <c r="RMY976" s="26"/>
      <c r="RMZ976" s="26"/>
      <c r="RNA976" s="26"/>
      <c r="RNB976" s="26"/>
      <c r="RNC976" s="26"/>
      <c r="RND976" s="26"/>
      <c r="RNE976" s="26"/>
      <c r="RNF976" s="26"/>
      <c r="RNG976" s="26"/>
      <c r="RNH976" s="26"/>
      <c r="RNI976" s="26"/>
      <c r="RNJ976" s="26"/>
      <c r="RNK976" s="26"/>
      <c r="RNL976" s="26"/>
      <c r="RNM976" s="26"/>
      <c r="RNN976" s="26"/>
      <c r="RNO976" s="26"/>
      <c r="RNP976" s="26"/>
      <c r="RNQ976" s="26"/>
      <c r="RNR976" s="26"/>
      <c r="RNS976" s="26"/>
      <c r="RNT976" s="26"/>
      <c r="RNU976" s="26"/>
      <c r="RNV976" s="26"/>
      <c r="RNW976" s="26"/>
      <c r="RNX976" s="26"/>
      <c r="RNY976" s="26"/>
      <c r="RNZ976" s="26"/>
      <c r="ROA976" s="26"/>
      <c r="ROB976" s="26"/>
      <c r="ROC976" s="26"/>
      <c r="ROD976" s="26"/>
      <c r="ROE976" s="26"/>
      <c r="ROF976" s="26"/>
      <c r="ROG976" s="26"/>
      <c r="ROH976" s="26"/>
      <c r="ROI976" s="26"/>
      <c r="ROJ976" s="26"/>
      <c r="ROK976" s="26"/>
      <c r="ROL976" s="26"/>
      <c r="ROM976" s="26"/>
      <c r="RON976" s="26"/>
      <c r="ROO976" s="26"/>
      <c r="ROP976" s="26"/>
      <c r="ROQ976" s="26"/>
      <c r="ROR976" s="26"/>
      <c r="ROS976" s="26"/>
      <c r="ROT976" s="26"/>
      <c r="ROU976" s="26"/>
      <c r="ROV976" s="26"/>
      <c r="ROW976" s="26"/>
      <c r="ROX976" s="26"/>
      <c r="ROY976" s="26"/>
      <c r="ROZ976" s="26"/>
      <c r="RPA976" s="26"/>
      <c r="RPB976" s="26"/>
      <c r="RPC976" s="26"/>
      <c r="RPD976" s="26"/>
      <c r="RPE976" s="26"/>
      <c r="RPF976" s="26"/>
      <c r="RPG976" s="26"/>
      <c r="RPH976" s="26"/>
      <c r="RPI976" s="26"/>
      <c r="RPJ976" s="26"/>
      <c r="RPK976" s="26"/>
      <c r="RPL976" s="26"/>
      <c r="RPM976" s="26"/>
      <c r="RPN976" s="26"/>
      <c r="RPO976" s="26"/>
      <c r="RPP976" s="26"/>
      <c r="RPQ976" s="26"/>
      <c r="RPR976" s="26"/>
      <c r="RPS976" s="26"/>
      <c r="RPT976" s="26"/>
      <c r="RPU976" s="26"/>
      <c r="RPV976" s="26"/>
      <c r="RPW976" s="26"/>
      <c r="RPX976" s="26"/>
      <c r="RPY976" s="26"/>
      <c r="RPZ976" s="26"/>
      <c r="RQA976" s="26"/>
      <c r="RQB976" s="26"/>
      <c r="RQC976" s="26"/>
      <c r="RQD976" s="26"/>
      <c r="RQE976" s="26"/>
      <c r="RQF976" s="26"/>
      <c r="RQG976" s="26"/>
      <c r="RQH976" s="26"/>
      <c r="RQI976" s="26"/>
      <c r="RQJ976" s="26"/>
      <c r="RQK976" s="26"/>
      <c r="RQL976" s="26"/>
      <c r="RQM976" s="26"/>
      <c r="RQN976" s="26"/>
      <c r="RQO976" s="26"/>
      <c r="RQP976" s="26"/>
      <c r="RQQ976" s="26"/>
      <c r="RQR976" s="26"/>
      <c r="RQS976" s="26"/>
      <c r="RQT976" s="26"/>
      <c r="RQU976" s="26"/>
      <c r="RQV976" s="26"/>
      <c r="RQW976" s="26"/>
      <c r="RQX976" s="26"/>
      <c r="RQY976" s="26"/>
      <c r="RQZ976" s="26"/>
      <c r="RRA976" s="26"/>
      <c r="RRB976" s="26"/>
      <c r="RRC976" s="26"/>
      <c r="RRD976" s="26"/>
      <c r="RRE976" s="26"/>
      <c r="RRF976" s="26"/>
      <c r="RRG976" s="26"/>
      <c r="RRH976" s="26"/>
      <c r="RRI976" s="26"/>
      <c r="RRJ976" s="26"/>
      <c r="RRK976" s="26"/>
      <c r="RRL976" s="26"/>
      <c r="RRM976" s="26"/>
      <c r="RRN976" s="26"/>
      <c r="RRO976" s="26"/>
      <c r="RRP976" s="26"/>
      <c r="RRQ976" s="26"/>
      <c r="RRR976" s="26"/>
      <c r="RRS976" s="26"/>
      <c r="RRT976" s="26"/>
      <c r="RRU976" s="26"/>
      <c r="RRV976" s="26"/>
      <c r="RRW976" s="26"/>
      <c r="RRX976" s="26"/>
      <c r="RRY976" s="26"/>
      <c r="RRZ976" s="26"/>
      <c r="RSA976" s="26"/>
      <c r="RSB976" s="26"/>
      <c r="RSC976" s="26"/>
      <c r="RSD976" s="26"/>
      <c r="RSE976" s="26"/>
      <c r="RSF976" s="26"/>
      <c r="RSG976" s="26"/>
      <c r="RSH976" s="26"/>
      <c r="RSI976" s="26"/>
      <c r="RSJ976" s="26"/>
      <c r="RSK976" s="26"/>
      <c r="RSL976" s="26"/>
      <c r="RSM976" s="26"/>
      <c r="RSN976" s="26"/>
      <c r="RSO976" s="26"/>
      <c r="RSP976" s="26"/>
      <c r="RSQ976" s="26"/>
      <c r="RSR976" s="26"/>
      <c r="RSS976" s="26"/>
      <c r="RST976" s="26"/>
      <c r="RSU976" s="26"/>
      <c r="RSV976" s="26"/>
      <c r="RSW976" s="26"/>
      <c r="RSX976" s="26"/>
      <c r="RSY976" s="26"/>
      <c r="RSZ976" s="26"/>
      <c r="RTA976" s="26"/>
      <c r="RTB976" s="26"/>
      <c r="RTC976" s="26"/>
      <c r="RTD976" s="26"/>
      <c r="RTE976" s="26"/>
      <c r="RTF976" s="26"/>
      <c r="RTG976" s="26"/>
      <c r="RTH976" s="26"/>
      <c r="RTI976" s="26"/>
      <c r="RTJ976" s="26"/>
      <c r="RTK976" s="26"/>
      <c r="RTL976" s="26"/>
      <c r="RTM976" s="26"/>
      <c r="RTN976" s="26"/>
      <c r="RTO976" s="26"/>
      <c r="RTP976" s="26"/>
      <c r="RTQ976" s="26"/>
      <c r="RTR976" s="26"/>
      <c r="RTS976" s="26"/>
      <c r="RTT976" s="26"/>
      <c r="RTU976" s="26"/>
      <c r="RTV976" s="26"/>
      <c r="RTW976" s="26"/>
      <c r="RTX976" s="26"/>
      <c r="RTY976" s="26"/>
      <c r="RTZ976" s="26"/>
      <c r="RUA976" s="26"/>
      <c r="RUB976" s="26"/>
      <c r="RUC976" s="26"/>
      <c r="RUD976" s="26"/>
      <c r="RUE976" s="26"/>
      <c r="RUF976" s="26"/>
      <c r="RUG976" s="26"/>
      <c r="RUH976" s="26"/>
      <c r="RUI976" s="26"/>
      <c r="RUJ976" s="26"/>
      <c r="RUK976" s="26"/>
      <c r="RUL976" s="26"/>
      <c r="RUM976" s="26"/>
      <c r="RUN976" s="26"/>
      <c r="RUO976" s="26"/>
      <c r="RUP976" s="26"/>
      <c r="RUQ976" s="26"/>
      <c r="RUR976" s="26"/>
      <c r="RUS976" s="26"/>
      <c r="RUT976" s="26"/>
      <c r="RUU976" s="26"/>
      <c r="RUV976" s="26"/>
      <c r="RUW976" s="26"/>
      <c r="RUX976" s="26"/>
      <c r="RUY976" s="26"/>
      <c r="RUZ976" s="26"/>
      <c r="RVA976" s="26"/>
      <c r="RVB976" s="26"/>
      <c r="RVC976" s="26"/>
      <c r="RVD976" s="26"/>
      <c r="RVE976" s="26"/>
      <c r="RVF976" s="26"/>
      <c r="RVG976" s="26"/>
      <c r="RVH976" s="26"/>
      <c r="RVI976" s="26"/>
      <c r="RVJ976" s="26"/>
      <c r="RVK976" s="26"/>
      <c r="RVL976" s="26"/>
      <c r="RVM976" s="26"/>
      <c r="RVN976" s="26"/>
      <c r="RVO976" s="26"/>
      <c r="RVP976" s="26"/>
      <c r="RVQ976" s="26"/>
      <c r="RVR976" s="26"/>
      <c r="RVS976" s="26"/>
      <c r="RVT976" s="26"/>
      <c r="RVU976" s="26"/>
      <c r="RVV976" s="26"/>
      <c r="RVW976" s="26"/>
      <c r="RVX976" s="26"/>
      <c r="RVY976" s="26"/>
      <c r="RVZ976" s="26"/>
      <c r="RWA976" s="26"/>
      <c r="RWB976" s="26"/>
      <c r="RWC976" s="26"/>
      <c r="RWD976" s="26"/>
      <c r="RWE976" s="26"/>
      <c r="RWF976" s="26"/>
      <c r="RWG976" s="26"/>
      <c r="RWH976" s="26"/>
      <c r="RWI976" s="26"/>
      <c r="RWJ976" s="26"/>
      <c r="RWK976" s="26"/>
      <c r="RWL976" s="26"/>
      <c r="RWM976" s="26"/>
      <c r="RWN976" s="26"/>
      <c r="RWO976" s="26"/>
      <c r="RWP976" s="26"/>
      <c r="RWQ976" s="26"/>
      <c r="RWR976" s="26"/>
      <c r="RWS976" s="26"/>
      <c r="RWT976" s="26"/>
      <c r="RWU976" s="26"/>
      <c r="RWV976" s="26"/>
      <c r="RWW976" s="26"/>
      <c r="RWX976" s="26"/>
      <c r="RWY976" s="26"/>
      <c r="RWZ976" s="26"/>
      <c r="RXA976" s="26"/>
      <c r="RXB976" s="26"/>
      <c r="RXC976" s="26"/>
      <c r="RXD976" s="26"/>
      <c r="RXE976" s="26"/>
      <c r="RXF976" s="26"/>
      <c r="RXG976" s="26"/>
      <c r="RXH976" s="26"/>
      <c r="RXI976" s="26"/>
      <c r="RXJ976" s="26"/>
      <c r="RXK976" s="26"/>
      <c r="RXL976" s="26"/>
      <c r="RXM976" s="26"/>
      <c r="RXN976" s="26"/>
      <c r="RXO976" s="26"/>
      <c r="RXP976" s="26"/>
      <c r="RXQ976" s="26"/>
      <c r="RXR976" s="26"/>
      <c r="RXS976" s="26"/>
      <c r="RXT976" s="26"/>
      <c r="RXU976" s="26"/>
      <c r="RXV976" s="26"/>
      <c r="RXW976" s="26"/>
      <c r="RXX976" s="26"/>
      <c r="RXY976" s="26"/>
      <c r="RXZ976" s="26"/>
      <c r="RYA976" s="26"/>
      <c r="RYB976" s="26"/>
      <c r="RYC976" s="26"/>
      <c r="RYD976" s="26"/>
      <c r="RYE976" s="26"/>
      <c r="RYF976" s="26"/>
      <c r="RYG976" s="26"/>
      <c r="RYH976" s="26"/>
      <c r="RYI976" s="26"/>
      <c r="RYJ976" s="26"/>
      <c r="RYK976" s="26"/>
      <c r="RYL976" s="26"/>
      <c r="RYM976" s="26"/>
      <c r="RYN976" s="26"/>
      <c r="RYO976" s="26"/>
      <c r="RYP976" s="26"/>
      <c r="RYQ976" s="26"/>
      <c r="RYR976" s="26"/>
      <c r="RYS976" s="26"/>
      <c r="RYT976" s="26"/>
      <c r="RYU976" s="26"/>
      <c r="RYV976" s="26"/>
      <c r="RYW976" s="26"/>
      <c r="RYX976" s="26"/>
      <c r="RYY976" s="26"/>
      <c r="RYZ976" s="26"/>
      <c r="RZA976" s="26"/>
      <c r="RZB976" s="26"/>
      <c r="RZC976" s="26"/>
      <c r="RZD976" s="26"/>
      <c r="RZE976" s="26"/>
      <c r="RZF976" s="26"/>
      <c r="RZG976" s="26"/>
      <c r="RZH976" s="26"/>
      <c r="RZI976" s="26"/>
      <c r="RZJ976" s="26"/>
      <c r="RZK976" s="26"/>
      <c r="RZL976" s="26"/>
      <c r="RZM976" s="26"/>
      <c r="RZN976" s="26"/>
      <c r="RZO976" s="26"/>
      <c r="RZP976" s="26"/>
      <c r="RZQ976" s="26"/>
      <c r="RZR976" s="26"/>
      <c r="RZS976" s="26"/>
      <c r="RZT976" s="26"/>
      <c r="RZU976" s="26"/>
      <c r="RZV976" s="26"/>
      <c r="RZW976" s="26"/>
      <c r="RZX976" s="26"/>
      <c r="RZY976" s="26"/>
      <c r="RZZ976" s="26"/>
      <c r="SAA976" s="26"/>
      <c r="SAB976" s="26"/>
      <c r="SAC976" s="26"/>
      <c r="SAD976" s="26"/>
      <c r="SAE976" s="26"/>
      <c r="SAF976" s="26"/>
      <c r="SAG976" s="26"/>
      <c r="SAH976" s="26"/>
      <c r="SAI976" s="26"/>
      <c r="SAJ976" s="26"/>
      <c r="SAK976" s="26"/>
      <c r="SAL976" s="26"/>
      <c r="SAM976" s="26"/>
      <c r="SAN976" s="26"/>
      <c r="SAO976" s="26"/>
      <c r="SAP976" s="26"/>
      <c r="SAQ976" s="26"/>
      <c r="SAR976" s="26"/>
      <c r="SAS976" s="26"/>
      <c r="SAT976" s="26"/>
      <c r="SAU976" s="26"/>
      <c r="SAV976" s="26"/>
      <c r="SAW976" s="26"/>
      <c r="SAX976" s="26"/>
      <c r="SAY976" s="26"/>
      <c r="SAZ976" s="26"/>
      <c r="SBA976" s="26"/>
      <c r="SBB976" s="26"/>
      <c r="SBC976" s="26"/>
      <c r="SBD976" s="26"/>
      <c r="SBE976" s="26"/>
      <c r="SBF976" s="26"/>
      <c r="SBG976" s="26"/>
      <c r="SBH976" s="26"/>
      <c r="SBI976" s="26"/>
      <c r="SBJ976" s="26"/>
      <c r="SBK976" s="26"/>
      <c r="SBL976" s="26"/>
      <c r="SBM976" s="26"/>
      <c r="SBN976" s="26"/>
      <c r="SBO976" s="26"/>
      <c r="SBP976" s="26"/>
      <c r="SBQ976" s="26"/>
      <c r="SBR976" s="26"/>
      <c r="SBS976" s="26"/>
      <c r="SBT976" s="26"/>
      <c r="SBU976" s="26"/>
      <c r="SBV976" s="26"/>
      <c r="SBW976" s="26"/>
      <c r="SBX976" s="26"/>
      <c r="SBY976" s="26"/>
      <c r="SBZ976" s="26"/>
      <c r="SCA976" s="26"/>
      <c r="SCB976" s="26"/>
      <c r="SCC976" s="26"/>
      <c r="SCD976" s="26"/>
      <c r="SCE976" s="26"/>
      <c r="SCF976" s="26"/>
      <c r="SCG976" s="26"/>
      <c r="SCH976" s="26"/>
      <c r="SCI976" s="26"/>
      <c r="SCJ976" s="26"/>
      <c r="SCK976" s="26"/>
      <c r="SCL976" s="26"/>
      <c r="SCM976" s="26"/>
      <c r="SCN976" s="26"/>
      <c r="SCO976" s="26"/>
      <c r="SCP976" s="26"/>
      <c r="SCQ976" s="26"/>
      <c r="SCR976" s="26"/>
      <c r="SCS976" s="26"/>
      <c r="SCT976" s="26"/>
      <c r="SCU976" s="26"/>
      <c r="SCV976" s="26"/>
      <c r="SCW976" s="26"/>
      <c r="SCX976" s="26"/>
      <c r="SCY976" s="26"/>
      <c r="SCZ976" s="26"/>
      <c r="SDA976" s="26"/>
      <c r="SDB976" s="26"/>
      <c r="SDC976" s="26"/>
      <c r="SDD976" s="26"/>
      <c r="SDE976" s="26"/>
      <c r="SDF976" s="26"/>
      <c r="SDG976" s="26"/>
      <c r="SDH976" s="26"/>
      <c r="SDI976" s="26"/>
      <c r="SDJ976" s="26"/>
      <c r="SDK976" s="26"/>
      <c r="SDL976" s="26"/>
      <c r="SDM976" s="26"/>
      <c r="SDN976" s="26"/>
      <c r="SDO976" s="26"/>
      <c r="SDP976" s="26"/>
      <c r="SDQ976" s="26"/>
      <c r="SDR976" s="26"/>
      <c r="SDS976" s="26"/>
      <c r="SDT976" s="26"/>
      <c r="SDU976" s="26"/>
      <c r="SDV976" s="26"/>
      <c r="SDW976" s="26"/>
      <c r="SDX976" s="26"/>
      <c r="SDY976" s="26"/>
      <c r="SDZ976" s="26"/>
      <c r="SEA976" s="26"/>
      <c r="SEB976" s="26"/>
      <c r="SEC976" s="26"/>
      <c r="SED976" s="26"/>
      <c r="SEE976" s="26"/>
      <c r="SEF976" s="26"/>
      <c r="SEG976" s="26"/>
      <c r="SEH976" s="26"/>
      <c r="SEI976" s="26"/>
      <c r="SEJ976" s="26"/>
      <c r="SEK976" s="26"/>
      <c r="SEL976" s="26"/>
      <c r="SEM976" s="26"/>
      <c r="SEN976" s="26"/>
      <c r="SEO976" s="26"/>
      <c r="SEP976" s="26"/>
      <c r="SEQ976" s="26"/>
      <c r="SER976" s="26"/>
      <c r="SES976" s="26"/>
      <c r="SET976" s="26"/>
      <c r="SEU976" s="26"/>
      <c r="SEV976" s="26"/>
      <c r="SEW976" s="26"/>
      <c r="SEX976" s="26"/>
      <c r="SEY976" s="26"/>
      <c r="SEZ976" s="26"/>
      <c r="SFA976" s="26"/>
      <c r="SFB976" s="26"/>
      <c r="SFC976" s="26"/>
      <c r="SFD976" s="26"/>
      <c r="SFE976" s="26"/>
      <c r="SFF976" s="26"/>
      <c r="SFG976" s="26"/>
      <c r="SFH976" s="26"/>
      <c r="SFI976" s="26"/>
      <c r="SFJ976" s="26"/>
      <c r="SFK976" s="26"/>
      <c r="SFL976" s="26"/>
      <c r="SFM976" s="26"/>
      <c r="SFN976" s="26"/>
      <c r="SFO976" s="26"/>
      <c r="SFP976" s="26"/>
      <c r="SFQ976" s="26"/>
      <c r="SFR976" s="26"/>
      <c r="SFS976" s="26"/>
      <c r="SFT976" s="26"/>
      <c r="SFU976" s="26"/>
      <c r="SFV976" s="26"/>
      <c r="SFW976" s="26"/>
      <c r="SFX976" s="26"/>
      <c r="SFY976" s="26"/>
      <c r="SFZ976" s="26"/>
      <c r="SGA976" s="26"/>
      <c r="SGB976" s="26"/>
      <c r="SGC976" s="26"/>
      <c r="SGD976" s="26"/>
      <c r="SGE976" s="26"/>
      <c r="SGF976" s="26"/>
      <c r="SGG976" s="26"/>
      <c r="SGH976" s="26"/>
      <c r="SGI976" s="26"/>
      <c r="SGJ976" s="26"/>
      <c r="SGK976" s="26"/>
      <c r="SGL976" s="26"/>
      <c r="SGM976" s="26"/>
      <c r="SGN976" s="26"/>
      <c r="SGO976" s="26"/>
      <c r="SGP976" s="26"/>
      <c r="SGQ976" s="26"/>
      <c r="SGR976" s="26"/>
      <c r="SGS976" s="26"/>
      <c r="SGT976" s="26"/>
      <c r="SGU976" s="26"/>
      <c r="SGV976" s="26"/>
      <c r="SGW976" s="26"/>
      <c r="SGX976" s="26"/>
      <c r="SGY976" s="26"/>
      <c r="SGZ976" s="26"/>
      <c r="SHA976" s="26"/>
      <c r="SHB976" s="26"/>
      <c r="SHC976" s="26"/>
      <c r="SHD976" s="26"/>
      <c r="SHE976" s="26"/>
      <c r="SHF976" s="26"/>
      <c r="SHG976" s="26"/>
      <c r="SHH976" s="26"/>
      <c r="SHI976" s="26"/>
      <c r="SHJ976" s="26"/>
      <c r="SHK976" s="26"/>
      <c r="SHL976" s="26"/>
      <c r="SHM976" s="26"/>
      <c r="SHN976" s="26"/>
      <c r="SHO976" s="26"/>
      <c r="SHP976" s="26"/>
      <c r="SHQ976" s="26"/>
      <c r="SHR976" s="26"/>
      <c r="SHS976" s="26"/>
      <c r="SHT976" s="26"/>
      <c r="SHU976" s="26"/>
      <c r="SHV976" s="26"/>
      <c r="SHW976" s="26"/>
      <c r="SHX976" s="26"/>
      <c r="SHY976" s="26"/>
      <c r="SHZ976" s="26"/>
      <c r="SIA976" s="26"/>
      <c r="SIB976" s="26"/>
      <c r="SIC976" s="26"/>
      <c r="SID976" s="26"/>
      <c r="SIE976" s="26"/>
      <c r="SIF976" s="26"/>
      <c r="SIG976" s="26"/>
      <c r="SIH976" s="26"/>
      <c r="SII976" s="26"/>
      <c r="SIJ976" s="26"/>
      <c r="SIK976" s="26"/>
      <c r="SIL976" s="26"/>
      <c r="SIM976" s="26"/>
      <c r="SIN976" s="26"/>
      <c r="SIO976" s="26"/>
      <c r="SIP976" s="26"/>
      <c r="SIQ976" s="26"/>
      <c r="SIR976" s="26"/>
      <c r="SIS976" s="26"/>
      <c r="SIT976" s="26"/>
      <c r="SIU976" s="26"/>
      <c r="SIV976" s="26"/>
      <c r="SIW976" s="26"/>
      <c r="SIX976" s="26"/>
      <c r="SIY976" s="26"/>
      <c r="SIZ976" s="26"/>
      <c r="SJA976" s="26"/>
      <c r="SJB976" s="26"/>
      <c r="SJC976" s="26"/>
      <c r="SJD976" s="26"/>
      <c r="SJE976" s="26"/>
      <c r="SJF976" s="26"/>
      <c r="SJG976" s="26"/>
      <c r="SJH976" s="26"/>
      <c r="SJI976" s="26"/>
      <c r="SJJ976" s="26"/>
      <c r="SJK976" s="26"/>
      <c r="SJL976" s="26"/>
      <c r="SJM976" s="26"/>
      <c r="SJN976" s="26"/>
      <c r="SJO976" s="26"/>
      <c r="SJP976" s="26"/>
      <c r="SJQ976" s="26"/>
      <c r="SJR976" s="26"/>
      <c r="SJS976" s="26"/>
      <c r="SJT976" s="26"/>
      <c r="SJU976" s="26"/>
      <c r="SJV976" s="26"/>
      <c r="SJW976" s="26"/>
      <c r="SJX976" s="26"/>
      <c r="SJY976" s="26"/>
      <c r="SJZ976" s="26"/>
      <c r="SKA976" s="26"/>
      <c r="SKB976" s="26"/>
      <c r="SKC976" s="26"/>
      <c r="SKD976" s="26"/>
      <c r="SKE976" s="26"/>
      <c r="SKF976" s="26"/>
      <c r="SKG976" s="26"/>
      <c r="SKH976" s="26"/>
      <c r="SKI976" s="26"/>
      <c r="SKJ976" s="26"/>
      <c r="SKK976" s="26"/>
      <c r="SKL976" s="26"/>
      <c r="SKM976" s="26"/>
      <c r="SKN976" s="26"/>
      <c r="SKO976" s="26"/>
      <c r="SKP976" s="26"/>
      <c r="SKQ976" s="26"/>
      <c r="SKR976" s="26"/>
      <c r="SKS976" s="26"/>
      <c r="SKT976" s="26"/>
      <c r="SKU976" s="26"/>
      <c r="SKV976" s="26"/>
      <c r="SKW976" s="26"/>
      <c r="SKX976" s="26"/>
      <c r="SKY976" s="26"/>
      <c r="SKZ976" s="26"/>
      <c r="SLA976" s="26"/>
      <c r="SLB976" s="26"/>
      <c r="SLC976" s="26"/>
      <c r="SLD976" s="26"/>
      <c r="SLE976" s="26"/>
      <c r="SLF976" s="26"/>
      <c r="SLG976" s="26"/>
      <c r="SLH976" s="26"/>
      <c r="SLI976" s="26"/>
      <c r="SLJ976" s="26"/>
      <c r="SLK976" s="26"/>
      <c r="SLL976" s="26"/>
      <c r="SLM976" s="26"/>
      <c r="SLN976" s="26"/>
      <c r="SLO976" s="26"/>
      <c r="SLP976" s="26"/>
      <c r="SLQ976" s="26"/>
      <c r="SLR976" s="26"/>
      <c r="SLS976" s="26"/>
      <c r="SLT976" s="26"/>
      <c r="SLU976" s="26"/>
      <c r="SLV976" s="26"/>
      <c r="SLW976" s="26"/>
      <c r="SLX976" s="26"/>
      <c r="SLY976" s="26"/>
      <c r="SLZ976" s="26"/>
      <c r="SMA976" s="26"/>
      <c r="SMB976" s="26"/>
      <c r="SMC976" s="26"/>
      <c r="SMD976" s="26"/>
      <c r="SME976" s="26"/>
      <c r="SMF976" s="26"/>
      <c r="SMG976" s="26"/>
      <c r="SMH976" s="26"/>
      <c r="SMI976" s="26"/>
      <c r="SMJ976" s="26"/>
      <c r="SMK976" s="26"/>
      <c r="SML976" s="26"/>
      <c r="SMM976" s="26"/>
      <c r="SMN976" s="26"/>
      <c r="SMO976" s="26"/>
      <c r="SMP976" s="26"/>
      <c r="SMQ976" s="26"/>
      <c r="SMR976" s="26"/>
      <c r="SMS976" s="26"/>
      <c r="SMT976" s="26"/>
      <c r="SMU976" s="26"/>
      <c r="SMV976" s="26"/>
      <c r="SMW976" s="26"/>
      <c r="SMX976" s="26"/>
      <c r="SMY976" s="26"/>
      <c r="SMZ976" s="26"/>
      <c r="SNA976" s="26"/>
      <c r="SNB976" s="26"/>
      <c r="SNC976" s="26"/>
      <c r="SND976" s="26"/>
      <c r="SNE976" s="26"/>
      <c r="SNF976" s="26"/>
      <c r="SNG976" s="26"/>
      <c r="SNH976" s="26"/>
      <c r="SNI976" s="26"/>
      <c r="SNJ976" s="26"/>
      <c r="SNK976" s="26"/>
      <c r="SNL976" s="26"/>
      <c r="SNM976" s="26"/>
      <c r="SNN976" s="26"/>
      <c r="SNO976" s="26"/>
      <c r="SNP976" s="26"/>
      <c r="SNQ976" s="26"/>
      <c r="SNR976" s="26"/>
      <c r="SNS976" s="26"/>
      <c r="SNT976" s="26"/>
      <c r="SNU976" s="26"/>
      <c r="SNV976" s="26"/>
      <c r="SNW976" s="26"/>
      <c r="SNX976" s="26"/>
      <c r="SNY976" s="26"/>
      <c r="SNZ976" s="26"/>
      <c r="SOA976" s="26"/>
      <c r="SOB976" s="26"/>
      <c r="SOC976" s="26"/>
      <c r="SOD976" s="26"/>
      <c r="SOE976" s="26"/>
      <c r="SOF976" s="26"/>
      <c r="SOG976" s="26"/>
      <c r="SOH976" s="26"/>
      <c r="SOI976" s="26"/>
      <c r="SOJ976" s="26"/>
      <c r="SOK976" s="26"/>
      <c r="SOL976" s="26"/>
      <c r="SOM976" s="26"/>
      <c r="SON976" s="26"/>
      <c r="SOO976" s="26"/>
      <c r="SOP976" s="26"/>
      <c r="SOQ976" s="26"/>
      <c r="SOR976" s="26"/>
      <c r="SOS976" s="26"/>
      <c r="SOT976" s="26"/>
      <c r="SOU976" s="26"/>
      <c r="SOV976" s="26"/>
      <c r="SOW976" s="26"/>
      <c r="SOX976" s="26"/>
      <c r="SOY976" s="26"/>
      <c r="SOZ976" s="26"/>
      <c r="SPA976" s="26"/>
      <c r="SPB976" s="26"/>
      <c r="SPC976" s="26"/>
      <c r="SPD976" s="26"/>
      <c r="SPE976" s="26"/>
      <c r="SPF976" s="26"/>
      <c r="SPG976" s="26"/>
      <c r="SPH976" s="26"/>
      <c r="SPI976" s="26"/>
      <c r="SPJ976" s="26"/>
      <c r="SPK976" s="26"/>
      <c r="SPL976" s="26"/>
      <c r="SPM976" s="26"/>
      <c r="SPN976" s="26"/>
      <c r="SPO976" s="26"/>
      <c r="SPP976" s="26"/>
      <c r="SPQ976" s="26"/>
      <c r="SPR976" s="26"/>
      <c r="SPS976" s="26"/>
      <c r="SPT976" s="26"/>
      <c r="SPU976" s="26"/>
      <c r="SPV976" s="26"/>
      <c r="SPW976" s="26"/>
      <c r="SPX976" s="26"/>
      <c r="SPY976" s="26"/>
      <c r="SPZ976" s="26"/>
      <c r="SQA976" s="26"/>
      <c r="SQB976" s="26"/>
      <c r="SQC976" s="26"/>
      <c r="SQD976" s="26"/>
      <c r="SQE976" s="26"/>
      <c r="SQF976" s="26"/>
      <c r="SQG976" s="26"/>
      <c r="SQH976" s="26"/>
      <c r="SQI976" s="26"/>
      <c r="SQJ976" s="26"/>
      <c r="SQK976" s="26"/>
      <c r="SQL976" s="26"/>
      <c r="SQM976" s="26"/>
      <c r="SQN976" s="26"/>
      <c r="SQO976" s="26"/>
      <c r="SQP976" s="26"/>
      <c r="SQQ976" s="26"/>
      <c r="SQR976" s="26"/>
      <c r="SQS976" s="26"/>
      <c r="SQT976" s="26"/>
      <c r="SQU976" s="26"/>
      <c r="SQV976" s="26"/>
      <c r="SQW976" s="26"/>
      <c r="SQX976" s="26"/>
      <c r="SQY976" s="26"/>
      <c r="SQZ976" s="26"/>
      <c r="SRA976" s="26"/>
      <c r="SRB976" s="26"/>
      <c r="SRC976" s="26"/>
      <c r="SRD976" s="26"/>
      <c r="SRE976" s="26"/>
      <c r="SRF976" s="26"/>
      <c r="SRG976" s="26"/>
      <c r="SRH976" s="26"/>
      <c r="SRI976" s="26"/>
      <c r="SRJ976" s="26"/>
      <c r="SRK976" s="26"/>
      <c r="SRL976" s="26"/>
      <c r="SRM976" s="26"/>
      <c r="SRN976" s="26"/>
      <c r="SRO976" s="26"/>
      <c r="SRP976" s="26"/>
      <c r="SRQ976" s="26"/>
      <c r="SRR976" s="26"/>
      <c r="SRS976" s="26"/>
      <c r="SRT976" s="26"/>
      <c r="SRU976" s="26"/>
      <c r="SRV976" s="26"/>
      <c r="SRW976" s="26"/>
      <c r="SRX976" s="26"/>
      <c r="SRY976" s="26"/>
      <c r="SRZ976" s="26"/>
      <c r="SSA976" s="26"/>
      <c r="SSB976" s="26"/>
      <c r="SSC976" s="26"/>
      <c r="SSD976" s="26"/>
      <c r="SSE976" s="26"/>
      <c r="SSF976" s="26"/>
      <c r="SSG976" s="26"/>
      <c r="SSH976" s="26"/>
      <c r="SSI976" s="26"/>
      <c r="SSJ976" s="26"/>
      <c r="SSK976" s="26"/>
      <c r="SSL976" s="26"/>
      <c r="SSM976" s="26"/>
      <c r="SSN976" s="26"/>
      <c r="SSO976" s="26"/>
      <c r="SSP976" s="26"/>
      <c r="SSQ976" s="26"/>
      <c r="SSR976" s="26"/>
      <c r="SSS976" s="26"/>
      <c r="SST976" s="26"/>
      <c r="SSU976" s="26"/>
      <c r="SSV976" s="26"/>
      <c r="SSW976" s="26"/>
      <c r="SSX976" s="26"/>
      <c r="SSY976" s="26"/>
      <c r="SSZ976" s="26"/>
      <c r="STA976" s="26"/>
      <c r="STB976" s="26"/>
      <c r="STC976" s="26"/>
      <c r="STD976" s="26"/>
      <c r="STE976" s="26"/>
      <c r="STF976" s="26"/>
      <c r="STG976" s="26"/>
      <c r="STH976" s="26"/>
      <c r="STI976" s="26"/>
      <c r="STJ976" s="26"/>
      <c r="STK976" s="26"/>
      <c r="STL976" s="26"/>
      <c r="STM976" s="26"/>
      <c r="STN976" s="26"/>
      <c r="STO976" s="26"/>
      <c r="STP976" s="26"/>
      <c r="STQ976" s="26"/>
      <c r="STR976" s="26"/>
      <c r="STS976" s="26"/>
      <c r="STT976" s="26"/>
      <c r="STU976" s="26"/>
      <c r="STV976" s="26"/>
      <c r="STW976" s="26"/>
      <c r="STX976" s="26"/>
      <c r="STY976" s="26"/>
      <c r="STZ976" s="26"/>
      <c r="SUA976" s="26"/>
      <c r="SUB976" s="26"/>
      <c r="SUC976" s="26"/>
      <c r="SUD976" s="26"/>
      <c r="SUE976" s="26"/>
      <c r="SUF976" s="26"/>
      <c r="SUG976" s="26"/>
      <c r="SUH976" s="26"/>
      <c r="SUI976" s="26"/>
      <c r="SUJ976" s="26"/>
      <c r="SUK976" s="26"/>
      <c r="SUL976" s="26"/>
      <c r="SUM976" s="26"/>
      <c r="SUN976" s="26"/>
      <c r="SUO976" s="26"/>
      <c r="SUP976" s="26"/>
      <c r="SUQ976" s="26"/>
      <c r="SUR976" s="26"/>
      <c r="SUS976" s="26"/>
      <c r="SUT976" s="26"/>
      <c r="SUU976" s="26"/>
      <c r="SUV976" s="26"/>
      <c r="SUW976" s="26"/>
      <c r="SUX976" s="26"/>
      <c r="SUY976" s="26"/>
      <c r="SUZ976" s="26"/>
      <c r="SVA976" s="26"/>
      <c r="SVB976" s="26"/>
      <c r="SVC976" s="26"/>
      <c r="SVD976" s="26"/>
      <c r="SVE976" s="26"/>
      <c r="SVF976" s="26"/>
      <c r="SVG976" s="26"/>
      <c r="SVH976" s="26"/>
      <c r="SVI976" s="26"/>
      <c r="SVJ976" s="26"/>
      <c r="SVK976" s="26"/>
      <c r="SVL976" s="26"/>
      <c r="SVM976" s="26"/>
      <c r="SVN976" s="26"/>
      <c r="SVO976" s="26"/>
      <c r="SVP976" s="26"/>
      <c r="SVQ976" s="26"/>
      <c r="SVR976" s="26"/>
      <c r="SVS976" s="26"/>
      <c r="SVT976" s="26"/>
      <c r="SVU976" s="26"/>
      <c r="SVV976" s="26"/>
      <c r="SVW976" s="26"/>
      <c r="SVX976" s="26"/>
      <c r="SVY976" s="26"/>
      <c r="SVZ976" s="26"/>
      <c r="SWA976" s="26"/>
      <c r="SWB976" s="26"/>
      <c r="SWC976" s="26"/>
      <c r="SWD976" s="26"/>
      <c r="SWE976" s="26"/>
      <c r="SWF976" s="26"/>
      <c r="SWG976" s="26"/>
      <c r="SWH976" s="26"/>
      <c r="SWI976" s="26"/>
      <c r="SWJ976" s="26"/>
      <c r="SWK976" s="26"/>
      <c r="SWL976" s="26"/>
      <c r="SWM976" s="26"/>
      <c r="SWN976" s="26"/>
      <c r="SWO976" s="26"/>
      <c r="SWP976" s="26"/>
      <c r="SWQ976" s="26"/>
      <c r="SWR976" s="26"/>
      <c r="SWS976" s="26"/>
      <c r="SWT976" s="26"/>
      <c r="SWU976" s="26"/>
      <c r="SWV976" s="26"/>
      <c r="SWW976" s="26"/>
      <c r="SWX976" s="26"/>
      <c r="SWY976" s="26"/>
      <c r="SWZ976" s="26"/>
      <c r="SXA976" s="26"/>
      <c r="SXB976" s="26"/>
      <c r="SXC976" s="26"/>
      <c r="SXD976" s="26"/>
      <c r="SXE976" s="26"/>
      <c r="SXF976" s="26"/>
      <c r="SXG976" s="26"/>
      <c r="SXH976" s="26"/>
      <c r="SXI976" s="26"/>
      <c r="SXJ976" s="26"/>
      <c r="SXK976" s="26"/>
      <c r="SXL976" s="26"/>
      <c r="SXM976" s="26"/>
      <c r="SXN976" s="26"/>
      <c r="SXO976" s="26"/>
      <c r="SXP976" s="26"/>
      <c r="SXQ976" s="26"/>
      <c r="SXR976" s="26"/>
      <c r="SXS976" s="26"/>
      <c r="SXT976" s="26"/>
      <c r="SXU976" s="26"/>
      <c r="SXV976" s="26"/>
      <c r="SXW976" s="26"/>
      <c r="SXX976" s="26"/>
      <c r="SXY976" s="26"/>
      <c r="SXZ976" s="26"/>
      <c r="SYA976" s="26"/>
      <c r="SYB976" s="26"/>
      <c r="SYC976" s="26"/>
      <c r="SYD976" s="26"/>
      <c r="SYE976" s="26"/>
      <c r="SYF976" s="26"/>
      <c r="SYG976" s="26"/>
      <c r="SYH976" s="26"/>
      <c r="SYI976" s="26"/>
      <c r="SYJ976" s="26"/>
      <c r="SYK976" s="26"/>
      <c r="SYL976" s="26"/>
      <c r="SYM976" s="26"/>
      <c r="SYN976" s="26"/>
      <c r="SYO976" s="26"/>
      <c r="SYP976" s="26"/>
      <c r="SYQ976" s="26"/>
      <c r="SYR976" s="26"/>
      <c r="SYS976" s="26"/>
      <c r="SYT976" s="26"/>
      <c r="SYU976" s="26"/>
      <c r="SYV976" s="26"/>
      <c r="SYW976" s="26"/>
      <c r="SYX976" s="26"/>
      <c r="SYY976" s="26"/>
      <c r="SYZ976" s="26"/>
      <c r="SZA976" s="26"/>
      <c r="SZB976" s="26"/>
      <c r="SZC976" s="26"/>
      <c r="SZD976" s="26"/>
      <c r="SZE976" s="26"/>
      <c r="SZF976" s="26"/>
      <c r="SZG976" s="26"/>
      <c r="SZH976" s="26"/>
      <c r="SZI976" s="26"/>
      <c r="SZJ976" s="26"/>
      <c r="SZK976" s="26"/>
      <c r="SZL976" s="26"/>
      <c r="SZM976" s="26"/>
      <c r="SZN976" s="26"/>
      <c r="SZO976" s="26"/>
      <c r="SZP976" s="26"/>
      <c r="SZQ976" s="26"/>
      <c r="SZR976" s="26"/>
      <c r="SZS976" s="26"/>
      <c r="SZT976" s="26"/>
      <c r="SZU976" s="26"/>
      <c r="SZV976" s="26"/>
      <c r="SZW976" s="26"/>
      <c r="SZX976" s="26"/>
      <c r="SZY976" s="26"/>
      <c r="SZZ976" s="26"/>
      <c r="TAA976" s="26"/>
      <c r="TAB976" s="26"/>
      <c r="TAC976" s="26"/>
      <c r="TAD976" s="26"/>
      <c r="TAE976" s="26"/>
      <c r="TAF976" s="26"/>
      <c r="TAG976" s="26"/>
      <c r="TAH976" s="26"/>
      <c r="TAI976" s="26"/>
      <c r="TAJ976" s="26"/>
      <c r="TAK976" s="26"/>
      <c r="TAL976" s="26"/>
      <c r="TAM976" s="26"/>
      <c r="TAN976" s="26"/>
      <c r="TAO976" s="26"/>
      <c r="TAP976" s="26"/>
      <c r="TAQ976" s="26"/>
      <c r="TAR976" s="26"/>
      <c r="TAS976" s="26"/>
      <c r="TAT976" s="26"/>
      <c r="TAU976" s="26"/>
      <c r="TAV976" s="26"/>
      <c r="TAW976" s="26"/>
      <c r="TAX976" s="26"/>
      <c r="TAY976" s="26"/>
      <c r="TAZ976" s="26"/>
      <c r="TBA976" s="26"/>
      <c r="TBB976" s="26"/>
      <c r="TBC976" s="26"/>
      <c r="TBD976" s="26"/>
      <c r="TBE976" s="26"/>
      <c r="TBF976" s="26"/>
      <c r="TBG976" s="26"/>
      <c r="TBH976" s="26"/>
      <c r="TBI976" s="26"/>
      <c r="TBJ976" s="26"/>
      <c r="TBK976" s="26"/>
      <c r="TBL976" s="26"/>
      <c r="TBM976" s="26"/>
      <c r="TBN976" s="26"/>
      <c r="TBO976" s="26"/>
      <c r="TBP976" s="26"/>
      <c r="TBQ976" s="26"/>
      <c r="TBR976" s="26"/>
      <c r="TBS976" s="26"/>
      <c r="TBT976" s="26"/>
      <c r="TBU976" s="26"/>
      <c r="TBV976" s="26"/>
      <c r="TBW976" s="26"/>
      <c r="TBX976" s="26"/>
      <c r="TBY976" s="26"/>
      <c r="TBZ976" s="26"/>
      <c r="TCA976" s="26"/>
      <c r="TCB976" s="26"/>
      <c r="TCC976" s="26"/>
      <c r="TCD976" s="26"/>
      <c r="TCE976" s="26"/>
      <c r="TCF976" s="26"/>
      <c r="TCG976" s="26"/>
      <c r="TCH976" s="26"/>
      <c r="TCI976" s="26"/>
      <c r="TCJ976" s="26"/>
      <c r="TCK976" s="26"/>
      <c r="TCL976" s="26"/>
      <c r="TCM976" s="26"/>
      <c r="TCN976" s="26"/>
      <c r="TCO976" s="26"/>
      <c r="TCP976" s="26"/>
      <c r="TCQ976" s="26"/>
      <c r="TCR976" s="26"/>
      <c r="TCS976" s="26"/>
      <c r="TCT976" s="26"/>
      <c r="TCU976" s="26"/>
      <c r="TCV976" s="26"/>
      <c r="TCW976" s="26"/>
      <c r="TCX976" s="26"/>
      <c r="TCY976" s="26"/>
      <c r="TCZ976" s="26"/>
      <c r="TDA976" s="26"/>
      <c r="TDB976" s="26"/>
      <c r="TDC976" s="26"/>
      <c r="TDD976" s="26"/>
      <c r="TDE976" s="26"/>
      <c r="TDF976" s="26"/>
      <c r="TDG976" s="26"/>
      <c r="TDH976" s="26"/>
      <c r="TDI976" s="26"/>
      <c r="TDJ976" s="26"/>
      <c r="TDK976" s="26"/>
      <c r="TDL976" s="26"/>
      <c r="TDM976" s="26"/>
      <c r="TDN976" s="26"/>
      <c r="TDO976" s="26"/>
      <c r="TDP976" s="26"/>
      <c r="TDQ976" s="26"/>
      <c r="TDR976" s="26"/>
      <c r="TDS976" s="26"/>
      <c r="TDT976" s="26"/>
      <c r="TDU976" s="26"/>
      <c r="TDV976" s="26"/>
      <c r="TDW976" s="26"/>
      <c r="TDX976" s="26"/>
      <c r="TDY976" s="26"/>
      <c r="TDZ976" s="26"/>
      <c r="TEA976" s="26"/>
      <c r="TEB976" s="26"/>
      <c r="TEC976" s="26"/>
      <c r="TED976" s="26"/>
      <c r="TEE976" s="26"/>
      <c r="TEF976" s="26"/>
      <c r="TEG976" s="26"/>
      <c r="TEH976" s="26"/>
      <c r="TEI976" s="26"/>
      <c r="TEJ976" s="26"/>
      <c r="TEK976" s="26"/>
      <c r="TEL976" s="26"/>
      <c r="TEM976" s="26"/>
      <c r="TEN976" s="26"/>
      <c r="TEO976" s="26"/>
      <c r="TEP976" s="26"/>
      <c r="TEQ976" s="26"/>
      <c r="TER976" s="26"/>
      <c r="TES976" s="26"/>
      <c r="TET976" s="26"/>
      <c r="TEU976" s="26"/>
      <c r="TEV976" s="26"/>
      <c r="TEW976" s="26"/>
      <c r="TEX976" s="26"/>
      <c r="TEY976" s="26"/>
      <c r="TEZ976" s="26"/>
      <c r="TFA976" s="26"/>
      <c r="TFB976" s="26"/>
      <c r="TFC976" s="26"/>
      <c r="TFD976" s="26"/>
      <c r="TFE976" s="26"/>
      <c r="TFF976" s="26"/>
      <c r="TFG976" s="26"/>
      <c r="TFH976" s="26"/>
      <c r="TFI976" s="26"/>
      <c r="TFJ976" s="26"/>
      <c r="TFK976" s="26"/>
      <c r="TFL976" s="26"/>
      <c r="TFM976" s="26"/>
      <c r="TFN976" s="26"/>
      <c r="TFO976" s="26"/>
      <c r="TFP976" s="26"/>
      <c r="TFQ976" s="26"/>
      <c r="TFR976" s="26"/>
      <c r="TFS976" s="26"/>
      <c r="TFT976" s="26"/>
      <c r="TFU976" s="26"/>
      <c r="TFV976" s="26"/>
      <c r="TFW976" s="26"/>
      <c r="TFX976" s="26"/>
      <c r="TFY976" s="26"/>
      <c r="TFZ976" s="26"/>
      <c r="TGA976" s="26"/>
      <c r="TGB976" s="26"/>
      <c r="TGC976" s="26"/>
      <c r="TGD976" s="26"/>
      <c r="TGE976" s="26"/>
      <c r="TGF976" s="26"/>
      <c r="TGG976" s="26"/>
      <c r="TGH976" s="26"/>
      <c r="TGI976" s="26"/>
      <c r="TGJ976" s="26"/>
      <c r="TGK976" s="26"/>
      <c r="TGL976" s="26"/>
      <c r="TGM976" s="26"/>
      <c r="TGN976" s="26"/>
      <c r="TGO976" s="26"/>
      <c r="TGP976" s="26"/>
      <c r="TGQ976" s="26"/>
      <c r="TGR976" s="26"/>
      <c r="TGS976" s="26"/>
      <c r="TGT976" s="26"/>
      <c r="TGU976" s="26"/>
      <c r="TGV976" s="26"/>
      <c r="TGW976" s="26"/>
      <c r="TGX976" s="26"/>
      <c r="TGY976" s="26"/>
      <c r="TGZ976" s="26"/>
      <c r="THA976" s="26"/>
      <c r="THB976" s="26"/>
      <c r="THC976" s="26"/>
      <c r="THD976" s="26"/>
      <c r="THE976" s="26"/>
      <c r="THF976" s="26"/>
      <c r="THG976" s="26"/>
      <c r="THH976" s="26"/>
      <c r="THI976" s="26"/>
      <c r="THJ976" s="26"/>
      <c r="THK976" s="26"/>
      <c r="THL976" s="26"/>
      <c r="THM976" s="26"/>
      <c r="THN976" s="26"/>
      <c r="THO976" s="26"/>
      <c r="THP976" s="26"/>
      <c r="THQ976" s="26"/>
      <c r="THR976" s="26"/>
      <c r="THS976" s="26"/>
      <c r="THT976" s="26"/>
      <c r="THU976" s="26"/>
      <c r="THV976" s="26"/>
      <c r="THW976" s="26"/>
      <c r="THX976" s="26"/>
      <c r="THY976" s="26"/>
      <c r="THZ976" s="26"/>
      <c r="TIA976" s="26"/>
      <c r="TIB976" s="26"/>
      <c r="TIC976" s="26"/>
      <c r="TID976" s="26"/>
      <c r="TIE976" s="26"/>
      <c r="TIF976" s="26"/>
      <c r="TIG976" s="26"/>
      <c r="TIH976" s="26"/>
      <c r="TII976" s="26"/>
      <c r="TIJ976" s="26"/>
      <c r="TIK976" s="26"/>
      <c r="TIL976" s="26"/>
      <c r="TIM976" s="26"/>
      <c r="TIN976" s="26"/>
      <c r="TIO976" s="26"/>
      <c r="TIP976" s="26"/>
      <c r="TIQ976" s="26"/>
      <c r="TIR976" s="26"/>
      <c r="TIS976" s="26"/>
      <c r="TIT976" s="26"/>
      <c r="TIU976" s="26"/>
      <c r="TIV976" s="26"/>
      <c r="TIW976" s="26"/>
      <c r="TIX976" s="26"/>
      <c r="TIY976" s="26"/>
      <c r="TIZ976" s="26"/>
      <c r="TJA976" s="26"/>
      <c r="TJB976" s="26"/>
      <c r="TJC976" s="26"/>
      <c r="TJD976" s="26"/>
      <c r="TJE976" s="26"/>
      <c r="TJF976" s="26"/>
      <c r="TJG976" s="26"/>
      <c r="TJH976" s="26"/>
      <c r="TJI976" s="26"/>
      <c r="TJJ976" s="26"/>
      <c r="TJK976" s="26"/>
      <c r="TJL976" s="26"/>
      <c r="TJM976" s="26"/>
      <c r="TJN976" s="26"/>
      <c r="TJO976" s="26"/>
      <c r="TJP976" s="26"/>
      <c r="TJQ976" s="26"/>
      <c r="TJR976" s="26"/>
      <c r="TJS976" s="26"/>
      <c r="TJT976" s="26"/>
      <c r="TJU976" s="26"/>
      <c r="TJV976" s="26"/>
      <c r="TJW976" s="26"/>
      <c r="TJX976" s="26"/>
      <c r="TJY976" s="26"/>
      <c r="TJZ976" s="26"/>
      <c r="TKA976" s="26"/>
      <c r="TKB976" s="26"/>
      <c r="TKC976" s="26"/>
      <c r="TKD976" s="26"/>
      <c r="TKE976" s="26"/>
      <c r="TKF976" s="26"/>
      <c r="TKG976" s="26"/>
      <c r="TKH976" s="26"/>
      <c r="TKI976" s="26"/>
      <c r="TKJ976" s="26"/>
      <c r="TKK976" s="26"/>
      <c r="TKL976" s="26"/>
      <c r="TKM976" s="26"/>
      <c r="TKN976" s="26"/>
      <c r="TKO976" s="26"/>
      <c r="TKP976" s="26"/>
      <c r="TKQ976" s="26"/>
      <c r="TKR976" s="26"/>
      <c r="TKS976" s="26"/>
      <c r="TKT976" s="26"/>
      <c r="TKU976" s="26"/>
      <c r="TKV976" s="26"/>
      <c r="TKW976" s="26"/>
      <c r="TKX976" s="26"/>
      <c r="TKY976" s="26"/>
      <c r="TKZ976" s="26"/>
      <c r="TLA976" s="26"/>
      <c r="TLB976" s="26"/>
      <c r="TLC976" s="26"/>
      <c r="TLD976" s="26"/>
      <c r="TLE976" s="26"/>
      <c r="TLF976" s="26"/>
      <c r="TLG976" s="26"/>
      <c r="TLH976" s="26"/>
      <c r="TLI976" s="26"/>
      <c r="TLJ976" s="26"/>
      <c r="TLK976" s="26"/>
      <c r="TLL976" s="26"/>
      <c r="TLM976" s="26"/>
      <c r="TLN976" s="26"/>
      <c r="TLO976" s="26"/>
      <c r="TLP976" s="26"/>
      <c r="TLQ976" s="26"/>
      <c r="TLR976" s="26"/>
      <c r="TLS976" s="26"/>
      <c r="TLT976" s="26"/>
      <c r="TLU976" s="26"/>
      <c r="TLV976" s="26"/>
      <c r="TLW976" s="26"/>
      <c r="TLX976" s="26"/>
      <c r="TLY976" s="26"/>
      <c r="TLZ976" s="26"/>
      <c r="TMA976" s="26"/>
      <c r="TMB976" s="26"/>
      <c r="TMC976" s="26"/>
      <c r="TMD976" s="26"/>
      <c r="TME976" s="26"/>
      <c r="TMF976" s="26"/>
      <c r="TMG976" s="26"/>
      <c r="TMH976" s="26"/>
      <c r="TMI976" s="26"/>
      <c r="TMJ976" s="26"/>
      <c r="TMK976" s="26"/>
      <c r="TML976" s="26"/>
      <c r="TMM976" s="26"/>
      <c r="TMN976" s="26"/>
      <c r="TMO976" s="26"/>
      <c r="TMP976" s="26"/>
      <c r="TMQ976" s="26"/>
      <c r="TMR976" s="26"/>
      <c r="TMS976" s="26"/>
      <c r="TMT976" s="26"/>
      <c r="TMU976" s="26"/>
      <c r="TMV976" s="26"/>
      <c r="TMW976" s="26"/>
      <c r="TMX976" s="26"/>
      <c r="TMY976" s="26"/>
      <c r="TMZ976" s="26"/>
      <c r="TNA976" s="26"/>
      <c r="TNB976" s="26"/>
      <c r="TNC976" s="26"/>
      <c r="TND976" s="26"/>
      <c r="TNE976" s="26"/>
      <c r="TNF976" s="26"/>
      <c r="TNG976" s="26"/>
      <c r="TNH976" s="26"/>
      <c r="TNI976" s="26"/>
      <c r="TNJ976" s="26"/>
      <c r="TNK976" s="26"/>
      <c r="TNL976" s="26"/>
      <c r="TNM976" s="26"/>
      <c r="TNN976" s="26"/>
      <c r="TNO976" s="26"/>
      <c r="TNP976" s="26"/>
      <c r="TNQ976" s="26"/>
      <c r="TNR976" s="26"/>
      <c r="TNS976" s="26"/>
      <c r="TNT976" s="26"/>
      <c r="TNU976" s="26"/>
      <c r="TNV976" s="26"/>
      <c r="TNW976" s="26"/>
      <c r="TNX976" s="26"/>
      <c r="TNY976" s="26"/>
      <c r="TNZ976" s="26"/>
      <c r="TOA976" s="26"/>
      <c r="TOB976" s="26"/>
      <c r="TOC976" s="26"/>
      <c r="TOD976" s="26"/>
      <c r="TOE976" s="26"/>
      <c r="TOF976" s="26"/>
      <c r="TOG976" s="26"/>
      <c r="TOH976" s="26"/>
      <c r="TOI976" s="26"/>
      <c r="TOJ976" s="26"/>
      <c r="TOK976" s="26"/>
      <c r="TOL976" s="26"/>
      <c r="TOM976" s="26"/>
      <c r="TON976" s="26"/>
      <c r="TOO976" s="26"/>
      <c r="TOP976" s="26"/>
      <c r="TOQ976" s="26"/>
      <c r="TOR976" s="26"/>
      <c r="TOS976" s="26"/>
      <c r="TOT976" s="26"/>
      <c r="TOU976" s="26"/>
      <c r="TOV976" s="26"/>
      <c r="TOW976" s="26"/>
      <c r="TOX976" s="26"/>
      <c r="TOY976" s="26"/>
      <c r="TOZ976" s="26"/>
      <c r="TPA976" s="26"/>
      <c r="TPB976" s="26"/>
      <c r="TPC976" s="26"/>
      <c r="TPD976" s="26"/>
      <c r="TPE976" s="26"/>
      <c r="TPF976" s="26"/>
      <c r="TPG976" s="26"/>
      <c r="TPH976" s="26"/>
      <c r="TPI976" s="26"/>
      <c r="TPJ976" s="26"/>
      <c r="TPK976" s="26"/>
      <c r="TPL976" s="26"/>
      <c r="TPM976" s="26"/>
      <c r="TPN976" s="26"/>
      <c r="TPO976" s="26"/>
      <c r="TPP976" s="26"/>
      <c r="TPQ976" s="26"/>
      <c r="TPR976" s="26"/>
      <c r="TPS976" s="26"/>
      <c r="TPT976" s="26"/>
      <c r="TPU976" s="26"/>
      <c r="TPV976" s="26"/>
      <c r="TPW976" s="26"/>
      <c r="TPX976" s="26"/>
      <c r="TPY976" s="26"/>
      <c r="TPZ976" s="26"/>
      <c r="TQA976" s="26"/>
      <c r="TQB976" s="26"/>
      <c r="TQC976" s="26"/>
      <c r="TQD976" s="26"/>
      <c r="TQE976" s="26"/>
      <c r="TQF976" s="26"/>
      <c r="TQG976" s="26"/>
      <c r="TQH976" s="26"/>
      <c r="TQI976" s="26"/>
      <c r="TQJ976" s="26"/>
      <c r="TQK976" s="26"/>
      <c r="TQL976" s="26"/>
      <c r="TQM976" s="26"/>
      <c r="TQN976" s="26"/>
      <c r="TQO976" s="26"/>
      <c r="TQP976" s="26"/>
      <c r="TQQ976" s="26"/>
      <c r="TQR976" s="26"/>
      <c r="TQS976" s="26"/>
      <c r="TQT976" s="26"/>
      <c r="TQU976" s="26"/>
      <c r="TQV976" s="26"/>
      <c r="TQW976" s="26"/>
      <c r="TQX976" s="26"/>
      <c r="TQY976" s="26"/>
      <c r="TQZ976" s="26"/>
      <c r="TRA976" s="26"/>
      <c r="TRB976" s="26"/>
      <c r="TRC976" s="26"/>
      <c r="TRD976" s="26"/>
      <c r="TRE976" s="26"/>
      <c r="TRF976" s="26"/>
      <c r="TRG976" s="26"/>
      <c r="TRH976" s="26"/>
      <c r="TRI976" s="26"/>
      <c r="TRJ976" s="26"/>
      <c r="TRK976" s="26"/>
      <c r="TRL976" s="26"/>
      <c r="TRM976" s="26"/>
      <c r="TRN976" s="26"/>
      <c r="TRO976" s="26"/>
      <c r="TRP976" s="26"/>
      <c r="TRQ976" s="26"/>
      <c r="TRR976" s="26"/>
      <c r="TRS976" s="26"/>
      <c r="TRT976" s="26"/>
      <c r="TRU976" s="26"/>
      <c r="TRV976" s="26"/>
      <c r="TRW976" s="26"/>
      <c r="TRX976" s="26"/>
      <c r="TRY976" s="26"/>
      <c r="TRZ976" s="26"/>
      <c r="TSA976" s="26"/>
      <c r="TSB976" s="26"/>
      <c r="TSC976" s="26"/>
      <c r="TSD976" s="26"/>
      <c r="TSE976" s="26"/>
      <c r="TSF976" s="26"/>
      <c r="TSG976" s="26"/>
      <c r="TSH976" s="26"/>
      <c r="TSI976" s="26"/>
      <c r="TSJ976" s="26"/>
      <c r="TSK976" s="26"/>
      <c r="TSL976" s="26"/>
      <c r="TSM976" s="26"/>
      <c r="TSN976" s="26"/>
      <c r="TSO976" s="26"/>
      <c r="TSP976" s="26"/>
      <c r="TSQ976" s="26"/>
      <c r="TSR976" s="26"/>
      <c r="TSS976" s="26"/>
      <c r="TST976" s="26"/>
      <c r="TSU976" s="26"/>
      <c r="TSV976" s="26"/>
      <c r="TSW976" s="26"/>
      <c r="TSX976" s="26"/>
      <c r="TSY976" s="26"/>
      <c r="TSZ976" s="26"/>
      <c r="TTA976" s="26"/>
      <c r="TTB976" s="26"/>
      <c r="TTC976" s="26"/>
      <c r="TTD976" s="26"/>
      <c r="TTE976" s="26"/>
      <c r="TTF976" s="26"/>
      <c r="TTG976" s="26"/>
      <c r="TTH976" s="26"/>
      <c r="TTI976" s="26"/>
      <c r="TTJ976" s="26"/>
      <c r="TTK976" s="26"/>
      <c r="TTL976" s="26"/>
      <c r="TTM976" s="26"/>
      <c r="TTN976" s="26"/>
      <c r="TTO976" s="26"/>
      <c r="TTP976" s="26"/>
      <c r="TTQ976" s="26"/>
      <c r="TTR976" s="26"/>
      <c r="TTS976" s="26"/>
      <c r="TTT976" s="26"/>
      <c r="TTU976" s="26"/>
      <c r="TTV976" s="26"/>
      <c r="TTW976" s="26"/>
      <c r="TTX976" s="26"/>
      <c r="TTY976" s="26"/>
      <c r="TTZ976" s="26"/>
      <c r="TUA976" s="26"/>
      <c r="TUB976" s="26"/>
      <c r="TUC976" s="26"/>
      <c r="TUD976" s="26"/>
      <c r="TUE976" s="26"/>
      <c r="TUF976" s="26"/>
      <c r="TUG976" s="26"/>
      <c r="TUH976" s="26"/>
      <c r="TUI976" s="26"/>
      <c r="TUJ976" s="26"/>
      <c r="TUK976" s="26"/>
      <c r="TUL976" s="26"/>
      <c r="TUM976" s="26"/>
      <c r="TUN976" s="26"/>
      <c r="TUO976" s="26"/>
      <c r="TUP976" s="26"/>
      <c r="TUQ976" s="26"/>
      <c r="TUR976" s="26"/>
      <c r="TUS976" s="26"/>
      <c r="TUT976" s="26"/>
      <c r="TUU976" s="26"/>
      <c r="TUV976" s="26"/>
      <c r="TUW976" s="26"/>
      <c r="TUX976" s="26"/>
      <c r="TUY976" s="26"/>
      <c r="TUZ976" s="26"/>
      <c r="TVA976" s="26"/>
      <c r="TVB976" s="26"/>
      <c r="TVC976" s="26"/>
      <c r="TVD976" s="26"/>
      <c r="TVE976" s="26"/>
      <c r="TVF976" s="26"/>
      <c r="TVG976" s="26"/>
      <c r="TVH976" s="26"/>
      <c r="TVI976" s="26"/>
      <c r="TVJ976" s="26"/>
      <c r="TVK976" s="26"/>
      <c r="TVL976" s="26"/>
      <c r="TVM976" s="26"/>
      <c r="TVN976" s="26"/>
      <c r="TVO976" s="26"/>
      <c r="TVP976" s="26"/>
      <c r="TVQ976" s="26"/>
      <c r="TVR976" s="26"/>
      <c r="TVS976" s="26"/>
      <c r="TVT976" s="26"/>
      <c r="TVU976" s="26"/>
      <c r="TVV976" s="26"/>
      <c r="TVW976" s="26"/>
      <c r="TVX976" s="26"/>
      <c r="TVY976" s="26"/>
      <c r="TVZ976" s="26"/>
      <c r="TWA976" s="26"/>
      <c r="TWB976" s="26"/>
      <c r="TWC976" s="26"/>
      <c r="TWD976" s="26"/>
      <c r="TWE976" s="26"/>
      <c r="TWF976" s="26"/>
      <c r="TWG976" s="26"/>
      <c r="TWH976" s="26"/>
      <c r="TWI976" s="26"/>
      <c r="TWJ976" s="26"/>
      <c r="TWK976" s="26"/>
      <c r="TWL976" s="26"/>
      <c r="TWM976" s="26"/>
      <c r="TWN976" s="26"/>
      <c r="TWO976" s="26"/>
      <c r="TWP976" s="26"/>
      <c r="TWQ976" s="26"/>
      <c r="TWR976" s="26"/>
      <c r="TWS976" s="26"/>
      <c r="TWT976" s="26"/>
      <c r="TWU976" s="26"/>
      <c r="TWV976" s="26"/>
      <c r="TWW976" s="26"/>
      <c r="TWX976" s="26"/>
      <c r="TWY976" s="26"/>
      <c r="TWZ976" s="26"/>
      <c r="TXA976" s="26"/>
      <c r="TXB976" s="26"/>
      <c r="TXC976" s="26"/>
      <c r="TXD976" s="26"/>
      <c r="TXE976" s="26"/>
      <c r="TXF976" s="26"/>
      <c r="TXG976" s="26"/>
      <c r="TXH976" s="26"/>
      <c r="TXI976" s="26"/>
      <c r="TXJ976" s="26"/>
      <c r="TXK976" s="26"/>
      <c r="TXL976" s="26"/>
      <c r="TXM976" s="26"/>
      <c r="TXN976" s="26"/>
      <c r="TXO976" s="26"/>
      <c r="TXP976" s="26"/>
      <c r="TXQ976" s="26"/>
      <c r="TXR976" s="26"/>
      <c r="TXS976" s="26"/>
      <c r="TXT976" s="26"/>
      <c r="TXU976" s="26"/>
      <c r="TXV976" s="26"/>
      <c r="TXW976" s="26"/>
      <c r="TXX976" s="26"/>
      <c r="TXY976" s="26"/>
      <c r="TXZ976" s="26"/>
      <c r="TYA976" s="26"/>
      <c r="TYB976" s="26"/>
      <c r="TYC976" s="26"/>
      <c r="TYD976" s="26"/>
      <c r="TYE976" s="26"/>
      <c r="TYF976" s="26"/>
      <c r="TYG976" s="26"/>
      <c r="TYH976" s="26"/>
      <c r="TYI976" s="26"/>
      <c r="TYJ976" s="26"/>
      <c r="TYK976" s="26"/>
      <c r="TYL976" s="26"/>
      <c r="TYM976" s="26"/>
      <c r="TYN976" s="26"/>
      <c r="TYO976" s="26"/>
      <c r="TYP976" s="26"/>
      <c r="TYQ976" s="26"/>
      <c r="TYR976" s="26"/>
      <c r="TYS976" s="26"/>
      <c r="TYT976" s="26"/>
      <c r="TYU976" s="26"/>
      <c r="TYV976" s="26"/>
      <c r="TYW976" s="26"/>
      <c r="TYX976" s="26"/>
      <c r="TYY976" s="26"/>
      <c r="TYZ976" s="26"/>
      <c r="TZA976" s="26"/>
      <c r="TZB976" s="26"/>
      <c r="TZC976" s="26"/>
      <c r="TZD976" s="26"/>
      <c r="TZE976" s="26"/>
      <c r="TZF976" s="26"/>
      <c r="TZG976" s="26"/>
      <c r="TZH976" s="26"/>
      <c r="TZI976" s="26"/>
      <c r="TZJ976" s="26"/>
      <c r="TZK976" s="26"/>
      <c r="TZL976" s="26"/>
      <c r="TZM976" s="26"/>
      <c r="TZN976" s="26"/>
      <c r="TZO976" s="26"/>
      <c r="TZP976" s="26"/>
      <c r="TZQ976" s="26"/>
      <c r="TZR976" s="26"/>
      <c r="TZS976" s="26"/>
      <c r="TZT976" s="26"/>
      <c r="TZU976" s="26"/>
      <c r="TZV976" s="26"/>
      <c r="TZW976" s="26"/>
      <c r="TZX976" s="26"/>
      <c r="TZY976" s="26"/>
      <c r="TZZ976" s="26"/>
      <c r="UAA976" s="26"/>
      <c r="UAB976" s="26"/>
      <c r="UAC976" s="26"/>
      <c r="UAD976" s="26"/>
      <c r="UAE976" s="26"/>
      <c r="UAF976" s="26"/>
      <c r="UAG976" s="26"/>
      <c r="UAH976" s="26"/>
      <c r="UAI976" s="26"/>
      <c r="UAJ976" s="26"/>
      <c r="UAK976" s="26"/>
      <c r="UAL976" s="26"/>
      <c r="UAM976" s="26"/>
      <c r="UAN976" s="26"/>
      <c r="UAO976" s="26"/>
      <c r="UAP976" s="26"/>
      <c r="UAQ976" s="26"/>
      <c r="UAR976" s="26"/>
      <c r="UAS976" s="26"/>
      <c r="UAT976" s="26"/>
      <c r="UAU976" s="26"/>
      <c r="UAV976" s="26"/>
      <c r="UAW976" s="26"/>
      <c r="UAX976" s="26"/>
      <c r="UAY976" s="26"/>
      <c r="UAZ976" s="26"/>
      <c r="UBA976" s="26"/>
      <c r="UBB976" s="26"/>
      <c r="UBC976" s="26"/>
      <c r="UBD976" s="26"/>
      <c r="UBE976" s="26"/>
      <c r="UBF976" s="26"/>
      <c r="UBG976" s="26"/>
      <c r="UBH976" s="26"/>
      <c r="UBI976" s="26"/>
      <c r="UBJ976" s="26"/>
      <c r="UBK976" s="26"/>
      <c r="UBL976" s="26"/>
      <c r="UBM976" s="26"/>
      <c r="UBN976" s="26"/>
      <c r="UBO976" s="26"/>
      <c r="UBP976" s="26"/>
      <c r="UBQ976" s="26"/>
      <c r="UBR976" s="26"/>
      <c r="UBS976" s="26"/>
      <c r="UBT976" s="26"/>
      <c r="UBU976" s="26"/>
      <c r="UBV976" s="26"/>
      <c r="UBW976" s="26"/>
      <c r="UBX976" s="26"/>
      <c r="UBY976" s="26"/>
      <c r="UBZ976" s="26"/>
      <c r="UCA976" s="26"/>
      <c r="UCB976" s="26"/>
      <c r="UCC976" s="26"/>
      <c r="UCD976" s="26"/>
      <c r="UCE976" s="26"/>
      <c r="UCF976" s="26"/>
      <c r="UCG976" s="26"/>
      <c r="UCH976" s="26"/>
      <c r="UCI976" s="26"/>
      <c r="UCJ976" s="26"/>
      <c r="UCK976" s="26"/>
      <c r="UCL976" s="26"/>
      <c r="UCM976" s="26"/>
      <c r="UCN976" s="26"/>
      <c r="UCO976" s="26"/>
      <c r="UCP976" s="26"/>
      <c r="UCQ976" s="26"/>
      <c r="UCR976" s="26"/>
      <c r="UCS976" s="26"/>
      <c r="UCT976" s="26"/>
      <c r="UCU976" s="26"/>
      <c r="UCV976" s="26"/>
      <c r="UCW976" s="26"/>
      <c r="UCX976" s="26"/>
      <c r="UCY976" s="26"/>
      <c r="UCZ976" s="26"/>
      <c r="UDA976" s="26"/>
      <c r="UDB976" s="26"/>
      <c r="UDC976" s="26"/>
      <c r="UDD976" s="26"/>
      <c r="UDE976" s="26"/>
      <c r="UDF976" s="26"/>
      <c r="UDG976" s="26"/>
      <c r="UDH976" s="26"/>
      <c r="UDI976" s="26"/>
      <c r="UDJ976" s="26"/>
      <c r="UDK976" s="26"/>
      <c r="UDL976" s="26"/>
      <c r="UDM976" s="26"/>
      <c r="UDN976" s="26"/>
      <c r="UDO976" s="26"/>
      <c r="UDP976" s="26"/>
      <c r="UDQ976" s="26"/>
      <c r="UDR976" s="26"/>
      <c r="UDS976" s="26"/>
      <c r="UDT976" s="26"/>
      <c r="UDU976" s="26"/>
      <c r="UDV976" s="26"/>
      <c r="UDW976" s="26"/>
      <c r="UDX976" s="26"/>
      <c r="UDY976" s="26"/>
      <c r="UDZ976" s="26"/>
      <c r="UEA976" s="26"/>
      <c r="UEB976" s="26"/>
      <c r="UEC976" s="26"/>
      <c r="UED976" s="26"/>
      <c r="UEE976" s="26"/>
      <c r="UEF976" s="26"/>
      <c r="UEG976" s="26"/>
      <c r="UEH976" s="26"/>
      <c r="UEI976" s="26"/>
      <c r="UEJ976" s="26"/>
      <c r="UEK976" s="26"/>
      <c r="UEL976" s="26"/>
      <c r="UEM976" s="26"/>
      <c r="UEN976" s="26"/>
      <c r="UEO976" s="26"/>
      <c r="UEP976" s="26"/>
      <c r="UEQ976" s="26"/>
      <c r="UER976" s="26"/>
      <c r="UES976" s="26"/>
      <c r="UET976" s="26"/>
      <c r="UEU976" s="26"/>
      <c r="UEV976" s="26"/>
      <c r="UEW976" s="26"/>
      <c r="UEX976" s="26"/>
      <c r="UEY976" s="26"/>
      <c r="UEZ976" s="26"/>
      <c r="UFA976" s="26"/>
      <c r="UFB976" s="26"/>
      <c r="UFC976" s="26"/>
      <c r="UFD976" s="26"/>
      <c r="UFE976" s="26"/>
      <c r="UFF976" s="26"/>
      <c r="UFG976" s="26"/>
      <c r="UFH976" s="26"/>
      <c r="UFI976" s="26"/>
      <c r="UFJ976" s="26"/>
      <c r="UFK976" s="26"/>
      <c r="UFL976" s="26"/>
      <c r="UFM976" s="26"/>
      <c r="UFN976" s="26"/>
      <c r="UFO976" s="26"/>
      <c r="UFP976" s="26"/>
      <c r="UFQ976" s="26"/>
      <c r="UFR976" s="26"/>
      <c r="UFS976" s="26"/>
      <c r="UFT976" s="26"/>
      <c r="UFU976" s="26"/>
      <c r="UFV976" s="26"/>
      <c r="UFW976" s="26"/>
      <c r="UFX976" s="26"/>
      <c r="UFY976" s="26"/>
      <c r="UFZ976" s="26"/>
      <c r="UGA976" s="26"/>
      <c r="UGB976" s="26"/>
      <c r="UGC976" s="26"/>
      <c r="UGD976" s="26"/>
      <c r="UGE976" s="26"/>
      <c r="UGF976" s="26"/>
      <c r="UGG976" s="26"/>
      <c r="UGH976" s="26"/>
      <c r="UGI976" s="26"/>
      <c r="UGJ976" s="26"/>
      <c r="UGK976" s="26"/>
      <c r="UGL976" s="26"/>
      <c r="UGM976" s="26"/>
      <c r="UGN976" s="26"/>
      <c r="UGO976" s="26"/>
      <c r="UGP976" s="26"/>
      <c r="UGQ976" s="26"/>
      <c r="UGR976" s="26"/>
      <c r="UGS976" s="26"/>
      <c r="UGT976" s="26"/>
      <c r="UGU976" s="26"/>
      <c r="UGV976" s="26"/>
      <c r="UGW976" s="26"/>
      <c r="UGX976" s="26"/>
      <c r="UGY976" s="26"/>
      <c r="UGZ976" s="26"/>
      <c r="UHA976" s="26"/>
      <c r="UHB976" s="26"/>
      <c r="UHC976" s="26"/>
      <c r="UHD976" s="26"/>
      <c r="UHE976" s="26"/>
      <c r="UHF976" s="26"/>
      <c r="UHG976" s="26"/>
      <c r="UHH976" s="26"/>
      <c r="UHI976" s="26"/>
      <c r="UHJ976" s="26"/>
      <c r="UHK976" s="26"/>
      <c r="UHL976" s="26"/>
      <c r="UHM976" s="26"/>
      <c r="UHN976" s="26"/>
      <c r="UHO976" s="26"/>
      <c r="UHP976" s="26"/>
      <c r="UHQ976" s="26"/>
      <c r="UHR976" s="26"/>
      <c r="UHS976" s="26"/>
      <c r="UHT976" s="26"/>
      <c r="UHU976" s="26"/>
      <c r="UHV976" s="26"/>
      <c r="UHW976" s="26"/>
      <c r="UHX976" s="26"/>
      <c r="UHY976" s="26"/>
      <c r="UHZ976" s="26"/>
      <c r="UIA976" s="26"/>
      <c r="UIB976" s="26"/>
      <c r="UIC976" s="26"/>
      <c r="UID976" s="26"/>
      <c r="UIE976" s="26"/>
      <c r="UIF976" s="26"/>
      <c r="UIG976" s="26"/>
      <c r="UIH976" s="26"/>
      <c r="UII976" s="26"/>
      <c r="UIJ976" s="26"/>
      <c r="UIK976" s="26"/>
      <c r="UIL976" s="26"/>
      <c r="UIM976" s="26"/>
      <c r="UIN976" s="26"/>
      <c r="UIO976" s="26"/>
      <c r="UIP976" s="26"/>
      <c r="UIQ976" s="26"/>
      <c r="UIR976" s="26"/>
      <c r="UIS976" s="26"/>
      <c r="UIT976" s="26"/>
      <c r="UIU976" s="26"/>
      <c r="UIV976" s="26"/>
      <c r="UIW976" s="26"/>
      <c r="UIX976" s="26"/>
      <c r="UIY976" s="26"/>
      <c r="UIZ976" s="26"/>
      <c r="UJA976" s="26"/>
      <c r="UJB976" s="26"/>
      <c r="UJC976" s="26"/>
      <c r="UJD976" s="26"/>
      <c r="UJE976" s="26"/>
      <c r="UJF976" s="26"/>
      <c r="UJG976" s="26"/>
      <c r="UJH976" s="26"/>
      <c r="UJI976" s="26"/>
      <c r="UJJ976" s="26"/>
      <c r="UJK976" s="26"/>
      <c r="UJL976" s="26"/>
      <c r="UJM976" s="26"/>
      <c r="UJN976" s="26"/>
      <c r="UJO976" s="26"/>
      <c r="UJP976" s="26"/>
      <c r="UJQ976" s="26"/>
      <c r="UJR976" s="26"/>
      <c r="UJS976" s="26"/>
      <c r="UJT976" s="26"/>
      <c r="UJU976" s="26"/>
      <c r="UJV976" s="26"/>
      <c r="UJW976" s="26"/>
      <c r="UJX976" s="26"/>
      <c r="UJY976" s="26"/>
      <c r="UJZ976" s="26"/>
      <c r="UKA976" s="26"/>
      <c r="UKB976" s="26"/>
      <c r="UKC976" s="26"/>
      <c r="UKD976" s="26"/>
      <c r="UKE976" s="26"/>
      <c r="UKF976" s="26"/>
      <c r="UKG976" s="26"/>
      <c r="UKH976" s="26"/>
      <c r="UKI976" s="26"/>
      <c r="UKJ976" s="26"/>
      <c r="UKK976" s="26"/>
      <c r="UKL976" s="26"/>
      <c r="UKM976" s="26"/>
      <c r="UKN976" s="26"/>
      <c r="UKO976" s="26"/>
      <c r="UKP976" s="26"/>
      <c r="UKQ976" s="26"/>
      <c r="UKR976" s="26"/>
      <c r="UKS976" s="26"/>
      <c r="UKT976" s="26"/>
      <c r="UKU976" s="26"/>
      <c r="UKV976" s="26"/>
      <c r="UKW976" s="26"/>
      <c r="UKX976" s="26"/>
      <c r="UKY976" s="26"/>
      <c r="UKZ976" s="26"/>
      <c r="ULA976" s="26"/>
      <c r="ULB976" s="26"/>
      <c r="ULC976" s="26"/>
      <c r="ULD976" s="26"/>
      <c r="ULE976" s="26"/>
      <c r="ULF976" s="26"/>
      <c r="ULG976" s="26"/>
      <c r="ULH976" s="26"/>
      <c r="ULI976" s="26"/>
      <c r="ULJ976" s="26"/>
      <c r="ULK976" s="26"/>
      <c r="ULL976" s="26"/>
      <c r="ULM976" s="26"/>
      <c r="ULN976" s="26"/>
      <c r="ULO976" s="26"/>
      <c r="ULP976" s="26"/>
      <c r="ULQ976" s="26"/>
      <c r="ULR976" s="26"/>
      <c r="ULS976" s="26"/>
      <c r="ULT976" s="26"/>
      <c r="ULU976" s="26"/>
      <c r="ULV976" s="26"/>
      <c r="ULW976" s="26"/>
      <c r="ULX976" s="26"/>
      <c r="ULY976" s="26"/>
      <c r="ULZ976" s="26"/>
      <c r="UMA976" s="26"/>
      <c r="UMB976" s="26"/>
      <c r="UMC976" s="26"/>
      <c r="UMD976" s="26"/>
      <c r="UME976" s="26"/>
      <c r="UMF976" s="26"/>
      <c r="UMG976" s="26"/>
      <c r="UMH976" s="26"/>
      <c r="UMI976" s="26"/>
      <c r="UMJ976" s="26"/>
      <c r="UMK976" s="26"/>
      <c r="UML976" s="26"/>
      <c r="UMM976" s="26"/>
      <c r="UMN976" s="26"/>
      <c r="UMO976" s="26"/>
      <c r="UMP976" s="26"/>
      <c r="UMQ976" s="26"/>
      <c r="UMR976" s="26"/>
      <c r="UMS976" s="26"/>
      <c r="UMT976" s="26"/>
      <c r="UMU976" s="26"/>
      <c r="UMV976" s="26"/>
      <c r="UMW976" s="26"/>
      <c r="UMX976" s="26"/>
      <c r="UMY976" s="26"/>
      <c r="UMZ976" s="26"/>
      <c r="UNA976" s="26"/>
      <c r="UNB976" s="26"/>
      <c r="UNC976" s="26"/>
      <c r="UND976" s="26"/>
      <c r="UNE976" s="26"/>
      <c r="UNF976" s="26"/>
      <c r="UNG976" s="26"/>
      <c r="UNH976" s="26"/>
      <c r="UNI976" s="26"/>
      <c r="UNJ976" s="26"/>
      <c r="UNK976" s="26"/>
      <c r="UNL976" s="26"/>
      <c r="UNM976" s="26"/>
      <c r="UNN976" s="26"/>
      <c r="UNO976" s="26"/>
      <c r="UNP976" s="26"/>
      <c r="UNQ976" s="26"/>
      <c r="UNR976" s="26"/>
      <c r="UNS976" s="26"/>
      <c r="UNT976" s="26"/>
      <c r="UNU976" s="26"/>
      <c r="UNV976" s="26"/>
      <c r="UNW976" s="26"/>
      <c r="UNX976" s="26"/>
      <c r="UNY976" s="26"/>
      <c r="UNZ976" s="26"/>
      <c r="UOA976" s="26"/>
      <c r="UOB976" s="26"/>
      <c r="UOC976" s="26"/>
      <c r="UOD976" s="26"/>
      <c r="UOE976" s="26"/>
      <c r="UOF976" s="26"/>
      <c r="UOG976" s="26"/>
      <c r="UOH976" s="26"/>
      <c r="UOI976" s="26"/>
      <c r="UOJ976" s="26"/>
      <c r="UOK976" s="26"/>
      <c r="UOL976" s="26"/>
      <c r="UOM976" s="26"/>
      <c r="UON976" s="26"/>
      <c r="UOO976" s="26"/>
      <c r="UOP976" s="26"/>
      <c r="UOQ976" s="26"/>
      <c r="UOR976" s="26"/>
      <c r="UOS976" s="26"/>
      <c r="UOT976" s="26"/>
      <c r="UOU976" s="26"/>
      <c r="UOV976" s="26"/>
      <c r="UOW976" s="26"/>
      <c r="UOX976" s="26"/>
      <c r="UOY976" s="26"/>
      <c r="UOZ976" s="26"/>
      <c r="UPA976" s="26"/>
      <c r="UPB976" s="26"/>
      <c r="UPC976" s="26"/>
      <c r="UPD976" s="26"/>
      <c r="UPE976" s="26"/>
      <c r="UPF976" s="26"/>
      <c r="UPG976" s="26"/>
      <c r="UPH976" s="26"/>
      <c r="UPI976" s="26"/>
      <c r="UPJ976" s="26"/>
      <c r="UPK976" s="26"/>
      <c r="UPL976" s="26"/>
      <c r="UPM976" s="26"/>
      <c r="UPN976" s="26"/>
      <c r="UPO976" s="26"/>
      <c r="UPP976" s="26"/>
      <c r="UPQ976" s="26"/>
      <c r="UPR976" s="26"/>
      <c r="UPS976" s="26"/>
      <c r="UPT976" s="26"/>
      <c r="UPU976" s="26"/>
      <c r="UPV976" s="26"/>
      <c r="UPW976" s="26"/>
      <c r="UPX976" s="26"/>
      <c r="UPY976" s="26"/>
      <c r="UPZ976" s="26"/>
      <c r="UQA976" s="26"/>
      <c r="UQB976" s="26"/>
      <c r="UQC976" s="26"/>
      <c r="UQD976" s="26"/>
      <c r="UQE976" s="26"/>
      <c r="UQF976" s="26"/>
      <c r="UQG976" s="26"/>
      <c r="UQH976" s="26"/>
      <c r="UQI976" s="26"/>
      <c r="UQJ976" s="26"/>
      <c r="UQK976" s="26"/>
      <c r="UQL976" s="26"/>
      <c r="UQM976" s="26"/>
      <c r="UQN976" s="26"/>
      <c r="UQO976" s="26"/>
      <c r="UQP976" s="26"/>
      <c r="UQQ976" s="26"/>
      <c r="UQR976" s="26"/>
      <c r="UQS976" s="26"/>
      <c r="UQT976" s="26"/>
      <c r="UQU976" s="26"/>
      <c r="UQV976" s="26"/>
      <c r="UQW976" s="26"/>
      <c r="UQX976" s="26"/>
      <c r="UQY976" s="26"/>
      <c r="UQZ976" s="26"/>
      <c r="URA976" s="26"/>
      <c r="URB976" s="26"/>
      <c r="URC976" s="26"/>
      <c r="URD976" s="26"/>
      <c r="URE976" s="26"/>
      <c r="URF976" s="26"/>
      <c r="URG976" s="26"/>
      <c r="URH976" s="26"/>
      <c r="URI976" s="26"/>
      <c r="URJ976" s="26"/>
      <c r="URK976" s="26"/>
      <c r="URL976" s="26"/>
      <c r="URM976" s="26"/>
      <c r="URN976" s="26"/>
      <c r="URO976" s="26"/>
      <c r="URP976" s="26"/>
      <c r="URQ976" s="26"/>
      <c r="URR976" s="26"/>
      <c r="URS976" s="26"/>
      <c r="URT976" s="26"/>
      <c r="URU976" s="26"/>
      <c r="URV976" s="26"/>
      <c r="URW976" s="26"/>
      <c r="URX976" s="26"/>
      <c r="URY976" s="26"/>
      <c r="URZ976" s="26"/>
      <c r="USA976" s="26"/>
      <c r="USB976" s="26"/>
      <c r="USC976" s="26"/>
      <c r="USD976" s="26"/>
      <c r="USE976" s="26"/>
      <c r="USF976" s="26"/>
      <c r="USG976" s="26"/>
      <c r="USH976" s="26"/>
      <c r="USI976" s="26"/>
      <c r="USJ976" s="26"/>
      <c r="USK976" s="26"/>
      <c r="USL976" s="26"/>
      <c r="USM976" s="26"/>
      <c r="USN976" s="26"/>
      <c r="USO976" s="26"/>
      <c r="USP976" s="26"/>
      <c r="USQ976" s="26"/>
      <c r="USR976" s="26"/>
      <c r="USS976" s="26"/>
      <c r="UST976" s="26"/>
      <c r="USU976" s="26"/>
      <c r="USV976" s="26"/>
      <c r="USW976" s="26"/>
      <c r="USX976" s="26"/>
      <c r="USY976" s="26"/>
      <c r="USZ976" s="26"/>
      <c r="UTA976" s="26"/>
      <c r="UTB976" s="26"/>
      <c r="UTC976" s="26"/>
      <c r="UTD976" s="26"/>
      <c r="UTE976" s="26"/>
      <c r="UTF976" s="26"/>
      <c r="UTG976" s="26"/>
      <c r="UTH976" s="26"/>
      <c r="UTI976" s="26"/>
      <c r="UTJ976" s="26"/>
      <c r="UTK976" s="26"/>
      <c r="UTL976" s="26"/>
      <c r="UTM976" s="26"/>
      <c r="UTN976" s="26"/>
      <c r="UTO976" s="26"/>
      <c r="UTP976" s="26"/>
      <c r="UTQ976" s="26"/>
      <c r="UTR976" s="26"/>
      <c r="UTS976" s="26"/>
      <c r="UTT976" s="26"/>
      <c r="UTU976" s="26"/>
      <c r="UTV976" s="26"/>
      <c r="UTW976" s="26"/>
      <c r="UTX976" s="26"/>
      <c r="UTY976" s="26"/>
      <c r="UTZ976" s="26"/>
      <c r="UUA976" s="26"/>
      <c r="UUB976" s="26"/>
      <c r="UUC976" s="26"/>
      <c r="UUD976" s="26"/>
      <c r="UUE976" s="26"/>
      <c r="UUF976" s="26"/>
      <c r="UUG976" s="26"/>
      <c r="UUH976" s="26"/>
      <c r="UUI976" s="26"/>
      <c r="UUJ976" s="26"/>
      <c r="UUK976" s="26"/>
      <c r="UUL976" s="26"/>
      <c r="UUM976" s="26"/>
      <c r="UUN976" s="26"/>
      <c r="UUO976" s="26"/>
      <c r="UUP976" s="26"/>
      <c r="UUQ976" s="26"/>
      <c r="UUR976" s="26"/>
      <c r="UUS976" s="26"/>
      <c r="UUT976" s="26"/>
      <c r="UUU976" s="26"/>
      <c r="UUV976" s="26"/>
      <c r="UUW976" s="26"/>
      <c r="UUX976" s="26"/>
      <c r="UUY976" s="26"/>
      <c r="UUZ976" s="26"/>
      <c r="UVA976" s="26"/>
      <c r="UVB976" s="26"/>
      <c r="UVC976" s="26"/>
      <c r="UVD976" s="26"/>
      <c r="UVE976" s="26"/>
      <c r="UVF976" s="26"/>
      <c r="UVG976" s="26"/>
      <c r="UVH976" s="26"/>
      <c r="UVI976" s="26"/>
      <c r="UVJ976" s="26"/>
      <c r="UVK976" s="26"/>
      <c r="UVL976" s="26"/>
      <c r="UVM976" s="26"/>
      <c r="UVN976" s="26"/>
      <c r="UVO976" s="26"/>
      <c r="UVP976" s="26"/>
      <c r="UVQ976" s="26"/>
      <c r="UVR976" s="26"/>
      <c r="UVS976" s="26"/>
      <c r="UVT976" s="26"/>
      <c r="UVU976" s="26"/>
      <c r="UVV976" s="26"/>
      <c r="UVW976" s="26"/>
      <c r="UVX976" s="26"/>
      <c r="UVY976" s="26"/>
      <c r="UVZ976" s="26"/>
      <c r="UWA976" s="26"/>
      <c r="UWB976" s="26"/>
      <c r="UWC976" s="26"/>
      <c r="UWD976" s="26"/>
      <c r="UWE976" s="26"/>
      <c r="UWF976" s="26"/>
      <c r="UWG976" s="26"/>
      <c r="UWH976" s="26"/>
      <c r="UWI976" s="26"/>
      <c r="UWJ976" s="26"/>
      <c r="UWK976" s="26"/>
      <c r="UWL976" s="26"/>
      <c r="UWM976" s="26"/>
      <c r="UWN976" s="26"/>
      <c r="UWO976" s="26"/>
      <c r="UWP976" s="26"/>
      <c r="UWQ976" s="26"/>
      <c r="UWR976" s="26"/>
      <c r="UWS976" s="26"/>
      <c r="UWT976" s="26"/>
      <c r="UWU976" s="26"/>
      <c r="UWV976" s="26"/>
      <c r="UWW976" s="26"/>
      <c r="UWX976" s="26"/>
      <c r="UWY976" s="26"/>
      <c r="UWZ976" s="26"/>
      <c r="UXA976" s="26"/>
      <c r="UXB976" s="26"/>
      <c r="UXC976" s="26"/>
      <c r="UXD976" s="26"/>
      <c r="UXE976" s="26"/>
      <c r="UXF976" s="26"/>
      <c r="UXG976" s="26"/>
      <c r="UXH976" s="26"/>
      <c r="UXI976" s="26"/>
      <c r="UXJ976" s="26"/>
      <c r="UXK976" s="26"/>
      <c r="UXL976" s="26"/>
      <c r="UXM976" s="26"/>
      <c r="UXN976" s="26"/>
      <c r="UXO976" s="26"/>
      <c r="UXP976" s="26"/>
      <c r="UXQ976" s="26"/>
      <c r="UXR976" s="26"/>
      <c r="UXS976" s="26"/>
      <c r="UXT976" s="26"/>
      <c r="UXU976" s="26"/>
      <c r="UXV976" s="26"/>
      <c r="UXW976" s="26"/>
      <c r="UXX976" s="26"/>
      <c r="UXY976" s="26"/>
      <c r="UXZ976" s="26"/>
      <c r="UYA976" s="26"/>
      <c r="UYB976" s="26"/>
      <c r="UYC976" s="26"/>
      <c r="UYD976" s="26"/>
      <c r="UYE976" s="26"/>
      <c r="UYF976" s="26"/>
      <c r="UYG976" s="26"/>
      <c r="UYH976" s="26"/>
      <c r="UYI976" s="26"/>
      <c r="UYJ976" s="26"/>
      <c r="UYK976" s="26"/>
      <c r="UYL976" s="26"/>
      <c r="UYM976" s="26"/>
      <c r="UYN976" s="26"/>
      <c r="UYO976" s="26"/>
      <c r="UYP976" s="26"/>
      <c r="UYQ976" s="26"/>
      <c r="UYR976" s="26"/>
      <c r="UYS976" s="26"/>
      <c r="UYT976" s="26"/>
      <c r="UYU976" s="26"/>
      <c r="UYV976" s="26"/>
      <c r="UYW976" s="26"/>
      <c r="UYX976" s="26"/>
      <c r="UYY976" s="26"/>
      <c r="UYZ976" s="26"/>
      <c r="UZA976" s="26"/>
      <c r="UZB976" s="26"/>
      <c r="UZC976" s="26"/>
      <c r="UZD976" s="26"/>
      <c r="UZE976" s="26"/>
      <c r="UZF976" s="26"/>
      <c r="UZG976" s="26"/>
      <c r="UZH976" s="26"/>
      <c r="UZI976" s="26"/>
      <c r="UZJ976" s="26"/>
      <c r="UZK976" s="26"/>
      <c r="UZL976" s="26"/>
      <c r="UZM976" s="26"/>
      <c r="UZN976" s="26"/>
      <c r="UZO976" s="26"/>
      <c r="UZP976" s="26"/>
      <c r="UZQ976" s="26"/>
      <c r="UZR976" s="26"/>
      <c r="UZS976" s="26"/>
      <c r="UZT976" s="26"/>
      <c r="UZU976" s="26"/>
      <c r="UZV976" s="26"/>
      <c r="UZW976" s="26"/>
      <c r="UZX976" s="26"/>
      <c r="UZY976" s="26"/>
      <c r="UZZ976" s="26"/>
      <c r="VAA976" s="26"/>
      <c r="VAB976" s="26"/>
      <c r="VAC976" s="26"/>
      <c r="VAD976" s="26"/>
      <c r="VAE976" s="26"/>
      <c r="VAF976" s="26"/>
      <c r="VAG976" s="26"/>
      <c r="VAH976" s="26"/>
      <c r="VAI976" s="26"/>
      <c r="VAJ976" s="26"/>
      <c r="VAK976" s="26"/>
      <c r="VAL976" s="26"/>
      <c r="VAM976" s="26"/>
      <c r="VAN976" s="26"/>
      <c r="VAO976" s="26"/>
      <c r="VAP976" s="26"/>
      <c r="VAQ976" s="26"/>
      <c r="VAR976" s="26"/>
      <c r="VAS976" s="26"/>
      <c r="VAT976" s="26"/>
      <c r="VAU976" s="26"/>
      <c r="VAV976" s="26"/>
      <c r="VAW976" s="26"/>
      <c r="VAX976" s="26"/>
      <c r="VAY976" s="26"/>
      <c r="VAZ976" s="26"/>
      <c r="VBA976" s="26"/>
      <c r="VBB976" s="26"/>
      <c r="VBC976" s="26"/>
      <c r="VBD976" s="26"/>
      <c r="VBE976" s="26"/>
      <c r="VBF976" s="26"/>
      <c r="VBG976" s="26"/>
      <c r="VBH976" s="26"/>
      <c r="VBI976" s="26"/>
      <c r="VBJ976" s="26"/>
      <c r="VBK976" s="26"/>
      <c r="VBL976" s="26"/>
      <c r="VBM976" s="26"/>
      <c r="VBN976" s="26"/>
      <c r="VBO976" s="26"/>
      <c r="VBP976" s="26"/>
      <c r="VBQ976" s="26"/>
      <c r="VBR976" s="26"/>
      <c r="VBS976" s="26"/>
      <c r="VBT976" s="26"/>
      <c r="VBU976" s="26"/>
      <c r="VBV976" s="26"/>
      <c r="VBW976" s="26"/>
      <c r="VBX976" s="26"/>
      <c r="VBY976" s="26"/>
      <c r="VBZ976" s="26"/>
      <c r="VCA976" s="26"/>
      <c r="VCB976" s="26"/>
      <c r="VCC976" s="26"/>
      <c r="VCD976" s="26"/>
      <c r="VCE976" s="26"/>
      <c r="VCF976" s="26"/>
      <c r="VCG976" s="26"/>
      <c r="VCH976" s="26"/>
      <c r="VCI976" s="26"/>
      <c r="VCJ976" s="26"/>
      <c r="VCK976" s="26"/>
      <c r="VCL976" s="26"/>
      <c r="VCM976" s="26"/>
      <c r="VCN976" s="26"/>
      <c r="VCO976" s="26"/>
      <c r="VCP976" s="26"/>
      <c r="VCQ976" s="26"/>
      <c r="VCR976" s="26"/>
      <c r="VCS976" s="26"/>
      <c r="VCT976" s="26"/>
      <c r="VCU976" s="26"/>
      <c r="VCV976" s="26"/>
      <c r="VCW976" s="26"/>
      <c r="VCX976" s="26"/>
      <c r="VCY976" s="26"/>
      <c r="VCZ976" s="26"/>
      <c r="VDA976" s="26"/>
      <c r="VDB976" s="26"/>
      <c r="VDC976" s="26"/>
      <c r="VDD976" s="26"/>
      <c r="VDE976" s="26"/>
      <c r="VDF976" s="26"/>
      <c r="VDG976" s="26"/>
      <c r="VDH976" s="26"/>
      <c r="VDI976" s="26"/>
      <c r="VDJ976" s="26"/>
      <c r="VDK976" s="26"/>
      <c r="VDL976" s="26"/>
      <c r="VDM976" s="26"/>
      <c r="VDN976" s="26"/>
      <c r="VDO976" s="26"/>
      <c r="VDP976" s="26"/>
      <c r="VDQ976" s="26"/>
      <c r="VDR976" s="26"/>
      <c r="VDS976" s="26"/>
      <c r="VDT976" s="26"/>
      <c r="VDU976" s="26"/>
      <c r="VDV976" s="26"/>
      <c r="VDW976" s="26"/>
      <c r="VDX976" s="26"/>
      <c r="VDY976" s="26"/>
      <c r="VDZ976" s="26"/>
      <c r="VEA976" s="26"/>
      <c r="VEB976" s="26"/>
      <c r="VEC976" s="26"/>
      <c r="VED976" s="26"/>
      <c r="VEE976" s="26"/>
      <c r="VEF976" s="26"/>
      <c r="VEG976" s="26"/>
      <c r="VEH976" s="26"/>
      <c r="VEI976" s="26"/>
      <c r="VEJ976" s="26"/>
      <c r="VEK976" s="26"/>
      <c r="VEL976" s="26"/>
      <c r="VEM976" s="26"/>
      <c r="VEN976" s="26"/>
      <c r="VEO976" s="26"/>
      <c r="VEP976" s="26"/>
      <c r="VEQ976" s="26"/>
      <c r="VER976" s="26"/>
      <c r="VES976" s="26"/>
      <c r="VET976" s="26"/>
      <c r="VEU976" s="26"/>
      <c r="VEV976" s="26"/>
      <c r="VEW976" s="26"/>
      <c r="VEX976" s="26"/>
      <c r="VEY976" s="26"/>
      <c r="VEZ976" s="26"/>
      <c r="VFA976" s="26"/>
      <c r="VFB976" s="26"/>
      <c r="VFC976" s="26"/>
      <c r="VFD976" s="26"/>
      <c r="VFE976" s="26"/>
      <c r="VFF976" s="26"/>
      <c r="VFG976" s="26"/>
      <c r="VFH976" s="26"/>
      <c r="VFI976" s="26"/>
      <c r="VFJ976" s="26"/>
      <c r="VFK976" s="26"/>
      <c r="VFL976" s="26"/>
      <c r="VFM976" s="26"/>
      <c r="VFN976" s="26"/>
      <c r="VFO976" s="26"/>
      <c r="VFP976" s="26"/>
      <c r="VFQ976" s="26"/>
      <c r="VFR976" s="26"/>
      <c r="VFS976" s="26"/>
      <c r="VFT976" s="26"/>
      <c r="VFU976" s="26"/>
      <c r="VFV976" s="26"/>
      <c r="VFW976" s="26"/>
      <c r="VFX976" s="26"/>
      <c r="VFY976" s="26"/>
      <c r="VFZ976" s="26"/>
      <c r="VGA976" s="26"/>
      <c r="VGB976" s="26"/>
      <c r="VGC976" s="26"/>
      <c r="VGD976" s="26"/>
      <c r="VGE976" s="26"/>
      <c r="VGF976" s="26"/>
      <c r="VGG976" s="26"/>
      <c r="VGH976" s="26"/>
      <c r="VGI976" s="26"/>
      <c r="VGJ976" s="26"/>
      <c r="VGK976" s="26"/>
      <c r="VGL976" s="26"/>
      <c r="VGM976" s="26"/>
      <c r="VGN976" s="26"/>
      <c r="VGO976" s="26"/>
      <c r="VGP976" s="26"/>
      <c r="VGQ976" s="26"/>
      <c r="VGR976" s="26"/>
      <c r="VGS976" s="26"/>
      <c r="VGT976" s="26"/>
      <c r="VGU976" s="26"/>
      <c r="VGV976" s="26"/>
      <c r="VGW976" s="26"/>
      <c r="VGX976" s="26"/>
      <c r="VGY976" s="26"/>
      <c r="VGZ976" s="26"/>
      <c r="VHA976" s="26"/>
      <c r="VHB976" s="26"/>
      <c r="VHC976" s="26"/>
      <c r="VHD976" s="26"/>
      <c r="VHE976" s="26"/>
      <c r="VHF976" s="26"/>
      <c r="VHG976" s="26"/>
      <c r="VHH976" s="26"/>
      <c r="VHI976" s="26"/>
      <c r="VHJ976" s="26"/>
      <c r="VHK976" s="26"/>
      <c r="VHL976" s="26"/>
      <c r="VHM976" s="26"/>
      <c r="VHN976" s="26"/>
      <c r="VHO976" s="26"/>
      <c r="VHP976" s="26"/>
      <c r="VHQ976" s="26"/>
      <c r="VHR976" s="26"/>
      <c r="VHS976" s="26"/>
      <c r="VHT976" s="26"/>
      <c r="VHU976" s="26"/>
      <c r="VHV976" s="26"/>
      <c r="VHW976" s="26"/>
      <c r="VHX976" s="26"/>
      <c r="VHY976" s="26"/>
      <c r="VHZ976" s="26"/>
      <c r="VIA976" s="26"/>
      <c r="VIB976" s="26"/>
      <c r="VIC976" s="26"/>
      <c r="VID976" s="26"/>
      <c r="VIE976" s="26"/>
      <c r="VIF976" s="26"/>
      <c r="VIG976" s="26"/>
      <c r="VIH976" s="26"/>
      <c r="VII976" s="26"/>
      <c r="VIJ976" s="26"/>
      <c r="VIK976" s="26"/>
      <c r="VIL976" s="26"/>
      <c r="VIM976" s="26"/>
      <c r="VIN976" s="26"/>
      <c r="VIO976" s="26"/>
      <c r="VIP976" s="26"/>
      <c r="VIQ976" s="26"/>
      <c r="VIR976" s="26"/>
      <c r="VIS976" s="26"/>
      <c r="VIT976" s="26"/>
      <c r="VIU976" s="26"/>
      <c r="VIV976" s="26"/>
      <c r="VIW976" s="26"/>
      <c r="VIX976" s="26"/>
      <c r="VIY976" s="26"/>
      <c r="VIZ976" s="26"/>
      <c r="VJA976" s="26"/>
      <c r="VJB976" s="26"/>
      <c r="VJC976" s="26"/>
      <c r="VJD976" s="26"/>
      <c r="VJE976" s="26"/>
      <c r="VJF976" s="26"/>
      <c r="VJG976" s="26"/>
      <c r="VJH976" s="26"/>
      <c r="VJI976" s="26"/>
      <c r="VJJ976" s="26"/>
      <c r="VJK976" s="26"/>
      <c r="VJL976" s="26"/>
      <c r="VJM976" s="26"/>
      <c r="VJN976" s="26"/>
      <c r="VJO976" s="26"/>
      <c r="VJP976" s="26"/>
      <c r="VJQ976" s="26"/>
      <c r="VJR976" s="26"/>
      <c r="VJS976" s="26"/>
      <c r="VJT976" s="26"/>
      <c r="VJU976" s="26"/>
      <c r="VJV976" s="26"/>
      <c r="VJW976" s="26"/>
      <c r="VJX976" s="26"/>
      <c r="VJY976" s="26"/>
      <c r="VJZ976" s="26"/>
      <c r="VKA976" s="26"/>
      <c r="VKB976" s="26"/>
      <c r="VKC976" s="26"/>
      <c r="VKD976" s="26"/>
      <c r="VKE976" s="26"/>
      <c r="VKF976" s="26"/>
      <c r="VKG976" s="26"/>
      <c r="VKH976" s="26"/>
      <c r="VKI976" s="26"/>
      <c r="VKJ976" s="26"/>
      <c r="VKK976" s="26"/>
      <c r="VKL976" s="26"/>
      <c r="VKM976" s="26"/>
      <c r="VKN976" s="26"/>
      <c r="VKO976" s="26"/>
      <c r="VKP976" s="26"/>
      <c r="VKQ976" s="26"/>
      <c r="VKR976" s="26"/>
      <c r="VKS976" s="26"/>
      <c r="VKT976" s="26"/>
      <c r="VKU976" s="26"/>
      <c r="VKV976" s="26"/>
      <c r="VKW976" s="26"/>
      <c r="VKX976" s="26"/>
      <c r="VKY976" s="26"/>
      <c r="VKZ976" s="26"/>
      <c r="VLA976" s="26"/>
      <c r="VLB976" s="26"/>
      <c r="VLC976" s="26"/>
      <c r="VLD976" s="26"/>
      <c r="VLE976" s="26"/>
      <c r="VLF976" s="26"/>
      <c r="VLG976" s="26"/>
      <c r="VLH976" s="26"/>
      <c r="VLI976" s="26"/>
      <c r="VLJ976" s="26"/>
      <c r="VLK976" s="26"/>
      <c r="VLL976" s="26"/>
      <c r="VLM976" s="26"/>
      <c r="VLN976" s="26"/>
      <c r="VLO976" s="26"/>
      <c r="VLP976" s="26"/>
      <c r="VLQ976" s="26"/>
      <c r="VLR976" s="26"/>
      <c r="VLS976" s="26"/>
      <c r="VLT976" s="26"/>
      <c r="VLU976" s="26"/>
      <c r="VLV976" s="26"/>
      <c r="VLW976" s="26"/>
      <c r="VLX976" s="26"/>
      <c r="VLY976" s="26"/>
      <c r="VLZ976" s="26"/>
      <c r="VMA976" s="26"/>
      <c r="VMB976" s="26"/>
      <c r="VMC976" s="26"/>
      <c r="VMD976" s="26"/>
      <c r="VME976" s="26"/>
      <c r="VMF976" s="26"/>
      <c r="VMG976" s="26"/>
      <c r="VMH976" s="26"/>
      <c r="VMI976" s="26"/>
      <c r="VMJ976" s="26"/>
      <c r="VMK976" s="26"/>
      <c r="VML976" s="26"/>
      <c r="VMM976" s="26"/>
      <c r="VMN976" s="26"/>
      <c r="VMO976" s="26"/>
      <c r="VMP976" s="26"/>
      <c r="VMQ976" s="26"/>
      <c r="VMR976" s="26"/>
      <c r="VMS976" s="26"/>
      <c r="VMT976" s="26"/>
      <c r="VMU976" s="26"/>
      <c r="VMV976" s="26"/>
      <c r="VMW976" s="26"/>
      <c r="VMX976" s="26"/>
      <c r="VMY976" s="26"/>
      <c r="VMZ976" s="26"/>
      <c r="VNA976" s="26"/>
      <c r="VNB976" s="26"/>
      <c r="VNC976" s="26"/>
      <c r="VND976" s="26"/>
      <c r="VNE976" s="26"/>
      <c r="VNF976" s="26"/>
      <c r="VNG976" s="26"/>
      <c r="VNH976" s="26"/>
      <c r="VNI976" s="26"/>
      <c r="VNJ976" s="26"/>
      <c r="VNK976" s="26"/>
      <c r="VNL976" s="26"/>
      <c r="VNM976" s="26"/>
      <c r="VNN976" s="26"/>
      <c r="VNO976" s="26"/>
      <c r="VNP976" s="26"/>
      <c r="VNQ976" s="26"/>
      <c r="VNR976" s="26"/>
      <c r="VNS976" s="26"/>
      <c r="VNT976" s="26"/>
      <c r="VNU976" s="26"/>
      <c r="VNV976" s="26"/>
      <c r="VNW976" s="26"/>
      <c r="VNX976" s="26"/>
      <c r="VNY976" s="26"/>
      <c r="VNZ976" s="26"/>
      <c r="VOA976" s="26"/>
      <c r="VOB976" s="26"/>
      <c r="VOC976" s="26"/>
      <c r="VOD976" s="26"/>
      <c r="VOE976" s="26"/>
      <c r="VOF976" s="26"/>
      <c r="VOG976" s="26"/>
      <c r="VOH976" s="26"/>
      <c r="VOI976" s="26"/>
      <c r="VOJ976" s="26"/>
      <c r="VOK976" s="26"/>
      <c r="VOL976" s="26"/>
      <c r="VOM976" s="26"/>
      <c r="VON976" s="26"/>
      <c r="VOO976" s="26"/>
      <c r="VOP976" s="26"/>
      <c r="VOQ976" s="26"/>
      <c r="VOR976" s="26"/>
      <c r="VOS976" s="26"/>
      <c r="VOT976" s="26"/>
      <c r="VOU976" s="26"/>
      <c r="VOV976" s="26"/>
      <c r="VOW976" s="26"/>
      <c r="VOX976" s="26"/>
      <c r="VOY976" s="26"/>
      <c r="VOZ976" s="26"/>
      <c r="VPA976" s="26"/>
      <c r="VPB976" s="26"/>
      <c r="VPC976" s="26"/>
      <c r="VPD976" s="26"/>
      <c r="VPE976" s="26"/>
      <c r="VPF976" s="26"/>
      <c r="VPG976" s="26"/>
      <c r="VPH976" s="26"/>
      <c r="VPI976" s="26"/>
      <c r="VPJ976" s="26"/>
      <c r="VPK976" s="26"/>
      <c r="VPL976" s="26"/>
      <c r="VPM976" s="26"/>
      <c r="VPN976" s="26"/>
      <c r="VPO976" s="26"/>
      <c r="VPP976" s="26"/>
      <c r="VPQ976" s="26"/>
      <c r="VPR976" s="26"/>
      <c r="VPS976" s="26"/>
      <c r="VPT976" s="26"/>
      <c r="VPU976" s="26"/>
      <c r="VPV976" s="26"/>
      <c r="VPW976" s="26"/>
      <c r="VPX976" s="26"/>
      <c r="VPY976" s="26"/>
      <c r="VPZ976" s="26"/>
      <c r="VQA976" s="26"/>
      <c r="VQB976" s="26"/>
      <c r="VQC976" s="26"/>
      <c r="VQD976" s="26"/>
      <c r="VQE976" s="26"/>
      <c r="VQF976" s="26"/>
      <c r="VQG976" s="26"/>
      <c r="VQH976" s="26"/>
      <c r="VQI976" s="26"/>
      <c r="VQJ976" s="26"/>
      <c r="VQK976" s="26"/>
      <c r="VQL976" s="26"/>
      <c r="VQM976" s="26"/>
      <c r="VQN976" s="26"/>
      <c r="VQO976" s="26"/>
      <c r="VQP976" s="26"/>
      <c r="VQQ976" s="26"/>
      <c r="VQR976" s="26"/>
      <c r="VQS976" s="26"/>
      <c r="VQT976" s="26"/>
      <c r="VQU976" s="26"/>
      <c r="VQV976" s="26"/>
      <c r="VQW976" s="26"/>
      <c r="VQX976" s="26"/>
      <c r="VQY976" s="26"/>
      <c r="VQZ976" s="26"/>
      <c r="VRA976" s="26"/>
      <c r="VRB976" s="26"/>
      <c r="VRC976" s="26"/>
      <c r="VRD976" s="26"/>
      <c r="VRE976" s="26"/>
      <c r="VRF976" s="26"/>
      <c r="VRG976" s="26"/>
      <c r="VRH976" s="26"/>
      <c r="VRI976" s="26"/>
      <c r="VRJ976" s="26"/>
      <c r="VRK976" s="26"/>
      <c r="VRL976" s="26"/>
      <c r="VRM976" s="26"/>
      <c r="VRN976" s="26"/>
      <c r="VRO976" s="26"/>
      <c r="VRP976" s="26"/>
      <c r="VRQ976" s="26"/>
      <c r="VRR976" s="26"/>
      <c r="VRS976" s="26"/>
      <c r="VRT976" s="26"/>
      <c r="VRU976" s="26"/>
      <c r="VRV976" s="26"/>
      <c r="VRW976" s="26"/>
      <c r="VRX976" s="26"/>
      <c r="VRY976" s="26"/>
      <c r="VRZ976" s="26"/>
      <c r="VSA976" s="26"/>
      <c r="VSB976" s="26"/>
      <c r="VSC976" s="26"/>
      <c r="VSD976" s="26"/>
      <c r="VSE976" s="26"/>
      <c r="VSF976" s="26"/>
      <c r="VSG976" s="26"/>
      <c r="VSH976" s="26"/>
      <c r="VSI976" s="26"/>
      <c r="VSJ976" s="26"/>
      <c r="VSK976" s="26"/>
      <c r="VSL976" s="26"/>
      <c r="VSM976" s="26"/>
      <c r="VSN976" s="26"/>
      <c r="VSO976" s="26"/>
      <c r="VSP976" s="26"/>
      <c r="VSQ976" s="26"/>
      <c r="VSR976" s="26"/>
      <c r="VSS976" s="26"/>
      <c r="VST976" s="26"/>
      <c r="VSU976" s="26"/>
      <c r="VSV976" s="26"/>
      <c r="VSW976" s="26"/>
      <c r="VSX976" s="26"/>
      <c r="VSY976" s="26"/>
      <c r="VSZ976" s="26"/>
      <c r="VTA976" s="26"/>
      <c r="VTB976" s="26"/>
      <c r="VTC976" s="26"/>
      <c r="VTD976" s="26"/>
      <c r="VTE976" s="26"/>
      <c r="VTF976" s="26"/>
      <c r="VTG976" s="26"/>
      <c r="VTH976" s="26"/>
      <c r="VTI976" s="26"/>
      <c r="VTJ976" s="26"/>
      <c r="VTK976" s="26"/>
      <c r="VTL976" s="26"/>
      <c r="VTM976" s="26"/>
      <c r="VTN976" s="26"/>
      <c r="VTO976" s="26"/>
      <c r="VTP976" s="26"/>
      <c r="VTQ976" s="26"/>
      <c r="VTR976" s="26"/>
      <c r="VTS976" s="26"/>
      <c r="VTT976" s="26"/>
      <c r="VTU976" s="26"/>
      <c r="VTV976" s="26"/>
      <c r="VTW976" s="26"/>
      <c r="VTX976" s="26"/>
      <c r="VTY976" s="26"/>
      <c r="VTZ976" s="26"/>
      <c r="VUA976" s="26"/>
      <c r="VUB976" s="26"/>
      <c r="VUC976" s="26"/>
      <c r="VUD976" s="26"/>
      <c r="VUE976" s="26"/>
      <c r="VUF976" s="26"/>
      <c r="VUG976" s="26"/>
      <c r="VUH976" s="26"/>
      <c r="VUI976" s="26"/>
      <c r="VUJ976" s="26"/>
      <c r="VUK976" s="26"/>
      <c r="VUL976" s="26"/>
      <c r="VUM976" s="26"/>
      <c r="VUN976" s="26"/>
      <c r="VUO976" s="26"/>
      <c r="VUP976" s="26"/>
      <c r="VUQ976" s="26"/>
      <c r="VUR976" s="26"/>
      <c r="VUS976" s="26"/>
      <c r="VUT976" s="26"/>
      <c r="VUU976" s="26"/>
      <c r="VUV976" s="26"/>
      <c r="VUW976" s="26"/>
      <c r="VUX976" s="26"/>
      <c r="VUY976" s="26"/>
      <c r="VUZ976" s="26"/>
      <c r="VVA976" s="26"/>
      <c r="VVB976" s="26"/>
      <c r="VVC976" s="26"/>
      <c r="VVD976" s="26"/>
      <c r="VVE976" s="26"/>
      <c r="VVF976" s="26"/>
      <c r="VVG976" s="26"/>
      <c r="VVH976" s="26"/>
      <c r="VVI976" s="26"/>
      <c r="VVJ976" s="26"/>
      <c r="VVK976" s="26"/>
      <c r="VVL976" s="26"/>
      <c r="VVM976" s="26"/>
      <c r="VVN976" s="26"/>
      <c r="VVO976" s="26"/>
      <c r="VVP976" s="26"/>
      <c r="VVQ976" s="26"/>
      <c r="VVR976" s="26"/>
      <c r="VVS976" s="26"/>
      <c r="VVT976" s="26"/>
      <c r="VVU976" s="26"/>
      <c r="VVV976" s="26"/>
      <c r="VVW976" s="26"/>
      <c r="VVX976" s="26"/>
      <c r="VVY976" s="26"/>
      <c r="VVZ976" s="26"/>
      <c r="VWA976" s="26"/>
      <c r="VWB976" s="26"/>
      <c r="VWC976" s="26"/>
      <c r="VWD976" s="26"/>
      <c r="VWE976" s="26"/>
      <c r="VWF976" s="26"/>
      <c r="VWG976" s="26"/>
      <c r="VWH976" s="26"/>
      <c r="VWI976" s="26"/>
      <c r="VWJ976" s="26"/>
      <c r="VWK976" s="26"/>
      <c r="VWL976" s="26"/>
      <c r="VWM976" s="26"/>
      <c r="VWN976" s="26"/>
      <c r="VWO976" s="26"/>
      <c r="VWP976" s="26"/>
      <c r="VWQ976" s="26"/>
      <c r="VWR976" s="26"/>
      <c r="VWS976" s="26"/>
      <c r="VWT976" s="26"/>
      <c r="VWU976" s="26"/>
      <c r="VWV976" s="26"/>
      <c r="VWW976" s="26"/>
      <c r="VWX976" s="26"/>
      <c r="VWY976" s="26"/>
      <c r="VWZ976" s="26"/>
      <c r="VXA976" s="26"/>
      <c r="VXB976" s="26"/>
      <c r="VXC976" s="26"/>
      <c r="VXD976" s="26"/>
      <c r="VXE976" s="26"/>
      <c r="VXF976" s="26"/>
      <c r="VXG976" s="26"/>
      <c r="VXH976" s="26"/>
      <c r="VXI976" s="26"/>
      <c r="VXJ976" s="26"/>
      <c r="VXK976" s="26"/>
      <c r="VXL976" s="26"/>
      <c r="VXM976" s="26"/>
      <c r="VXN976" s="26"/>
      <c r="VXO976" s="26"/>
      <c r="VXP976" s="26"/>
      <c r="VXQ976" s="26"/>
      <c r="VXR976" s="26"/>
      <c r="VXS976" s="26"/>
      <c r="VXT976" s="26"/>
      <c r="VXU976" s="26"/>
      <c r="VXV976" s="26"/>
      <c r="VXW976" s="26"/>
      <c r="VXX976" s="26"/>
      <c r="VXY976" s="26"/>
      <c r="VXZ976" s="26"/>
      <c r="VYA976" s="26"/>
      <c r="VYB976" s="26"/>
      <c r="VYC976" s="26"/>
      <c r="VYD976" s="26"/>
      <c r="VYE976" s="26"/>
      <c r="VYF976" s="26"/>
      <c r="VYG976" s="26"/>
      <c r="VYH976" s="26"/>
      <c r="VYI976" s="26"/>
      <c r="VYJ976" s="26"/>
      <c r="VYK976" s="26"/>
      <c r="VYL976" s="26"/>
      <c r="VYM976" s="26"/>
      <c r="VYN976" s="26"/>
      <c r="VYO976" s="26"/>
      <c r="VYP976" s="26"/>
      <c r="VYQ976" s="26"/>
      <c r="VYR976" s="26"/>
      <c r="VYS976" s="26"/>
      <c r="VYT976" s="26"/>
      <c r="VYU976" s="26"/>
      <c r="VYV976" s="26"/>
      <c r="VYW976" s="26"/>
      <c r="VYX976" s="26"/>
      <c r="VYY976" s="26"/>
      <c r="VYZ976" s="26"/>
      <c r="VZA976" s="26"/>
      <c r="VZB976" s="26"/>
      <c r="VZC976" s="26"/>
      <c r="VZD976" s="26"/>
      <c r="VZE976" s="26"/>
      <c r="VZF976" s="26"/>
      <c r="VZG976" s="26"/>
      <c r="VZH976" s="26"/>
      <c r="VZI976" s="26"/>
      <c r="VZJ976" s="26"/>
      <c r="VZK976" s="26"/>
      <c r="VZL976" s="26"/>
      <c r="VZM976" s="26"/>
      <c r="VZN976" s="26"/>
      <c r="VZO976" s="26"/>
      <c r="VZP976" s="26"/>
      <c r="VZQ976" s="26"/>
      <c r="VZR976" s="26"/>
      <c r="VZS976" s="26"/>
      <c r="VZT976" s="26"/>
      <c r="VZU976" s="26"/>
      <c r="VZV976" s="26"/>
      <c r="VZW976" s="26"/>
      <c r="VZX976" s="26"/>
      <c r="VZY976" s="26"/>
      <c r="VZZ976" s="26"/>
      <c r="WAA976" s="26"/>
      <c r="WAB976" s="26"/>
      <c r="WAC976" s="26"/>
      <c r="WAD976" s="26"/>
      <c r="WAE976" s="26"/>
      <c r="WAF976" s="26"/>
      <c r="WAG976" s="26"/>
      <c r="WAH976" s="26"/>
      <c r="WAI976" s="26"/>
      <c r="WAJ976" s="26"/>
      <c r="WAK976" s="26"/>
      <c r="WAL976" s="26"/>
      <c r="WAM976" s="26"/>
      <c r="WAN976" s="26"/>
      <c r="WAO976" s="26"/>
      <c r="WAP976" s="26"/>
      <c r="WAQ976" s="26"/>
      <c r="WAR976" s="26"/>
      <c r="WAS976" s="26"/>
      <c r="WAT976" s="26"/>
      <c r="WAU976" s="26"/>
      <c r="WAV976" s="26"/>
      <c r="WAW976" s="26"/>
      <c r="WAX976" s="26"/>
      <c r="WAY976" s="26"/>
      <c r="WAZ976" s="26"/>
      <c r="WBA976" s="26"/>
      <c r="WBB976" s="26"/>
      <c r="WBC976" s="26"/>
      <c r="WBD976" s="26"/>
      <c r="WBE976" s="26"/>
      <c r="WBF976" s="26"/>
      <c r="WBG976" s="26"/>
      <c r="WBH976" s="26"/>
      <c r="WBI976" s="26"/>
      <c r="WBJ976" s="26"/>
      <c r="WBK976" s="26"/>
      <c r="WBL976" s="26"/>
      <c r="WBM976" s="26"/>
      <c r="WBN976" s="26"/>
      <c r="WBO976" s="26"/>
      <c r="WBP976" s="26"/>
      <c r="WBQ976" s="26"/>
      <c r="WBR976" s="26"/>
      <c r="WBS976" s="26"/>
      <c r="WBT976" s="26"/>
      <c r="WBU976" s="26"/>
      <c r="WBV976" s="26"/>
      <c r="WBW976" s="26"/>
      <c r="WBX976" s="26"/>
      <c r="WBY976" s="26"/>
      <c r="WBZ976" s="26"/>
      <c r="WCA976" s="26"/>
      <c r="WCB976" s="26"/>
      <c r="WCC976" s="26"/>
      <c r="WCD976" s="26"/>
      <c r="WCE976" s="26"/>
      <c r="WCF976" s="26"/>
      <c r="WCG976" s="26"/>
      <c r="WCH976" s="26"/>
      <c r="WCI976" s="26"/>
      <c r="WCJ976" s="26"/>
      <c r="WCK976" s="26"/>
      <c r="WCL976" s="26"/>
      <c r="WCM976" s="26"/>
      <c r="WCN976" s="26"/>
      <c r="WCO976" s="26"/>
      <c r="WCP976" s="26"/>
      <c r="WCQ976" s="26"/>
      <c r="WCR976" s="26"/>
      <c r="WCS976" s="26"/>
      <c r="WCT976" s="26"/>
      <c r="WCU976" s="26"/>
      <c r="WCV976" s="26"/>
      <c r="WCW976" s="26"/>
      <c r="WCX976" s="26"/>
      <c r="WCY976" s="26"/>
      <c r="WCZ976" s="26"/>
      <c r="WDA976" s="26"/>
      <c r="WDB976" s="26"/>
      <c r="WDC976" s="26"/>
      <c r="WDD976" s="26"/>
      <c r="WDE976" s="26"/>
      <c r="WDF976" s="26"/>
      <c r="WDG976" s="26"/>
      <c r="WDH976" s="26"/>
      <c r="WDI976" s="26"/>
      <c r="WDJ976" s="26"/>
      <c r="WDK976" s="26"/>
      <c r="WDL976" s="26"/>
      <c r="WDM976" s="26"/>
      <c r="WDN976" s="26"/>
      <c r="WDO976" s="26"/>
      <c r="WDP976" s="26"/>
      <c r="WDQ976" s="26"/>
      <c r="WDR976" s="26"/>
      <c r="WDS976" s="26"/>
      <c r="WDT976" s="26"/>
      <c r="WDU976" s="26"/>
      <c r="WDV976" s="26"/>
      <c r="WDW976" s="26"/>
      <c r="WDX976" s="26"/>
      <c r="WDY976" s="26"/>
      <c r="WDZ976" s="26"/>
      <c r="WEA976" s="26"/>
      <c r="WEB976" s="26"/>
      <c r="WEC976" s="26"/>
      <c r="WED976" s="26"/>
      <c r="WEE976" s="26"/>
      <c r="WEF976" s="26"/>
      <c r="WEG976" s="26"/>
      <c r="WEH976" s="26"/>
      <c r="WEI976" s="26"/>
      <c r="WEJ976" s="26"/>
      <c r="WEK976" s="26"/>
      <c r="WEL976" s="26"/>
      <c r="WEM976" s="26"/>
      <c r="WEN976" s="26"/>
      <c r="WEO976" s="26"/>
      <c r="WEP976" s="26"/>
      <c r="WEQ976" s="26"/>
      <c r="WER976" s="26"/>
      <c r="WES976" s="26"/>
      <c r="WET976" s="26"/>
      <c r="WEU976" s="26"/>
      <c r="WEV976" s="26"/>
      <c r="WEW976" s="26"/>
      <c r="WEX976" s="26"/>
      <c r="WEY976" s="26"/>
      <c r="WEZ976" s="26"/>
      <c r="WFA976" s="26"/>
      <c r="WFB976" s="26"/>
      <c r="WFC976" s="26"/>
      <c r="WFD976" s="26"/>
      <c r="WFE976" s="26"/>
      <c r="WFF976" s="26"/>
      <c r="WFG976" s="26"/>
      <c r="WFH976" s="26"/>
      <c r="WFI976" s="26"/>
      <c r="WFJ976" s="26"/>
      <c r="WFK976" s="26"/>
      <c r="WFL976" s="26"/>
      <c r="WFM976" s="26"/>
      <c r="WFN976" s="26"/>
      <c r="WFO976" s="26"/>
      <c r="WFP976" s="26"/>
      <c r="WFQ976" s="26"/>
      <c r="WFR976" s="26"/>
      <c r="WFS976" s="26"/>
      <c r="WFT976" s="26"/>
      <c r="WFU976" s="26"/>
      <c r="WFV976" s="26"/>
      <c r="WFW976" s="26"/>
      <c r="WFX976" s="26"/>
      <c r="WFY976" s="26"/>
      <c r="WFZ976" s="26"/>
      <c r="WGA976" s="26"/>
      <c r="WGB976" s="26"/>
      <c r="WGC976" s="26"/>
      <c r="WGD976" s="26"/>
      <c r="WGE976" s="26"/>
      <c r="WGF976" s="26"/>
      <c r="WGG976" s="26"/>
      <c r="WGH976" s="26"/>
      <c r="WGI976" s="26"/>
      <c r="WGJ976" s="26"/>
      <c r="WGK976" s="26"/>
      <c r="WGL976" s="26"/>
      <c r="WGM976" s="26"/>
      <c r="WGN976" s="26"/>
      <c r="WGO976" s="26"/>
      <c r="WGP976" s="26"/>
      <c r="WGQ976" s="26"/>
      <c r="WGR976" s="26"/>
      <c r="WGS976" s="26"/>
      <c r="WGT976" s="26"/>
      <c r="WGU976" s="26"/>
      <c r="WGV976" s="26"/>
      <c r="WGW976" s="26"/>
      <c r="WGX976" s="26"/>
      <c r="WGY976" s="26"/>
      <c r="WGZ976" s="26"/>
      <c r="WHA976" s="26"/>
      <c r="WHB976" s="26"/>
      <c r="WHC976" s="26"/>
      <c r="WHD976" s="26"/>
      <c r="WHE976" s="26"/>
      <c r="WHF976" s="26"/>
      <c r="WHG976" s="26"/>
      <c r="WHH976" s="26"/>
      <c r="WHI976" s="26"/>
      <c r="WHJ976" s="26"/>
      <c r="WHK976" s="26"/>
      <c r="WHL976" s="26"/>
      <c r="WHM976" s="26"/>
      <c r="WHN976" s="26"/>
      <c r="WHO976" s="26"/>
      <c r="WHP976" s="26"/>
      <c r="WHQ976" s="26"/>
      <c r="WHR976" s="26"/>
      <c r="WHS976" s="26"/>
      <c r="WHT976" s="26"/>
      <c r="WHU976" s="26"/>
      <c r="WHV976" s="26"/>
      <c r="WHW976" s="26"/>
      <c r="WHX976" s="26"/>
      <c r="WHY976" s="26"/>
      <c r="WHZ976" s="26"/>
      <c r="WIA976" s="26"/>
      <c r="WIB976" s="26"/>
      <c r="WIC976" s="26"/>
      <c r="WID976" s="26"/>
      <c r="WIE976" s="26"/>
      <c r="WIF976" s="26"/>
      <c r="WIG976" s="26"/>
      <c r="WIH976" s="26"/>
      <c r="WII976" s="26"/>
      <c r="WIJ976" s="26"/>
      <c r="WIK976" s="26"/>
      <c r="WIL976" s="26"/>
      <c r="WIM976" s="26"/>
      <c r="WIN976" s="26"/>
      <c r="WIO976" s="26"/>
      <c r="WIP976" s="26"/>
      <c r="WIQ976" s="26"/>
      <c r="WIR976" s="26"/>
      <c r="WIS976" s="26"/>
      <c r="WIT976" s="26"/>
      <c r="WIU976" s="26"/>
      <c r="WIV976" s="26"/>
      <c r="WIW976" s="26"/>
      <c r="WIX976" s="26"/>
      <c r="WIY976" s="26"/>
      <c r="WIZ976" s="26"/>
      <c r="WJA976" s="26"/>
      <c r="WJB976" s="26"/>
      <c r="WJC976" s="26"/>
      <c r="WJD976" s="26"/>
      <c r="WJE976" s="26"/>
      <c r="WJF976" s="26"/>
      <c r="WJG976" s="26"/>
      <c r="WJH976" s="26"/>
      <c r="WJI976" s="26"/>
      <c r="WJJ976" s="26"/>
      <c r="WJK976" s="26"/>
      <c r="WJL976" s="26"/>
      <c r="WJM976" s="26"/>
      <c r="WJN976" s="26"/>
      <c r="WJO976" s="26"/>
      <c r="WJP976" s="26"/>
      <c r="WJQ976" s="26"/>
      <c r="WJR976" s="26"/>
      <c r="WJS976" s="26"/>
      <c r="WJT976" s="26"/>
      <c r="WJU976" s="26"/>
      <c r="WJV976" s="26"/>
      <c r="WJW976" s="26"/>
      <c r="WJX976" s="26"/>
      <c r="WJY976" s="26"/>
      <c r="WJZ976" s="26"/>
      <c r="WKA976" s="26"/>
      <c r="WKB976" s="26"/>
      <c r="WKC976" s="26"/>
      <c r="WKD976" s="26"/>
      <c r="WKE976" s="26"/>
      <c r="WKF976" s="26"/>
      <c r="WKG976" s="26"/>
      <c r="WKH976" s="26"/>
      <c r="WKI976" s="26"/>
      <c r="WKJ976" s="26"/>
      <c r="WKK976" s="26"/>
      <c r="WKL976" s="26"/>
      <c r="WKM976" s="26"/>
      <c r="WKN976" s="26"/>
      <c r="WKO976" s="26"/>
      <c r="WKP976" s="26"/>
      <c r="WKQ976" s="26"/>
      <c r="WKR976" s="26"/>
      <c r="WKS976" s="26"/>
      <c r="WKT976" s="26"/>
      <c r="WKU976" s="26"/>
      <c r="WKV976" s="26"/>
      <c r="WKW976" s="26"/>
      <c r="WKX976" s="26"/>
      <c r="WKY976" s="26"/>
      <c r="WKZ976" s="26"/>
      <c r="WLA976" s="26"/>
      <c r="WLB976" s="26"/>
      <c r="WLC976" s="26"/>
      <c r="WLD976" s="26"/>
      <c r="WLE976" s="26"/>
      <c r="WLF976" s="26"/>
      <c r="WLG976" s="26"/>
      <c r="WLH976" s="26"/>
      <c r="WLI976" s="26"/>
      <c r="WLJ976" s="26"/>
      <c r="WLK976" s="26"/>
      <c r="WLL976" s="26"/>
      <c r="WLM976" s="26"/>
      <c r="WLN976" s="26"/>
      <c r="WLO976" s="26"/>
      <c r="WLP976" s="26"/>
      <c r="WLQ976" s="26"/>
      <c r="WLR976" s="26"/>
      <c r="WLS976" s="26"/>
      <c r="WLT976" s="26"/>
      <c r="WLU976" s="26"/>
      <c r="WLV976" s="26"/>
      <c r="WLW976" s="26"/>
      <c r="WLX976" s="26"/>
      <c r="WLY976" s="26"/>
      <c r="WLZ976" s="26"/>
      <c r="WMA976" s="26"/>
      <c r="WMB976" s="26"/>
      <c r="WMC976" s="26"/>
      <c r="WMD976" s="26"/>
      <c r="WME976" s="26"/>
      <c r="WMF976" s="26"/>
      <c r="WMG976" s="26"/>
      <c r="WMH976" s="26"/>
      <c r="WMI976" s="26"/>
      <c r="WMJ976" s="26"/>
      <c r="WMK976" s="26"/>
      <c r="WML976" s="26"/>
      <c r="WMM976" s="26"/>
      <c r="WMN976" s="26"/>
      <c r="WMO976" s="26"/>
      <c r="WMP976" s="26"/>
      <c r="WMQ976" s="26"/>
      <c r="WMR976" s="26"/>
      <c r="WMS976" s="26"/>
      <c r="WMT976" s="26"/>
      <c r="WMU976" s="26"/>
      <c r="WMV976" s="26"/>
      <c r="WMW976" s="26"/>
      <c r="WMX976" s="26"/>
      <c r="WMY976" s="26"/>
      <c r="WMZ976" s="26"/>
      <c r="WNA976" s="26"/>
      <c r="WNB976" s="26"/>
      <c r="WNC976" s="26"/>
      <c r="WND976" s="26"/>
      <c r="WNE976" s="26"/>
      <c r="WNF976" s="26"/>
      <c r="WNG976" s="26"/>
      <c r="WNH976" s="26"/>
      <c r="WNI976" s="26"/>
      <c r="WNJ976" s="26"/>
      <c r="WNK976" s="26"/>
      <c r="WNL976" s="26"/>
      <c r="WNM976" s="26"/>
      <c r="WNN976" s="26"/>
      <c r="WNO976" s="26"/>
      <c r="WNP976" s="26"/>
      <c r="WNQ976" s="26"/>
      <c r="WNR976" s="26"/>
      <c r="WNS976" s="26"/>
      <c r="WNT976" s="26"/>
      <c r="WNU976" s="26"/>
      <c r="WNV976" s="26"/>
      <c r="WNW976" s="26"/>
      <c r="WNX976" s="26"/>
      <c r="WNY976" s="26"/>
      <c r="WNZ976" s="26"/>
      <c r="WOA976" s="26"/>
      <c r="WOB976" s="26"/>
      <c r="WOC976" s="26"/>
      <c r="WOD976" s="26"/>
      <c r="WOE976" s="26"/>
      <c r="WOF976" s="26"/>
      <c r="WOG976" s="26"/>
      <c r="WOH976" s="26"/>
      <c r="WOI976" s="26"/>
      <c r="WOJ976" s="26"/>
      <c r="WOK976" s="26"/>
      <c r="WOL976" s="26"/>
      <c r="WOM976" s="26"/>
      <c r="WON976" s="26"/>
      <c r="WOO976" s="26"/>
      <c r="WOP976" s="26"/>
      <c r="WOQ976" s="26"/>
      <c r="WOR976" s="26"/>
      <c r="WOS976" s="26"/>
      <c r="WOT976" s="26"/>
      <c r="WOU976" s="26"/>
      <c r="WOV976" s="26"/>
      <c r="WOW976" s="26"/>
      <c r="WOX976" s="26"/>
      <c r="WOY976" s="26"/>
      <c r="WOZ976" s="26"/>
      <c r="WPA976" s="26"/>
      <c r="WPB976" s="26"/>
      <c r="WPC976" s="26"/>
      <c r="WPD976" s="26"/>
      <c r="WPE976" s="26"/>
      <c r="WPF976" s="26"/>
      <c r="WPG976" s="26"/>
      <c r="WPH976" s="26"/>
      <c r="WPI976" s="26"/>
      <c r="WPJ976" s="26"/>
      <c r="WPK976" s="26"/>
      <c r="WPL976" s="26"/>
      <c r="WPM976" s="26"/>
      <c r="WPN976" s="26"/>
      <c r="WPO976" s="26"/>
      <c r="WPP976" s="26"/>
      <c r="WPQ976" s="26"/>
      <c r="WPR976" s="26"/>
      <c r="WPS976" s="26"/>
      <c r="WPT976" s="26"/>
      <c r="WPU976" s="26"/>
      <c r="WPV976" s="26"/>
      <c r="WPW976" s="26"/>
      <c r="WPX976" s="26"/>
      <c r="WPY976" s="26"/>
      <c r="WPZ976" s="26"/>
      <c r="WQA976" s="26"/>
      <c r="WQB976" s="26"/>
      <c r="WQC976" s="26"/>
      <c r="WQD976" s="26"/>
      <c r="WQE976" s="26"/>
      <c r="WQF976" s="26"/>
      <c r="WQG976" s="26"/>
      <c r="WQH976" s="26"/>
      <c r="WQI976" s="26"/>
      <c r="WQJ976" s="26"/>
      <c r="WQK976" s="26"/>
      <c r="WQL976" s="26"/>
      <c r="WQM976" s="26"/>
      <c r="WQN976" s="26"/>
      <c r="WQO976" s="26"/>
      <c r="WQP976" s="26"/>
      <c r="WQQ976" s="26"/>
      <c r="WQR976" s="26"/>
      <c r="WQS976" s="26"/>
      <c r="WQT976" s="26"/>
      <c r="WQU976" s="26"/>
      <c r="WQV976" s="26"/>
      <c r="WQW976" s="26"/>
      <c r="WQX976" s="26"/>
      <c r="WQY976" s="26"/>
      <c r="WQZ976" s="26"/>
      <c r="WRA976" s="26"/>
      <c r="WRB976" s="26"/>
      <c r="WRC976" s="26"/>
      <c r="WRD976" s="26"/>
      <c r="WRE976" s="26"/>
      <c r="WRF976" s="26"/>
      <c r="WRG976" s="26"/>
      <c r="WRH976" s="26"/>
      <c r="WRI976" s="26"/>
      <c r="WRJ976" s="26"/>
      <c r="WRK976" s="26"/>
      <c r="WRL976" s="26"/>
      <c r="WRM976" s="26"/>
      <c r="WRN976" s="26"/>
      <c r="WRO976" s="26"/>
      <c r="WRP976" s="26"/>
      <c r="WRQ976" s="26"/>
      <c r="WRR976" s="26"/>
      <c r="WRS976" s="26"/>
      <c r="WRT976" s="26"/>
      <c r="WRU976" s="26"/>
      <c r="WRV976" s="26"/>
      <c r="WRW976" s="26"/>
      <c r="WRX976" s="26"/>
      <c r="WRY976" s="26"/>
      <c r="WRZ976" s="26"/>
      <c r="WSA976" s="26"/>
      <c r="WSB976" s="26"/>
      <c r="WSC976" s="26"/>
      <c r="WSD976" s="26"/>
      <c r="WSE976" s="26"/>
      <c r="WSF976" s="26"/>
      <c r="WSG976" s="26"/>
      <c r="WSH976" s="26"/>
      <c r="WSI976" s="26"/>
      <c r="WSJ976" s="26"/>
      <c r="WSK976" s="26"/>
      <c r="WSL976" s="26"/>
      <c r="WSM976" s="26"/>
      <c r="WSN976" s="26"/>
      <c r="WSO976" s="26"/>
      <c r="WSP976" s="26"/>
      <c r="WSQ976" s="26"/>
      <c r="WSR976" s="26"/>
      <c r="WSS976" s="26"/>
      <c r="WST976" s="26"/>
      <c r="WSU976" s="26"/>
      <c r="WSV976" s="26"/>
      <c r="WSW976" s="26"/>
      <c r="WSX976" s="26"/>
      <c r="WSY976" s="26"/>
      <c r="WSZ976" s="26"/>
      <c r="WTA976" s="26"/>
      <c r="WTB976" s="26"/>
      <c r="WTC976" s="26"/>
      <c r="WTD976" s="26"/>
      <c r="WTE976" s="26"/>
      <c r="WTF976" s="26"/>
      <c r="WTG976" s="26"/>
      <c r="WTH976" s="26"/>
      <c r="WTI976" s="26"/>
      <c r="WTJ976" s="26"/>
      <c r="WTK976" s="26"/>
      <c r="WTL976" s="26"/>
      <c r="WTM976" s="26"/>
      <c r="WTN976" s="26"/>
      <c r="WTO976" s="26"/>
      <c r="WTP976" s="26"/>
      <c r="WTQ976" s="26"/>
      <c r="WTR976" s="26"/>
      <c r="WTS976" s="26"/>
      <c r="WTT976" s="26"/>
      <c r="WTU976" s="26"/>
      <c r="WTV976" s="26"/>
      <c r="WTW976" s="26"/>
      <c r="WTX976" s="26"/>
      <c r="WTY976" s="26"/>
      <c r="WTZ976" s="26"/>
      <c r="WUA976" s="26"/>
      <c r="WUB976" s="26"/>
      <c r="WUC976" s="26"/>
      <c r="WUD976" s="26"/>
      <c r="WUE976" s="26"/>
      <c r="WUF976" s="26"/>
      <c r="WUG976" s="26"/>
      <c r="WUH976" s="26"/>
      <c r="WUI976" s="26"/>
      <c r="WUJ976" s="26"/>
      <c r="WUK976" s="26"/>
      <c r="WUL976" s="26"/>
      <c r="WUM976" s="26"/>
      <c r="WUN976" s="26"/>
      <c r="WUO976" s="26"/>
      <c r="WUP976" s="26"/>
      <c r="WUQ976" s="26"/>
      <c r="WUR976" s="26"/>
      <c r="WUS976" s="26"/>
      <c r="WUT976" s="26"/>
      <c r="WUU976" s="26"/>
      <c r="WUV976" s="26"/>
      <c r="WUW976" s="26"/>
      <c r="WUX976" s="26"/>
      <c r="WUY976" s="26"/>
      <c r="WUZ976" s="26"/>
      <c r="WVA976" s="26"/>
      <c r="WVB976" s="26"/>
      <c r="WVC976" s="26"/>
      <c r="WVD976" s="26"/>
      <c r="WVE976" s="26"/>
      <c r="WVF976" s="26"/>
      <c r="WVG976" s="26"/>
      <c r="WVH976" s="26"/>
      <c r="WVI976" s="26"/>
      <c r="WVJ976" s="26"/>
      <c r="WVK976" s="26"/>
      <c r="WVL976" s="26"/>
      <c r="WVM976" s="26"/>
      <c r="WVN976" s="26"/>
      <c r="WVO976" s="26"/>
      <c r="WVP976" s="26"/>
      <c r="WVQ976" s="26"/>
      <c r="WVR976" s="26"/>
      <c r="WVS976" s="26"/>
      <c r="WVT976" s="26"/>
      <c r="WVU976" s="26"/>
      <c r="WVV976" s="26"/>
      <c r="WVW976" s="26"/>
      <c r="WVX976" s="26"/>
      <c r="WVY976" s="26"/>
      <c r="WVZ976" s="26"/>
      <c r="WWA976" s="26"/>
      <c r="WWB976" s="26"/>
      <c r="WWC976" s="26"/>
      <c r="WWD976" s="26"/>
      <c r="WWE976" s="26"/>
      <c r="WWF976" s="26"/>
      <c r="WWG976" s="26"/>
      <c r="WWH976" s="26"/>
      <c r="WWI976" s="26"/>
      <c r="WWJ976" s="26"/>
      <c r="WWK976" s="26"/>
      <c r="WWL976" s="26"/>
      <c r="WWM976" s="26"/>
      <c r="WWN976" s="26"/>
      <c r="WWO976" s="26"/>
      <c r="WWP976" s="26"/>
      <c r="WWQ976" s="26"/>
      <c r="WWR976" s="26"/>
      <c r="WWS976" s="26"/>
      <c r="WWT976" s="26"/>
      <c r="WWU976" s="26"/>
      <c r="WWV976" s="26"/>
      <c r="WWW976" s="26"/>
      <c r="WWX976" s="26"/>
      <c r="WWY976" s="26"/>
      <c r="WWZ976" s="26"/>
      <c r="WXA976" s="26"/>
      <c r="WXB976" s="26"/>
      <c r="WXC976" s="26"/>
      <c r="WXD976" s="26"/>
      <c r="WXE976" s="26"/>
      <c r="WXF976" s="26"/>
      <c r="WXG976" s="26"/>
      <c r="WXH976" s="26"/>
      <c r="WXI976" s="26"/>
      <c r="WXJ976" s="26"/>
      <c r="WXK976" s="26"/>
      <c r="WXL976" s="26"/>
      <c r="WXM976" s="26"/>
      <c r="WXN976" s="26"/>
      <c r="WXO976" s="26"/>
      <c r="WXP976" s="26"/>
      <c r="WXQ976" s="26"/>
      <c r="WXR976" s="26"/>
    </row>
    <row r="977" spans="1:16190" s="11" customFormat="1" x14ac:dyDescent="0.3">
      <c r="A977" s="19"/>
      <c r="B977" s="19"/>
      <c r="C977" s="20"/>
      <c r="D977" s="23"/>
      <c r="E977" s="22"/>
      <c r="F977" s="23"/>
      <c r="G977" s="46"/>
      <c r="H977" s="46"/>
      <c r="I977" s="23"/>
      <c r="J977" s="23"/>
      <c r="K977" s="28"/>
      <c r="L977" s="23"/>
      <c r="M977" s="24"/>
      <c r="N977" s="22"/>
      <c r="O977" s="22"/>
      <c r="P977" s="22"/>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6"/>
      <c r="BW977" s="26"/>
      <c r="BX977" s="26"/>
      <c r="BY977" s="26"/>
      <c r="BZ977" s="26"/>
      <c r="CA977" s="26"/>
      <c r="CB977" s="26"/>
      <c r="CC977" s="26"/>
      <c r="CD977" s="26"/>
      <c r="CE977" s="26"/>
      <c r="CF977" s="26"/>
      <c r="CG977" s="26"/>
      <c r="CH977" s="26"/>
      <c r="CI977" s="26"/>
      <c r="CJ977" s="26"/>
      <c r="CK977" s="26"/>
      <c r="CL977" s="26"/>
      <c r="CM977" s="26"/>
      <c r="CN977" s="26"/>
      <c r="CO977" s="26"/>
      <c r="CP977" s="26"/>
      <c r="CQ977" s="26"/>
      <c r="CR977" s="26"/>
      <c r="CS977" s="26"/>
      <c r="CT977" s="26"/>
      <c r="CU977" s="26"/>
      <c r="CV977" s="26"/>
      <c r="CW977" s="26"/>
      <c r="CX977" s="26"/>
      <c r="CY977" s="26"/>
      <c r="CZ977" s="26"/>
      <c r="DA977" s="26"/>
      <c r="DB977" s="26"/>
      <c r="DC977" s="26"/>
      <c r="DD977" s="26"/>
      <c r="DE977" s="26"/>
      <c r="DF977" s="26"/>
      <c r="DG977" s="26"/>
      <c r="DH977" s="26"/>
      <c r="DI977" s="26"/>
      <c r="DJ977" s="26"/>
      <c r="DK977" s="26"/>
      <c r="DL977" s="26"/>
      <c r="DM977" s="26"/>
      <c r="DN977" s="26"/>
      <c r="DO977" s="26"/>
      <c r="DP977" s="26"/>
      <c r="DQ977" s="26"/>
      <c r="DR977" s="26"/>
      <c r="DS977" s="26"/>
      <c r="DT977" s="26"/>
      <c r="DU977" s="26"/>
      <c r="DV977" s="26"/>
      <c r="DW977" s="26"/>
      <c r="DX977" s="26"/>
      <c r="DY977" s="26"/>
      <c r="DZ977" s="26"/>
      <c r="EA977" s="26"/>
      <c r="EB977" s="26"/>
      <c r="EC977" s="26"/>
      <c r="ED977" s="26"/>
      <c r="EE977" s="26"/>
      <c r="EF977" s="26"/>
      <c r="EG977" s="26"/>
      <c r="EH977" s="26"/>
      <c r="EI977" s="26"/>
      <c r="EJ977" s="26"/>
      <c r="EK977" s="26"/>
      <c r="EL977" s="26"/>
      <c r="EM977" s="26"/>
      <c r="EN977" s="26"/>
      <c r="EO977" s="26"/>
      <c r="EP977" s="26"/>
      <c r="EQ977" s="26"/>
      <c r="ER977" s="26"/>
      <c r="ES977" s="26"/>
      <c r="ET977" s="26"/>
      <c r="EU977" s="26"/>
      <c r="EV977" s="26"/>
      <c r="EW977" s="26"/>
      <c r="EX977" s="26"/>
      <c r="EY977" s="26"/>
      <c r="EZ977" s="26"/>
      <c r="FA977" s="26"/>
      <c r="FB977" s="26"/>
      <c r="FC977" s="26"/>
      <c r="FD977" s="26"/>
      <c r="FE977" s="26"/>
      <c r="FF977" s="26"/>
      <c r="FG977" s="26"/>
      <c r="FH977" s="26"/>
      <c r="FI977" s="26"/>
      <c r="FJ977" s="26"/>
      <c r="FK977" s="26"/>
      <c r="FL977" s="26"/>
      <c r="FM977" s="26"/>
      <c r="FN977" s="26"/>
      <c r="FO977" s="26"/>
      <c r="FP977" s="26"/>
      <c r="FQ977" s="26"/>
      <c r="FR977" s="26"/>
      <c r="FS977" s="26"/>
      <c r="FT977" s="26"/>
      <c r="FU977" s="26"/>
      <c r="FV977" s="26"/>
      <c r="FW977" s="26"/>
      <c r="FX977" s="26"/>
      <c r="FY977" s="26"/>
      <c r="FZ977" s="26"/>
      <c r="GA977" s="26"/>
      <c r="GB977" s="26"/>
      <c r="GC977" s="26"/>
      <c r="GD977" s="26"/>
      <c r="GE977" s="26"/>
      <c r="GF977" s="26"/>
      <c r="GG977" s="26"/>
      <c r="GH977" s="26"/>
      <c r="GI977" s="26"/>
      <c r="GJ977" s="26"/>
      <c r="GK977" s="26"/>
      <c r="GL977" s="26"/>
      <c r="GM977" s="26"/>
      <c r="GN977" s="26"/>
      <c r="GO977" s="26"/>
      <c r="GP977" s="26"/>
      <c r="GQ977" s="26"/>
      <c r="GR977" s="26"/>
      <c r="GS977" s="26"/>
      <c r="GT977" s="26"/>
      <c r="GU977" s="26"/>
      <c r="GV977" s="26"/>
      <c r="GW977" s="26"/>
      <c r="GX977" s="26"/>
      <c r="GY977" s="26"/>
      <c r="GZ977" s="26"/>
      <c r="HA977" s="26"/>
      <c r="HB977" s="26"/>
      <c r="HC977" s="26"/>
      <c r="HD977" s="26"/>
      <c r="HE977" s="26"/>
      <c r="HF977" s="26"/>
      <c r="HG977" s="26"/>
      <c r="HH977" s="26"/>
      <c r="HI977" s="26"/>
      <c r="HJ977" s="26"/>
      <c r="HK977" s="26"/>
      <c r="HL977" s="26"/>
      <c r="HM977" s="26"/>
      <c r="HN977" s="26"/>
      <c r="HO977" s="26"/>
      <c r="HP977" s="26"/>
      <c r="HQ977" s="26"/>
      <c r="HR977" s="26"/>
      <c r="HS977" s="26"/>
      <c r="HT977" s="26"/>
      <c r="HU977" s="26"/>
      <c r="HV977" s="26"/>
      <c r="HW977" s="26"/>
      <c r="HX977" s="26"/>
      <c r="HY977" s="26"/>
      <c r="HZ977" s="26"/>
      <c r="IA977" s="26"/>
      <c r="IB977" s="26"/>
      <c r="IC977" s="26"/>
      <c r="ID977" s="26"/>
      <c r="IE977" s="26"/>
      <c r="IF977" s="26"/>
      <c r="IG977" s="26"/>
      <c r="IH977" s="26"/>
      <c r="II977" s="26"/>
      <c r="IJ977" s="26"/>
      <c r="IK977" s="26"/>
      <c r="IL977" s="26"/>
      <c r="IM977" s="26"/>
      <c r="IN977" s="26"/>
      <c r="IO977" s="26"/>
      <c r="IP977" s="26"/>
      <c r="IQ977" s="26"/>
      <c r="IR977" s="26"/>
      <c r="IS977" s="26"/>
      <c r="IT977" s="26"/>
      <c r="IU977" s="26"/>
      <c r="IV977" s="26"/>
      <c r="IW977" s="26"/>
      <c r="IX977" s="26"/>
      <c r="IY977" s="26"/>
      <c r="IZ977" s="26"/>
      <c r="JA977" s="26"/>
      <c r="JB977" s="26"/>
      <c r="JC977" s="26"/>
      <c r="JD977" s="26"/>
      <c r="JE977" s="26"/>
      <c r="JF977" s="26"/>
      <c r="JG977" s="26"/>
      <c r="JH977" s="26"/>
      <c r="JI977" s="26"/>
      <c r="JJ977" s="26"/>
      <c r="JK977" s="26"/>
      <c r="JL977" s="26"/>
      <c r="JM977" s="26"/>
      <c r="JN977" s="26"/>
      <c r="JO977" s="26"/>
      <c r="JP977" s="26"/>
      <c r="JQ977" s="26"/>
      <c r="JR977" s="26"/>
      <c r="JS977" s="26"/>
      <c r="JT977" s="26"/>
      <c r="JU977" s="26"/>
      <c r="JV977" s="26"/>
      <c r="JW977" s="26"/>
      <c r="JX977" s="26"/>
      <c r="JY977" s="26"/>
      <c r="JZ977" s="26"/>
      <c r="KA977" s="26"/>
      <c r="KB977" s="26"/>
      <c r="KC977" s="26"/>
      <c r="KD977" s="26"/>
      <c r="KE977" s="26"/>
      <c r="KF977" s="26"/>
      <c r="KG977" s="26"/>
      <c r="KH977" s="26"/>
      <c r="KI977" s="26"/>
      <c r="KJ977" s="26"/>
      <c r="KK977" s="26"/>
      <c r="KL977" s="26"/>
      <c r="KM977" s="26"/>
      <c r="KN977" s="26"/>
      <c r="KO977" s="26"/>
      <c r="KP977" s="26"/>
      <c r="KQ977" s="26"/>
      <c r="KR977" s="26"/>
      <c r="KS977" s="26"/>
      <c r="KT977" s="26"/>
      <c r="KU977" s="26"/>
      <c r="KV977" s="26"/>
      <c r="KW977" s="26"/>
      <c r="KX977" s="26"/>
      <c r="KY977" s="26"/>
      <c r="KZ977" s="26"/>
      <c r="LA977" s="26"/>
      <c r="LB977" s="26"/>
      <c r="LC977" s="26"/>
      <c r="LD977" s="26"/>
      <c r="LE977" s="26"/>
      <c r="LF977" s="26"/>
      <c r="LG977" s="26"/>
      <c r="LH977" s="26"/>
      <c r="LI977" s="26"/>
      <c r="LJ977" s="26"/>
      <c r="LK977" s="26"/>
      <c r="LL977" s="26"/>
      <c r="LM977" s="26"/>
      <c r="LN977" s="26"/>
      <c r="LO977" s="26"/>
      <c r="LP977" s="26"/>
      <c r="LQ977" s="26"/>
      <c r="LR977" s="26"/>
      <c r="LS977" s="26"/>
      <c r="LT977" s="26"/>
      <c r="LU977" s="26"/>
      <c r="LV977" s="26"/>
      <c r="LW977" s="26"/>
      <c r="LX977" s="26"/>
      <c r="LY977" s="26"/>
      <c r="LZ977" s="26"/>
      <c r="MA977" s="26"/>
      <c r="MB977" s="26"/>
      <c r="MC977" s="26"/>
      <c r="MD977" s="26"/>
      <c r="ME977" s="26"/>
      <c r="MF977" s="26"/>
      <c r="MG977" s="26"/>
      <c r="MH977" s="26"/>
      <c r="MI977" s="26"/>
      <c r="MJ977" s="26"/>
      <c r="MK977" s="26"/>
      <c r="ML977" s="26"/>
      <c r="MM977" s="26"/>
      <c r="MN977" s="26"/>
      <c r="MO977" s="26"/>
      <c r="MP977" s="26"/>
      <c r="MQ977" s="26"/>
      <c r="MR977" s="26"/>
      <c r="MS977" s="26"/>
      <c r="MT977" s="26"/>
      <c r="MU977" s="26"/>
      <c r="MV977" s="26"/>
      <c r="MW977" s="26"/>
      <c r="MX977" s="26"/>
      <c r="MY977" s="26"/>
      <c r="MZ977" s="26"/>
      <c r="NA977" s="26"/>
      <c r="NB977" s="26"/>
      <c r="NC977" s="26"/>
      <c r="ND977" s="26"/>
      <c r="NE977" s="26"/>
      <c r="NF977" s="26"/>
      <c r="NG977" s="26"/>
      <c r="NH977" s="26"/>
      <c r="NI977" s="26"/>
      <c r="NJ977" s="26"/>
      <c r="NK977" s="26"/>
      <c r="NL977" s="26"/>
      <c r="NM977" s="26"/>
      <c r="NN977" s="26"/>
      <c r="NO977" s="26"/>
      <c r="NP977" s="26"/>
      <c r="NQ977" s="26"/>
      <c r="NR977" s="26"/>
      <c r="NS977" s="26"/>
      <c r="NT977" s="26"/>
      <c r="NU977" s="26"/>
      <c r="NV977" s="26"/>
      <c r="NW977" s="26"/>
      <c r="NX977" s="26"/>
      <c r="NY977" s="26"/>
      <c r="NZ977" s="26"/>
      <c r="OA977" s="26"/>
      <c r="OB977" s="26"/>
      <c r="OC977" s="26"/>
      <c r="OD977" s="26"/>
      <c r="OE977" s="26"/>
      <c r="OF977" s="26"/>
      <c r="OG977" s="26"/>
      <c r="OH977" s="26"/>
      <c r="OI977" s="26"/>
      <c r="OJ977" s="26"/>
      <c r="OK977" s="26"/>
      <c r="OL977" s="26"/>
      <c r="OM977" s="26"/>
      <c r="ON977" s="26"/>
      <c r="OO977" s="26"/>
      <c r="OP977" s="26"/>
      <c r="OQ977" s="26"/>
      <c r="OR977" s="26"/>
      <c r="OS977" s="26"/>
      <c r="OT977" s="26"/>
      <c r="OU977" s="26"/>
      <c r="OV977" s="26"/>
      <c r="OW977" s="26"/>
      <c r="OX977" s="26"/>
      <c r="OY977" s="26"/>
      <c r="OZ977" s="26"/>
      <c r="PA977" s="26"/>
      <c r="PB977" s="26"/>
      <c r="PC977" s="26"/>
      <c r="PD977" s="26"/>
      <c r="PE977" s="26"/>
      <c r="PF977" s="26"/>
      <c r="PG977" s="26"/>
      <c r="PH977" s="26"/>
      <c r="PI977" s="26"/>
      <c r="PJ977" s="26"/>
      <c r="PK977" s="26"/>
      <c r="PL977" s="26"/>
      <c r="PM977" s="26"/>
      <c r="PN977" s="26"/>
      <c r="PO977" s="26"/>
      <c r="PP977" s="26"/>
      <c r="PQ977" s="26"/>
      <c r="PR977" s="26"/>
      <c r="PS977" s="26"/>
      <c r="PT977" s="26"/>
      <c r="PU977" s="26"/>
      <c r="PV977" s="26"/>
      <c r="PW977" s="26"/>
      <c r="PX977" s="26"/>
      <c r="PY977" s="26"/>
      <c r="PZ977" s="26"/>
      <c r="QA977" s="26"/>
      <c r="QB977" s="26"/>
      <c r="QC977" s="26"/>
      <c r="QD977" s="26"/>
      <c r="QE977" s="26"/>
      <c r="QF977" s="26"/>
      <c r="QG977" s="26"/>
      <c r="QH977" s="26"/>
      <c r="QI977" s="26"/>
      <c r="QJ977" s="26"/>
      <c r="QK977" s="26"/>
      <c r="QL977" s="26"/>
      <c r="QM977" s="26"/>
      <c r="QN977" s="26"/>
      <c r="QO977" s="26"/>
      <c r="QP977" s="26"/>
      <c r="QQ977" s="26"/>
      <c r="QR977" s="26"/>
      <c r="QS977" s="26"/>
      <c r="QT977" s="26"/>
      <c r="QU977" s="26"/>
      <c r="QV977" s="26"/>
      <c r="QW977" s="26"/>
      <c r="QX977" s="26"/>
      <c r="QY977" s="26"/>
      <c r="QZ977" s="26"/>
      <c r="RA977" s="26"/>
      <c r="RB977" s="26"/>
      <c r="RC977" s="26"/>
      <c r="RD977" s="26"/>
      <c r="RE977" s="26"/>
      <c r="RF977" s="26"/>
      <c r="RG977" s="26"/>
      <c r="RH977" s="26"/>
      <c r="RI977" s="26"/>
      <c r="RJ977" s="26"/>
      <c r="RK977" s="26"/>
      <c r="RL977" s="26"/>
      <c r="RM977" s="26"/>
      <c r="RN977" s="26"/>
      <c r="RO977" s="26"/>
      <c r="RP977" s="26"/>
      <c r="RQ977" s="26"/>
      <c r="RR977" s="26"/>
      <c r="RS977" s="26"/>
      <c r="RT977" s="26"/>
      <c r="RU977" s="26"/>
      <c r="RV977" s="26"/>
      <c r="RW977" s="26"/>
      <c r="RX977" s="26"/>
      <c r="RY977" s="26"/>
      <c r="RZ977" s="26"/>
      <c r="SA977" s="26"/>
      <c r="SB977" s="26"/>
      <c r="SC977" s="26"/>
      <c r="SD977" s="26"/>
      <c r="SE977" s="26"/>
      <c r="SF977" s="26"/>
      <c r="SG977" s="26"/>
      <c r="SH977" s="26"/>
      <c r="SI977" s="26"/>
      <c r="SJ977" s="26"/>
      <c r="SK977" s="26"/>
      <c r="SL977" s="26"/>
      <c r="SM977" s="26"/>
      <c r="SN977" s="26"/>
      <c r="SO977" s="26"/>
      <c r="SP977" s="26"/>
      <c r="SQ977" s="26"/>
      <c r="SR977" s="26"/>
      <c r="SS977" s="26"/>
      <c r="ST977" s="26"/>
      <c r="SU977" s="26"/>
      <c r="SV977" s="26"/>
      <c r="SW977" s="26"/>
      <c r="SX977" s="26"/>
      <c r="SY977" s="26"/>
      <c r="SZ977" s="26"/>
      <c r="TA977" s="26"/>
      <c r="TB977" s="26"/>
      <c r="TC977" s="26"/>
      <c r="TD977" s="26"/>
      <c r="TE977" s="26"/>
      <c r="TF977" s="26"/>
      <c r="TG977" s="26"/>
      <c r="TH977" s="26"/>
      <c r="TI977" s="26"/>
      <c r="TJ977" s="26"/>
      <c r="TK977" s="26"/>
      <c r="TL977" s="26"/>
      <c r="TM977" s="26"/>
      <c r="TN977" s="26"/>
      <c r="TO977" s="26"/>
      <c r="TP977" s="26"/>
      <c r="TQ977" s="26"/>
      <c r="TR977" s="26"/>
      <c r="TS977" s="26"/>
      <c r="TT977" s="26"/>
      <c r="TU977" s="26"/>
      <c r="TV977" s="26"/>
      <c r="TW977" s="26"/>
      <c r="TX977" s="26"/>
      <c r="TY977" s="26"/>
      <c r="TZ977" s="26"/>
      <c r="UA977" s="26"/>
      <c r="UB977" s="26"/>
      <c r="UC977" s="26"/>
      <c r="UD977" s="26"/>
      <c r="UE977" s="26"/>
      <c r="UF977" s="26"/>
      <c r="UG977" s="26"/>
      <c r="UH977" s="26"/>
      <c r="UI977" s="26"/>
      <c r="UJ977" s="26"/>
      <c r="UK977" s="26"/>
      <c r="UL977" s="26"/>
      <c r="UM977" s="26"/>
      <c r="UN977" s="26"/>
      <c r="UO977" s="26"/>
      <c r="UP977" s="26"/>
      <c r="UQ977" s="26"/>
      <c r="UR977" s="26"/>
      <c r="US977" s="26"/>
      <c r="UT977" s="26"/>
      <c r="UU977" s="26"/>
      <c r="UV977" s="26"/>
      <c r="UW977" s="26"/>
      <c r="UX977" s="26"/>
      <c r="UY977" s="26"/>
      <c r="UZ977" s="26"/>
      <c r="VA977" s="26"/>
      <c r="VB977" s="26"/>
      <c r="VC977" s="26"/>
      <c r="VD977" s="26"/>
      <c r="VE977" s="26"/>
      <c r="VF977" s="26"/>
      <c r="VG977" s="26"/>
      <c r="VH977" s="26"/>
      <c r="VI977" s="26"/>
      <c r="VJ977" s="26"/>
      <c r="VK977" s="26"/>
      <c r="VL977" s="26"/>
      <c r="VM977" s="26"/>
      <c r="VN977" s="26"/>
      <c r="VO977" s="26"/>
      <c r="VP977" s="26"/>
      <c r="VQ977" s="26"/>
      <c r="VR977" s="26"/>
      <c r="VS977" s="26"/>
      <c r="VT977" s="26"/>
      <c r="VU977" s="26"/>
      <c r="VV977" s="26"/>
      <c r="VW977" s="26"/>
      <c r="VX977" s="26"/>
      <c r="VY977" s="26"/>
      <c r="VZ977" s="26"/>
      <c r="WA977" s="26"/>
      <c r="WB977" s="26"/>
      <c r="WC977" s="26"/>
      <c r="WD977" s="26"/>
      <c r="WE977" s="26"/>
      <c r="WF977" s="26"/>
      <c r="WG977" s="26"/>
      <c r="WH977" s="26"/>
      <c r="WI977" s="26"/>
      <c r="WJ977" s="26"/>
      <c r="WK977" s="26"/>
      <c r="WL977" s="26"/>
      <c r="WM977" s="26"/>
      <c r="WN977" s="26"/>
      <c r="WO977" s="26"/>
      <c r="WP977" s="26"/>
      <c r="WQ977" s="26"/>
      <c r="WR977" s="26"/>
      <c r="WS977" s="26"/>
      <c r="WT977" s="26"/>
      <c r="WU977" s="26"/>
      <c r="WV977" s="26"/>
      <c r="WW977" s="26"/>
      <c r="WX977" s="26"/>
      <c r="WY977" s="26"/>
      <c r="WZ977" s="26"/>
      <c r="XA977" s="26"/>
      <c r="XB977" s="26"/>
      <c r="XC977" s="26"/>
      <c r="XD977" s="26"/>
      <c r="XE977" s="26"/>
      <c r="XF977" s="26"/>
      <c r="XG977" s="26"/>
      <c r="XH977" s="26"/>
      <c r="XI977" s="26"/>
      <c r="XJ977" s="26"/>
      <c r="XK977" s="26"/>
      <c r="XL977" s="26"/>
      <c r="XM977" s="26"/>
      <c r="XN977" s="26"/>
      <c r="XO977" s="26"/>
      <c r="XP977" s="26"/>
      <c r="XQ977" s="26"/>
      <c r="XR977" s="26"/>
      <c r="XS977" s="26"/>
      <c r="XT977" s="26"/>
      <c r="XU977" s="26"/>
      <c r="XV977" s="26"/>
      <c r="XW977" s="26"/>
      <c r="XX977" s="26"/>
      <c r="XY977" s="26"/>
      <c r="XZ977" s="26"/>
      <c r="YA977" s="26"/>
      <c r="YB977" s="26"/>
      <c r="YC977" s="26"/>
      <c r="YD977" s="26"/>
      <c r="YE977" s="26"/>
      <c r="YF977" s="26"/>
      <c r="YG977" s="26"/>
      <c r="YH977" s="26"/>
      <c r="YI977" s="26"/>
      <c r="YJ977" s="26"/>
      <c r="YK977" s="26"/>
      <c r="YL977" s="26"/>
      <c r="YM977" s="26"/>
      <c r="YN977" s="26"/>
      <c r="YO977" s="26"/>
      <c r="YP977" s="26"/>
      <c r="YQ977" s="26"/>
      <c r="YR977" s="26"/>
      <c r="YS977" s="26"/>
      <c r="YT977" s="26"/>
      <c r="YU977" s="26"/>
      <c r="YV977" s="26"/>
      <c r="YW977" s="26"/>
      <c r="YX977" s="26"/>
      <c r="YY977" s="26"/>
      <c r="YZ977" s="26"/>
      <c r="ZA977" s="26"/>
      <c r="ZB977" s="26"/>
      <c r="ZC977" s="26"/>
      <c r="ZD977" s="26"/>
      <c r="ZE977" s="26"/>
      <c r="ZF977" s="26"/>
      <c r="ZG977" s="26"/>
      <c r="ZH977" s="26"/>
      <c r="ZI977" s="26"/>
      <c r="ZJ977" s="26"/>
      <c r="ZK977" s="26"/>
      <c r="ZL977" s="26"/>
      <c r="ZM977" s="26"/>
      <c r="ZN977" s="26"/>
      <c r="ZO977" s="26"/>
      <c r="ZP977" s="26"/>
      <c r="ZQ977" s="26"/>
      <c r="ZR977" s="26"/>
      <c r="ZS977" s="26"/>
      <c r="ZT977" s="26"/>
      <c r="ZU977" s="26"/>
      <c r="ZV977" s="26"/>
      <c r="ZW977" s="26"/>
      <c r="ZX977" s="26"/>
      <c r="ZY977" s="26"/>
      <c r="ZZ977" s="26"/>
      <c r="AAA977" s="26"/>
      <c r="AAB977" s="26"/>
      <c r="AAC977" s="26"/>
      <c r="AAD977" s="26"/>
      <c r="AAE977" s="26"/>
      <c r="AAF977" s="26"/>
      <c r="AAG977" s="26"/>
      <c r="AAH977" s="26"/>
      <c r="AAI977" s="26"/>
      <c r="AAJ977" s="26"/>
      <c r="AAK977" s="26"/>
      <c r="AAL977" s="26"/>
      <c r="AAM977" s="26"/>
      <c r="AAN977" s="26"/>
      <c r="AAO977" s="26"/>
      <c r="AAP977" s="26"/>
      <c r="AAQ977" s="26"/>
      <c r="AAR977" s="26"/>
      <c r="AAS977" s="26"/>
      <c r="AAT977" s="26"/>
      <c r="AAU977" s="26"/>
      <c r="AAV977" s="26"/>
      <c r="AAW977" s="26"/>
      <c r="AAX977" s="26"/>
      <c r="AAY977" s="26"/>
      <c r="AAZ977" s="26"/>
      <c r="ABA977" s="26"/>
      <c r="ABB977" s="26"/>
      <c r="ABC977" s="26"/>
      <c r="ABD977" s="26"/>
      <c r="ABE977" s="26"/>
      <c r="ABF977" s="26"/>
      <c r="ABG977" s="26"/>
      <c r="ABH977" s="26"/>
      <c r="ABI977" s="26"/>
      <c r="ABJ977" s="26"/>
      <c r="ABK977" s="26"/>
      <c r="ABL977" s="26"/>
      <c r="ABM977" s="26"/>
      <c r="ABN977" s="26"/>
      <c r="ABO977" s="26"/>
      <c r="ABP977" s="26"/>
      <c r="ABQ977" s="26"/>
      <c r="ABR977" s="26"/>
      <c r="ABS977" s="26"/>
      <c r="ABT977" s="26"/>
      <c r="ABU977" s="26"/>
      <c r="ABV977" s="26"/>
      <c r="ABW977" s="26"/>
      <c r="ABX977" s="26"/>
      <c r="ABY977" s="26"/>
      <c r="ABZ977" s="26"/>
      <c r="ACA977" s="26"/>
      <c r="ACB977" s="26"/>
      <c r="ACC977" s="26"/>
      <c r="ACD977" s="26"/>
      <c r="ACE977" s="26"/>
      <c r="ACF977" s="26"/>
      <c r="ACG977" s="26"/>
      <c r="ACH977" s="26"/>
      <c r="ACI977" s="26"/>
      <c r="ACJ977" s="26"/>
      <c r="ACK977" s="26"/>
      <c r="ACL977" s="26"/>
      <c r="ACM977" s="26"/>
      <c r="ACN977" s="26"/>
      <c r="ACO977" s="26"/>
      <c r="ACP977" s="26"/>
      <c r="ACQ977" s="26"/>
      <c r="ACR977" s="26"/>
      <c r="ACS977" s="26"/>
      <c r="ACT977" s="26"/>
      <c r="ACU977" s="26"/>
      <c r="ACV977" s="26"/>
      <c r="ACW977" s="26"/>
      <c r="ACX977" s="26"/>
      <c r="ACY977" s="26"/>
      <c r="ACZ977" s="26"/>
      <c r="ADA977" s="26"/>
      <c r="ADB977" s="26"/>
      <c r="ADC977" s="26"/>
      <c r="ADD977" s="26"/>
      <c r="ADE977" s="26"/>
      <c r="ADF977" s="26"/>
      <c r="ADG977" s="26"/>
      <c r="ADH977" s="26"/>
      <c r="ADI977" s="26"/>
      <c r="ADJ977" s="26"/>
      <c r="ADK977" s="26"/>
      <c r="ADL977" s="26"/>
      <c r="ADM977" s="26"/>
      <c r="ADN977" s="26"/>
      <c r="ADO977" s="26"/>
      <c r="ADP977" s="26"/>
      <c r="ADQ977" s="26"/>
      <c r="ADR977" s="26"/>
      <c r="ADS977" s="26"/>
      <c r="ADT977" s="26"/>
      <c r="ADU977" s="26"/>
      <c r="ADV977" s="26"/>
      <c r="ADW977" s="26"/>
      <c r="ADX977" s="26"/>
      <c r="ADY977" s="26"/>
      <c r="ADZ977" s="26"/>
      <c r="AEA977" s="26"/>
      <c r="AEB977" s="26"/>
      <c r="AEC977" s="26"/>
      <c r="AED977" s="26"/>
      <c r="AEE977" s="26"/>
      <c r="AEF977" s="26"/>
      <c r="AEG977" s="26"/>
      <c r="AEH977" s="26"/>
      <c r="AEI977" s="26"/>
      <c r="AEJ977" s="26"/>
      <c r="AEK977" s="26"/>
      <c r="AEL977" s="26"/>
      <c r="AEM977" s="26"/>
      <c r="AEN977" s="26"/>
      <c r="AEO977" s="26"/>
      <c r="AEP977" s="26"/>
      <c r="AEQ977" s="26"/>
      <c r="AER977" s="26"/>
      <c r="AES977" s="26"/>
      <c r="AET977" s="26"/>
      <c r="AEU977" s="26"/>
      <c r="AEV977" s="26"/>
      <c r="AEW977" s="26"/>
      <c r="AEX977" s="26"/>
      <c r="AEY977" s="26"/>
      <c r="AEZ977" s="26"/>
      <c r="AFA977" s="26"/>
      <c r="AFB977" s="26"/>
      <c r="AFC977" s="26"/>
      <c r="AFD977" s="26"/>
      <c r="AFE977" s="26"/>
      <c r="AFF977" s="26"/>
      <c r="AFG977" s="26"/>
      <c r="AFH977" s="26"/>
      <c r="AFI977" s="26"/>
      <c r="AFJ977" s="26"/>
      <c r="AFK977" s="26"/>
      <c r="AFL977" s="26"/>
      <c r="AFM977" s="26"/>
      <c r="AFN977" s="26"/>
      <c r="AFO977" s="26"/>
      <c r="AFP977" s="26"/>
      <c r="AFQ977" s="26"/>
      <c r="AFR977" s="26"/>
      <c r="AFS977" s="26"/>
      <c r="AFT977" s="26"/>
      <c r="AFU977" s="26"/>
      <c r="AFV977" s="26"/>
      <c r="AFW977" s="26"/>
      <c r="AFX977" s="26"/>
      <c r="AFY977" s="26"/>
      <c r="AFZ977" s="26"/>
      <c r="AGA977" s="26"/>
      <c r="AGB977" s="26"/>
      <c r="AGC977" s="26"/>
      <c r="AGD977" s="26"/>
      <c r="AGE977" s="26"/>
      <c r="AGF977" s="26"/>
      <c r="AGG977" s="26"/>
      <c r="AGH977" s="26"/>
      <c r="AGI977" s="26"/>
      <c r="AGJ977" s="26"/>
      <c r="AGK977" s="26"/>
      <c r="AGL977" s="26"/>
      <c r="AGM977" s="26"/>
      <c r="AGN977" s="26"/>
      <c r="AGO977" s="26"/>
      <c r="AGP977" s="26"/>
      <c r="AGQ977" s="26"/>
      <c r="AGR977" s="26"/>
      <c r="AGS977" s="26"/>
      <c r="AGT977" s="26"/>
      <c r="AGU977" s="26"/>
      <c r="AGV977" s="26"/>
      <c r="AGW977" s="26"/>
      <c r="AGX977" s="26"/>
      <c r="AGY977" s="26"/>
      <c r="AGZ977" s="26"/>
      <c r="AHA977" s="26"/>
      <c r="AHB977" s="26"/>
      <c r="AHC977" s="26"/>
      <c r="AHD977" s="26"/>
      <c r="AHE977" s="26"/>
      <c r="AHF977" s="26"/>
      <c r="AHG977" s="26"/>
      <c r="AHH977" s="26"/>
      <c r="AHI977" s="26"/>
      <c r="AHJ977" s="26"/>
      <c r="AHK977" s="26"/>
      <c r="AHL977" s="26"/>
      <c r="AHM977" s="26"/>
      <c r="AHN977" s="26"/>
      <c r="AHO977" s="26"/>
      <c r="AHP977" s="26"/>
      <c r="AHQ977" s="26"/>
      <c r="AHR977" s="26"/>
      <c r="AHS977" s="26"/>
      <c r="AHT977" s="26"/>
      <c r="AHU977" s="26"/>
      <c r="AHV977" s="26"/>
      <c r="AHW977" s="26"/>
      <c r="AHX977" s="26"/>
      <c r="AHY977" s="26"/>
      <c r="AHZ977" s="26"/>
      <c r="AIA977" s="26"/>
      <c r="AIB977" s="26"/>
      <c r="AIC977" s="26"/>
      <c r="AID977" s="26"/>
      <c r="AIE977" s="26"/>
      <c r="AIF977" s="26"/>
      <c r="AIG977" s="26"/>
      <c r="AIH977" s="26"/>
      <c r="AII977" s="26"/>
      <c r="AIJ977" s="26"/>
      <c r="AIK977" s="26"/>
      <c r="AIL977" s="26"/>
      <c r="AIM977" s="26"/>
      <c r="AIN977" s="26"/>
      <c r="AIO977" s="26"/>
      <c r="AIP977" s="26"/>
      <c r="AIQ977" s="26"/>
      <c r="AIR977" s="26"/>
      <c r="AIS977" s="26"/>
      <c r="AIT977" s="26"/>
      <c r="AIU977" s="26"/>
      <c r="AIV977" s="26"/>
      <c r="AIW977" s="26"/>
      <c r="AIX977" s="26"/>
      <c r="AIY977" s="26"/>
      <c r="AIZ977" s="26"/>
      <c r="AJA977" s="26"/>
      <c r="AJB977" s="26"/>
      <c r="AJC977" s="26"/>
      <c r="AJD977" s="26"/>
      <c r="AJE977" s="26"/>
      <c r="AJF977" s="26"/>
      <c r="AJG977" s="26"/>
      <c r="AJH977" s="26"/>
      <c r="AJI977" s="26"/>
      <c r="AJJ977" s="26"/>
      <c r="AJK977" s="26"/>
      <c r="AJL977" s="26"/>
      <c r="AJM977" s="26"/>
      <c r="AJN977" s="26"/>
      <c r="AJO977" s="26"/>
      <c r="AJP977" s="26"/>
      <c r="AJQ977" s="26"/>
      <c r="AJR977" s="26"/>
      <c r="AJS977" s="26"/>
      <c r="AJT977" s="26"/>
      <c r="AJU977" s="26"/>
      <c r="AJV977" s="26"/>
      <c r="AJW977" s="26"/>
      <c r="AJX977" s="26"/>
      <c r="AJY977" s="26"/>
      <c r="AJZ977" s="26"/>
      <c r="AKA977" s="26"/>
      <c r="AKB977" s="26"/>
      <c r="AKC977" s="26"/>
      <c r="AKD977" s="26"/>
      <c r="AKE977" s="26"/>
      <c r="AKF977" s="26"/>
      <c r="AKG977" s="26"/>
      <c r="AKH977" s="26"/>
      <c r="AKI977" s="26"/>
      <c r="AKJ977" s="26"/>
      <c r="AKK977" s="26"/>
      <c r="AKL977" s="26"/>
      <c r="AKM977" s="26"/>
      <c r="AKN977" s="26"/>
      <c r="AKO977" s="26"/>
      <c r="AKP977" s="26"/>
      <c r="AKQ977" s="26"/>
      <c r="AKR977" s="26"/>
      <c r="AKS977" s="26"/>
      <c r="AKT977" s="26"/>
      <c r="AKU977" s="26"/>
      <c r="AKV977" s="26"/>
      <c r="AKW977" s="26"/>
      <c r="AKX977" s="26"/>
      <c r="AKY977" s="26"/>
      <c r="AKZ977" s="26"/>
      <c r="ALA977" s="26"/>
      <c r="ALB977" s="26"/>
      <c r="ALC977" s="26"/>
      <c r="ALD977" s="26"/>
      <c r="ALE977" s="26"/>
      <c r="ALF977" s="26"/>
      <c r="ALG977" s="26"/>
      <c r="ALH977" s="26"/>
      <c r="ALI977" s="26"/>
      <c r="ALJ977" s="26"/>
      <c r="ALK977" s="26"/>
      <c r="ALL977" s="26"/>
      <c r="ALM977" s="26"/>
      <c r="ALN977" s="26"/>
      <c r="ALO977" s="26"/>
      <c r="ALP977" s="26"/>
      <c r="ALQ977" s="26"/>
      <c r="ALR977" s="26"/>
      <c r="ALS977" s="26"/>
      <c r="ALT977" s="26"/>
      <c r="ALU977" s="26"/>
      <c r="ALV977" s="26"/>
      <c r="ALW977" s="26"/>
      <c r="ALX977" s="26"/>
      <c r="ALY977" s="26"/>
      <c r="ALZ977" s="26"/>
      <c r="AMA977" s="26"/>
      <c r="AMB977" s="26"/>
      <c r="AMC977" s="26"/>
      <c r="AMD977" s="26"/>
      <c r="AME977" s="26"/>
      <c r="AMF977" s="26"/>
      <c r="AMG977" s="26"/>
      <c r="AMH977" s="26"/>
      <c r="AMI977" s="26"/>
      <c r="AMJ977" s="26"/>
      <c r="AMK977" s="26"/>
      <c r="AML977" s="26"/>
      <c r="AMM977" s="26"/>
      <c r="AMN977" s="26"/>
      <c r="AMO977" s="26"/>
      <c r="AMP977" s="26"/>
      <c r="AMQ977" s="26"/>
      <c r="AMR977" s="26"/>
      <c r="AMS977" s="26"/>
      <c r="AMT977" s="26"/>
      <c r="AMU977" s="26"/>
      <c r="AMV977" s="26"/>
      <c r="AMW977" s="26"/>
      <c r="AMX977" s="26"/>
      <c r="AMY977" s="26"/>
      <c r="AMZ977" s="26"/>
      <c r="ANA977" s="26"/>
      <c r="ANB977" s="26"/>
      <c r="ANC977" s="26"/>
      <c r="AND977" s="26"/>
      <c r="ANE977" s="26"/>
      <c r="ANF977" s="26"/>
      <c r="ANG977" s="26"/>
      <c r="ANH977" s="26"/>
      <c r="ANI977" s="26"/>
      <c r="ANJ977" s="26"/>
      <c r="ANK977" s="26"/>
      <c r="ANL977" s="26"/>
      <c r="ANM977" s="26"/>
      <c r="ANN977" s="26"/>
      <c r="ANO977" s="26"/>
      <c r="ANP977" s="26"/>
      <c r="ANQ977" s="26"/>
      <c r="ANR977" s="26"/>
      <c r="ANS977" s="26"/>
      <c r="ANT977" s="26"/>
      <c r="ANU977" s="26"/>
      <c r="ANV977" s="26"/>
      <c r="ANW977" s="26"/>
      <c r="ANX977" s="26"/>
      <c r="ANY977" s="26"/>
      <c r="ANZ977" s="26"/>
      <c r="AOA977" s="26"/>
      <c r="AOB977" s="26"/>
      <c r="AOC977" s="26"/>
      <c r="AOD977" s="26"/>
      <c r="AOE977" s="26"/>
      <c r="AOF977" s="26"/>
      <c r="AOG977" s="26"/>
      <c r="AOH977" s="26"/>
      <c r="AOI977" s="26"/>
      <c r="AOJ977" s="26"/>
      <c r="AOK977" s="26"/>
      <c r="AOL977" s="26"/>
      <c r="AOM977" s="26"/>
      <c r="AON977" s="26"/>
      <c r="AOO977" s="26"/>
      <c r="AOP977" s="26"/>
      <c r="AOQ977" s="26"/>
      <c r="AOR977" s="26"/>
      <c r="AOS977" s="26"/>
      <c r="AOT977" s="26"/>
      <c r="AOU977" s="26"/>
      <c r="AOV977" s="26"/>
      <c r="AOW977" s="26"/>
      <c r="AOX977" s="26"/>
      <c r="AOY977" s="26"/>
      <c r="AOZ977" s="26"/>
      <c r="APA977" s="26"/>
      <c r="APB977" s="26"/>
      <c r="APC977" s="26"/>
      <c r="APD977" s="26"/>
      <c r="APE977" s="26"/>
      <c r="APF977" s="26"/>
      <c r="APG977" s="26"/>
      <c r="APH977" s="26"/>
      <c r="API977" s="26"/>
      <c r="APJ977" s="26"/>
      <c r="APK977" s="26"/>
      <c r="APL977" s="26"/>
      <c r="APM977" s="26"/>
      <c r="APN977" s="26"/>
      <c r="APO977" s="26"/>
      <c r="APP977" s="26"/>
      <c r="APQ977" s="26"/>
      <c r="APR977" s="26"/>
      <c r="APS977" s="26"/>
      <c r="APT977" s="26"/>
      <c r="APU977" s="26"/>
      <c r="APV977" s="26"/>
      <c r="APW977" s="26"/>
      <c r="APX977" s="26"/>
      <c r="APY977" s="26"/>
      <c r="APZ977" s="26"/>
      <c r="AQA977" s="26"/>
      <c r="AQB977" s="26"/>
      <c r="AQC977" s="26"/>
      <c r="AQD977" s="26"/>
      <c r="AQE977" s="26"/>
      <c r="AQF977" s="26"/>
      <c r="AQG977" s="26"/>
      <c r="AQH977" s="26"/>
      <c r="AQI977" s="26"/>
      <c r="AQJ977" s="26"/>
      <c r="AQK977" s="26"/>
      <c r="AQL977" s="26"/>
      <c r="AQM977" s="26"/>
      <c r="AQN977" s="26"/>
      <c r="AQO977" s="26"/>
      <c r="AQP977" s="26"/>
      <c r="AQQ977" s="26"/>
      <c r="AQR977" s="26"/>
      <c r="AQS977" s="26"/>
      <c r="AQT977" s="26"/>
      <c r="AQU977" s="26"/>
      <c r="AQV977" s="26"/>
      <c r="AQW977" s="26"/>
      <c r="AQX977" s="26"/>
      <c r="AQY977" s="26"/>
      <c r="AQZ977" s="26"/>
      <c r="ARA977" s="26"/>
      <c r="ARB977" s="26"/>
      <c r="ARC977" s="26"/>
      <c r="ARD977" s="26"/>
      <c r="ARE977" s="26"/>
      <c r="ARF977" s="26"/>
      <c r="ARG977" s="26"/>
      <c r="ARH977" s="26"/>
      <c r="ARI977" s="26"/>
      <c r="ARJ977" s="26"/>
      <c r="ARK977" s="26"/>
      <c r="ARL977" s="26"/>
      <c r="ARM977" s="26"/>
      <c r="ARN977" s="26"/>
      <c r="ARO977" s="26"/>
      <c r="ARP977" s="26"/>
      <c r="ARQ977" s="26"/>
      <c r="ARR977" s="26"/>
      <c r="ARS977" s="26"/>
      <c r="ART977" s="26"/>
      <c r="ARU977" s="26"/>
      <c r="ARV977" s="26"/>
      <c r="ARW977" s="26"/>
      <c r="ARX977" s="26"/>
      <c r="ARY977" s="26"/>
      <c r="ARZ977" s="26"/>
      <c r="ASA977" s="26"/>
      <c r="ASB977" s="26"/>
      <c r="ASC977" s="26"/>
      <c r="ASD977" s="26"/>
      <c r="ASE977" s="26"/>
      <c r="ASF977" s="26"/>
      <c r="ASG977" s="26"/>
      <c r="ASH977" s="26"/>
      <c r="ASI977" s="26"/>
      <c r="ASJ977" s="26"/>
      <c r="ASK977" s="26"/>
      <c r="ASL977" s="26"/>
      <c r="ASM977" s="26"/>
      <c r="ASN977" s="26"/>
      <c r="ASO977" s="26"/>
      <c r="ASP977" s="26"/>
      <c r="ASQ977" s="26"/>
      <c r="ASR977" s="26"/>
      <c r="ASS977" s="26"/>
      <c r="AST977" s="26"/>
      <c r="ASU977" s="26"/>
      <c r="ASV977" s="26"/>
      <c r="ASW977" s="26"/>
      <c r="ASX977" s="26"/>
      <c r="ASY977" s="26"/>
      <c r="ASZ977" s="26"/>
      <c r="ATA977" s="26"/>
      <c r="ATB977" s="26"/>
      <c r="ATC977" s="26"/>
      <c r="ATD977" s="26"/>
      <c r="ATE977" s="26"/>
      <c r="ATF977" s="26"/>
      <c r="ATG977" s="26"/>
      <c r="ATH977" s="26"/>
      <c r="ATI977" s="26"/>
      <c r="ATJ977" s="26"/>
      <c r="ATK977" s="26"/>
      <c r="ATL977" s="26"/>
      <c r="ATM977" s="26"/>
      <c r="ATN977" s="26"/>
      <c r="ATO977" s="26"/>
      <c r="ATP977" s="26"/>
      <c r="ATQ977" s="26"/>
      <c r="ATR977" s="26"/>
      <c r="ATS977" s="26"/>
      <c r="ATT977" s="26"/>
      <c r="ATU977" s="26"/>
      <c r="ATV977" s="26"/>
      <c r="ATW977" s="26"/>
      <c r="ATX977" s="26"/>
      <c r="ATY977" s="26"/>
      <c r="ATZ977" s="26"/>
      <c r="AUA977" s="26"/>
      <c r="AUB977" s="26"/>
      <c r="AUC977" s="26"/>
      <c r="AUD977" s="26"/>
      <c r="AUE977" s="26"/>
      <c r="AUF977" s="26"/>
      <c r="AUG977" s="26"/>
      <c r="AUH977" s="26"/>
      <c r="AUI977" s="26"/>
      <c r="AUJ977" s="26"/>
      <c r="AUK977" s="26"/>
      <c r="AUL977" s="26"/>
      <c r="AUM977" s="26"/>
      <c r="AUN977" s="26"/>
      <c r="AUO977" s="26"/>
      <c r="AUP977" s="26"/>
      <c r="AUQ977" s="26"/>
      <c r="AUR977" s="26"/>
      <c r="AUS977" s="26"/>
      <c r="AUT977" s="26"/>
      <c r="AUU977" s="26"/>
      <c r="AUV977" s="26"/>
      <c r="AUW977" s="26"/>
      <c r="AUX977" s="26"/>
      <c r="AUY977" s="26"/>
      <c r="AUZ977" s="26"/>
      <c r="AVA977" s="26"/>
      <c r="AVB977" s="26"/>
      <c r="AVC977" s="26"/>
      <c r="AVD977" s="26"/>
      <c r="AVE977" s="26"/>
      <c r="AVF977" s="26"/>
      <c r="AVG977" s="26"/>
      <c r="AVH977" s="26"/>
      <c r="AVI977" s="26"/>
      <c r="AVJ977" s="26"/>
      <c r="AVK977" s="26"/>
      <c r="AVL977" s="26"/>
      <c r="AVM977" s="26"/>
      <c r="AVN977" s="26"/>
      <c r="AVO977" s="26"/>
      <c r="AVP977" s="26"/>
      <c r="AVQ977" s="26"/>
      <c r="AVR977" s="26"/>
      <c r="AVS977" s="26"/>
      <c r="AVT977" s="26"/>
      <c r="AVU977" s="26"/>
      <c r="AVV977" s="26"/>
      <c r="AVW977" s="26"/>
      <c r="AVX977" s="26"/>
      <c r="AVY977" s="26"/>
      <c r="AVZ977" s="26"/>
      <c r="AWA977" s="26"/>
      <c r="AWB977" s="26"/>
      <c r="AWC977" s="26"/>
      <c r="AWD977" s="26"/>
      <c r="AWE977" s="26"/>
      <c r="AWF977" s="26"/>
      <c r="AWG977" s="26"/>
      <c r="AWH977" s="26"/>
      <c r="AWI977" s="26"/>
      <c r="AWJ977" s="26"/>
      <c r="AWK977" s="26"/>
      <c r="AWL977" s="26"/>
      <c r="AWM977" s="26"/>
      <c r="AWN977" s="26"/>
      <c r="AWO977" s="26"/>
      <c r="AWP977" s="26"/>
      <c r="AWQ977" s="26"/>
      <c r="AWR977" s="26"/>
      <c r="AWS977" s="26"/>
      <c r="AWT977" s="26"/>
      <c r="AWU977" s="26"/>
      <c r="AWV977" s="26"/>
      <c r="AWW977" s="26"/>
      <c r="AWX977" s="26"/>
      <c r="AWY977" s="26"/>
      <c r="AWZ977" s="26"/>
      <c r="AXA977" s="26"/>
      <c r="AXB977" s="26"/>
      <c r="AXC977" s="26"/>
      <c r="AXD977" s="26"/>
      <c r="AXE977" s="26"/>
      <c r="AXF977" s="26"/>
      <c r="AXG977" s="26"/>
      <c r="AXH977" s="26"/>
      <c r="AXI977" s="26"/>
      <c r="AXJ977" s="26"/>
      <c r="AXK977" s="26"/>
      <c r="AXL977" s="26"/>
      <c r="AXM977" s="26"/>
      <c r="AXN977" s="26"/>
      <c r="AXO977" s="26"/>
      <c r="AXP977" s="26"/>
      <c r="AXQ977" s="26"/>
      <c r="AXR977" s="26"/>
      <c r="AXS977" s="26"/>
      <c r="AXT977" s="26"/>
      <c r="AXU977" s="26"/>
      <c r="AXV977" s="26"/>
      <c r="AXW977" s="26"/>
      <c r="AXX977" s="26"/>
      <c r="AXY977" s="26"/>
      <c r="AXZ977" s="26"/>
      <c r="AYA977" s="26"/>
      <c r="AYB977" s="26"/>
      <c r="AYC977" s="26"/>
      <c r="AYD977" s="26"/>
      <c r="AYE977" s="26"/>
      <c r="AYF977" s="26"/>
      <c r="AYG977" s="26"/>
      <c r="AYH977" s="26"/>
      <c r="AYI977" s="26"/>
      <c r="AYJ977" s="26"/>
      <c r="AYK977" s="26"/>
      <c r="AYL977" s="26"/>
      <c r="AYM977" s="26"/>
      <c r="AYN977" s="26"/>
      <c r="AYO977" s="26"/>
      <c r="AYP977" s="26"/>
      <c r="AYQ977" s="26"/>
      <c r="AYR977" s="26"/>
      <c r="AYS977" s="26"/>
      <c r="AYT977" s="26"/>
      <c r="AYU977" s="26"/>
      <c r="AYV977" s="26"/>
      <c r="AYW977" s="26"/>
      <c r="AYX977" s="26"/>
      <c r="AYY977" s="26"/>
      <c r="AYZ977" s="26"/>
      <c r="AZA977" s="26"/>
      <c r="AZB977" s="26"/>
      <c r="AZC977" s="26"/>
      <c r="AZD977" s="26"/>
      <c r="AZE977" s="26"/>
      <c r="AZF977" s="26"/>
      <c r="AZG977" s="26"/>
      <c r="AZH977" s="26"/>
      <c r="AZI977" s="26"/>
      <c r="AZJ977" s="26"/>
      <c r="AZK977" s="26"/>
      <c r="AZL977" s="26"/>
      <c r="AZM977" s="26"/>
      <c r="AZN977" s="26"/>
      <c r="AZO977" s="26"/>
      <c r="AZP977" s="26"/>
      <c r="AZQ977" s="26"/>
      <c r="AZR977" s="26"/>
      <c r="AZS977" s="26"/>
      <c r="AZT977" s="26"/>
      <c r="AZU977" s="26"/>
      <c r="AZV977" s="26"/>
      <c r="AZW977" s="26"/>
      <c r="AZX977" s="26"/>
      <c r="AZY977" s="26"/>
      <c r="AZZ977" s="26"/>
      <c r="BAA977" s="26"/>
      <c r="BAB977" s="26"/>
      <c r="BAC977" s="26"/>
      <c r="BAD977" s="26"/>
      <c r="BAE977" s="26"/>
      <c r="BAF977" s="26"/>
      <c r="BAG977" s="26"/>
      <c r="BAH977" s="26"/>
      <c r="BAI977" s="26"/>
      <c r="BAJ977" s="26"/>
      <c r="BAK977" s="26"/>
      <c r="BAL977" s="26"/>
      <c r="BAM977" s="26"/>
      <c r="BAN977" s="26"/>
      <c r="BAO977" s="26"/>
      <c r="BAP977" s="26"/>
      <c r="BAQ977" s="26"/>
      <c r="BAR977" s="26"/>
      <c r="BAS977" s="26"/>
      <c r="BAT977" s="26"/>
      <c r="BAU977" s="26"/>
      <c r="BAV977" s="26"/>
      <c r="BAW977" s="26"/>
      <c r="BAX977" s="26"/>
      <c r="BAY977" s="26"/>
      <c r="BAZ977" s="26"/>
      <c r="BBA977" s="26"/>
      <c r="BBB977" s="26"/>
      <c r="BBC977" s="26"/>
      <c r="BBD977" s="26"/>
      <c r="BBE977" s="26"/>
      <c r="BBF977" s="26"/>
      <c r="BBG977" s="26"/>
      <c r="BBH977" s="26"/>
      <c r="BBI977" s="26"/>
      <c r="BBJ977" s="26"/>
      <c r="BBK977" s="26"/>
      <c r="BBL977" s="26"/>
      <c r="BBM977" s="26"/>
      <c r="BBN977" s="26"/>
      <c r="BBO977" s="26"/>
      <c r="BBP977" s="26"/>
      <c r="BBQ977" s="26"/>
      <c r="BBR977" s="26"/>
      <c r="BBS977" s="26"/>
      <c r="BBT977" s="26"/>
      <c r="BBU977" s="26"/>
      <c r="BBV977" s="26"/>
      <c r="BBW977" s="26"/>
      <c r="BBX977" s="26"/>
      <c r="BBY977" s="26"/>
      <c r="BBZ977" s="26"/>
      <c r="BCA977" s="26"/>
      <c r="BCB977" s="26"/>
      <c r="BCC977" s="26"/>
      <c r="BCD977" s="26"/>
      <c r="BCE977" s="26"/>
      <c r="BCF977" s="26"/>
      <c r="BCG977" s="26"/>
      <c r="BCH977" s="26"/>
      <c r="BCI977" s="26"/>
      <c r="BCJ977" s="26"/>
      <c r="BCK977" s="26"/>
      <c r="BCL977" s="26"/>
      <c r="BCM977" s="26"/>
      <c r="BCN977" s="26"/>
      <c r="BCO977" s="26"/>
      <c r="BCP977" s="26"/>
      <c r="BCQ977" s="26"/>
      <c r="BCR977" s="26"/>
      <c r="BCS977" s="26"/>
      <c r="BCT977" s="26"/>
      <c r="BCU977" s="26"/>
      <c r="BCV977" s="26"/>
      <c r="BCW977" s="26"/>
      <c r="BCX977" s="26"/>
      <c r="BCY977" s="26"/>
      <c r="BCZ977" s="26"/>
      <c r="BDA977" s="26"/>
      <c r="BDB977" s="26"/>
      <c r="BDC977" s="26"/>
      <c r="BDD977" s="26"/>
      <c r="BDE977" s="26"/>
      <c r="BDF977" s="26"/>
      <c r="BDG977" s="26"/>
      <c r="BDH977" s="26"/>
      <c r="BDI977" s="26"/>
      <c r="BDJ977" s="26"/>
      <c r="BDK977" s="26"/>
      <c r="BDL977" s="26"/>
      <c r="BDM977" s="26"/>
      <c r="BDN977" s="26"/>
      <c r="BDO977" s="26"/>
      <c r="BDP977" s="26"/>
      <c r="BDQ977" s="26"/>
      <c r="BDR977" s="26"/>
      <c r="BDS977" s="26"/>
      <c r="BDT977" s="26"/>
      <c r="BDU977" s="26"/>
      <c r="BDV977" s="26"/>
      <c r="BDW977" s="26"/>
      <c r="BDX977" s="26"/>
      <c r="BDY977" s="26"/>
      <c r="BDZ977" s="26"/>
      <c r="BEA977" s="26"/>
      <c r="BEB977" s="26"/>
      <c r="BEC977" s="26"/>
      <c r="BED977" s="26"/>
      <c r="BEE977" s="26"/>
      <c r="BEF977" s="26"/>
      <c r="BEG977" s="26"/>
      <c r="BEH977" s="26"/>
      <c r="BEI977" s="26"/>
      <c r="BEJ977" s="26"/>
      <c r="BEK977" s="26"/>
      <c r="BEL977" s="26"/>
      <c r="BEM977" s="26"/>
      <c r="BEN977" s="26"/>
      <c r="BEO977" s="26"/>
      <c r="BEP977" s="26"/>
      <c r="BEQ977" s="26"/>
      <c r="BER977" s="26"/>
      <c r="BES977" s="26"/>
      <c r="BET977" s="26"/>
      <c r="BEU977" s="26"/>
      <c r="BEV977" s="26"/>
      <c r="BEW977" s="26"/>
      <c r="BEX977" s="26"/>
      <c r="BEY977" s="26"/>
      <c r="BEZ977" s="26"/>
      <c r="BFA977" s="26"/>
      <c r="BFB977" s="26"/>
      <c r="BFC977" s="26"/>
      <c r="BFD977" s="26"/>
      <c r="BFE977" s="26"/>
      <c r="BFF977" s="26"/>
      <c r="BFG977" s="26"/>
      <c r="BFH977" s="26"/>
      <c r="BFI977" s="26"/>
      <c r="BFJ977" s="26"/>
      <c r="BFK977" s="26"/>
      <c r="BFL977" s="26"/>
      <c r="BFM977" s="26"/>
      <c r="BFN977" s="26"/>
      <c r="BFO977" s="26"/>
      <c r="BFP977" s="26"/>
      <c r="BFQ977" s="26"/>
      <c r="BFR977" s="26"/>
      <c r="BFS977" s="26"/>
      <c r="BFT977" s="26"/>
      <c r="BFU977" s="26"/>
      <c r="BFV977" s="26"/>
      <c r="BFW977" s="26"/>
      <c r="BFX977" s="26"/>
      <c r="BFY977" s="26"/>
      <c r="BFZ977" s="26"/>
      <c r="BGA977" s="26"/>
      <c r="BGB977" s="26"/>
      <c r="BGC977" s="26"/>
      <c r="BGD977" s="26"/>
      <c r="BGE977" s="26"/>
      <c r="BGF977" s="26"/>
      <c r="BGG977" s="26"/>
      <c r="BGH977" s="26"/>
      <c r="BGI977" s="26"/>
      <c r="BGJ977" s="26"/>
      <c r="BGK977" s="26"/>
      <c r="BGL977" s="26"/>
      <c r="BGM977" s="26"/>
      <c r="BGN977" s="26"/>
      <c r="BGO977" s="26"/>
      <c r="BGP977" s="26"/>
      <c r="BGQ977" s="26"/>
      <c r="BGR977" s="26"/>
      <c r="BGS977" s="26"/>
      <c r="BGT977" s="26"/>
      <c r="BGU977" s="26"/>
      <c r="BGV977" s="26"/>
      <c r="BGW977" s="26"/>
      <c r="BGX977" s="26"/>
      <c r="BGY977" s="26"/>
      <c r="BGZ977" s="26"/>
      <c r="BHA977" s="26"/>
      <c r="BHB977" s="26"/>
      <c r="BHC977" s="26"/>
      <c r="BHD977" s="26"/>
      <c r="BHE977" s="26"/>
      <c r="BHF977" s="26"/>
      <c r="BHG977" s="26"/>
      <c r="BHH977" s="26"/>
      <c r="BHI977" s="26"/>
      <c r="BHJ977" s="26"/>
      <c r="BHK977" s="26"/>
      <c r="BHL977" s="26"/>
      <c r="BHM977" s="26"/>
      <c r="BHN977" s="26"/>
      <c r="BHO977" s="26"/>
      <c r="BHP977" s="26"/>
      <c r="BHQ977" s="26"/>
      <c r="BHR977" s="26"/>
      <c r="BHS977" s="26"/>
      <c r="BHT977" s="26"/>
      <c r="BHU977" s="26"/>
      <c r="BHV977" s="26"/>
      <c r="BHW977" s="26"/>
      <c r="BHX977" s="26"/>
      <c r="BHY977" s="26"/>
      <c r="BHZ977" s="26"/>
      <c r="BIA977" s="26"/>
      <c r="BIB977" s="26"/>
      <c r="BIC977" s="26"/>
      <c r="BID977" s="26"/>
      <c r="BIE977" s="26"/>
      <c r="BIF977" s="26"/>
      <c r="BIG977" s="26"/>
      <c r="BIH977" s="26"/>
      <c r="BII977" s="26"/>
      <c r="BIJ977" s="26"/>
      <c r="BIK977" s="26"/>
      <c r="BIL977" s="26"/>
      <c r="BIM977" s="26"/>
      <c r="BIN977" s="26"/>
      <c r="BIO977" s="26"/>
      <c r="BIP977" s="26"/>
      <c r="BIQ977" s="26"/>
      <c r="BIR977" s="26"/>
      <c r="BIS977" s="26"/>
      <c r="BIT977" s="26"/>
      <c r="BIU977" s="26"/>
      <c r="BIV977" s="26"/>
      <c r="BIW977" s="26"/>
      <c r="BIX977" s="26"/>
      <c r="BIY977" s="26"/>
      <c r="BIZ977" s="26"/>
      <c r="BJA977" s="26"/>
      <c r="BJB977" s="26"/>
      <c r="BJC977" s="26"/>
      <c r="BJD977" s="26"/>
      <c r="BJE977" s="26"/>
      <c r="BJF977" s="26"/>
      <c r="BJG977" s="26"/>
      <c r="BJH977" s="26"/>
      <c r="BJI977" s="26"/>
      <c r="BJJ977" s="26"/>
      <c r="BJK977" s="26"/>
      <c r="BJL977" s="26"/>
      <c r="BJM977" s="26"/>
      <c r="BJN977" s="26"/>
      <c r="BJO977" s="26"/>
      <c r="BJP977" s="26"/>
      <c r="BJQ977" s="26"/>
      <c r="BJR977" s="26"/>
      <c r="BJS977" s="26"/>
      <c r="BJT977" s="26"/>
      <c r="BJU977" s="26"/>
      <c r="BJV977" s="26"/>
      <c r="BJW977" s="26"/>
      <c r="BJX977" s="26"/>
      <c r="BJY977" s="26"/>
      <c r="BJZ977" s="26"/>
      <c r="BKA977" s="26"/>
      <c r="BKB977" s="26"/>
      <c r="BKC977" s="26"/>
      <c r="BKD977" s="26"/>
      <c r="BKE977" s="26"/>
      <c r="BKF977" s="26"/>
      <c r="BKG977" s="26"/>
      <c r="BKH977" s="26"/>
      <c r="BKI977" s="26"/>
      <c r="BKJ977" s="26"/>
      <c r="BKK977" s="26"/>
      <c r="BKL977" s="26"/>
      <c r="BKM977" s="26"/>
      <c r="BKN977" s="26"/>
      <c r="BKO977" s="26"/>
      <c r="BKP977" s="26"/>
      <c r="BKQ977" s="26"/>
      <c r="BKR977" s="26"/>
      <c r="BKS977" s="26"/>
      <c r="BKT977" s="26"/>
      <c r="BKU977" s="26"/>
      <c r="BKV977" s="26"/>
      <c r="BKW977" s="26"/>
      <c r="BKX977" s="26"/>
      <c r="BKY977" s="26"/>
      <c r="BKZ977" s="26"/>
      <c r="BLA977" s="26"/>
      <c r="BLB977" s="26"/>
      <c r="BLC977" s="26"/>
      <c r="BLD977" s="26"/>
      <c r="BLE977" s="26"/>
      <c r="BLF977" s="26"/>
      <c r="BLG977" s="26"/>
      <c r="BLH977" s="26"/>
      <c r="BLI977" s="26"/>
      <c r="BLJ977" s="26"/>
      <c r="BLK977" s="26"/>
      <c r="BLL977" s="26"/>
      <c r="BLM977" s="26"/>
      <c r="BLN977" s="26"/>
      <c r="BLO977" s="26"/>
      <c r="BLP977" s="26"/>
      <c r="BLQ977" s="26"/>
      <c r="BLR977" s="26"/>
      <c r="BLS977" s="26"/>
      <c r="BLT977" s="26"/>
      <c r="BLU977" s="26"/>
      <c r="BLV977" s="26"/>
      <c r="BLW977" s="26"/>
      <c r="BLX977" s="26"/>
      <c r="BLY977" s="26"/>
      <c r="BLZ977" s="26"/>
      <c r="BMA977" s="26"/>
      <c r="BMB977" s="26"/>
      <c r="BMC977" s="26"/>
      <c r="BMD977" s="26"/>
      <c r="BME977" s="26"/>
      <c r="BMF977" s="26"/>
      <c r="BMG977" s="26"/>
      <c r="BMH977" s="26"/>
      <c r="BMI977" s="26"/>
      <c r="BMJ977" s="26"/>
      <c r="BMK977" s="26"/>
      <c r="BML977" s="26"/>
      <c r="BMM977" s="26"/>
      <c r="BMN977" s="26"/>
      <c r="BMO977" s="26"/>
      <c r="BMP977" s="26"/>
      <c r="BMQ977" s="26"/>
      <c r="BMR977" s="26"/>
      <c r="BMS977" s="26"/>
      <c r="BMT977" s="26"/>
      <c r="BMU977" s="26"/>
      <c r="BMV977" s="26"/>
      <c r="BMW977" s="26"/>
      <c r="BMX977" s="26"/>
      <c r="BMY977" s="26"/>
      <c r="BMZ977" s="26"/>
      <c r="BNA977" s="26"/>
      <c r="BNB977" s="26"/>
      <c r="BNC977" s="26"/>
      <c r="BND977" s="26"/>
      <c r="BNE977" s="26"/>
      <c r="BNF977" s="26"/>
      <c r="BNG977" s="26"/>
      <c r="BNH977" s="26"/>
      <c r="BNI977" s="26"/>
      <c r="BNJ977" s="26"/>
      <c r="BNK977" s="26"/>
      <c r="BNL977" s="26"/>
      <c r="BNM977" s="26"/>
      <c r="BNN977" s="26"/>
      <c r="BNO977" s="26"/>
      <c r="BNP977" s="26"/>
      <c r="BNQ977" s="26"/>
      <c r="BNR977" s="26"/>
      <c r="BNS977" s="26"/>
      <c r="BNT977" s="26"/>
      <c r="BNU977" s="26"/>
      <c r="BNV977" s="26"/>
      <c r="BNW977" s="26"/>
      <c r="BNX977" s="26"/>
      <c r="BNY977" s="26"/>
      <c r="BNZ977" s="26"/>
      <c r="BOA977" s="26"/>
      <c r="BOB977" s="26"/>
      <c r="BOC977" s="26"/>
      <c r="BOD977" s="26"/>
      <c r="BOE977" s="26"/>
      <c r="BOF977" s="26"/>
      <c r="BOG977" s="26"/>
      <c r="BOH977" s="26"/>
      <c r="BOI977" s="26"/>
      <c r="BOJ977" s="26"/>
      <c r="BOK977" s="26"/>
      <c r="BOL977" s="26"/>
      <c r="BOM977" s="26"/>
      <c r="BON977" s="26"/>
      <c r="BOO977" s="26"/>
      <c r="BOP977" s="26"/>
      <c r="BOQ977" s="26"/>
      <c r="BOR977" s="26"/>
      <c r="BOS977" s="26"/>
      <c r="BOT977" s="26"/>
      <c r="BOU977" s="26"/>
      <c r="BOV977" s="26"/>
      <c r="BOW977" s="26"/>
      <c r="BOX977" s="26"/>
      <c r="BOY977" s="26"/>
      <c r="BOZ977" s="26"/>
      <c r="BPA977" s="26"/>
      <c r="BPB977" s="26"/>
      <c r="BPC977" s="26"/>
      <c r="BPD977" s="26"/>
      <c r="BPE977" s="26"/>
      <c r="BPF977" s="26"/>
      <c r="BPG977" s="26"/>
      <c r="BPH977" s="26"/>
      <c r="BPI977" s="26"/>
      <c r="BPJ977" s="26"/>
      <c r="BPK977" s="26"/>
      <c r="BPL977" s="26"/>
      <c r="BPM977" s="26"/>
      <c r="BPN977" s="26"/>
      <c r="BPO977" s="26"/>
      <c r="BPP977" s="26"/>
      <c r="BPQ977" s="26"/>
      <c r="BPR977" s="26"/>
      <c r="BPS977" s="26"/>
      <c r="BPT977" s="26"/>
      <c r="BPU977" s="26"/>
      <c r="BPV977" s="26"/>
      <c r="BPW977" s="26"/>
      <c r="BPX977" s="26"/>
      <c r="BPY977" s="26"/>
      <c r="BPZ977" s="26"/>
      <c r="BQA977" s="26"/>
      <c r="BQB977" s="26"/>
      <c r="BQC977" s="26"/>
      <c r="BQD977" s="26"/>
      <c r="BQE977" s="26"/>
      <c r="BQF977" s="26"/>
      <c r="BQG977" s="26"/>
      <c r="BQH977" s="26"/>
      <c r="BQI977" s="26"/>
      <c r="BQJ977" s="26"/>
      <c r="BQK977" s="26"/>
      <c r="BQL977" s="26"/>
      <c r="BQM977" s="26"/>
      <c r="BQN977" s="26"/>
      <c r="BQO977" s="26"/>
      <c r="BQP977" s="26"/>
      <c r="BQQ977" s="26"/>
      <c r="BQR977" s="26"/>
      <c r="BQS977" s="26"/>
      <c r="BQT977" s="26"/>
      <c r="BQU977" s="26"/>
      <c r="BQV977" s="26"/>
      <c r="BQW977" s="26"/>
      <c r="BQX977" s="26"/>
      <c r="BQY977" s="26"/>
      <c r="BQZ977" s="26"/>
      <c r="BRA977" s="26"/>
      <c r="BRB977" s="26"/>
      <c r="BRC977" s="26"/>
      <c r="BRD977" s="26"/>
      <c r="BRE977" s="26"/>
      <c r="BRF977" s="26"/>
      <c r="BRG977" s="26"/>
      <c r="BRH977" s="26"/>
      <c r="BRI977" s="26"/>
      <c r="BRJ977" s="26"/>
      <c r="BRK977" s="26"/>
      <c r="BRL977" s="26"/>
      <c r="BRM977" s="26"/>
      <c r="BRN977" s="26"/>
      <c r="BRO977" s="26"/>
      <c r="BRP977" s="26"/>
      <c r="BRQ977" s="26"/>
      <c r="BRR977" s="26"/>
      <c r="BRS977" s="26"/>
      <c r="BRT977" s="26"/>
      <c r="BRU977" s="26"/>
      <c r="BRV977" s="26"/>
      <c r="BRW977" s="26"/>
      <c r="BRX977" s="26"/>
      <c r="BRY977" s="26"/>
      <c r="BRZ977" s="26"/>
      <c r="BSA977" s="26"/>
      <c r="BSB977" s="26"/>
      <c r="BSC977" s="26"/>
      <c r="BSD977" s="26"/>
      <c r="BSE977" s="26"/>
      <c r="BSF977" s="26"/>
      <c r="BSG977" s="26"/>
      <c r="BSH977" s="26"/>
      <c r="BSI977" s="26"/>
      <c r="BSJ977" s="26"/>
      <c r="BSK977" s="26"/>
      <c r="BSL977" s="26"/>
      <c r="BSM977" s="26"/>
      <c r="BSN977" s="26"/>
      <c r="BSO977" s="26"/>
      <c r="BSP977" s="26"/>
      <c r="BSQ977" s="26"/>
      <c r="BSR977" s="26"/>
      <c r="BSS977" s="26"/>
      <c r="BST977" s="26"/>
      <c r="BSU977" s="26"/>
      <c r="BSV977" s="26"/>
      <c r="BSW977" s="26"/>
      <c r="BSX977" s="26"/>
      <c r="BSY977" s="26"/>
      <c r="BSZ977" s="26"/>
      <c r="BTA977" s="26"/>
      <c r="BTB977" s="26"/>
      <c r="BTC977" s="26"/>
      <c r="BTD977" s="26"/>
      <c r="BTE977" s="26"/>
      <c r="BTF977" s="26"/>
      <c r="BTG977" s="26"/>
      <c r="BTH977" s="26"/>
      <c r="BTI977" s="26"/>
      <c r="BTJ977" s="26"/>
      <c r="BTK977" s="26"/>
      <c r="BTL977" s="26"/>
      <c r="BTM977" s="26"/>
      <c r="BTN977" s="26"/>
      <c r="BTO977" s="26"/>
      <c r="BTP977" s="26"/>
      <c r="BTQ977" s="26"/>
      <c r="BTR977" s="26"/>
      <c r="BTS977" s="26"/>
      <c r="BTT977" s="26"/>
      <c r="BTU977" s="26"/>
      <c r="BTV977" s="26"/>
      <c r="BTW977" s="26"/>
      <c r="BTX977" s="26"/>
      <c r="BTY977" s="26"/>
      <c r="BTZ977" s="26"/>
      <c r="BUA977" s="26"/>
      <c r="BUB977" s="26"/>
      <c r="BUC977" s="26"/>
      <c r="BUD977" s="26"/>
      <c r="BUE977" s="26"/>
      <c r="BUF977" s="26"/>
      <c r="BUG977" s="26"/>
      <c r="BUH977" s="26"/>
      <c r="BUI977" s="26"/>
      <c r="BUJ977" s="26"/>
      <c r="BUK977" s="26"/>
      <c r="BUL977" s="26"/>
      <c r="BUM977" s="26"/>
      <c r="BUN977" s="26"/>
      <c r="BUO977" s="26"/>
      <c r="BUP977" s="26"/>
      <c r="BUQ977" s="26"/>
      <c r="BUR977" s="26"/>
      <c r="BUS977" s="26"/>
      <c r="BUT977" s="26"/>
      <c r="BUU977" s="26"/>
      <c r="BUV977" s="26"/>
      <c r="BUW977" s="26"/>
      <c r="BUX977" s="26"/>
      <c r="BUY977" s="26"/>
      <c r="BUZ977" s="26"/>
      <c r="BVA977" s="26"/>
      <c r="BVB977" s="26"/>
      <c r="BVC977" s="26"/>
      <c r="BVD977" s="26"/>
      <c r="BVE977" s="26"/>
      <c r="BVF977" s="26"/>
      <c r="BVG977" s="26"/>
      <c r="BVH977" s="26"/>
      <c r="BVI977" s="26"/>
      <c r="BVJ977" s="26"/>
      <c r="BVK977" s="26"/>
      <c r="BVL977" s="26"/>
      <c r="BVM977" s="26"/>
      <c r="BVN977" s="26"/>
      <c r="BVO977" s="26"/>
      <c r="BVP977" s="26"/>
      <c r="BVQ977" s="26"/>
      <c r="BVR977" s="26"/>
      <c r="BVS977" s="26"/>
      <c r="BVT977" s="26"/>
      <c r="BVU977" s="26"/>
      <c r="BVV977" s="26"/>
      <c r="BVW977" s="26"/>
      <c r="BVX977" s="26"/>
      <c r="BVY977" s="26"/>
      <c r="BVZ977" s="26"/>
      <c r="BWA977" s="26"/>
      <c r="BWB977" s="26"/>
      <c r="BWC977" s="26"/>
      <c r="BWD977" s="26"/>
      <c r="BWE977" s="26"/>
      <c r="BWF977" s="26"/>
      <c r="BWG977" s="26"/>
      <c r="BWH977" s="26"/>
      <c r="BWI977" s="26"/>
      <c r="BWJ977" s="26"/>
      <c r="BWK977" s="26"/>
      <c r="BWL977" s="26"/>
      <c r="BWM977" s="26"/>
      <c r="BWN977" s="26"/>
      <c r="BWO977" s="26"/>
      <c r="BWP977" s="26"/>
      <c r="BWQ977" s="26"/>
      <c r="BWR977" s="26"/>
      <c r="BWS977" s="26"/>
      <c r="BWT977" s="26"/>
      <c r="BWU977" s="26"/>
      <c r="BWV977" s="26"/>
      <c r="BWW977" s="26"/>
      <c r="BWX977" s="26"/>
      <c r="BWY977" s="26"/>
      <c r="BWZ977" s="26"/>
      <c r="BXA977" s="26"/>
      <c r="BXB977" s="26"/>
      <c r="BXC977" s="26"/>
      <c r="BXD977" s="26"/>
      <c r="BXE977" s="26"/>
      <c r="BXF977" s="26"/>
      <c r="BXG977" s="26"/>
      <c r="BXH977" s="26"/>
      <c r="BXI977" s="26"/>
      <c r="BXJ977" s="26"/>
      <c r="BXK977" s="26"/>
      <c r="BXL977" s="26"/>
      <c r="BXM977" s="26"/>
      <c r="BXN977" s="26"/>
      <c r="BXO977" s="26"/>
      <c r="BXP977" s="26"/>
      <c r="BXQ977" s="26"/>
      <c r="BXR977" s="26"/>
      <c r="BXS977" s="26"/>
      <c r="BXT977" s="26"/>
      <c r="BXU977" s="26"/>
      <c r="BXV977" s="26"/>
      <c r="BXW977" s="26"/>
      <c r="BXX977" s="26"/>
      <c r="BXY977" s="26"/>
      <c r="BXZ977" s="26"/>
      <c r="BYA977" s="26"/>
      <c r="BYB977" s="26"/>
      <c r="BYC977" s="26"/>
      <c r="BYD977" s="26"/>
      <c r="BYE977" s="26"/>
      <c r="BYF977" s="26"/>
      <c r="BYG977" s="26"/>
      <c r="BYH977" s="26"/>
      <c r="BYI977" s="26"/>
      <c r="BYJ977" s="26"/>
      <c r="BYK977" s="26"/>
      <c r="BYL977" s="26"/>
      <c r="BYM977" s="26"/>
      <c r="BYN977" s="26"/>
      <c r="BYO977" s="26"/>
      <c r="BYP977" s="26"/>
      <c r="BYQ977" s="26"/>
      <c r="BYR977" s="26"/>
      <c r="BYS977" s="26"/>
      <c r="BYT977" s="26"/>
      <c r="BYU977" s="26"/>
      <c r="BYV977" s="26"/>
      <c r="BYW977" s="26"/>
      <c r="BYX977" s="26"/>
      <c r="BYY977" s="26"/>
      <c r="BYZ977" s="26"/>
      <c r="BZA977" s="26"/>
      <c r="BZB977" s="26"/>
      <c r="BZC977" s="26"/>
      <c r="BZD977" s="26"/>
      <c r="BZE977" s="26"/>
      <c r="BZF977" s="26"/>
      <c r="BZG977" s="26"/>
      <c r="BZH977" s="26"/>
      <c r="BZI977" s="26"/>
      <c r="BZJ977" s="26"/>
      <c r="BZK977" s="26"/>
      <c r="BZL977" s="26"/>
      <c r="BZM977" s="26"/>
      <c r="BZN977" s="26"/>
      <c r="BZO977" s="26"/>
      <c r="BZP977" s="26"/>
      <c r="BZQ977" s="26"/>
      <c r="BZR977" s="26"/>
      <c r="BZS977" s="26"/>
      <c r="BZT977" s="26"/>
      <c r="BZU977" s="26"/>
      <c r="BZV977" s="26"/>
      <c r="BZW977" s="26"/>
      <c r="BZX977" s="26"/>
      <c r="BZY977" s="26"/>
      <c r="BZZ977" s="26"/>
      <c r="CAA977" s="26"/>
      <c r="CAB977" s="26"/>
      <c r="CAC977" s="26"/>
      <c r="CAD977" s="26"/>
      <c r="CAE977" s="26"/>
      <c r="CAF977" s="26"/>
      <c r="CAG977" s="26"/>
      <c r="CAH977" s="26"/>
      <c r="CAI977" s="26"/>
      <c r="CAJ977" s="26"/>
      <c r="CAK977" s="26"/>
      <c r="CAL977" s="26"/>
      <c r="CAM977" s="26"/>
      <c r="CAN977" s="26"/>
      <c r="CAO977" s="26"/>
      <c r="CAP977" s="26"/>
      <c r="CAQ977" s="26"/>
      <c r="CAR977" s="26"/>
      <c r="CAS977" s="26"/>
      <c r="CAT977" s="26"/>
      <c r="CAU977" s="26"/>
      <c r="CAV977" s="26"/>
      <c r="CAW977" s="26"/>
      <c r="CAX977" s="26"/>
      <c r="CAY977" s="26"/>
      <c r="CAZ977" s="26"/>
      <c r="CBA977" s="26"/>
      <c r="CBB977" s="26"/>
      <c r="CBC977" s="26"/>
      <c r="CBD977" s="26"/>
      <c r="CBE977" s="26"/>
      <c r="CBF977" s="26"/>
      <c r="CBG977" s="26"/>
      <c r="CBH977" s="26"/>
      <c r="CBI977" s="26"/>
      <c r="CBJ977" s="26"/>
      <c r="CBK977" s="26"/>
      <c r="CBL977" s="26"/>
      <c r="CBM977" s="26"/>
      <c r="CBN977" s="26"/>
      <c r="CBO977" s="26"/>
      <c r="CBP977" s="26"/>
      <c r="CBQ977" s="26"/>
      <c r="CBR977" s="26"/>
      <c r="CBS977" s="26"/>
      <c r="CBT977" s="26"/>
      <c r="CBU977" s="26"/>
      <c r="CBV977" s="26"/>
      <c r="CBW977" s="26"/>
      <c r="CBX977" s="26"/>
      <c r="CBY977" s="26"/>
      <c r="CBZ977" s="26"/>
      <c r="CCA977" s="26"/>
      <c r="CCB977" s="26"/>
      <c r="CCC977" s="26"/>
      <c r="CCD977" s="26"/>
      <c r="CCE977" s="26"/>
      <c r="CCF977" s="26"/>
      <c r="CCG977" s="26"/>
      <c r="CCH977" s="26"/>
      <c r="CCI977" s="26"/>
      <c r="CCJ977" s="26"/>
      <c r="CCK977" s="26"/>
      <c r="CCL977" s="26"/>
      <c r="CCM977" s="26"/>
      <c r="CCN977" s="26"/>
      <c r="CCO977" s="26"/>
      <c r="CCP977" s="26"/>
      <c r="CCQ977" s="26"/>
      <c r="CCR977" s="26"/>
      <c r="CCS977" s="26"/>
      <c r="CCT977" s="26"/>
      <c r="CCU977" s="26"/>
      <c r="CCV977" s="26"/>
      <c r="CCW977" s="26"/>
      <c r="CCX977" s="26"/>
      <c r="CCY977" s="26"/>
      <c r="CCZ977" s="26"/>
      <c r="CDA977" s="26"/>
      <c r="CDB977" s="26"/>
      <c r="CDC977" s="26"/>
      <c r="CDD977" s="26"/>
      <c r="CDE977" s="26"/>
      <c r="CDF977" s="26"/>
      <c r="CDG977" s="26"/>
      <c r="CDH977" s="26"/>
      <c r="CDI977" s="26"/>
      <c r="CDJ977" s="26"/>
      <c r="CDK977" s="26"/>
      <c r="CDL977" s="26"/>
      <c r="CDM977" s="26"/>
      <c r="CDN977" s="26"/>
      <c r="CDO977" s="26"/>
      <c r="CDP977" s="26"/>
      <c r="CDQ977" s="26"/>
      <c r="CDR977" s="26"/>
      <c r="CDS977" s="26"/>
      <c r="CDT977" s="26"/>
      <c r="CDU977" s="26"/>
      <c r="CDV977" s="26"/>
      <c r="CDW977" s="26"/>
      <c r="CDX977" s="26"/>
      <c r="CDY977" s="26"/>
      <c r="CDZ977" s="26"/>
      <c r="CEA977" s="26"/>
      <c r="CEB977" s="26"/>
      <c r="CEC977" s="26"/>
      <c r="CED977" s="26"/>
      <c r="CEE977" s="26"/>
      <c r="CEF977" s="26"/>
      <c r="CEG977" s="26"/>
      <c r="CEH977" s="26"/>
      <c r="CEI977" s="26"/>
      <c r="CEJ977" s="26"/>
      <c r="CEK977" s="26"/>
      <c r="CEL977" s="26"/>
      <c r="CEM977" s="26"/>
      <c r="CEN977" s="26"/>
      <c r="CEO977" s="26"/>
      <c r="CEP977" s="26"/>
      <c r="CEQ977" s="26"/>
      <c r="CER977" s="26"/>
      <c r="CES977" s="26"/>
      <c r="CET977" s="26"/>
      <c r="CEU977" s="26"/>
      <c r="CEV977" s="26"/>
      <c r="CEW977" s="26"/>
      <c r="CEX977" s="26"/>
      <c r="CEY977" s="26"/>
      <c r="CEZ977" s="26"/>
      <c r="CFA977" s="26"/>
      <c r="CFB977" s="26"/>
      <c r="CFC977" s="26"/>
      <c r="CFD977" s="26"/>
      <c r="CFE977" s="26"/>
      <c r="CFF977" s="26"/>
      <c r="CFG977" s="26"/>
      <c r="CFH977" s="26"/>
      <c r="CFI977" s="26"/>
      <c r="CFJ977" s="26"/>
      <c r="CFK977" s="26"/>
      <c r="CFL977" s="26"/>
      <c r="CFM977" s="26"/>
      <c r="CFN977" s="26"/>
      <c r="CFO977" s="26"/>
      <c r="CFP977" s="26"/>
      <c r="CFQ977" s="26"/>
      <c r="CFR977" s="26"/>
      <c r="CFS977" s="26"/>
      <c r="CFT977" s="26"/>
      <c r="CFU977" s="26"/>
      <c r="CFV977" s="26"/>
      <c r="CFW977" s="26"/>
      <c r="CFX977" s="26"/>
      <c r="CFY977" s="26"/>
      <c r="CFZ977" s="26"/>
      <c r="CGA977" s="26"/>
      <c r="CGB977" s="26"/>
      <c r="CGC977" s="26"/>
      <c r="CGD977" s="26"/>
      <c r="CGE977" s="26"/>
      <c r="CGF977" s="26"/>
      <c r="CGG977" s="26"/>
      <c r="CGH977" s="26"/>
      <c r="CGI977" s="26"/>
      <c r="CGJ977" s="26"/>
      <c r="CGK977" s="26"/>
      <c r="CGL977" s="26"/>
      <c r="CGM977" s="26"/>
      <c r="CGN977" s="26"/>
      <c r="CGO977" s="26"/>
      <c r="CGP977" s="26"/>
      <c r="CGQ977" s="26"/>
      <c r="CGR977" s="26"/>
      <c r="CGS977" s="26"/>
      <c r="CGT977" s="26"/>
      <c r="CGU977" s="26"/>
      <c r="CGV977" s="26"/>
      <c r="CGW977" s="26"/>
      <c r="CGX977" s="26"/>
      <c r="CGY977" s="26"/>
      <c r="CGZ977" s="26"/>
      <c r="CHA977" s="26"/>
      <c r="CHB977" s="26"/>
      <c r="CHC977" s="26"/>
      <c r="CHD977" s="26"/>
      <c r="CHE977" s="26"/>
      <c r="CHF977" s="26"/>
      <c r="CHG977" s="26"/>
      <c r="CHH977" s="26"/>
      <c r="CHI977" s="26"/>
      <c r="CHJ977" s="26"/>
      <c r="CHK977" s="26"/>
      <c r="CHL977" s="26"/>
      <c r="CHM977" s="26"/>
      <c r="CHN977" s="26"/>
      <c r="CHO977" s="26"/>
      <c r="CHP977" s="26"/>
      <c r="CHQ977" s="26"/>
      <c r="CHR977" s="26"/>
      <c r="CHS977" s="26"/>
      <c r="CHT977" s="26"/>
      <c r="CHU977" s="26"/>
      <c r="CHV977" s="26"/>
      <c r="CHW977" s="26"/>
      <c r="CHX977" s="26"/>
      <c r="CHY977" s="26"/>
      <c r="CHZ977" s="26"/>
      <c r="CIA977" s="26"/>
      <c r="CIB977" s="26"/>
      <c r="CIC977" s="26"/>
      <c r="CID977" s="26"/>
      <c r="CIE977" s="26"/>
      <c r="CIF977" s="26"/>
      <c r="CIG977" s="26"/>
      <c r="CIH977" s="26"/>
      <c r="CII977" s="26"/>
      <c r="CIJ977" s="26"/>
      <c r="CIK977" s="26"/>
      <c r="CIL977" s="26"/>
      <c r="CIM977" s="26"/>
      <c r="CIN977" s="26"/>
      <c r="CIO977" s="26"/>
      <c r="CIP977" s="26"/>
      <c r="CIQ977" s="26"/>
      <c r="CIR977" s="26"/>
      <c r="CIS977" s="26"/>
      <c r="CIT977" s="26"/>
      <c r="CIU977" s="26"/>
      <c r="CIV977" s="26"/>
      <c r="CIW977" s="26"/>
      <c r="CIX977" s="26"/>
      <c r="CIY977" s="26"/>
      <c r="CIZ977" s="26"/>
      <c r="CJA977" s="26"/>
      <c r="CJB977" s="26"/>
      <c r="CJC977" s="26"/>
      <c r="CJD977" s="26"/>
      <c r="CJE977" s="26"/>
      <c r="CJF977" s="26"/>
      <c r="CJG977" s="26"/>
      <c r="CJH977" s="26"/>
      <c r="CJI977" s="26"/>
      <c r="CJJ977" s="26"/>
      <c r="CJK977" s="26"/>
      <c r="CJL977" s="26"/>
      <c r="CJM977" s="26"/>
      <c r="CJN977" s="26"/>
      <c r="CJO977" s="26"/>
      <c r="CJP977" s="26"/>
      <c r="CJQ977" s="26"/>
      <c r="CJR977" s="26"/>
      <c r="CJS977" s="26"/>
      <c r="CJT977" s="26"/>
      <c r="CJU977" s="26"/>
      <c r="CJV977" s="26"/>
      <c r="CJW977" s="26"/>
      <c r="CJX977" s="26"/>
      <c r="CJY977" s="26"/>
      <c r="CJZ977" s="26"/>
      <c r="CKA977" s="26"/>
      <c r="CKB977" s="26"/>
      <c r="CKC977" s="26"/>
      <c r="CKD977" s="26"/>
      <c r="CKE977" s="26"/>
      <c r="CKF977" s="26"/>
      <c r="CKG977" s="26"/>
      <c r="CKH977" s="26"/>
      <c r="CKI977" s="26"/>
      <c r="CKJ977" s="26"/>
      <c r="CKK977" s="26"/>
      <c r="CKL977" s="26"/>
      <c r="CKM977" s="26"/>
      <c r="CKN977" s="26"/>
      <c r="CKO977" s="26"/>
      <c r="CKP977" s="26"/>
      <c r="CKQ977" s="26"/>
      <c r="CKR977" s="26"/>
      <c r="CKS977" s="26"/>
      <c r="CKT977" s="26"/>
      <c r="CKU977" s="26"/>
      <c r="CKV977" s="26"/>
      <c r="CKW977" s="26"/>
      <c r="CKX977" s="26"/>
      <c r="CKY977" s="26"/>
      <c r="CKZ977" s="26"/>
      <c r="CLA977" s="26"/>
      <c r="CLB977" s="26"/>
      <c r="CLC977" s="26"/>
      <c r="CLD977" s="26"/>
      <c r="CLE977" s="26"/>
      <c r="CLF977" s="26"/>
      <c r="CLG977" s="26"/>
      <c r="CLH977" s="26"/>
      <c r="CLI977" s="26"/>
      <c r="CLJ977" s="26"/>
      <c r="CLK977" s="26"/>
      <c r="CLL977" s="26"/>
      <c r="CLM977" s="26"/>
      <c r="CLN977" s="26"/>
      <c r="CLO977" s="26"/>
      <c r="CLP977" s="26"/>
      <c r="CLQ977" s="26"/>
      <c r="CLR977" s="26"/>
      <c r="CLS977" s="26"/>
      <c r="CLT977" s="26"/>
      <c r="CLU977" s="26"/>
      <c r="CLV977" s="26"/>
      <c r="CLW977" s="26"/>
      <c r="CLX977" s="26"/>
      <c r="CLY977" s="26"/>
      <c r="CLZ977" s="26"/>
      <c r="CMA977" s="26"/>
      <c r="CMB977" s="26"/>
      <c r="CMC977" s="26"/>
      <c r="CMD977" s="26"/>
      <c r="CME977" s="26"/>
      <c r="CMF977" s="26"/>
      <c r="CMG977" s="26"/>
      <c r="CMH977" s="26"/>
      <c r="CMI977" s="26"/>
      <c r="CMJ977" s="26"/>
      <c r="CMK977" s="26"/>
      <c r="CML977" s="26"/>
      <c r="CMM977" s="26"/>
      <c r="CMN977" s="26"/>
      <c r="CMO977" s="26"/>
      <c r="CMP977" s="26"/>
      <c r="CMQ977" s="26"/>
      <c r="CMR977" s="26"/>
      <c r="CMS977" s="26"/>
      <c r="CMT977" s="26"/>
      <c r="CMU977" s="26"/>
      <c r="CMV977" s="26"/>
      <c r="CMW977" s="26"/>
      <c r="CMX977" s="26"/>
      <c r="CMY977" s="26"/>
      <c r="CMZ977" s="26"/>
      <c r="CNA977" s="26"/>
      <c r="CNB977" s="26"/>
      <c r="CNC977" s="26"/>
      <c r="CND977" s="26"/>
      <c r="CNE977" s="26"/>
      <c r="CNF977" s="26"/>
      <c r="CNG977" s="26"/>
      <c r="CNH977" s="26"/>
      <c r="CNI977" s="26"/>
      <c r="CNJ977" s="26"/>
      <c r="CNK977" s="26"/>
      <c r="CNL977" s="26"/>
      <c r="CNM977" s="26"/>
      <c r="CNN977" s="26"/>
      <c r="CNO977" s="26"/>
      <c r="CNP977" s="26"/>
      <c r="CNQ977" s="26"/>
      <c r="CNR977" s="26"/>
      <c r="CNS977" s="26"/>
      <c r="CNT977" s="26"/>
      <c r="CNU977" s="26"/>
      <c r="CNV977" s="26"/>
      <c r="CNW977" s="26"/>
      <c r="CNX977" s="26"/>
      <c r="CNY977" s="26"/>
      <c r="CNZ977" s="26"/>
      <c r="COA977" s="26"/>
      <c r="COB977" s="26"/>
      <c r="COC977" s="26"/>
      <c r="COD977" s="26"/>
      <c r="COE977" s="26"/>
      <c r="COF977" s="26"/>
      <c r="COG977" s="26"/>
      <c r="COH977" s="26"/>
      <c r="COI977" s="26"/>
      <c r="COJ977" s="26"/>
      <c r="COK977" s="26"/>
      <c r="COL977" s="26"/>
      <c r="COM977" s="26"/>
      <c r="CON977" s="26"/>
      <c r="COO977" s="26"/>
      <c r="COP977" s="26"/>
      <c r="COQ977" s="26"/>
      <c r="COR977" s="26"/>
      <c r="COS977" s="26"/>
      <c r="COT977" s="26"/>
      <c r="COU977" s="26"/>
      <c r="COV977" s="26"/>
      <c r="COW977" s="26"/>
      <c r="COX977" s="26"/>
      <c r="COY977" s="26"/>
      <c r="COZ977" s="26"/>
      <c r="CPA977" s="26"/>
      <c r="CPB977" s="26"/>
      <c r="CPC977" s="26"/>
      <c r="CPD977" s="26"/>
      <c r="CPE977" s="26"/>
      <c r="CPF977" s="26"/>
      <c r="CPG977" s="26"/>
      <c r="CPH977" s="26"/>
      <c r="CPI977" s="26"/>
      <c r="CPJ977" s="26"/>
      <c r="CPK977" s="26"/>
      <c r="CPL977" s="26"/>
      <c r="CPM977" s="26"/>
      <c r="CPN977" s="26"/>
      <c r="CPO977" s="26"/>
      <c r="CPP977" s="26"/>
      <c r="CPQ977" s="26"/>
      <c r="CPR977" s="26"/>
      <c r="CPS977" s="26"/>
      <c r="CPT977" s="26"/>
      <c r="CPU977" s="26"/>
      <c r="CPV977" s="26"/>
      <c r="CPW977" s="26"/>
      <c r="CPX977" s="26"/>
      <c r="CPY977" s="26"/>
      <c r="CPZ977" s="26"/>
      <c r="CQA977" s="26"/>
      <c r="CQB977" s="26"/>
      <c r="CQC977" s="26"/>
      <c r="CQD977" s="26"/>
      <c r="CQE977" s="26"/>
      <c r="CQF977" s="26"/>
      <c r="CQG977" s="26"/>
      <c r="CQH977" s="26"/>
      <c r="CQI977" s="26"/>
      <c r="CQJ977" s="26"/>
      <c r="CQK977" s="26"/>
      <c r="CQL977" s="26"/>
      <c r="CQM977" s="26"/>
      <c r="CQN977" s="26"/>
      <c r="CQO977" s="26"/>
      <c r="CQP977" s="26"/>
      <c r="CQQ977" s="26"/>
      <c r="CQR977" s="26"/>
      <c r="CQS977" s="26"/>
      <c r="CQT977" s="26"/>
      <c r="CQU977" s="26"/>
      <c r="CQV977" s="26"/>
      <c r="CQW977" s="26"/>
      <c r="CQX977" s="26"/>
      <c r="CQY977" s="26"/>
      <c r="CQZ977" s="26"/>
      <c r="CRA977" s="26"/>
      <c r="CRB977" s="26"/>
      <c r="CRC977" s="26"/>
      <c r="CRD977" s="26"/>
      <c r="CRE977" s="26"/>
      <c r="CRF977" s="26"/>
      <c r="CRG977" s="26"/>
      <c r="CRH977" s="26"/>
      <c r="CRI977" s="26"/>
      <c r="CRJ977" s="26"/>
      <c r="CRK977" s="26"/>
      <c r="CRL977" s="26"/>
      <c r="CRM977" s="26"/>
      <c r="CRN977" s="26"/>
      <c r="CRO977" s="26"/>
      <c r="CRP977" s="26"/>
      <c r="CRQ977" s="26"/>
      <c r="CRR977" s="26"/>
      <c r="CRS977" s="26"/>
      <c r="CRT977" s="26"/>
      <c r="CRU977" s="26"/>
      <c r="CRV977" s="26"/>
      <c r="CRW977" s="26"/>
      <c r="CRX977" s="26"/>
      <c r="CRY977" s="26"/>
      <c r="CRZ977" s="26"/>
      <c r="CSA977" s="26"/>
      <c r="CSB977" s="26"/>
      <c r="CSC977" s="26"/>
      <c r="CSD977" s="26"/>
      <c r="CSE977" s="26"/>
      <c r="CSF977" s="26"/>
      <c r="CSG977" s="26"/>
      <c r="CSH977" s="26"/>
      <c r="CSI977" s="26"/>
      <c r="CSJ977" s="26"/>
      <c r="CSK977" s="26"/>
      <c r="CSL977" s="26"/>
      <c r="CSM977" s="26"/>
      <c r="CSN977" s="26"/>
      <c r="CSO977" s="26"/>
      <c r="CSP977" s="26"/>
      <c r="CSQ977" s="26"/>
      <c r="CSR977" s="26"/>
      <c r="CSS977" s="26"/>
      <c r="CST977" s="26"/>
      <c r="CSU977" s="26"/>
      <c r="CSV977" s="26"/>
      <c r="CSW977" s="26"/>
      <c r="CSX977" s="26"/>
      <c r="CSY977" s="26"/>
      <c r="CSZ977" s="26"/>
      <c r="CTA977" s="26"/>
      <c r="CTB977" s="26"/>
      <c r="CTC977" s="26"/>
      <c r="CTD977" s="26"/>
      <c r="CTE977" s="26"/>
      <c r="CTF977" s="26"/>
      <c r="CTG977" s="26"/>
      <c r="CTH977" s="26"/>
      <c r="CTI977" s="26"/>
      <c r="CTJ977" s="26"/>
      <c r="CTK977" s="26"/>
      <c r="CTL977" s="26"/>
      <c r="CTM977" s="26"/>
      <c r="CTN977" s="26"/>
      <c r="CTO977" s="26"/>
      <c r="CTP977" s="26"/>
      <c r="CTQ977" s="26"/>
      <c r="CTR977" s="26"/>
      <c r="CTS977" s="26"/>
      <c r="CTT977" s="26"/>
      <c r="CTU977" s="26"/>
      <c r="CTV977" s="26"/>
      <c r="CTW977" s="26"/>
      <c r="CTX977" s="26"/>
      <c r="CTY977" s="26"/>
      <c r="CTZ977" s="26"/>
      <c r="CUA977" s="26"/>
      <c r="CUB977" s="26"/>
      <c r="CUC977" s="26"/>
      <c r="CUD977" s="26"/>
      <c r="CUE977" s="26"/>
      <c r="CUF977" s="26"/>
      <c r="CUG977" s="26"/>
      <c r="CUH977" s="26"/>
      <c r="CUI977" s="26"/>
      <c r="CUJ977" s="26"/>
      <c r="CUK977" s="26"/>
      <c r="CUL977" s="26"/>
      <c r="CUM977" s="26"/>
      <c r="CUN977" s="26"/>
      <c r="CUO977" s="26"/>
      <c r="CUP977" s="26"/>
      <c r="CUQ977" s="26"/>
      <c r="CUR977" s="26"/>
      <c r="CUS977" s="26"/>
      <c r="CUT977" s="26"/>
      <c r="CUU977" s="26"/>
      <c r="CUV977" s="26"/>
      <c r="CUW977" s="26"/>
      <c r="CUX977" s="26"/>
      <c r="CUY977" s="26"/>
      <c r="CUZ977" s="26"/>
      <c r="CVA977" s="26"/>
      <c r="CVB977" s="26"/>
      <c r="CVC977" s="26"/>
      <c r="CVD977" s="26"/>
      <c r="CVE977" s="26"/>
      <c r="CVF977" s="26"/>
      <c r="CVG977" s="26"/>
      <c r="CVH977" s="26"/>
      <c r="CVI977" s="26"/>
      <c r="CVJ977" s="26"/>
      <c r="CVK977" s="26"/>
      <c r="CVL977" s="26"/>
      <c r="CVM977" s="26"/>
      <c r="CVN977" s="26"/>
      <c r="CVO977" s="26"/>
      <c r="CVP977" s="26"/>
      <c r="CVQ977" s="26"/>
      <c r="CVR977" s="26"/>
      <c r="CVS977" s="26"/>
      <c r="CVT977" s="26"/>
      <c r="CVU977" s="26"/>
      <c r="CVV977" s="26"/>
      <c r="CVW977" s="26"/>
      <c r="CVX977" s="26"/>
      <c r="CVY977" s="26"/>
      <c r="CVZ977" s="26"/>
      <c r="CWA977" s="26"/>
      <c r="CWB977" s="26"/>
      <c r="CWC977" s="26"/>
      <c r="CWD977" s="26"/>
      <c r="CWE977" s="26"/>
      <c r="CWF977" s="26"/>
      <c r="CWG977" s="26"/>
      <c r="CWH977" s="26"/>
      <c r="CWI977" s="26"/>
      <c r="CWJ977" s="26"/>
      <c r="CWK977" s="26"/>
      <c r="CWL977" s="26"/>
      <c r="CWM977" s="26"/>
      <c r="CWN977" s="26"/>
      <c r="CWO977" s="26"/>
      <c r="CWP977" s="26"/>
      <c r="CWQ977" s="26"/>
      <c r="CWR977" s="26"/>
      <c r="CWS977" s="26"/>
      <c r="CWT977" s="26"/>
      <c r="CWU977" s="26"/>
      <c r="CWV977" s="26"/>
      <c r="CWW977" s="26"/>
      <c r="CWX977" s="26"/>
      <c r="CWY977" s="26"/>
      <c r="CWZ977" s="26"/>
      <c r="CXA977" s="26"/>
      <c r="CXB977" s="26"/>
      <c r="CXC977" s="26"/>
      <c r="CXD977" s="26"/>
      <c r="CXE977" s="26"/>
      <c r="CXF977" s="26"/>
      <c r="CXG977" s="26"/>
      <c r="CXH977" s="26"/>
      <c r="CXI977" s="26"/>
      <c r="CXJ977" s="26"/>
      <c r="CXK977" s="26"/>
      <c r="CXL977" s="26"/>
      <c r="CXM977" s="26"/>
      <c r="CXN977" s="26"/>
      <c r="CXO977" s="26"/>
      <c r="CXP977" s="26"/>
      <c r="CXQ977" s="26"/>
      <c r="CXR977" s="26"/>
      <c r="CXS977" s="26"/>
      <c r="CXT977" s="26"/>
      <c r="CXU977" s="26"/>
      <c r="CXV977" s="26"/>
      <c r="CXW977" s="26"/>
      <c r="CXX977" s="26"/>
      <c r="CXY977" s="26"/>
      <c r="CXZ977" s="26"/>
      <c r="CYA977" s="26"/>
      <c r="CYB977" s="26"/>
      <c r="CYC977" s="26"/>
      <c r="CYD977" s="26"/>
      <c r="CYE977" s="26"/>
      <c r="CYF977" s="26"/>
      <c r="CYG977" s="26"/>
      <c r="CYH977" s="26"/>
      <c r="CYI977" s="26"/>
      <c r="CYJ977" s="26"/>
      <c r="CYK977" s="26"/>
      <c r="CYL977" s="26"/>
      <c r="CYM977" s="26"/>
      <c r="CYN977" s="26"/>
      <c r="CYO977" s="26"/>
      <c r="CYP977" s="26"/>
      <c r="CYQ977" s="26"/>
      <c r="CYR977" s="26"/>
      <c r="CYS977" s="26"/>
      <c r="CYT977" s="26"/>
      <c r="CYU977" s="26"/>
      <c r="CYV977" s="26"/>
      <c r="CYW977" s="26"/>
      <c r="CYX977" s="26"/>
      <c r="CYY977" s="26"/>
      <c r="CYZ977" s="26"/>
      <c r="CZA977" s="26"/>
      <c r="CZB977" s="26"/>
      <c r="CZC977" s="26"/>
      <c r="CZD977" s="26"/>
      <c r="CZE977" s="26"/>
      <c r="CZF977" s="26"/>
      <c r="CZG977" s="26"/>
      <c r="CZH977" s="26"/>
      <c r="CZI977" s="26"/>
      <c r="CZJ977" s="26"/>
      <c r="CZK977" s="26"/>
      <c r="CZL977" s="26"/>
      <c r="CZM977" s="26"/>
      <c r="CZN977" s="26"/>
      <c r="CZO977" s="26"/>
      <c r="CZP977" s="26"/>
      <c r="CZQ977" s="26"/>
      <c r="CZR977" s="26"/>
      <c r="CZS977" s="26"/>
      <c r="CZT977" s="26"/>
      <c r="CZU977" s="26"/>
      <c r="CZV977" s="26"/>
      <c r="CZW977" s="26"/>
      <c r="CZX977" s="26"/>
      <c r="CZY977" s="26"/>
      <c r="CZZ977" s="26"/>
      <c r="DAA977" s="26"/>
      <c r="DAB977" s="26"/>
      <c r="DAC977" s="26"/>
      <c r="DAD977" s="26"/>
      <c r="DAE977" s="26"/>
      <c r="DAF977" s="26"/>
      <c r="DAG977" s="26"/>
      <c r="DAH977" s="26"/>
      <c r="DAI977" s="26"/>
      <c r="DAJ977" s="26"/>
      <c r="DAK977" s="26"/>
      <c r="DAL977" s="26"/>
      <c r="DAM977" s="26"/>
      <c r="DAN977" s="26"/>
      <c r="DAO977" s="26"/>
      <c r="DAP977" s="26"/>
      <c r="DAQ977" s="26"/>
      <c r="DAR977" s="26"/>
      <c r="DAS977" s="26"/>
      <c r="DAT977" s="26"/>
      <c r="DAU977" s="26"/>
      <c r="DAV977" s="26"/>
      <c r="DAW977" s="26"/>
      <c r="DAX977" s="26"/>
      <c r="DAY977" s="26"/>
      <c r="DAZ977" s="26"/>
      <c r="DBA977" s="26"/>
      <c r="DBB977" s="26"/>
      <c r="DBC977" s="26"/>
      <c r="DBD977" s="26"/>
      <c r="DBE977" s="26"/>
      <c r="DBF977" s="26"/>
      <c r="DBG977" s="26"/>
      <c r="DBH977" s="26"/>
      <c r="DBI977" s="26"/>
      <c r="DBJ977" s="26"/>
      <c r="DBK977" s="26"/>
      <c r="DBL977" s="26"/>
      <c r="DBM977" s="26"/>
      <c r="DBN977" s="26"/>
      <c r="DBO977" s="26"/>
      <c r="DBP977" s="26"/>
      <c r="DBQ977" s="26"/>
      <c r="DBR977" s="26"/>
      <c r="DBS977" s="26"/>
      <c r="DBT977" s="26"/>
      <c r="DBU977" s="26"/>
      <c r="DBV977" s="26"/>
      <c r="DBW977" s="26"/>
      <c r="DBX977" s="26"/>
      <c r="DBY977" s="26"/>
      <c r="DBZ977" s="26"/>
      <c r="DCA977" s="26"/>
      <c r="DCB977" s="26"/>
      <c r="DCC977" s="26"/>
      <c r="DCD977" s="26"/>
      <c r="DCE977" s="26"/>
      <c r="DCF977" s="26"/>
      <c r="DCG977" s="26"/>
      <c r="DCH977" s="26"/>
      <c r="DCI977" s="26"/>
      <c r="DCJ977" s="26"/>
      <c r="DCK977" s="26"/>
      <c r="DCL977" s="26"/>
      <c r="DCM977" s="26"/>
      <c r="DCN977" s="26"/>
      <c r="DCO977" s="26"/>
      <c r="DCP977" s="26"/>
      <c r="DCQ977" s="26"/>
      <c r="DCR977" s="26"/>
      <c r="DCS977" s="26"/>
      <c r="DCT977" s="26"/>
      <c r="DCU977" s="26"/>
      <c r="DCV977" s="26"/>
      <c r="DCW977" s="26"/>
      <c r="DCX977" s="26"/>
      <c r="DCY977" s="26"/>
      <c r="DCZ977" s="26"/>
      <c r="DDA977" s="26"/>
      <c r="DDB977" s="26"/>
      <c r="DDC977" s="26"/>
      <c r="DDD977" s="26"/>
      <c r="DDE977" s="26"/>
      <c r="DDF977" s="26"/>
      <c r="DDG977" s="26"/>
      <c r="DDH977" s="26"/>
      <c r="DDI977" s="26"/>
      <c r="DDJ977" s="26"/>
      <c r="DDK977" s="26"/>
      <c r="DDL977" s="26"/>
      <c r="DDM977" s="26"/>
      <c r="DDN977" s="26"/>
      <c r="DDO977" s="26"/>
      <c r="DDP977" s="26"/>
      <c r="DDQ977" s="26"/>
      <c r="DDR977" s="26"/>
      <c r="DDS977" s="26"/>
      <c r="DDT977" s="26"/>
      <c r="DDU977" s="26"/>
      <c r="DDV977" s="26"/>
      <c r="DDW977" s="26"/>
      <c r="DDX977" s="26"/>
      <c r="DDY977" s="26"/>
      <c r="DDZ977" s="26"/>
      <c r="DEA977" s="26"/>
      <c r="DEB977" s="26"/>
      <c r="DEC977" s="26"/>
      <c r="DED977" s="26"/>
      <c r="DEE977" s="26"/>
      <c r="DEF977" s="26"/>
      <c r="DEG977" s="26"/>
      <c r="DEH977" s="26"/>
      <c r="DEI977" s="26"/>
      <c r="DEJ977" s="26"/>
      <c r="DEK977" s="26"/>
      <c r="DEL977" s="26"/>
      <c r="DEM977" s="26"/>
      <c r="DEN977" s="26"/>
      <c r="DEO977" s="26"/>
      <c r="DEP977" s="26"/>
      <c r="DEQ977" s="26"/>
      <c r="DER977" s="26"/>
      <c r="DES977" s="26"/>
      <c r="DET977" s="26"/>
      <c r="DEU977" s="26"/>
      <c r="DEV977" s="26"/>
      <c r="DEW977" s="26"/>
      <c r="DEX977" s="26"/>
      <c r="DEY977" s="26"/>
      <c r="DEZ977" s="26"/>
      <c r="DFA977" s="26"/>
      <c r="DFB977" s="26"/>
      <c r="DFC977" s="26"/>
      <c r="DFD977" s="26"/>
      <c r="DFE977" s="26"/>
      <c r="DFF977" s="26"/>
      <c r="DFG977" s="26"/>
      <c r="DFH977" s="26"/>
      <c r="DFI977" s="26"/>
      <c r="DFJ977" s="26"/>
      <c r="DFK977" s="26"/>
      <c r="DFL977" s="26"/>
      <c r="DFM977" s="26"/>
      <c r="DFN977" s="26"/>
      <c r="DFO977" s="26"/>
      <c r="DFP977" s="26"/>
      <c r="DFQ977" s="26"/>
      <c r="DFR977" s="26"/>
      <c r="DFS977" s="26"/>
      <c r="DFT977" s="26"/>
      <c r="DFU977" s="26"/>
      <c r="DFV977" s="26"/>
      <c r="DFW977" s="26"/>
      <c r="DFX977" s="26"/>
      <c r="DFY977" s="26"/>
      <c r="DFZ977" s="26"/>
      <c r="DGA977" s="26"/>
      <c r="DGB977" s="26"/>
      <c r="DGC977" s="26"/>
      <c r="DGD977" s="26"/>
      <c r="DGE977" s="26"/>
      <c r="DGF977" s="26"/>
      <c r="DGG977" s="26"/>
      <c r="DGH977" s="26"/>
      <c r="DGI977" s="26"/>
      <c r="DGJ977" s="26"/>
      <c r="DGK977" s="26"/>
      <c r="DGL977" s="26"/>
      <c r="DGM977" s="26"/>
      <c r="DGN977" s="26"/>
      <c r="DGO977" s="26"/>
      <c r="DGP977" s="26"/>
      <c r="DGQ977" s="26"/>
      <c r="DGR977" s="26"/>
      <c r="DGS977" s="26"/>
      <c r="DGT977" s="26"/>
      <c r="DGU977" s="26"/>
      <c r="DGV977" s="26"/>
      <c r="DGW977" s="26"/>
      <c r="DGX977" s="26"/>
      <c r="DGY977" s="26"/>
      <c r="DGZ977" s="26"/>
      <c r="DHA977" s="26"/>
      <c r="DHB977" s="26"/>
      <c r="DHC977" s="26"/>
      <c r="DHD977" s="26"/>
      <c r="DHE977" s="26"/>
      <c r="DHF977" s="26"/>
      <c r="DHG977" s="26"/>
      <c r="DHH977" s="26"/>
      <c r="DHI977" s="26"/>
      <c r="DHJ977" s="26"/>
      <c r="DHK977" s="26"/>
      <c r="DHL977" s="26"/>
      <c r="DHM977" s="26"/>
      <c r="DHN977" s="26"/>
      <c r="DHO977" s="26"/>
      <c r="DHP977" s="26"/>
      <c r="DHQ977" s="26"/>
      <c r="DHR977" s="26"/>
      <c r="DHS977" s="26"/>
      <c r="DHT977" s="26"/>
      <c r="DHU977" s="26"/>
      <c r="DHV977" s="26"/>
      <c r="DHW977" s="26"/>
      <c r="DHX977" s="26"/>
      <c r="DHY977" s="26"/>
      <c r="DHZ977" s="26"/>
      <c r="DIA977" s="26"/>
      <c r="DIB977" s="26"/>
      <c r="DIC977" s="26"/>
      <c r="DID977" s="26"/>
      <c r="DIE977" s="26"/>
      <c r="DIF977" s="26"/>
      <c r="DIG977" s="26"/>
      <c r="DIH977" s="26"/>
      <c r="DII977" s="26"/>
      <c r="DIJ977" s="26"/>
      <c r="DIK977" s="26"/>
      <c r="DIL977" s="26"/>
      <c r="DIM977" s="26"/>
      <c r="DIN977" s="26"/>
      <c r="DIO977" s="26"/>
      <c r="DIP977" s="26"/>
      <c r="DIQ977" s="26"/>
      <c r="DIR977" s="26"/>
      <c r="DIS977" s="26"/>
      <c r="DIT977" s="26"/>
      <c r="DIU977" s="26"/>
      <c r="DIV977" s="26"/>
      <c r="DIW977" s="26"/>
      <c r="DIX977" s="26"/>
      <c r="DIY977" s="26"/>
      <c r="DIZ977" s="26"/>
      <c r="DJA977" s="26"/>
      <c r="DJB977" s="26"/>
      <c r="DJC977" s="26"/>
      <c r="DJD977" s="26"/>
      <c r="DJE977" s="26"/>
      <c r="DJF977" s="26"/>
      <c r="DJG977" s="26"/>
      <c r="DJH977" s="26"/>
      <c r="DJI977" s="26"/>
      <c r="DJJ977" s="26"/>
      <c r="DJK977" s="26"/>
      <c r="DJL977" s="26"/>
      <c r="DJM977" s="26"/>
      <c r="DJN977" s="26"/>
      <c r="DJO977" s="26"/>
      <c r="DJP977" s="26"/>
      <c r="DJQ977" s="26"/>
      <c r="DJR977" s="26"/>
      <c r="DJS977" s="26"/>
      <c r="DJT977" s="26"/>
      <c r="DJU977" s="26"/>
      <c r="DJV977" s="26"/>
      <c r="DJW977" s="26"/>
      <c r="DJX977" s="26"/>
      <c r="DJY977" s="26"/>
      <c r="DJZ977" s="26"/>
      <c r="DKA977" s="26"/>
      <c r="DKB977" s="26"/>
      <c r="DKC977" s="26"/>
      <c r="DKD977" s="26"/>
      <c r="DKE977" s="26"/>
      <c r="DKF977" s="26"/>
      <c r="DKG977" s="26"/>
      <c r="DKH977" s="26"/>
      <c r="DKI977" s="26"/>
      <c r="DKJ977" s="26"/>
      <c r="DKK977" s="26"/>
      <c r="DKL977" s="26"/>
      <c r="DKM977" s="26"/>
      <c r="DKN977" s="26"/>
      <c r="DKO977" s="26"/>
      <c r="DKP977" s="26"/>
      <c r="DKQ977" s="26"/>
      <c r="DKR977" s="26"/>
      <c r="DKS977" s="26"/>
      <c r="DKT977" s="26"/>
      <c r="DKU977" s="26"/>
      <c r="DKV977" s="26"/>
      <c r="DKW977" s="26"/>
      <c r="DKX977" s="26"/>
      <c r="DKY977" s="26"/>
      <c r="DKZ977" s="26"/>
      <c r="DLA977" s="26"/>
      <c r="DLB977" s="26"/>
      <c r="DLC977" s="26"/>
      <c r="DLD977" s="26"/>
      <c r="DLE977" s="26"/>
      <c r="DLF977" s="26"/>
      <c r="DLG977" s="26"/>
      <c r="DLH977" s="26"/>
      <c r="DLI977" s="26"/>
      <c r="DLJ977" s="26"/>
      <c r="DLK977" s="26"/>
      <c r="DLL977" s="26"/>
      <c r="DLM977" s="26"/>
      <c r="DLN977" s="26"/>
      <c r="DLO977" s="26"/>
      <c r="DLP977" s="26"/>
      <c r="DLQ977" s="26"/>
      <c r="DLR977" s="26"/>
      <c r="DLS977" s="26"/>
      <c r="DLT977" s="26"/>
      <c r="DLU977" s="26"/>
      <c r="DLV977" s="26"/>
      <c r="DLW977" s="26"/>
      <c r="DLX977" s="26"/>
      <c r="DLY977" s="26"/>
      <c r="DLZ977" s="26"/>
      <c r="DMA977" s="26"/>
      <c r="DMB977" s="26"/>
      <c r="DMC977" s="26"/>
      <c r="DMD977" s="26"/>
      <c r="DME977" s="26"/>
      <c r="DMF977" s="26"/>
      <c r="DMG977" s="26"/>
      <c r="DMH977" s="26"/>
      <c r="DMI977" s="26"/>
      <c r="DMJ977" s="26"/>
      <c r="DMK977" s="26"/>
      <c r="DML977" s="26"/>
      <c r="DMM977" s="26"/>
      <c r="DMN977" s="26"/>
      <c r="DMO977" s="26"/>
      <c r="DMP977" s="26"/>
      <c r="DMQ977" s="26"/>
      <c r="DMR977" s="26"/>
      <c r="DMS977" s="26"/>
      <c r="DMT977" s="26"/>
      <c r="DMU977" s="26"/>
      <c r="DMV977" s="26"/>
      <c r="DMW977" s="26"/>
      <c r="DMX977" s="26"/>
      <c r="DMY977" s="26"/>
      <c r="DMZ977" s="26"/>
      <c r="DNA977" s="26"/>
      <c r="DNB977" s="26"/>
      <c r="DNC977" s="26"/>
      <c r="DND977" s="26"/>
      <c r="DNE977" s="26"/>
      <c r="DNF977" s="26"/>
      <c r="DNG977" s="26"/>
      <c r="DNH977" s="26"/>
      <c r="DNI977" s="26"/>
      <c r="DNJ977" s="26"/>
      <c r="DNK977" s="26"/>
      <c r="DNL977" s="26"/>
      <c r="DNM977" s="26"/>
      <c r="DNN977" s="26"/>
      <c r="DNO977" s="26"/>
      <c r="DNP977" s="26"/>
      <c r="DNQ977" s="26"/>
      <c r="DNR977" s="26"/>
      <c r="DNS977" s="26"/>
      <c r="DNT977" s="26"/>
      <c r="DNU977" s="26"/>
      <c r="DNV977" s="26"/>
      <c r="DNW977" s="26"/>
      <c r="DNX977" s="26"/>
      <c r="DNY977" s="26"/>
      <c r="DNZ977" s="26"/>
      <c r="DOA977" s="26"/>
      <c r="DOB977" s="26"/>
      <c r="DOC977" s="26"/>
      <c r="DOD977" s="26"/>
      <c r="DOE977" s="26"/>
      <c r="DOF977" s="26"/>
      <c r="DOG977" s="26"/>
      <c r="DOH977" s="26"/>
      <c r="DOI977" s="26"/>
      <c r="DOJ977" s="26"/>
      <c r="DOK977" s="26"/>
      <c r="DOL977" s="26"/>
      <c r="DOM977" s="26"/>
      <c r="DON977" s="26"/>
      <c r="DOO977" s="26"/>
      <c r="DOP977" s="26"/>
      <c r="DOQ977" s="26"/>
      <c r="DOR977" s="26"/>
      <c r="DOS977" s="26"/>
      <c r="DOT977" s="26"/>
      <c r="DOU977" s="26"/>
      <c r="DOV977" s="26"/>
      <c r="DOW977" s="26"/>
      <c r="DOX977" s="26"/>
      <c r="DOY977" s="26"/>
      <c r="DOZ977" s="26"/>
      <c r="DPA977" s="26"/>
      <c r="DPB977" s="26"/>
      <c r="DPC977" s="26"/>
      <c r="DPD977" s="26"/>
      <c r="DPE977" s="26"/>
      <c r="DPF977" s="26"/>
      <c r="DPG977" s="26"/>
      <c r="DPH977" s="26"/>
      <c r="DPI977" s="26"/>
      <c r="DPJ977" s="26"/>
      <c r="DPK977" s="26"/>
      <c r="DPL977" s="26"/>
      <c r="DPM977" s="26"/>
      <c r="DPN977" s="26"/>
      <c r="DPO977" s="26"/>
      <c r="DPP977" s="26"/>
      <c r="DPQ977" s="26"/>
      <c r="DPR977" s="26"/>
      <c r="DPS977" s="26"/>
      <c r="DPT977" s="26"/>
      <c r="DPU977" s="26"/>
      <c r="DPV977" s="26"/>
      <c r="DPW977" s="26"/>
      <c r="DPX977" s="26"/>
      <c r="DPY977" s="26"/>
      <c r="DPZ977" s="26"/>
      <c r="DQA977" s="26"/>
      <c r="DQB977" s="26"/>
      <c r="DQC977" s="26"/>
      <c r="DQD977" s="26"/>
      <c r="DQE977" s="26"/>
      <c r="DQF977" s="26"/>
      <c r="DQG977" s="26"/>
      <c r="DQH977" s="26"/>
      <c r="DQI977" s="26"/>
      <c r="DQJ977" s="26"/>
      <c r="DQK977" s="26"/>
      <c r="DQL977" s="26"/>
      <c r="DQM977" s="26"/>
      <c r="DQN977" s="26"/>
      <c r="DQO977" s="26"/>
      <c r="DQP977" s="26"/>
      <c r="DQQ977" s="26"/>
      <c r="DQR977" s="26"/>
      <c r="DQS977" s="26"/>
      <c r="DQT977" s="26"/>
      <c r="DQU977" s="26"/>
      <c r="DQV977" s="26"/>
      <c r="DQW977" s="26"/>
      <c r="DQX977" s="26"/>
      <c r="DQY977" s="26"/>
      <c r="DQZ977" s="26"/>
      <c r="DRA977" s="26"/>
      <c r="DRB977" s="26"/>
      <c r="DRC977" s="26"/>
      <c r="DRD977" s="26"/>
      <c r="DRE977" s="26"/>
      <c r="DRF977" s="26"/>
      <c r="DRG977" s="26"/>
      <c r="DRH977" s="26"/>
      <c r="DRI977" s="26"/>
      <c r="DRJ977" s="26"/>
      <c r="DRK977" s="26"/>
      <c r="DRL977" s="26"/>
      <c r="DRM977" s="26"/>
      <c r="DRN977" s="26"/>
      <c r="DRO977" s="26"/>
      <c r="DRP977" s="26"/>
      <c r="DRQ977" s="26"/>
      <c r="DRR977" s="26"/>
      <c r="DRS977" s="26"/>
      <c r="DRT977" s="26"/>
      <c r="DRU977" s="26"/>
      <c r="DRV977" s="26"/>
      <c r="DRW977" s="26"/>
      <c r="DRX977" s="26"/>
      <c r="DRY977" s="26"/>
      <c r="DRZ977" s="26"/>
      <c r="DSA977" s="26"/>
      <c r="DSB977" s="26"/>
      <c r="DSC977" s="26"/>
      <c r="DSD977" s="26"/>
      <c r="DSE977" s="26"/>
      <c r="DSF977" s="26"/>
      <c r="DSG977" s="26"/>
      <c r="DSH977" s="26"/>
      <c r="DSI977" s="26"/>
      <c r="DSJ977" s="26"/>
      <c r="DSK977" s="26"/>
      <c r="DSL977" s="26"/>
      <c r="DSM977" s="26"/>
      <c r="DSN977" s="26"/>
      <c r="DSO977" s="26"/>
      <c r="DSP977" s="26"/>
      <c r="DSQ977" s="26"/>
      <c r="DSR977" s="26"/>
      <c r="DSS977" s="26"/>
      <c r="DST977" s="26"/>
      <c r="DSU977" s="26"/>
      <c r="DSV977" s="26"/>
      <c r="DSW977" s="26"/>
      <c r="DSX977" s="26"/>
      <c r="DSY977" s="26"/>
      <c r="DSZ977" s="26"/>
      <c r="DTA977" s="26"/>
      <c r="DTB977" s="26"/>
      <c r="DTC977" s="26"/>
      <c r="DTD977" s="26"/>
      <c r="DTE977" s="26"/>
      <c r="DTF977" s="26"/>
      <c r="DTG977" s="26"/>
      <c r="DTH977" s="26"/>
      <c r="DTI977" s="26"/>
      <c r="DTJ977" s="26"/>
      <c r="DTK977" s="26"/>
      <c r="DTL977" s="26"/>
      <c r="DTM977" s="26"/>
      <c r="DTN977" s="26"/>
      <c r="DTO977" s="26"/>
      <c r="DTP977" s="26"/>
      <c r="DTQ977" s="26"/>
      <c r="DTR977" s="26"/>
      <c r="DTS977" s="26"/>
      <c r="DTT977" s="26"/>
      <c r="DTU977" s="26"/>
      <c r="DTV977" s="26"/>
      <c r="DTW977" s="26"/>
      <c r="DTX977" s="26"/>
      <c r="DTY977" s="26"/>
      <c r="DTZ977" s="26"/>
      <c r="DUA977" s="26"/>
      <c r="DUB977" s="26"/>
      <c r="DUC977" s="26"/>
      <c r="DUD977" s="26"/>
      <c r="DUE977" s="26"/>
      <c r="DUF977" s="26"/>
      <c r="DUG977" s="26"/>
      <c r="DUH977" s="26"/>
      <c r="DUI977" s="26"/>
      <c r="DUJ977" s="26"/>
      <c r="DUK977" s="26"/>
      <c r="DUL977" s="26"/>
      <c r="DUM977" s="26"/>
      <c r="DUN977" s="26"/>
      <c r="DUO977" s="26"/>
      <c r="DUP977" s="26"/>
      <c r="DUQ977" s="26"/>
      <c r="DUR977" s="26"/>
      <c r="DUS977" s="26"/>
      <c r="DUT977" s="26"/>
      <c r="DUU977" s="26"/>
      <c r="DUV977" s="26"/>
      <c r="DUW977" s="26"/>
      <c r="DUX977" s="26"/>
      <c r="DUY977" s="26"/>
      <c r="DUZ977" s="26"/>
      <c r="DVA977" s="26"/>
      <c r="DVB977" s="26"/>
      <c r="DVC977" s="26"/>
      <c r="DVD977" s="26"/>
      <c r="DVE977" s="26"/>
      <c r="DVF977" s="26"/>
      <c r="DVG977" s="26"/>
      <c r="DVH977" s="26"/>
      <c r="DVI977" s="26"/>
      <c r="DVJ977" s="26"/>
      <c r="DVK977" s="26"/>
      <c r="DVL977" s="26"/>
      <c r="DVM977" s="26"/>
      <c r="DVN977" s="26"/>
      <c r="DVO977" s="26"/>
      <c r="DVP977" s="26"/>
      <c r="DVQ977" s="26"/>
      <c r="DVR977" s="26"/>
      <c r="DVS977" s="26"/>
      <c r="DVT977" s="26"/>
      <c r="DVU977" s="26"/>
      <c r="DVV977" s="26"/>
      <c r="DVW977" s="26"/>
      <c r="DVX977" s="26"/>
      <c r="DVY977" s="26"/>
      <c r="DVZ977" s="26"/>
      <c r="DWA977" s="26"/>
      <c r="DWB977" s="26"/>
      <c r="DWC977" s="26"/>
      <c r="DWD977" s="26"/>
      <c r="DWE977" s="26"/>
      <c r="DWF977" s="26"/>
      <c r="DWG977" s="26"/>
      <c r="DWH977" s="26"/>
      <c r="DWI977" s="26"/>
      <c r="DWJ977" s="26"/>
      <c r="DWK977" s="26"/>
      <c r="DWL977" s="26"/>
      <c r="DWM977" s="26"/>
      <c r="DWN977" s="26"/>
      <c r="DWO977" s="26"/>
      <c r="DWP977" s="26"/>
      <c r="DWQ977" s="26"/>
      <c r="DWR977" s="26"/>
      <c r="DWS977" s="26"/>
      <c r="DWT977" s="26"/>
      <c r="DWU977" s="26"/>
      <c r="DWV977" s="26"/>
      <c r="DWW977" s="26"/>
      <c r="DWX977" s="26"/>
      <c r="DWY977" s="26"/>
      <c r="DWZ977" s="26"/>
      <c r="DXA977" s="26"/>
      <c r="DXB977" s="26"/>
      <c r="DXC977" s="26"/>
      <c r="DXD977" s="26"/>
      <c r="DXE977" s="26"/>
      <c r="DXF977" s="26"/>
      <c r="DXG977" s="26"/>
      <c r="DXH977" s="26"/>
      <c r="DXI977" s="26"/>
      <c r="DXJ977" s="26"/>
      <c r="DXK977" s="26"/>
      <c r="DXL977" s="26"/>
      <c r="DXM977" s="26"/>
      <c r="DXN977" s="26"/>
      <c r="DXO977" s="26"/>
      <c r="DXP977" s="26"/>
      <c r="DXQ977" s="26"/>
      <c r="DXR977" s="26"/>
      <c r="DXS977" s="26"/>
      <c r="DXT977" s="26"/>
      <c r="DXU977" s="26"/>
      <c r="DXV977" s="26"/>
      <c r="DXW977" s="26"/>
      <c r="DXX977" s="26"/>
      <c r="DXY977" s="26"/>
      <c r="DXZ977" s="26"/>
      <c r="DYA977" s="26"/>
      <c r="DYB977" s="26"/>
      <c r="DYC977" s="26"/>
      <c r="DYD977" s="26"/>
      <c r="DYE977" s="26"/>
      <c r="DYF977" s="26"/>
      <c r="DYG977" s="26"/>
      <c r="DYH977" s="26"/>
      <c r="DYI977" s="26"/>
      <c r="DYJ977" s="26"/>
      <c r="DYK977" s="26"/>
      <c r="DYL977" s="26"/>
      <c r="DYM977" s="26"/>
      <c r="DYN977" s="26"/>
      <c r="DYO977" s="26"/>
      <c r="DYP977" s="26"/>
      <c r="DYQ977" s="26"/>
      <c r="DYR977" s="26"/>
      <c r="DYS977" s="26"/>
      <c r="DYT977" s="26"/>
      <c r="DYU977" s="26"/>
      <c r="DYV977" s="26"/>
      <c r="DYW977" s="26"/>
      <c r="DYX977" s="26"/>
      <c r="DYY977" s="26"/>
      <c r="DYZ977" s="26"/>
      <c r="DZA977" s="26"/>
      <c r="DZB977" s="26"/>
      <c r="DZC977" s="26"/>
      <c r="DZD977" s="26"/>
      <c r="DZE977" s="26"/>
      <c r="DZF977" s="26"/>
      <c r="DZG977" s="26"/>
      <c r="DZH977" s="26"/>
      <c r="DZI977" s="26"/>
      <c r="DZJ977" s="26"/>
      <c r="DZK977" s="26"/>
      <c r="DZL977" s="26"/>
      <c r="DZM977" s="26"/>
      <c r="DZN977" s="26"/>
      <c r="DZO977" s="26"/>
      <c r="DZP977" s="26"/>
      <c r="DZQ977" s="26"/>
      <c r="DZR977" s="26"/>
      <c r="DZS977" s="26"/>
      <c r="DZT977" s="26"/>
      <c r="DZU977" s="26"/>
      <c r="DZV977" s="26"/>
      <c r="DZW977" s="26"/>
      <c r="DZX977" s="26"/>
      <c r="DZY977" s="26"/>
      <c r="DZZ977" s="26"/>
      <c r="EAA977" s="26"/>
      <c r="EAB977" s="26"/>
      <c r="EAC977" s="26"/>
      <c r="EAD977" s="26"/>
      <c r="EAE977" s="26"/>
      <c r="EAF977" s="26"/>
      <c r="EAG977" s="26"/>
      <c r="EAH977" s="26"/>
      <c r="EAI977" s="26"/>
      <c r="EAJ977" s="26"/>
      <c r="EAK977" s="26"/>
      <c r="EAL977" s="26"/>
      <c r="EAM977" s="26"/>
      <c r="EAN977" s="26"/>
      <c r="EAO977" s="26"/>
      <c r="EAP977" s="26"/>
      <c r="EAQ977" s="26"/>
      <c r="EAR977" s="26"/>
      <c r="EAS977" s="26"/>
      <c r="EAT977" s="26"/>
      <c r="EAU977" s="26"/>
      <c r="EAV977" s="26"/>
      <c r="EAW977" s="26"/>
      <c r="EAX977" s="26"/>
      <c r="EAY977" s="26"/>
      <c r="EAZ977" s="26"/>
      <c r="EBA977" s="26"/>
      <c r="EBB977" s="26"/>
      <c r="EBC977" s="26"/>
      <c r="EBD977" s="26"/>
      <c r="EBE977" s="26"/>
      <c r="EBF977" s="26"/>
      <c r="EBG977" s="26"/>
      <c r="EBH977" s="26"/>
      <c r="EBI977" s="26"/>
      <c r="EBJ977" s="26"/>
      <c r="EBK977" s="26"/>
      <c r="EBL977" s="26"/>
      <c r="EBM977" s="26"/>
      <c r="EBN977" s="26"/>
      <c r="EBO977" s="26"/>
      <c r="EBP977" s="26"/>
      <c r="EBQ977" s="26"/>
      <c r="EBR977" s="26"/>
      <c r="EBS977" s="26"/>
      <c r="EBT977" s="26"/>
      <c r="EBU977" s="26"/>
      <c r="EBV977" s="26"/>
      <c r="EBW977" s="26"/>
      <c r="EBX977" s="26"/>
      <c r="EBY977" s="26"/>
      <c r="EBZ977" s="26"/>
      <c r="ECA977" s="26"/>
      <c r="ECB977" s="26"/>
      <c r="ECC977" s="26"/>
      <c r="ECD977" s="26"/>
      <c r="ECE977" s="26"/>
      <c r="ECF977" s="26"/>
      <c r="ECG977" s="26"/>
      <c r="ECH977" s="26"/>
      <c r="ECI977" s="26"/>
      <c r="ECJ977" s="26"/>
      <c r="ECK977" s="26"/>
      <c r="ECL977" s="26"/>
      <c r="ECM977" s="26"/>
      <c r="ECN977" s="26"/>
      <c r="ECO977" s="26"/>
      <c r="ECP977" s="26"/>
      <c r="ECQ977" s="26"/>
      <c r="ECR977" s="26"/>
      <c r="ECS977" s="26"/>
      <c r="ECT977" s="26"/>
      <c r="ECU977" s="26"/>
      <c r="ECV977" s="26"/>
      <c r="ECW977" s="26"/>
      <c r="ECX977" s="26"/>
      <c r="ECY977" s="26"/>
      <c r="ECZ977" s="26"/>
      <c r="EDA977" s="26"/>
      <c r="EDB977" s="26"/>
      <c r="EDC977" s="26"/>
      <c r="EDD977" s="26"/>
      <c r="EDE977" s="26"/>
      <c r="EDF977" s="26"/>
      <c r="EDG977" s="26"/>
      <c r="EDH977" s="26"/>
      <c r="EDI977" s="26"/>
      <c r="EDJ977" s="26"/>
      <c r="EDK977" s="26"/>
      <c r="EDL977" s="26"/>
      <c r="EDM977" s="26"/>
      <c r="EDN977" s="26"/>
      <c r="EDO977" s="26"/>
      <c r="EDP977" s="26"/>
      <c r="EDQ977" s="26"/>
      <c r="EDR977" s="26"/>
      <c r="EDS977" s="26"/>
      <c r="EDT977" s="26"/>
      <c r="EDU977" s="26"/>
      <c r="EDV977" s="26"/>
      <c r="EDW977" s="26"/>
      <c r="EDX977" s="26"/>
      <c r="EDY977" s="26"/>
      <c r="EDZ977" s="26"/>
      <c r="EEA977" s="26"/>
      <c r="EEB977" s="26"/>
      <c r="EEC977" s="26"/>
      <c r="EED977" s="26"/>
      <c r="EEE977" s="26"/>
      <c r="EEF977" s="26"/>
      <c r="EEG977" s="26"/>
      <c r="EEH977" s="26"/>
      <c r="EEI977" s="26"/>
      <c r="EEJ977" s="26"/>
      <c r="EEK977" s="26"/>
      <c r="EEL977" s="26"/>
      <c r="EEM977" s="26"/>
      <c r="EEN977" s="26"/>
      <c r="EEO977" s="26"/>
      <c r="EEP977" s="26"/>
      <c r="EEQ977" s="26"/>
      <c r="EER977" s="26"/>
      <c r="EES977" s="26"/>
      <c r="EET977" s="26"/>
      <c r="EEU977" s="26"/>
      <c r="EEV977" s="26"/>
      <c r="EEW977" s="26"/>
      <c r="EEX977" s="26"/>
      <c r="EEY977" s="26"/>
      <c r="EEZ977" s="26"/>
      <c r="EFA977" s="26"/>
      <c r="EFB977" s="26"/>
      <c r="EFC977" s="26"/>
      <c r="EFD977" s="26"/>
      <c r="EFE977" s="26"/>
      <c r="EFF977" s="26"/>
      <c r="EFG977" s="26"/>
      <c r="EFH977" s="26"/>
      <c r="EFI977" s="26"/>
      <c r="EFJ977" s="26"/>
      <c r="EFK977" s="26"/>
      <c r="EFL977" s="26"/>
      <c r="EFM977" s="26"/>
      <c r="EFN977" s="26"/>
      <c r="EFO977" s="26"/>
      <c r="EFP977" s="26"/>
      <c r="EFQ977" s="26"/>
      <c r="EFR977" s="26"/>
      <c r="EFS977" s="26"/>
      <c r="EFT977" s="26"/>
      <c r="EFU977" s="26"/>
      <c r="EFV977" s="26"/>
      <c r="EFW977" s="26"/>
      <c r="EFX977" s="26"/>
      <c r="EFY977" s="26"/>
      <c r="EFZ977" s="26"/>
      <c r="EGA977" s="26"/>
      <c r="EGB977" s="26"/>
      <c r="EGC977" s="26"/>
      <c r="EGD977" s="26"/>
      <c r="EGE977" s="26"/>
      <c r="EGF977" s="26"/>
      <c r="EGG977" s="26"/>
      <c r="EGH977" s="26"/>
      <c r="EGI977" s="26"/>
      <c r="EGJ977" s="26"/>
      <c r="EGK977" s="26"/>
      <c r="EGL977" s="26"/>
      <c r="EGM977" s="26"/>
      <c r="EGN977" s="26"/>
      <c r="EGO977" s="26"/>
      <c r="EGP977" s="26"/>
      <c r="EGQ977" s="26"/>
      <c r="EGR977" s="26"/>
      <c r="EGS977" s="26"/>
      <c r="EGT977" s="26"/>
      <c r="EGU977" s="26"/>
      <c r="EGV977" s="26"/>
      <c r="EGW977" s="26"/>
      <c r="EGX977" s="26"/>
      <c r="EGY977" s="26"/>
      <c r="EGZ977" s="26"/>
      <c r="EHA977" s="26"/>
      <c r="EHB977" s="26"/>
      <c r="EHC977" s="26"/>
      <c r="EHD977" s="26"/>
      <c r="EHE977" s="26"/>
      <c r="EHF977" s="26"/>
      <c r="EHG977" s="26"/>
      <c r="EHH977" s="26"/>
      <c r="EHI977" s="26"/>
      <c r="EHJ977" s="26"/>
      <c r="EHK977" s="26"/>
      <c r="EHL977" s="26"/>
      <c r="EHM977" s="26"/>
      <c r="EHN977" s="26"/>
      <c r="EHO977" s="26"/>
      <c r="EHP977" s="26"/>
      <c r="EHQ977" s="26"/>
      <c r="EHR977" s="26"/>
      <c r="EHS977" s="26"/>
      <c r="EHT977" s="26"/>
      <c r="EHU977" s="26"/>
      <c r="EHV977" s="26"/>
      <c r="EHW977" s="26"/>
      <c r="EHX977" s="26"/>
      <c r="EHY977" s="26"/>
      <c r="EHZ977" s="26"/>
      <c r="EIA977" s="26"/>
      <c r="EIB977" s="26"/>
      <c r="EIC977" s="26"/>
      <c r="EID977" s="26"/>
      <c r="EIE977" s="26"/>
      <c r="EIF977" s="26"/>
      <c r="EIG977" s="26"/>
      <c r="EIH977" s="26"/>
      <c r="EII977" s="26"/>
      <c r="EIJ977" s="26"/>
      <c r="EIK977" s="26"/>
      <c r="EIL977" s="26"/>
      <c r="EIM977" s="26"/>
      <c r="EIN977" s="26"/>
      <c r="EIO977" s="26"/>
      <c r="EIP977" s="26"/>
      <c r="EIQ977" s="26"/>
      <c r="EIR977" s="26"/>
      <c r="EIS977" s="26"/>
      <c r="EIT977" s="26"/>
      <c r="EIU977" s="26"/>
      <c r="EIV977" s="26"/>
      <c r="EIW977" s="26"/>
      <c r="EIX977" s="26"/>
      <c r="EIY977" s="26"/>
      <c r="EIZ977" s="26"/>
      <c r="EJA977" s="26"/>
      <c r="EJB977" s="26"/>
      <c r="EJC977" s="26"/>
      <c r="EJD977" s="26"/>
      <c r="EJE977" s="26"/>
      <c r="EJF977" s="26"/>
      <c r="EJG977" s="26"/>
      <c r="EJH977" s="26"/>
      <c r="EJI977" s="26"/>
      <c r="EJJ977" s="26"/>
      <c r="EJK977" s="26"/>
      <c r="EJL977" s="26"/>
      <c r="EJM977" s="26"/>
      <c r="EJN977" s="26"/>
      <c r="EJO977" s="26"/>
      <c r="EJP977" s="26"/>
      <c r="EJQ977" s="26"/>
      <c r="EJR977" s="26"/>
      <c r="EJS977" s="26"/>
      <c r="EJT977" s="26"/>
      <c r="EJU977" s="26"/>
      <c r="EJV977" s="26"/>
      <c r="EJW977" s="26"/>
      <c r="EJX977" s="26"/>
      <c r="EJY977" s="26"/>
      <c r="EJZ977" s="26"/>
      <c r="EKA977" s="26"/>
      <c r="EKB977" s="26"/>
      <c r="EKC977" s="26"/>
      <c r="EKD977" s="26"/>
      <c r="EKE977" s="26"/>
      <c r="EKF977" s="26"/>
      <c r="EKG977" s="26"/>
      <c r="EKH977" s="26"/>
      <c r="EKI977" s="26"/>
      <c r="EKJ977" s="26"/>
      <c r="EKK977" s="26"/>
      <c r="EKL977" s="26"/>
      <c r="EKM977" s="26"/>
      <c r="EKN977" s="26"/>
      <c r="EKO977" s="26"/>
      <c r="EKP977" s="26"/>
      <c r="EKQ977" s="26"/>
      <c r="EKR977" s="26"/>
      <c r="EKS977" s="26"/>
      <c r="EKT977" s="26"/>
      <c r="EKU977" s="26"/>
      <c r="EKV977" s="26"/>
      <c r="EKW977" s="26"/>
      <c r="EKX977" s="26"/>
      <c r="EKY977" s="26"/>
      <c r="EKZ977" s="26"/>
      <c r="ELA977" s="26"/>
      <c r="ELB977" s="26"/>
      <c r="ELC977" s="26"/>
      <c r="ELD977" s="26"/>
      <c r="ELE977" s="26"/>
      <c r="ELF977" s="26"/>
      <c r="ELG977" s="26"/>
      <c r="ELH977" s="26"/>
      <c r="ELI977" s="26"/>
      <c r="ELJ977" s="26"/>
      <c r="ELK977" s="26"/>
      <c r="ELL977" s="26"/>
      <c r="ELM977" s="26"/>
      <c r="ELN977" s="26"/>
      <c r="ELO977" s="26"/>
      <c r="ELP977" s="26"/>
      <c r="ELQ977" s="26"/>
      <c r="ELR977" s="26"/>
      <c r="ELS977" s="26"/>
      <c r="ELT977" s="26"/>
      <c r="ELU977" s="26"/>
      <c r="ELV977" s="26"/>
      <c r="ELW977" s="26"/>
      <c r="ELX977" s="26"/>
      <c r="ELY977" s="26"/>
      <c r="ELZ977" s="26"/>
      <c r="EMA977" s="26"/>
      <c r="EMB977" s="26"/>
      <c r="EMC977" s="26"/>
      <c r="EMD977" s="26"/>
      <c r="EME977" s="26"/>
      <c r="EMF977" s="26"/>
      <c r="EMG977" s="26"/>
      <c r="EMH977" s="26"/>
      <c r="EMI977" s="26"/>
      <c r="EMJ977" s="26"/>
      <c r="EMK977" s="26"/>
      <c r="EML977" s="26"/>
      <c r="EMM977" s="26"/>
      <c r="EMN977" s="26"/>
      <c r="EMO977" s="26"/>
      <c r="EMP977" s="26"/>
      <c r="EMQ977" s="26"/>
      <c r="EMR977" s="26"/>
      <c r="EMS977" s="26"/>
      <c r="EMT977" s="26"/>
      <c r="EMU977" s="26"/>
      <c r="EMV977" s="26"/>
      <c r="EMW977" s="26"/>
      <c r="EMX977" s="26"/>
      <c r="EMY977" s="26"/>
      <c r="EMZ977" s="26"/>
      <c r="ENA977" s="26"/>
      <c r="ENB977" s="26"/>
      <c r="ENC977" s="26"/>
      <c r="END977" s="26"/>
      <c r="ENE977" s="26"/>
      <c r="ENF977" s="26"/>
      <c r="ENG977" s="26"/>
      <c r="ENH977" s="26"/>
      <c r="ENI977" s="26"/>
      <c r="ENJ977" s="26"/>
      <c r="ENK977" s="26"/>
      <c r="ENL977" s="26"/>
      <c r="ENM977" s="26"/>
      <c r="ENN977" s="26"/>
      <c r="ENO977" s="26"/>
      <c r="ENP977" s="26"/>
      <c r="ENQ977" s="26"/>
      <c r="ENR977" s="26"/>
      <c r="ENS977" s="26"/>
      <c r="ENT977" s="26"/>
      <c r="ENU977" s="26"/>
      <c r="ENV977" s="26"/>
      <c r="ENW977" s="26"/>
      <c r="ENX977" s="26"/>
      <c r="ENY977" s="26"/>
      <c r="ENZ977" s="26"/>
      <c r="EOA977" s="26"/>
      <c r="EOB977" s="26"/>
      <c r="EOC977" s="26"/>
      <c r="EOD977" s="26"/>
      <c r="EOE977" s="26"/>
      <c r="EOF977" s="26"/>
      <c r="EOG977" s="26"/>
      <c r="EOH977" s="26"/>
      <c r="EOI977" s="26"/>
      <c r="EOJ977" s="26"/>
      <c r="EOK977" s="26"/>
      <c r="EOL977" s="26"/>
      <c r="EOM977" s="26"/>
      <c r="EON977" s="26"/>
      <c r="EOO977" s="26"/>
      <c r="EOP977" s="26"/>
      <c r="EOQ977" s="26"/>
      <c r="EOR977" s="26"/>
      <c r="EOS977" s="26"/>
      <c r="EOT977" s="26"/>
      <c r="EOU977" s="26"/>
      <c r="EOV977" s="26"/>
      <c r="EOW977" s="26"/>
      <c r="EOX977" s="26"/>
      <c r="EOY977" s="26"/>
      <c r="EOZ977" s="26"/>
      <c r="EPA977" s="26"/>
      <c r="EPB977" s="26"/>
      <c r="EPC977" s="26"/>
      <c r="EPD977" s="26"/>
      <c r="EPE977" s="26"/>
      <c r="EPF977" s="26"/>
      <c r="EPG977" s="26"/>
      <c r="EPH977" s="26"/>
      <c r="EPI977" s="26"/>
      <c r="EPJ977" s="26"/>
      <c r="EPK977" s="26"/>
      <c r="EPL977" s="26"/>
      <c r="EPM977" s="26"/>
      <c r="EPN977" s="26"/>
      <c r="EPO977" s="26"/>
      <c r="EPP977" s="26"/>
      <c r="EPQ977" s="26"/>
      <c r="EPR977" s="26"/>
      <c r="EPS977" s="26"/>
      <c r="EPT977" s="26"/>
      <c r="EPU977" s="26"/>
      <c r="EPV977" s="26"/>
      <c r="EPW977" s="26"/>
      <c r="EPX977" s="26"/>
      <c r="EPY977" s="26"/>
      <c r="EPZ977" s="26"/>
      <c r="EQA977" s="26"/>
      <c r="EQB977" s="26"/>
      <c r="EQC977" s="26"/>
      <c r="EQD977" s="26"/>
      <c r="EQE977" s="26"/>
      <c r="EQF977" s="26"/>
      <c r="EQG977" s="26"/>
      <c r="EQH977" s="26"/>
      <c r="EQI977" s="26"/>
      <c r="EQJ977" s="26"/>
      <c r="EQK977" s="26"/>
      <c r="EQL977" s="26"/>
      <c r="EQM977" s="26"/>
      <c r="EQN977" s="26"/>
      <c r="EQO977" s="26"/>
      <c r="EQP977" s="26"/>
      <c r="EQQ977" s="26"/>
      <c r="EQR977" s="26"/>
      <c r="EQS977" s="26"/>
      <c r="EQT977" s="26"/>
      <c r="EQU977" s="26"/>
      <c r="EQV977" s="26"/>
      <c r="EQW977" s="26"/>
      <c r="EQX977" s="26"/>
      <c r="EQY977" s="26"/>
      <c r="EQZ977" s="26"/>
      <c r="ERA977" s="26"/>
      <c r="ERB977" s="26"/>
      <c r="ERC977" s="26"/>
      <c r="ERD977" s="26"/>
      <c r="ERE977" s="26"/>
      <c r="ERF977" s="26"/>
      <c r="ERG977" s="26"/>
      <c r="ERH977" s="26"/>
      <c r="ERI977" s="26"/>
      <c r="ERJ977" s="26"/>
      <c r="ERK977" s="26"/>
      <c r="ERL977" s="26"/>
      <c r="ERM977" s="26"/>
      <c r="ERN977" s="26"/>
      <c r="ERO977" s="26"/>
      <c r="ERP977" s="26"/>
      <c r="ERQ977" s="26"/>
      <c r="ERR977" s="26"/>
      <c r="ERS977" s="26"/>
      <c r="ERT977" s="26"/>
      <c r="ERU977" s="26"/>
      <c r="ERV977" s="26"/>
      <c r="ERW977" s="26"/>
      <c r="ERX977" s="26"/>
      <c r="ERY977" s="26"/>
      <c r="ERZ977" s="26"/>
      <c r="ESA977" s="26"/>
      <c r="ESB977" s="26"/>
      <c r="ESC977" s="26"/>
      <c r="ESD977" s="26"/>
      <c r="ESE977" s="26"/>
      <c r="ESF977" s="26"/>
      <c r="ESG977" s="26"/>
      <c r="ESH977" s="26"/>
      <c r="ESI977" s="26"/>
      <c r="ESJ977" s="26"/>
      <c r="ESK977" s="26"/>
      <c r="ESL977" s="26"/>
      <c r="ESM977" s="26"/>
      <c r="ESN977" s="26"/>
      <c r="ESO977" s="26"/>
      <c r="ESP977" s="26"/>
      <c r="ESQ977" s="26"/>
      <c r="ESR977" s="26"/>
      <c r="ESS977" s="26"/>
      <c r="EST977" s="26"/>
      <c r="ESU977" s="26"/>
      <c r="ESV977" s="26"/>
      <c r="ESW977" s="26"/>
      <c r="ESX977" s="26"/>
      <c r="ESY977" s="26"/>
      <c r="ESZ977" s="26"/>
      <c r="ETA977" s="26"/>
      <c r="ETB977" s="26"/>
      <c r="ETC977" s="26"/>
      <c r="ETD977" s="26"/>
      <c r="ETE977" s="26"/>
      <c r="ETF977" s="26"/>
      <c r="ETG977" s="26"/>
      <c r="ETH977" s="26"/>
      <c r="ETI977" s="26"/>
      <c r="ETJ977" s="26"/>
      <c r="ETK977" s="26"/>
      <c r="ETL977" s="26"/>
      <c r="ETM977" s="26"/>
      <c r="ETN977" s="26"/>
      <c r="ETO977" s="26"/>
      <c r="ETP977" s="26"/>
      <c r="ETQ977" s="26"/>
      <c r="ETR977" s="26"/>
      <c r="ETS977" s="26"/>
      <c r="ETT977" s="26"/>
      <c r="ETU977" s="26"/>
      <c r="ETV977" s="26"/>
      <c r="ETW977" s="26"/>
      <c r="ETX977" s="26"/>
      <c r="ETY977" s="26"/>
      <c r="ETZ977" s="26"/>
      <c r="EUA977" s="26"/>
      <c r="EUB977" s="26"/>
      <c r="EUC977" s="26"/>
      <c r="EUD977" s="26"/>
      <c r="EUE977" s="26"/>
      <c r="EUF977" s="26"/>
      <c r="EUG977" s="26"/>
      <c r="EUH977" s="26"/>
      <c r="EUI977" s="26"/>
      <c r="EUJ977" s="26"/>
      <c r="EUK977" s="26"/>
      <c r="EUL977" s="26"/>
      <c r="EUM977" s="26"/>
      <c r="EUN977" s="26"/>
      <c r="EUO977" s="26"/>
      <c r="EUP977" s="26"/>
      <c r="EUQ977" s="26"/>
      <c r="EUR977" s="26"/>
      <c r="EUS977" s="26"/>
      <c r="EUT977" s="26"/>
      <c r="EUU977" s="26"/>
      <c r="EUV977" s="26"/>
      <c r="EUW977" s="26"/>
      <c r="EUX977" s="26"/>
      <c r="EUY977" s="26"/>
      <c r="EUZ977" s="26"/>
      <c r="EVA977" s="26"/>
      <c r="EVB977" s="26"/>
      <c r="EVC977" s="26"/>
      <c r="EVD977" s="26"/>
      <c r="EVE977" s="26"/>
      <c r="EVF977" s="26"/>
      <c r="EVG977" s="26"/>
      <c r="EVH977" s="26"/>
      <c r="EVI977" s="26"/>
      <c r="EVJ977" s="26"/>
      <c r="EVK977" s="26"/>
      <c r="EVL977" s="26"/>
      <c r="EVM977" s="26"/>
      <c r="EVN977" s="26"/>
      <c r="EVO977" s="26"/>
      <c r="EVP977" s="26"/>
      <c r="EVQ977" s="26"/>
      <c r="EVR977" s="26"/>
      <c r="EVS977" s="26"/>
      <c r="EVT977" s="26"/>
      <c r="EVU977" s="26"/>
      <c r="EVV977" s="26"/>
      <c r="EVW977" s="26"/>
      <c r="EVX977" s="26"/>
      <c r="EVY977" s="26"/>
      <c r="EVZ977" s="26"/>
      <c r="EWA977" s="26"/>
      <c r="EWB977" s="26"/>
      <c r="EWC977" s="26"/>
      <c r="EWD977" s="26"/>
      <c r="EWE977" s="26"/>
      <c r="EWF977" s="26"/>
      <c r="EWG977" s="26"/>
      <c r="EWH977" s="26"/>
      <c r="EWI977" s="26"/>
      <c r="EWJ977" s="26"/>
      <c r="EWK977" s="26"/>
      <c r="EWL977" s="26"/>
      <c r="EWM977" s="26"/>
      <c r="EWN977" s="26"/>
      <c r="EWO977" s="26"/>
      <c r="EWP977" s="26"/>
      <c r="EWQ977" s="26"/>
      <c r="EWR977" s="26"/>
      <c r="EWS977" s="26"/>
      <c r="EWT977" s="26"/>
      <c r="EWU977" s="26"/>
      <c r="EWV977" s="26"/>
      <c r="EWW977" s="26"/>
      <c r="EWX977" s="26"/>
      <c r="EWY977" s="26"/>
      <c r="EWZ977" s="26"/>
      <c r="EXA977" s="26"/>
      <c r="EXB977" s="26"/>
      <c r="EXC977" s="26"/>
      <c r="EXD977" s="26"/>
      <c r="EXE977" s="26"/>
      <c r="EXF977" s="26"/>
      <c r="EXG977" s="26"/>
      <c r="EXH977" s="26"/>
      <c r="EXI977" s="26"/>
      <c r="EXJ977" s="26"/>
      <c r="EXK977" s="26"/>
      <c r="EXL977" s="26"/>
      <c r="EXM977" s="26"/>
      <c r="EXN977" s="26"/>
      <c r="EXO977" s="26"/>
      <c r="EXP977" s="26"/>
      <c r="EXQ977" s="26"/>
      <c r="EXR977" s="26"/>
      <c r="EXS977" s="26"/>
      <c r="EXT977" s="26"/>
      <c r="EXU977" s="26"/>
      <c r="EXV977" s="26"/>
      <c r="EXW977" s="26"/>
      <c r="EXX977" s="26"/>
      <c r="EXY977" s="26"/>
      <c r="EXZ977" s="26"/>
      <c r="EYA977" s="26"/>
      <c r="EYB977" s="26"/>
      <c r="EYC977" s="26"/>
      <c r="EYD977" s="26"/>
      <c r="EYE977" s="26"/>
      <c r="EYF977" s="26"/>
      <c r="EYG977" s="26"/>
      <c r="EYH977" s="26"/>
      <c r="EYI977" s="26"/>
      <c r="EYJ977" s="26"/>
      <c r="EYK977" s="26"/>
      <c r="EYL977" s="26"/>
      <c r="EYM977" s="26"/>
      <c r="EYN977" s="26"/>
      <c r="EYO977" s="26"/>
      <c r="EYP977" s="26"/>
      <c r="EYQ977" s="26"/>
      <c r="EYR977" s="26"/>
      <c r="EYS977" s="26"/>
      <c r="EYT977" s="26"/>
      <c r="EYU977" s="26"/>
      <c r="EYV977" s="26"/>
      <c r="EYW977" s="26"/>
      <c r="EYX977" s="26"/>
      <c r="EYY977" s="26"/>
      <c r="EYZ977" s="26"/>
      <c r="EZA977" s="26"/>
      <c r="EZB977" s="26"/>
      <c r="EZC977" s="26"/>
      <c r="EZD977" s="26"/>
      <c r="EZE977" s="26"/>
      <c r="EZF977" s="26"/>
      <c r="EZG977" s="26"/>
      <c r="EZH977" s="26"/>
      <c r="EZI977" s="26"/>
      <c r="EZJ977" s="26"/>
      <c r="EZK977" s="26"/>
      <c r="EZL977" s="26"/>
      <c r="EZM977" s="26"/>
      <c r="EZN977" s="26"/>
      <c r="EZO977" s="26"/>
      <c r="EZP977" s="26"/>
      <c r="EZQ977" s="26"/>
      <c r="EZR977" s="26"/>
      <c r="EZS977" s="26"/>
      <c r="EZT977" s="26"/>
      <c r="EZU977" s="26"/>
      <c r="EZV977" s="26"/>
      <c r="EZW977" s="26"/>
      <c r="EZX977" s="26"/>
      <c r="EZY977" s="26"/>
      <c r="EZZ977" s="26"/>
      <c r="FAA977" s="26"/>
      <c r="FAB977" s="26"/>
      <c r="FAC977" s="26"/>
      <c r="FAD977" s="26"/>
      <c r="FAE977" s="26"/>
      <c r="FAF977" s="26"/>
      <c r="FAG977" s="26"/>
      <c r="FAH977" s="26"/>
      <c r="FAI977" s="26"/>
      <c r="FAJ977" s="26"/>
      <c r="FAK977" s="26"/>
      <c r="FAL977" s="26"/>
      <c r="FAM977" s="26"/>
      <c r="FAN977" s="26"/>
      <c r="FAO977" s="26"/>
      <c r="FAP977" s="26"/>
      <c r="FAQ977" s="26"/>
      <c r="FAR977" s="26"/>
      <c r="FAS977" s="26"/>
      <c r="FAT977" s="26"/>
      <c r="FAU977" s="26"/>
      <c r="FAV977" s="26"/>
      <c r="FAW977" s="26"/>
      <c r="FAX977" s="26"/>
      <c r="FAY977" s="26"/>
      <c r="FAZ977" s="26"/>
      <c r="FBA977" s="26"/>
      <c r="FBB977" s="26"/>
      <c r="FBC977" s="26"/>
      <c r="FBD977" s="26"/>
      <c r="FBE977" s="26"/>
      <c r="FBF977" s="26"/>
      <c r="FBG977" s="26"/>
      <c r="FBH977" s="26"/>
      <c r="FBI977" s="26"/>
      <c r="FBJ977" s="26"/>
      <c r="FBK977" s="26"/>
      <c r="FBL977" s="26"/>
      <c r="FBM977" s="26"/>
      <c r="FBN977" s="26"/>
      <c r="FBO977" s="26"/>
      <c r="FBP977" s="26"/>
      <c r="FBQ977" s="26"/>
      <c r="FBR977" s="26"/>
      <c r="FBS977" s="26"/>
      <c r="FBT977" s="26"/>
      <c r="FBU977" s="26"/>
      <c r="FBV977" s="26"/>
      <c r="FBW977" s="26"/>
      <c r="FBX977" s="26"/>
      <c r="FBY977" s="26"/>
      <c r="FBZ977" s="26"/>
      <c r="FCA977" s="26"/>
      <c r="FCB977" s="26"/>
      <c r="FCC977" s="26"/>
      <c r="FCD977" s="26"/>
      <c r="FCE977" s="26"/>
      <c r="FCF977" s="26"/>
      <c r="FCG977" s="26"/>
      <c r="FCH977" s="26"/>
      <c r="FCI977" s="26"/>
      <c r="FCJ977" s="26"/>
      <c r="FCK977" s="26"/>
      <c r="FCL977" s="26"/>
      <c r="FCM977" s="26"/>
      <c r="FCN977" s="26"/>
      <c r="FCO977" s="26"/>
      <c r="FCP977" s="26"/>
      <c r="FCQ977" s="26"/>
      <c r="FCR977" s="26"/>
      <c r="FCS977" s="26"/>
      <c r="FCT977" s="26"/>
      <c r="FCU977" s="26"/>
      <c r="FCV977" s="26"/>
      <c r="FCW977" s="26"/>
      <c r="FCX977" s="26"/>
      <c r="FCY977" s="26"/>
      <c r="FCZ977" s="26"/>
      <c r="FDA977" s="26"/>
      <c r="FDB977" s="26"/>
      <c r="FDC977" s="26"/>
      <c r="FDD977" s="26"/>
      <c r="FDE977" s="26"/>
      <c r="FDF977" s="26"/>
      <c r="FDG977" s="26"/>
      <c r="FDH977" s="26"/>
      <c r="FDI977" s="26"/>
      <c r="FDJ977" s="26"/>
      <c r="FDK977" s="26"/>
      <c r="FDL977" s="26"/>
      <c r="FDM977" s="26"/>
      <c r="FDN977" s="26"/>
      <c r="FDO977" s="26"/>
      <c r="FDP977" s="26"/>
      <c r="FDQ977" s="26"/>
      <c r="FDR977" s="26"/>
      <c r="FDS977" s="26"/>
      <c r="FDT977" s="26"/>
      <c r="FDU977" s="26"/>
      <c r="FDV977" s="26"/>
      <c r="FDW977" s="26"/>
      <c r="FDX977" s="26"/>
      <c r="FDY977" s="26"/>
      <c r="FDZ977" s="26"/>
      <c r="FEA977" s="26"/>
      <c r="FEB977" s="26"/>
      <c r="FEC977" s="26"/>
      <c r="FED977" s="26"/>
      <c r="FEE977" s="26"/>
      <c r="FEF977" s="26"/>
      <c r="FEG977" s="26"/>
      <c r="FEH977" s="26"/>
      <c r="FEI977" s="26"/>
      <c r="FEJ977" s="26"/>
      <c r="FEK977" s="26"/>
      <c r="FEL977" s="26"/>
      <c r="FEM977" s="26"/>
      <c r="FEN977" s="26"/>
      <c r="FEO977" s="26"/>
      <c r="FEP977" s="26"/>
      <c r="FEQ977" s="26"/>
      <c r="FER977" s="26"/>
      <c r="FES977" s="26"/>
      <c r="FET977" s="26"/>
      <c r="FEU977" s="26"/>
      <c r="FEV977" s="26"/>
      <c r="FEW977" s="26"/>
      <c r="FEX977" s="26"/>
      <c r="FEY977" s="26"/>
      <c r="FEZ977" s="26"/>
      <c r="FFA977" s="26"/>
      <c r="FFB977" s="26"/>
      <c r="FFC977" s="26"/>
      <c r="FFD977" s="26"/>
      <c r="FFE977" s="26"/>
      <c r="FFF977" s="26"/>
      <c r="FFG977" s="26"/>
      <c r="FFH977" s="26"/>
      <c r="FFI977" s="26"/>
      <c r="FFJ977" s="26"/>
      <c r="FFK977" s="26"/>
      <c r="FFL977" s="26"/>
      <c r="FFM977" s="26"/>
      <c r="FFN977" s="26"/>
      <c r="FFO977" s="26"/>
      <c r="FFP977" s="26"/>
      <c r="FFQ977" s="26"/>
      <c r="FFR977" s="26"/>
      <c r="FFS977" s="26"/>
      <c r="FFT977" s="26"/>
      <c r="FFU977" s="26"/>
      <c r="FFV977" s="26"/>
      <c r="FFW977" s="26"/>
      <c r="FFX977" s="26"/>
      <c r="FFY977" s="26"/>
      <c r="FFZ977" s="26"/>
      <c r="FGA977" s="26"/>
      <c r="FGB977" s="26"/>
      <c r="FGC977" s="26"/>
      <c r="FGD977" s="26"/>
      <c r="FGE977" s="26"/>
      <c r="FGF977" s="26"/>
      <c r="FGG977" s="26"/>
      <c r="FGH977" s="26"/>
      <c r="FGI977" s="26"/>
      <c r="FGJ977" s="26"/>
      <c r="FGK977" s="26"/>
      <c r="FGL977" s="26"/>
      <c r="FGM977" s="26"/>
      <c r="FGN977" s="26"/>
      <c r="FGO977" s="26"/>
      <c r="FGP977" s="26"/>
      <c r="FGQ977" s="26"/>
      <c r="FGR977" s="26"/>
      <c r="FGS977" s="26"/>
      <c r="FGT977" s="26"/>
      <c r="FGU977" s="26"/>
      <c r="FGV977" s="26"/>
      <c r="FGW977" s="26"/>
      <c r="FGX977" s="26"/>
      <c r="FGY977" s="26"/>
      <c r="FGZ977" s="26"/>
      <c r="FHA977" s="26"/>
      <c r="FHB977" s="26"/>
      <c r="FHC977" s="26"/>
      <c r="FHD977" s="26"/>
      <c r="FHE977" s="26"/>
      <c r="FHF977" s="26"/>
      <c r="FHG977" s="26"/>
      <c r="FHH977" s="26"/>
      <c r="FHI977" s="26"/>
      <c r="FHJ977" s="26"/>
      <c r="FHK977" s="26"/>
      <c r="FHL977" s="26"/>
      <c r="FHM977" s="26"/>
      <c r="FHN977" s="26"/>
      <c r="FHO977" s="26"/>
      <c r="FHP977" s="26"/>
      <c r="FHQ977" s="26"/>
      <c r="FHR977" s="26"/>
      <c r="FHS977" s="26"/>
      <c r="FHT977" s="26"/>
      <c r="FHU977" s="26"/>
      <c r="FHV977" s="26"/>
      <c r="FHW977" s="26"/>
      <c r="FHX977" s="26"/>
      <c r="FHY977" s="26"/>
      <c r="FHZ977" s="26"/>
      <c r="FIA977" s="26"/>
      <c r="FIB977" s="26"/>
      <c r="FIC977" s="26"/>
      <c r="FID977" s="26"/>
      <c r="FIE977" s="26"/>
      <c r="FIF977" s="26"/>
      <c r="FIG977" s="26"/>
      <c r="FIH977" s="26"/>
      <c r="FII977" s="26"/>
      <c r="FIJ977" s="26"/>
      <c r="FIK977" s="26"/>
      <c r="FIL977" s="26"/>
      <c r="FIM977" s="26"/>
      <c r="FIN977" s="26"/>
      <c r="FIO977" s="26"/>
      <c r="FIP977" s="26"/>
      <c r="FIQ977" s="26"/>
      <c r="FIR977" s="26"/>
      <c r="FIS977" s="26"/>
      <c r="FIT977" s="26"/>
      <c r="FIU977" s="26"/>
      <c r="FIV977" s="26"/>
      <c r="FIW977" s="26"/>
      <c r="FIX977" s="26"/>
      <c r="FIY977" s="26"/>
      <c r="FIZ977" s="26"/>
      <c r="FJA977" s="26"/>
      <c r="FJB977" s="26"/>
      <c r="FJC977" s="26"/>
      <c r="FJD977" s="26"/>
      <c r="FJE977" s="26"/>
      <c r="FJF977" s="26"/>
      <c r="FJG977" s="26"/>
      <c r="FJH977" s="26"/>
      <c r="FJI977" s="26"/>
      <c r="FJJ977" s="26"/>
      <c r="FJK977" s="26"/>
      <c r="FJL977" s="26"/>
      <c r="FJM977" s="26"/>
      <c r="FJN977" s="26"/>
      <c r="FJO977" s="26"/>
      <c r="FJP977" s="26"/>
      <c r="FJQ977" s="26"/>
      <c r="FJR977" s="26"/>
      <c r="FJS977" s="26"/>
      <c r="FJT977" s="26"/>
      <c r="FJU977" s="26"/>
      <c r="FJV977" s="26"/>
      <c r="FJW977" s="26"/>
      <c r="FJX977" s="26"/>
      <c r="FJY977" s="26"/>
      <c r="FJZ977" s="26"/>
      <c r="FKA977" s="26"/>
      <c r="FKB977" s="26"/>
      <c r="FKC977" s="26"/>
      <c r="FKD977" s="26"/>
      <c r="FKE977" s="26"/>
      <c r="FKF977" s="26"/>
      <c r="FKG977" s="26"/>
      <c r="FKH977" s="26"/>
      <c r="FKI977" s="26"/>
      <c r="FKJ977" s="26"/>
      <c r="FKK977" s="26"/>
      <c r="FKL977" s="26"/>
      <c r="FKM977" s="26"/>
      <c r="FKN977" s="26"/>
      <c r="FKO977" s="26"/>
      <c r="FKP977" s="26"/>
      <c r="FKQ977" s="26"/>
      <c r="FKR977" s="26"/>
      <c r="FKS977" s="26"/>
      <c r="FKT977" s="26"/>
      <c r="FKU977" s="26"/>
      <c r="FKV977" s="26"/>
      <c r="FKW977" s="26"/>
      <c r="FKX977" s="26"/>
      <c r="FKY977" s="26"/>
      <c r="FKZ977" s="26"/>
      <c r="FLA977" s="26"/>
      <c r="FLB977" s="26"/>
      <c r="FLC977" s="26"/>
      <c r="FLD977" s="26"/>
      <c r="FLE977" s="26"/>
      <c r="FLF977" s="26"/>
      <c r="FLG977" s="26"/>
      <c r="FLH977" s="26"/>
      <c r="FLI977" s="26"/>
      <c r="FLJ977" s="26"/>
      <c r="FLK977" s="26"/>
      <c r="FLL977" s="26"/>
      <c r="FLM977" s="26"/>
      <c r="FLN977" s="26"/>
      <c r="FLO977" s="26"/>
      <c r="FLP977" s="26"/>
      <c r="FLQ977" s="26"/>
      <c r="FLR977" s="26"/>
      <c r="FLS977" s="26"/>
      <c r="FLT977" s="26"/>
      <c r="FLU977" s="26"/>
      <c r="FLV977" s="26"/>
      <c r="FLW977" s="26"/>
      <c r="FLX977" s="26"/>
      <c r="FLY977" s="26"/>
      <c r="FLZ977" s="26"/>
      <c r="FMA977" s="26"/>
      <c r="FMB977" s="26"/>
      <c r="FMC977" s="26"/>
      <c r="FMD977" s="26"/>
      <c r="FME977" s="26"/>
      <c r="FMF977" s="26"/>
      <c r="FMG977" s="26"/>
      <c r="FMH977" s="26"/>
      <c r="FMI977" s="26"/>
      <c r="FMJ977" s="26"/>
      <c r="FMK977" s="26"/>
      <c r="FML977" s="26"/>
      <c r="FMM977" s="26"/>
      <c r="FMN977" s="26"/>
      <c r="FMO977" s="26"/>
      <c r="FMP977" s="26"/>
      <c r="FMQ977" s="26"/>
      <c r="FMR977" s="26"/>
      <c r="FMS977" s="26"/>
      <c r="FMT977" s="26"/>
      <c r="FMU977" s="26"/>
      <c r="FMV977" s="26"/>
      <c r="FMW977" s="26"/>
      <c r="FMX977" s="26"/>
      <c r="FMY977" s="26"/>
      <c r="FMZ977" s="26"/>
      <c r="FNA977" s="26"/>
      <c r="FNB977" s="26"/>
      <c r="FNC977" s="26"/>
      <c r="FND977" s="26"/>
      <c r="FNE977" s="26"/>
      <c r="FNF977" s="26"/>
      <c r="FNG977" s="26"/>
      <c r="FNH977" s="26"/>
      <c r="FNI977" s="26"/>
      <c r="FNJ977" s="26"/>
      <c r="FNK977" s="26"/>
      <c r="FNL977" s="26"/>
      <c r="FNM977" s="26"/>
      <c r="FNN977" s="26"/>
      <c r="FNO977" s="26"/>
      <c r="FNP977" s="26"/>
      <c r="FNQ977" s="26"/>
      <c r="FNR977" s="26"/>
      <c r="FNS977" s="26"/>
      <c r="FNT977" s="26"/>
      <c r="FNU977" s="26"/>
      <c r="FNV977" s="26"/>
      <c r="FNW977" s="26"/>
      <c r="FNX977" s="26"/>
      <c r="FNY977" s="26"/>
      <c r="FNZ977" s="26"/>
      <c r="FOA977" s="26"/>
      <c r="FOB977" s="26"/>
      <c r="FOC977" s="26"/>
      <c r="FOD977" s="26"/>
      <c r="FOE977" s="26"/>
      <c r="FOF977" s="26"/>
      <c r="FOG977" s="26"/>
      <c r="FOH977" s="26"/>
      <c r="FOI977" s="26"/>
      <c r="FOJ977" s="26"/>
      <c r="FOK977" s="26"/>
      <c r="FOL977" s="26"/>
      <c r="FOM977" s="26"/>
      <c r="FON977" s="26"/>
      <c r="FOO977" s="26"/>
      <c r="FOP977" s="26"/>
      <c r="FOQ977" s="26"/>
      <c r="FOR977" s="26"/>
      <c r="FOS977" s="26"/>
      <c r="FOT977" s="26"/>
      <c r="FOU977" s="26"/>
      <c r="FOV977" s="26"/>
      <c r="FOW977" s="26"/>
      <c r="FOX977" s="26"/>
      <c r="FOY977" s="26"/>
      <c r="FOZ977" s="26"/>
      <c r="FPA977" s="26"/>
      <c r="FPB977" s="26"/>
      <c r="FPC977" s="26"/>
      <c r="FPD977" s="26"/>
      <c r="FPE977" s="26"/>
      <c r="FPF977" s="26"/>
      <c r="FPG977" s="26"/>
      <c r="FPH977" s="26"/>
      <c r="FPI977" s="26"/>
      <c r="FPJ977" s="26"/>
      <c r="FPK977" s="26"/>
      <c r="FPL977" s="26"/>
      <c r="FPM977" s="26"/>
      <c r="FPN977" s="26"/>
      <c r="FPO977" s="26"/>
      <c r="FPP977" s="26"/>
      <c r="FPQ977" s="26"/>
      <c r="FPR977" s="26"/>
      <c r="FPS977" s="26"/>
      <c r="FPT977" s="26"/>
      <c r="FPU977" s="26"/>
      <c r="FPV977" s="26"/>
      <c r="FPW977" s="26"/>
      <c r="FPX977" s="26"/>
      <c r="FPY977" s="26"/>
      <c r="FPZ977" s="26"/>
      <c r="FQA977" s="26"/>
      <c r="FQB977" s="26"/>
      <c r="FQC977" s="26"/>
      <c r="FQD977" s="26"/>
      <c r="FQE977" s="26"/>
      <c r="FQF977" s="26"/>
      <c r="FQG977" s="26"/>
      <c r="FQH977" s="26"/>
      <c r="FQI977" s="26"/>
      <c r="FQJ977" s="26"/>
      <c r="FQK977" s="26"/>
      <c r="FQL977" s="26"/>
      <c r="FQM977" s="26"/>
      <c r="FQN977" s="26"/>
      <c r="FQO977" s="26"/>
      <c r="FQP977" s="26"/>
      <c r="FQQ977" s="26"/>
      <c r="FQR977" s="26"/>
      <c r="FQS977" s="26"/>
      <c r="FQT977" s="26"/>
      <c r="FQU977" s="26"/>
      <c r="FQV977" s="26"/>
      <c r="FQW977" s="26"/>
      <c r="FQX977" s="26"/>
      <c r="FQY977" s="26"/>
      <c r="FQZ977" s="26"/>
      <c r="FRA977" s="26"/>
      <c r="FRB977" s="26"/>
      <c r="FRC977" s="26"/>
      <c r="FRD977" s="26"/>
      <c r="FRE977" s="26"/>
      <c r="FRF977" s="26"/>
      <c r="FRG977" s="26"/>
      <c r="FRH977" s="26"/>
      <c r="FRI977" s="26"/>
      <c r="FRJ977" s="26"/>
      <c r="FRK977" s="26"/>
      <c r="FRL977" s="26"/>
      <c r="FRM977" s="26"/>
      <c r="FRN977" s="26"/>
      <c r="FRO977" s="26"/>
      <c r="FRP977" s="26"/>
      <c r="FRQ977" s="26"/>
      <c r="FRR977" s="26"/>
      <c r="FRS977" s="26"/>
      <c r="FRT977" s="26"/>
      <c r="FRU977" s="26"/>
      <c r="FRV977" s="26"/>
      <c r="FRW977" s="26"/>
      <c r="FRX977" s="26"/>
      <c r="FRY977" s="26"/>
      <c r="FRZ977" s="26"/>
      <c r="FSA977" s="26"/>
      <c r="FSB977" s="26"/>
      <c r="FSC977" s="26"/>
      <c r="FSD977" s="26"/>
      <c r="FSE977" s="26"/>
      <c r="FSF977" s="26"/>
      <c r="FSG977" s="26"/>
      <c r="FSH977" s="26"/>
      <c r="FSI977" s="26"/>
      <c r="FSJ977" s="26"/>
      <c r="FSK977" s="26"/>
      <c r="FSL977" s="26"/>
      <c r="FSM977" s="26"/>
      <c r="FSN977" s="26"/>
      <c r="FSO977" s="26"/>
      <c r="FSP977" s="26"/>
      <c r="FSQ977" s="26"/>
      <c r="FSR977" s="26"/>
      <c r="FSS977" s="26"/>
      <c r="FST977" s="26"/>
      <c r="FSU977" s="26"/>
      <c r="FSV977" s="26"/>
      <c r="FSW977" s="26"/>
      <c r="FSX977" s="26"/>
      <c r="FSY977" s="26"/>
      <c r="FSZ977" s="26"/>
      <c r="FTA977" s="26"/>
      <c r="FTB977" s="26"/>
      <c r="FTC977" s="26"/>
      <c r="FTD977" s="26"/>
      <c r="FTE977" s="26"/>
      <c r="FTF977" s="26"/>
      <c r="FTG977" s="26"/>
      <c r="FTH977" s="26"/>
      <c r="FTI977" s="26"/>
      <c r="FTJ977" s="26"/>
      <c r="FTK977" s="26"/>
      <c r="FTL977" s="26"/>
      <c r="FTM977" s="26"/>
      <c r="FTN977" s="26"/>
      <c r="FTO977" s="26"/>
      <c r="FTP977" s="26"/>
      <c r="FTQ977" s="26"/>
      <c r="FTR977" s="26"/>
      <c r="FTS977" s="26"/>
      <c r="FTT977" s="26"/>
      <c r="FTU977" s="26"/>
      <c r="FTV977" s="26"/>
      <c r="FTW977" s="26"/>
      <c r="FTX977" s="26"/>
      <c r="FTY977" s="26"/>
      <c r="FTZ977" s="26"/>
      <c r="FUA977" s="26"/>
      <c r="FUB977" s="26"/>
      <c r="FUC977" s="26"/>
      <c r="FUD977" s="26"/>
      <c r="FUE977" s="26"/>
      <c r="FUF977" s="26"/>
      <c r="FUG977" s="26"/>
      <c r="FUH977" s="26"/>
      <c r="FUI977" s="26"/>
      <c r="FUJ977" s="26"/>
      <c r="FUK977" s="26"/>
      <c r="FUL977" s="26"/>
      <c r="FUM977" s="26"/>
      <c r="FUN977" s="26"/>
      <c r="FUO977" s="26"/>
      <c r="FUP977" s="26"/>
      <c r="FUQ977" s="26"/>
      <c r="FUR977" s="26"/>
      <c r="FUS977" s="26"/>
      <c r="FUT977" s="26"/>
      <c r="FUU977" s="26"/>
      <c r="FUV977" s="26"/>
      <c r="FUW977" s="26"/>
      <c r="FUX977" s="26"/>
      <c r="FUY977" s="26"/>
      <c r="FUZ977" s="26"/>
      <c r="FVA977" s="26"/>
      <c r="FVB977" s="26"/>
      <c r="FVC977" s="26"/>
      <c r="FVD977" s="26"/>
      <c r="FVE977" s="26"/>
      <c r="FVF977" s="26"/>
      <c r="FVG977" s="26"/>
      <c r="FVH977" s="26"/>
      <c r="FVI977" s="26"/>
      <c r="FVJ977" s="26"/>
      <c r="FVK977" s="26"/>
      <c r="FVL977" s="26"/>
      <c r="FVM977" s="26"/>
      <c r="FVN977" s="26"/>
      <c r="FVO977" s="26"/>
      <c r="FVP977" s="26"/>
      <c r="FVQ977" s="26"/>
      <c r="FVR977" s="26"/>
      <c r="FVS977" s="26"/>
      <c r="FVT977" s="26"/>
      <c r="FVU977" s="26"/>
      <c r="FVV977" s="26"/>
      <c r="FVW977" s="26"/>
      <c r="FVX977" s="26"/>
      <c r="FVY977" s="26"/>
      <c r="FVZ977" s="26"/>
      <c r="FWA977" s="26"/>
      <c r="FWB977" s="26"/>
      <c r="FWC977" s="26"/>
      <c r="FWD977" s="26"/>
      <c r="FWE977" s="26"/>
      <c r="FWF977" s="26"/>
      <c r="FWG977" s="26"/>
      <c r="FWH977" s="26"/>
      <c r="FWI977" s="26"/>
      <c r="FWJ977" s="26"/>
      <c r="FWK977" s="26"/>
      <c r="FWL977" s="26"/>
      <c r="FWM977" s="26"/>
      <c r="FWN977" s="26"/>
      <c r="FWO977" s="26"/>
      <c r="FWP977" s="26"/>
      <c r="FWQ977" s="26"/>
      <c r="FWR977" s="26"/>
      <c r="FWS977" s="26"/>
      <c r="FWT977" s="26"/>
      <c r="FWU977" s="26"/>
      <c r="FWV977" s="26"/>
      <c r="FWW977" s="26"/>
      <c r="FWX977" s="26"/>
      <c r="FWY977" s="26"/>
      <c r="FWZ977" s="26"/>
      <c r="FXA977" s="26"/>
      <c r="FXB977" s="26"/>
      <c r="FXC977" s="26"/>
      <c r="FXD977" s="26"/>
      <c r="FXE977" s="26"/>
      <c r="FXF977" s="26"/>
      <c r="FXG977" s="26"/>
      <c r="FXH977" s="26"/>
      <c r="FXI977" s="26"/>
      <c r="FXJ977" s="26"/>
      <c r="FXK977" s="26"/>
      <c r="FXL977" s="26"/>
      <c r="FXM977" s="26"/>
      <c r="FXN977" s="26"/>
      <c r="FXO977" s="26"/>
      <c r="FXP977" s="26"/>
      <c r="FXQ977" s="26"/>
      <c r="FXR977" s="26"/>
      <c r="FXS977" s="26"/>
      <c r="FXT977" s="26"/>
      <c r="FXU977" s="26"/>
      <c r="FXV977" s="26"/>
      <c r="FXW977" s="26"/>
      <c r="FXX977" s="26"/>
      <c r="FXY977" s="26"/>
      <c r="FXZ977" s="26"/>
      <c r="FYA977" s="26"/>
      <c r="FYB977" s="26"/>
      <c r="FYC977" s="26"/>
      <c r="FYD977" s="26"/>
      <c r="FYE977" s="26"/>
      <c r="FYF977" s="26"/>
      <c r="FYG977" s="26"/>
      <c r="FYH977" s="26"/>
      <c r="FYI977" s="26"/>
      <c r="FYJ977" s="26"/>
      <c r="FYK977" s="26"/>
      <c r="FYL977" s="26"/>
      <c r="FYM977" s="26"/>
      <c r="FYN977" s="26"/>
      <c r="FYO977" s="26"/>
      <c r="FYP977" s="26"/>
      <c r="FYQ977" s="26"/>
      <c r="FYR977" s="26"/>
      <c r="FYS977" s="26"/>
      <c r="FYT977" s="26"/>
      <c r="FYU977" s="26"/>
      <c r="FYV977" s="26"/>
      <c r="FYW977" s="26"/>
      <c r="FYX977" s="26"/>
      <c r="FYY977" s="26"/>
      <c r="FYZ977" s="26"/>
      <c r="FZA977" s="26"/>
      <c r="FZB977" s="26"/>
      <c r="FZC977" s="26"/>
      <c r="FZD977" s="26"/>
      <c r="FZE977" s="26"/>
      <c r="FZF977" s="26"/>
      <c r="FZG977" s="26"/>
      <c r="FZH977" s="26"/>
      <c r="FZI977" s="26"/>
      <c r="FZJ977" s="26"/>
      <c r="FZK977" s="26"/>
      <c r="FZL977" s="26"/>
      <c r="FZM977" s="26"/>
      <c r="FZN977" s="26"/>
      <c r="FZO977" s="26"/>
      <c r="FZP977" s="26"/>
      <c r="FZQ977" s="26"/>
      <c r="FZR977" s="26"/>
      <c r="FZS977" s="26"/>
      <c r="FZT977" s="26"/>
      <c r="FZU977" s="26"/>
      <c r="FZV977" s="26"/>
      <c r="FZW977" s="26"/>
      <c r="FZX977" s="26"/>
      <c r="FZY977" s="26"/>
      <c r="FZZ977" s="26"/>
      <c r="GAA977" s="26"/>
      <c r="GAB977" s="26"/>
      <c r="GAC977" s="26"/>
      <c r="GAD977" s="26"/>
      <c r="GAE977" s="26"/>
      <c r="GAF977" s="26"/>
      <c r="GAG977" s="26"/>
      <c r="GAH977" s="26"/>
      <c r="GAI977" s="26"/>
      <c r="GAJ977" s="26"/>
      <c r="GAK977" s="26"/>
      <c r="GAL977" s="26"/>
      <c r="GAM977" s="26"/>
      <c r="GAN977" s="26"/>
      <c r="GAO977" s="26"/>
      <c r="GAP977" s="26"/>
      <c r="GAQ977" s="26"/>
      <c r="GAR977" s="26"/>
      <c r="GAS977" s="26"/>
      <c r="GAT977" s="26"/>
      <c r="GAU977" s="26"/>
      <c r="GAV977" s="26"/>
      <c r="GAW977" s="26"/>
      <c r="GAX977" s="26"/>
      <c r="GAY977" s="26"/>
      <c r="GAZ977" s="26"/>
      <c r="GBA977" s="26"/>
      <c r="GBB977" s="26"/>
      <c r="GBC977" s="26"/>
      <c r="GBD977" s="26"/>
      <c r="GBE977" s="26"/>
      <c r="GBF977" s="26"/>
      <c r="GBG977" s="26"/>
      <c r="GBH977" s="26"/>
      <c r="GBI977" s="26"/>
      <c r="GBJ977" s="26"/>
      <c r="GBK977" s="26"/>
      <c r="GBL977" s="26"/>
      <c r="GBM977" s="26"/>
      <c r="GBN977" s="26"/>
      <c r="GBO977" s="26"/>
      <c r="GBP977" s="26"/>
      <c r="GBQ977" s="26"/>
      <c r="GBR977" s="26"/>
      <c r="GBS977" s="26"/>
      <c r="GBT977" s="26"/>
      <c r="GBU977" s="26"/>
      <c r="GBV977" s="26"/>
      <c r="GBW977" s="26"/>
      <c r="GBX977" s="26"/>
      <c r="GBY977" s="26"/>
      <c r="GBZ977" s="26"/>
      <c r="GCA977" s="26"/>
      <c r="GCB977" s="26"/>
      <c r="GCC977" s="26"/>
      <c r="GCD977" s="26"/>
      <c r="GCE977" s="26"/>
      <c r="GCF977" s="26"/>
      <c r="GCG977" s="26"/>
      <c r="GCH977" s="26"/>
      <c r="GCI977" s="26"/>
      <c r="GCJ977" s="26"/>
      <c r="GCK977" s="26"/>
      <c r="GCL977" s="26"/>
      <c r="GCM977" s="26"/>
      <c r="GCN977" s="26"/>
      <c r="GCO977" s="26"/>
      <c r="GCP977" s="26"/>
      <c r="GCQ977" s="26"/>
      <c r="GCR977" s="26"/>
      <c r="GCS977" s="26"/>
      <c r="GCT977" s="26"/>
      <c r="GCU977" s="26"/>
      <c r="GCV977" s="26"/>
      <c r="GCW977" s="26"/>
      <c r="GCX977" s="26"/>
      <c r="GCY977" s="26"/>
      <c r="GCZ977" s="26"/>
      <c r="GDA977" s="26"/>
      <c r="GDB977" s="26"/>
      <c r="GDC977" s="26"/>
      <c r="GDD977" s="26"/>
      <c r="GDE977" s="26"/>
      <c r="GDF977" s="26"/>
      <c r="GDG977" s="26"/>
      <c r="GDH977" s="26"/>
      <c r="GDI977" s="26"/>
      <c r="GDJ977" s="26"/>
      <c r="GDK977" s="26"/>
      <c r="GDL977" s="26"/>
      <c r="GDM977" s="26"/>
      <c r="GDN977" s="26"/>
      <c r="GDO977" s="26"/>
      <c r="GDP977" s="26"/>
      <c r="GDQ977" s="26"/>
      <c r="GDR977" s="26"/>
      <c r="GDS977" s="26"/>
      <c r="GDT977" s="26"/>
      <c r="GDU977" s="26"/>
      <c r="GDV977" s="26"/>
      <c r="GDW977" s="26"/>
      <c r="GDX977" s="26"/>
      <c r="GDY977" s="26"/>
      <c r="GDZ977" s="26"/>
      <c r="GEA977" s="26"/>
      <c r="GEB977" s="26"/>
      <c r="GEC977" s="26"/>
      <c r="GED977" s="26"/>
      <c r="GEE977" s="26"/>
      <c r="GEF977" s="26"/>
      <c r="GEG977" s="26"/>
      <c r="GEH977" s="26"/>
      <c r="GEI977" s="26"/>
      <c r="GEJ977" s="26"/>
      <c r="GEK977" s="26"/>
      <c r="GEL977" s="26"/>
      <c r="GEM977" s="26"/>
      <c r="GEN977" s="26"/>
      <c r="GEO977" s="26"/>
      <c r="GEP977" s="26"/>
      <c r="GEQ977" s="26"/>
      <c r="GER977" s="26"/>
      <c r="GES977" s="26"/>
      <c r="GET977" s="26"/>
      <c r="GEU977" s="26"/>
      <c r="GEV977" s="26"/>
      <c r="GEW977" s="26"/>
      <c r="GEX977" s="26"/>
      <c r="GEY977" s="26"/>
      <c r="GEZ977" s="26"/>
      <c r="GFA977" s="26"/>
      <c r="GFB977" s="26"/>
      <c r="GFC977" s="26"/>
      <c r="GFD977" s="26"/>
      <c r="GFE977" s="26"/>
      <c r="GFF977" s="26"/>
      <c r="GFG977" s="26"/>
      <c r="GFH977" s="26"/>
      <c r="GFI977" s="26"/>
      <c r="GFJ977" s="26"/>
      <c r="GFK977" s="26"/>
      <c r="GFL977" s="26"/>
      <c r="GFM977" s="26"/>
      <c r="GFN977" s="26"/>
      <c r="GFO977" s="26"/>
      <c r="GFP977" s="26"/>
      <c r="GFQ977" s="26"/>
      <c r="GFR977" s="26"/>
      <c r="GFS977" s="26"/>
      <c r="GFT977" s="26"/>
      <c r="GFU977" s="26"/>
      <c r="GFV977" s="26"/>
      <c r="GFW977" s="26"/>
      <c r="GFX977" s="26"/>
      <c r="GFY977" s="26"/>
      <c r="GFZ977" s="26"/>
      <c r="GGA977" s="26"/>
      <c r="GGB977" s="26"/>
      <c r="GGC977" s="26"/>
      <c r="GGD977" s="26"/>
      <c r="GGE977" s="26"/>
      <c r="GGF977" s="26"/>
      <c r="GGG977" s="26"/>
      <c r="GGH977" s="26"/>
      <c r="GGI977" s="26"/>
      <c r="GGJ977" s="26"/>
      <c r="GGK977" s="26"/>
      <c r="GGL977" s="26"/>
      <c r="GGM977" s="26"/>
      <c r="GGN977" s="26"/>
      <c r="GGO977" s="26"/>
      <c r="GGP977" s="26"/>
      <c r="GGQ977" s="26"/>
      <c r="GGR977" s="26"/>
      <c r="GGS977" s="26"/>
      <c r="GGT977" s="26"/>
      <c r="GGU977" s="26"/>
      <c r="GGV977" s="26"/>
      <c r="GGW977" s="26"/>
      <c r="GGX977" s="26"/>
      <c r="GGY977" s="26"/>
      <c r="GGZ977" s="26"/>
      <c r="GHA977" s="26"/>
      <c r="GHB977" s="26"/>
      <c r="GHC977" s="26"/>
      <c r="GHD977" s="26"/>
      <c r="GHE977" s="26"/>
      <c r="GHF977" s="26"/>
      <c r="GHG977" s="26"/>
      <c r="GHH977" s="26"/>
      <c r="GHI977" s="26"/>
      <c r="GHJ977" s="26"/>
      <c r="GHK977" s="26"/>
      <c r="GHL977" s="26"/>
      <c r="GHM977" s="26"/>
      <c r="GHN977" s="26"/>
      <c r="GHO977" s="26"/>
      <c r="GHP977" s="26"/>
      <c r="GHQ977" s="26"/>
      <c r="GHR977" s="26"/>
      <c r="GHS977" s="26"/>
      <c r="GHT977" s="26"/>
      <c r="GHU977" s="26"/>
      <c r="GHV977" s="26"/>
      <c r="GHW977" s="26"/>
      <c r="GHX977" s="26"/>
      <c r="GHY977" s="26"/>
      <c r="GHZ977" s="26"/>
      <c r="GIA977" s="26"/>
      <c r="GIB977" s="26"/>
      <c r="GIC977" s="26"/>
      <c r="GID977" s="26"/>
      <c r="GIE977" s="26"/>
      <c r="GIF977" s="26"/>
      <c r="GIG977" s="26"/>
      <c r="GIH977" s="26"/>
      <c r="GII977" s="26"/>
      <c r="GIJ977" s="26"/>
      <c r="GIK977" s="26"/>
      <c r="GIL977" s="26"/>
      <c r="GIM977" s="26"/>
      <c r="GIN977" s="26"/>
      <c r="GIO977" s="26"/>
      <c r="GIP977" s="26"/>
      <c r="GIQ977" s="26"/>
      <c r="GIR977" s="26"/>
      <c r="GIS977" s="26"/>
      <c r="GIT977" s="26"/>
      <c r="GIU977" s="26"/>
      <c r="GIV977" s="26"/>
      <c r="GIW977" s="26"/>
      <c r="GIX977" s="26"/>
      <c r="GIY977" s="26"/>
      <c r="GIZ977" s="26"/>
      <c r="GJA977" s="26"/>
      <c r="GJB977" s="26"/>
      <c r="GJC977" s="26"/>
      <c r="GJD977" s="26"/>
      <c r="GJE977" s="26"/>
      <c r="GJF977" s="26"/>
      <c r="GJG977" s="26"/>
      <c r="GJH977" s="26"/>
      <c r="GJI977" s="26"/>
      <c r="GJJ977" s="26"/>
      <c r="GJK977" s="26"/>
      <c r="GJL977" s="26"/>
      <c r="GJM977" s="26"/>
      <c r="GJN977" s="26"/>
      <c r="GJO977" s="26"/>
      <c r="GJP977" s="26"/>
      <c r="GJQ977" s="26"/>
      <c r="GJR977" s="26"/>
      <c r="GJS977" s="26"/>
      <c r="GJT977" s="26"/>
      <c r="GJU977" s="26"/>
      <c r="GJV977" s="26"/>
      <c r="GJW977" s="26"/>
      <c r="GJX977" s="26"/>
      <c r="GJY977" s="26"/>
      <c r="GJZ977" s="26"/>
      <c r="GKA977" s="26"/>
      <c r="GKB977" s="26"/>
      <c r="GKC977" s="26"/>
      <c r="GKD977" s="26"/>
      <c r="GKE977" s="26"/>
      <c r="GKF977" s="26"/>
      <c r="GKG977" s="26"/>
      <c r="GKH977" s="26"/>
      <c r="GKI977" s="26"/>
      <c r="GKJ977" s="26"/>
      <c r="GKK977" s="26"/>
      <c r="GKL977" s="26"/>
      <c r="GKM977" s="26"/>
      <c r="GKN977" s="26"/>
      <c r="GKO977" s="26"/>
      <c r="GKP977" s="26"/>
      <c r="GKQ977" s="26"/>
      <c r="GKR977" s="26"/>
      <c r="GKS977" s="26"/>
      <c r="GKT977" s="26"/>
      <c r="GKU977" s="26"/>
      <c r="GKV977" s="26"/>
      <c r="GKW977" s="26"/>
      <c r="GKX977" s="26"/>
      <c r="GKY977" s="26"/>
      <c r="GKZ977" s="26"/>
      <c r="GLA977" s="26"/>
      <c r="GLB977" s="26"/>
      <c r="GLC977" s="26"/>
      <c r="GLD977" s="26"/>
      <c r="GLE977" s="26"/>
      <c r="GLF977" s="26"/>
      <c r="GLG977" s="26"/>
      <c r="GLH977" s="26"/>
      <c r="GLI977" s="26"/>
      <c r="GLJ977" s="26"/>
      <c r="GLK977" s="26"/>
      <c r="GLL977" s="26"/>
      <c r="GLM977" s="26"/>
      <c r="GLN977" s="26"/>
      <c r="GLO977" s="26"/>
      <c r="GLP977" s="26"/>
      <c r="GLQ977" s="26"/>
      <c r="GLR977" s="26"/>
      <c r="GLS977" s="26"/>
      <c r="GLT977" s="26"/>
      <c r="GLU977" s="26"/>
      <c r="GLV977" s="26"/>
      <c r="GLW977" s="26"/>
      <c r="GLX977" s="26"/>
      <c r="GLY977" s="26"/>
      <c r="GLZ977" s="26"/>
      <c r="GMA977" s="26"/>
      <c r="GMB977" s="26"/>
      <c r="GMC977" s="26"/>
      <c r="GMD977" s="26"/>
      <c r="GME977" s="26"/>
      <c r="GMF977" s="26"/>
      <c r="GMG977" s="26"/>
      <c r="GMH977" s="26"/>
      <c r="GMI977" s="26"/>
      <c r="GMJ977" s="26"/>
      <c r="GMK977" s="26"/>
      <c r="GML977" s="26"/>
      <c r="GMM977" s="26"/>
      <c r="GMN977" s="26"/>
      <c r="GMO977" s="26"/>
      <c r="GMP977" s="26"/>
      <c r="GMQ977" s="26"/>
      <c r="GMR977" s="26"/>
      <c r="GMS977" s="26"/>
      <c r="GMT977" s="26"/>
      <c r="GMU977" s="26"/>
      <c r="GMV977" s="26"/>
      <c r="GMW977" s="26"/>
      <c r="GMX977" s="26"/>
      <c r="GMY977" s="26"/>
      <c r="GMZ977" s="26"/>
      <c r="GNA977" s="26"/>
      <c r="GNB977" s="26"/>
      <c r="GNC977" s="26"/>
      <c r="GND977" s="26"/>
      <c r="GNE977" s="26"/>
      <c r="GNF977" s="26"/>
      <c r="GNG977" s="26"/>
      <c r="GNH977" s="26"/>
      <c r="GNI977" s="26"/>
      <c r="GNJ977" s="26"/>
      <c r="GNK977" s="26"/>
      <c r="GNL977" s="26"/>
      <c r="GNM977" s="26"/>
      <c r="GNN977" s="26"/>
      <c r="GNO977" s="26"/>
      <c r="GNP977" s="26"/>
      <c r="GNQ977" s="26"/>
      <c r="GNR977" s="26"/>
      <c r="GNS977" s="26"/>
      <c r="GNT977" s="26"/>
      <c r="GNU977" s="26"/>
      <c r="GNV977" s="26"/>
      <c r="GNW977" s="26"/>
      <c r="GNX977" s="26"/>
      <c r="GNY977" s="26"/>
      <c r="GNZ977" s="26"/>
      <c r="GOA977" s="26"/>
      <c r="GOB977" s="26"/>
      <c r="GOC977" s="26"/>
      <c r="GOD977" s="26"/>
      <c r="GOE977" s="26"/>
      <c r="GOF977" s="26"/>
      <c r="GOG977" s="26"/>
      <c r="GOH977" s="26"/>
      <c r="GOI977" s="26"/>
      <c r="GOJ977" s="26"/>
      <c r="GOK977" s="26"/>
      <c r="GOL977" s="26"/>
      <c r="GOM977" s="26"/>
      <c r="GON977" s="26"/>
      <c r="GOO977" s="26"/>
      <c r="GOP977" s="26"/>
      <c r="GOQ977" s="26"/>
      <c r="GOR977" s="26"/>
      <c r="GOS977" s="26"/>
      <c r="GOT977" s="26"/>
      <c r="GOU977" s="26"/>
      <c r="GOV977" s="26"/>
      <c r="GOW977" s="26"/>
      <c r="GOX977" s="26"/>
      <c r="GOY977" s="26"/>
      <c r="GOZ977" s="26"/>
      <c r="GPA977" s="26"/>
      <c r="GPB977" s="26"/>
      <c r="GPC977" s="26"/>
      <c r="GPD977" s="26"/>
      <c r="GPE977" s="26"/>
      <c r="GPF977" s="26"/>
      <c r="GPG977" s="26"/>
      <c r="GPH977" s="26"/>
      <c r="GPI977" s="26"/>
      <c r="GPJ977" s="26"/>
      <c r="GPK977" s="26"/>
      <c r="GPL977" s="26"/>
      <c r="GPM977" s="26"/>
      <c r="GPN977" s="26"/>
      <c r="GPO977" s="26"/>
      <c r="GPP977" s="26"/>
      <c r="GPQ977" s="26"/>
      <c r="GPR977" s="26"/>
      <c r="GPS977" s="26"/>
      <c r="GPT977" s="26"/>
      <c r="GPU977" s="26"/>
      <c r="GPV977" s="26"/>
      <c r="GPW977" s="26"/>
      <c r="GPX977" s="26"/>
      <c r="GPY977" s="26"/>
      <c r="GPZ977" s="26"/>
      <c r="GQA977" s="26"/>
      <c r="GQB977" s="26"/>
      <c r="GQC977" s="26"/>
      <c r="GQD977" s="26"/>
      <c r="GQE977" s="26"/>
      <c r="GQF977" s="26"/>
      <c r="GQG977" s="26"/>
      <c r="GQH977" s="26"/>
      <c r="GQI977" s="26"/>
      <c r="GQJ977" s="26"/>
      <c r="GQK977" s="26"/>
      <c r="GQL977" s="26"/>
      <c r="GQM977" s="26"/>
      <c r="GQN977" s="26"/>
      <c r="GQO977" s="26"/>
      <c r="GQP977" s="26"/>
      <c r="GQQ977" s="26"/>
      <c r="GQR977" s="26"/>
      <c r="GQS977" s="26"/>
      <c r="GQT977" s="26"/>
      <c r="GQU977" s="26"/>
      <c r="GQV977" s="26"/>
      <c r="GQW977" s="26"/>
      <c r="GQX977" s="26"/>
      <c r="GQY977" s="26"/>
      <c r="GQZ977" s="26"/>
      <c r="GRA977" s="26"/>
      <c r="GRB977" s="26"/>
      <c r="GRC977" s="26"/>
      <c r="GRD977" s="26"/>
      <c r="GRE977" s="26"/>
      <c r="GRF977" s="26"/>
      <c r="GRG977" s="26"/>
      <c r="GRH977" s="26"/>
      <c r="GRI977" s="26"/>
      <c r="GRJ977" s="26"/>
      <c r="GRK977" s="26"/>
      <c r="GRL977" s="26"/>
      <c r="GRM977" s="26"/>
      <c r="GRN977" s="26"/>
      <c r="GRO977" s="26"/>
      <c r="GRP977" s="26"/>
      <c r="GRQ977" s="26"/>
      <c r="GRR977" s="26"/>
      <c r="GRS977" s="26"/>
      <c r="GRT977" s="26"/>
      <c r="GRU977" s="26"/>
      <c r="GRV977" s="26"/>
      <c r="GRW977" s="26"/>
      <c r="GRX977" s="26"/>
      <c r="GRY977" s="26"/>
      <c r="GRZ977" s="26"/>
      <c r="GSA977" s="26"/>
      <c r="GSB977" s="26"/>
      <c r="GSC977" s="26"/>
      <c r="GSD977" s="26"/>
      <c r="GSE977" s="26"/>
      <c r="GSF977" s="26"/>
      <c r="GSG977" s="26"/>
      <c r="GSH977" s="26"/>
      <c r="GSI977" s="26"/>
      <c r="GSJ977" s="26"/>
      <c r="GSK977" s="26"/>
      <c r="GSL977" s="26"/>
      <c r="GSM977" s="26"/>
      <c r="GSN977" s="26"/>
      <c r="GSO977" s="26"/>
      <c r="GSP977" s="26"/>
      <c r="GSQ977" s="26"/>
      <c r="GSR977" s="26"/>
      <c r="GSS977" s="26"/>
      <c r="GST977" s="26"/>
      <c r="GSU977" s="26"/>
      <c r="GSV977" s="26"/>
      <c r="GSW977" s="26"/>
      <c r="GSX977" s="26"/>
      <c r="GSY977" s="26"/>
      <c r="GSZ977" s="26"/>
      <c r="GTA977" s="26"/>
      <c r="GTB977" s="26"/>
      <c r="GTC977" s="26"/>
      <c r="GTD977" s="26"/>
      <c r="GTE977" s="26"/>
      <c r="GTF977" s="26"/>
      <c r="GTG977" s="26"/>
      <c r="GTH977" s="26"/>
      <c r="GTI977" s="26"/>
      <c r="GTJ977" s="26"/>
      <c r="GTK977" s="26"/>
      <c r="GTL977" s="26"/>
      <c r="GTM977" s="26"/>
      <c r="GTN977" s="26"/>
      <c r="GTO977" s="26"/>
      <c r="GTP977" s="26"/>
      <c r="GTQ977" s="26"/>
      <c r="GTR977" s="26"/>
      <c r="GTS977" s="26"/>
      <c r="GTT977" s="26"/>
      <c r="GTU977" s="26"/>
      <c r="GTV977" s="26"/>
      <c r="GTW977" s="26"/>
      <c r="GTX977" s="26"/>
      <c r="GTY977" s="26"/>
      <c r="GTZ977" s="26"/>
      <c r="GUA977" s="26"/>
      <c r="GUB977" s="26"/>
      <c r="GUC977" s="26"/>
      <c r="GUD977" s="26"/>
      <c r="GUE977" s="26"/>
      <c r="GUF977" s="26"/>
      <c r="GUG977" s="26"/>
      <c r="GUH977" s="26"/>
      <c r="GUI977" s="26"/>
      <c r="GUJ977" s="26"/>
      <c r="GUK977" s="26"/>
      <c r="GUL977" s="26"/>
      <c r="GUM977" s="26"/>
      <c r="GUN977" s="26"/>
      <c r="GUO977" s="26"/>
      <c r="GUP977" s="26"/>
      <c r="GUQ977" s="26"/>
      <c r="GUR977" s="26"/>
      <c r="GUS977" s="26"/>
      <c r="GUT977" s="26"/>
      <c r="GUU977" s="26"/>
      <c r="GUV977" s="26"/>
      <c r="GUW977" s="26"/>
      <c r="GUX977" s="26"/>
      <c r="GUY977" s="26"/>
      <c r="GUZ977" s="26"/>
      <c r="GVA977" s="26"/>
      <c r="GVB977" s="26"/>
      <c r="GVC977" s="26"/>
      <c r="GVD977" s="26"/>
      <c r="GVE977" s="26"/>
      <c r="GVF977" s="26"/>
      <c r="GVG977" s="26"/>
      <c r="GVH977" s="26"/>
      <c r="GVI977" s="26"/>
      <c r="GVJ977" s="26"/>
      <c r="GVK977" s="26"/>
      <c r="GVL977" s="26"/>
      <c r="GVM977" s="26"/>
      <c r="GVN977" s="26"/>
      <c r="GVO977" s="26"/>
      <c r="GVP977" s="26"/>
      <c r="GVQ977" s="26"/>
      <c r="GVR977" s="26"/>
      <c r="GVS977" s="26"/>
      <c r="GVT977" s="26"/>
      <c r="GVU977" s="26"/>
      <c r="GVV977" s="26"/>
      <c r="GVW977" s="26"/>
      <c r="GVX977" s="26"/>
      <c r="GVY977" s="26"/>
      <c r="GVZ977" s="26"/>
      <c r="GWA977" s="26"/>
      <c r="GWB977" s="26"/>
      <c r="GWC977" s="26"/>
      <c r="GWD977" s="26"/>
      <c r="GWE977" s="26"/>
      <c r="GWF977" s="26"/>
      <c r="GWG977" s="26"/>
      <c r="GWH977" s="26"/>
      <c r="GWI977" s="26"/>
      <c r="GWJ977" s="26"/>
      <c r="GWK977" s="26"/>
      <c r="GWL977" s="26"/>
      <c r="GWM977" s="26"/>
      <c r="GWN977" s="26"/>
      <c r="GWO977" s="26"/>
      <c r="GWP977" s="26"/>
      <c r="GWQ977" s="26"/>
      <c r="GWR977" s="26"/>
      <c r="GWS977" s="26"/>
      <c r="GWT977" s="26"/>
      <c r="GWU977" s="26"/>
      <c r="GWV977" s="26"/>
      <c r="GWW977" s="26"/>
      <c r="GWX977" s="26"/>
      <c r="GWY977" s="26"/>
      <c r="GWZ977" s="26"/>
      <c r="GXA977" s="26"/>
      <c r="GXB977" s="26"/>
      <c r="GXC977" s="26"/>
      <c r="GXD977" s="26"/>
      <c r="GXE977" s="26"/>
      <c r="GXF977" s="26"/>
      <c r="GXG977" s="26"/>
      <c r="GXH977" s="26"/>
      <c r="GXI977" s="26"/>
      <c r="GXJ977" s="26"/>
      <c r="GXK977" s="26"/>
      <c r="GXL977" s="26"/>
      <c r="GXM977" s="26"/>
      <c r="GXN977" s="26"/>
      <c r="GXO977" s="26"/>
      <c r="GXP977" s="26"/>
      <c r="GXQ977" s="26"/>
      <c r="GXR977" s="26"/>
      <c r="GXS977" s="26"/>
      <c r="GXT977" s="26"/>
      <c r="GXU977" s="26"/>
      <c r="GXV977" s="26"/>
      <c r="GXW977" s="26"/>
      <c r="GXX977" s="26"/>
      <c r="GXY977" s="26"/>
      <c r="GXZ977" s="26"/>
      <c r="GYA977" s="26"/>
      <c r="GYB977" s="26"/>
      <c r="GYC977" s="26"/>
      <c r="GYD977" s="26"/>
      <c r="GYE977" s="26"/>
      <c r="GYF977" s="26"/>
      <c r="GYG977" s="26"/>
      <c r="GYH977" s="26"/>
      <c r="GYI977" s="26"/>
      <c r="GYJ977" s="26"/>
      <c r="GYK977" s="26"/>
      <c r="GYL977" s="26"/>
      <c r="GYM977" s="26"/>
      <c r="GYN977" s="26"/>
      <c r="GYO977" s="26"/>
      <c r="GYP977" s="26"/>
      <c r="GYQ977" s="26"/>
      <c r="GYR977" s="26"/>
      <c r="GYS977" s="26"/>
      <c r="GYT977" s="26"/>
      <c r="GYU977" s="26"/>
      <c r="GYV977" s="26"/>
      <c r="GYW977" s="26"/>
      <c r="GYX977" s="26"/>
      <c r="GYY977" s="26"/>
      <c r="GYZ977" s="26"/>
      <c r="GZA977" s="26"/>
      <c r="GZB977" s="26"/>
      <c r="GZC977" s="26"/>
      <c r="GZD977" s="26"/>
      <c r="GZE977" s="26"/>
      <c r="GZF977" s="26"/>
      <c r="GZG977" s="26"/>
      <c r="GZH977" s="26"/>
      <c r="GZI977" s="26"/>
      <c r="GZJ977" s="26"/>
      <c r="GZK977" s="26"/>
      <c r="GZL977" s="26"/>
      <c r="GZM977" s="26"/>
      <c r="GZN977" s="26"/>
      <c r="GZO977" s="26"/>
      <c r="GZP977" s="26"/>
      <c r="GZQ977" s="26"/>
      <c r="GZR977" s="26"/>
      <c r="GZS977" s="26"/>
      <c r="GZT977" s="26"/>
      <c r="GZU977" s="26"/>
      <c r="GZV977" s="26"/>
      <c r="GZW977" s="26"/>
      <c r="GZX977" s="26"/>
      <c r="GZY977" s="26"/>
      <c r="GZZ977" s="26"/>
      <c r="HAA977" s="26"/>
      <c r="HAB977" s="26"/>
      <c r="HAC977" s="26"/>
      <c r="HAD977" s="26"/>
      <c r="HAE977" s="26"/>
      <c r="HAF977" s="26"/>
      <c r="HAG977" s="26"/>
      <c r="HAH977" s="26"/>
      <c r="HAI977" s="26"/>
      <c r="HAJ977" s="26"/>
      <c r="HAK977" s="26"/>
      <c r="HAL977" s="26"/>
      <c r="HAM977" s="26"/>
      <c r="HAN977" s="26"/>
      <c r="HAO977" s="26"/>
      <c r="HAP977" s="26"/>
      <c r="HAQ977" s="26"/>
      <c r="HAR977" s="26"/>
      <c r="HAS977" s="26"/>
      <c r="HAT977" s="26"/>
      <c r="HAU977" s="26"/>
      <c r="HAV977" s="26"/>
      <c r="HAW977" s="26"/>
      <c r="HAX977" s="26"/>
      <c r="HAY977" s="26"/>
      <c r="HAZ977" s="26"/>
      <c r="HBA977" s="26"/>
      <c r="HBB977" s="26"/>
      <c r="HBC977" s="26"/>
      <c r="HBD977" s="26"/>
      <c r="HBE977" s="26"/>
      <c r="HBF977" s="26"/>
      <c r="HBG977" s="26"/>
      <c r="HBH977" s="26"/>
      <c r="HBI977" s="26"/>
      <c r="HBJ977" s="26"/>
      <c r="HBK977" s="26"/>
      <c r="HBL977" s="26"/>
      <c r="HBM977" s="26"/>
      <c r="HBN977" s="26"/>
      <c r="HBO977" s="26"/>
      <c r="HBP977" s="26"/>
      <c r="HBQ977" s="26"/>
      <c r="HBR977" s="26"/>
      <c r="HBS977" s="26"/>
      <c r="HBT977" s="26"/>
      <c r="HBU977" s="26"/>
      <c r="HBV977" s="26"/>
      <c r="HBW977" s="26"/>
      <c r="HBX977" s="26"/>
      <c r="HBY977" s="26"/>
      <c r="HBZ977" s="26"/>
      <c r="HCA977" s="26"/>
      <c r="HCB977" s="26"/>
      <c r="HCC977" s="26"/>
      <c r="HCD977" s="26"/>
      <c r="HCE977" s="26"/>
      <c r="HCF977" s="26"/>
      <c r="HCG977" s="26"/>
      <c r="HCH977" s="26"/>
      <c r="HCI977" s="26"/>
      <c r="HCJ977" s="26"/>
      <c r="HCK977" s="26"/>
      <c r="HCL977" s="26"/>
      <c r="HCM977" s="26"/>
      <c r="HCN977" s="26"/>
      <c r="HCO977" s="26"/>
      <c r="HCP977" s="26"/>
      <c r="HCQ977" s="26"/>
      <c r="HCR977" s="26"/>
      <c r="HCS977" s="26"/>
      <c r="HCT977" s="26"/>
      <c r="HCU977" s="26"/>
      <c r="HCV977" s="26"/>
      <c r="HCW977" s="26"/>
      <c r="HCX977" s="26"/>
      <c r="HCY977" s="26"/>
      <c r="HCZ977" s="26"/>
      <c r="HDA977" s="26"/>
      <c r="HDB977" s="26"/>
      <c r="HDC977" s="26"/>
      <c r="HDD977" s="26"/>
      <c r="HDE977" s="26"/>
      <c r="HDF977" s="26"/>
      <c r="HDG977" s="26"/>
      <c r="HDH977" s="26"/>
      <c r="HDI977" s="26"/>
      <c r="HDJ977" s="26"/>
      <c r="HDK977" s="26"/>
      <c r="HDL977" s="26"/>
      <c r="HDM977" s="26"/>
      <c r="HDN977" s="26"/>
      <c r="HDO977" s="26"/>
      <c r="HDP977" s="26"/>
      <c r="HDQ977" s="26"/>
      <c r="HDR977" s="26"/>
      <c r="HDS977" s="26"/>
      <c r="HDT977" s="26"/>
      <c r="HDU977" s="26"/>
      <c r="HDV977" s="26"/>
      <c r="HDW977" s="26"/>
      <c r="HDX977" s="26"/>
      <c r="HDY977" s="26"/>
      <c r="HDZ977" s="26"/>
      <c r="HEA977" s="26"/>
      <c r="HEB977" s="26"/>
      <c r="HEC977" s="26"/>
      <c r="HED977" s="26"/>
      <c r="HEE977" s="26"/>
      <c r="HEF977" s="26"/>
      <c r="HEG977" s="26"/>
      <c r="HEH977" s="26"/>
      <c r="HEI977" s="26"/>
      <c r="HEJ977" s="26"/>
      <c r="HEK977" s="26"/>
      <c r="HEL977" s="26"/>
      <c r="HEM977" s="26"/>
      <c r="HEN977" s="26"/>
      <c r="HEO977" s="26"/>
      <c r="HEP977" s="26"/>
      <c r="HEQ977" s="26"/>
      <c r="HER977" s="26"/>
      <c r="HES977" s="26"/>
      <c r="HET977" s="26"/>
      <c r="HEU977" s="26"/>
      <c r="HEV977" s="26"/>
      <c r="HEW977" s="26"/>
      <c r="HEX977" s="26"/>
      <c r="HEY977" s="26"/>
      <c r="HEZ977" s="26"/>
      <c r="HFA977" s="26"/>
      <c r="HFB977" s="26"/>
      <c r="HFC977" s="26"/>
      <c r="HFD977" s="26"/>
      <c r="HFE977" s="26"/>
      <c r="HFF977" s="26"/>
      <c r="HFG977" s="26"/>
      <c r="HFH977" s="26"/>
      <c r="HFI977" s="26"/>
      <c r="HFJ977" s="26"/>
      <c r="HFK977" s="26"/>
      <c r="HFL977" s="26"/>
      <c r="HFM977" s="26"/>
      <c r="HFN977" s="26"/>
      <c r="HFO977" s="26"/>
      <c r="HFP977" s="26"/>
      <c r="HFQ977" s="26"/>
      <c r="HFR977" s="26"/>
      <c r="HFS977" s="26"/>
      <c r="HFT977" s="26"/>
      <c r="HFU977" s="26"/>
      <c r="HFV977" s="26"/>
      <c r="HFW977" s="26"/>
      <c r="HFX977" s="26"/>
      <c r="HFY977" s="26"/>
      <c r="HFZ977" s="26"/>
      <c r="HGA977" s="26"/>
      <c r="HGB977" s="26"/>
      <c r="HGC977" s="26"/>
      <c r="HGD977" s="26"/>
      <c r="HGE977" s="26"/>
      <c r="HGF977" s="26"/>
      <c r="HGG977" s="26"/>
      <c r="HGH977" s="26"/>
      <c r="HGI977" s="26"/>
      <c r="HGJ977" s="26"/>
      <c r="HGK977" s="26"/>
      <c r="HGL977" s="26"/>
      <c r="HGM977" s="26"/>
      <c r="HGN977" s="26"/>
      <c r="HGO977" s="26"/>
      <c r="HGP977" s="26"/>
      <c r="HGQ977" s="26"/>
      <c r="HGR977" s="26"/>
      <c r="HGS977" s="26"/>
      <c r="HGT977" s="26"/>
      <c r="HGU977" s="26"/>
      <c r="HGV977" s="26"/>
      <c r="HGW977" s="26"/>
      <c r="HGX977" s="26"/>
      <c r="HGY977" s="26"/>
      <c r="HGZ977" s="26"/>
      <c r="HHA977" s="26"/>
      <c r="HHB977" s="26"/>
      <c r="HHC977" s="26"/>
      <c r="HHD977" s="26"/>
      <c r="HHE977" s="26"/>
      <c r="HHF977" s="26"/>
      <c r="HHG977" s="26"/>
      <c r="HHH977" s="26"/>
      <c r="HHI977" s="26"/>
      <c r="HHJ977" s="26"/>
      <c r="HHK977" s="26"/>
      <c r="HHL977" s="26"/>
      <c r="HHM977" s="26"/>
      <c r="HHN977" s="26"/>
      <c r="HHO977" s="26"/>
      <c r="HHP977" s="26"/>
      <c r="HHQ977" s="26"/>
      <c r="HHR977" s="26"/>
      <c r="HHS977" s="26"/>
      <c r="HHT977" s="26"/>
      <c r="HHU977" s="26"/>
      <c r="HHV977" s="26"/>
      <c r="HHW977" s="26"/>
      <c r="HHX977" s="26"/>
      <c r="HHY977" s="26"/>
      <c r="HHZ977" s="26"/>
      <c r="HIA977" s="26"/>
      <c r="HIB977" s="26"/>
      <c r="HIC977" s="26"/>
      <c r="HID977" s="26"/>
      <c r="HIE977" s="26"/>
      <c r="HIF977" s="26"/>
      <c r="HIG977" s="26"/>
      <c r="HIH977" s="26"/>
      <c r="HII977" s="26"/>
      <c r="HIJ977" s="26"/>
      <c r="HIK977" s="26"/>
      <c r="HIL977" s="26"/>
      <c r="HIM977" s="26"/>
      <c r="HIN977" s="26"/>
      <c r="HIO977" s="26"/>
      <c r="HIP977" s="26"/>
      <c r="HIQ977" s="26"/>
      <c r="HIR977" s="26"/>
      <c r="HIS977" s="26"/>
      <c r="HIT977" s="26"/>
      <c r="HIU977" s="26"/>
      <c r="HIV977" s="26"/>
      <c r="HIW977" s="26"/>
      <c r="HIX977" s="26"/>
      <c r="HIY977" s="26"/>
      <c r="HIZ977" s="26"/>
      <c r="HJA977" s="26"/>
      <c r="HJB977" s="26"/>
      <c r="HJC977" s="26"/>
      <c r="HJD977" s="26"/>
      <c r="HJE977" s="26"/>
      <c r="HJF977" s="26"/>
      <c r="HJG977" s="26"/>
      <c r="HJH977" s="26"/>
      <c r="HJI977" s="26"/>
      <c r="HJJ977" s="26"/>
      <c r="HJK977" s="26"/>
      <c r="HJL977" s="26"/>
      <c r="HJM977" s="26"/>
      <c r="HJN977" s="26"/>
      <c r="HJO977" s="26"/>
      <c r="HJP977" s="26"/>
      <c r="HJQ977" s="26"/>
      <c r="HJR977" s="26"/>
      <c r="HJS977" s="26"/>
      <c r="HJT977" s="26"/>
      <c r="HJU977" s="26"/>
      <c r="HJV977" s="26"/>
      <c r="HJW977" s="26"/>
      <c r="HJX977" s="26"/>
      <c r="HJY977" s="26"/>
      <c r="HJZ977" s="26"/>
      <c r="HKA977" s="26"/>
      <c r="HKB977" s="26"/>
      <c r="HKC977" s="26"/>
      <c r="HKD977" s="26"/>
      <c r="HKE977" s="26"/>
      <c r="HKF977" s="26"/>
      <c r="HKG977" s="26"/>
      <c r="HKH977" s="26"/>
      <c r="HKI977" s="26"/>
      <c r="HKJ977" s="26"/>
      <c r="HKK977" s="26"/>
      <c r="HKL977" s="26"/>
      <c r="HKM977" s="26"/>
      <c r="HKN977" s="26"/>
      <c r="HKO977" s="26"/>
      <c r="HKP977" s="26"/>
      <c r="HKQ977" s="26"/>
      <c r="HKR977" s="26"/>
      <c r="HKS977" s="26"/>
      <c r="HKT977" s="26"/>
      <c r="HKU977" s="26"/>
      <c r="HKV977" s="26"/>
      <c r="HKW977" s="26"/>
      <c r="HKX977" s="26"/>
      <c r="HKY977" s="26"/>
      <c r="HKZ977" s="26"/>
      <c r="HLA977" s="26"/>
      <c r="HLB977" s="26"/>
      <c r="HLC977" s="26"/>
      <c r="HLD977" s="26"/>
      <c r="HLE977" s="26"/>
      <c r="HLF977" s="26"/>
      <c r="HLG977" s="26"/>
      <c r="HLH977" s="26"/>
      <c r="HLI977" s="26"/>
      <c r="HLJ977" s="26"/>
      <c r="HLK977" s="26"/>
      <c r="HLL977" s="26"/>
      <c r="HLM977" s="26"/>
      <c r="HLN977" s="26"/>
      <c r="HLO977" s="26"/>
      <c r="HLP977" s="26"/>
      <c r="HLQ977" s="26"/>
      <c r="HLR977" s="26"/>
      <c r="HLS977" s="26"/>
      <c r="HLT977" s="26"/>
      <c r="HLU977" s="26"/>
      <c r="HLV977" s="26"/>
      <c r="HLW977" s="26"/>
      <c r="HLX977" s="26"/>
      <c r="HLY977" s="26"/>
      <c r="HLZ977" s="26"/>
      <c r="HMA977" s="26"/>
      <c r="HMB977" s="26"/>
      <c r="HMC977" s="26"/>
      <c r="HMD977" s="26"/>
      <c r="HME977" s="26"/>
      <c r="HMF977" s="26"/>
      <c r="HMG977" s="26"/>
      <c r="HMH977" s="26"/>
      <c r="HMI977" s="26"/>
      <c r="HMJ977" s="26"/>
      <c r="HMK977" s="26"/>
      <c r="HML977" s="26"/>
      <c r="HMM977" s="26"/>
      <c r="HMN977" s="26"/>
      <c r="HMO977" s="26"/>
      <c r="HMP977" s="26"/>
      <c r="HMQ977" s="26"/>
      <c r="HMR977" s="26"/>
      <c r="HMS977" s="26"/>
      <c r="HMT977" s="26"/>
      <c r="HMU977" s="26"/>
      <c r="HMV977" s="26"/>
      <c r="HMW977" s="26"/>
      <c r="HMX977" s="26"/>
      <c r="HMY977" s="26"/>
      <c r="HMZ977" s="26"/>
      <c r="HNA977" s="26"/>
      <c r="HNB977" s="26"/>
      <c r="HNC977" s="26"/>
      <c r="HND977" s="26"/>
      <c r="HNE977" s="26"/>
      <c r="HNF977" s="26"/>
      <c r="HNG977" s="26"/>
      <c r="HNH977" s="26"/>
      <c r="HNI977" s="26"/>
      <c r="HNJ977" s="26"/>
      <c r="HNK977" s="26"/>
      <c r="HNL977" s="26"/>
      <c r="HNM977" s="26"/>
      <c r="HNN977" s="26"/>
      <c r="HNO977" s="26"/>
      <c r="HNP977" s="26"/>
      <c r="HNQ977" s="26"/>
      <c r="HNR977" s="26"/>
      <c r="HNS977" s="26"/>
      <c r="HNT977" s="26"/>
      <c r="HNU977" s="26"/>
      <c r="HNV977" s="26"/>
      <c r="HNW977" s="26"/>
      <c r="HNX977" s="26"/>
      <c r="HNY977" s="26"/>
      <c r="HNZ977" s="26"/>
      <c r="HOA977" s="26"/>
      <c r="HOB977" s="26"/>
      <c r="HOC977" s="26"/>
      <c r="HOD977" s="26"/>
      <c r="HOE977" s="26"/>
      <c r="HOF977" s="26"/>
      <c r="HOG977" s="26"/>
      <c r="HOH977" s="26"/>
      <c r="HOI977" s="26"/>
      <c r="HOJ977" s="26"/>
      <c r="HOK977" s="26"/>
      <c r="HOL977" s="26"/>
      <c r="HOM977" s="26"/>
      <c r="HON977" s="26"/>
      <c r="HOO977" s="26"/>
      <c r="HOP977" s="26"/>
      <c r="HOQ977" s="26"/>
      <c r="HOR977" s="26"/>
      <c r="HOS977" s="26"/>
      <c r="HOT977" s="26"/>
      <c r="HOU977" s="26"/>
      <c r="HOV977" s="26"/>
      <c r="HOW977" s="26"/>
      <c r="HOX977" s="26"/>
      <c r="HOY977" s="26"/>
      <c r="HOZ977" s="26"/>
      <c r="HPA977" s="26"/>
      <c r="HPB977" s="26"/>
      <c r="HPC977" s="26"/>
      <c r="HPD977" s="26"/>
      <c r="HPE977" s="26"/>
      <c r="HPF977" s="26"/>
      <c r="HPG977" s="26"/>
      <c r="HPH977" s="26"/>
      <c r="HPI977" s="26"/>
      <c r="HPJ977" s="26"/>
      <c r="HPK977" s="26"/>
      <c r="HPL977" s="26"/>
      <c r="HPM977" s="26"/>
      <c r="HPN977" s="26"/>
      <c r="HPO977" s="26"/>
      <c r="HPP977" s="26"/>
      <c r="HPQ977" s="26"/>
      <c r="HPR977" s="26"/>
      <c r="HPS977" s="26"/>
      <c r="HPT977" s="26"/>
      <c r="HPU977" s="26"/>
      <c r="HPV977" s="26"/>
      <c r="HPW977" s="26"/>
      <c r="HPX977" s="26"/>
      <c r="HPY977" s="26"/>
      <c r="HPZ977" s="26"/>
      <c r="HQA977" s="26"/>
      <c r="HQB977" s="26"/>
      <c r="HQC977" s="26"/>
      <c r="HQD977" s="26"/>
      <c r="HQE977" s="26"/>
      <c r="HQF977" s="26"/>
      <c r="HQG977" s="26"/>
      <c r="HQH977" s="26"/>
      <c r="HQI977" s="26"/>
      <c r="HQJ977" s="26"/>
      <c r="HQK977" s="26"/>
      <c r="HQL977" s="26"/>
      <c r="HQM977" s="26"/>
      <c r="HQN977" s="26"/>
      <c r="HQO977" s="26"/>
      <c r="HQP977" s="26"/>
      <c r="HQQ977" s="26"/>
      <c r="HQR977" s="26"/>
      <c r="HQS977" s="26"/>
      <c r="HQT977" s="26"/>
      <c r="HQU977" s="26"/>
      <c r="HQV977" s="26"/>
      <c r="HQW977" s="26"/>
      <c r="HQX977" s="26"/>
      <c r="HQY977" s="26"/>
      <c r="HQZ977" s="26"/>
      <c r="HRA977" s="26"/>
      <c r="HRB977" s="26"/>
      <c r="HRC977" s="26"/>
      <c r="HRD977" s="26"/>
      <c r="HRE977" s="26"/>
      <c r="HRF977" s="26"/>
      <c r="HRG977" s="26"/>
      <c r="HRH977" s="26"/>
      <c r="HRI977" s="26"/>
      <c r="HRJ977" s="26"/>
      <c r="HRK977" s="26"/>
      <c r="HRL977" s="26"/>
      <c r="HRM977" s="26"/>
      <c r="HRN977" s="26"/>
      <c r="HRO977" s="26"/>
      <c r="HRP977" s="26"/>
      <c r="HRQ977" s="26"/>
      <c r="HRR977" s="26"/>
      <c r="HRS977" s="26"/>
      <c r="HRT977" s="26"/>
      <c r="HRU977" s="26"/>
      <c r="HRV977" s="26"/>
      <c r="HRW977" s="26"/>
      <c r="HRX977" s="26"/>
      <c r="HRY977" s="26"/>
      <c r="HRZ977" s="26"/>
      <c r="HSA977" s="26"/>
      <c r="HSB977" s="26"/>
      <c r="HSC977" s="26"/>
      <c r="HSD977" s="26"/>
      <c r="HSE977" s="26"/>
      <c r="HSF977" s="26"/>
      <c r="HSG977" s="26"/>
      <c r="HSH977" s="26"/>
      <c r="HSI977" s="26"/>
      <c r="HSJ977" s="26"/>
      <c r="HSK977" s="26"/>
      <c r="HSL977" s="26"/>
      <c r="HSM977" s="26"/>
      <c r="HSN977" s="26"/>
      <c r="HSO977" s="26"/>
      <c r="HSP977" s="26"/>
      <c r="HSQ977" s="26"/>
      <c r="HSR977" s="26"/>
      <c r="HSS977" s="26"/>
      <c r="HST977" s="26"/>
      <c r="HSU977" s="26"/>
      <c r="HSV977" s="26"/>
      <c r="HSW977" s="26"/>
      <c r="HSX977" s="26"/>
      <c r="HSY977" s="26"/>
      <c r="HSZ977" s="26"/>
      <c r="HTA977" s="26"/>
      <c r="HTB977" s="26"/>
      <c r="HTC977" s="26"/>
      <c r="HTD977" s="26"/>
      <c r="HTE977" s="26"/>
      <c r="HTF977" s="26"/>
      <c r="HTG977" s="26"/>
      <c r="HTH977" s="26"/>
      <c r="HTI977" s="26"/>
      <c r="HTJ977" s="26"/>
      <c r="HTK977" s="26"/>
      <c r="HTL977" s="26"/>
      <c r="HTM977" s="26"/>
      <c r="HTN977" s="26"/>
      <c r="HTO977" s="26"/>
      <c r="HTP977" s="26"/>
      <c r="HTQ977" s="26"/>
      <c r="HTR977" s="26"/>
      <c r="HTS977" s="26"/>
      <c r="HTT977" s="26"/>
      <c r="HTU977" s="26"/>
      <c r="HTV977" s="26"/>
      <c r="HTW977" s="26"/>
      <c r="HTX977" s="26"/>
      <c r="HTY977" s="26"/>
      <c r="HTZ977" s="26"/>
      <c r="HUA977" s="26"/>
      <c r="HUB977" s="26"/>
      <c r="HUC977" s="26"/>
      <c r="HUD977" s="26"/>
      <c r="HUE977" s="26"/>
      <c r="HUF977" s="26"/>
      <c r="HUG977" s="26"/>
      <c r="HUH977" s="26"/>
      <c r="HUI977" s="26"/>
      <c r="HUJ977" s="26"/>
      <c r="HUK977" s="26"/>
      <c r="HUL977" s="26"/>
      <c r="HUM977" s="26"/>
      <c r="HUN977" s="26"/>
      <c r="HUO977" s="26"/>
      <c r="HUP977" s="26"/>
      <c r="HUQ977" s="26"/>
      <c r="HUR977" s="26"/>
      <c r="HUS977" s="26"/>
      <c r="HUT977" s="26"/>
      <c r="HUU977" s="26"/>
      <c r="HUV977" s="26"/>
      <c r="HUW977" s="26"/>
      <c r="HUX977" s="26"/>
      <c r="HUY977" s="26"/>
      <c r="HUZ977" s="26"/>
      <c r="HVA977" s="26"/>
      <c r="HVB977" s="26"/>
      <c r="HVC977" s="26"/>
      <c r="HVD977" s="26"/>
      <c r="HVE977" s="26"/>
      <c r="HVF977" s="26"/>
      <c r="HVG977" s="26"/>
      <c r="HVH977" s="26"/>
      <c r="HVI977" s="26"/>
      <c r="HVJ977" s="26"/>
      <c r="HVK977" s="26"/>
      <c r="HVL977" s="26"/>
      <c r="HVM977" s="26"/>
      <c r="HVN977" s="26"/>
      <c r="HVO977" s="26"/>
      <c r="HVP977" s="26"/>
      <c r="HVQ977" s="26"/>
      <c r="HVR977" s="26"/>
      <c r="HVS977" s="26"/>
      <c r="HVT977" s="26"/>
      <c r="HVU977" s="26"/>
      <c r="HVV977" s="26"/>
      <c r="HVW977" s="26"/>
      <c r="HVX977" s="26"/>
      <c r="HVY977" s="26"/>
      <c r="HVZ977" s="26"/>
      <c r="HWA977" s="26"/>
      <c r="HWB977" s="26"/>
      <c r="HWC977" s="26"/>
      <c r="HWD977" s="26"/>
      <c r="HWE977" s="26"/>
      <c r="HWF977" s="26"/>
      <c r="HWG977" s="26"/>
      <c r="HWH977" s="26"/>
      <c r="HWI977" s="26"/>
      <c r="HWJ977" s="26"/>
      <c r="HWK977" s="26"/>
      <c r="HWL977" s="26"/>
      <c r="HWM977" s="26"/>
      <c r="HWN977" s="26"/>
      <c r="HWO977" s="26"/>
      <c r="HWP977" s="26"/>
      <c r="HWQ977" s="26"/>
      <c r="HWR977" s="26"/>
      <c r="HWS977" s="26"/>
      <c r="HWT977" s="26"/>
      <c r="HWU977" s="26"/>
      <c r="HWV977" s="26"/>
      <c r="HWW977" s="26"/>
      <c r="HWX977" s="26"/>
      <c r="HWY977" s="26"/>
      <c r="HWZ977" s="26"/>
      <c r="HXA977" s="26"/>
      <c r="HXB977" s="26"/>
      <c r="HXC977" s="26"/>
      <c r="HXD977" s="26"/>
      <c r="HXE977" s="26"/>
      <c r="HXF977" s="26"/>
      <c r="HXG977" s="26"/>
      <c r="HXH977" s="26"/>
      <c r="HXI977" s="26"/>
      <c r="HXJ977" s="26"/>
      <c r="HXK977" s="26"/>
      <c r="HXL977" s="26"/>
      <c r="HXM977" s="26"/>
      <c r="HXN977" s="26"/>
      <c r="HXO977" s="26"/>
      <c r="HXP977" s="26"/>
      <c r="HXQ977" s="26"/>
      <c r="HXR977" s="26"/>
      <c r="HXS977" s="26"/>
      <c r="HXT977" s="26"/>
      <c r="HXU977" s="26"/>
      <c r="HXV977" s="26"/>
      <c r="HXW977" s="26"/>
      <c r="HXX977" s="26"/>
      <c r="HXY977" s="26"/>
      <c r="HXZ977" s="26"/>
      <c r="HYA977" s="26"/>
      <c r="HYB977" s="26"/>
      <c r="HYC977" s="26"/>
      <c r="HYD977" s="26"/>
      <c r="HYE977" s="26"/>
      <c r="HYF977" s="26"/>
      <c r="HYG977" s="26"/>
      <c r="HYH977" s="26"/>
      <c r="HYI977" s="26"/>
      <c r="HYJ977" s="26"/>
      <c r="HYK977" s="26"/>
      <c r="HYL977" s="26"/>
      <c r="HYM977" s="26"/>
      <c r="HYN977" s="26"/>
      <c r="HYO977" s="26"/>
      <c r="HYP977" s="26"/>
      <c r="HYQ977" s="26"/>
      <c r="HYR977" s="26"/>
      <c r="HYS977" s="26"/>
      <c r="HYT977" s="26"/>
      <c r="HYU977" s="26"/>
      <c r="HYV977" s="26"/>
      <c r="HYW977" s="26"/>
      <c r="HYX977" s="26"/>
      <c r="HYY977" s="26"/>
      <c r="HYZ977" s="26"/>
      <c r="HZA977" s="26"/>
      <c r="HZB977" s="26"/>
      <c r="HZC977" s="26"/>
      <c r="HZD977" s="26"/>
      <c r="HZE977" s="26"/>
      <c r="HZF977" s="26"/>
      <c r="HZG977" s="26"/>
      <c r="HZH977" s="26"/>
      <c r="HZI977" s="26"/>
      <c r="HZJ977" s="26"/>
      <c r="HZK977" s="26"/>
      <c r="HZL977" s="26"/>
      <c r="HZM977" s="26"/>
      <c r="HZN977" s="26"/>
      <c r="HZO977" s="26"/>
      <c r="HZP977" s="26"/>
      <c r="HZQ977" s="26"/>
      <c r="HZR977" s="26"/>
      <c r="HZS977" s="26"/>
      <c r="HZT977" s="26"/>
      <c r="HZU977" s="26"/>
      <c r="HZV977" s="26"/>
      <c r="HZW977" s="26"/>
      <c r="HZX977" s="26"/>
      <c r="HZY977" s="26"/>
      <c r="HZZ977" s="26"/>
      <c r="IAA977" s="26"/>
      <c r="IAB977" s="26"/>
      <c r="IAC977" s="26"/>
      <c r="IAD977" s="26"/>
      <c r="IAE977" s="26"/>
      <c r="IAF977" s="26"/>
      <c r="IAG977" s="26"/>
      <c r="IAH977" s="26"/>
      <c r="IAI977" s="26"/>
      <c r="IAJ977" s="26"/>
      <c r="IAK977" s="26"/>
      <c r="IAL977" s="26"/>
      <c r="IAM977" s="26"/>
      <c r="IAN977" s="26"/>
      <c r="IAO977" s="26"/>
      <c r="IAP977" s="26"/>
      <c r="IAQ977" s="26"/>
      <c r="IAR977" s="26"/>
      <c r="IAS977" s="26"/>
      <c r="IAT977" s="26"/>
      <c r="IAU977" s="26"/>
      <c r="IAV977" s="26"/>
      <c r="IAW977" s="26"/>
      <c r="IAX977" s="26"/>
      <c r="IAY977" s="26"/>
      <c r="IAZ977" s="26"/>
      <c r="IBA977" s="26"/>
      <c r="IBB977" s="26"/>
      <c r="IBC977" s="26"/>
      <c r="IBD977" s="26"/>
      <c r="IBE977" s="26"/>
      <c r="IBF977" s="26"/>
      <c r="IBG977" s="26"/>
      <c r="IBH977" s="26"/>
      <c r="IBI977" s="26"/>
      <c r="IBJ977" s="26"/>
      <c r="IBK977" s="26"/>
      <c r="IBL977" s="26"/>
      <c r="IBM977" s="26"/>
      <c r="IBN977" s="26"/>
      <c r="IBO977" s="26"/>
      <c r="IBP977" s="26"/>
      <c r="IBQ977" s="26"/>
      <c r="IBR977" s="26"/>
      <c r="IBS977" s="26"/>
      <c r="IBT977" s="26"/>
      <c r="IBU977" s="26"/>
      <c r="IBV977" s="26"/>
      <c r="IBW977" s="26"/>
      <c r="IBX977" s="26"/>
      <c r="IBY977" s="26"/>
      <c r="IBZ977" s="26"/>
      <c r="ICA977" s="26"/>
      <c r="ICB977" s="26"/>
      <c r="ICC977" s="26"/>
      <c r="ICD977" s="26"/>
      <c r="ICE977" s="26"/>
      <c r="ICF977" s="26"/>
      <c r="ICG977" s="26"/>
      <c r="ICH977" s="26"/>
      <c r="ICI977" s="26"/>
      <c r="ICJ977" s="26"/>
      <c r="ICK977" s="26"/>
      <c r="ICL977" s="26"/>
      <c r="ICM977" s="26"/>
      <c r="ICN977" s="26"/>
      <c r="ICO977" s="26"/>
      <c r="ICP977" s="26"/>
      <c r="ICQ977" s="26"/>
      <c r="ICR977" s="26"/>
      <c r="ICS977" s="26"/>
      <c r="ICT977" s="26"/>
      <c r="ICU977" s="26"/>
      <c r="ICV977" s="26"/>
      <c r="ICW977" s="26"/>
      <c r="ICX977" s="26"/>
      <c r="ICY977" s="26"/>
      <c r="ICZ977" s="26"/>
      <c r="IDA977" s="26"/>
      <c r="IDB977" s="26"/>
      <c r="IDC977" s="26"/>
      <c r="IDD977" s="26"/>
      <c r="IDE977" s="26"/>
      <c r="IDF977" s="26"/>
      <c r="IDG977" s="26"/>
      <c r="IDH977" s="26"/>
      <c r="IDI977" s="26"/>
      <c r="IDJ977" s="26"/>
      <c r="IDK977" s="26"/>
      <c r="IDL977" s="26"/>
      <c r="IDM977" s="26"/>
      <c r="IDN977" s="26"/>
      <c r="IDO977" s="26"/>
      <c r="IDP977" s="26"/>
      <c r="IDQ977" s="26"/>
      <c r="IDR977" s="26"/>
      <c r="IDS977" s="26"/>
      <c r="IDT977" s="26"/>
      <c r="IDU977" s="26"/>
      <c r="IDV977" s="26"/>
      <c r="IDW977" s="26"/>
      <c r="IDX977" s="26"/>
      <c r="IDY977" s="26"/>
      <c r="IDZ977" s="26"/>
      <c r="IEA977" s="26"/>
      <c r="IEB977" s="26"/>
      <c r="IEC977" s="26"/>
      <c r="IED977" s="26"/>
      <c r="IEE977" s="26"/>
      <c r="IEF977" s="26"/>
      <c r="IEG977" s="26"/>
      <c r="IEH977" s="26"/>
      <c r="IEI977" s="26"/>
      <c r="IEJ977" s="26"/>
      <c r="IEK977" s="26"/>
      <c r="IEL977" s="26"/>
      <c r="IEM977" s="26"/>
      <c r="IEN977" s="26"/>
      <c r="IEO977" s="26"/>
      <c r="IEP977" s="26"/>
      <c r="IEQ977" s="26"/>
      <c r="IER977" s="26"/>
      <c r="IES977" s="26"/>
      <c r="IET977" s="26"/>
      <c r="IEU977" s="26"/>
      <c r="IEV977" s="26"/>
      <c r="IEW977" s="26"/>
      <c r="IEX977" s="26"/>
      <c r="IEY977" s="26"/>
      <c r="IEZ977" s="26"/>
      <c r="IFA977" s="26"/>
      <c r="IFB977" s="26"/>
      <c r="IFC977" s="26"/>
      <c r="IFD977" s="26"/>
      <c r="IFE977" s="26"/>
      <c r="IFF977" s="26"/>
      <c r="IFG977" s="26"/>
      <c r="IFH977" s="26"/>
      <c r="IFI977" s="26"/>
      <c r="IFJ977" s="26"/>
      <c r="IFK977" s="26"/>
      <c r="IFL977" s="26"/>
      <c r="IFM977" s="26"/>
      <c r="IFN977" s="26"/>
      <c r="IFO977" s="26"/>
      <c r="IFP977" s="26"/>
      <c r="IFQ977" s="26"/>
      <c r="IFR977" s="26"/>
      <c r="IFS977" s="26"/>
      <c r="IFT977" s="26"/>
      <c r="IFU977" s="26"/>
      <c r="IFV977" s="26"/>
      <c r="IFW977" s="26"/>
      <c r="IFX977" s="26"/>
      <c r="IFY977" s="26"/>
      <c r="IFZ977" s="26"/>
      <c r="IGA977" s="26"/>
      <c r="IGB977" s="26"/>
      <c r="IGC977" s="26"/>
      <c r="IGD977" s="26"/>
      <c r="IGE977" s="26"/>
      <c r="IGF977" s="26"/>
      <c r="IGG977" s="26"/>
      <c r="IGH977" s="26"/>
      <c r="IGI977" s="26"/>
      <c r="IGJ977" s="26"/>
      <c r="IGK977" s="26"/>
      <c r="IGL977" s="26"/>
      <c r="IGM977" s="26"/>
      <c r="IGN977" s="26"/>
      <c r="IGO977" s="26"/>
      <c r="IGP977" s="26"/>
      <c r="IGQ977" s="26"/>
      <c r="IGR977" s="26"/>
      <c r="IGS977" s="26"/>
      <c r="IGT977" s="26"/>
      <c r="IGU977" s="26"/>
      <c r="IGV977" s="26"/>
      <c r="IGW977" s="26"/>
      <c r="IGX977" s="26"/>
      <c r="IGY977" s="26"/>
      <c r="IGZ977" s="26"/>
      <c r="IHA977" s="26"/>
      <c r="IHB977" s="26"/>
      <c r="IHC977" s="26"/>
      <c r="IHD977" s="26"/>
      <c r="IHE977" s="26"/>
      <c r="IHF977" s="26"/>
      <c r="IHG977" s="26"/>
      <c r="IHH977" s="26"/>
      <c r="IHI977" s="26"/>
      <c r="IHJ977" s="26"/>
      <c r="IHK977" s="26"/>
      <c r="IHL977" s="26"/>
      <c r="IHM977" s="26"/>
      <c r="IHN977" s="26"/>
      <c r="IHO977" s="26"/>
      <c r="IHP977" s="26"/>
      <c r="IHQ977" s="26"/>
      <c r="IHR977" s="26"/>
      <c r="IHS977" s="26"/>
      <c r="IHT977" s="26"/>
      <c r="IHU977" s="26"/>
      <c r="IHV977" s="26"/>
      <c r="IHW977" s="26"/>
      <c r="IHX977" s="26"/>
      <c r="IHY977" s="26"/>
      <c r="IHZ977" s="26"/>
      <c r="IIA977" s="26"/>
      <c r="IIB977" s="26"/>
      <c r="IIC977" s="26"/>
      <c r="IID977" s="26"/>
      <c r="IIE977" s="26"/>
      <c r="IIF977" s="26"/>
      <c r="IIG977" s="26"/>
      <c r="IIH977" s="26"/>
      <c r="III977" s="26"/>
      <c r="IIJ977" s="26"/>
      <c r="IIK977" s="26"/>
      <c r="IIL977" s="26"/>
      <c r="IIM977" s="26"/>
      <c r="IIN977" s="26"/>
      <c r="IIO977" s="26"/>
      <c r="IIP977" s="26"/>
      <c r="IIQ977" s="26"/>
      <c r="IIR977" s="26"/>
      <c r="IIS977" s="26"/>
      <c r="IIT977" s="26"/>
      <c r="IIU977" s="26"/>
      <c r="IIV977" s="26"/>
      <c r="IIW977" s="26"/>
      <c r="IIX977" s="26"/>
      <c r="IIY977" s="26"/>
      <c r="IIZ977" s="26"/>
      <c r="IJA977" s="26"/>
      <c r="IJB977" s="26"/>
      <c r="IJC977" s="26"/>
      <c r="IJD977" s="26"/>
      <c r="IJE977" s="26"/>
      <c r="IJF977" s="26"/>
      <c r="IJG977" s="26"/>
      <c r="IJH977" s="26"/>
      <c r="IJI977" s="26"/>
      <c r="IJJ977" s="26"/>
      <c r="IJK977" s="26"/>
      <c r="IJL977" s="26"/>
      <c r="IJM977" s="26"/>
      <c r="IJN977" s="26"/>
      <c r="IJO977" s="26"/>
      <c r="IJP977" s="26"/>
      <c r="IJQ977" s="26"/>
      <c r="IJR977" s="26"/>
      <c r="IJS977" s="26"/>
      <c r="IJT977" s="26"/>
      <c r="IJU977" s="26"/>
      <c r="IJV977" s="26"/>
      <c r="IJW977" s="26"/>
      <c r="IJX977" s="26"/>
      <c r="IJY977" s="26"/>
      <c r="IJZ977" s="26"/>
      <c r="IKA977" s="26"/>
      <c r="IKB977" s="26"/>
      <c r="IKC977" s="26"/>
      <c r="IKD977" s="26"/>
      <c r="IKE977" s="26"/>
      <c r="IKF977" s="26"/>
      <c r="IKG977" s="26"/>
      <c r="IKH977" s="26"/>
      <c r="IKI977" s="26"/>
      <c r="IKJ977" s="26"/>
      <c r="IKK977" s="26"/>
      <c r="IKL977" s="26"/>
      <c r="IKM977" s="26"/>
      <c r="IKN977" s="26"/>
      <c r="IKO977" s="26"/>
      <c r="IKP977" s="26"/>
      <c r="IKQ977" s="26"/>
      <c r="IKR977" s="26"/>
      <c r="IKS977" s="26"/>
      <c r="IKT977" s="26"/>
      <c r="IKU977" s="26"/>
      <c r="IKV977" s="26"/>
      <c r="IKW977" s="26"/>
      <c r="IKX977" s="26"/>
      <c r="IKY977" s="26"/>
      <c r="IKZ977" s="26"/>
      <c r="ILA977" s="26"/>
      <c r="ILB977" s="26"/>
      <c r="ILC977" s="26"/>
      <c r="ILD977" s="26"/>
      <c r="ILE977" s="26"/>
      <c r="ILF977" s="26"/>
      <c r="ILG977" s="26"/>
      <c r="ILH977" s="26"/>
      <c r="ILI977" s="26"/>
      <c r="ILJ977" s="26"/>
      <c r="ILK977" s="26"/>
      <c r="ILL977" s="26"/>
      <c r="ILM977" s="26"/>
      <c r="ILN977" s="26"/>
      <c r="ILO977" s="26"/>
      <c r="ILP977" s="26"/>
      <c r="ILQ977" s="26"/>
      <c r="ILR977" s="26"/>
      <c r="ILS977" s="26"/>
      <c r="ILT977" s="26"/>
      <c r="ILU977" s="26"/>
      <c r="ILV977" s="26"/>
      <c r="ILW977" s="26"/>
      <c r="ILX977" s="26"/>
      <c r="ILY977" s="26"/>
      <c r="ILZ977" s="26"/>
      <c r="IMA977" s="26"/>
      <c r="IMB977" s="26"/>
      <c r="IMC977" s="26"/>
      <c r="IMD977" s="26"/>
      <c r="IME977" s="26"/>
      <c r="IMF977" s="26"/>
      <c r="IMG977" s="26"/>
      <c r="IMH977" s="26"/>
      <c r="IMI977" s="26"/>
      <c r="IMJ977" s="26"/>
      <c r="IMK977" s="26"/>
      <c r="IML977" s="26"/>
      <c r="IMM977" s="26"/>
      <c r="IMN977" s="26"/>
      <c r="IMO977" s="26"/>
      <c r="IMP977" s="26"/>
      <c r="IMQ977" s="26"/>
      <c r="IMR977" s="26"/>
      <c r="IMS977" s="26"/>
      <c r="IMT977" s="26"/>
      <c r="IMU977" s="26"/>
      <c r="IMV977" s="26"/>
      <c r="IMW977" s="26"/>
      <c r="IMX977" s="26"/>
      <c r="IMY977" s="26"/>
      <c r="IMZ977" s="26"/>
      <c r="INA977" s="26"/>
      <c r="INB977" s="26"/>
      <c r="INC977" s="26"/>
      <c r="IND977" s="26"/>
      <c r="INE977" s="26"/>
      <c r="INF977" s="26"/>
      <c r="ING977" s="26"/>
      <c r="INH977" s="26"/>
      <c r="INI977" s="26"/>
      <c r="INJ977" s="26"/>
      <c r="INK977" s="26"/>
      <c r="INL977" s="26"/>
      <c r="INM977" s="26"/>
      <c r="INN977" s="26"/>
      <c r="INO977" s="26"/>
      <c r="INP977" s="26"/>
      <c r="INQ977" s="26"/>
      <c r="INR977" s="26"/>
      <c r="INS977" s="26"/>
      <c r="INT977" s="26"/>
      <c r="INU977" s="26"/>
      <c r="INV977" s="26"/>
      <c r="INW977" s="26"/>
      <c r="INX977" s="26"/>
      <c r="INY977" s="26"/>
      <c r="INZ977" s="26"/>
      <c r="IOA977" s="26"/>
      <c r="IOB977" s="26"/>
      <c r="IOC977" s="26"/>
      <c r="IOD977" s="26"/>
      <c r="IOE977" s="26"/>
      <c r="IOF977" s="26"/>
      <c r="IOG977" s="26"/>
      <c r="IOH977" s="26"/>
      <c r="IOI977" s="26"/>
      <c r="IOJ977" s="26"/>
      <c r="IOK977" s="26"/>
      <c r="IOL977" s="26"/>
      <c r="IOM977" s="26"/>
      <c r="ION977" s="26"/>
      <c r="IOO977" s="26"/>
      <c r="IOP977" s="26"/>
      <c r="IOQ977" s="26"/>
      <c r="IOR977" s="26"/>
      <c r="IOS977" s="26"/>
      <c r="IOT977" s="26"/>
      <c r="IOU977" s="26"/>
      <c r="IOV977" s="26"/>
      <c r="IOW977" s="26"/>
      <c r="IOX977" s="26"/>
      <c r="IOY977" s="26"/>
      <c r="IOZ977" s="26"/>
      <c r="IPA977" s="26"/>
      <c r="IPB977" s="26"/>
      <c r="IPC977" s="26"/>
      <c r="IPD977" s="26"/>
      <c r="IPE977" s="26"/>
      <c r="IPF977" s="26"/>
      <c r="IPG977" s="26"/>
      <c r="IPH977" s="26"/>
      <c r="IPI977" s="26"/>
      <c r="IPJ977" s="26"/>
      <c r="IPK977" s="26"/>
      <c r="IPL977" s="26"/>
      <c r="IPM977" s="26"/>
      <c r="IPN977" s="26"/>
      <c r="IPO977" s="26"/>
      <c r="IPP977" s="26"/>
      <c r="IPQ977" s="26"/>
      <c r="IPR977" s="26"/>
      <c r="IPS977" s="26"/>
      <c r="IPT977" s="26"/>
      <c r="IPU977" s="26"/>
      <c r="IPV977" s="26"/>
      <c r="IPW977" s="26"/>
      <c r="IPX977" s="26"/>
      <c r="IPY977" s="26"/>
      <c r="IPZ977" s="26"/>
      <c r="IQA977" s="26"/>
      <c r="IQB977" s="26"/>
      <c r="IQC977" s="26"/>
      <c r="IQD977" s="26"/>
      <c r="IQE977" s="26"/>
      <c r="IQF977" s="26"/>
      <c r="IQG977" s="26"/>
      <c r="IQH977" s="26"/>
      <c r="IQI977" s="26"/>
      <c r="IQJ977" s="26"/>
      <c r="IQK977" s="26"/>
      <c r="IQL977" s="26"/>
      <c r="IQM977" s="26"/>
      <c r="IQN977" s="26"/>
      <c r="IQO977" s="26"/>
      <c r="IQP977" s="26"/>
      <c r="IQQ977" s="26"/>
      <c r="IQR977" s="26"/>
      <c r="IQS977" s="26"/>
      <c r="IQT977" s="26"/>
      <c r="IQU977" s="26"/>
      <c r="IQV977" s="26"/>
      <c r="IQW977" s="26"/>
      <c r="IQX977" s="26"/>
      <c r="IQY977" s="26"/>
      <c r="IQZ977" s="26"/>
      <c r="IRA977" s="26"/>
      <c r="IRB977" s="26"/>
      <c r="IRC977" s="26"/>
      <c r="IRD977" s="26"/>
      <c r="IRE977" s="26"/>
      <c r="IRF977" s="26"/>
      <c r="IRG977" s="26"/>
      <c r="IRH977" s="26"/>
      <c r="IRI977" s="26"/>
      <c r="IRJ977" s="26"/>
      <c r="IRK977" s="26"/>
      <c r="IRL977" s="26"/>
      <c r="IRM977" s="26"/>
      <c r="IRN977" s="26"/>
      <c r="IRO977" s="26"/>
      <c r="IRP977" s="26"/>
      <c r="IRQ977" s="26"/>
      <c r="IRR977" s="26"/>
      <c r="IRS977" s="26"/>
      <c r="IRT977" s="26"/>
      <c r="IRU977" s="26"/>
      <c r="IRV977" s="26"/>
      <c r="IRW977" s="26"/>
      <c r="IRX977" s="26"/>
      <c r="IRY977" s="26"/>
      <c r="IRZ977" s="26"/>
      <c r="ISA977" s="26"/>
      <c r="ISB977" s="26"/>
      <c r="ISC977" s="26"/>
      <c r="ISD977" s="26"/>
      <c r="ISE977" s="26"/>
      <c r="ISF977" s="26"/>
      <c r="ISG977" s="26"/>
      <c r="ISH977" s="26"/>
      <c r="ISI977" s="26"/>
      <c r="ISJ977" s="26"/>
      <c r="ISK977" s="26"/>
      <c r="ISL977" s="26"/>
      <c r="ISM977" s="26"/>
      <c r="ISN977" s="26"/>
      <c r="ISO977" s="26"/>
      <c r="ISP977" s="26"/>
      <c r="ISQ977" s="26"/>
      <c r="ISR977" s="26"/>
      <c r="ISS977" s="26"/>
      <c r="IST977" s="26"/>
      <c r="ISU977" s="26"/>
      <c r="ISV977" s="26"/>
      <c r="ISW977" s="26"/>
      <c r="ISX977" s="26"/>
      <c r="ISY977" s="26"/>
      <c r="ISZ977" s="26"/>
      <c r="ITA977" s="26"/>
      <c r="ITB977" s="26"/>
      <c r="ITC977" s="26"/>
      <c r="ITD977" s="26"/>
      <c r="ITE977" s="26"/>
      <c r="ITF977" s="26"/>
      <c r="ITG977" s="26"/>
      <c r="ITH977" s="26"/>
      <c r="ITI977" s="26"/>
      <c r="ITJ977" s="26"/>
      <c r="ITK977" s="26"/>
      <c r="ITL977" s="26"/>
      <c r="ITM977" s="26"/>
      <c r="ITN977" s="26"/>
      <c r="ITO977" s="26"/>
      <c r="ITP977" s="26"/>
      <c r="ITQ977" s="26"/>
      <c r="ITR977" s="26"/>
      <c r="ITS977" s="26"/>
      <c r="ITT977" s="26"/>
      <c r="ITU977" s="26"/>
      <c r="ITV977" s="26"/>
      <c r="ITW977" s="26"/>
      <c r="ITX977" s="26"/>
      <c r="ITY977" s="26"/>
      <c r="ITZ977" s="26"/>
      <c r="IUA977" s="26"/>
      <c r="IUB977" s="26"/>
      <c r="IUC977" s="26"/>
      <c r="IUD977" s="26"/>
      <c r="IUE977" s="26"/>
      <c r="IUF977" s="26"/>
      <c r="IUG977" s="26"/>
      <c r="IUH977" s="26"/>
      <c r="IUI977" s="26"/>
      <c r="IUJ977" s="26"/>
      <c r="IUK977" s="26"/>
      <c r="IUL977" s="26"/>
      <c r="IUM977" s="26"/>
      <c r="IUN977" s="26"/>
      <c r="IUO977" s="26"/>
      <c r="IUP977" s="26"/>
      <c r="IUQ977" s="26"/>
      <c r="IUR977" s="26"/>
      <c r="IUS977" s="26"/>
      <c r="IUT977" s="26"/>
      <c r="IUU977" s="26"/>
      <c r="IUV977" s="26"/>
      <c r="IUW977" s="26"/>
      <c r="IUX977" s="26"/>
      <c r="IUY977" s="26"/>
      <c r="IUZ977" s="26"/>
      <c r="IVA977" s="26"/>
      <c r="IVB977" s="26"/>
      <c r="IVC977" s="26"/>
      <c r="IVD977" s="26"/>
      <c r="IVE977" s="26"/>
      <c r="IVF977" s="26"/>
      <c r="IVG977" s="26"/>
      <c r="IVH977" s="26"/>
      <c r="IVI977" s="26"/>
      <c r="IVJ977" s="26"/>
      <c r="IVK977" s="26"/>
      <c r="IVL977" s="26"/>
      <c r="IVM977" s="26"/>
      <c r="IVN977" s="26"/>
      <c r="IVO977" s="26"/>
      <c r="IVP977" s="26"/>
      <c r="IVQ977" s="26"/>
      <c r="IVR977" s="26"/>
      <c r="IVS977" s="26"/>
      <c r="IVT977" s="26"/>
      <c r="IVU977" s="26"/>
      <c r="IVV977" s="26"/>
      <c r="IVW977" s="26"/>
      <c r="IVX977" s="26"/>
      <c r="IVY977" s="26"/>
      <c r="IVZ977" s="26"/>
      <c r="IWA977" s="26"/>
      <c r="IWB977" s="26"/>
      <c r="IWC977" s="26"/>
      <c r="IWD977" s="26"/>
      <c r="IWE977" s="26"/>
      <c r="IWF977" s="26"/>
      <c r="IWG977" s="26"/>
      <c r="IWH977" s="26"/>
      <c r="IWI977" s="26"/>
      <c r="IWJ977" s="26"/>
      <c r="IWK977" s="26"/>
      <c r="IWL977" s="26"/>
      <c r="IWM977" s="26"/>
      <c r="IWN977" s="26"/>
      <c r="IWO977" s="26"/>
      <c r="IWP977" s="26"/>
      <c r="IWQ977" s="26"/>
      <c r="IWR977" s="26"/>
      <c r="IWS977" s="26"/>
      <c r="IWT977" s="26"/>
      <c r="IWU977" s="26"/>
      <c r="IWV977" s="26"/>
      <c r="IWW977" s="26"/>
      <c r="IWX977" s="26"/>
      <c r="IWY977" s="26"/>
      <c r="IWZ977" s="26"/>
      <c r="IXA977" s="26"/>
      <c r="IXB977" s="26"/>
      <c r="IXC977" s="26"/>
      <c r="IXD977" s="26"/>
      <c r="IXE977" s="26"/>
      <c r="IXF977" s="26"/>
      <c r="IXG977" s="26"/>
      <c r="IXH977" s="26"/>
      <c r="IXI977" s="26"/>
      <c r="IXJ977" s="26"/>
      <c r="IXK977" s="26"/>
      <c r="IXL977" s="26"/>
      <c r="IXM977" s="26"/>
      <c r="IXN977" s="26"/>
      <c r="IXO977" s="26"/>
      <c r="IXP977" s="26"/>
      <c r="IXQ977" s="26"/>
      <c r="IXR977" s="26"/>
      <c r="IXS977" s="26"/>
      <c r="IXT977" s="26"/>
      <c r="IXU977" s="26"/>
      <c r="IXV977" s="26"/>
      <c r="IXW977" s="26"/>
      <c r="IXX977" s="26"/>
      <c r="IXY977" s="26"/>
      <c r="IXZ977" s="26"/>
      <c r="IYA977" s="26"/>
      <c r="IYB977" s="26"/>
      <c r="IYC977" s="26"/>
      <c r="IYD977" s="26"/>
      <c r="IYE977" s="26"/>
      <c r="IYF977" s="26"/>
      <c r="IYG977" s="26"/>
      <c r="IYH977" s="26"/>
      <c r="IYI977" s="26"/>
      <c r="IYJ977" s="26"/>
      <c r="IYK977" s="26"/>
      <c r="IYL977" s="26"/>
      <c r="IYM977" s="26"/>
      <c r="IYN977" s="26"/>
      <c r="IYO977" s="26"/>
      <c r="IYP977" s="26"/>
      <c r="IYQ977" s="26"/>
      <c r="IYR977" s="26"/>
      <c r="IYS977" s="26"/>
      <c r="IYT977" s="26"/>
      <c r="IYU977" s="26"/>
      <c r="IYV977" s="26"/>
      <c r="IYW977" s="26"/>
      <c r="IYX977" s="26"/>
      <c r="IYY977" s="26"/>
      <c r="IYZ977" s="26"/>
      <c r="IZA977" s="26"/>
      <c r="IZB977" s="26"/>
      <c r="IZC977" s="26"/>
      <c r="IZD977" s="26"/>
      <c r="IZE977" s="26"/>
      <c r="IZF977" s="26"/>
      <c r="IZG977" s="26"/>
      <c r="IZH977" s="26"/>
      <c r="IZI977" s="26"/>
      <c r="IZJ977" s="26"/>
      <c r="IZK977" s="26"/>
      <c r="IZL977" s="26"/>
      <c r="IZM977" s="26"/>
      <c r="IZN977" s="26"/>
      <c r="IZO977" s="26"/>
      <c r="IZP977" s="26"/>
      <c r="IZQ977" s="26"/>
      <c r="IZR977" s="26"/>
      <c r="IZS977" s="26"/>
      <c r="IZT977" s="26"/>
      <c r="IZU977" s="26"/>
      <c r="IZV977" s="26"/>
      <c r="IZW977" s="26"/>
      <c r="IZX977" s="26"/>
      <c r="IZY977" s="26"/>
      <c r="IZZ977" s="26"/>
      <c r="JAA977" s="26"/>
      <c r="JAB977" s="26"/>
      <c r="JAC977" s="26"/>
      <c r="JAD977" s="26"/>
      <c r="JAE977" s="26"/>
      <c r="JAF977" s="26"/>
      <c r="JAG977" s="26"/>
      <c r="JAH977" s="26"/>
      <c r="JAI977" s="26"/>
      <c r="JAJ977" s="26"/>
      <c r="JAK977" s="26"/>
      <c r="JAL977" s="26"/>
      <c r="JAM977" s="26"/>
      <c r="JAN977" s="26"/>
      <c r="JAO977" s="26"/>
      <c r="JAP977" s="26"/>
      <c r="JAQ977" s="26"/>
      <c r="JAR977" s="26"/>
      <c r="JAS977" s="26"/>
      <c r="JAT977" s="26"/>
      <c r="JAU977" s="26"/>
      <c r="JAV977" s="26"/>
      <c r="JAW977" s="26"/>
      <c r="JAX977" s="26"/>
      <c r="JAY977" s="26"/>
      <c r="JAZ977" s="26"/>
      <c r="JBA977" s="26"/>
      <c r="JBB977" s="26"/>
      <c r="JBC977" s="26"/>
      <c r="JBD977" s="26"/>
      <c r="JBE977" s="26"/>
      <c r="JBF977" s="26"/>
      <c r="JBG977" s="26"/>
      <c r="JBH977" s="26"/>
      <c r="JBI977" s="26"/>
      <c r="JBJ977" s="26"/>
      <c r="JBK977" s="26"/>
      <c r="JBL977" s="26"/>
      <c r="JBM977" s="26"/>
      <c r="JBN977" s="26"/>
      <c r="JBO977" s="26"/>
      <c r="JBP977" s="26"/>
      <c r="JBQ977" s="26"/>
      <c r="JBR977" s="26"/>
      <c r="JBS977" s="26"/>
      <c r="JBT977" s="26"/>
      <c r="JBU977" s="26"/>
      <c r="JBV977" s="26"/>
      <c r="JBW977" s="26"/>
      <c r="JBX977" s="26"/>
      <c r="JBY977" s="26"/>
      <c r="JBZ977" s="26"/>
      <c r="JCA977" s="26"/>
      <c r="JCB977" s="26"/>
      <c r="JCC977" s="26"/>
      <c r="JCD977" s="26"/>
      <c r="JCE977" s="26"/>
      <c r="JCF977" s="26"/>
      <c r="JCG977" s="26"/>
      <c r="JCH977" s="26"/>
      <c r="JCI977" s="26"/>
      <c r="JCJ977" s="26"/>
      <c r="JCK977" s="26"/>
      <c r="JCL977" s="26"/>
      <c r="JCM977" s="26"/>
      <c r="JCN977" s="26"/>
      <c r="JCO977" s="26"/>
      <c r="JCP977" s="26"/>
      <c r="JCQ977" s="26"/>
      <c r="JCR977" s="26"/>
      <c r="JCS977" s="26"/>
      <c r="JCT977" s="26"/>
      <c r="JCU977" s="26"/>
      <c r="JCV977" s="26"/>
      <c r="JCW977" s="26"/>
      <c r="JCX977" s="26"/>
      <c r="JCY977" s="26"/>
      <c r="JCZ977" s="26"/>
      <c r="JDA977" s="26"/>
      <c r="JDB977" s="26"/>
      <c r="JDC977" s="26"/>
      <c r="JDD977" s="26"/>
      <c r="JDE977" s="26"/>
      <c r="JDF977" s="26"/>
      <c r="JDG977" s="26"/>
      <c r="JDH977" s="26"/>
      <c r="JDI977" s="26"/>
      <c r="JDJ977" s="26"/>
      <c r="JDK977" s="26"/>
      <c r="JDL977" s="26"/>
      <c r="JDM977" s="26"/>
      <c r="JDN977" s="26"/>
      <c r="JDO977" s="26"/>
      <c r="JDP977" s="26"/>
      <c r="JDQ977" s="26"/>
      <c r="JDR977" s="26"/>
      <c r="JDS977" s="26"/>
      <c r="JDT977" s="26"/>
      <c r="JDU977" s="26"/>
      <c r="JDV977" s="26"/>
      <c r="JDW977" s="26"/>
      <c r="JDX977" s="26"/>
      <c r="JDY977" s="26"/>
      <c r="JDZ977" s="26"/>
      <c r="JEA977" s="26"/>
      <c r="JEB977" s="26"/>
      <c r="JEC977" s="26"/>
      <c r="JED977" s="26"/>
      <c r="JEE977" s="26"/>
      <c r="JEF977" s="26"/>
      <c r="JEG977" s="26"/>
      <c r="JEH977" s="26"/>
      <c r="JEI977" s="26"/>
      <c r="JEJ977" s="26"/>
      <c r="JEK977" s="26"/>
      <c r="JEL977" s="26"/>
      <c r="JEM977" s="26"/>
      <c r="JEN977" s="26"/>
      <c r="JEO977" s="26"/>
      <c r="JEP977" s="26"/>
      <c r="JEQ977" s="26"/>
      <c r="JER977" s="26"/>
      <c r="JES977" s="26"/>
      <c r="JET977" s="26"/>
      <c r="JEU977" s="26"/>
      <c r="JEV977" s="26"/>
      <c r="JEW977" s="26"/>
      <c r="JEX977" s="26"/>
      <c r="JEY977" s="26"/>
      <c r="JEZ977" s="26"/>
      <c r="JFA977" s="26"/>
      <c r="JFB977" s="26"/>
      <c r="JFC977" s="26"/>
      <c r="JFD977" s="26"/>
      <c r="JFE977" s="26"/>
      <c r="JFF977" s="26"/>
      <c r="JFG977" s="26"/>
      <c r="JFH977" s="26"/>
      <c r="JFI977" s="26"/>
      <c r="JFJ977" s="26"/>
      <c r="JFK977" s="26"/>
      <c r="JFL977" s="26"/>
      <c r="JFM977" s="26"/>
      <c r="JFN977" s="26"/>
      <c r="JFO977" s="26"/>
      <c r="JFP977" s="26"/>
      <c r="JFQ977" s="26"/>
      <c r="JFR977" s="26"/>
      <c r="JFS977" s="26"/>
      <c r="JFT977" s="26"/>
      <c r="JFU977" s="26"/>
      <c r="JFV977" s="26"/>
      <c r="JFW977" s="26"/>
      <c r="JFX977" s="26"/>
      <c r="JFY977" s="26"/>
      <c r="JFZ977" s="26"/>
      <c r="JGA977" s="26"/>
      <c r="JGB977" s="26"/>
      <c r="JGC977" s="26"/>
      <c r="JGD977" s="26"/>
      <c r="JGE977" s="26"/>
      <c r="JGF977" s="26"/>
      <c r="JGG977" s="26"/>
      <c r="JGH977" s="26"/>
      <c r="JGI977" s="26"/>
      <c r="JGJ977" s="26"/>
      <c r="JGK977" s="26"/>
      <c r="JGL977" s="26"/>
      <c r="JGM977" s="26"/>
      <c r="JGN977" s="26"/>
      <c r="JGO977" s="26"/>
      <c r="JGP977" s="26"/>
      <c r="JGQ977" s="26"/>
      <c r="JGR977" s="26"/>
      <c r="JGS977" s="26"/>
      <c r="JGT977" s="26"/>
      <c r="JGU977" s="26"/>
      <c r="JGV977" s="26"/>
      <c r="JGW977" s="26"/>
      <c r="JGX977" s="26"/>
      <c r="JGY977" s="26"/>
      <c r="JGZ977" s="26"/>
      <c r="JHA977" s="26"/>
      <c r="JHB977" s="26"/>
      <c r="JHC977" s="26"/>
      <c r="JHD977" s="26"/>
      <c r="JHE977" s="26"/>
      <c r="JHF977" s="26"/>
      <c r="JHG977" s="26"/>
      <c r="JHH977" s="26"/>
      <c r="JHI977" s="26"/>
      <c r="JHJ977" s="26"/>
      <c r="JHK977" s="26"/>
      <c r="JHL977" s="26"/>
      <c r="JHM977" s="26"/>
      <c r="JHN977" s="26"/>
      <c r="JHO977" s="26"/>
      <c r="JHP977" s="26"/>
      <c r="JHQ977" s="26"/>
      <c r="JHR977" s="26"/>
      <c r="JHS977" s="26"/>
      <c r="JHT977" s="26"/>
      <c r="JHU977" s="26"/>
      <c r="JHV977" s="26"/>
      <c r="JHW977" s="26"/>
      <c r="JHX977" s="26"/>
      <c r="JHY977" s="26"/>
      <c r="JHZ977" s="26"/>
      <c r="JIA977" s="26"/>
      <c r="JIB977" s="26"/>
      <c r="JIC977" s="26"/>
      <c r="JID977" s="26"/>
      <c r="JIE977" s="26"/>
      <c r="JIF977" s="26"/>
      <c r="JIG977" s="26"/>
      <c r="JIH977" s="26"/>
      <c r="JII977" s="26"/>
      <c r="JIJ977" s="26"/>
      <c r="JIK977" s="26"/>
      <c r="JIL977" s="26"/>
      <c r="JIM977" s="26"/>
      <c r="JIN977" s="26"/>
      <c r="JIO977" s="26"/>
      <c r="JIP977" s="26"/>
      <c r="JIQ977" s="26"/>
      <c r="JIR977" s="26"/>
      <c r="JIS977" s="26"/>
      <c r="JIT977" s="26"/>
      <c r="JIU977" s="26"/>
      <c r="JIV977" s="26"/>
      <c r="JIW977" s="26"/>
      <c r="JIX977" s="26"/>
      <c r="JIY977" s="26"/>
      <c r="JIZ977" s="26"/>
      <c r="JJA977" s="26"/>
      <c r="JJB977" s="26"/>
      <c r="JJC977" s="26"/>
      <c r="JJD977" s="26"/>
      <c r="JJE977" s="26"/>
      <c r="JJF977" s="26"/>
      <c r="JJG977" s="26"/>
      <c r="JJH977" s="26"/>
      <c r="JJI977" s="26"/>
      <c r="JJJ977" s="26"/>
      <c r="JJK977" s="26"/>
      <c r="JJL977" s="26"/>
      <c r="JJM977" s="26"/>
      <c r="JJN977" s="26"/>
      <c r="JJO977" s="26"/>
      <c r="JJP977" s="26"/>
      <c r="JJQ977" s="26"/>
      <c r="JJR977" s="26"/>
      <c r="JJS977" s="26"/>
      <c r="JJT977" s="26"/>
      <c r="JJU977" s="26"/>
      <c r="JJV977" s="26"/>
      <c r="JJW977" s="26"/>
      <c r="JJX977" s="26"/>
      <c r="JJY977" s="26"/>
      <c r="JJZ977" s="26"/>
      <c r="JKA977" s="26"/>
      <c r="JKB977" s="26"/>
      <c r="JKC977" s="26"/>
      <c r="JKD977" s="26"/>
      <c r="JKE977" s="26"/>
      <c r="JKF977" s="26"/>
      <c r="JKG977" s="26"/>
      <c r="JKH977" s="26"/>
      <c r="JKI977" s="26"/>
      <c r="JKJ977" s="26"/>
      <c r="JKK977" s="26"/>
      <c r="JKL977" s="26"/>
      <c r="JKM977" s="26"/>
      <c r="JKN977" s="26"/>
      <c r="JKO977" s="26"/>
      <c r="JKP977" s="26"/>
      <c r="JKQ977" s="26"/>
      <c r="JKR977" s="26"/>
      <c r="JKS977" s="26"/>
      <c r="JKT977" s="26"/>
      <c r="JKU977" s="26"/>
      <c r="JKV977" s="26"/>
      <c r="JKW977" s="26"/>
      <c r="JKX977" s="26"/>
      <c r="JKY977" s="26"/>
      <c r="JKZ977" s="26"/>
      <c r="JLA977" s="26"/>
      <c r="JLB977" s="26"/>
      <c r="JLC977" s="26"/>
      <c r="JLD977" s="26"/>
      <c r="JLE977" s="26"/>
      <c r="JLF977" s="26"/>
      <c r="JLG977" s="26"/>
      <c r="JLH977" s="26"/>
      <c r="JLI977" s="26"/>
      <c r="JLJ977" s="26"/>
      <c r="JLK977" s="26"/>
      <c r="JLL977" s="26"/>
      <c r="JLM977" s="26"/>
      <c r="JLN977" s="26"/>
      <c r="JLO977" s="26"/>
      <c r="JLP977" s="26"/>
      <c r="JLQ977" s="26"/>
      <c r="JLR977" s="26"/>
      <c r="JLS977" s="26"/>
      <c r="JLT977" s="26"/>
      <c r="JLU977" s="26"/>
      <c r="JLV977" s="26"/>
      <c r="JLW977" s="26"/>
      <c r="JLX977" s="26"/>
      <c r="JLY977" s="26"/>
      <c r="JLZ977" s="26"/>
      <c r="JMA977" s="26"/>
      <c r="JMB977" s="26"/>
      <c r="JMC977" s="26"/>
      <c r="JMD977" s="26"/>
      <c r="JME977" s="26"/>
      <c r="JMF977" s="26"/>
      <c r="JMG977" s="26"/>
      <c r="JMH977" s="26"/>
      <c r="JMI977" s="26"/>
      <c r="JMJ977" s="26"/>
      <c r="JMK977" s="26"/>
      <c r="JML977" s="26"/>
      <c r="JMM977" s="26"/>
      <c r="JMN977" s="26"/>
      <c r="JMO977" s="26"/>
      <c r="JMP977" s="26"/>
      <c r="JMQ977" s="26"/>
      <c r="JMR977" s="26"/>
      <c r="JMS977" s="26"/>
      <c r="JMT977" s="26"/>
      <c r="JMU977" s="26"/>
      <c r="JMV977" s="26"/>
      <c r="JMW977" s="26"/>
      <c r="JMX977" s="26"/>
      <c r="JMY977" s="26"/>
      <c r="JMZ977" s="26"/>
      <c r="JNA977" s="26"/>
      <c r="JNB977" s="26"/>
      <c r="JNC977" s="26"/>
      <c r="JND977" s="26"/>
      <c r="JNE977" s="26"/>
      <c r="JNF977" s="26"/>
      <c r="JNG977" s="26"/>
      <c r="JNH977" s="26"/>
      <c r="JNI977" s="26"/>
      <c r="JNJ977" s="26"/>
      <c r="JNK977" s="26"/>
      <c r="JNL977" s="26"/>
      <c r="JNM977" s="26"/>
      <c r="JNN977" s="26"/>
      <c r="JNO977" s="26"/>
      <c r="JNP977" s="26"/>
      <c r="JNQ977" s="26"/>
      <c r="JNR977" s="26"/>
      <c r="JNS977" s="26"/>
      <c r="JNT977" s="26"/>
      <c r="JNU977" s="26"/>
      <c r="JNV977" s="26"/>
      <c r="JNW977" s="26"/>
      <c r="JNX977" s="26"/>
      <c r="JNY977" s="26"/>
      <c r="JNZ977" s="26"/>
      <c r="JOA977" s="26"/>
      <c r="JOB977" s="26"/>
      <c r="JOC977" s="26"/>
      <c r="JOD977" s="26"/>
      <c r="JOE977" s="26"/>
      <c r="JOF977" s="26"/>
      <c r="JOG977" s="26"/>
      <c r="JOH977" s="26"/>
      <c r="JOI977" s="26"/>
      <c r="JOJ977" s="26"/>
      <c r="JOK977" s="26"/>
      <c r="JOL977" s="26"/>
      <c r="JOM977" s="26"/>
      <c r="JON977" s="26"/>
      <c r="JOO977" s="26"/>
      <c r="JOP977" s="26"/>
      <c r="JOQ977" s="26"/>
      <c r="JOR977" s="26"/>
      <c r="JOS977" s="26"/>
      <c r="JOT977" s="26"/>
      <c r="JOU977" s="26"/>
      <c r="JOV977" s="26"/>
      <c r="JOW977" s="26"/>
      <c r="JOX977" s="26"/>
      <c r="JOY977" s="26"/>
      <c r="JOZ977" s="26"/>
      <c r="JPA977" s="26"/>
      <c r="JPB977" s="26"/>
      <c r="JPC977" s="26"/>
      <c r="JPD977" s="26"/>
      <c r="JPE977" s="26"/>
      <c r="JPF977" s="26"/>
      <c r="JPG977" s="26"/>
      <c r="JPH977" s="26"/>
      <c r="JPI977" s="26"/>
      <c r="JPJ977" s="26"/>
      <c r="JPK977" s="26"/>
      <c r="JPL977" s="26"/>
      <c r="JPM977" s="26"/>
      <c r="JPN977" s="26"/>
      <c r="JPO977" s="26"/>
      <c r="JPP977" s="26"/>
      <c r="JPQ977" s="26"/>
      <c r="JPR977" s="26"/>
      <c r="JPS977" s="26"/>
      <c r="JPT977" s="26"/>
      <c r="JPU977" s="26"/>
      <c r="JPV977" s="26"/>
      <c r="JPW977" s="26"/>
      <c r="JPX977" s="26"/>
      <c r="JPY977" s="26"/>
      <c r="JPZ977" s="26"/>
      <c r="JQA977" s="26"/>
      <c r="JQB977" s="26"/>
      <c r="JQC977" s="26"/>
      <c r="JQD977" s="26"/>
      <c r="JQE977" s="26"/>
      <c r="JQF977" s="26"/>
      <c r="JQG977" s="26"/>
      <c r="JQH977" s="26"/>
      <c r="JQI977" s="26"/>
      <c r="JQJ977" s="26"/>
      <c r="JQK977" s="26"/>
      <c r="JQL977" s="26"/>
      <c r="JQM977" s="26"/>
      <c r="JQN977" s="26"/>
      <c r="JQO977" s="26"/>
      <c r="JQP977" s="26"/>
      <c r="JQQ977" s="26"/>
      <c r="JQR977" s="26"/>
      <c r="JQS977" s="26"/>
      <c r="JQT977" s="26"/>
      <c r="JQU977" s="26"/>
      <c r="JQV977" s="26"/>
      <c r="JQW977" s="26"/>
      <c r="JQX977" s="26"/>
      <c r="JQY977" s="26"/>
      <c r="JQZ977" s="26"/>
      <c r="JRA977" s="26"/>
      <c r="JRB977" s="26"/>
      <c r="JRC977" s="26"/>
      <c r="JRD977" s="26"/>
      <c r="JRE977" s="26"/>
      <c r="JRF977" s="26"/>
      <c r="JRG977" s="26"/>
      <c r="JRH977" s="26"/>
      <c r="JRI977" s="26"/>
      <c r="JRJ977" s="26"/>
      <c r="JRK977" s="26"/>
      <c r="JRL977" s="26"/>
      <c r="JRM977" s="26"/>
      <c r="JRN977" s="26"/>
      <c r="JRO977" s="26"/>
      <c r="JRP977" s="26"/>
      <c r="JRQ977" s="26"/>
      <c r="JRR977" s="26"/>
      <c r="JRS977" s="26"/>
      <c r="JRT977" s="26"/>
      <c r="JRU977" s="26"/>
      <c r="JRV977" s="26"/>
      <c r="JRW977" s="26"/>
      <c r="JRX977" s="26"/>
      <c r="JRY977" s="26"/>
      <c r="JRZ977" s="26"/>
      <c r="JSA977" s="26"/>
      <c r="JSB977" s="26"/>
      <c r="JSC977" s="26"/>
      <c r="JSD977" s="26"/>
      <c r="JSE977" s="26"/>
      <c r="JSF977" s="26"/>
      <c r="JSG977" s="26"/>
      <c r="JSH977" s="26"/>
      <c r="JSI977" s="26"/>
      <c r="JSJ977" s="26"/>
      <c r="JSK977" s="26"/>
      <c r="JSL977" s="26"/>
      <c r="JSM977" s="26"/>
      <c r="JSN977" s="26"/>
      <c r="JSO977" s="26"/>
      <c r="JSP977" s="26"/>
      <c r="JSQ977" s="26"/>
      <c r="JSR977" s="26"/>
      <c r="JSS977" s="26"/>
      <c r="JST977" s="26"/>
      <c r="JSU977" s="26"/>
      <c r="JSV977" s="26"/>
      <c r="JSW977" s="26"/>
      <c r="JSX977" s="26"/>
      <c r="JSY977" s="26"/>
      <c r="JSZ977" s="26"/>
      <c r="JTA977" s="26"/>
      <c r="JTB977" s="26"/>
      <c r="JTC977" s="26"/>
      <c r="JTD977" s="26"/>
      <c r="JTE977" s="26"/>
      <c r="JTF977" s="26"/>
      <c r="JTG977" s="26"/>
      <c r="JTH977" s="26"/>
      <c r="JTI977" s="26"/>
      <c r="JTJ977" s="26"/>
      <c r="JTK977" s="26"/>
      <c r="JTL977" s="26"/>
      <c r="JTM977" s="26"/>
      <c r="JTN977" s="26"/>
      <c r="JTO977" s="26"/>
      <c r="JTP977" s="26"/>
      <c r="JTQ977" s="26"/>
      <c r="JTR977" s="26"/>
      <c r="JTS977" s="26"/>
      <c r="JTT977" s="26"/>
      <c r="JTU977" s="26"/>
      <c r="JTV977" s="26"/>
      <c r="JTW977" s="26"/>
      <c r="JTX977" s="26"/>
      <c r="JTY977" s="26"/>
      <c r="JTZ977" s="26"/>
      <c r="JUA977" s="26"/>
      <c r="JUB977" s="26"/>
      <c r="JUC977" s="26"/>
      <c r="JUD977" s="26"/>
      <c r="JUE977" s="26"/>
      <c r="JUF977" s="26"/>
      <c r="JUG977" s="26"/>
      <c r="JUH977" s="26"/>
      <c r="JUI977" s="26"/>
      <c r="JUJ977" s="26"/>
      <c r="JUK977" s="26"/>
      <c r="JUL977" s="26"/>
      <c r="JUM977" s="26"/>
      <c r="JUN977" s="26"/>
      <c r="JUO977" s="26"/>
      <c r="JUP977" s="26"/>
      <c r="JUQ977" s="26"/>
      <c r="JUR977" s="26"/>
      <c r="JUS977" s="26"/>
      <c r="JUT977" s="26"/>
      <c r="JUU977" s="26"/>
      <c r="JUV977" s="26"/>
      <c r="JUW977" s="26"/>
      <c r="JUX977" s="26"/>
      <c r="JUY977" s="26"/>
      <c r="JUZ977" s="26"/>
      <c r="JVA977" s="26"/>
      <c r="JVB977" s="26"/>
      <c r="JVC977" s="26"/>
      <c r="JVD977" s="26"/>
      <c r="JVE977" s="26"/>
      <c r="JVF977" s="26"/>
      <c r="JVG977" s="26"/>
      <c r="JVH977" s="26"/>
      <c r="JVI977" s="26"/>
      <c r="JVJ977" s="26"/>
      <c r="JVK977" s="26"/>
      <c r="JVL977" s="26"/>
      <c r="JVM977" s="26"/>
      <c r="JVN977" s="26"/>
      <c r="JVO977" s="26"/>
      <c r="JVP977" s="26"/>
      <c r="JVQ977" s="26"/>
      <c r="JVR977" s="26"/>
      <c r="JVS977" s="26"/>
      <c r="JVT977" s="26"/>
      <c r="JVU977" s="26"/>
      <c r="JVV977" s="26"/>
      <c r="JVW977" s="26"/>
      <c r="JVX977" s="26"/>
      <c r="JVY977" s="26"/>
      <c r="JVZ977" s="26"/>
      <c r="JWA977" s="26"/>
      <c r="JWB977" s="26"/>
      <c r="JWC977" s="26"/>
      <c r="JWD977" s="26"/>
      <c r="JWE977" s="26"/>
      <c r="JWF977" s="26"/>
      <c r="JWG977" s="26"/>
      <c r="JWH977" s="26"/>
      <c r="JWI977" s="26"/>
      <c r="JWJ977" s="26"/>
      <c r="JWK977" s="26"/>
      <c r="JWL977" s="26"/>
      <c r="JWM977" s="26"/>
      <c r="JWN977" s="26"/>
      <c r="JWO977" s="26"/>
      <c r="JWP977" s="26"/>
      <c r="JWQ977" s="26"/>
      <c r="JWR977" s="26"/>
      <c r="JWS977" s="26"/>
      <c r="JWT977" s="26"/>
      <c r="JWU977" s="26"/>
      <c r="JWV977" s="26"/>
      <c r="JWW977" s="26"/>
      <c r="JWX977" s="26"/>
      <c r="JWY977" s="26"/>
      <c r="JWZ977" s="26"/>
      <c r="JXA977" s="26"/>
      <c r="JXB977" s="26"/>
      <c r="JXC977" s="26"/>
      <c r="JXD977" s="26"/>
      <c r="JXE977" s="26"/>
      <c r="JXF977" s="26"/>
      <c r="JXG977" s="26"/>
      <c r="JXH977" s="26"/>
      <c r="JXI977" s="26"/>
      <c r="JXJ977" s="26"/>
      <c r="JXK977" s="26"/>
      <c r="JXL977" s="26"/>
      <c r="JXM977" s="26"/>
      <c r="JXN977" s="26"/>
      <c r="JXO977" s="26"/>
      <c r="JXP977" s="26"/>
      <c r="JXQ977" s="26"/>
      <c r="JXR977" s="26"/>
      <c r="JXS977" s="26"/>
      <c r="JXT977" s="26"/>
      <c r="JXU977" s="26"/>
      <c r="JXV977" s="26"/>
      <c r="JXW977" s="26"/>
      <c r="JXX977" s="26"/>
      <c r="JXY977" s="26"/>
      <c r="JXZ977" s="26"/>
      <c r="JYA977" s="26"/>
      <c r="JYB977" s="26"/>
      <c r="JYC977" s="26"/>
      <c r="JYD977" s="26"/>
      <c r="JYE977" s="26"/>
      <c r="JYF977" s="26"/>
      <c r="JYG977" s="26"/>
      <c r="JYH977" s="26"/>
      <c r="JYI977" s="26"/>
      <c r="JYJ977" s="26"/>
      <c r="JYK977" s="26"/>
      <c r="JYL977" s="26"/>
      <c r="JYM977" s="26"/>
      <c r="JYN977" s="26"/>
      <c r="JYO977" s="26"/>
      <c r="JYP977" s="26"/>
      <c r="JYQ977" s="26"/>
      <c r="JYR977" s="26"/>
      <c r="JYS977" s="26"/>
      <c r="JYT977" s="26"/>
      <c r="JYU977" s="26"/>
      <c r="JYV977" s="26"/>
      <c r="JYW977" s="26"/>
      <c r="JYX977" s="26"/>
      <c r="JYY977" s="26"/>
      <c r="JYZ977" s="26"/>
      <c r="JZA977" s="26"/>
      <c r="JZB977" s="26"/>
      <c r="JZC977" s="26"/>
      <c r="JZD977" s="26"/>
      <c r="JZE977" s="26"/>
      <c r="JZF977" s="26"/>
      <c r="JZG977" s="26"/>
      <c r="JZH977" s="26"/>
      <c r="JZI977" s="26"/>
      <c r="JZJ977" s="26"/>
      <c r="JZK977" s="26"/>
      <c r="JZL977" s="26"/>
      <c r="JZM977" s="26"/>
      <c r="JZN977" s="26"/>
      <c r="JZO977" s="26"/>
      <c r="JZP977" s="26"/>
      <c r="JZQ977" s="26"/>
      <c r="JZR977" s="26"/>
      <c r="JZS977" s="26"/>
      <c r="JZT977" s="26"/>
      <c r="JZU977" s="26"/>
      <c r="JZV977" s="26"/>
      <c r="JZW977" s="26"/>
      <c r="JZX977" s="26"/>
      <c r="JZY977" s="26"/>
      <c r="JZZ977" s="26"/>
      <c r="KAA977" s="26"/>
      <c r="KAB977" s="26"/>
      <c r="KAC977" s="26"/>
      <c r="KAD977" s="26"/>
      <c r="KAE977" s="26"/>
      <c r="KAF977" s="26"/>
      <c r="KAG977" s="26"/>
      <c r="KAH977" s="26"/>
      <c r="KAI977" s="26"/>
      <c r="KAJ977" s="26"/>
      <c r="KAK977" s="26"/>
      <c r="KAL977" s="26"/>
      <c r="KAM977" s="26"/>
      <c r="KAN977" s="26"/>
      <c r="KAO977" s="26"/>
      <c r="KAP977" s="26"/>
      <c r="KAQ977" s="26"/>
      <c r="KAR977" s="26"/>
      <c r="KAS977" s="26"/>
      <c r="KAT977" s="26"/>
      <c r="KAU977" s="26"/>
      <c r="KAV977" s="26"/>
      <c r="KAW977" s="26"/>
      <c r="KAX977" s="26"/>
      <c r="KAY977" s="26"/>
      <c r="KAZ977" s="26"/>
      <c r="KBA977" s="26"/>
      <c r="KBB977" s="26"/>
      <c r="KBC977" s="26"/>
      <c r="KBD977" s="26"/>
      <c r="KBE977" s="26"/>
      <c r="KBF977" s="26"/>
      <c r="KBG977" s="26"/>
      <c r="KBH977" s="26"/>
      <c r="KBI977" s="26"/>
      <c r="KBJ977" s="26"/>
      <c r="KBK977" s="26"/>
      <c r="KBL977" s="26"/>
      <c r="KBM977" s="26"/>
      <c r="KBN977" s="26"/>
      <c r="KBO977" s="26"/>
      <c r="KBP977" s="26"/>
      <c r="KBQ977" s="26"/>
      <c r="KBR977" s="26"/>
      <c r="KBS977" s="26"/>
      <c r="KBT977" s="26"/>
      <c r="KBU977" s="26"/>
      <c r="KBV977" s="26"/>
      <c r="KBW977" s="26"/>
      <c r="KBX977" s="26"/>
      <c r="KBY977" s="26"/>
      <c r="KBZ977" s="26"/>
      <c r="KCA977" s="26"/>
      <c r="KCB977" s="26"/>
      <c r="KCC977" s="26"/>
      <c r="KCD977" s="26"/>
      <c r="KCE977" s="26"/>
      <c r="KCF977" s="26"/>
      <c r="KCG977" s="26"/>
      <c r="KCH977" s="26"/>
      <c r="KCI977" s="26"/>
      <c r="KCJ977" s="26"/>
      <c r="KCK977" s="26"/>
      <c r="KCL977" s="26"/>
      <c r="KCM977" s="26"/>
      <c r="KCN977" s="26"/>
      <c r="KCO977" s="26"/>
      <c r="KCP977" s="26"/>
      <c r="KCQ977" s="26"/>
      <c r="KCR977" s="26"/>
      <c r="KCS977" s="26"/>
      <c r="KCT977" s="26"/>
      <c r="KCU977" s="26"/>
      <c r="KCV977" s="26"/>
      <c r="KCW977" s="26"/>
      <c r="KCX977" s="26"/>
      <c r="KCY977" s="26"/>
      <c r="KCZ977" s="26"/>
      <c r="KDA977" s="26"/>
      <c r="KDB977" s="26"/>
      <c r="KDC977" s="26"/>
      <c r="KDD977" s="26"/>
      <c r="KDE977" s="26"/>
      <c r="KDF977" s="26"/>
      <c r="KDG977" s="26"/>
      <c r="KDH977" s="26"/>
      <c r="KDI977" s="26"/>
      <c r="KDJ977" s="26"/>
      <c r="KDK977" s="26"/>
      <c r="KDL977" s="26"/>
      <c r="KDM977" s="26"/>
      <c r="KDN977" s="26"/>
      <c r="KDO977" s="26"/>
      <c r="KDP977" s="26"/>
      <c r="KDQ977" s="26"/>
      <c r="KDR977" s="26"/>
      <c r="KDS977" s="26"/>
      <c r="KDT977" s="26"/>
      <c r="KDU977" s="26"/>
      <c r="KDV977" s="26"/>
      <c r="KDW977" s="26"/>
      <c r="KDX977" s="26"/>
      <c r="KDY977" s="26"/>
      <c r="KDZ977" s="26"/>
      <c r="KEA977" s="26"/>
      <c r="KEB977" s="26"/>
      <c r="KEC977" s="26"/>
      <c r="KED977" s="26"/>
      <c r="KEE977" s="26"/>
      <c r="KEF977" s="26"/>
      <c r="KEG977" s="26"/>
      <c r="KEH977" s="26"/>
      <c r="KEI977" s="26"/>
      <c r="KEJ977" s="26"/>
      <c r="KEK977" s="26"/>
      <c r="KEL977" s="26"/>
      <c r="KEM977" s="26"/>
      <c r="KEN977" s="26"/>
      <c r="KEO977" s="26"/>
      <c r="KEP977" s="26"/>
      <c r="KEQ977" s="26"/>
      <c r="KER977" s="26"/>
      <c r="KES977" s="26"/>
      <c r="KET977" s="26"/>
      <c r="KEU977" s="26"/>
      <c r="KEV977" s="26"/>
      <c r="KEW977" s="26"/>
      <c r="KEX977" s="26"/>
      <c r="KEY977" s="26"/>
      <c r="KEZ977" s="26"/>
      <c r="KFA977" s="26"/>
      <c r="KFB977" s="26"/>
      <c r="KFC977" s="26"/>
      <c r="KFD977" s="26"/>
      <c r="KFE977" s="26"/>
      <c r="KFF977" s="26"/>
      <c r="KFG977" s="26"/>
      <c r="KFH977" s="26"/>
      <c r="KFI977" s="26"/>
      <c r="KFJ977" s="26"/>
      <c r="KFK977" s="26"/>
      <c r="KFL977" s="26"/>
      <c r="KFM977" s="26"/>
      <c r="KFN977" s="26"/>
      <c r="KFO977" s="26"/>
      <c r="KFP977" s="26"/>
      <c r="KFQ977" s="26"/>
      <c r="KFR977" s="26"/>
      <c r="KFS977" s="26"/>
      <c r="KFT977" s="26"/>
      <c r="KFU977" s="26"/>
      <c r="KFV977" s="26"/>
      <c r="KFW977" s="26"/>
      <c r="KFX977" s="26"/>
      <c r="KFY977" s="26"/>
      <c r="KFZ977" s="26"/>
      <c r="KGA977" s="26"/>
      <c r="KGB977" s="26"/>
      <c r="KGC977" s="26"/>
      <c r="KGD977" s="26"/>
      <c r="KGE977" s="26"/>
      <c r="KGF977" s="26"/>
      <c r="KGG977" s="26"/>
      <c r="KGH977" s="26"/>
      <c r="KGI977" s="26"/>
      <c r="KGJ977" s="26"/>
      <c r="KGK977" s="26"/>
      <c r="KGL977" s="26"/>
      <c r="KGM977" s="26"/>
      <c r="KGN977" s="26"/>
      <c r="KGO977" s="26"/>
      <c r="KGP977" s="26"/>
      <c r="KGQ977" s="26"/>
      <c r="KGR977" s="26"/>
      <c r="KGS977" s="26"/>
      <c r="KGT977" s="26"/>
      <c r="KGU977" s="26"/>
      <c r="KGV977" s="26"/>
      <c r="KGW977" s="26"/>
      <c r="KGX977" s="26"/>
      <c r="KGY977" s="26"/>
      <c r="KGZ977" s="26"/>
      <c r="KHA977" s="26"/>
      <c r="KHB977" s="26"/>
      <c r="KHC977" s="26"/>
      <c r="KHD977" s="26"/>
      <c r="KHE977" s="26"/>
      <c r="KHF977" s="26"/>
      <c r="KHG977" s="26"/>
      <c r="KHH977" s="26"/>
      <c r="KHI977" s="26"/>
      <c r="KHJ977" s="26"/>
      <c r="KHK977" s="26"/>
      <c r="KHL977" s="26"/>
      <c r="KHM977" s="26"/>
      <c r="KHN977" s="26"/>
      <c r="KHO977" s="26"/>
      <c r="KHP977" s="26"/>
      <c r="KHQ977" s="26"/>
      <c r="KHR977" s="26"/>
      <c r="KHS977" s="26"/>
      <c r="KHT977" s="26"/>
      <c r="KHU977" s="26"/>
      <c r="KHV977" s="26"/>
      <c r="KHW977" s="26"/>
      <c r="KHX977" s="26"/>
      <c r="KHY977" s="26"/>
      <c r="KHZ977" s="26"/>
      <c r="KIA977" s="26"/>
      <c r="KIB977" s="26"/>
      <c r="KIC977" s="26"/>
      <c r="KID977" s="26"/>
      <c r="KIE977" s="26"/>
      <c r="KIF977" s="26"/>
      <c r="KIG977" s="26"/>
      <c r="KIH977" s="26"/>
      <c r="KII977" s="26"/>
      <c r="KIJ977" s="26"/>
      <c r="KIK977" s="26"/>
      <c r="KIL977" s="26"/>
      <c r="KIM977" s="26"/>
      <c r="KIN977" s="26"/>
      <c r="KIO977" s="26"/>
      <c r="KIP977" s="26"/>
      <c r="KIQ977" s="26"/>
      <c r="KIR977" s="26"/>
      <c r="KIS977" s="26"/>
      <c r="KIT977" s="26"/>
      <c r="KIU977" s="26"/>
      <c r="KIV977" s="26"/>
      <c r="KIW977" s="26"/>
      <c r="KIX977" s="26"/>
      <c r="KIY977" s="26"/>
      <c r="KIZ977" s="26"/>
      <c r="KJA977" s="26"/>
      <c r="KJB977" s="26"/>
      <c r="KJC977" s="26"/>
      <c r="KJD977" s="26"/>
      <c r="KJE977" s="26"/>
      <c r="KJF977" s="26"/>
      <c r="KJG977" s="26"/>
      <c r="KJH977" s="26"/>
      <c r="KJI977" s="26"/>
      <c r="KJJ977" s="26"/>
      <c r="KJK977" s="26"/>
      <c r="KJL977" s="26"/>
      <c r="KJM977" s="26"/>
      <c r="KJN977" s="26"/>
      <c r="KJO977" s="26"/>
      <c r="KJP977" s="26"/>
      <c r="KJQ977" s="26"/>
      <c r="KJR977" s="26"/>
      <c r="KJS977" s="26"/>
      <c r="KJT977" s="26"/>
      <c r="KJU977" s="26"/>
      <c r="KJV977" s="26"/>
      <c r="KJW977" s="26"/>
      <c r="KJX977" s="26"/>
      <c r="KJY977" s="26"/>
      <c r="KJZ977" s="26"/>
      <c r="KKA977" s="26"/>
      <c r="KKB977" s="26"/>
      <c r="KKC977" s="26"/>
      <c r="KKD977" s="26"/>
      <c r="KKE977" s="26"/>
      <c r="KKF977" s="26"/>
      <c r="KKG977" s="26"/>
      <c r="KKH977" s="26"/>
      <c r="KKI977" s="26"/>
      <c r="KKJ977" s="26"/>
      <c r="KKK977" s="26"/>
      <c r="KKL977" s="26"/>
      <c r="KKM977" s="26"/>
      <c r="KKN977" s="26"/>
      <c r="KKO977" s="26"/>
      <c r="KKP977" s="26"/>
      <c r="KKQ977" s="26"/>
      <c r="KKR977" s="26"/>
      <c r="KKS977" s="26"/>
      <c r="KKT977" s="26"/>
      <c r="KKU977" s="26"/>
      <c r="KKV977" s="26"/>
      <c r="KKW977" s="26"/>
      <c r="KKX977" s="26"/>
      <c r="KKY977" s="26"/>
      <c r="KKZ977" s="26"/>
      <c r="KLA977" s="26"/>
      <c r="KLB977" s="26"/>
      <c r="KLC977" s="26"/>
      <c r="KLD977" s="26"/>
      <c r="KLE977" s="26"/>
      <c r="KLF977" s="26"/>
      <c r="KLG977" s="26"/>
      <c r="KLH977" s="26"/>
      <c r="KLI977" s="26"/>
      <c r="KLJ977" s="26"/>
      <c r="KLK977" s="26"/>
      <c r="KLL977" s="26"/>
      <c r="KLM977" s="26"/>
      <c r="KLN977" s="26"/>
      <c r="KLO977" s="26"/>
      <c r="KLP977" s="26"/>
      <c r="KLQ977" s="26"/>
      <c r="KLR977" s="26"/>
      <c r="KLS977" s="26"/>
      <c r="KLT977" s="26"/>
      <c r="KLU977" s="26"/>
      <c r="KLV977" s="26"/>
      <c r="KLW977" s="26"/>
      <c r="KLX977" s="26"/>
      <c r="KLY977" s="26"/>
      <c r="KLZ977" s="26"/>
      <c r="KMA977" s="26"/>
      <c r="KMB977" s="26"/>
      <c r="KMC977" s="26"/>
      <c r="KMD977" s="26"/>
      <c r="KME977" s="26"/>
      <c r="KMF977" s="26"/>
      <c r="KMG977" s="26"/>
      <c r="KMH977" s="26"/>
      <c r="KMI977" s="26"/>
      <c r="KMJ977" s="26"/>
      <c r="KMK977" s="26"/>
      <c r="KML977" s="26"/>
      <c r="KMM977" s="26"/>
      <c r="KMN977" s="26"/>
      <c r="KMO977" s="26"/>
      <c r="KMP977" s="26"/>
      <c r="KMQ977" s="26"/>
      <c r="KMR977" s="26"/>
      <c r="KMS977" s="26"/>
      <c r="KMT977" s="26"/>
      <c r="KMU977" s="26"/>
      <c r="KMV977" s="26"/>
      <c r="KMW977" s="26"/>
      <c r="KMX977" s="26"/>
      <c r="KMY977" s="26"/>
      <c r="KMZ977" s="26"/>
      <c r="KNA977" s="26"/>
      <c r="KNB977" s="26"/>
      <c r="KNC977" s="26"/>
      <c r="KND977" s="26"/>
      <c r="KNE977" s="26"/>
      <c r="KNF977" s="26"/>
      <c r="KNG977" s="26"/>
      <c r="KNH977" s="26"/>
      <c r="KNI977" s="26"/>
      <c r="KNJ977" s="26"/>
      <c r="KNK977" s="26"/>
      <c r="KNL977" s="26"/>
      <c r="KNM977" s="26"/>
      <c r="KNN977" s="26"/>
      <c r="KNO977" s="26"/>
      <c r="KNP977" s="26"/>
      <c r="KNQ977" s="26"/>
      <c r="KNR977" s="26"/>
      <c r="KNS977" s="26"/>
      <c r="KNT977" s="26"/>
      <c r="KNU977" s="26"/>
      <c r="KNV977" s="26"/>
      <c r="KNW977" s="26"/>
      <c r="KNX977" s="26"/>
      <c r="KNY977" s="26"/>
      <c r="KNZ977" s="26"/>
      <c r="KOA977" s="26"/>
      <c r="KOB977" s="26"/>
      <c r="KOC977" s="26"/>
      <c r="KOD977" s="26"/>
      <c r="KOE977" s="26"/>
      <c r="KOF977" s="26"/>
      <c r="KOG977" s="26"/>
      <c r="KOH977" s="26"/>
      <c r="KOI977" s="26"/>
      <c r="KOJ977" s="26"/>
      <c r="KOK977" s="26"/>
      <c r="KOL977" s="26"/>
      <c r="KOM977" s="26"/>
      <c r="KON977" s="26"/>
      <c r="KOO977" s="26"/>
      <c r="KOP977" s="26"/>
      <c r="KOQ977" s="26"/>
      <c r="KOR977" s="26"/>
      <c r="KOS977" s="26"/>
      <c r="KOT977" s="26"/>
      <c r="KOU977" s="26"/>
      <c r="KOV977" s="26"/>
      <c r="KOW977" s="26"/>
      <c r="KOX977" s="26"/>
      <c r="KOY977" s="26"/>
      <c r="KOZ977" s="26"/>
      <c r="KPA977" s="26"/>
      <c r="KPB977" s="26"/>
      <c r="KPC977" s="26"/>
      <c r="KPD977" s="26"/>
      <c r="KPE977" s="26"/>
      <c r="KPF977" s="26"/>
      <c r="KPG977" s="26"/>
      <c r="KPH977" s="26"/>
      <c r="KPI977" s="26"/>
      <c r="KPJ977" s="26"/>
      <c r="KPK977" s="26"/>
      <c r="KPL977" s="26"/>
      <c r="KPM977" s="26"/>
      <c r="KPN977" s="26"/>
      <c r="KPO977" s="26"/>
      <c r="KPP977" s="26"/>
      <c r="KPQ977" s="26"/>
      <c r="KPR977" s="26"/>
      <c r="KPS977" s="26"/>
      <c r="KPT977" s="26"/>
      <c r="KPU977" s="26"/>
      <c r="KPV977" s="26"/>
      <c r="KPW977" s="26"/>
      <c r="KPX977" s="26"/>
      <c r="KPY977" s="26"/>
      <c r="KPZ977" s="26"/>
      <c r="KQA977" s="26"/>
      <c r="KQB977" s="26"/>
      <c r="KQC977" s="26"/>
      <c r="KQD977" s="26"/>
      <c r="KQE977" s="26"/>
      <c r="KQF977" s="26"/>
      <c r="KQG977" s="26"/>
      <c r="KQH977" s="26"/>
      <c r="KQI977" s="26"/>
      <c r="KQJ977" s="26"/>
      <c r="KQK977" s="26"/>
      <c r="KQL977" s="26"/>
      <c r="KQM977" s="26"/>
      <c r="KQN977" s="26"/>
      <c r="KQO977" s="26"/>
      <c r="KQP977" s="26"/>
      <c r="KQQ977" s="26"/>
      <c r="KQR977" s="26"/>
      <c r="KQS977" s="26"/>
      <c r="KQT977" s="26"/>
      <c r="KQU977" s="26"/>
      <c r="KQV977" s="26"/>
      <c r="KQW977" s="26"/>
      <c r="KQX977" s="26"/>
      <c r="KQY977" s="26"/>
      <c r="KQZ977" s="26"/>
      <c r="KRA977" s="26"/>
      <c r="KRB977" s="26"/>
      <c r="KRC977" s="26"/>
      <c r="KRD977" s="26"/>
      <c r="KRE977" s="26"/>
      <c r="KRF977" s="26"/>
      <c r="KRG977" s="26"/>
      <c r="KRH977" s="26"/>
      <c r="KRI977" s="26"/>
      <c r="KRJ977" s="26"/>
      <c r="KRK977" s="26"/>
      <c r="KRL977" s="26"/>
      <c r="KRM977" s="26"/>
      <c r="KRN977" s="26"/>
      <c r="KRO977" s="26"/>
      <c r="KRP977" s="26"/>
      <c r="KRQ977" s="26"/>
      <c r="KRR977" s="26"/>
      <c r="KRS977" s="26"/>
      <c r="KRT977" s="26"/>
      <c r="KRU977" s="26"/>
      <c r="KRV977" s="26"/>
      <c r="KRW977" s="26"/>
      <c r="KRX977" s="26"/>
      <c r="KRY977" s="26"/>
      <c r="KRZ977" s="26"/>
      <c r="KSA977" s="26"/>
      <c r="KSB977" s="26"/>
      <c r="KSC977" s="26"/>
      <c r="KSD977" s="26"/>
      <c r="KSE977" s="26"/>
      <c r="KSF977" s="26"/>
      <c r="KSG977" s="26"/>
      <c r="KSH977" s="26"/>
      <c r="KSI977" s="26"/>
      <c r="KSJ977" s="26"/>
      <c r="KSK977" s="26"/>
      <c r="KSL977" s="26"/>
      <c r="KSM977" s="26"/>
      <c r="KSN977" s="26"/>
      <c r="KSO977" s="26"/>
      <c r="KSP977" s="26"/>
      <c r="KSQ977" s="26"/>
      <c r="KSR977" s="26"/>
      <c r="KSS977" s="26"/>
      <c r="KST977" s="26"/>
      <c r="KSU977" s="26"/>
      <c r="KSV977" s="26"/>
      <c r="KSW977" s="26"/>
      <c r="KSX977" s="26"/>
      <c r="KSY977" s="26"/>
      <c r="KSZ977" s="26"/>
      <c r="KTA977" s="26"/>
      <c r="KTB977" s="26"/>
      <c r="KTC977" s="26"/>
      <c r="KTD977" s="26"/>
      <c r="KTE977" s="26"/>
      <c r="KTF977" s="26"/>
      <c r="KTG977" s="26"/>
      <c r="KTH977" s="26"/>
      <c r="KTI977" s="26"/>
      <c r="KTJ977" s="26"/>
      <c r="KTK977" s="26"/>
      <c r="KTL977" s="26"/>
      <c r="KTM977" s="26"/>
      <c r="KTN977" s="26"/>
      <c r="KTO977" s="26"/>
      <c r="KTP977" s="26"/>
      <c r="KTQ977" s="26"/>
      <c r="KTR977" s="26"/>
      <c r="KTS977" s="26"/>
      <c r="KTT977" s="26"/>
      <c r="KTU977" s="26"/>
      <c r="KTV977" s="26"/>
      <c r="KTW977" s="26"/>
      <c r="KTX977" s="26"/>
      <c r="KTY977" s="26"/>
      <c r="KTZ977" s="26"/>
      <c r="KUA977" s="26"/>
      <c r="KUB977" s="26"/>
      <c r="KUC977" s="26"/>
      <c r="KUD977" s="26"/>
      <c r="KUE977" s="26"/>
      <c r="KUF977" s="26"/>
      <c r="KUG977" s="26"/>
      <c r="KUH977" s="26"/>
      <c r="KUI977" s="26"/>
      <c r="KUJ977" s="26"/>
      <c r="KUK977" s="26"/>
      <c r="KUL977" s="26"/>
      <c r="KUM977" s="26"/>
      <c r="KUN977" s="26"/>
      <c r="KUO977" s="26"/>
      <c r="KUP977" s="26"/>
      <c r="KUQ977" s="26"/>
      <c r="KUR977" s="26"/>
      <c r="KUS977" s="26"/>
      <c r="KUT977" s="26"/>
      <c r="KUU977" s="26"/>
      <c r="KUV977" s="26"/>
      <c r="KUW977" s="26"/>
      <c r="KUX977" s="26"/>
      <c r="KUY977" s="26"/>
      <c r="KUZ977" s="26"/>
      <c r="KVA977" s="26"/>
      <c r="KVB977" s="26"/>
      <c r="KVC977" s="26"/>
      <c r="KVD977" s="26"/>
      <c r="KVE977" s="26"/>
      <c r="KVF977" s="26"/>
      <c r="KVG977" s="26"/>
      <c r="KVH977" s="26"/>
      <c r="KVI977" s="26"/>
      <c r="KVJ977" s="26"/>
      <c r="KVK977" s="26"/>
      <c r="KVL977" s="26"/>
      <c r="KVM977" s="26"/>
      <c r="KVN977" s="26"/>
      <c r="KVO977" s="26"/>
      <c r="KVP977" s="26"/>
      <c r="KVQ977" s="26"/>
      <c r="KVR977" s="26"/>
      <c r="KVS977" s="26"/>
      <c r="KVT977" s="26"/>
      <c r="KVU977" s="26"/>
      <c r="KVV977" s="26"/>
      <c r="KVW977" s="26"/>
      <c r="KVX977" s="26"/>
      <c r="KVY977" s="26"/>
      <c r="KVZ977" s="26"/>
      <c r="KWA977" s="26"/>
      <c r="KWB977" s="26"/>
      <c r="KWC977" s="26"/>
      <c r="KWD977" s="26"/>
      <c r="KWE977" s="26"/>
      <c r="KWF977" s="26"/>
      <c r="KWG977" s="26"/>
      <c r="KWH977" s="26"/>
      <c r="KWI977" s="26"/>
      <c r="KWJ977" s="26"/>
      <c r="KWK977" s="26"/>
      <c r="KWL977" s="26"/>
      <c r="KWM977" s="26"/>
      <c r="KWN977" s="26"/>
      <c r="KWO977" s="26"/>
      <c r="KWP977" s="26"/>
      <c r="KWQ977" s="26"/>
      <c r="KWR977" s="26"/>
      <c r="KWS977" s="26"/>
      <c r="KWT977" s="26"/>
      <c r="KWU977" s="26"/>
      <c r="KWV977" s="26"/>
      <c r="KWW977" s="26"/>
      <c r="KWX977" s="26"/>
      <c r="KWY977" s="26"/>
      <c r="KWZ977" s="26"/>
      <c r="KXA977" s="26"/>
      <c r="KXB977" s="26"/>
      <c r="KXC977" s="26"/>
      <c r="KXD977" s="26"/>
      <c r="KXE977" s="26"/>
      <c r="KXF977" s="26"/>
      <c r="KXG977" s="26"/>
      <c r="KXH977" s="26"/>
      <c r="KXI977" s="26"/>
      <c r="KXJ977" s="26"/>
      <c r="KXK977" s="26"/>
      <c r="KXL977" s="26"/>
      <c r="KXM977" s="26"/>
      <c r="KXN977" s="26"/>
      <c r="KXO977" s="26"/>
      <c r="KXP977" s="26"/>
      <c r="KXQ977" s="26"/>
      <c r="KXR977" s="26"/>
      <c r="KXS977" s="26"/>
      <c r="KXT977" s="26"/>
      <c r="KXU977" s="26"/>
      <c r="KXV977" s="26"/>
      <c r="KXW977" s="26"/>
      <c r="KXX977" s="26"/>
      <c r="KXY977" s="26"/>
      <c r="KXZ977" s="26"/>
      <c r="KYA977" s="26"/>
      <c r="KYB977" s="26"/>
      <c r="KYC977" s="26"/>
      <c r="KYD977" s="26"/>
      <c r="KYE977" s="26"/>
      <c r="KYF977" s="26"/>
      <c r="KYG977" s="26"/>
      <c r="KYH977" s="26"/>
      <c r="KYI977" s="26"/>
      <c r="KYJ977" s="26"/>
      <c r="KYK977" s="26"/>
      <c r="KYL977" s="26"/>
      <c r="KYM977" s="26"/>
      <c r="KYN977" s="26"/>
      <c r="KYO977" s="26"/>
      <c r="KYP977" s="26"/>
      <c r="KYQ977" s="26"/>
      <c r="KYR977" s="26"/>
      <c r="KYS977" s="26"/>
      <c r="KYT977" s="26"/>
      <c r="KYU977" s="26"/>
      <c r="KYV977" s="26"/>
      <c r="KYW977" s="26"/>
      <c r="KYX977" s="26"/>
      <c r="KYY977" s="26"/>
      <c r="KYZ977" s="26"/>
      <c r="KZA977" s="26"/>
      <c r="KZB977" s="26"/>
      <c r="KZC977" s="26"/>
      <c r="KZD977" s="26"/>
      <c r="KZE977" s="26"/>
      <c r="KZF977" s="26"/>
      <c r="KZG977" s="26"/>
      <c r="KZH977" s="26"/>
      <c r="KZI977" s="26"/>
      <c r="KZJ977" s="26"/>
      <c r="KZK977" s="26"/>
      <c r="KZL977" s="26"/>
      <c r="KZM977" s="26"/>
      <c r="KZN977" s="26"/>
      <c r="KZO977" s="26"/>
      <c r="KZP977" s="26"/>
      <c r="KZQ977" s="26"/>
      <c r="KZR977" s="26"/>
      <c r="KZS977" s="26"/>
      <c r="KZT977" s="26"/>
      <c r="KZU977" s="26"/>
      <c r="KZV977" s="26"/>
      <c r="KZW977" s="26"/>
      <c r="KZX977" s="26"/>
      <c r="KZY977" s="26"/>
      <c r="KZZ977" s="26"/>
      <c r="LAA977" s="26"/>
      <c r="LAB977" s="26"/>
      <c r="LAC977" s="26"/>
      <c r="LAD977" s="26"/>
      <c r="LAE977" s="26"/>
      <c r="LAF977" s="26"/>
      <c r="LAG977" s="26"/>
      <c r="LAH977" s="26"/>
      <c r="LAI977" s="26"/>
      <c r="LAJ977" s="26"/>
      <c r="LAK977" s="26"/>
      <c r="LAL977" s="26"/>
      <c r="LAM977" s="26"/>
      <c r="LAN977" s="26"/>
      <c r="LAO977" s="26"/>
      <c r="LAP977" s="26"/>
      <c r="LAQ977" s="26"/>
      <c r="LAR977" s="26"/>
      <c r="LAS977" s="26"/>
      <c r="LAT977" s="26"/>
      <c r="LAU977" s="26"/>
      <c r="LAV977" s="26"/>
      <c r="LAW977" s="26"/>
      <c r="LAX977" s="26"/>
      <c r="LAY977" s="26"/>
      <c r="LAZ977" s="26"/>
      <c r="LBA977" s="26"/>
      <c r="LBB977" s="26"/>
      <c r="LBC977" s="26"/>
      <c r="LBD977" s="26"/>
      <c r="LBE977" s="26"/>
      <c r="LBF977" s="26"/>
      <c r="LBG977" s="26"/>
      <c r="LBH977" s="26"/>
      <c r="LBI977" s="26"/>
      <c r="LBJ977" s="26"/>
      <c r="LBK977" s="26"/>
      <c r="LBL977" s="26"/>
      <c r="LBM977" s="26"/>
      <c r="LBN977" s="26"/>
      <c r="LBO977" s="26"/>
      <c r="LBP977" s="26"/>
      <c r="LBQ977" s="26"/>
      <c r="LBR977" s="26"/>
      <c r="LBS977" s="26"/>
      <c r="LBT977" s="26"/>
      <c r="LBU977" s="26"/>
      <c r="LBV977" s="26"/>
      <c r="LBW977" s="26"/>
      <c r="LBX977" s="26"/>
      <c r="LBY977" s="26"/>
      <c r="LBZ977" s="26"/>
      <c r="LCA977" s="26"/>
      <c r="LCB977" s="26"/>
      <c r="LCC977" s="26"/>
      <c r="LCD977" s="26"/>
      <c r="LCE977" s="26"/>
      <c r="LCF977" s="26"/>
      <c r="LCG977" s="26"/>
      <c r="LCH977" s="26"/>
      <c r="LCI977" s="26"/>
      <c r="LCJ977" s="26"/>
      <c r="LCK977" s="26"/>
      <c r="LCL977" s="26"/>
      <c r="LCM977" s="26"/>
      <c r="LCN977" s="26"/>
      <c r="LCO977" s="26"/>
      <c r="LCP977" s="26"/>
      <c r="LCQ977" s="26"/>
      <c r="LCR977" s="26"/>
      <c r="LCS977" s="26"/>
      <c r="LCT977" s="26"/>
      <c r="LCU977" s="26"/>
      <c r="LCV977" s="26"/>
      <c r="LCW977" s="26"/>
      <c r="LCX977" s="26"/>
      <c r="LCY977" s="26"/>
      <c r="LCZ977" s="26"/>
      <c r="LDA977" s="26"/>
      <c r="LDB977" s="26"/>
      <c r="LDC977" s="26"/>
      <c r="LDD977" s="26"/>
      <c r="LDE977" s="26"/>
      <c r="LDF977" s="26"/>
      <c r="LDG977" s="26"/>
      <c r="LDH977" s="26"/>
      <c r="LDI977" s="26"/>
      <c r="LDJ977" s="26"/>
      <c r="LDK977" s="26"/>
      <c r="LDL977" s="26"/>
      <c r="LDM977" s="26"/>
      <c r="LDN977" s="26"/>
      <c r="LDO977" s="26"/>
      <c r="LDP977" s="26"/>
      <c r="LDQ977" s="26"/>
      <c r="LDR977" s="26"/>
      <c r="LDS977" s="26"/>
      <c r="LDT977" s="26"/>
      <c r="LDU977" s="26"/>
      <c r="LDV977" s="26"/>
      <c r="LDW977" s="26"/>
      <c r="LDX977" s="26"/>
      <c r="LDY977" s="26"/>
      <c r="LDZ977" s="26"/>
      <c r="LEA977" s="26"/>
      <c r="LEB977" s="26"/>
      <c r="LEC977" s="26"/>
      <c r="LED977" s="26"/>
      <c r="LEE977" s="26"/>
      <c r="LEF977" s="26"/>
      <c r="LEG977" s="26"/>
      <c r="LEH977" s="26"/>
      <c r="LEI977" s="26"/>
      <c r="LEJ977" s="26"/>
      <c r="LEK977" s="26"/>
      <c r="LEL977" s="26"/>
      <c r="LEM977" s="26"/>
      <c r="LEN977" s="26"/>
      <c r="LEO977" s="26"/>
      <c r="LEP977" s="26"/>
      <c r="LEQ977" s="26"/>
      <c r="LER977" s="26"/>
      <c r="LES977" s="26"/>
      <c r="LET977" s="26"/>
      <c r="LEU977" s="26"/>
      <c r="LEV977" s="26"/>
      <c r="LEW977" s="26"/>
      <c r="LEX977" s="26"/>
      <c r="LEY977" s="26"/>
      <c r="LEZ977" s="26"/>
      <c r="LFA977" s="26"/>
      <c r="LFB977" s="26"/>
      <c r="LFC977" s="26"/>
      <c r="LFD977" s="26"/>
      <c r="LFE977" s="26"/>
      <c r="LFF977" s="26"/>
      <c r="LFG977" s="26"/>
      <c r="LFH977" s="26"/>
      <c r="LFI977" s="26"/>
      <c r="LFJ977" s="26"/>
      <c r="LFK977" s="26"/>
      <c r="LFL977" s="26"/>
      <c r="LFM977" s="26"/>
      <c r="LFN977" s="26"/>
      <c r="LFO977" s="26"/>
      <c r="LFP977" s="26"/>
      <c r="LFQ977" s="26"/>
      <c r="LFR977" s="26"/>
      <c r="LFS977" s="26"/>
      <c r="LFT977" s="26"/>
      <c r="LFU977" s="26"/>
      <c r="LFV977" s="26"/>
      <c r="LFW977" s="26"/>
      <c r="LFX977" s="26"/>
      <c r="LFY977" s="26"/>
      <c r="LFZ977" s="26"/>
      <c r="LGA977" s="26"/>
      <c r="LGB977" s="26"/>
      <c r="LGC977" s="26"/>
      <c r="LGD977" s="26"/>
      <c r="LGE977" s="26"/>
      <c r="LGF977" s="26"/>
      <c r="LGG977" s="26"/>
      <c r="LGH977" s="26"/>
      <c r="LGI977" s="26"/>
      <c r="LGJ977" s="26"/>
      <c r="LGK977" s="26"/>
      <c r="LGL977" s="26"/>
      <c r="LGM977" s="26"/>
      <c r="LGN977" s="26"/>
      <c r="LGO977" s="26"/>
      <c r="LGP977" s="26"/>
      <c r="LGQ977" s="26"/>
      <c r="LGR977" s="26"/>
      <c r="LGS977" s="26"/>
      <c r="LGT977" s="26"/>
      <c r="LGU977" s="26"/>
      <c r="LGV977" s="26"/>
      <c r="LGW977" s="26"/>
      <c r="LGX977" s="26"/>
      <c r="LGY977" s="26"/>
      <c r="LGZ977" s="26"/>
      <c r="LHA977" s="26"/>
      <c r="LHB977" s="26"/>
      <c r="LHC977" s="26"/>
      <c r="LHD977" s="26"/>
      <c r="LHE977" s="26"/>
      <c r="LHF977" s="26"/>
      <c r="LHG977" s="26"/>
      <c r="LHH977" s="26"/>
      <c r="LHI977" s="26"/>
      <c r="LHJ977" s="26"/>
      <c r="LHK977" s="26"/>
      <c r="LHL977" s="26"/>
      <c r="LHM977" s="26"/>
      <c r="LHN977" s="26"/>
      <c r="LHO977" s="26"/>
      <c r="LHP977" s="26"/>
      <c r="LHQ977" s="26"/>
      <c r="LHR977" s="26"/>
      <c r="LHS977" s="26"/>
      <c r="LHT977" s="26"/>
      <c r="LHU977" s="26"/>
      <c r="LHV977" s="26"/>
      <c r="LHW977" s="26"/>
      <c r="LHX977" s="26"/>
      <c r="LHY977" s="26"/>
      <c r="LHZ977" s="26"/>
      <c r="LIA977" s="26"/>
      <c r="LIB977" s="26"/>
      <c r="LIC977" s="26"/>
      <c r="LID977" s="26"/>
      <c r="LIE977" s="26"/>
      <c r="LIF977" s="26"/>
      <c r="LIG977" s="26"/>
      <c r="LIH977" s="26"/>
      <c r="LII977" s="26"/>
      <c r="LIJ977" s="26"/>
      <c r="LIK977" s="26"/>
      <c r="LIL977" s="26"/>
      <c r="LIM977" s="26"/>
      <c r="LIN977" s="26"/>
      <c r="LIO977" s="26"/>
      <c r="LIP977" s="26"/>
      <c r="LIQ977" s="26"/>
      <c r="LIR977" s="26"/>
      <c r="LIS977" s="26"/>
      <c r="LIT977" s="26"/>
      <c r="LIU977" s="26"/>
      <c r="LIV977" s="26"/>
      <c r="LIW977" s="26"/>
      <c r="LIX977" s="26"/>
      <c r="LIY977" s="26"/>
      <c r="LIZ977" s="26"/>
      <c r="LJA977" s="26"/>
      <c r="LJB977" s="26"/>
      <c r="LJC977" s="26"/>
      <c r="LJD977" s="26"/>
      <c r="LJE977" s="26"/>
      <c r="LJF977" s="26"/>
      <c r="LJG977" s="26"/>
      <c r="LJH977" s="26"/>
      <c r="LJI977" s="26"/>
      <c r="LJJ977" s="26"/>
      <c r="LJK977" s="26"/>
      <c r="LJL977" s="26"/>
      <c r="LJM977" s="26"/>
      <c r="LJN977" s="26"/>
      <c r="LJO977" s="26"/>
      <c r="LJP977" s="26"/>
      <c r="LJQ977" s="26"/>
      <c r="LJR977" s="26"/>
      <c r="LJS977" s="26"/>
      <c r="LJT977" s="26"/>
      <c r="LJU977" s="26"/>
      <c r="LJV977" s="26"/>
      <c r="LJW977" s="26"/>
      <c r="LJX977" s="26"/>
      <c r="LJY977" s="26"/>
      <c r="LJZ977" s="26"/>
      <c r="LKA977" s="26"/>
      <c r="LKB977" s="26"/>
      <c r="LKC977" s="26"/>
      <c r="LKD977" s="26"/>
      <c r="LKE977" s="26"/>
      <c r="LKF977" s="26"/>
      <c r="LKG977" s="26"/>
      <c r="LKH977" s="26"/>
      <c r="LKI977" s="26"/>
      <c r="LKJ977" s="26"/>
      <c r="LKK977" s="26"/>
      <c r="LKL977" s="26"/>
      <c r="LKM977" s="26"/>
      <c r="LKN977" s="26"/>
      <c r="LKO977" s="26"/>
      <c r="LKP977" s="26"/>
      <c r="LKQ977" s="26"/>
      <c r="LKR977" s="26"/>
      <c r="LKS977" s="26"/>
      <c r="LKT977" s="26"/>
      <c r="LKU977" s="26"/>
      <c r="LKV977" s="26"/>
      <c r="LKW977" s="26"/>
      <c r="LKX977" s="26"/>
      <c r="LKY977" s="26"/>
      <c r="LKZ977" s="26"/>
      <c r="LLA977" s="26"/>
      <c r="LLB977" s="26"/>
      <c r="LLC977" s="26"/>
      <c r="LLD977" s="26"/>
      <c r="LLE977" s="26"/>
      <c r="LLF977" s="26"/>
      <c r="LLG977" s="26"/>
      <c r="LLH977" s="26"/>
      <c r="LLI977" s="26"/>
      <c r="LLJ977" s="26"/>
      <c r="LLK977" s="26"/>
      <c r="LLL977" s="26"/>
      <c r="LLM977" s="26"/>
      <c r="LLN977" s="26"/>
      <c r="LLO977" s="26"/>
      <c r="LLP977" s="26"/>
      <c r="LLQ977" s="26"/>
      <c r="LLR977" s="26"/>
      <c r="LLS977" s="26"/>
      <c r="LLT977" s="26"/>
      <c r="LLU977" s="26"/>
      <c r="LLV977" s="26"/>
      <c r="LLW977" s="26"/>
      <c r="LLX977" s="26"/>
      <c r="LLY977" s="26"/>
      <c r="LLZ977" s="26"/>
      <c r="LMA977" s="26"/>
      <c r="LMB977" s="26"/>
      <c r="LMC977" s="26"/>
      <c r="LMD977" s="26"/>
      <c r="LME977" s="26"/>
      <c r="LMF977" s="26"/>
      <c r="LMG977" s="26"/>
      <c r="LMH977" s="26"/>
      <c r="LMI977" s="26"/>
      <c r="LMJ977" s="26"/>
      <c r="LMK977" s="26"/>
      <c r="LML977" s="26"/>
      <c r="LMM977" s="26"/>
      <c r="LMN977" s="26"/>
      <c r="LMO977" s="26"/>
      <c r="LMP977" s="26"/>
      <c r="LMQ977" s="26"/>
      <c r="LMR977" s="26"/>
      <c r="LMS977" s="26"/>
      <c r="LMT977" s="26"/>
      <c r="LMU977" s="26"/>
      <c r="LMV977" s="26"/>
      <c r="LMW977" s="26"/>
      <c r="LMX977" s="26"/>
      <c r="LMY977" s="26"/>
      <c r="LMZ977" s="26"/>
      <c r="LNA977" s="26"/>
      <c r="LNB977" s="26"/>
      <c r="LNC977" s="26"/>
      <c r="LND977" s="26"/>
      <c r="LNE977" s="26"/>
      <c r="LNF977" s="26"/>
      <c r="LNG977" s="26"/>
      <c r="LNH977" s="26"/>
      <c r="LNI977" s="26"/>
      <c r="LNJ977" s="26"/>
      <c r="LNK977" s="26"/>
      <c r="LNL977" s="26"/>
      <c r="LNM977" s="26"/>
      <c r="LNN977" s="26"/>
      <c r="LNO977" s="26"/>
      <c r="LNP977" s="26"/>
      <c r="LNQ977" s="26"/>
      <c r="LNR977" s="26"/>
      <c r="LNS977" s="26"/>
      <c r="LNT977" s="26"/>
      <c r="LNU977" s="26"/>
      <c r="LNV977" s="26"/>
      <c r="LNW977" s="26"/>
      <c r="LNX977" s="26"/>
      <c r="LNY977" s="26"/>
      <c r="LNZ977" s="26"/>
      <c r="LOA977" s="26"/>
      <c r="LOB977" s="26"/>
      <c r="LOC977" s="26"/>
      <c r="LOD977" s="26"/>
      <c r="LOE977" s="26"/>
      <c r="LOF977" s="26"/>
      <c r="LOG977" s="26"/>
      <c r="LOH977" s="26"/>
      <c r="LOI977" s="26"/>
      <c r="LOJ977" s="26"/>
      <c r="LOK977" s="26"/>
      <c r="LOL977" s="26"/>
      <c r="LOM977" s="26"/>
      <c r="LON977" s="26"/>
      <c r="LOO977" s="26"/>
      <c r="LOP977" s="26"/>
      <c r="LOQ977" s="26"/>
      <c r="LOR977" s="26"/>
      <c r="LOS977" s="26"/>
      <c r="LOT977" s="26"/>
      <c r="LOU977" s="26"/>
      <c r="LOV977" s="26"/>
      <c r="LOW977" s="26"/>
      <c r="LOX977" s="26"/>
      <c r="LOY977" s="26"/>
      <c r="LOZ977" s="26"/>
      <c r="LPA977" s="26"/>
      <c r="LPB977" s="26"/>
      <c r="LPC977" s="26"/>
      <c r="LPD977" s="26"/>
      <c r="LPE977" s="26"/>
      <c r="LPF977" s="26"/>
      <c r="LPG977" s="26"/>
      <c r="LPH977" s="26"/>
      <c r="LPI977" s="26"/>
      <c r="LPJ977" s="26"/>
      <c r="LPK977" s="26"/>
      <c r="LPL977" s="26"/>
      <c r="LPM977" s="26"/>
      <c r="LPN977" s="26"/>
      <c r="LPO977" s="26"/>
      <c r="LPP977" s="26"/>
      <c r="LPQ977" s="26"/>
      <c r="LPR977" s="26"/>
      <c r="LPS977" s="26"/>
      <c r="LPT977" s="26"/>
      <c r="LPU977" s="26"/>
      <c r="LPV977" s="26"/>
      <c r="LPW977" s="26"/>
      <c r="LPX977" s="26"/>
      <c r="LPY977" s="26"/>
      <c r="LPZ977" s="26"/>
      <c r="LQA977" s="26"/>
      <c r="LQB977" s="26"/>
      <c r="LQC977" s="26"/>
      <c r="LQD977" s="26"/>
      <c r="LQE977" s="26"/>
      <c r="LQF977" s="26"/>
      <c r="LQG977" s="26"/>
      <c r="LQH977" s="26"/>
      <c r="LQI977" s="26"/>
      <c r="LQJ977" s="26"/>
      <c r="LQK977" s="26"/>
      <c r="LQL977" s="26"/>
      <c r="LQM977" s="26"/>
      <c r="LQN977" s="26"/>
      <c r="LQO977" s="26"/>
      <c r="LQP977" s="26"/>
      <c r="LQQ977" s="26"/>
      <c r="LQR977" s="26"/>
      <c r="LQS977" s="26"/>
      <c r="LQT977" s="26"/>
      <c r="LQU977" s="26"/>
      <c r="LQV977" s="26"/>
      <c r="LQW977" s="26"/>
      <c r="LQX977" s="26"/>
      <c r="LQY977" s="26"/>
      <c r="LQZ977" s="26"/>
      <c r="LRA977" s="26"/>
      <c r="LRB977" s="26"/>
      <c r="LRC977" s="26"/>
      <c r="LRD977" s="26"/>
      <c r="LRE977" s="26"/>
      <c r="LRF977" s="26"/>
      <c r="LRG977" s="26"/>
      <c r="LRH977" s="26"/>
      <c r="LRI977" s="26"/>
      <c r="LRJ977" s="26"/>
      <c r="LRK977" s="26"/>
      <c r="LRL977" s="26"/>
      <c r="LRM977" s="26"/>
      <c r="LRN977" s="26"/>
      <c r="LRO977" s="26"/>
      <c r="LRP977" s="26"/>
      <c r="LRQ977" s="26"/>
      <c r="LRR977" s="26"/>
      <c r="LRS977" s="26"/>
      <c r="LRT977" s="26"/>
      <c r="LRU977" s="26"/>
      <c r="LRV977" s="26"/>
      <c r="LRW977" s="26"/>
      <c r="LRX977" s="26"/>
      <c r="LRY977" s="26"/>
      <c r="LRZ977" s="26"/>
      <c r="LSA977" s="26"/>
      <c r="LSB977" s="26"/>
      <c r="LSC977" s="26"/>
      <c r="LSD977" s="26"/>
      <c r="LSE977" s="26"/>
      <c r="LSF977" s="26"/>
      <c r="LSG977" s="26"/>
      <c r="LSH977" s="26"/>
      <c r="LSI977" s="26"/>
      <c r="LSJ977" s="26"/>
      <c r="LSK977" s="26"/>
      <c r="LSL977" s="26"/>
      <c r="LSM977" s="26"/>
      <c r="LSN977" s="26"/>
      <c r="LSO977" s="26"/>
      <c r="LSP977" s="26"/>
      <c r="LSQ977" s="26"/>
      <c r="LSR977" s="26"/>
      <c r="LSS977" s="26"/>
      <c r="LST977" s="26"/>
      <c r="LSU977" s="26"/>
      <c r="LSV977" s="26"/>
      <c r="LSW977" s="26"/>
      <c r="LSX977" s="26"/>
      <c r="LSY977" s="26"/>
      <c r="LSZ977" s="26"/>
      <c r="LTA977" s="26"/>
      <c r="LTB977" s="26"/>
      <c r="LTC977" s="26"/>
      <c r="LTD977" s="26"/>
      <c r="LTE977" s="26"/>
      <c r="LTF977" s="26"/>
      <c r="LTG977" s="26"/>
      <c r="LTH977" s="26"/>
      <c r="LTI977" s="26"/>
      <c r="LTJ977" s="26"/>
      <c r="LTK977" s="26"/>
      <c r="LTL977" s="26"/>
      <c r="LTM977" s="26"/>
      <c r="LTN977" s="26"/>
      <c r="LTO977" s="26"/>
      <c r="LTP977" s="26"/>
      <c r="LTQ977" s="26"/>
      <c r="LTR977" s="26"/>
      <c r="LTS977" s="26"/>
      <c r="LTT977" s="26"/>
      <c r="LTU977" s="26"/>
      <c r="LTV977" s="26"/>
      <c r="LTW977" s="26"/>
      <c r="LTX977" s="26"/>
      <c r="LTY977" s="26"/>
      <c r="LTZ977" s="26"/>
      <c r="LUA977" s="26"/>
      <c r="LUB977" s="26"/>
      <c r="LUC977" s="26"/>
      <c r="LUD977" s="26"/>
      <c r="LUE977" s="26"/>
      <c r="LUF977" s="26"/>
      <c r="LUG977" s="26"/>
      <c r="LUH977" s="26"/>
      <c r="LUI977" s="26"/>
      <c r="LUJ977" s="26"/>
      <c r="LUK977" s="26"/>
      <c r="LUL977" s="26"/>
      <c r="LUM977" s="26"/>
      <c r="LUN977" s="26"/>
      <c r="LUO977" s="26"/>
      <c r="LUP977" s="26"/>
      <c r="LUQ977" s="26"/>
      <c r="LUR977" s="26"/>
      <c r="LUS977" s="26"/>
      <c r="LUT977" s="26"/>
      <c r="LUU977" s="26"/>
      <c r="LUV977" s="26"/>
      <c r="LUW977" s="26"/>
      <c r="LUX977" s="26"/>
      <c r="LUY977" s="26"/>
      <c r="LUZ977" s="26"/>
      <c r="LVA977" s="26"/>
      <c r="LVB977" s="26"/>
      <c r="LVC977" s="26"/>
      <c r="LVD977" s="26"/>
      <c r="LVE977" s="26"/>
      <c r="LVF977" s="26"/>
      <c r="LVG977" s="26"/>
      <c r="LVH977" s="26"/>
      <c r="LVI977" s="26"/>
      <c r="LVJ977" s="26"/>
      <c r="LVK977" s="26"/>
      <c r="LVL977" s="26"/>
      <c r="LVM977" s="26"/>
      <c r="LVN977" s="26"/>
      <c r="LVO977" s="26"/>
      <c r="LVP977" s="26"/>
      <c r="LVQ977" s="26"/>
      <c r="LVR977" s="26"/>
      <c r="LVS977" s="26"/>
      <c r="LVT977" s="26"/>
      <c r="LVU977" s="26"/>
      <c r="LVV977" s="26"/>
      <c r="LVW977" s="26"/>
      <c r="LVX977" s="26"/>
      <c r="LVY977" s="26"/>
      <c r="LVZ977" s="26"/>
      <c r="LWA977" s="26"/>
      <c r="LWB977" s="26"/>
      <c r="LWC977" s="26"/>
      <c r="LWD977" s="26"/>
      <c r="LWE977" s="26"/>
      <c r="LWF977" s="26"/>
      <c r="LWG977" s="26"/>
      <c r="LWH977" s="26"/>
      <c r="LWI977" s="26"/>
      <c r="LWJ977" s="26"/>
      <c r="LWK977" s="26"/>
      <c r="LWL977" s="26"/>
      <c r="LWM977" s="26"/>
      <c r="LWN977" s="26"/>
      <c r="LWO977" s="26"/>
      <c r="LWP977" s="26"/>
      <c r="LWQ977" s="26"/>
      <c r="LWR977" s="26"/>
      <c r="LWS977" s="26"/>
      <c r="LWT977" s="26"/>
      <c r="LWU977" s="26"/>
      <c r="LWV977" s="26"/>
      <c r="LWW977" s="26"/>
      <c r="LWX977" s="26"/>
      <c r="LWY977" s="26"/>
      <c r="LWZ977" s="26"/>
      <c r="LXA977" s="26"/>
      <c r="LXB977" s="26"/>
      <c r="LXC977" s="26"/>
      <c r="LXD977" s="26"/>
      <c r="LXE977" s="26"/>
      <c r="LXF977" s="26"/>
      <c r="LXG977" s="26"/>
      <c r="LXH977" s="26"/>
      <c r="LXI977" s="26"/>
      <c r="LXJ977" s="26"/>
      <c r="LXK977" s="26"/>
      <c r="LXL977" s="26"/>
      <c r="LXM977" s="26"/>
      <c r="LXN977" s="26"/>
      <c r="LXO977" s="26"/>
      <c r="LXP977" s="26"/>
      <c r="LXQ977" s="26"/>
      <c r="LXR977" s="26"/>
      <c r="LXS977" s="26"/>
      <c r="LXT977" s="26"/>
      <c r="LXU977" s="26"/>
      <c r="LXV977" s="26"/>
      <c r="LXW977" s="26"/>
      <c r="LXX977" s="26"/>
      <c r="LXY977" s="26"/>
      <c r="LXZ977" s="26"/>
      <c r="LYA977" s="26"/>
      <c r="LYB977" s="26"/>
      <c r="LYC977" s="26"/>
      <c r="LYD977" s="26"/>
      <c r="LYE977" s="26"/>
      <c r="LYF977" s="26"/>
      <c r="LYG977" s="26"/>
      <c r="LYH977" s="26"/>
      <c r="LYI977" s="26"/>
      <c r="LYJ977" s="26"/>
      <c r="LYK977" s="26"/>
      <c r="LYL977" s="26"/>
      <c r="LYM977" s="26"/>
      <c r="LYN977" s="26"/>
      <c r="LYO977" s="26"/>
      <c r="LYP977" s="26"/>
      <c r="LYQ977" s="26"/>
      <c r="LYR977" s="26"/>
      <c r="LYS977" s="26"/>
      <c r="LYT977" s="26"/>
      <c r="LYU977" s="26"/>
      <c r="LYV977" s="26"/>
      <c r="LYW977" s="26"/>
      <c r="LYX977" s="26"/>
      <c r="LYY977" s="26"/>
      <c r="LYZ977" s="26"/>
      <c r="LZA977" s="26"/>
      <c r="LZB977" s="26"/>
      <c r="LZC977" s="26"/>
      <c r="LZD977" s="26"/>
      <c r="LZE977" s="26"/>
      <c r="LZF977" s="26"/>
      <c r="LZG977" s="26"/>
      <c r="LZH977" s="26"/>
      <c r="LZI977" s="26"/>
      <c r="LZJ977" s="26"/>
      <c r="LZK977" s="26"/>
      <c r="LZL977" s="26"/>
      <c r="LZM977" s="26"/>
      <c r="LZN977" s="26"/>
      <c r="LZO977" s="26"/>
      <c r="LZP977" s="26"/>
      <c r="LZQ977" s="26"/>
      <c r="LZR977" s="26"/>
      <c r="LZS977" s="26"/>
      <c r="LZT977" s="26"/>
      <c r="LZU977" s="26"/>
      <c r="LZV977" s="26"/>
      <c r="LZW977" s="26"/>
      <c r="LZX977" s="26"/>
      <c r="LZY977" s="26"/>
      <c r="LZZ977" s="26"/>
      <c r="MAA977" s="26"/>
      <c r="MAB977" s="26"/>
      <c r="MAC977" s="26"/>
      <c r="MAD977" s="26"/>
      <c r="MAE977" s="26"/>
      <c r="MAF977" s="26"/>
      <c r="MAG977" s="26"/>
      <c r="MAH977" s="26"/>
      <c r="MAI977" s="26"/>
      <c r="MAJ977" s="26"/>
      <c r="MAK977" s="26"/>
      <c r="MAL977" s="26"/>
      <c r="MAM977" s="26"/>
      <c r="MAN977" s="26"/>
      <c r="MAO977" s="26"/>
      <c r="MAP977" s="26"/>
      <c r="MAQ977" s="26"/>
      <c r="MAR977" s="26"/>
      <c r="MAS977" s="26"/>
      <c r="MAT977" s="26"/>
      <c r="MAU977" s="26"/>
      <c r="MAV977" s="26"/>
      <c r="MAW977" s="26"/>
      <c r="MAX977" s="26"/>
      <c r="MAY977" s="26"/>
      <c r="MAZ977" s="26"/>
      <c r="MBA977" s="26"/>
      <c r="MBB977" s="26"/>
      <c r="MBC977" s="26"/>
      <c r="MBD977" s="26"/>
      <c r="MBE977" s="26"/>
      <c r="MBF977" s="26"/>
      <c r="MBG977" s="26"/>
      <c r="MBH977" s="26"/>
      <c r="MBI977" s="26"/>
      <c r="MBJ977" s="26"/>
      <c r="MBK977" s="26"/>
      <c r="MBL977" s="26"/>
      <c r="MBM977" s="26"/>
      <c r="MBN977" s="26"/>
      <c r="MBO977" s="26"/>
      <c r="MBP977" s="26"/>
      <c r="MBQ977" s="26"/>
      <c r="MBR977" s="26"/>
      <c r="MBS977" s="26"/>
      <c r="MBT977" s="26"/>
      <c r="MBU977" s="26"/>
      <c r="MBV977" s="26"/>
      <c r="MBW977" s="26"/>
      <c r="MBX977" s="26"/>
      <c r="MBY977" s="26"/>
      <c r="MBZ977" s="26"/>
      <c r="MCA977" s="26"/>
      <c r="MCB977" s="26"/>
      <c r="MCC977" s="26"/>
      <c r="MCD977" s="26"/>
      <c r="MCE977" s="26"/>
      <c r="MCF977" s="26"/>
      <c r="MCG977" s="26"/>
      <c r="MCH977" s="26"/>
      <c r="MCI977" s="26"/>
      <c r="MCJ977" s="26"/>
      <c r="MCK977" s="26"/>
      <c r="MCL977" s="26"/>
      <c r="MCM977" s="26"/>
      <c r="MCN977" s="26"/>
      <c r="MCO977" s="26"/>
      <c r="MCP977" s="26"/>
      <c r="MCQ977" s="26"/>
      <c r="MCR977" s="26"/>
      <c r="MCS977" s="26"/>
      <c r="MCT977" s="26"/>
      <c r="MCU977" s="26"/>
      <c r="MCV977" s="26"/>
      <c r="MCW977" s="26"/>
      <c r="MCX977" s="26"/>
      <c r="MCY977" s="26"/>
      <c r="MCZ977" s="26"/>
      <c r="MDA977" s="26"/>
      <c r="MDB977" s="26"/>
      <c r="MDC977" s="26"/>
      <c r="MDD977" s="26"/>
      <c r="MDE977" s="26"/>
      <c r="MDF977" s="26"/>
      <c r="MDG977" s="26"/>
      <c r="MDH977" s="26"/>
      <c r="MDI977" s="26"/>
      <c r="MDJ977" s="26"/>
      <c r="MDK977" s="26"/>
      <c r="MDL977" s="26"/>
      <c r="MDM977" s="26"/>
      <c r="MDN977" s="26"/>
      <c r="MDO977" s="26"/>
      <c r="MDP977" s="26"/>
      <c r="MDQ977" s="26"/>
      <c r="MDR977" s="26"/>
      <c r="MDS977" s="26"/>
      <c r="MDT977" s="26"/>
      <c r="MDU977" s="26"/>
      <c r="MDV977" s="26"/>
      <c r="MDW977" s="26"/>
      <c r="MDX977" s="26"/>
      <c r="MDY977" s="26"/>
      <c r="MDZ977" s="26"/>
      <c r="MEA977" s="26"/>
      <c r="MEB977" s="26"/>
      <c r="MEC977" s="26"/>
      <c r="MED977" s="26"/>
      <c r="MEE977" s="26"/>
      <c r="MEF977" s="26"/>
      <c r="MEG977" s="26"/>
      <c r="MEH977" s="26"/>
      <c r="MEI977" s="26"/>
      <c r="MEJ977" s="26"/>
      <c r="MEK977" s="26"/>
      <c r="MEL977" s="26"/>
      <c r="MEM977" s="26"/>
      <c r="MEN977" s="26"/>
      <c r="MEO977" s="26"/>
      <c r="MEP977" s="26"/>
      <c r="MEQ977" s="26"/>
      <c r="MER977" s="26"/>
      <c r="MES977" s="26"/>
      <c r="MET977" s="26"/>
      <c r="MEU977" s="26"/>
      <c r="MEV977" s="26"/>
      <c r="MEW977" s="26"/>
      <c r="MEX977" s="26"/>
      <c r="MEY977" s="26"/>
      <c r="MEZ977" s="26"/>
      <c r="MFA977" s="26"/>
      <c r="MFB977" s="26"/>
      <c r="MFC977" s="26"/>
      <c r="MFD977" s="26"/>
      <c r="MFE977" s="26"/>
      <c r="MFF977" s="26"/>
      <c r="MFG977" s="26"/>
      <c r="MFH977" s="26"/>
      <c r="MFI977" s="26"/>
      <c r="MFJ977" s="26"/>
      <c r="MFK977" s="26"/>
      <c r="MFL977" s="26"/>
      <c r="MFM977" s="26"/>
      <c r="MFN977" s="26"/>
      <c r="MFO977" s="26"/>
      <c r="MFP977" s="26"/>
      <c r="MFQ977" s="26"/>
      <c r="MFR977" s="26"/>
      <c r="MFS977" s="26"/>
      <c r="MFT977" s="26"/>
      <c r="MFU977" s="26"/>
      <c r="MFV977" s="26"/>
      <c r="MFW977" s="26"/>
      <c r="MFX977" s="26"/>
      <c r="MFY977" s="26"/>
      <c r="MFZ977" s="26"/>
      <c r="MGA977" s="26"/>
      <c r="MGB977" s="26"/>
      <c r="MGC977" s="26"/>
      <c r="MGD977" s="26"/>
      <c r="MGE977" s="26"/>
      <c r="MGF977" s="26"/>
      <c r="MGG977" s="26"/>
      <c r="MGH977" s="26"/>
      <c r="MGI977" s="26"/>
      <c r="MGJ977" s="26"/>
      <c r="MGK977" s="26"/>
      <c r="MGL977" s="26"/>
      <c r="MGM977" s="26"/>
      <c r="MGN977" s="26"/>
      <c r="MGO977" s="26"/>
      <c r="MGP977" s="26"/>
      <c r="MGQ977" s="26"/>
      <c r="MGR977" s="26"/>
      <c r="MGS977" s="26"/>
      <c r="MGT977" s="26"/>
      <c r="MGU977" s="26"/>
      <c r="MGV977" s="26"/>
      <c r="MGW977" s="26"/>
      <c r="MGX977" s="26"/>
      <c r="MGY977" s="26"/>
      <c r="MGZ977" s="26"/>
      <c r="MHA977" s="26"/>
      <c r="MHB977" s="26"/>
      <c r="MHC977" s="26"/>
      <c r="MHD977" s="26"/>
      <c r="MHE977" s="26"/>
      <c r="MHF977" s="26"/>
      <c r="MHG977" s="26"/>
      <c r="MHH977" s="26"/>
      <c r="MHI977" s="26"/>
      <c r="MHJ977" s="26"/>
      <c r="MHK977" s="26"/>
      <c r="MHL977" s="26"/>
      <c r="MHM977" s="26"/>
      <c r="MHN977" s="26"/>
      <c r="MHO977" s="26"/>
      <c r="MHP977" s="26"/>
      <c r="MHQ977" s="26"/>
      <c r="MHR977" s="26"/>
      <c r="MHS977" s="26"/>
      <c r="MHT977" s="26"/>
      <c r="MHU977" s="26"/>
      <c r="MHV977" s="26"/>
      <c r="MHW977" s="26"/>
      <c r="MHX977" s="26"/>
      <c r="MHY977" s="26"/>
      <c r="MHZ977" s="26"/>
      <c r="MIA977" s="26"/>
      <c r="MIB977" s="26"/>
      <c r="MIC977" s="26"/>
      <c r="MID977" s="26"/>
      <c r="MIE977" s="26"/>
      <c r="MIF977" s="26"/>
      <c r="MIG977" s="26"/>
      <c r="MIH977" s="26"/>
      <c r="MII977" s="26"/>
      <c r="MIJ977" s="26"/>
      <c r="MIK977" s="26"/>
      <c r="MIL977" s="26"/>
      <c r="MIM977" s="26"/>
      <c r="MIN977" s="26"/>
      <c r="MIO977" s="26"/>
      <c r="MIP977" s="26"/>
      <c r="MIQ977" s="26"/>
      <c r="MIR977" s="26"/>
      <c r="MIS977" s="26"/>
      <c r="MIT977" s="26"/>
      <c r="MIU977" s="26"/>
      <c r="MIV977" s="26"/>
      <c r="MIW977" s="26"/>
      <c r="MIX977" s="26"/>
      <c r="MIY977" s="26"/>
      <c r="MIZ977" s="26"/>
      <c r="MJA977" s="26"/>
      <c r="MJB977" s="26"/>
      <c r="MJC977" s="26"/>
      <c r="MJD977" s="26"/>
      <c r="MJE977" s="26"/>
      <c r="MJF977" s="26"/>
      <c r="MJG977" s="26"/>
      <c r="MJH977" s="26"/>
      <c r="MJI977" s="26"/>
      <c r="MJJ977" s="26"/>
      <c r="MJK977" s="26"/>
      <c r="MJL977" s="26"/>
      <c r="MJM977" s="26"/>
      <c r="MJN977" s="26"/>
      <c r="MJO977" s="26"/>
      <c r="MJP977" s="26"/>
      <c r="MJQ977" s="26"/>
      <c r="MJR977" s="26"/>
      <c r="MJS977" s="26"/>
      <c r="MJT977" s="26"/>
      <c r="MJU977" s="26"/>
      <c r="MJV977" s="26"/>
      <c r="MJW977" s="26"/>
      <c r="MJX977" s="26"/>
      <c r="MJY977" s="26"/>
      <c r="MJZ977" s="26"/>
      <c r="MKA977" s="26"/>
      <c r="MKB977" s="26"/>
      <c r="MKC977" s="26"/>
      <c r="MKD977" s="26"/>
      <c r="MKE977" s="26"/>
      <c r="MKF977" s="26"/>
      <c r="MKG977" s="26"/>
      <c r="MKH977" s="26"/>
      <c r="MKI977" s="26"/>
      <c r="MKJ977" s="26"/>
      <c r="MKK977" s="26"/>
      <c r="MKL977" s="26"/>
      <c r="MKM977" s="26"/>
      <c r="MKN977" s="26"/>
      <c r="MKO977" s="26"/>
      <c r="MKP977" s="26"/>
      <c r="MKQ977" s="26"/>
      <c r="MKR977" s="26"/>
      <c r="MKS977" s="26"/>
      <c r="MKT977" s="26"/>
      <c r="MKU977" s="26"/>
      <c r="MKV977" s="26"/>
      <c r="MKW977" s="26"/>
      <c r="MKX977" s="26"/>
      <c r="MKY977" s="26"/>
      <c r="MKZ977" s="26"/>
      <c r="MLA977" s="26"/>
      <c r="MLB977" s="26"/>
      <c r="MLC977" s="26"/>
      <c r="MLD977" s="26"/>
      <c r="MLE977" s="26"/>
      <c r="MLF977" s="26"/>
      <c r="MLG977" s="26"/>
      <c r="MLH977" s="26"/>
      <c r="MLI977" s="26"/>
      <c r="MLJ977" s="26"/>
      <c r="MLK977" s="26"/>
      <c r="MLL977" s="26"/>
      <c r="MLM977" s="26"/>
      <c r="MLN977" s="26"/>
      <c r="MLO977" s="26"/>
      <c r="MLP977" s="26"/>
      <c r="MLQ977" s="26"/>
      <c r="MLR977" s="26"/>
      <c r="MLS977" s="26"/>
      <c r="MLT977" s="26"/>
      <c r="MLU977" s="26"/>
      <c r="MLV977" s="26"/>
      <c r="MLW977" s="26"/>
      <c r="MLX977" s="26"/>
      <c r="MLY977" s="26"/>
      <c r="MLZ977" s="26"/>
      <c r="MMA977" s="26"/>
      <c r="MMB977" s="26"/>
      <c r="MMC977" s="26"/>
      <c r="MMD977" s="26"/>
      <c r="MME977" s="26"/>
      <c r="MMF977" s="26"/>
      <c r="MMG977" s="26"/>
      <c r="MMH977" s="26"/>
      <c r="MMI977" s="26"/>
      <c r="MMJ977" s="26"/>
      <c r="MMK977" s="26"/>
      <c r="MML977" s="26"/>
      <c r="MMM977" s="26"/>
      <c r="MMN977" s="26"/>
      <c r="MMO977" s="26"/>
      <c r="MMP977" s="26"/>
      <c r="MMQ977" s="26"/>
      <c r="MMR977" s="26"/>
      <c r="MMS977" s="26"/>
      <c r="MMT977" s="26"/>
      <c r="MMU977" s="26"/>
      <c r="MMV977" s="26"/>
      <c r="MMW977" s="26"/>
      <c r="MMX977" s="26"/>
      <c r="MMY977" s="26"/>
      <c r="MMZ977" s="26"/>
      <c r="MNA977" s="26"/>
      <c r="MNB977" s="26"/>
      <c r="MNC977" s="26"/>
      <c r="MND977" s="26"/>
      <c r="MNE977" s="26"/>
      <c r="MNF977" s="26"/>
      <c r="MNG977" s="26"/>
      <c r="MNH977" s="26"/>
      <c r="MNI977" s="26"/>
      <c r="MNJ977" s="26"/>
      <c r="MNK977" s="26"/>
      <c r="MNL977" s="26"/>
      <c r="MNM977" s="26"/>
      <c r="MNN977" s="26"/>
      <c r="MNO977" s="26"/>
      <c r="MNP977" s="26"/>
      <c r="MNQ977" s="26"/>
      <c r="MNR977" s="26"/>
      <c r="MNS977" s="26"/>
      <c r="MNT977" s="26"/>
      <c r="MNU977" s="26"/>
      <c r="MNV977" s="26"/>
      <c r="MNW977" s="26"/>
      <c r="MNX977" s="26"/>
      <c r="MNY977" s="26"/>
      <c r="MNZ977" s="26"/>
      <c r="MOA977" s="26"/>
      <c r="MOB977" s="26"/>
      <c r="MOC977" s="26"/>
      <c r="MOD977" s="26"/>
      <c r="MOE977" s="26"/>
      <c r="MOF977" s="26"/>
      <c r="MOG977" s="26"/>
      <c r="MOH977" s="26"/>
      <c r="MOI977" s="26"/>
      <c r="MOJ977" s="26"/>
      <c r="MOK977" s="26"/>
      <c r="MOL977" s="26"/>
      <c r="MOM977" s="26"/>
      <c r="MON977" s="26"/>
      <c r="MOO977" s="26"/>
      <c r="MOP977" s="26"/>
      <c r="MOQ977" s="26"/>
      <c r="MOR977" s="26"/>
      <c r="MOS977" s="26"/>
      <c r="MOT977" s="26"/>
      <c r="MOU977" s="26"/>
      <c r="MOV977" s="26"/>
      <c r="MOW977" s="26"/>
      <c r="MOX977" s="26"/>
      <c r="MOY977" s="26"/>
      <c r="MOZ977" s="26"/>
      <c r="MPA977" s="26"/>
      <c r="MPB977" s="26"/>
      <c r="MPC977" s="26"/>
      <c r="MPD977" s="26"/>
      <c r="MPE977" s="26"/>
      <c r="MPF977" s="26"/>
      <c r="MPG977" s="26"/>
      <c r="MPH977" s="26"/>
      <c r="MPI977" s="26"/>
      <c r="MPJ977" s="26"/>
      <c r="MPK977" s="26"/>
      <c r="MPL977" s="26"/>
      <c r="MPM977" s="26"/>
      <c r="MPN977" s="26"/>
      <c r="MPO977" s="26"/>
      <c r="MPP977" s="26"/>
      <c r="MPQ977" s="26"/>
      <c r="MPR977" s="26"/>
      <c r="MPS977" s="26"/>
      <c r="MPT977" s="26"/>
      <c r="MPU977" s="26"/>
      <c r="MPV977" s="26"/>
      <c r="MPW977" s="26"/>
      <c r="MPX977" s="26"/>
      <c r="MPY977" s="26"/>
      <c r="MPZ977" s="26"/>
      <c r="MQA977" s="26"/>
      <c r="MQB977" s="26"/>
      <c r="MQC977" s="26"/>
      <c r="MQD977" s="26"/>
      <c r="MQE977" s="26"/>
      <c r="MQF977" s="26"/>
      <c r="MQG977" s="26"/>
      <c r="MQH977" s="26"/>
      <c r="MQI977" s="26"/>
      <c r="MQJ977" s="26"/>
      <c r="MQK977" s="26"/>
      <c r="MQL977" s="26"/>
      <c r="MQM977" s="26"/>
      <c r="MQN977" s="26"/>
      <c r="MQO977" s="26"/>
      <c r="MQP977" s="26"/>
      <c r="MQQ977" s="26"/>
      <c r="MQR977" s="26"/>
      <c r="MQS977" s="26"/>
      <c r="MQT977" s="26"/>
      <c r="MQU977" s="26"/>
      <c r="MQV977" s="26"/>
      <c r="MQW977" s="26"/>
      <c r="MQX977" s="26"/>
      <c r="MQY977" s="26"/>
      <c r="MQZ977" s="26"/>
      <c r="MRA977" s="26"/>
      <c r="MRB977" s="26"/>
      <c r="MRC977" s="26"/>
      <c r="MRD977" s="26"/>
      <c r="MRE977" s="26"/>
      <c r="MRF977" s="26"/>
      <c r="MRG977" s="26"/>
      <c r="MRH977" s="26"/>
      <c r="MRI977" s="26"/>
      <c r="MRJ977" s="26"/>
      <c r="MRK977" s="26"/>
      <c r="MRL977" s="26"/>
      <c r="MRM977" s="26"/>
      <c r="MRN977" s="26"/>
      <c r="MRO977" s="26"/>
      <c r="MRP977" s="26"/>
      <c r="MRQ977" s="26"/>
      <c r="MRR977" s="26"/>
      <c r="MRS977" s="26"/>
      <c r="MRT977" s="26"/>
      <c r="MRU977" s="26"/>
      <c r="MRV977" s="26"/>
      <c r="MRW977" s="26"/>
      <c r="MRX977" s="26"/>
      <c r="MRY977" s="26"/>
      <c r="MRZ977" s="26"/>
      <c r="MSA977" s="26"/>
      <c r="MSB977" s="26"/>
      <c r="MSC977" s="26"/>
      <c r="MSD977" s="26"/>
      <c r="MSE977" s="26"/>
      <c r="MSF977" s="26"/>
      <c r="MSG977" s="26"/>
      <c r="MSH977" s="26"/>
      <c r="MSI977" s="26"/>
      <c r="MSJ977" s="26"/>
      <c r="MSK977" s="26"/>
      <c r="MSL977" s="26"/>
      <c r="MSM977" s="26"/>
      <c r="MSN977" s="26"/>
      <c r="MSO977" s="26"/>
      <c r="MSP977" s="26"/>
      <c r="MSQ977" s="26"/>
      <c r="MSR977" s="26"/>
      <c r="MSS977" s="26"/>
      <c r="MST977" s="26"/>
      <c r="MSU977" s="26"/>
      <c r="MSV977" s="26"/>
      <c r="MSW977" s="26"/>
      <c r="MSX977" s="26"/>
      <c r="MSY977" s="26"/>
      <c r="MSZ977" s="26"/>
      <c r="MTA977" s="26"/>
      <c r="MTB977" s="26"/>
      <c r="MTC977" s="26"/>
      <c r="MTD977" s="26"/>
      <c r="MTE977" s="26"/>
      <c r="MTF977" s="26"/>
      <c r="MTG977" s="26"/>
      <c r="MTH977" s="26"/>
      <c r="MTI977" s="26"/>
      <c r="MTJ977" s="26"/>
      <c r="MTK977" s="26"/>
      <c r="MTL977" s="26"/>
      <c r="MTM977" s="26"/>
      <c r="MTN977" s="26"/>
      <c r="MTO977" s="26"/>
      <c r="MTP977" s="26"/>
      <c r="MTQ977" s="26"/>
      <c r="MTR977" s="26"/>
      <c r="MTS977" s="26"/>
      <c r="MTT977" s="26"/>
      <c r="MTU977" s="26"/>
      <c r="MTV977" s="26"/>
      <c r="MTW977" s="26"/>
      <c r="MTX977" s="26"/>
      <c r="MTY977" s="26"/>
      <c r="MTZ977" s="26"/>
      <c r="MUA977" s="26"/>
      <c r="MUB977" s="26"/>
      <c r="MUC977" s="26"/>
      <c r="MUD977" s="26"/>
      <c r="MUE977" s="26"/>
      <c r="MUF977" s="26"/>
      <c r="MUG977" s="26"/>
      <c r="MUH977" s="26"/>
      <c r="MUI977" s="26"/>
      <c r="MUJ977" s="26"/>
      <c r="MUK977" s="26"/>
      <c r="MUL977" s="26"/>
      <c r="MUM977" s="26"/>
      <c r="MUN977" s="26"/>
      <c r="MUO977" s="26"/>
      <c r="MUP977" s="26"/>
      <c r="MUQ977" s="26"/>
      <c r="MUR977" s="26"/>
      <c r="MUS977" s="26"/>
      <c r="MUT977" s="26"/>
      <c r="MUU977" s="26"/>
      <c r="MUV977" s="26"/>
      <c r="MUW977" s="26"/>
      <c r="MUX977" s="26"/>
      <c r="MUY977" s="26"/>
      <c r="MUZ977" s="26"/>
      <c r="MVA977" s="26"/>
      <c r="MVB977" s="26"/>
      <c r="MVC977" s="26"/>
      <c r="MVD977" s="26"/>
      <c r="MVE977" s="26"/>
      <c r="MVF977" s="26"/>
      <c r="MVG977" s="26"/>
      <c r="MVH977" s="26"/>
      <c r="MVI977" s="26"/>
      <c r="MVJ977" s="26"/>
      <c r="MVK977" s="26"/>
      <c r="MVL977" s="26"/>
      <c r="MVM977" s="26"/>
      <c r="MVN977" s="26"/>
      <c r="MVO977" s="26"/>
      <c r="MVP977" s="26"/>
      <c r="MVQ977" s="26"/>
      <c r="MVR977" s="26"/>
      <c r="MVS977" s="26"/>
      <c r="MVT977" s="26"/>
      <c r="MVU977" s="26"/>
      <c r="MVV977" s="26"/>
      <c r="MVW977" s="26"/>
      <c r="MVX977" s="26"/>
      <c r="MVY977" s="26"/>
      <c r="MVZ977" s="26"/>
      <c r="MWA977" s="26"/>
      <c r="MWB977" s="26"/>
      <c r="MWC977" s="26"/>
      <c r="MWD977" s="26"/>
      <c r="MWE977" s="26"/>
      <c r="MWF977" s="26"/>
      <c r="MWG977" s="26"/>
      <c r="MWH977" s="26"/>
      <c r="MWI977" s="26"/>
      <c r="MWJ977" s="26"/>
      <c r="MWK977" s="26"/>
      <c r="MWL977" s="26"/>
      <c r="MWM977" s="26"/>
      <c r="MWN977" s="26"/>
      <c r="MWO977" s="26"/>
      <c r="MWP977" s="26"/>
      <c r="MWQ977" s="26"/>
      <c r="MWR977" s="26"/>
      <c r="MWS977" s="26"/>
      <c r="MWT977" s="26"/>
      <c r="MWU977" s="26"/>
      <c r="MWV977" s="26"/>
      <c r="MWW977" s="26"/>
      <c r="MWX977" s="26"/>
      <c r="MWY977" s="26"/>
      <c r="MWZ977" s="26"/>
      <c r="MXA977" s="26"/>
      <c r="MXB977" s="26"/>
      <c r="MXC977" s="26"/>
      <c r="MXD977" s="26"/>
      <c r="MXE977" s="26"/>
      <c r="MXF977" s="26"/>
      <c r="MXG977" s="26"/>
      <c r="MXH977" s="26"/>
      <c r="MXI977" s="26"/>
      <c r="MXJ977" s="26"/>
      <c r="MXK977" s="26"/>
      <c r="MXL977" s="26"/>
      <c r="MXM977" s="26"/>
      <c r="MXN977" s="26"/>
      <c r="MXO977" s="26"/>
      <c r="MXP977" s="26"/>
      <c r="MXQ977" s="26"/>
      <c r="MXR977" s="26"/>
      <c r="MXS977" s="26"/>
      <c r="MXT977" s="26"/>
      <c r="MXU977" s="26"/>
      <c r="MXV977" s="26"/>
      <c r="MXW977" s="26"/>
      <c r="MXX977" s="26"/>
      <c r="MXY977" s="26"/>
      <c r="MXZ977" s="26"/>
      <c r="MYA977" s="26"/>
      <c r="MYB977" s="26"/>
      <c r="MYC977" s="26"/>
      <c r="MYD977" s="26"/>
      <c r="MYE977" s="26"/>
      <c r="MYF977" s="26"/>
      <c r="MYG977" s="26"/>
      <c r="MYH977" s="26"/>
      <c r="MYI977" s="26"/>
      <c r="MYJ977" s="26"/>
      <c r="MYK977" s="26"/>
      <c r="MYL977" s="26"/>
      <c r="MYM977" s="26"/>
      <c r="MYN977" s="26"/>
      <c r="MYO977" s="26"/>
      <c r="MYP977" s="26"/>
      <c r="MYQ977" s="26"/>
      <c r="MYR977" s="26"/>
      <c r="MYS977" s="26"/>
      <c r="MYT977" s="26"/>
      <c r="MYU977" s="26"/>
      <c r="MYV977" s="26"/>
      <c r="MYW977" s="26"/>
      <c r="MYX977" s="26"/>
      <c r="MYY977" s="26"/>
      <c r="MYZ977" s="26"/>
      <c r="MZA977" s="26"/>
      <c r="MZB977" s="26"/>
      <c r="MZC977" s="26"/>
      <c r="MZD977" s="26"/>
      <c r="MZE977" s="26"/>
      <c r="MZF977" s="26"/>
      <c r="MZG977" s="26"/>
      <c r="MZH977" s="26"/>
      <c r="MZI977" s="26"/>
      <c r="MZJ977" s="26"/>
      <c r="MZK977" s="26"/>
      <c r="MZL977" s="26"/>
      <c r="MZM977" s="26"/>
      <c r="MZN977" s="26"/>
      <c r="MZO977" s="26"/>
      <c r="MZP977" s="26"/>
      <c r="MZQ977" s="26"/>
      <c r="MZR977" s="26"/>
      <c r="MZS977" s="26"/>
      <c r="MZT977" s="26"/>
      <c r="MZU977" s="26"/>
      <c r="MZV977" s="26"/>
      <c r="MZW977" s="26"/>
      <c r="MZX977" s="26"/>
      <c r="MZY977" s="26"/>
      <c r="MZZ977" s="26"/>
      <c r="NAA977" s="26"/>
      <c r="NAB977" s="26"/>
      <c r="NAC977" s="26"/>
      <c r="NAD977" s="26"/>
      <c r="NAE977" s="26"/>
      <c r="NAF977" s="26"/>
      <c r="NAG977" s="26"/>
      <c r="NAH977" s="26"/>
      <c r="NAI977" s="26"/>
      <c r="NAJ977" s="26"/>
      <c r="NAK977" s="26"/>
      <c r="NAL977" s="26"/>
      <c r="NAM977" s="26"/>
      <c r="NAN977" s="26"/>
      <c r="NAO977" s="26"/>
      <c r="NAP977" s="26"/>
      <c r="NAQ977" s="26"/>
      <c r="NAR977" s="26"/>
      <c r="NAS977" s="26"/>
      <c r="NAT977" s="26"/>
      <c r="NAU977" s="26"/>
      <c r="NAV977" s="26"/>
      <c r="NAW977" s="26"/>
      <c r="NAX977" s="26"/>
      <c r="NAY977" s="26"/>
      <c r="NAZ977" s="26"/>
      <c r="NBA977" s="26"/>
      <c r="NBB977" s="26"/>
      <c r="NBC977" s="26"/>
      <c r="NBD977" s="26"/>
      <c r="NBE977" s="26"/>
      <c r="NBF977" s="26"/>
      <c r="NBG977" s="26"/>
      <c r="NBH977" s="26"/>
      <c r="NBI977" s="26"/>
      <c r="NBJ977" s="26"/>
      <c r="NBK977" s="26"/>
      <c r="NBL977" s="26"/>
      <c r="NBM977" s="26"/>
      <c r="NBN977" s="26"/>
      <c r="NBO977" s="26"/>
      <c r="NBP977" s="26"/>
      <c r="NBQ977" s="26"/>
      <c r="NBR977" s="26"/>
      <c r="NBS977" s="26"/>
      <c r="NBT977" s="26"/>
      <c r="NBU977" s="26"/>
      <c r="NBV977" s="26"/>
      <c r="NBW977" s="26"/>
      <c r="NBX977" s="26"/>
      <c r="NBY977" s="26"/>
      <c r="NBZ977" s="26"/>
      <c r="NCA977" s="26"/>
      <c r="NCB977" s="26"/>
      <c r="NCC977" s="26"/>
      <c r="NCD977" s="26"/>
      <c r="NCE977" s="26"/>
      <c r="NCF977" s="26"/>
      <c r="NCG977" s="26"/>
      <c r="NCH977" s="26"/>
      <c r="NCI977" s="26"/>
      <c r="NCJ977" s="26"/>
      <c r="NCK977" s="26"/>
      <c r="NCL977" s="26"/>
      <c r="NCM977" s="26"/>
      <c r="NCN977" s="26"/>
      <c r="NCO977" s="26"/>
      <c r="NCP977" s="26"/>
      <c r="NCQ977" s="26"/>
      <c r="NCR977" s="26"/>
      <c r="NCS977" s="26"/>
      <c r="NCT977" s="26"/>
      <c r="NCU977" s="26"/>
      <c r="NCV977" s="26"/>
      <c r="NCW977" s="26"/>
      <c r="NCX977" s="26"/>
      <c r="NCY977" s="26"/>
      <c r="NCZ977" s="26"/>
      <c r="NDA977" s="26"/>
      <c r="NDB977" s="26"/>
      <c r="NDC977" s="26"/>
      <c r="NDD977" s="26"/>
      <c r="NDE977" s="26"/>
      <c r="NDF977" s="26"/>
      <c r="NDG977" s="26"/>
      <c r="NDH977" s="26"/>
      <c r="NDI977" s="26"/>
      <c r="NDJ977" s="26"/>
      <c r="NDK977" s="26"/>
      <c r="NDL977" s="26"/>
      <c r="NDM977" s="26"/>
      <c r="NDN977" s="26"/>
      <c r="NDO977" s="26"/>
      <c r="NDP977" s="26"/>
      <c r="NDQ977" s="26"/>
      <c r="NDR977" s="26"/>
      <c r="NDS977" s="26"/>
      <c r="NDT977" s="26"/>
      <c r="NDU977" s="26"/>
      <c r="NDV977" s="26"/>
      <c r="NDW977" s="26"/>
      <c r="NDX977" s="26"/>
      <c r="NDY977" s="26"/>
      <c r="NDZ977" s="26"/>
      <c r="NEA977" s="26"/>
      <c r="NEB977" s="26"/>
      <c r="NEC977" s="26"/>
      <c r="NED977" s="26"/>
      <c r="NEE977" s="26"/>
      <c r="NEF977" s="26"/>
      <c r="NEG977" s="26"/>
      <c r="NEH977" s="26"/>
      <c r="NEI977" s="26"/>
      <c r="NEJ977" s="26"/>
      <c r="NEK977" s="26"/>
      <c r="NEL977" s="26"/>
      <c r="NEM977" s="26"/>
      <c r="NEN977" s="26"/>
      <c r="NEO977" s="26"/>
      <c r="NEP977" s="26"/>
      <c r="NEQ977" s="26"/>
      <c r="NER977" s="26"/>
      <c r="NES977" s="26"/>
      <c r="NET977" s="26"/>
      <c r="NEU977" s="26"/>
      <c r="NEV977" s="26"/>
      <c r="NEW977" s="26"/>
      <c r="NEX977" s="26"/>
      <c r="NEY977" s="26"/>
      <c r="NEZ977" s="26"/>
      <c r="NFA977" s="26"/>
      <c r="NFB977" s="26"/>
      <c r="NFC977" s="26"/>
      <c r="NFD977" s="26"/>
      <c r="NFE977" s="26"/>
      <c r="NFF977" s="26"/>
      <c r="NFG977" s="26"/>
      <c r="NFH977" s="26"/>
      <c r="NFI977" s="26"/>
      <c r="NFJ977" s="26"/>
      <c r="NFK977" s="26"/>
      <c r="NFL977" s="26"/>
      <c r="NFM977" s="26"/>
      <c r="NFN977" s="26"/>
      <c r="NFO977" s="26"/>
      <c r="NFP977" s="26"/>
      <c r="NFQ977" s="26"/>
      <c r="NFR977" s="26"/>
      <c r="NFS977" s="26"/>
      <c r="NFT977" s="26"/>
      <c r="NFU977" s="26"/>
      <c r="NFV977" s="26"/>
      <c r="NFW977" s="26"/>
      <c r="NFX977" s="26"/>
      <c r="NFY977" s="26"/>
      <c r="NFZ977" s="26"/>
      <c r="NGA977" s="26"/>
      <c r="NGB977" s="26"/>
      <c r="NGC977" s="26"/>
      <c r="NGD977" s="26"/>
      <c r="NGE977" s="26"/>
      <c r="NGF977" s="26"/>
      <c r="NGG977" s="26"/>
      <c r="NGH977" s="26"/>
      <c r="NGI977" s="26"/>
      <c r="NGJ977" s="26"/>
      <c r="NGK977" s="26"/>
      <c r="NGL977" s="26"/>
      <c r="NGM977" s="26"/>
      <c r="NGN977" s="26"/>
      <c r="NGO977" s="26"/>
      <c r="NGP977" s="26"/>
      <c r="NGQ977" s="26"/>
      <c r="NGR977" s="26"/>
      <c r="NGS977" s="26"/>
      <c r="NGT977" s="26"/>
      <c r="NGU977" s="26"/>
      <c r="NGV977" s="26"/>
      <c r="NGW977" s="26"/>
      <c r="NGX977" s="26"/>
      <c r="NGY977" s="26"/>
      <c r="NGZ977" s="26"/>
      <c r="NHA977" s="26"/>
      <c r="NHB977" s="26"/>
      <c r="NHC977" s="26"/>
      <c r="NHD977" s="26"/>
      <c r="NHE977" s="26"/>
      <c r="NHF977" s="26"/>
      <c r="NHG977" s="26"/>
      <c r="NHH977" s="26"/>
      <c r="NHI977" s="26"/>
      <c r="NHJ977" s="26"/>
      <c r="NHK977" s="26"/>
      <c r="NHL977" s="26"/>
      <c r="NHM977" s="26"/>
      <c r="NHN977" s="26"/>
      <c r="NHO977" s="26"/>
      <c r="NHP977" s="26"/>
      <c r="NHQ977" s="26"/>
      <c r="NHR977" s="26"/>
      <c r="NHS977" s="26"/>
      <c r="NHT977" s="26"/>
      <c r="NHU977" s="26"/>
      <c r="NHV977" s="26"/>
      <c r="NHW977" s="26"/>
      <c r="NHX977" s="26"/>
      <c r="NHY977" s="26"/>
      <c r="NHZ977" s="26"/>
      <c r="NIA977" s="26"/>
      <c r="NIB977" s="26"/>
      <c r="NIC977" s="26"/>
      <c r="NID977" s="26"/>
      <c r="NIE977" s="26"/>
      <c r="NIF977" s="26"/>
      <c r="NIG977" s="26"/>
      <c r="NIH977" s="26"/>
      <c r="NII977" s="26"/>
      <c r="NIJ977" s="26"/>
      <c r="NIK977" s="26"/>
      <c r="NIL977" s="26"/>
      <c r="NIM977" s="26"/>
      <c r="NIN977" s="26"/>
      <c r="NIO977" s="26"/>
      <c r="NIP977" s="26"/>
      <c r="NIQ977" s="26"/>
      <c r="NIR977" s="26"/>
      <c r="NIS977" s="26"/>
      <c r="NIT977" s="26"/>
      <c r="NIU977" s="26"/>
      <c r="NIV977" s="26"/>
      <c r="NIW977" s="26"/>
      <c r="NIX977" s="26"/>
      <c r="NIY977" s="26"/>
      <c r="NIZ977" s="26"/>
      <c r="NJA977" s="26"/>
      <c r="NJB977" s="26"/>
      <c r="NJC977" s="26"/>
      <c r="NJD977" s="26"/>
      <c r="NJE977" s="26"/>
      <c r="NJF977" s="26"/>
      <c r="NJG977" s="26"/>
      <c r="NJH977" s="26"/>
      <c r="NJI977" s="26"/>
      <c r="NJJ977" s="26"/>
      <c r="NJK977" s="26"/>
      <c r="NJL977" s="26"/>
      <c r="NJM977" s="26"/>
      <c r="NJN977" s="26"/>
      <c r="NJO977" s="26"/>
      <c r="NJP977" s="26"/>
      <c r="NJQ977" s="26"/>
      <c r="NJR977" s="26"/>
      <c r="NJS977" s="26"/>
      <c r="NJT977" s="26"/>
      <c r="NJU977" s="26"/>
      <c r="NJV977" s="26"/>
      <c r="NJW977" s="26"/>
      <c r="NJX977" s="26"/>
      <c r="NJY977" s="26"/>
      <c r="NJZ977" s="26"/>
      <c r="NKA977" s="26"/>
      <c r="NKB977" s="26"/>
      <c r="NKC977" s="26"/>
      <c r="NKD977" s="26"/>
      <c r="NKE977" s="26"/>
      <c r="NKF977" s="26"/>
      <c r="NKG977" s="26"/>
      <c r="NKH977" s="26"/>
      <c r="NKI977" s="26"/>
      <c r="NKJ977" s="26"/>
      <c r="NKK977" s="26"/>
      <c r="NKL977" s="26"/>
      <c r="NKM977" s="26"/>
      <c r="NKN977" s="26"/>
      <c r="NKO977" s="26"/>
      <c r="NKP977" s="26"/>
      <c r="NKQ977" s="26"/>
      <c r="NKR977" s="26"/>
      <c r="NKS977" s="26"/>
      <c r="NKT977" s="26"/>
      <c r="NKU977" s="26"/>
      <c r="NKV977" s="26"/>
      <c r="NKW977" s="26"/>
      <c r="NKX977" s="26"/>
      <c r="NKY977" s="26"/>
      <c r="NKZ977" s="26"/>
      <c r="NLA977" s="26"/>
      <c r="NLB977" s="26"/>
      <c r="NLC977" s="26"/>
      <c r="NLD977" s="26"/>
      <c r="NLE977" s="26"/>
      <c r="NLF977" s="26"/>
      <c r="NLG977" s="26"/>
      <c r="NLH977" s="26"/>
      <c r="NLI977" s="26"/>
      <c r="NLJ977" s="26"/>
      <c r="NLK977" s="26"/>
      <c r="NLL977" s="26"/>
      <c r="NLM977" s="26"/>
      <c r="NLN977" s="26"/>
      <c r="NLO977" s="26"/>
      <c r="NLP977" s="26"/>
      <c r="NLQ977" s="26"/>
      <c r="NLR977" s="26"/>
      <c r="NLS977" s="26"/>
      <c r="NLT977" s="26"/>
      <c r="NLU977" s="26"/>
      <c r="NLV977" s="26"/>
      <c r="NLW977" s="26"/>
      <c r="NLX977" s="26"/>
      <c r="NLY977" s="26"/>
      <c r="NLZ977" s="26"/>
      <c r="NMA977" s="26"/>
      <c r="NMB977" s="26"/>
      <c r="NMC977" s="26"/>
      <c r="NMD977" s="26"/>
      <c r="NME977" s="26"/>
      <c r="NMF977" s="26"/>
      <c r="NMG977" s="26"/>
      <c r="NMH977" s="26"/>
      <c r="NMI977" s="26"/>
      <c r="NMJ977" s="26"/>
      <c r="NMK977" s="26"/>
      <c r="NML977" s="26"/>
      <c r="NMM977" s="26"/>
      <c r="NMN977" s="26"/>
      <c r="NMO977" s="26"/>
      <c r="NMP977" s="26"/>
      <c r="NMQ977" s="26"/>
      <c r="NMR977" s="26"/>
      <c r="NMS977" s="26"/>
      <c r="NMT977" s="26"/>
      <c r="NMU977" s="26"/>
      <c r="NMV977" s="26"/>
      <c r="NMW977" s="26"/>
      <c r="NMX977" s="26"/>
      <c r="NMY977" s="26"/>
      <c r="NMZ977" s="26"/>
      <c r="NNA977" s="26"/>
      <c r="NNB977" s="26"/>
      <c r="NNC977" s="26"/>
      <c r="NND977" s="26"/>
      <c r="NNE977" s="26"/>
      <c r="NNF977" s="26"/>
      <c r="NNG977" s="26"/>
      <c r="NNH977" s="26"/>
      <c r="NNI977" s="26"/>
      <c r="NNJ977" s="26"/>
      <c r="NNK977" s="26"/>
      <c r="NNL977" s="26"/>
      <c r="NNM977" s="26"/>
      <c r="NNN977" s="26"/>
      <c r="NNO977" s="26"/>
      <c r="NNP977" s="26"/>
      <c r="NNQ977" s="26"/>
      <c r="NNR977" s="26"/>
      <c r="NNS977" s="26"/>
      <c r="NNT977" s="26"/>
      <c r="NNU977" s="26"/>
      <c r="NNV977" s="26"/>
      <c r="NNW977" s="26"/>
      <c r="NNX977" s="26"/>
      <c r="NNY977" s="26"/>
      <c r="NNZ977" s="26"/>
      <c r="NOA977" s="26"/>
      <c r="NOB977" s="26"/>
      <c r="NOC977" s="26"/>
      <c r="NOD977" s="26"/>
      <c r="NOE977" s="26"/>
      <c r="NOF977" s="26"/>
      <c r="NOG977" s="26"/>
      <c r="NOH977" s="26"/>
      <c r="NOI977" s="26"/>
      <c r="NOJ977" s="26"/>
      <c r="NOK977" s="26"/>
      <c r="NOL977" s="26"/>
      <c r="NOM977" s="26"/>
      <c r="NON977" s="26"/>
      <c r="NOO977" s="26"/>
      <c r="NOP977" s="26"/>
      <c r="NOQ977" s="26"/>
      <c r="NOR977" s="26"/>
      <c r="NOS977" s="26"/>
      <c r="NOT977" s="26"/>
      <c r="NOU977" s="26"/>
      <c r="NOV977" s="26"/>
      <c r="NOW977" s="26"/>
      <c r="NOX977" s="26"/>
      <c r="NOY977" s="26"/>
      <c r="NOZ977" s="26"/>
      <c r="NPA977" s="26"/>
      <c r="NPB977" s="26"/>
      <c r="NPC977" s="26"/>
      <c r="NPD977" s="26"/>
      <c r="NPE977" s="26"/>
      <c r="NPF977" s="26"/>
      <c r="NPG977" s="26"/>
      <c r="NPH977" s="26"/>
      <c r="NPI977" s="26"/>
      <c r="NPJ977" s="26"/>
      <c r="NPK977" s="26"/>
      <c r="NPL977" s="26"/>
      <c r="NPM977" s="26"/>
      <c r="NPN977" s="26"/>
      <c r="NPO977" s="26"/>
      <c r="NPP977" s="26"/>
      <c r="NPQ977" s="26"/>
      <c r="NPR977" s="26"/>
      <c r="NPS977" s="26"/>
      <c r="NPT977" s="26"/>
      <c r="NPU977" s="26"/>
      <c r="NPV977" s="26"/>
      <c r="NPW977" s="26"/>
      <c r="NPX977" s="26"/>
      <c r="NPY977" s="26"/>
      <c r="NPZ977" s="26"/>
      <c r="NQA977" s="26"/>
      <c r="NQB977" s="26"/>
      <c r="NQC977" s="26"/>
      <c r="NQD977" s="26"/>
      <c r="NQE977" s="26"/>
      <c r="NQF977" s="26"/>
      <c r="NQG977" s="26"/>
      <c r="NQH977" s="26"/>
      <c r="NQI977" s="26"/>
      <c r="NQJ977" s="26"/>
      <c r="NQK977" s="26"/>
      <c r="NQL977" s="26"/>
      <c r="NQM977" s="26"/>
      <c r="NQN977" s="26"/>
      <c r="NQO977" s="26"/>
      <c r="NQP977" s="26"/>
      <c r="NQQ977" s="26"/>
      <c r="NQR977" s="26"/>
      <c r="NQS977" s="26"/>
      <c r="NQT977" s="26"/>
      <c r="NQU977" s="26"/>
      <c r="NQV977" s="26"/>
      <c r="NQW977" s="26"/>
      <c r="NQX977" s="26"/>
      <c r="NQY977" s="26"/>
      <c r="NQZ977" s="26"/>
      <c r="NRA977" s="26"/>
      <c r="NRB977" s="26"/>
      <c r="NRC977" s="26"/>
      <c r="NRD977" s="26"/>
      <c r="NRE977" s="26"/>
      <c r="NRF977" s="26"/>
      <c r="NRG977" s="26"/>
      <c r="NRH977" s="26"/>
      <c r="NRI977" s="26"/>
      <c r="NRJ977" s="26"/>
      <c r="NRK977" s="26"/>
      <c r="NRL977" s="26"/>
      <c r="NRM977" s="26"/>
      <c r="NRN977" s="26"/>
      <c r="NRO977" s="26"/>
      <c r="NRP977" s="26"/>
      <c r="NRQ977" s="26"/>
      <c r="NRR977" s="26"/>
      <c r="NRS977" s="26"/>
      <c r="NRT977" s="26"/>
      <c r="NRU977" s="26"/>
      <c r="NRV977" s="26"/>
      <c r="NRW977" s="26"/>
      <c r="NRX977" s="26"/>
      <c r="NRY977" s="26"/>
      <c r="NRZ977" s="26"/>
      <c r="NSA977" s="26"/>
      <c r="NSB977" s="26"/>
      <c r="NSC977" s="26"/>
      <c r="NSD977" s="26"/>
      <c r="NSE977" s="26"/>
      <c r="NSF977" s="26"/>
      <c r="NSG977" s="26"/>
      <c r="NSH977" s="26"/>
      <c r="NSI977" s="26"/>
      <c r="NSJ977" s="26"/>
      <c r="NSK977" s="26"/>
      <c r="NSL977" s="26"/>
      <c r="NSM977" s="26"/>
      <c r="NSN977" s="26"/>
      <c r="NSO977" s="26"/>
      <c r="NSP977" s="26"/>
      <c r="NSQ977" s="26"/>
      <c r="NSR977" s="26"/>
      <c r="NSS977" s="26"/>
      <c r="NST977" s="26"/>
      <c r="NSU977" s="26"/>
      <c r="NSV977" s="26"/>
      <c r="NSW977" s="26"/>
      <c r="NSX977" s="26"/>
      <c r="NSY977" s="26"/>
      <c r="NSZ977" s="26"/>
      <c r="NTA977" s="26"/>
      <c r="NTB977" s="26"/>
      <c r="NTC977" s="26"/>
      <c r="NTD977" s="26"/>
      <c r="NTE977" s="26"/>
      <c r="NTF977" s="26"/>
      <c r="NTG977" s="26"/>
      <c r="NTH977" s="26"/>
      <c r="NTI977" s="26"/>
      <c r="NTJ977" s="26"/>
      <c r="NTK977" s="26"/>
      <c r="NTL977" s="26"/>
      <c r="NTM977" s="26"/>
      <c r="NTN977" s="26"/>
      <c r="NTO977" s="26"/>
      <c r="NTP977" s="26"/>
      <c r="NTQ977" s="26"/>
      <c r="NTR977" s="26"/>
      <c r="NTS977" s="26"/>
      <c r="NTT977" s="26"/>
      <c r="NTU977" s="26"/>
      <c r="NTV977" s="26"/>
      <c r="NTW977" s="26"/>
      <c r="NTX977" s="26"/>
      <c r="NTY977" s="26"/>
      <c r="NTZ977" s="26"/>
      <c r="NUA977" s="26"/>
      <c r="NUB977" s="26"/>
      <c r="NUC977" s="26"/>
      <c r="NUD977" s="26"/>
      <c r="NUE977" s="26"/>
      <c r="NUF977" s="26"/>
      <c r="NUG977" s="26"/>
      <c r="NUH977" s="26"/>
      <c r="NUI977" s="26"/>
      <c r="NUJ977" s="26"/>
      <c r="NUK977" s="26"/>
      <c r="NUL977" s="26"/>
      <c r="NUM977" s="26"/>
      <c r="NUN977" s="26"/>
      <c r="NUO977" s="26"/>
      <c r="NUP977" s="26"/>
      <c r="NUQ977" s="26"/>
      <c r="NUR977" s="26"/>
      <c r="NUS977" s="26"/>
      <c r="NUT977" s="26"/>
      <c r="NUU977" s="26"/>
      <c r="NUV977" s="26"/>
      <c r="NUW977" s="26"/>
      <c r="NUX977" s="26"/>
      <c r="NUY977" s="26"/>
      <c r="NUZ977" s="26"/>
      <c r="NVA977" s="26"/>
      <c r="NVB977" s="26"/>
      <c r="NVC977" s="26"/>
      <c r="NVD977" s="26"/>
      <c r="NVE977" s="26"/>
      <c r="NVF977" s="26"/>
      <c r="NVG977" s="26"/>
      <c r="NVH977" s="26"/>
      <c r="NVI977" s="26"/>
      <c r="NVJ977" s="26"/>
      <c r="NVK977" s="26"/>
      <c r="NVL977" s="26"/>
      <c r="NVM977" s="26"/>
      <c r="NVN977" s="26"/>
      <c r="NVO977" s="26"/>
      <c r="NVP977" s="26"/>
      <c r="NVQ977" s="26"/>
      <c r="NVR977" s="26"/>
      <c r="NVS977" s="26"/>
      <c r="NVT977" s="26"/>
      <c r="NVU977" s="26"/>
      <c r="NVV977" s="26"/>
      <c r="NVW977" s="26"/>
      <c r="NVX977" s="26"/>
      <c r="NVY977" s="26"/>
      <c r="NVZ977" s="26"/>
      <c r="NWA977" s="26"/>
      <c r="NWB977" s="26"/>
      <c r="NWC977" s="26"/>
      <c r="NWD977" s="26"/>
      <c r="NWE977" s="26"/>
      <c r="NWF977" s="26"/>
      <c r="NWG977" s="26"/>
      <c r="NWH977" s="26"/>
      <c r="NWI977" s="26"/>
      <c r="NWJ977" s="26"/>
      <c r="NWK977" s="26"/>
      <c r="NWL977" s="26"/>
      <c r="NWM977" s="26"/>
      <c r="NWN977" s="26"/>
      <c r="NWO977" s="26"/>
      <c r="NWP977" s="26"/>
      <c r="NWQ977" s="26"/>
      <c r="NWR977" s="26"/>
      <c r="NWS977" s="26"/>
      <c r="NWT977" s="26"/>
      <c r="NWU977" s="26"/>
      <c r="NWV977" s="26"/>
      <c r="NWW977" s="26"/>
      <c r="NWX977" s="26"/>
      <c r="NWY977" s="26"/>
      <c r="NWZ977" s="26"/>
      <c r="NXA977" s="26"/>
      <c r="NXB977" s="26"/>
      <c r="NXC977" s="26"/>
      <c r="NXD977" s="26"/>
      <c r="NXE977" s="26"/>
      <c r="NXF977" s="26"/>
      <c r="NXG977" s="26"/>
      <c r="NXH977" s="26"/>
      <c r="NXI977" s="26"/>
      <c r="NXJ977" s="26"/>
      <c r="NXK977" s="26"/>
      <c r="NXL977" s="26"/>
      <c r="NXM977" s="26"/>
      <c r="NXN977" s="26"/>
      <c r="NXO977" s="26"/>
      <c r="NXP977" s="26"/>
      <c r="NXQ977" s="26"/>
      <c r="NXR977" s="26"/>
      <c r="NXS977" s="26"/>
      <c r="NXT977" s="26"/>
      <c r="NXU977" s="26"/>
      <c r="NXV977" s="26"/>
      <c r="NXW977" s="26"/>
      <c r="NXX977" s="26"/>
      <c r="NXY977" s="26"/>
      <c r="NXZ977" s="26"/>
      <c r="NYA977" s="26"/>
      <c r="NYB977" s="26"/>
      <c r="NYC977" s="26"/>
      <c r="NYD977" s="26"/>
      <c r="NYE977" s="26"/>
      <c r="NYF977" s="26"/>
      <c r="NYG977" s="26"/>
      <c r="NYH977" s="26"/>
      <c r="NYI977" s="26"/>
      <c r="NYJ977" s="26"/>
      <c r="NYK977" s="26"/>
      <c r="NYL977" s="26"/>
      <c r="NYM977" s="26"/>
      <c r="NYN977" s="26"/>
      <c r="NYO977" s="26"/>
      <c r="NYP977" s="26"/>
      <c r="NYQ977" s="26"/>
      <c r="NYR977" s="26"/>
      <c r="NYS977" s="26"/>
      <c r="NYT977" s="26"/>
      <c r="NYU977" s="26"/>
      <c r="NYV977" s="26"/>
      <c r="NYW977" s="26"/>
      <c r="NYX977" s="26"/>
      <c r="NYY977" s="26"/>
      <c r="NYZ977" s="26"/>
      <c r="NZA977" s="26"/>
      <c r="NZB977" s="26"/>
      <c r="NZC977" s="26"/>
      <c r="NZD977" s="26"/>
      <c r="NZE977" s="26"/>
      <c r="NZF977" s="26"/>
      <c r="NZG977" s="26"/>
      <c r="NZH977" s="26"/>
      <c r="NZI977" s="26"/>
      <c r="NZJ977" s="26"/>
      <c r="NZK977" s="26"/>
      <c r="NZL977" s="26"/>
      <c r="NZM977" s="26"/>
      <c r="NZN977" s="26"/>
      <c r="NZO977" s="26"/>
      <c r="NZP977" s="26"/>
      <c r="NZQ977" s="26"/>
      <c r="NZR977" s="26"/>
      <c r="NZS977" s="26"/>
      <c r="NZT977" s="26"/>
      <c r="NZU977" s="26"/>
      <c r="NZV977" s="26"/>
      <c r="NZW977" s="26"/>
      <c r="NZX977" s="26"/>
      <c r="NZY977" s="26"/>
      <c r="NZZ977" s="26"/>
      <c r="OAA977" s="26"/>
      <c r="OAB977" s="26"/>
      <c r="OAC977" s="26"/>
      <c r="OAD977" s="26"/>
      <c r="OAE977" s="26"/>
      <c r="OAF977" s="26"/>
      <c r="OAG977" s="26"/>
      <c r="OAH977" s="26"/>
      <c r="OAI977" s="26"/>
      <c r="OAJ977" s="26"/>
      <c r="OAK977" s="26"/>
      <c r="OAL977" s="26"/>
      <c r="OAM977" s="26"/>
      <c r="OAN977" s="26"/>
      <c r="OAO977" s="26"/>
      <c r="OAP977" s="26"/>
      <c r="OAQ977" s="26"/>
      <c r="OAR977" s="26"/>
      <c r="OAS977" s="26"/>
      <c r="OAT977" s="26"/>
      <c r="OAU977" s="26"/>
      <c r="OAV977" s="26"/>
      <c r="OAW977" s="26"/>
      <c r="OAX977" s="26"/>
      <c r="OAY977" s="26"/>
      <c r="OAZ977" s="26"/>
      <c r="OBA977" s="26"/>
      <c r="OBB977" s="26"/>
      <c r="OBC977" s="26"/>
      <c r="OBD977" s="26"/>
      <c r="OBE977" s="26"/>
      <c r="OBF977" s="26"/>
      <c r="OBG977" s="26"/>
      <c r="OBH977" s="26"/>
      <c r="OBI977" s="26"/>
      <c r="OBJ977" s="26"/>
      <c r="OBK977" s="26"/>
      <c r="OBL977" s="26"/>
      <c r="OBM977" s="26"/>
      <c r="OBN977" s="26"/>
      <c r="OBO977" s="26"/>
      <c r="OBP977" s="26"/>
      <c r="OBQ977" s="26"/>
      <c r="OBR977" s="26"/>
      <c r="OBS977" s="26"/>
      <c r="OBT977" s="26"/>
      <c r="OBU977" s="26"/>
      <c r="OBV977" s="26"/>
      <c r="OBW977" s="26"/>
      <c r="OBX977" s="26"/>
      <c r="OBY977" s="26"/>
      <c r="OBZ977" s="26"/>
      <c r="OCA977" s="26"/>
      <c r="OCB977" s="26"/>
      <c r="OCC977" s="26"/>
      <c r="OCD977" s="26"/>
      <c r="OCE977" s="26"/>
      <c r="OCF977" s="26"/>
      <c r="OCG977" s="26"/>
      <c r="OCH977" s="26"/>
      <c r="OCI977" s="26"/>
      <c r="OCJ977" s="26"/>
      <c r="OCK977" s="26"/>
      <c r="OCL977" s="26"/>
      <c r="OCM977" s="26"/>
      <c r="OCN977" s="26"/>
      <c r="OCO977" s="26"/>
      <c r="OCP977" s="26"/>
      <c r="OCQ977" s="26"/>
      <c r="OCR977" s="26"/>
      <c r="OCS977" s="26"/>
      <c r="OCT977" s="26"/>
      <c r="OCU977" s="26"/>
      <c r="OCV977" s="26"/>
      <c r="OCW977" s="26"/>
      <c r="OCX977" s="26"/>
      <c r="OCY977" s="26"/>
      <c r="OCZ977" s="26"/>
      <c r="ODA977" s="26"/>
      <c r="ODB977" s="26"/>
      <c r="ODC977" s="26"/>
      <c r="ODD977" s="26"/>
      <c r="ODE977" s="26"/>
      <c r="ODF977" s="26"/>
      <c r="ODG977" s="26"/>
      <c r="ODH977" s="26"/>
      <c r="ODI977" s="26"/>
      <c r="ODJ977" s="26"/>
      <c r="ODK977" s="26"/>
      <c r="ODL977" s="26"/>
      <c r="ODM977" s="26"/>
      <c r="ODN977" s="26"/>
      <c r="ODO977" s="26"/>
      <c r="ODP977" s="26"/>
      <c r="ODQ977" s="26"/>
      <c r="ODR977" s="26"/>
      <c r="ODS977" s="26"/>
      <c r="ODT977" s="26"/>
      <c r="ODU977" s="26"/>
      <c r="ODV977" s="26"/>
      <c r="ODW977" s="26"/>
      <c r="ODX977" s="26"/>
      <c r="ODY977" s="26"/>
      <c r="ODZ977" s="26"/>
      <c r="OEA977" s="26"/>
      <c r="OEB977" s="26"/>
      <c r="OEC977" s="26"/>
      <c r="OED977" s="26"/>
      <c r="OEE977" s="26"/>
      <c r="OEF977" s="26"/>
      <c r="OEG977" s="26"/>
      <c r="OEH977" s="26"/>
      <c r="OEI977" s="26"/>
      <c r="OEJ977" s="26"/>
      <c r="OEK977" s="26"/>
      <c r="OEL977" s="26"/>
      <c r="OEM977" s="26"/>
      <c r="OEN977" s="26"/>
      <c r="OEO977" s="26"/>
      <c r="OEP977" s="26"/>
      <c r="OEQ977" s="26"/>
      <c r="OER977" s="26"/>
      <c r="OES977" s="26"/>
      <c r="OET977" s="26"/>
      <c r="OEU977" s="26"/>
      <c r="OEV977" s="26"/>
      <c r="OEW977" s="26"/>
      <c r="OEX977" s="26"/>
      <c r="OEY977" s="26"/>
      <c r="OEZ977" s="26"/>
      <c r="OFA977" s="26"/>
      <c r="OFB977" s="26"/>
      <c r="OFC977" s="26"/>
      <c r="OFD977" s="26"/>
      <c r="OFE977" s="26"/>
      <c r="OFF977" s="26"/>
      <c r="OFG977" s="26"/>
      <c r="OFH977" s="26"/>
      <c r="OFI977" s="26"/>
      <c r="OFJ977" s="26"/>
      <c r="OFK977" s="26"/>
      <c r="OFL977" s="26"/>
      <c r="OFM977" s="26"/>
      <c r="OFN977" s="26"/>
      <c r="OFO977" s="26"/>
      <c r="OFP977" s="26"/>
      <c r="OFQ977" s="26"/>
      <c r="OFR977" s="26"/>
      <c r="OFS977" s="26"/>
      <c r="OFT977" s="26"/>
      <c r="OFU977" s="26"/>
      <c r="OFV977" s="26"/>
      <c r="OFW977" s="26"/>
      <c r="OFX977" s="26"/>
      <c r="OFY977" s="26"/>
      <c r="OFZ977" s="26"/>
      <c r="OGA977" s="26"/>
      <c r="OGB977" s="26"/>
      <c r="OGC977" s="26"/>
      <c r="OGD977" s="26"/>
      <c r="OGE977" s="26"/>
      <c r="OGF977" s="26"/>
      <c r="OGG977" s="26"/>
      <c r="OGH977" s="26"/>
      <c r="OGI977" s="26"/>
      <c r="OGJ977" s="26"/>
      <c r="OGK977" s="26"/>
      <c r="OGL977" s="26"/>
      <c r="OGM977" s="26"/>
      <c r="OGN977" s="26"/>
      <c r="OGO977" s="26"/>
      <c r="OGP977" s="26"/>
      <c r="OGQ977" s="26"/>
      <c r="OGR977" s="26"/>
      <c r="OGS977" s="26"/>
      <c r="OGT977" s="26"/>
      <c r="OGU977" s="26"/>
      <c r="OGV977" s="26"/>
      <c r="OGW977" s="26"/>
      <c r="OGX977" s="26"/>
      <c r="OGY977" s="26"/>
      <c r="OGZ977" s="26"/>
      <c r="OHA977" s="26"/>
      <c r="OHB977" s="26"/>
      <c r="OHC977" s="26"/>
      <c r="OHD977" s="26"/>
      <c r="OHE977" s="26"/>
      <c r="OHF977" s="26"/>
      <c r="OHG977" s="26"/>
      <c r="OHH977" s="26"/>
      <c r="OHI977" s="26"/>
      <c r="OHJ977" s="26"/>
      <c r="OHK977" s="26"/>
      <c r="OHL977" s="26"/>
      <c r="OHM977" s="26"/>
      <c r="OHN977" s="26"/>
      <c r="OHO977" s="26"/>
      <c r="OHP977" s="26"/>
      <c r="OHQ977" s="26"/>
      <c r="OHR977" s="26"/>
      <c r="OHS977" s="26"/>
      <c r="OHT977" s="26"/>
      <c r="OHU977" s="26"/>
      <c r="OHV977" s="26"/>
      <c r="OHW977" s="26"/>
      <c r="OHX977" s="26"/>
      <c r="OHY977" s="26"/>
      <c r="OHZ977" s="26"/>
      <c r="OIA977" s="26"/>
      <c r="OIB977" s="26"/>
      <c r="OIC977" s="26"/>
      <c r="OID977" s="26"/>
      <c r="OIE977" s="26"/>
      <c r="OIF977" s="26"/>
      <c r="OIG977" s="26"/>
      <c r="OIH977" s="26"/>
      <c r="OII977" s="26"/>
      <c r="OIJ977" s="26"/>
      <c r="OIK977" s="26"/>
      <c r="OIL977" s="26"/>
      <c r="OIM977" s="26"/>
      <c r="OIN977" s="26"/>
      <c r="OIO977" s="26"/>
      <c r="OIP977" s="26"/>
      <c r="OIQ977" s="26"/>
      <c r="OIR977" s="26"/>
      <c r="OIS977" s="26"/>
      <c r="OIT977" s="26"/>
      <c r="OIU977" s="26"/>
      <c r="OIV977" s="26"/>
      <c r="OIW977" s="26"/>
      <c r="OIX977" s="26"/>
      <c r="OIY977" s="26"/>
      <c r="OIZ977" s="26"/>
      <c r="OJA977" s="26"/>
      <c r="OJB977" s="26"/>
      <c r="OJC977" s="26"/>
      <c r="OJD977" s="26"/>
      <c r="OJE977" s="26"/>
      <c r="OJF977" s="26"/>
      <c r="OJG977" s="26"/>
      <c r="OJH977" s="26"/>
      <c r="OJI977" s="26"/>
      <c r="OJJ977" s="26"/>
      <c r="OJK977" s="26"/>
      <c r="OJL977" s="26"/>
      <c r="OJM977" s="26"/>
      <c r="OJN977" s="26"/>
      <c r="OJO977" s="26"/>
      <c r="OJP977" s="26"/>
      <c r="OJQ977" s="26"/>
      <c r="OJR977" s="26"/>
      <c r="OJS977" s="26"/>
      <c r="OJT977" s="26"/>
      <c r="OJU977" s="26"/>
      <c r="OJV977" s="26"/>
      <c r="OJW977" s="26"/>
      <c r="OJX977" s="26"/>
      <c r="OJY977" s="26"/>
      <c r="OJZ977" s="26"/>
      <c r="OKA977" s="26"/>
      <c r="OKB977" s="26"/>
      <c r="OKC977" s="26"/>
      <c r="OKD977" s="26"/>
      <c r="OKE977" s="26"/>
      <c r="OKF977" s="26"/>
      <c r="OKG977" s="26"/>
      <c r="OKH977" s="26"/>
      <c r="OKI977" s="26"/>
      <c r="OKJ977" s="26"/>
      <c r="OKK977" s="26"/>
      <c r="OKL977" s="26"/>
      <c r="OKM977" s="26"/>
      <c r="OKN977" s="26"/>
      <c r="OKO977" s="26"/>
      <c r="OKP977" s="26"/>
      <c r="OKQ977" s="26"/>
      <c r="OKR977" s="26"/>
      <c r="OKS977" s="26"/>
      <c r="OKT977" s="26"/>
      <c r="OKU977" s="26"/>
      <c r="OKV977" s="26"/>
      <c r="OKW977" s="26"/>
      <c r="OKX977" s="26"/>
      <c r="OKY977" s="26"/>
      <c r="OKZ977" s="26"/>
      <c r="OLA977" s="26"/>
      <c r="OLB977" s="26"/>
      <c r="OLC977" s="26"/>
      <c r="OLD977" s="26"/>
      <c r="OLE977" s="26"/>
      <c r="OLF977" s="26"/>
      <c r="OLG977" s="26"/>
      <c r="OLH977" s="26"/>
      <c r="OLI977" s="26"/>
      <c r="OLJ977" s="26"/>
      <c r="OLK977" s="26"/>
      <c r="OLL977" s="26"/>
      <c r="OLM977" s="26"/>
      <c r="OLN977" s="26"/>
      <c r="OLO977" s="26"/>
      <c r="OLP977" s="26"/>
      <c r="OLQ977" s="26"/>
      <c r="OLR977" s="26"/>
      <c r="OLS977" s="26"/>
      <c r="OLT977" s="26"/>
      <c r="OLU977" s="26"/>
      <c r="OLV977" s="26"/>
      <c r="OLW977" s="26"/>
      <c r="OLX977" s="26"/>
      <c r="OLY977" s="26"/>
      <c r="OLZ977" s="26"/>
      <c r="OMA977" s="26"/>
      <c r="OMB977" s="26"/>
      <c r="OMC977" s="26"/>
      <c r="OMD977" s="26"/>
      <c r="OME977" s="26"/>
      <c r="OMF977" s="26"/>
      <c r="OMG977" s="26"/>
      <c r="OMH977" s="26"/>
      <c r="OMI977" s="26"/>
      <c r="OMJ977" s="26"/>
      <c r="OMK977" s="26"/>
      <c r="OML977" s="26"/>
      <c r="OMM977" s="26"/>
      <c r="OMN977" s="26"/>
      <c r="OMO977" s="26"/>
      <c r="OMP977" s="26"/>
      <c r="OMQ977" s="26"/>
      <c r="OMR977" s="26"/>
      <c r="OMS977" s="26"/>
      <c r="OMT977" s="26"/>
      <c r="OMU977" s="26"/>
      <c r="OMV977" s="26"/>
      <c r="OMW977" s="26"/>
      <c r="OMX977" s="26"/>
      <c r="OMY977" s="26"/>
      <c r="OMZ977" s="26"/>
      <c r="ONA977" s="26"/>
      <c r="ONB977" s="26"/>
      <c r="ONC977" s="26"/>
      <c r="OND977" s="26"/>
      <c r="ONE977" s="26"/>
      <c r="ONF977" s="26"/>
      <c r="ONG977" s="26"/>
      <c r="ONH977" s="26"/>
      <c r="ONI977" s="26"/>
      <c r="ONJ977" s="26"/>
      <c r="ONK977" s="26"/>
      <c r="ONL977" s="26"/>
      <c r="ONM977" s="26"/>
      <c r="ONN977" s="26"/>
      <c r="ONO977" s="26"/>
      <c r="ONP977" s="26"/>
      <c r="ONQ977" s="26"/>
      <c r="ONR977" s="26"/>
      <c r="ONS977" s="26"/>
      <c r="ONT977" s="26"/>
      <c r="ONU977" s="26"/>
      <c r="ONV977" s="26"/>
      <c r="ONW977" s="26"/>
      <c r="ONX977" s="26"/>
      <c r="ONY977" s="26"/>
      <c r="ONZ977" s="26"/>
      <c r="OOA977" s="26"/>
      <c r="OOB977" s="26"/>
      <c r="OOC977" s="26"/>
      <c r="OOD977" s="26"/>
      <c r="OOE977" s="26"/>
      <c r="OOF977" s="26"/>
      <c r="OOG977" s="26"/>
      <c r="OOH977" s="26"/>
      <c r="OOI977" s="26"/>
      <c r="OOJ977" s="26"/>
      <c r="OOK977" s="26"/>
      <c r="OOL977" s="26"/>
      <c r="OOM977" s="26"/>
      <c r="OON977" s="26"/>
      <c r="OOO977" s="26"/>
      <c r="OOP977" s="26"/>
      <c r="OOQ977" s="26"/>
      <c r="OOR977" s="26"/>
      <c r="OOS977" s="26"/>
      <c r="OOT977" s="26"/>
      <c r="OOU977" s="26"/>
      <c r="OOV977" s="26"/>
      <c r="OOW977" s="26"/>
      <c r="OOX977" s="26"/>
      <c r="OOY977" s="26"/>
      <c r="OOZ977" s="26"/>
      <c r="OPA977" s="26"/>
      <c r="OPB977" s="26"/>
      <c r="OPC977" s="26"/>
      <c r="OPD977" s="26"/>
      <c r="OPE977" s="26"/>
      <c r="OPF977" s="26"/>
      <c r="OPG977" s="26"/>
      <c r="OPH977" s="26"/>
      <c r="OPI977" s="26"/>
      <c r="OPJ977" s="26"/>
      <c r="OPK977" s="26"/>
      <c r="OPL977" s="26"/>
      <c r="OPM977" s="26"/>
      <c r="OPN977" s="26"/>
      <c r="OPO977" s="26"/>
      <c r="OPP977" s="26"/>
      <c r="OPQ977" s="26"/>
      <c r="OPR977" s="26"/>
      <c r="OPS977" s="26"/>
      <c r="OPT977" s="26"/>
      <c r="OPU977" s="26"/>
      <c r="OPV977" s="26"/>
      <c r="OPW977" s="26"/>
      <c r="OPX977" s="26"/>
      <c r="OPY977" s="26"/>
      <c r="OPZ977" s="26"/>
      <c r="OQA977" s="26"/>
      <c r="OQB977" s="26"/>
      <c r="OQC977" s="26"/>
      <c r="OQD977" s="26"/>
      <c r="OQE977" s="26"/>
      <c r="OQF977" s="26"/>
      <c r="OQG977" s="26"/>
      <c r="OQH977" s="26"/>
      <c r="OQI977" s="26"/>
      <c r="OQJ977" s="26"/>
      <c r="OQK977" s="26"/>
      <c r="OQL977" s="26"/>
      <c r="OQM977" s="26"/>
      <c r="OQN977" s="26"/>
      <c r="OQO977" s="26"/>
      <c r="OQP977" s="26"/>
      <c r="OQQ977" s="26"/>
      <c r="OQR977" s="26"/>
      <c r="OQS977" s="26"/>
      <c r="OQT977" s="26"/>
      <c r="OQU977" s="26"/>
      <c r="OQV977" s="26"/>
      <c r="OQW977" s="26"/>
      <c r="OQX977" s="26"/>
      <c r="OQY977" s="26"/>
      <c r="OQZ977" s="26"/>
      <c r="ORA977" s="26"/>
      <c r="ORB977" s="26"/>
      <c r="ORC977" s="26"/>
      <c r="ORD977" s="26"/>
      <c r="ORE977" s="26"/>
      <c r="ORF977" s="26"/>
      <c r="ORG977" s="26"/>
      <c r="ORH977" s="26"/>
      <c r="ORI977" s="26"/>
      <c r="ORJ977" s="26"/>
      <c r="ORK977" s="26"/>
      <c r="ORL977" s="26"/>
      <c r="ORM977" s="26"/>
      <c r="ORN977" s="26"/>
      <c r="ORO977" s="26"/>
      <c r="ORP977" s="26"/>
      <c r="ORQ977" s="26"/>
      <c r="ORR977" s="26"/>
      <c r="ORS977" s="26"/>
      <c r="ORT977" s="26"/>
      <c r="ORU977" s="26"/>
      <c r="ORV977" s="26"/>
      <c r="ORW977" s="26"/>
      <c r="ORX977" s="26"/>
      <c r="ORY977" s="26"/>
      <c r="ORZ977" s="26"/>
      <c r="OSA977" s="26"/>
      <c r="OSB977" s="26"/>
      <c r="OSC977" s="26"/>
      <c r="OSD977" s="26"/>
      <c r="OSE977" s="26"/>
      <c r="OSF977" s="26"/>
      <c r="OSG977" s="26"/>
      <c r="OSH977" s="26"/>
      <c r="OSI977" s="26"/>
      <c r="OSJ977" s="26"/>
      <c r="OSK977" s="26"/>
      <c r="OSL977" s="26"/>
      <c r="OSM977" s="26"/>
      <c r="OSN977" s="26"/>
      <c r="OSO977" s="26"/>
      <c r="OSP977" s="26"/>
      <c r="OSQ977" s="26"/>
      <c r="OSR977" s="26"/>
      <c r="OSS977" s="26"/>
      <c r="OST977" s="26"/>
      <c r="OSU977" s="26"/>
      <c r="OSV977" s="26"/>
      <c r="OSW977" s="26"/>
      <c r="OSX977" s="26"/>
      <c r="OSY977" s="26"/>
      <c r="OSZ977" s="26"/>
      <c r="OTA977" s="26"/>
      <c r="OTB977" s="26"/>
      <c r="OTC977" s="26"/>
      <c r="OTD977" s="26"/>
      <c r="OTE977" s="26"/>
      <c r="OTF977" s="26"/>
      <c r="OTG977" s="26"/>
      <c r="OTH977" s="26"/>
      <c r="OTI977" s="26"/>
      <c r="OTJ977" s="26"/>
      <c r="OTK977" s="26"/>
      <c r="OTL977" s="26"/>
      <c r="OTM977" s="26"/>
      <c r="OTN977" s="26"/>
      <c r="OTO977" s="26"/>
      <c r="OTP977" s="26"/>
      <c r="OTQ977" s="26"/>
      <c r="OTR977" s="26"/>
      <c r="OTS977" s="26"/>
      <c r="OTT977" s="26"/>
      <c r="OTU977" s="26"/>
      <c r="OTV977" s="26"/>
      <c r="OTW977" s="26"/>
      <c r="OTX977" s="26"/>
      <c r="OTY977" s="26"/>
      <c r="OTZ977" s="26"/>
      <c r="OUA977" s="26"/>
      <c r="OUB977" s="26"/>
      <c r="OUC977" s="26"/>
      <c r="OUD977" s="26"/>
      <c r="OUE977" s="26"/>
      <c r="OUF977" s="26"/>
      <c r="OUG977" s="26"/>
      <c r="OUH977" s="26"/>
      <c r="OUI977" s="26"/>
      <c r="OUJ977" s="26"/>
      <c r="OUK977" s="26"/>
      <c r="OUL977" s="26"/>
      <c r="OUM977" s="26"/>
      <c r="OUN977" s="26"/>
      <c r="OUO977" s="26"/>
      <c r="OUP977" s="26"/>
      <c r="OUQ977" s="26"/>
      <c r="OUR977" s="26"/>
      <c r="OUS977" s="26"/>
      <c r="OUT977" s="26"/>
      <c r="OUU977" s="26"/>
      <c r="OUV977" s="26"/>
      <c r="OUW977" s="26"/>
      <c r="OUX977" s="26"/>
      <c r="OUY977" s="26"/>
      <c r="OUZ977" s="26"/>
      <c r="OVA977" s="26"/>
      <c r="OVB977" s="26"/>
      <c r="OVC977" s="26"/>
      <c r="OVD977" s="26"/>
      <c r="OVE977" s="26"/>
      <c r="OVF977" s="26"/>
      <c r="OVG977" s="26"/>
      <c r="OVH977" s="26"/>
      <c r="OVI977" s="26"/>
      <c r="OVJ977" s="26"/>
      <c r="OVK977" s="26"/>
      <c r="OVL977" s="26"/>
      <c r="OVM977" s="26"/>
      <c r="OVN977" s="26"/>
      <c r="OVO977" s="26"/>
      <c r="OVP977" s="26"/>
      <c r="OVQ977" s="26"/>
      <c r="OVR977" s="26"/>
      <c r="OVS977" s="26"/>
      <c r="OVT977" s="26"/>
      <c r="OVU977" s="26"/>
      <c r="OVV977" s="26"/>
      <c r="OVW977" s="26"/>
      <c r="OVX977" s="26"/>
      <c r="OVY977" s="26"/>
      <c r="OVZ977" s="26"/>
      <c r="OWA977" s="26"/>
      <c r="OWB977" s="26"/>
      <c r="OWC977" s="26"/>
      <c r="OWD977" s="26"/>
      <c r="OWE977" s="26"/>
      <c r="OWF977" s="26"/>
      <c r="OWG977" s="26"/>
      <c r="OWH977" s="26"/>
      <c r="OWI977" s="26"/>
      <c r="OWJ977" s="26"/>
      <c r="OWK977" s="26"/>
      <c r="OWL977" s="26"/>
      <c r="OWM977" s="26"/>
      <c r="OWN977" s="26"/>
      <c r="OWO977" s="26"/>
      <c r="OWP977" s="26"/>
      <c r="OWQ977" s="26"/>
      <c r="OWR977" s="26"/>
      <c r="OWS977" s="26"/>
      <c r="OWT977" s="26"/>
      <c r="OWU977" s="26"/>
      <c r="OWV977" s="26"/>
      <c r="OWW977" s="26"/>
      <c r="OWX977" s="26"/>
      <c r="OWY977" s="26"/>
      <c r="OWZ977" s="26"/>
      <c r="OXA977" s="26"/>
      <c r="OXB977" s="26"/>
      <c r="OXC977" s="26"/>
      <c r="OXD977" s="26"/>
      <c r="OXE977" s="26"/>
      <c r="OXF977" s="26"/>
      <c r="OXG977" s="26"/>
      <c r="OXH977" s="26"/>
      <c r="OXI977" s="26"/>
      <c r="OXJ977" s="26"/>
      <c r="OXK977" s="26"/>
      <c r="OXL977" s="26"/>
      <c r="OXM977" s="26"/>
      <c r="OXN977" s="26"/>
      <c r="OXO977" s="26"/>
      <c r="OXP977" s="26"/>
      <c r="OXQ977" s="26"/>
      <c r="OXR977" s="26"/>
      <c r="OXS977" s="26"/>
      <c r="OXT977" s="26"/>
      <c r="OXU977" s="26"/>
      <c r="OXV977" s="26"/>
      <c r="OXW977" s="26"/>
      <c r="OXX977" s="26"/>
      <c r="OXY977" s="26"/>
      <c r="OXZ977" s="26"/>
      <c r="OYA977" s="26"/>
      <c r="OYB977" s="26"/>
      <c r="OYC977" s="26"/>
      <c r="OYD977" s="26"/>
      <c r="OYE977" s="26"/>
      <c r="OYF977" s="26"/>
      <c r="OYG977" s="26"/>
      <c r="OYH977" s="26"/>
      <c r="OYI977" s="26"/>
      <c r="OYJ977" s="26"/>
      <c r="OYK977" s="26"/>
      <c r="OYL977" s="26"/>
      <c r="OYM977" s="26"/>
      <c r="OYN977" s="26"/>
      <c r="OYO977" s="26"/>
      <c r="OYP977" s="26"/>
      <c r="OYQ977" s="26"/>
      <c r="OYR977" s="26"/>
      <c r="OYS977" s="26"/>
      <c r="OYT977" s="26"/>
      <c r="OYU977" s="26"/>
      <c r="OYV977" s="26"/>
      <c r="OYW977" s="26"/>
      <c r="OYX977" s="26"/>
      <c r="OYY977" s="26"/>
      <c r="OYZ977" s="26"/>
      <c r="OZA977" s="26"/>
      <c r="OZB977" s="26"/>
      <c r="OZC977" s="26"/>
      <c r="OZD977" s="26"/>
      <c r="OZE977" s="26"/>
      <c r="OZF977" s="26"/>
      <c r="OZG977" s="26"/>
      <c r="OZH977" s="26"/>
      <c r="OZI977" s="26"/>
      <c r="OZJ977" s="26"/>
      <c r="OZK977" s="26"/>
      <c r="OZL977" s="26"/>
      <c r="OZM977" s="26"/>
      <c r="OZN977" s="26"/>
      <c r="OZO977" s="26"/>
      <c r="OZP977" s="26"/>
      <c r="OZQ977" s="26"/>
      <c r="OZR977" s="26"/>
      <c r="OZS977" s="26"/>
      <c r="OZT977" s="26"/>
      <c r="OZU977" s="26"/>
      <c r="OZV977" s="26"/>
      <c r="OZW977" s="26"/>
      <c r="OZX977" s="26"/>
      <c r="OZY977" s="26"/>
      <c r="OZZ977" s="26"/>
      <c r="PAA977" s="26"/>
      <c r="PAB977" s="26"/>
      <c r="PAC977" s="26"/>
      <c r="PAD977" s="26"/>
      <c r="PAE977" s="26"/>
      <c r="PAF977" s="26"/>
      <c r="PAG977" s="26"/>
      <c r="PAH977" s="26"/>
      <c r="PAI977" s="26"/>
      <c r="PAJ977" s="26"/>
      <c r="PAK977" s="26"/>
      <c r="PAL977" s="26"/>
      <c r="PAM977" s="26"/>
      <c r="PAN977" s="26"/>
      <c r="PAO977" s="26"/>
      <c r="PAP977" s="26"/>
      <c r="PAQ977" s="26"/>
      <c r="PAR977" s="26"/>
      <c r="PAS977" s="26"/>
      <c r="PAT977" s="26"/>
      <c r="PAU977" s="26"/>
      <c r="PAV977" s="26"/>
      <c r="PAW977" s="26"/>
      <c r="PAX977" s="26"/>
      <c r="PAY977" s="26"/>
      <c r="PAZ977" s="26"/>
      <c r="PBA977" s="26"/>
      <c r="PBB977" s="26"/>
      <c r="PBC977" s="26"/>
      <c r="PBD977" s="26"/>
      <c r="PBE977" s="26"/>
      <c r="PBF977" s="26"/>
      <c r="PBG977" s="26"/>
      <c r="PBH977" s="26"/>
      <c r="PBI977" s="26"/>
      <c r="PBJ977" s="26"/>
      <c r="PBK977" s="26"/>
      <c r="PBL977" s="26"/>
      <c r="PBM977" s="26"/>
      <c r="PBN977" s="26"/>
      <c r="PBO977" s="26"/>
      <c r="PBP977" s="26"/>
      <c r="PBQ977" s="26"/>
      <c r="PBR977" s="26"/>
      <c r="PBS977" s="26"/>
      <c r="PBT977" s="26"/>
      <c r="PBU977" s="26"/>
      <c r="PBV977" s="26"/>
      <c r="PBW977" s="26"/>
      <c r="PBX977" s="26"/>
      <c r="PBY977" s="26"/>
      <c r="PBZ977" s="26"/>
      <c r="PCA977" s="26"/>
      <c r="PCB977" s="26"/>
      <c r="PCC977" s="26"/>
      <c r="PCD977" s="26"/>
      <c r="PCE977" s="26"/>
      <c r="PCF977" s="26"/>
      <c r="PCG977" s="26"/>
      <c r="PCH977" s="26"/>
      <c r="PCI977" s="26"/>
      <c r="PCJ977" s="26"/>
      <c r="PCK977" s="26"/>
      <c r="PCL977" s="26"/>
      <c r="PCM977" s="26"/>
      <c r="PCN977" s="26"/>
      <c r="PCO977" s="26"/>
      <c r="PCP977" s="26"/>
      <c r="PCQ977" s="26"/>
      <c r="PCR977" s="26"/>
      <c r="PCS977" s="26"/>
      <c r="PCT977" s="26"/>
      <c r="PCU977" s="26"/>
      <c r="PCV977" s="26"/>
      <c r="PCW977" s="26"/>
      <c r="PCX977" s="26"/>
      <c r="PCY977" s="26"/>
      <c r="PCZ977" s="26"/>
      <c r="PDA977" s="26"/>
      <c r="PDB977" s="26"/>
      <c r="PDC977" s="26"/>
      <c r="PDD977" s="26"/>
      <c r="PDE977" s="26"/>
      <c r="PDF977" s="26"/>
      <c r="PDG977" s="26"/>
      <c r="PDH977" s="26"/>
      <c r="PDI977" s="26"/>
      <c r="PDJ977" s="26"/>
      <c r="PDK977" s="26"/>
      <c r="PDL977" s="26"/>
      <c r="PDM977" s="26"/>
      <c r="PDN977" s="26"/>
      <c r="PDO977" s="26"/>
      <c r="PDP977" s="26"/>
      <c r="PDQ977" s="26"/>
      <c r="PDR977" s="26"/>
      <c r="PDS977" s="26"/>
      <c r="PDT977" s="26"/>
      <c r="PDU977" s="26"/>
      <c r="PDV977" s="26"/>
      <c r="PDW977" s="26"/>
      <c r="PDX977" s="26"/>
      <c r="PDY977" s="26"/>
      <c r="PDZ977" s="26"/>
      <c r="PEA977" s="26"/>
      <c r="PEB977" s="26"/>
      <c r="PEC977" s="26"/>
      <c r="PED977" s="26"/>
      <c r="PEE977" s="26"/>
      <c r="PEF977" s="26"/>
      <c r="PEG977" s="26"/>
      <c r="PEH977" s="26"/>
      <c r="PEI977" s="26"/>
      <c r="PEJ977" s="26"/>
      <c r="PEK977" s="26"/>
      <c r="PEL977" s="26"/>
      <c r="PEM977" s="26"/>
      <c r="PEN977" s="26"/>
      <c r="PEO977" s="26"/>
      <c r="PEP977" s="26"/>
      <c r="PEQ977" s="26"/>
      <c r="PER977" s="26"/>
      <c r="PES977" s="26"/>
      <c r="PET977" s="26"/>
      <c r="PEU977" s="26"/>
      <c r="PEV977" s="26"/>
      <c r="PEW977" s="26"/>
      <c r="PEX977" s="26"/>
      <c r="PEY977" s="26"/>
      <c r="PEZ977" s="26"/>
      <c r="PFA977" s="26"/>
      <c r="PFB977" s="26"/>
      <c r="PFC977" s="26"/>
      <c r="PFD977" s="26"/>
      <c r="PFE977" s="26"/>
      <c r="PFF977" s="26"/>
      <c r="PFG977" s="26"/>
      <c r="PFH977" s="26"/>
      <c r="PFI977" s="26"/>
      <c r="PFJ977" s="26"/>
      <c r="PFK977" s="26"/>
      <c r="PFL977" s="26"/>
      <c r="PFM977" s="26"/>
      <c r="PFN977" s="26"/>
      <c r="PFO977" s="26"/>
      <c r="PFP977" s="26"/>
      <c r="PFQ977" s="26"/>
      <c r="PFR977" s="26"/>
      <c r="PFS977" s="26"/>
      <c r="PFT977" s="26"/>
      <c r="PFU977" s="26"/>
      <c r="PFV977" s="26"/>
      <c r="PFW977" s="26"/>
      <c r="PFX977" s="26"/>
      <c r="PFY977" s="26"/>
      <c r="PFZ977" s="26"/>
      <c r="PGA977" s="26"/>
      <c r="PGB977" s="26"/>
      <c r="PGC977" s="26"/>
      <c r="PGD977" s="26"/>
      <c r="PGE977" s="26"/>
      <c r="PGF977" s="26"/>
      <c r="PGG977" s="26"/>
      <c r="PGH977" s="26"/>
      <c r="PGI977" s="26"/>
      <c r="PGJ977" s="26"/>
      <c r="PGK977" s="26"/>
      <c r="PGL977" s="26"/>
      <c r="PGM977" s="26"/>
      <c r="PGN977" s="26"/>
      <c r="PGO977" s="26"/>
      <c r="PGP977" s="26"/>
      <c r="PGQ977" s="26"/>
      <c r="PGR977" s="26"/>
      <c r="PGS977" s="26"/>
      <c r="PGT977" s="26"/>
      <c r="PGU977" s="26"/>
      <c r="PGV977" s="26"/>
      <c r="PGW977" s="26"/>
      <c r="PGX977" s="26"/>
      <c r="PGY977" s="26"/>
      <c r="PGZ977" s="26"/>
      <c r="PHA977" s="26"/>
      <c r="PHB977" s="26"/>
      <c r="PHC977" s="26"/>
      <c r="PHD977" s="26"/>
      <c r="PHE977" s="26"/>
      <c r="PHF977" s="26"/>
      <c r="PHG977" s="26"/>
      <c r="PHH977" s="26"/>
      <c r="PHI977" s="26"/>
      <c r="PHJ977" s="26"/>
      <c r="PHK977" s="26"/>
      <c r="PHL977" s="26"/>
      <c r="PHM977" s="26"/>
      <c r="PHN977" s="26"/>
      <c r="PHO977" s="26"/>
      <c r="PHP977" s="26"/>
      <c r="PHQ977" s="26"/>
      <c r="PHR977" s="26"/>
      <c r="PHS977" s="26"/>
      <c r="PHT977" s="26"/>
      <c r="PHU977" s="26"/>
      <c r="PHV977" s="26"/>
      <c r="PHW977" s="26"/>
      <c r="PHX977" s="26"/>
      <c r="PHY977" s="26"/>
      <c r="PHZ977" s="26"/>
      <c r="PIA977" s="26"/>
      <c r="PIB977" s="26"/>
      <c r="PIC977" s="26"/>
      <c r="PID977" s="26"/>
      <c r="PIE977" s="26"/>
      <c r="PIF977" s="26"/>
      <c r="PIG977" s="26"/>
      <c r="PIH977" s="26"/>
      <c r="PII977" s="26"/>
      <c r="PIJ977" s="26"/>
      <c r="PIK977" s="26"/>
      <c r="PIL977" s="26"/>
      <c r="PIM977" s="26"/>
      <c r="PIN977" s="26"/>
      <c r="PIO977" s="26"/>
      <c r="PIP977" s="26"/>
      <c r="PIQ977" s="26"/>
      <c r="PIR977" s="26"/>
      <c r="PIS977" s="26"/>
      <c r="PIT977" s="26"/>
      <c r="PIU977" s="26"/>
      <c r="PIV977" s="26"/>
      <c r="PIW977" s="26"/>
      <c r="PIX977" s="26"/>
      <c r="PIY977" s="26"/>
      <c r="PIZ977" s="26"/>
      <c r="PJA977" s="26"/>
      <c r="PJB977" s="26"/>
      <c r="PJC977" s="26"/>
      <c r="PJD977" s="26"/>
      <c r="PJE977" s="26"/>
      <c r="PJF977" s="26"/>
      <c r="PJG977" s="26"/>
      <c r="PJH977" s="26"/>
      <c r="PJI977" s="26"/>
      <c r="PJJ977" s="26"/>
      <c r="PJK977" s="26"/>
      <c r="PJL977" s="26"/>
      <c r="PJM977" s="26"/>
      <c r="PJN977" s="26"/>
      <c r="PJO977" s="26"/>
      <c r="PJP977" s="26"/>
      <c r="PJQ977" s="26"/>
      <c r="PJR977" s="26"/>
      <c r="PJS977" s="26"/>
      <c r="PJT977" s="26"/>
      <c r="PJU977" s="26"/>
      <c r="PJV977" s="26"/>
      <c r="PJW977" s="26"/>
      <c r="PJX977" s="26"/>
      <c r="PJY977" s="26"/>
      <c r="PJZ977" s="26"/>
      <c r="PKA977" s="26"/>
      <c r="PKB977" s="26"/>
      <c r="PKC977" s="26"/>
      <c r="PKD977" s="26"/>
      <c r="PKE977" s="26"/>
      <c r="PKF977" s="26"/>
      <c r="PKG977" s="26"/>
      <c r="PKH977" s="26"/>
      <c r="PKI977" s="26"/>
      <c r="PKJ977" s="26"/>
      <c r="PKK977" s="26"/>
      <c r="PKL977" s="26"/>
      <c r="PKM977" s="26"/>
      <c r="PKN977" s="26"/>
      <c r="PKO977" s="26"/>
      <c r="PKP977" s="26"/>
      <c r="PKQ977" s="26"/>
      <c r="PKR977" s="26"/>
      <c r="PKS977" s="26"/>
      <c r="PKT977" s="26"/>
      <c r="PKU977" s="26"/>
      <c r="PKV977" s="26"/>
      <c r="PKW977" s="26"/>
      <c r="PKX977" s="26"/>
      <c r="PKY977" s="26"/>
      <c r="PKZ977" s="26"/>
      <c r="PLA977" s="26"/>
      <c r="PLB977" s="26"/>
      <c r="PLC977" s="26"/>
      <c r="PLD977" s="26"/>
      <c r="PLE977" s="26"/>
      <c r="PLF977" s="26"/>
      <c r="PLG977" s="26"/>
      <c r="PLH977" s="26"/>
      <c r="PLI977" s="26"/>
      <c r="PLJ977" s="26"/>
      <c r="PLK977" s="26"/>
      <c r="PLL977" s="26"/>
      <c r="PLM977" s="26"/>
      <c r="PLN977" s="26"/>
      <c r="PLO977" s="26"/>
      <c r="PLP977" s="26"/>
      <c r="PLQ977" s="26"/>
      <c r="PLR977" s="26"/>
      <c r="PLS977" s="26"/>
      <c r="PLT977" s="26"/>
      <c r="PLU977" s="26"/>
      <c r="PLV977" s="26"/>
      <c r="PLW977" s="26"/>
      <c r="PLX977" s="26"/>
      <c r="PLY977" s="26"/>
      <c r="PLZ977" s="26"/>
      <c r="PMA977" s="26"/>
      <c r="PMB977" s="26"/>
      <c r="PMC977" s="26"/>
      <c r="PMD977" s="26"/>
      <c r="PME977" s="26"/>
      <c r="PMF977" s="26"/>
      <c r="PMG977" s="26"/>
      <c r="PMH977" s="26"/>
      <c r="PMI977" s="26"/>
      <c r="PMJ977" s="26"/>
      <c r="PMK977" s="26"/>
      <c r="PML977" s="26"/>
      <c r="PMM977" s="26"/>
      <c r="PMN977" s="26"/>
      <c r="PMO977" s="26"/>
      <c r="PMP977" s="26"/>
      <c r="PMQ977" s="26"/>
      <c r="PMR977" s="26"/>
      <c r="PMS977" s="26"/>
      <c r="PMT977" s="26"/>
      <c r="PMU977" s="26"/>
      <c r="PMV977" s="26"/>
      <c r="PMW977" s="26"/>
      <c r="PMX977" s="26"/>
      <c r="PMY977" s="26"/>
      <c r="PMZ977" s="26"/>
      <c r="PNA977" s="26"/>
      <c r="PNB977" s="26"/>
      <c r="PNC977" s="26"/>
      <c r="PND977" s="26"/>
      <c r="PNE977" s="26"/>
      <c r="PNF977" s="26"/>
      <c r="PNG977" s="26"/>
      <c r="PNH977" s="26"/>
      <c r="PNI977" s="26"/>
      <c r="PNJ977" s="26"/>
      <c r="PNK977" s="26"/>
      <c r="PNL977" s="26"/>
      <c r="PNM977" s="26"/>
      <c r="PNN977" s="26"/>
      <c r="PNO977" s="26"/>
      <c r="PNP977" s="26"/>
      <c r="PNQ977" s="26"/>
      <c r="PNR977" s="26"/>
      <c r="PNS977" s="26"/>
      <c r="PNT977" s="26"/>
      <c r="PNU977" s="26"/>
      <c r="PNV977" s="26"/>
      <c r="PNW977" s="26"/>
      <c r="PNX977" s="26"/>
      <c r="PNY977" s="26"/>
      <c r="PNZ977" s="26"/>
      <c r="POA977" s="26"/>
      <c r="POB977" s="26"/>
      <c r="POC977" s="26"/>
      <c r="POD977" s="26"/>
      <c r="POE977" s="26"/>
      <c r="POF977" s="26"/>
      <c r="POG977" s="26"/>
      <c r="POH977" s="26"/>
      <c r="POI977" s="26"/>
      <c r="POJ977" s="26"/>
      <c r="POK977" s="26"/>
      <c r="POL977" s="26"/>
      <c r="POM977" s="26"/>
      <c r="PON977" s="26"/>
      <c r="POO977" s="26"/>
      <c r="POP977" s="26"/>
      <c r="POQ977" s="26"/>
      <c r="POR977" s="26"/>
      <c r="POS977" s="26"/>
      <c r="POT977" s="26"/>
      <c r="POU977" s="26"/>
      <c r="POV977" s="26"/>
      <c r="POW977" s="26"/>
      <c r="POX977" s="26"/>
      <c r="POY977" s="26"/>
      <c r="POZ977" s="26"/>
      <c r="PPA977" s="26"/>
      <c r="PPB977" s="26"/>
      <c r="PPC977" s="26"/>
      <c r="PPD977" s="26"/>
      <c r="PPE977" s="26"/>
      <c r="PPF977" s="26"/>
      <c r="PPG977" s="26"/>
      <c r="PPH977" s="26"/>
      <c r="PPI977" s="26"/>
      <c r="PPJ977" s="26"/>
      <c r="PPK977" s="26"/>
      <c r="PPL977" s="26"/>
      <c r="PPM977" s="26"/>
      <c r="PPN977" s="26"/>
      <c r="PPO977" s="26"/>
      <c r="PPP977" s="26"/>
      <c r="PPQ977" s="26"/>
      <c r="PPR977" s="26"/>
      <c r="PPS977" s="26"/>
      <c r="PPT977" s="26"/>
      <c r="PPU977" s="26"/>
      <c r="PPV977" s="26"/>
      <c r="PPW977" s="26"/>
      <c r="PPX977" s="26"/>
      <c r="PPY977" s="26"/>
      <c r="PPZ977" s="26"/>
      <c r="PQA977" s="26"/>
      <c r="PQB977" s="26"/>
      <c r="PQC977" s="26"/>
      <c r="PQD977" s="26"/>
      <c r="PQE977" s="26"/>
      <c r="PQF977" s="26"/>
      <c r="PQG977" s="26"/>
      <c r="PQH977" s="26"/>
      <c r="PQI977" s="26"/>
      <c r="PQJ977" s="26"/>
      <c r="PQK977" s="26"/>
      <c r="PQL977" s="26"/>
      <c r="PQM977" s="26"/>
      <c r="PQN977" s="26"/>
      <c r="PQO977" s="26"/>
      <c r="PQP977" s="26"/>
      <c r="PQQ977" s="26"/>
      <c r="PQR977" s="26"/>
      <c r="PQS977" s="26"/>
      <c r="PQT977" s="26"/>
      <c r="PQU977" s="26"/>
      <c r="PQV977" s="26"/>
      <c r="PQW977" s="26"/>
      <c r="PQX977" s="26"/>
      <c r="PQY977" s="26"/>
      <c r="PQZ977" s="26"/>
      <c r="PRA977" s="26"/>
      <c r="PRB977" s="26"/>
      <c r="PRC977" s="26"/>
      <c r="PRD977" s="26"/>
      <c r="PRE977" s="26"/>
      <c r="PRF977" s="26"/>
      <c r="PRG977" s="26"/>
      <c r="PRH977" s="26"/>
      <c r="PRI977" s="26"/>
      <c r="PRJ977" s="26"/>
      <c r="PRK977" s="26"/>
      <c r="PRL977" s="26"/>
      <c r="PRM977" s="26"/>
      <c r="PRN977" s="26"/>
      <c r="PRO977" s="26"/>
      <c r="PRP977" s="26"/>
      <c r="PRQ977" s="26"/>
      <c r="PRR977" s="26"/>
      <c r="PRS977" s="26"/>
      <c r="PRT977" s="26"/>
      <c r="PRU977" s="26"/>
      <c r="PRV977" s="26"/>
      <c r="PRW977" s="26"/>
      <c r="PRX977" s="26"/>
      <c r="PRY977" s="26"/>
      <c r="PRZ977" s="26"/>
      <c r="PSA977" s="26"/>
      <c r="PSB977" s="26"/>
      <c r="PSC977" s="26"/>
      <c r="PSD977" s="26"/>
      <c r="PSE977" s="26"/>
      <c r="PSF977" s="26"/>
      <c r="PSG977" s="26"/>
      <c r="PSH977" s="26"/>
      <c r="PSI977" s="26"/>
      <c r="PSJ977" s="26"/>
      <c r="PSK977" s="26"/>
      <c r="PSL977" s="26"/>
      <c r="PSM977" s="26"/>
      <c r="PSN977" s="26"/>
      <c r="PSO977" s="26"/>
      <c r="PSP977" s="26"/>
      <c r="PSQ977" s="26"/>
      <c r="PSR977" s="26"/>
      <c r="PSS977" s="26"/>
      <c r="PST977" s="26"/>
      <c r="PSU977" s="26"/>
      <c r="PSV977" s="26"/>
      <c r="PSW977" s="26"/>
      <c r="PSX977" s="26"/>
      <c r="PSY977" s="26"/>
      <c r="PSZ977" s="26"/>
      <c r="PTA977" s="26"/>
      <c r="PTB977" s="26"/>
      <c r="PTC977" s="26"/>
      <c r="PTD977" s="26"/>
      <c r="PTE977" s="26"/>
      <c r="PTF977" s="26"/>
      <c r="PTG977" s="26"/>
      <c r="PTH977" s="26"/>
      <c r="PTI977" s="26"/>
      <c r="PTJ977" s="26"/>
      <c r="PTK977" s="26"/>
      <c r="PTL977" s="26"/>
      <c r="PTM977" s="26"/>
      <c r="PTN977" s="26"/>
      <c r="PTO977" s="26"/>
      <c r="PTP977" s="26"/>
      <c r="PTQ977" s="26"/>
      <c r="PTR977" s="26"/>
      <c r="PTS977" s="26"/>
      <c r="PTT977" s="26"/>
      <c r="PTU977" s="26"/>
      <c r="PTV977" s="26"/>
      <c r="PTW977" s="26"/>
      <c r="PTX977" s="26"/>
      <c r="PTY977" s="26"/>
      <c r="PTZ977" s="26"/>
      <c r="PUA977" s="26"/>
      <c r="PUB977" s="26"/>
      <c r="PUC977" s="26"/>
      <c r="PUD977" s="26"/>
      <c r="PUE977" s="26"/>
      <c r="PUF977" s="26"/>
      <c r="PUG977" s="26"/>
      <c r="PUH977" s="26"/>
      <c r="PUI977" s="26"/>
      <c r="PUJ977" s="26"/>
      <c r="PUK977" s="26"/>
      <c r="PUL977" s="26"/>
      <c r="PUM977" s="26"/>
      <c r="PUN977" s="26"/>
      <c r="PUO977" s="26"/>
      <c r="PUP977" s="26"/>
      <c r="PUQ977" s="26"/>
      <c r="PUR977" s="26"/>
      <c r="PUS977" s="26"/>
      <c r="PUT977" s="26"/>
      <c r="PUU977" s="26"/>
      <c r="PUV977" s="26"/>
      <c r="PUW977" s="26"/>
      <c r="PUX977" s="26"/>
      <c r="PUY977" s="26"/>
      <c r="PUZ977" s="26"/>
      <c r="PVA977" s="26"/>
      <c r="PVB977" s="26"/>
      <c r="PVC977" s="26"/>
      <c r="PVD977" s="26"/>
      <c r="PVE977" s="26"/>
      <c r="PVF977" s="26"/>
      <c r="PVG977" s="26"/>
      <c r="PVH977" s="26"/>
      <c r="PVI977" s="26"/>
      <c r="PVJ977" s="26"/>
      <c r="PVK977" s="26"/>
      <c r="PVL977" s="26"/>
      <c r="PVM977" s="26"/>
      <c r="PVN977" s="26"/>
      <c r="PVO977" s="26"/>
      <c r="PVP977" s="26"/>
      <c r="PVQ977" s="26"/>
      <c r="PVR977" s="26"/>
      <c r="PVS977" s="26"/>
      <c r="PVT977" s="26"/>
      <c r="PVU977" s="26"/>
      <c r="PVV977" s="26"/>
      <c r="PVW977" s="26"/>
      <c r="PVX977" s="26"/>
      <c r="PVY977" s="26"/>
      <c r="PVZ977" s="26"/>
      <c r="PWA977" s="26"/>
      <c r="PWB977" s="26"/>
      <c r="PWC977" s="26"/>
      <c r="PWD977" s="26"/>
      <c r="PWE977" s="26"/>
      <c r="PWF977" s="26"/>
      <c r="PWG977" s="26"/>
      <c r="PWH977" s="26"/>
      <c r="PWI977" s="26"/>
      <c r="PWJ977" s="26"/>
      <c r="PWK977" s="26"/>
      <c r="PWL977" s="26"/>
      <c r="PWM977" s="26"/>
      <c r="PWN977" s="26"/>
      <c r="PWO977" s="26"/>
      <c r="PWP977" s="26"/>
      <c r="PWQ977" s="26"/>
      <c r="PWR977" s="26"/>
      <c r="PWS977" s="26"/>
      <c r="PWT977" s="26"/>
      <c r="PWU977" s="26"/>
      <c r="PWV977" s="26"/>
      <c r="PWW977" s="26"/>
      <c r="PWX977" s="26"/>
      <c r="PWY977" s="26"/>
      <c r="PWZ977" s="26"/>
      <c r="PXA977" s="26"/>
      <c r="PXB977" s="26"/>
      <c r="PXC977" s="26"/>
      <c r="PXD977" s="26"/>
      <c r="PXE977" s="26"/>
      <c r="PXF977" s="26"/>
      <c r="PXG977" s="26"/>
      <c r="PXH977" s="26"/>
      <c r="PXI977" s="26"/>
      <c r="PXJ977" s="26"/>
      <c r="PXK977" s="26"/>
      <c r="PXL977" s="26"/>
      <c r="PXM977" s="26"/>
      <c r="PXN977" s="26"/>
      <c r="PXO977" s="26"/>
      <c r="PXP977" s="26"/>
      <c r="PXQ977" s="26"/>
      <c r="PXR977" s="26"/>
      <c r="PXS977" s="26"/>
      <c r="PXT977" s="26"/>
      <c r="PXU977" s="26"/>
      <c r="PXV977" s="26"/>
      <c r="PXW977" s="26"/>
      <c r="PXX977" s="26"/>
      <c r="PXY977" s="26"/>
      <c r="PXZ977" s="26"/>
      <c r="PYA977" s="26"/>
      <c r="PYB977" s="26"/>
      <c r="PYC977" s="26"/>
      <c r="PYD977" s="26"/>
      <c r="PYE977" s="26"/>
      <c r="PYF977" s="26"/>
      <c r="PYG977" s="26"/>
      <c r="PYH977" s="26"/>
      <c r="PYI977" s="26"/>
      <c r="PYJ977" s="26"/>
      <c r="PYK977" s="26"/>
      <c r="PYL977" s="26"/>
      <c r="PYM977" s="26"/>
      <c r="PYN977" s="26"/>
      <c r="PYO977" s="26"/>
      <c r="PYP977" s="26"/>
      <c r="PYQ977" s="26"/>
      <c r="PYR977" s="26"/>
      <c r="PYS977" s="26"/>
      <c r="PYT977" s="26"/>
      <c r="PYU977" s="26"/>
      <c r="PYV977" s="26"/>
      <c r="PYW977" s="26"/>
      <c r="PYX977" s="26"/>
      <c r="PYY977" s="26"/>
      <c r="PYZ977" s="26"/>
      <c r="PZA977" s="26"/>
      <c r="PZB977" s="26"/>
      <c r="PZC977" s="26"/>
      <c r="PZD977" s="26"/>
      <c r="PZE977" s="26"/>
      <c r="PZF977" s="26"/>
      <c r="PZG977" s="26"/>
      <c r="PZH977" s="26"/>
      <c r="PZI977" s="26"/>
      <c r="PZJ977" s="26"/>
      <c r="PZK977" s="26"/>
      <c r="PZL977" s="26"/>
      <c r="PZM977" s="26"/>
      <c r="PZN977" s="26"/>
      <c r="PZO977" s="26"/>
      <c r="PZP977" s="26"/>
      <c r="PZQ977" s="26"/>
      <c r="PZR977" s="26"/>
      <c r="PZS977" s="26"/>
      <c r="PZT977" s="26"/>
      <c r="PZU977" s="26"/>
      <c r="PZV977" s="26"/>
      <c r="PZW977" s="26"/>
      <c r="PZX977" s="26"/>
      <c r="PZY977" s="26"/>
      <c r="PZZ977" s="26"/>
      <c r="QAA977" s="26"/>
      <c r="QAB977" s="26"/>
      <c r="QAC977" s="26"/>
      <c r="QAD977" s="26"/>
      <c r="QAE977" s="26"/>
      <c r="QAF977" s="26"/>
      <c r="QAG977" s="26"/>
      <c r="QAH977" s="26"/>
      <c r="QAI977" s="26"/>
      <c r="QAJ977" s="26"/>
      <c r="QAK977" s="26"/>
      <c r="QAL977" s="26"/>
      <c r="QAM977" s="26"/>
      <c r="QAN977" s="26"/>
      <c r="QAO977" s="26"/>
      <c r="QAP977" s="26"/>
      <c r="QAQ977" s="26"/>
      <c r="QAR977" s="26"/>
      <c r="QAS977" s="26"/>
      <c r="QAT977" s="26"/>
      <c r="QAU977" s="26"/>
      <c r="QAV977" s="26"/>
      <c r="QAW977" s="26"/>
      <c r="QAX977" s="26"/>
      <c r="QAY977" s="26"/>
      <c r="QAZ977" s="26"/>
      <c r="QBA977" s="26"/>
      <c r="QBB977" s="26"/>
      <c r="QBC977" s="26"/>
      <c r="QBD977" s="26"/>
      <c r="QBE977" s="26"/>
      <c r="QBF977" s="26"/>
      <c r="QBG977" s="26"/>
      <c r="QBH977" s="26"/>
      <c r="QBI977" s="26"/>
      <c r="QBJ977" s="26"/>
      <c r="QBK977" s="26"/>
      <c r="QBL977" s="26"/>
      <c r="QBM977" s="26"/>
      <c r="QBN977" s="26"/>
      <c r="QBO977" s="26"/>
      <c r="QBP977" s="26"/>
      <c r="QBQ977" s="26"/>
      <c r="QBR977" s="26"/>
      <c r="QBS977" s="26"/>
      <c r="QBT977" s="26"/>
      <c r="QBU977" s="26"/>
      <c r="QBV977" s="26"/>
      <c r="QBW977" s="26"/>
      <c r="QBX977" s="26"/>
      <c r="QBY977" s="26"/>
      <c r="QBZ977" s="26"/>
      <c r="QCA977" s="26"/>
      <c r="QCB977" s="26"/>
      <c r="QCC977" s="26"/>
      <c r="QCD977" s="26"/>
      <c r="QCE977" s="26"/>
      <c r="QCF977" s="26"/>
      <c r="QCG977" s="26"/>
      <c r="QCH977" s="26"/>
      <c r="QCI977" s="26"/>
      <c r="QCJ977" s="26"/>
      <c r="QCK977" s="26"/>
      <c r="QCL977" s="26"/>
      <c r="QCM977" s="26"/>
      <c r="QCN977" s="26"/>
      <c r="QCO977" s="26"/>
      <c r="QCP977" s="26"/>
      <c r="QCQ977" s="26"/>
      <c r="QCR977" s="26"/>
      <c r="QCS977" s="26"/>
      <c r="QCT977" s="26"/>
      <c r="QCU977" s="26"/>
      <c r="QCV977" s="26"/>
      <c r="QCW977" s="26"/>
      <c r="QCX977" s="26"/>
      <c r="QCY977" s="26"/>
      <c r="QCZ977" s="26"/>
      <c r="QDA977" s="26"/>
      <c r="QDB977" s="26"/>
      <c r="QDC977" s="26"/>
      <c r="QDD977" s="26"/>
      <c r="QDE977" s="26"/>
      <c r="QDF977" s="26"/>
      <c r="QDG977" s="26"/>
      <c r="QDH977" s="26"/>
      <c r="QDI977" s="26"/>
      <c r="QDJ977" s="26"/>
      <c r="QDK977" s="26"/>
      <c r="QDL977" s="26"/>
      <c r="QDM977" s="26"/>
      <c r="QDN977" s="26"/>
      <c r="QDO977" s="26"/>
      <c r="QDP977" s="26"/>
      <c r="QDQ977" s="26"/>
      <c r="QDR977" s="26"/>
      <c r="QDS977" s="26"/>
      <c r="QDT977" s="26"/>
      <c r="QDU977" s="26"/>
      <c r="QDV977" s="26"/>
      <c r="QDW977" s="26"/>
      <c r="QDX977" s="26"/>
      <c r="QDY977" s="26"/>
      <c r="QDZ977" s="26"/>
      <c r="QEA977" s="26"/>
      <c r="QEB977" s="26"/>
      <c r="QEC977" s="26"/>
      <c r="QED977" s="26"/>
      <c r="QEE977" s="26"/>
      <c r="QEF977" s="26"/>
      <c r="QEG977" s="26"/>
      <c r="QEH977" s="26"/>
      <c r="QEI977" s="26"/>
      <c r="QEJ977" s="26"/>
      <c r="QEK977" s="26"/>
      <c r="QEL977" s="26"/>
      <c r="QEM977" s="26"/>
      <c r="QEN977" s="26"/>
      <c r="QEO977" s="26"/>
      <c r="QEP977" s="26"/>
      <c r="QEQ977" s="26"/>
      <c r="QER977" s="26"/>
      <c r="QES977" s="26"/>
      <c r="QET977" s="26"/>
      <c r="QEU977" s="26"/>
      <c r="QEV977" s="26"/>
      <c r="QEW977" s="26"/>
      <c r="QEX977" s="26"/>
      <c r="QEY977" s="26"/>
      <c r="QEZ977" s="26"/>
      <c r="QFA977" s="26"/>
      <c r="QFB977" s="26"/>
      <c r="QFC977" s="26"/>
      <c r="QFD977" s="26"/>
      <c r="QFE977" s="26"/>
      <c r="QFF977" s="26"/>
      <c r="QFG977" s="26"/>
      <c r="QFH977" s="26"/>
      <c r="QFI977" s="26"/>
      <c r="QFJ977" s="26"/>
      <c r="QFK977" s="26"/>
      <c r="QFL977" s="26"/>
      <c r="QFM977" s="26"/>
      <c r="QFN977" s="26"/>
      <c r="QFO977" s="26"/>
      <c r="QFP977" s="26"/>
      <c r="QFQ977" s="26"/>
      <c r="QFR977" s="26"/>
      <c r="QFS977" s="26"/>
      <c r="QFT977" s="26"/>
      <c r="QFU977" s="26"/>
      <c r="QFV977" s="26"/>
      <c r="QFW977" s="26"/>
      <c r="QFX977" s="26"/>
      <c r="QFY977" s="26"/>
      <c r="QFZ977" s="26"/>
      <c r="QGA977" s="26"/>
      <c r="QGB977" s="26"/>
      <c r="QGC977" s="26"/>
      <c r="QGD977" s="26"/>
      <c r="QGE977" s="26"/>
      <c r="QGF977" s="26"/>
      <c r="QGG977" s="26"/>
      <c r="QGH977" s="26"/>
      <c r="QGI977" s="26"/>
      <c r="QGJ977" s="26"/>
      <c r="QGK977" s="26"/>
      <c r="QGL977" s="26"/>
      <c r="QGM977" s="26"/>
      <c r="QGN977" s="26"/>
      <c r="QGO977" s="26"/>
      <c r="QGP977" s="26"/>
      <c r="QGQ977" s="26"/>
      <c r="QGR977" s="26"/>
      <c r="QGS977" s="26"/>
      <c r="QGT977" s="26"/>
      <c r="QGU977" s="26"/>
      <c r="QGV977" s="26"/>
      <c r="QGW977" s="26"/>
      <c r="QGX977" s="26"/>
      <c r="QGY977" s="26"/>
      <c r="QGZ977" s="26"/>
      <c r="QHA977" s="26"/>
      <c r="QHB977" s="26"/>
      <c r="QHC977" s="26"/>
      <c r="QHD977" s="26"/>
      <c r="QHE977" s="26"/>
      <c r="QHF977" s="26"/>
      <c r="QHG977" s="26"/>
      <c r="QHH977" s="26"/>
      <c r="QHI977" s="26"/>
      <c r="QHJ977" s="26"/>
      <c r="QHK977" s="26"/>
      <c r="QHL977" s="26"/>
      <c r="QHM977" s="26"/>
      <c r="QHN977" s="26"/>
      <c r="QHO977" s="26"/>
      <c r="QHP977" s="26"/>
      <c r="QHQ977" s="26"/>
      <c r="QHR977" s="26"/>
      <c r="QHS977" s="26"/>
      <c r="QHT977" s="26"/>
      <c r="QHU977" s="26"/>
      <c r="QHV977" s="26"/>
      <c r="QHW977" s="26"/>
      <c r="QHX977" s="26"/>
      <c r="QHY977" s="26"/>
      <c r="QHZ977" s="26"/>
      <c r="QIA977" s="26"/>
      <c r="QIB977" s="26"/>
      <c r="QIC977" s="26"/>
      <c r="QID977" s="26"/>
      <c r="QIE977" s="26"/>
      <c r="QIF977" s="26"/>
      <c r="QIG977" s="26"/>
      <c r="QIH977" s="26"/>
      <c r="QII977" s="26"/>
      <c r="QIJ977" s="26"/>
      <c r="QIK977" s="26"/>
      <c r="QIL977" s="26"/>
      <c r="QIM977" s="26"/>
      <c r="QIN977" s="26"/>
      <c r="QIO977" s="26"/>
      <c r="QIP977" s="26"/>
      <c r="QIQ977" s="26"/>
      <c r="QIR977" s="26"/>
      <c r="QIS977" s="26"/>
      <c r="QIT977" s="26"/>
      <c r="QIU977" s="26"/>
      <c r="QIV977" s="26"/>
      <c r="QIW977" s="26"/>
      <c r="QIX977" s="26"/>
      <c r="QIY977" s="26"/>
      <c r="QIZ977" s="26"/>
      <c r="QJA977" s="26"/>
      <c r="QJB977" s="26"/>
      <c r="QJC977" s="26"/>
      <c r="QJD977" s="26"/>
      <c r="QJE977" s="26"/>
      <c r="QJF977" s="26"/>
      <c r="QJG977" s="26"/>
      <c r="QJH977" s="26"/>
      <c r="QJI977" s="26"/>
      <c r="QJJ977" s="26"/>
      <c r="QJK977" s="26"/>
      <c r="QJL977" s="26"/>
      <c r="QJM977" s="26"/>
      <c r="QJN977" s="26"/>
      <c r="QJO977" s="26"/>
      <c r="QJP977" s="26"/>
      <c r="QJQ977" s="26"/>
      <c r="QJR977" s="26"/>
      <c r="QJS977" s="26"/>
      <c r="QJT977" s="26"/>
      <c r="QJU977" s="26"/>
      <c r="QJV977" s="26"/>
      <c r="QJW977" s="26"/>
      <c r="QJX977" s="26"/>
      <c r="QJY977" s="26"/>
      <c r="QJZ977" s="26"/>
      <c r="QKA977" s="26"/>
      <c r="QKB977" s="26"/>
      <c r="QKC977" s="26"/>
      <c r="QKD977" s="26"/>
      <c r="QKE977" s="26"/>
      <c r="QKF977" s="26"/>
      <c r="QKG977" s="26"/>
      <c r="QKH977" s="26"/>
      <c r="QKI977" s="26"/>
      <c r="QKJ977" s="26"/>
      <c r="QKK977" s="26"/>
      <c r="QKL977" s="26"/>
      <c r="QKM977" s="26"/>
      <c r="QKN977" s="26"/>
      <c r="QKO977" s="26"/>
      <c r="QKP977" s="26"/>
      <c r="QKQ977" s="26"/>
      <c r="QKR977" s="26"/>
      <c r="QKS977" s="26"/>
      <c r="QKT977" s="26"/>
      <c r="QKU977" s="26"/>
      <c r="QKV977" s="26"/>
      <c r="QKW977" s="26"/>
      <c r="QKX977" s="26"/>
      <c r="QKY977" s="26"/>
      <c r="QKZ977" s="26"/>
      <c r="QLA977" s="26"/>
      <c r="QLB977" s="26"/>
      <c r="QLC977" s="26"/>
      <c r="QLD977" s="26"/>
      <c r="QLE977" s="26"/>
      <c r="QLF977" s="26"/>
      <c r="QLG977" s="26"/>
      <c r="QLH977" s="26"/>
      <c r="QLI977" s="26"/>
      <c r="QLJ977" s="26"/>
      <c r="QLK977" s="26"/>
      <c r="QLL977" s="26"/>
      <c r="QLM977" s="26"/>
      <c r="QLN977" s="26"/>
      <c r="QLO977" s="26"/>
      <c r="QLP977" s="26"/>
      <c r="QLQ977" s="26"/>
      <c r="QLR977" s="26"/>
      <c r="QLS977" s="26"/>
      <c r="QLT977" s="26"/>
      <c r="QLU977" s="26"/>
      <c r="QLV977" s="26"/>
      <c r="QLW977" s="26"/>
      <c r="QLX977" s="26"/>
      <c r="QLY977" s="26"/>
      <c r="QLZ977" s="26"/>
      <c r="QMA977" s="26"/>
      <c r="QMB977" s="26"/>
      <c r="QMC977" s="26"/>
      <c r="QMD977" s="26"/>
      <c r="QME977" s="26"/>
      <c r="QMF977" s="26"/>
      <c r="QMG977" s="26"/>
      <c r="QMH977" s="26"/>
      <c r="QMI977" s="26"/>
      <c r="QMJ977" s="26"/>
      <c r="QMK977" s="26"/>
      <c r="QML977" s="26"/>
      <c r="QMM977" s="26"/>
      <c r="QMN977" s="26"/>
      <c r="QMO977" s="26"/>
      <c r="QMP977" s="26"/>
      <c r="QMQ977" s="26"/>
      <c r="QMR977" s="26"/>
      <c r="QMS977" s="26"/>
      <c r="QMT977" s="26"/>
      <c r="QMU977" s="26"/>
      <c r="QMV977" s="26"/>
      <c r="QMW977" s="26"/>
      <c r="QMX977" s="26"/>
      <c r="QMY977" s="26"/>
      <c r="QMZ977" s="26"/>
      <c r="QNA977" s="26"/>
      <c r="QNB977" s="26"/>
      <c r="QNC977" s="26"/>
      <c r="QND977" s="26"/>
      <c r="QNE977" s="26"/>
      <c r="QNF977" s="26"/>
      <c r="QNG977" s="26"/>
      <c r="QNH977" s="26"/>
      <c r="QNI977" s="26"/>
      <c r="QNJ977" s="26"/>
      <c r="QNK977" s="26"/>
      <c r="QNL977" s="26"/>
      <c r="QNM977" s="26"/>
      <c r="QNN977" s="26"/>
      <c r="QNO977" s="26"/>
      <c r="QNP977" s="26"/>
      <c r="QNQ977" s="26"/>
      <c r="QNR977" s="26"/>
      <c r="QNS977" s="26"/>
      <c r="QNT977" s="26"/>
      <c r="QNU977" s="26"/>
      <c r="QNV977" s="26"/>
      <c r="QNW977" s="26"/>
      <c r="QNX977" s="26"/>
      <c r="QNY977" s="26"/>
      <c r="QNZ977" s="26"/>
      <c r="QOA977" s="26"/>
      <c r="QOB977" s="26"/>
      <c r="QOC977" s="26"/>
      <c r="QOD977" s="26"/>
      <c r="QOE977" s="26"/>
      <c r="QOF977" s="26"/>
      <c r="QOG977" s="26"/>
      <c r="QOH977" s="26"/>
      <c r="QOI977" s="26"/>
      <c r="QOJ977" s="26"/>
      <c r="QOK977" s="26"/>
      <c r="QOL977" s="26"/>
      <c r="QOM977" s="26"/>
      <c r="QON977" s="26"/>
      <c r="QOO977" s="26"/>
      <c r="QOP977" s="26"/>
      <c r="QOQ977" s="26"/>
      <c r="QOR977" s="26"/>
      <c r="QOS977" s="26"/>
      <c r="QOT977" s="26"/>
      <c r="QOU977" s="26"/>
      <c r="QOV977" s="26"/>
      <c r="QOW977" s="26"/>
      <c r="QOX977" s="26"/>
      <c r="QOY977" s="26"/>
      <c r="QOZ977" s="26"/>
      <c r="QPA977" s="26"/>
      <c r="QPB977" s="26"/>
      <c r="QPC977" s="26"/>
      <c r="QPD977" s="26"/>
      <c r="QPE977" s="26"/>
      <c r="QPF977" s="26"/>
      <c r="QPG977" s="26"/>
      <c r="QPH977" s="26"/>
      <c r="QPI977" s="26"/>
      <c r="QPJ977" s="26"/>
      <c r="QPK977" s="26"/>
      <c r="QPL977" s="26"/>
      <c r="QPM977" s="26"/>
      <c r="QPN977" s="26"/>
      <c r="QPO977" s="26"/>
      <c r="QPP977" s="26"/>
      <c r="QPQ977" s="26"/>
      <c r="QPR977" s="26"/>
      <c r="QPS977" s="26"/>
      <c r="QPT977" s="26"/>
      <c r="QPU977" s="26"/>
      <c r="QPV977" s="26"/>
      <c r="QPW977" s="26"/>
      <c r="QPX977" s="26"/>
      <c r="QPY977" s="26"/>
      <c r="QPZ977" s="26"/>
      <c r="QQA977" s="26"/>
      <c r="QQB977" s="26"/>
      <c r="QQC977" s="26"/>
      <c r="QQD977" s="26"/>
      <c r="QQE977" s="26"/>
      <c r="QQF977" s="26"/>
      <c r="QQG977" s="26"/>
      <c r="QQH977" s="26"/>
      <c r="QQI977" s="26"/>
      <c r="QQJ977" s="26"/>
      <c r="QQK977" s="26"/>
      <c r="QQL977" s="26"/>
      <c r="QQM977" s="26"/>
      <c r="QQN977" s="26"/>
      <c r="QQO977" s="26"/>
      <c r="QQP977" s="26"/>
      <c r="QQQ977" s="26"/>
      <c r="QQR977" s="26"/>
      <c r="QQS977" s="26"/>
      <c r="QQT977" s="26"/>
      <c r="QQU977" s="26"/>
      <c r="QQV977" s="26"/>
      <c r="QQW977" s="26"/>
      <c r="QQX977" s="26"/>
      <c r="QQY977" s="26"/>
      <c r="QQZ977" s="26"/>
      <c r="QRA977" s="26"/>
      <c r="QRB977" s="26"/>
      <c r="QRC977" s="26"/>
      <c r="QRD977" s="26"/>
      <c r="QRE977" s="26"/>
      <c r="QRF977" s="26"/>
      <c r="QRG977" s="26"/>
      <c r="QRH977" s="26"/>
      <c r="QRI977" s="26"/>
      <c r="QRJ977" s="26"/>
      <c r="QRK977" s="26"/>
      <c r="QRL977" s="26"/>
      <c r="QRM977" s="26"/>
      <c r="QRN977" s="26"/>
      <c r="QRO977" s="26"/>
      <c r="QRP977" s="26"/>
      <c r="QRQ977" s="26"/>
      <c r="QRR977" s="26"/>
      <c r="QRS977" s="26"/>
      <c r="QRT977" s="26"/>
      <c r="QRU977" s="26"/>
      <c r="QRV977" s="26"/>
      <c r="QRW977" s="26"/>
      <c r="QRX977" s="26"/>
      <c r="QRY977" s="26"/>
      <c r="QRZ977" s="26"/>
      <c r="QSA977" s="26"/>
      <c r="QSB977" s="26"/>
      <c r="QSC977" s="26"/>
      <c r="QSD977" s="26"/>
      <c r="QSE977" s="26"/>
      <c r="QSF977" s="26"/>
      <c r="QSG977" s="26"/>
      <c r="QSH977" s="26"/>
      <c r="QSI977" s="26"/>
      <c r="QSJ977" s="26"/>
      <c r="QSK977" s="26"/>
      <c r="QSL977" s="26"/>
      <c r="QSM977" s="26"/>
      <c r="QSN977" s="26"/>
      <c r="QSO977" s="26"/>
      <c r="QSP977" s="26"/>
      <c r="QSQ977" s="26"/>
      <c r="QSR977" s="26"/>
      <c r="QSS977" s="26"/>
      <c r="QST977" s="26"/>
      <c r="QSU977" s="26"/>
      <c r="QSV977" s="26"/>
      <c r="QSW977" s="26"/>
      <c r="QSX977" s="26"/>
      <c r="QSY977" s="26"/>
      <c r="QSZ977" s="26"/>
      <c r="QTA977" s="26"/>
      <c r="QTB977" s="26"/>
      <c r="QTC977" s="26"/>
      <c r="QTD977" s="26"/>
      <c r="QTE977" s="26"/>
      <c r="QTF977" s="26"/>
      <c r="QTG977" s="26"/>
      <c r="QTH977" s="26"/>
      <c r="QTI977" s="26"/>
      <c r="QTJ977" s="26"/>
      <c r="QTK977" s="26"/>
      <c r="QTL977" s="26"/>
      <c r="QTM977" s="26"/>
      <c r="QTN977" s="26"/>
      <c r="QTO977" s="26"/>
      <c r="QTP977" s="26"/>
      <c r="QTQ977" s="26"/>
      <c r="QTR977" s="26"/>
      <c r="QTS977" s="26"/>
      <c r="QTT977" s="26"/>
      <c r="QTU977" s="26"/>
      <c r="QTV977" s="26"/>
      <c r="QTW977" s="26"/>
      <c r="QTX977" s="26"/>
      <c r="QTY977" s="26"/>
      <c r="QTZ977" s="26"/>
      <c r="QUA977" s="26"/>
      <c r="QUB977" s="26"/>
      <c r="QUC977" s="26"/>
      <c r="QUD977" s="26"/>
      <c r="QUE977" s="26"/>
      <c r="QUF977" s="26"/>
      <c r="QUG977" s="26"/>
      <c r="QUH977" s="26"/>
      <c r="QUI977" s="26"/>
      <c r="QUJ977" s="26"/>
      <c r="QUK977" s="26"/>
      <c r="QUL977" s="26"/>
      <c r="QUM977" s="26"/>
      <c r="QUN977" s="26"/>
      <c r="QUO977" s="26"/>
      <c r="QUP977" s="26"/>
      <c r="QUQ977" s="26"/>
      <c r="QUR977" s="26"/>
      <c r="QUS977" s="26"/>
      <c r="QUT977" s="26"/>
      <c r="QUU977" s="26"/>
      <c r="QUV977" s="26"/>
      <c r="QUW977" s="26"/>
      <c r="QUX977" s="26"/>
      <c r="QUY977" s="26"/>
      <c r="QUZ977" s="26"/>
      <c r="QVA977" s="26"/>
      <c r="QVB977" s="26"/>
      <c r="QVC977" s="26"/>
      <c r="QVD977" s="26"/>
      <c r="QVE977" s="26"/>
      <c r="QVF977" s="26"/>
      <c r="QVG977" s="26"/>
      <c r="QVH977" s="26"/>
      <c r="QVI977" s="26"/>
      <c r="QVJ977" s="26"/>
      <c r="QVK977" s="26"/>
      <c r="QVL977" s="26"/>
      <c r="QVM977" s="26"/>
      <c r="QVN977" s="26"/>
      <c r="QVO977" s="26"/>
      <c r="QVP977" s="26"/>
      <c r="QVQ977" s="26"/>
      <c r="QVR977" s="26"/>
      <c r="QVS977" s="26"/>
      <c r="QVT977" s="26"/>
      <c r="QVU977" s="26"/>
      <c r="QVV977" s="26"/>
      <c r="QVW977" s="26"/>
      <c r="QVX977" s="26"/>
      <c r="QVY977" s="26"/>
      <c r="QVZ977" s="26"/>
      <c r="QWA977" s="26"/>
      <c r="QWB977" s="26"/>
      <c r="QWC977" s="26"/>
      <c r="QWD977" s="26"/>
      <c r="QWE977" s="26"/>
      <c r="QWF977" s="26"/>
      <c r="QWG977" s="26"/>
      <c r="QWH977" s="26"/>
      <c r="QWI977" s="26"/>
      <c r="QWJ977" s="26"/>
      <c r="QWK977" s="26"/>
      <c r="QWL977" s="26"/>
      <c r="QWM977" s="26"/>
      <c r="QWN977" s="26"/>
      <c r="QWO977" s="26"/>
      <c r="QWP977" s="26"/>
      <c r="QWQ977" s="26"/>
      <c r="QWR977" s="26"/>
      <c r="QWS977" s="26"/>
      <c r="QWT977" s="26"/>
      <c r="QWU977" s="26"/>
      <c r="QWV977" s="26"/>
      <c r="QWW977" s="26"/>
      <c r="QWX977" s="26"/>
      <c r="QWY977" s="26"/>
      <c r="QWZ977" s="26"/>
      <c r="QXA977" s="26"/>
      <c r="QXB977" s="26"/>
      <c r="QXC977" s="26"/>
      <c r="QXD977" s="26"/>
      <c r="QXE977" s="26"/>
      <c r="QXF977" s="26"/>
      <c r="QXG977" s="26"/>
      <c r="QXH977" s="26"/>
      <c r="QXI977" s="26"/>
      <c r="QXJ977" s="26"/>
      <c r="QXK977" s="26"/>
      <c r="QXL977" s="26"/>
      <c r="QXM977" s="26"/>
      <c r="QXN977" s="26"/>
      <c r="QXO977" s="26"/>
      <c r="QXP977" s="26"/>
      <c r="QXQ977" s="26"/>
      <c r="QXR977" s="26"/>
      <c r="QXS977" s="26"/>
      <c r="QXT977" s="26"/>
      <c r="QXU977" s="26"/>
      <c r="QXV977" s="26"/>
      <c r="QXW977" s="26"/>
      <c r="QXX977" s="26"/>
      <c r="QXY977" s="26"/>
      <c r="QXZ977" s="26"/>
      <c r="QYA977" s="26"/>
      <c r="QYB977" s="26"/>
      <c r="QYC977" s="26"/>
      <c r="QYD977" s="26"/>
      <c r="QYE977" s="26"/>
      <c r="QYF977" s="26"/>
      <c r="QYG977" s="26"/>
      <c r="QYH977" s="26"/>
      <c r="QYI977" s="26"/>
      <c r="QYJ977" s="26"/>
      <c r="QYK977" s="26"/>
      <c r="QYL977" s="26"/>
      <c r="QYM977" s="26"/>
      <c r="QYN977" s="26"/>
      <c r="QYO977" s="26"/>
      <c r="QYP977" s="26"/>
      <c r="QYQ977" s="26"/>
      <c r="QYR977" s="26"/>
      <c r="QYS977" s="26"/>
      <c r="QYT977" s="26"/>
      <c r="QYU977" s="26"/>
      <c r="QYV977" s="26"/>
      <c r="QYW977" s="26"/>
      <c r="QYX977" s="26"/>
      <c r="QYY977" s="26"/>
      <c r="QYZ977" s="26"/>
      <c r="QZA977" s="26"/>
      <c r="QZB977" s="26"/>
      <c r="QZC977" s="26"/>
      <c r="QZD977" s="26"/>
      <c r="QZE977" s="26"/>
      <c r="QZF977" s="26"/>
      <c r="QZG977" s="26"/>
      <c r="QZH977" s="26"/>
      <c r="QZI977" s="26"/>
      <c r="QZJ977" s="26"/>
      <c r="QZK977" s="26"/>
      <c r="QZL977" s="26"/>
      <c r="QZM977" s="26"/>
      <c r="QZN977" s="26"/>
      <c r="QZO977" s="26"/>
      <c r="QZP977" s="26"/>
      <c r="QZQ977" s="26"/>
      <c r="QZR977" s="26"/>
      <c r="QZS977" s="26"/>
      <c r="QZT977" s="26"/>
      <c r="QZU977" s="26"/>
      <c r="QZV977" s="26"/>
      <c r="QZW977" s="26"/>
      <c r="QZX977" s="26"/>
      <c r="QZY977" s="26"/>
      <c r="QZZ977" s="26"/>
      <c r="RAA977" s="26"/>
      <c r="RAB977" s="26"/>
      <c r="RAC977" s="26"/>
      <c r="RAD977" s="26"/>
      <c r="RAE977" s="26"/>
      <c r="RAF977" s="26"/>
      <c r="RAG977" s="26"/>
      <c r="RAH977" s="26"/>
      <c r="RAI977" s="26"/>
      <c r="RAJ977" s="26"/>
      <c r="RAK977" s="26"/>
      <c r="RAL977" s="26"/>
      <c r="RAM977" s="26"/>
      <c r="RAN977" s="26"/>
      <c r="RAO977" s="26"/>
      <c r="RAP977" s="26"/>
      <c r="RAQ977" s="26"/>
      <c r="RAR977" s="26"/>
      <c r="RAS977" s="26"/>
      <c r="RAT977" s="26"/>
      <c r="RAU977" s="26"/>
      <c r="RAV977" s="26"/>
      <c r="RAW977" s="26"/>
      <c r="RAX977" s="26"/>
      <c r="RAY977" s="26"/>
      <c r="RAZ977" s="26"/>
      <c r="RBA977" s="26"/>
      <c r="RBB977" s="26"/>
      <c r="RBC977" s="26"/>
      <c r="RBD977" s="26"/>
      <c r="RBE977" s="26"/>
      <c r="RBF977" s="26"/>
      <c r="RBG977" s="26"/>
      <c r="RBH977" s="26"/>
      <c r="RBI977" s="26"/>
      <c r="RBJ977" s="26"/>
      <c r="RBK977" s="26"/>
      <c r="RBL977" s="26"/>
      <c r="RBM977" s="26"/>
      <c r="RBN977" s="26"/>
      <c r="RBO977" s="26"/>
      <c r="RBP977" s="26"/>
      <c r="RBQ977" s="26"/>
      <c r="RBR977" s="26"/>
      <c r="RBS977" s="26"/>
      <c r="RBT977" s="26"/>
      <c r="RBU977" s="26"/>
      <c r="RBV977" s="26"/>
      <c r="RBW977" s="26"/>
      <c r="RBX977" s="26"/>
      <c r="RBY977" s="26"/>
      <c r="RBZ977" s="26"/>
      <c r="RCA977" s="26"/>
      <c r="RCB977" s="26"/>
      <c r="RCC977" s="26"/>
      <c r="RCD977" s="26"/>
      <c r="RCE977" s="26"/>
      <c r="RCF977" s="26"/>
      <c r="RCG977" s="26"/>
      <c r="RCH977" s="26"/>
      <c r="RCI977" s="26"/>
      <c r="RCJ977" s="26"/>
      <c r="RCK977" s="26"/>
      <c r="RCL977" s="26"/>
      <c r="RCM977" s="26"/>
      <c r="RCN977" s="26"/>
      <c r="RCO977" s="26"/>
      <c r="RCP977" s="26"/>
      <c r="RCQ977" s="26"/>
      <c r="RCR977" s="26"/>
      <c r="RCS977" s="26"/>
      <c r="RCT977" s="26"/>
      <c r="RCU977" s="26"/>
      <c r="RCV977" s="26"/>
      <c r="RCW977" s="26"/>
      <c r="RCX977" s="26"/>
      <c r="RCY977" s="26"/>
      <c r="RCZ977" s="26"/>
      <c r="RDA977" s="26"/>
      <c r="RDB977" s="26"/>
      <c r="RDC977" s="26"/>
      <c r="RDD977" s="26"/>
      <c r="RDE977" s="26"/>
      <c r="RDF977" s="26"/>
      <c r="RDG977" s="26"/>
      <c r="RDH977" s="26"/>
      <c r="RDI977" s="26"/>
      <c r="RDJ977" s="26"/>
      <c r="RDK977" s="26"/>
      <c r="RDL977" s="26"/>
      <c r="RDM977" s="26"/>
      <c r="RDN977" s="26"/>
      <c r="RDO977" s="26"/>
      <c r="RDP977" s="26"/>
      <c r="RDQ977" s="26"/>
      <c r="RDR977" s="26"/>
      <c r="RDS977" s="26"/>
      <c r="RDT977" s="26"/>
      <c r="RDU977" s="26"/>
      <c r="RDV977" s="26"/>
      <c r="RDW977" s="26"/>
      <c r="RDX977" s="26"/>
      <c r="RDY977" s="26"/>
      <c r="RDZ977" s="26"/>
      <c r="REA977" s="26"/>
      <c r="REB977" s="26"/>
      <c r="REC977" s="26"/>
      <c r="RED977" s="26"/>
      <c r="REE977" s="26"/>
      <c r="REF977" s="26"/>
      <c r="REG977" s="26"/>
      <c r="REH977" s="26"/>
      <c r="REI977" s="26"/>
      <c r="REJ977" s="26"/>
      <c r="REK977" s="26"/>
      <c r="REL977" s="26"/>
      <c r="REM977" s="26"/>
      <c r="REN977" s="26"/>
      <c r="REO977" s="26"/>
      <c r="REP977" s="26"/>
      <c r="REQ977" s="26"/>
      <c r="RER977" s="26"/>
      <c r="RES977" s="26"/>
      <c r="RET977" s="26"/>
      <c r="REU977" s="26"/>
      <c r="REV977" s="26"/>
      <c r="REW977" s="26"/>
      <c r="REX977" s="26"/>
      <c r="REY977" s="26"/>
      <c r="REZ977" s="26"/>
      <c r="RFA977" s="26"/>
      <c r="RFB977" s="26"/>
      <c r="RFC977" s="26"/>
      <c r="RFD977" s="26"/>
      <c r="RFE977" s="26"/>
      <c r="RFF977" s="26"/>
      <c r="RFG977" s="26"/>
      <c r="RFH977" s="26"/>
      <c r="RFI977" s="26"/>
      <c r="RFJ977" s="26"/>
      <c r="RFK977" s="26"/>
      <c r="RFL977" s="26"/>
      <c r="RFM977" s="26"/>
      <c r="RFN977" s="26"/>
      <c r="RFO977" s="26"/>
      <c r="RFP977" s="26"/>
      <c r="RFQ977" s="26"/>
      <c r="RFR977" s="26"/>
      <c r="RFS977" s="26"/>
      <c r="RFT977" s="26"/>
      <c r="RFU977" s="26"/>
      <c r="RFV977" s="26"/>
      <c r="RFW977" s="26"/>
      <c r="RFX977" s="26"/>
      <c r="RFY977" s="26"/>
      <c r="RFZ977" s="26"/>
      <c r="RGA977" s="26"/>
      <c r="RGB977" s="26"/>
      <c r="RGC977" s="26"/>
      <c r="RGD977" s="26"/>
      <c r="RGE977" s="26"/>
      <c r="RGF977" s="26"/>
      <c r="RGG977" s="26"/>
      <c r="RGH977" s="26"/>
      <c r="RGI977" s="26"/>
      <c r="RGJ977" s="26"/>
      <c r="RGK977" s="26"/>
      <c r="RGL977" s="26"/>
      <c r="RGM977" s="26"/>
      <c r="RGN977" s="26"/>
      <c r="RGO977" s="26"/>
      <c r="RGP977" s="26"/>
      <c r="RGQ977" s="26"/>
      <c r="RGR977" s="26"/>
      <c r="RGS977" s="26"/>
      <c r="RGT977" s="26"/>
      <c r="RGU977" s="26"/>
      <c r="RGV977" s="26"/>
      <c r="RGW977" s="26"/>
      <c r="RGX977" s="26"/>
      <c r="RGY977" s="26"/>
      <c r="RGZ977" s="26"/>
      <c r="RHA977" s="26"/>
      <c r="RHB977" s="26"/>
      <c r="RHC977" s="26"/>
      <c r="RHD977" s="26"/>
      <c r="RHE977" s="26"/>
      <c r="RHF977" s="26"/>
      <c r="RHG977" s="26"/>
      <c r="RHH977" s="26"/>
      <c r="RHI977" s="26"/>
      <c r="RHJ977" s="26"/>
      <c r="RHK977" s="26"/>
      <c r="RHL977" s="26"/>
      <c r="RHM977" s="26"/>
      <c r="RHN977" s="26"/>
      <c r="RHO977" s="26"/>
      <c r="RHP977" s="26"/>
      <c r="RHQ977" s="26"/>
      <c r="RHR977" s="26"/>
      <c r="RHS977" s="26"/>
      <c r="RHT977" s="26"/>
      <c r="RHU977" s="26"/>
      <c r="RHV977" s="26"/>
      <c r="RHW977" s="26"/>
      <c r="RHX977" s="26"/>
      <c r="RHY977" s="26"/>
      <c r="RHZ977" s="26"/>
      <c r="RIA977" s="26"/>
      <c r="RIB977" s="26"/>
      <c r="RIC977" s="26"/>
      <c r="RID977" s="26"/>
      <c r="RIE977" s="26"/>
      <c r="RIF977" s="26"/>
      <c r="RIG977" s="26"/>
      <c r="RIH977" s="26"/>
      <c r="RII977" s="26"/>
      <c r="RIJ977" s="26"/>
      <c r="RIK977" s="26"/>
      <c r="RIL977" s="26"/>
      <c r="RIM977" s="26"/>
      <c r="RIN977" s="26"/>
      <c r="RIO977" s="26"/>
      <c r="RIP977" s="26"/>
      <c r="RIQ977" s="26"/>
      <c r="RIR977" s="26"/>
      <c r="RIS977" s="26"/>
      <c r="RIT977" s="26"/>
      <c r="RIU977" s="26"/>
      <c r="RIV977" s="26"/>
      <c r="RIW977" s="26"/>
      <c r="RIX977" s="26"/>
      <c r="RIY977" s="26"/>
      <c r="RIZ977" s="26"/>
      <c r="RJA977" s="26"/>
      <c r="RJB977" s="26"/>
      <c r="RJC977" s="26"/>
      <c r="RJD977" s="26"/>
      <c r="RJE977" s="26"/>
      <c r="RJF977" s="26"/>
      <c r="RJG977" s="26"/>
      <c r="RJH977" s="26"/>
      <c r="RJI977" s="26"/>
      <c r="RJJ977" s="26"/>
      <c r="RJK977" s="26"/>
      <c r="RJL977" s="26"/>
      <c r="RJM977" s="26"/>
      <c r="RJN977" s="26"/>
      <c r="RJO977" s="26"/>
      <c r="RJP977" s="26"/>
      <c r="RJQ977" s="26"/>
      <c r="RJR977" s="26"/>
      <c r="RJS977" s="26"/>
      <c r="RJT977" s="26"/>
      <c r="RJU977" s="26"/>
      <c r="RJV977" s="26"/>
      <c r="RJW977" s="26"/>
      <c r="RJX977" s="26"/>
      <c r="RJY977" s="26"/>
      <c r="RJZ977" s="26"/>
      <c r="RKA977" s="26"/>
      <c r="RKB977" s="26"/>
      <c r="RKC977" s="26"/>
      <c r="RKD977" s="26"/>
      <c r="RKE977" s="26"/>
      <c r="RKF977" s="26"/>
      <c r="RKG977" s="26"/>
      <c r="RKH977" s="26"/>
      <c r="RKI977" s="26"/>
      <c r="RKJ977" s="26"/>
      <c r="RKK977" s="26"/>
      <c r="RKL977" s="26"/>
      <c r="RKM977" s="26"/>
      <c r="RKN977" s="26"/>
      <c r="RKO977" s="26"/>
      <c r="RKP977" s="26"/>
      <c r="RKQ977" s="26"/>
      <c r="RKR977" s="26"/>
      <c r="RKS977" s="26"/>
      <c r="RKT977" s="26"/>
      <c r="RKU977" s="26"/>
      <c r="RKV977" s="26"/>
      <c r="RKW977" s="26"/>
      <c r="RKX977" s="26"/>
      <c r="RKY977" s="26"/>
      <c r="RKZ977" s="26"/>
      <c r="RLA977" s="26"/>
      <c r="RLB977" s="26"/>
      <c r="RLC977" s="26"/>
      <c r="RLD977" s="26"/>
      <c r="RLE977" s="26"/>
      <c r="RLF977" s="26"/>
      <c r="RLG977" s="26"/>
      <c r="RLH977" s="26"/>
      <c r="RLI977" s="26"/>
      <c r="RLJ977" s="26"/>
      <c r="RLK977" s="26"/>
      <c r="RLL977" s="26"/>
      <c r="RLM977" s="26"/>
      <c r="RLN977" s="26"/>
      <c r="RLO977" s="26"/>
      <c r="RLP977" s="26"/>
      <c r="RLQ977" s="26"/>
      <c r="RLR977" s="26"/>
      <c r="RLS977" s="26"/>
      <c r="RLT977" s="26"/>
      <c r="RLU977" s="26"/>
      <c r="RLV977" s="26"/>
      <c r="RLW977" s="26"/>
      <c r="RLX977" s="26"/>
      <c r="RLY977" s="26"/>
      <c r="RLZ977" s="26"/>
      <c r="RMA977" s="26"/>
      <c r="RMB977" s="26"/>
      <c r="RMC977" s="26"/>
      <c r="RMD977" s="26"/>
      <c r="RME977" s="26"/>
      <c r="RMF977" s="26"/>
      <c r="RMG977" s="26"/>
      <c r="RMH977" s="26"/>
      <c r="RMI977" s="26"/>
      <c r="RMJ977" s="26"/>
      <c r="RMK977" s="26"/>
      <c r="RML977" s="26"/>
      <c r="RMM977" s="26"/>
      <c r="RMN977" s="26"/>
      <c r="RMO977" s="26"/>
      <c r="RMP977" s="26"/>
      <c r="RMQ977" s="26"/>
      <c r="RMR977" s="26"/>
      <c r="RMS977" s="26"/>
      <c r="RMT977" s="26"/>
      <c r="RMU977" s="26"/>
      <c r="RMV977" s="26"/>
      <c r="RMW977" s="26"/>
      <c r="RMX977" s="26"/>
      <c r="RMY977" s="26"/>
      <c r="RMZ977" s="26"/>
      <c r="RNA977" s="26"/>
      <c r="RNB977" s="26"/>
      <c r="RNC977" s="26"/>
      <c r="RND977" s="26"/>
      <c r="RNE977" s="26"/>
      <c r="RNF977" s="26"/>
      <c r="RNG977" s="26"/>
      <c r="RNH977" s="26"/>
      <c r="RNI977" s="26"/>
      <c r="RNJ977" s="26"/>
      <c r="RNK977" s="26"/>
      <c r="RNL977" s="26"/>
      <c r="RNM977" s="26"/>
      <c r="RNN977" s="26"/>
      <c r="RNO977" s="26"/>
      <c r="RNP977" s="26"/>
      <c r="RNQ977" s="26"/>
      <c r="RNR977" s="26"/>
      <c r="RNS977" s="26"/>
      <c r="RNT977" s="26"/>
      <c r="RNU977" s="26"/>
      <c r="RNV977" s="26"/>
      <c r="RNW977" s="26"/>
      <c r="RNX977" s="26"/>
      <c r="RNY977" s="26"/>
      <c r="RNZ977" s="26"/>
      <c r="ROA977" s="26"/>
      <c r="ROB977" s="26"/>
      <c r="ROC977" s="26"/>
      <c r="ROD977" s="26"/>
      <c r="ROE977" s="26"/>
      <c r="ROF977" s="26"/>
      <c r="ROG977" s="26"/>
      <c r="ROH977" s="26"/>
      <c r="ROI977" s="26"/>
      <c r="ROJ977" s="26"/>
      <c r="ROK977" s="26"/>
      <c r="ROL977" s="26"/>
      <c r="ROM977" s="26"/>
      <c r="RON977" s="26"/>
      <c r="ROO977" s="26"/>
      <c r="ROP977" s="26"/>
      <c r="ROQ977" s="26"/>
      <c r="ROR977" s="26"/>
      <c r="ROS977" s="26"/>
      <c r="ROT977" s="26"/>
      <c r="ROU977" s="26"/>
      <c r="ROV977" s="26"/>
      <c r="ROW977" s="26"/>
      <c r="ROX977" s="26"/>
      <c r="ROY977" s="26"/>
      <c r="ROZ977" s="26"/>
      <c r="RPA977" s="26"/>
      <c r="RPB977" s="26"/>
      <c r="RPC977" s="26"/>
      <c r="RPD977" s="26"/>
      <c r="RPE977" s="26"/>
      <c r="RPF977" s="26"/>
      <c r="RPG977" s="26"/>
      <c r="RPH977" s="26"/>
      <c r="RPI977" s="26"/>
      <c r="RPJ977" s="26"/>
      <c r="RPK977" s="26"/>
      <c r="RPL977" s="26"/>
      <c r="RPM977" s="26"/>
      <c r="RPN977" s="26"/>
      <c r="RPO977" s="26"/>
      <c r="RPP977" s="26"/>
      <c r="RPQ977" s="26"/>
      <c r="RPR977" s="26"/>
      <c r="RPS977" s="26"/>
      <c r="RPT977" s="26"/>
      <c r="RPU977" s="26"/>
      <c r="RPV977" s="26"/>
      <c r="RPW977" s="26"/>
      <c r="RPX977" s="26"/>
      <c r="RPY977" s="26"/>
      <c r="RPZ977" s="26"/>
      <c r="RQA977" s="26"/>
      <c r="RQB977" s="26"/>
      <c r="RQC977" s="26"/>
      <c r="RQD977" s="26"/>
      <c r="RQE977" s="26"/>
      <c r="RQF977" s="26"/>
      <c r="RQG977" s="26"/>
      <c r="RQH977" s="26"/>
      <c r="RQI977" s="26"/>
      <c r="RQJ977" s="26"/>
      <c r="RQK977" s="26"/>
      <c r="RQL977" s="26"/>
      <c r="RQM977" s="26"/>
      <c r="RQN977" s="26"/>
      <c r="RQO977" s="26"/>
      <c r="RQP977" s="26"/>
      <c r="RQQ977" s="26"/>
      <c r="RQR977" s="26"/>
      <c r="RQS977" s="26"/>
      <c r="RQT977" s="26"/>
      <c r="RQU977" s="26"/>
      <c r="RQV977" s="26"/>
      <c r="RQW977" s="26"/>
      <c r="RQX977" s="26"/>
      <c r="RQY977" s="26"/>
      <c r="RQZ977" s="26"/>
      <c r="RRA977" s="26"/>
      <c r="RRB977" s="26"/>
      <c r="RRC977" s="26"/>
      <c r="RRD977" s="26"/>
      <c r="RRE977" s="26"/>
      <c r="RRF977" s="26"/>
      <c r="RRG977" s="26"/>
      <c r="RRH977" s="26"/>
      <c r="RRI977" s="26"/>
      <c r="RRJ977" s="26"/>
      <c r="RRK977" s="26"/>
      <c r="RRL977" s="26"/>
      <c r="RRM977" s="26"/>
      <c r="RRN977" s="26"/>
      <c r="RRO977" s="26"/>
      <c r="RRP977" s="26"/>
      <c r="RRQ977" s="26"/>
      <c r="RRR977" s="26"/>
      <c r="RRS977" s="26"/>
      <c r="RRT977" s="26"/>
      <c r="RRU977" s="26"/>
      <c r="RRV977" s="26"/>
      <c r="RRW977" s="26"/>
      <c r="RRX977" s="26"/>
      <c r="RRY977" s="26"/>
      <c r="RRZ977" s="26"/>
      <c r="RSA977" s="26"/>
      <c r="RSB977" s="26"/>
      <c r="RSC977" s="26"/>
      <c r="RSD977" s="26"/>
      <c r="RSE977" s="26"/>
      <c r="RSF977" s="26"/>
      <c r="RSG977" s="26"/>
      <c r="RSH977" s="26"/>
      <c r="RSI977" s="26"/>
      <c r="RSJ977" s="26"/>
      <c r="RSK977" s="26"/>
      <c r="RSL977" s="26"/>
      <c r="RSM977" s="26"/>
      <c r="RSN977" s="26"/>
      <c r="RSO977" s="26"/>
      <c r="RSP977" s="26"/>
      <c r="RSQ977" s="26"/>
      <c r="RSR977" s="26"/>
      <c r="RSS977" s="26"/>
      <c r="RST977" s="26"/>
      <c r="RSU977" s="26"/>
      <c r="RSV977" s="26"/>
      <c r="RSW977" s="26"/>
      <c r="RSX977" s="26"/>
      <c r="RSY977" s="26"/>
      <c r="RSZ977" s="26"/>
      <c r="RTA977" s="26"/>
      <c r="RTB977" s="26"/>
      <c r="RTC977" s="26"/>
      <c r="RTD977" s="26"/>
      <c r="RTE977" s="26"/>
      <c r="RTF977" s="26"/>
      <c r="RTG977" s="26"/>
      <c r="RTH977" s="26"/>
      <c r="RTI977" s="26"/>
      <c r="RTJ977" s="26"/>
      <c r="RTK977" s="26"/>
      <c r="RTL977" s="26"/>
      <c r="RTM977" s="26"/>
      <c r="RTN977" s="26"/>
      <c r="RTO977" s="26"/>
      <c r="RTP977" s="26"/>
      <c r="RTQ977" s="26"/>
      <c r="RTR977" s="26"/>
      <c r="RTS977" s="26"/>
      <c r="RTT977" s="26"/>
      <c r="RTU977" s="26"/>
      <c r="RTV977" s="26"/>
      <c r="RTW977" s="26"/>
      <c r="RTX977" s="26"/>
      <c r="RTY977" s="26"/>
      <c r="RTZ977" s="26"/>
      <c r="RUA977" s="26"/>
      <c r="RUB977" s="26"/>
      <c r="RUC977" s="26"/>
      <c r="RUD977" s="26"/>
      <c r="RUE977" s="26"/>
      <c r="RUF977" s="26"/>
      <c r="RUG977" s="26"/>
      <c r="RUH977" s="26"/>
      <c r="RUI977" s="26"/>
      <c r="RUJ977" s="26"/>
      <c r="RUK977" s="26"/>
      <c r="RUL977" s="26"/>
      <c r="RUM977" s="26"/>
      <c r="RUN977" s="26"/>
      <c r="RUO977" s="26"/>
      <c r="RUP977" s="26"/>
      <c r="RUQ977" s="26"/>
      <c r="RUR977" s="26"/>
      <c r="RUS977" s="26"/>
      <c r="RUT977" s="26"/>
      <c r="RUU977" s="26"/>
      <c r="RUV977" s="26"/>
      <c r="RUW977" s="26"/>
      <c r="RUX977" s="26"/>
      <c r="RUY977" s="26"/>
      <c r="RUZ977" s="26"/>
      <c r="RVA977" s="26"/>
      <c r="RVB977" s="26"/>
      <c r="RVC977" s="26"/>
      <c r="RVD977" s="26"/>
      <c r="RVE977" s="26"/>
      <c r="RVF977" s="26"/>
      <c r="RVG977" s="26"/>
      <c r="RVH977" s="26"/>
      <c r="RVI977" s="26"/>
      <c r="RVJ977" s="26"/>
      <c r="RVK977" s="26"/>
      <c r="RVL977" s="26"/>
      <c r="RVM977" s="26"/>
      <c r="RVN977" s="26"/>
      <c r="RVO977" s="26"/>
      <c r="RVP977" s="26"/>
      <c r="RVQ977" s="26"/>
      <c r="RVR977" s="26"/>
      <c r="RVS977" s="26"/>
      <c r="RVT977" s="26"/>
      <c r="RVU977" s="26"/>
      <c r="RVV977" s="26"/>
      <c r="RVW977" s="26"/>
      <c r="RVX977" s="26"/>
      <c r="RVY977" s="26"/>
      <c r="RVZ977" s="26"/>
      <c r="RWA977" s="26"/>
      <c r="RWB977" s="26"/>
      <c r="RWC977" s="26"/>
      <c r="RWD977" s="26"/>
      <c r="RWE977" s="26"/>
      <c r="RWF977" s="26"/>
      <c r="RWG977" s="26"/>
      <c r="RWH977" s="26"/>
      <c r="RWI977" s="26"/>
      <c r="RWJ977" s="26"/>
      <c r="RWK977" s="26"/>
      <c r="RWL977" s="26"/>
      <c r="RWM977" s="26"/>
      <c r="RWN977" s="26"/>
      <c r="RWO977" s="26"/>
      <c r="RWP977" s="26"/>
      <c r="RWQ977" s="26"/>
      <c r="RWR977" s="26"/>
      <c r="RWS977" s="26"/>
      <c r="RWT977" s="26"/>
      <c r="RWU977" s="26"/>
      <c r="RWV977" s="26"/>
      <c r="RWW977" s="26"/>
      <c r="RWX977" s="26"/>
      <c r="RWY977" s="26"/>
      <c r="RWZ977" s="26"/>
      <c r="RXA977" s="26"/>
      <c r="RXB977" s="26"/>
      <c r="RXC977" s="26"/>
      <c r="RXD977" s="26"/>
      <c r="RXE977" s="26"/>
      <c r="RXF977" s="26"/>
      <c r="RXG977" s="26"/>
      <c r="RXH977" s="26"/>
      <c r="RXI977" s="26"/>
      <c r="RXJ977" s="26"/>
      <c r="RXK977" s="26"/>
      <c r="RXL977" s="26"/>
      <c r="RXM977" s="26"/>
      <c r="RXN977" s="26"/>
      <c r="RXO977" s="26"/>
      <c r="RXP977" s="26"/>
      <c r="RXQ977" s="26"/>
      <c r="RXR977" s="26"/>
      <c r="RXS977" s="26"/>
      <c r="RXT977" s="26"/>
      <c r="RXU977" s="26"/>
      <c r="RXV977" s="26"/>
      <c r="RXW977" s="26"/>
      <c r="RXX977" s="26"/>
      <c r="RXY977" s="26"/>
      <c r="RXZ977" s="26"/>
      <c r="RYA977" s="26"/>
      <c r="RYB977" s="26"/>
      <c r="RYC977" s="26"/>
      <c r="RYD977" s="26"/>
      <c r="RYE977" s="26"/>
      <c r="RYF977" s="26"/>
      <c r="RYG977" s="26"/>
      <c r="RYH977" s="26"/>
      <c r="RYI977" s="26"/>
      <c r="RYJ977" s="26"/>
      <c r="RYK977" s="26"/>
      <c r="RYL977" s="26"/>
      <c r="RYM977" s="26"/>
      <c r="RYN977" s="26"/>
      <c r="RYO977" s="26"/>
      <c r="RYP977" s="26"/>
      <c r="RYQ977" s="26"/>
      <c r="RYR977" s="26"/>
      <c r="RYS977" s="26"/>
      <c r="RYT977" s="26"/>
      <c r="RYU977" s="26"/>
      <c r="RYV977" s="26"/>
      <c r="RYW977" s="26"/>
      <c r="RYX977" s="26"/>
      <c r="RYY977" s="26"/>
      <c r="RYZ977" s="26"/>
      <c r="RZA977" s="26"/>
      <c r="RZB977" s="26"/>
      <c r="RZC977" s="26"/>
      <c r="RZD977" s="26"/>
      <c r="RZE977" s="26"/>
      <c r="RZF977" s="26"/>
      <c r="RZG977" s="26"/>
      <c r="RZH977" s="26"/>
      <c r="RZI977" s="26"/>
      <c r="RZJ977" s="26"/>
      <c r="RZK977" s="26"/>
      <c r="RZL977" s="26"/>
      <c r="RZM977" s="26"/>
      <c r="RZN977" s="26"/>
      <c r="RZO977" s="26"/>
      <c r="RZP977" s="26"/>
      <c r="RZQ977" s="26"/>
      <c r="RZR977" s="26"/>
      <c r="RZS977" s="26"/>
      <c r="RZT977" s="26"/>
      <c r="RZU977" s="26"/>
      <c r="RZV977" s="26"/>
      <c r="RZW977" s="26"/>
      <c r="RZX977" s="26"/>
      <c r="RZY977" s="26"/>
      <c r="RZZ977" s="26"/>
      <c r="SAA977" s="26"/>
      <c r="SAB977" s="26"/>
      <c r="SAC977" s="26"/>
      <c r="SAD977" s="26"/>
      <c r="SAE977" s="26"/>
      <c r="SAF977" s="26"/>
      <c r="SAG977" s="26"/>
      <c r="SAH977" s="26"/>
      <c r="SAI977" s="26"/>
      <c r="SAJ977" s="26"/>
      <c r="SAK977" s="26"/>
      <c r="SAL977" s="26"/>
      <c r="SAM977" s="26"/>
      <c r="SAN977" s="26"/>
      <c r="SAO977" s="26"/>
      <c r="SAP977" s="26"/>
      <c r="SAQ977" s="26"/>
      <c r="SAR977" s="26"/>
      <c r="SAS977" s="26"/>
      <c r="SAT977" s="26"/>
      <c r="SAU977" s="26"/>
      <c r="SAV977" s="26"/>
      <c r="SAW977" s="26"/>
      <c r="SAX977" s="26"/>
      <c r="SAY977" s="26"/>
      <c r="SAZ977" s="26"/>
      <c r="SBA977" s="26"/>
      <c r="SBB977" s="26"/>
      <c r="SBC977" s="26"/>
      <c r="SBD977" s="26"/>
      <c r="SBE977" s="26"/>
      <c r="SBF977" s="26"/>
      <c r="SBG977" s="26"/>
      <c r="SBH977" s="26"/>
      <c r="SBI977" s="26"/>
      <c r="SBJ977" s="26"/>
      <c r="SBK977" s="26"/>
      <c r="SBL977" s="26"/>
      <c r="SBM977" s="26"/>
      <c r="SBN977" s="26"/>
      <c r="SBO977" s="26"/>
      <c r="SBP977" s="26"/>
      <c r="SBQ977" s="26"/>
      <c r="SBR977" s="26"/>
      <c r="SBS977" s="26"/>
      <c r="SBT977" s="26"/>
      <c r="SBU977" s="26"/>
      <c r="SBV977" s="26"/>
      <c r="SBW977" s="26"/>
      <c r="SBX977" s="26"/>
      <c r="SBY977" s="26"/>
      <c r="SBZ977" s="26"/>
      <c r="SCA977" s="26"/>
      <c r="SCB977" s="26"/>
      <c r="SCC977" s="26"/>
      <c r="SCD977" s="26"/>
      <c r="SCE977" s="26"/>
      <c r="SCF977" s="26"/>
      <c r="SCG977" s="26"/>
      <c r="SCH977" s="26"/>
      <c r="SCI977" s="26"/>
      <c r="SCJ977" s="26"/>
      <c r="SCK977" s="26"/>
      <c r="SCL977" s="26"/>
      <c r="SCM977" s="26"/>
      <c r="SCN977" s="26"/>
      <c r="SCO977" s="26"/>
      <c r="SCP977" s="26"/>
      <c r="SCQ977" s="26"/>
      <c r="SCR977" s="26"/>
      <c r="SCS977" s="26"/>
      <c r="SCT977" s="26"/>
      <c r="SCU977" s="26"/>
      <c r="SCV977" s="26"/>
      <c r="SCW977" s="26"/>
      <c r="SCX977" s="26"/>
      <c r="SCY977" s="26"/>
      <c r="SCZ977" s="26"/>
      <c r="SDA977" s="26"/>
      <c r="SDB977" s="26"/>
      <c r="SDC977" s="26"/>
      <c r="SDD977" s="26"/>
      <c r="SDE977" s="26"/>
      <c r="SDF977" s="26"/>
      <c r="SDG977" s="26"/>
      <c r="SDH977" s="26"/>
      <c r="SDI977" s="26"/>
      <c r="SDJ977" s="26"/>
      <c r="SDK977" s="26"/>
      <c r="SDL977" s="26"/>
      <c r="SDM977" s="26"/>
      <c r="SDN977" s="26"/>
      <c r="SDO977" s="26"/>
      <c r="SDP977" s="26"/>
      <c r="SDQ977" s="26"/>
      <c r="SDR977" s="26"/>
      <c r="SDS977" s="26"/>
      <c r="SDT977" s="26"/>
      <c r="SDU977" s="26"/>
      <c r="SDV977" s="26"/>
      <c r="SDW977" s="26"/>
      <c r="SDX977" s="26"/>
      <c r="SDY977" s="26"/>
      <c r="SDZ977" s="26"/>
      <c r="SEA977" s="26"/>
      <c r="SEB977" s="26"/>
      <c r="SEC977" s="26"/>
      <c r="SED977" s="26"/>
      <c r="SEE977" s="26"/>
      <c r="SEF977" s="26"/>
      <c r="SEG977" s="26"/>
      <c r="SEH977" s="26"/>
      <c r="SEI977" s="26"/>
      <c r="SEJ977" s="26"/>
      <c r="SEK977" s="26"/>
      <c r="SEL977" s="26"/>
      <c r="SEM977" s="26"/>
      <c r="SEN977" s="26"/>
      <c r="SEO977" s="26"/>
      <c r="SEP977" s="26"/>
      <c r="SEQ977" s="26"/>
      <c r="SER977" s="26"/>
      <c r="SES977" s="26"/>
      <c r="SET977" s="26"/>
      <c r="SEU977" s="26"/>
      <c r="SEV977" s="26"/>
      <c r="SEW977" s="26"/>
      <c r="SEX977" s="26"/>
      <c r="SEY977" s="26"/>
      <c r="SEZ977" s="26"/>
      <c r="SFA977" s="26"/>
      <c r="SFB977" s="26"/>
      <c r="SFC977" s="26"/>
      <c r="SFD977" s="26"/>
      <c r="SFE977" s="26"/>
      <c r="SFF977" s="26"/>
      <c r="SFG977" s="26"/>
      <c r="SFH977" s="26"/>
      <c r="SFI977" s="26"/>
      <c r="SFJ977" s="26"/>
      <c r="SFK977" s="26"/>
      <c r="SFL977" s="26"/>
      <c r="SFM977" s="26"/>
      <c r="SFN977" s="26"/>
      <c r="SFO977" s="26"/>
      <c r="SFP977" s="26"/>
      <c r="SFQ977" s="26"/>
      <c r="SFR977" s="26"/>
      <c r="SFS977" s="26"/>
      <c r="SFT977" s="26"/>
      <c r="SFU977" s="26"/>
      <c r="SFV977" s="26"/>
      <c r="SFW977" s="26"/>
      <c r="SFX977" s="26"/>
      <c r="SFY977" s="26"/>
      <c r="SFZ977" s="26"/>
      <c r="SGA977" s="26"/>
      <c r="SGB977" s="26"/>
      <c r="SGC977" s="26"/>
      <c r="SGD977" s="26"/>
      <c r="SGE977" s="26"/>
      <c r="SGF977" s="26"/>
      <c r="SGG977" s="26"/>
      <c r="SGH977" s="26"/>
      <c r="SGI977" s="26"/>
      <c r="SGJ977" s="26"/>
      <c r="SGK977" s="26"/>
      <c r="SGL977" s="26"/>
      <c r="SGM977" s="26"/>
      <c r="SGN977" s="26"/>
      <c r="SGO977" s="26"/>
      <c r="SGP977" s="26"/>
      <c r="SGQ977" s="26"/>
      <c r="SGR977" s="26"/>
      <c r="SGS977" s="26"/>
      <c r="SGT977" s="26"/>
      <c r="SGU977" s="26"/>
      <c r="SGV977" s="26"/>
      <c r="SGW977" s="26"/>
      <c r="SGX977" s="26"/>
      <c r="SGY977" s="26"/>
      <c r="SGZ977" s="26"/>
      <c r="SHA977" s="26"/>
      <c r="SHB977" s="26"/>
      <c r="SHC977" s="26"/>
      <c r="SHD977" s="26"/>
      <c r="SHE977" s="26"/>
      <c r="SHF977" s="26"/>
      <c r="SHG977" s="26"/>
      <c r="SHH977" s="26"/>
      <c r="SHI977" s="26"/>
      <c r="SHJ977" s="26"/>
      <c r="SHK977" s="26"/>
      <c r="SHL977" s="26"/>
      <c r="SHM977" s="26"/>
      <c r="SHN977" s="26"/>
      <c r="SHO977" s="26"/>
      <c r="SHP977" s="26"/>
      <c r="SHQ977" s="26"/>
      <c r="SHR977" s="26"/>
      <c r="SHS977" s="26"/>
      <c r="SHT977" s="26"/>
      <c r="SHU977" s="26"/>
      <c r="SHV977" s="26"/>
      <c r="SHW977" s="26"/>
      <c r="SHX977" s="26"/>
      <c r="SHY977" s="26"/>
      <c r="SHZ977" s="26"/>
      <c r="SIA977" s="26"/>
      <c r="SIB977" s="26"/>
      <c r="SIC977" s="26"/>
      <c r="SID977" s="26"/>
      <c r="SIE977" s="26"/>
      <c r="SIF977" s="26"/>
      <c r="SIG977" s="26"/>
      <c r="SIH977" s="26"/>
      <c r="SII977" s="26"/>
      <c r="SIJ977" s="26"/>
      <c r="SIK977" s="26"/>
      <c r="SIL977" s="26"/>
      <c r="SIM977" s="26"/>
      <c r="SIN977" s="26"/>
      <c r="SIO977" s="26"/>
      <c r="SIP977" s="26"/>
      <c r="SIQ977" s="26"/>
      <c r="SIR977" s="26"/>
      <c r="SIS977" s="26"/>
      <c r="SIT977" s="26"/>
      <c r="SIU977" s="26"/>
      <c r="SIV977" s="26"/>
      <c r="SIW977" s="26"/>
      <c r="SIX977" s="26"/>
      <c r="SIY977" s="26"/>
      <c r="SIZ977" s="26"/>
      <c r="SJA977" s="26"/>
      <c r="SJB977" s="26"/>
      <c r="SJC977" s="26"/>
      <c r="SJD977" s="26"/>
      <c r="SJE977" s="26"/>
      <c r="SJF977" s="26"/>
      <c r="SJG977" s="26"/>
      <c r="SJH977" s="26"/>
      <c r="SJI977" s="26"/>
      <c r="SJJ977" s="26"/>
      <c r="SJK977" s="26"/>
      <c r="SJL977" s="26"/>
      <c r="SJM977" s="26"/>
      <c r="SJN977" s="26"/>
      <c r="SJO977" s="26"/>
      <c r="SJP977" s="26"/>
      <c r="SJQ977" s="26"/>
      <c r="SJR977" s="26"/>
      <c r="SJS977" s="26"/>
      <c r="SJT977" s="26"/>
      <c r="SJU977" s="26"/>
      <c r="SJV977" s="26"/>
      <c r="SJW977" s="26"/>
      <c r="SJX977" s="26"/>
      <c r="SJY977" s="26"/>
      <c r="SJZ977" s="26"/>
      <c r="SKA977" s="26"/>
      <c r="SKB977" s="26"/>
      <c r="SKC977" s="26"/>
      <c r="SKD977" s="26"/>
      <c r="SKE977" s="26"/>
      <c r="SKF977" s="26"/>
      <c r="SKG977" s="26"/>
      <c r="SKH977" s="26"/>
      <c r="SKI977" s="26"/>
      <c r="SKJ977" s="26"/>
      <c r="SKK977" s="26"/>
      <c r="SKL977" s="26"/>
      <c r="SKM977" s="26"/>
      <c r="SKN977" s="26"/>
      <c r="SKO977" s="26"/>
      <c r="SKP977" s="26"/>
      <c r="SKQ977" s="26"/>
      <c r="SKR977" s="26"/>
      <c r="SKS977" s="26"/>
      <c r="SKT977" s="26"/>
      <c r="SKU977" s="26"/>
      <c r="SKV977" s="26"/>
      <c r="SKW977" s="26"/>
      <c r="SKX977" s="26"/>
      <c r="SKY977" s="26"/>
      <c r="SKZ977" s="26"/>
      <c r="SLA977" s="26"/>
      <c r="SLB977" s="26"/>
      <c r="SLC977" s="26"/>
      <c r="SLD977" s="26"/>
      <c r="SLE977" s="26"/>
      <c r="SLF977" s="26"/>
      <c r="SLG977" s="26"/>
      <c r="SLH977" s="26"/>
      <c r="SLI977" s="26"/>
      <c r="SLJ977" s="26"/>
      <c r="SLK977" s="26"/>
      <c r="SLL977" s="26"/>
      <c r="SLM977" s="26"/>
      <c r="SLN977" s="26"/>
      <c r="SLO977" s="26"/>
      <c r="SLP977" s="26"/>
      <c r="SLQ977" s="26"/>
      <c r="SLR977" s="26"/>
      <c r="SLS977" s="26"/>
      <c r="SLT977" s="26"/>
      <c r="SLU977" s="26"/>
      <c r="SLV977" s="26"/>
      <c r="SLW977" s="26"/>
      <c r="SLX977" s="26"/>
      <c r="SLY977" s="26"/>
      <c r="SLZ977" s="26"/>
      <c r="SMA977" s="26"/>
      <c r="SMB977" s="26"/>
      <c r="SMC977" s="26"/>
      <c r="SMD977" s="26"/>
      <c r="SME977" s="26"/>
      <c r="SMF977" s="26"/>
      <c r="SMG977" s="26"/>
      <c r="SMH977" s="26"/>
      <c r="SMI977" s="26"/>
      <c r="SMJ977" s="26"/>
      <c r="SMK977" s="26"/>
      <c r="SML977" s="26"/>
      <c r="SMM977" s="26"/>
      <c r="SMN977" s="26"/>
      <c r="SMO977" s="26"/>
      <c r="SMP977" s="26"/>
      <c r="SMQ977" s="26"/>
      <c r="SMR977" s="26"/>
      <c r="SMS977" s="26"/>
      <c r="SMT977" s="26"/>
      <c r="SMU977" s="26"/>
      <c r="SMV977" s="26"/>
      <c r="SMW977" s="26"/>
      <c r="SMX977" s="26"/>
      <c r="SMY977" s="26"/>
      <c r="SMZ977" s="26"/>
      <c r="SNA977" s="26"/>
      <c r="SNB977" s="26"/>
      <c r="SNC977" s="26"/>
      <c r="SND977" s="26"/>
      <c r="SNE977" s="26"/>
      <c r="SNF977" s="26"/>
      <c r="SNG977" s="26"/>
      <c r="SNH977" s="26"/>
      <c r="SNI977" s="26"/>
      <c r="SNJ977" s="26"/>
      <c r="SNK977" s="26"/>
      <c r="SNL977" s="26"/>
      <c r="SNM977" s="26"/>
      <c r="SNN977" s="26"/>
      <c r="SNO977" s="26"/>
      <c r="SNP977" s="26"/>
      <c r="SNQ977" s="26"/>
      <c r="SNR977" s="26"/>
      <c r="SNS977" s="26"/>
      <c r="SNT977" s="26"/>
      <c r="SNU977" s="26"/>
      <c r="SNV977" s="26"/>
      <c r="SNW977" s="26"/>
      <c r="SNX977" s="26"/>
      <c r="SNY977" s="26"/>
      <c r="SNZ977" s="26"/>
      <c r="SOA977" s="26"/>
      <c r="SOB977" s="26"/>
      <c r="SOC977" s="26"/>
      <c r="SOD977" s="26"/>
      <c r="SOE977" s="26"/>
      <c r="SOF977" s="26"/>
      <c r="SOG977" s="26"/>
      <c r="SOH977" s="26"/>
      <c r="SOI977" s="26"/>
      <c r="SOJ977" s="26"/>
      <c r="SOK977" s="26"/>
      <c r="SOL977" s="26"/>
      <c r="SOM977" s="26"/>
      <c r="SON977" s="26"/>
      <c r="SOO977" s="26"/>
      <c r="SOP977" s="26"/>
      <c r="SOQ977" s="26"/>
      <c r="SOR977" s="26"/>
      <c r="SOS977" s="26"/>
      <c r="SOT977" s="26"/>
      <c r="SOU977" s="26"/>
      <c r="SOV977" s="26"/>
      <c r="SOW977" s="26"/>
      <c r="SOX977" s="26"/>
      <c r="SOY977" s="26"/>
      <c r="SOZ977" s="26"/>
      <c r="SPA977" s="26"/>
      <c r="SPB977" s="26"/>
      <c r="SPC977" s="26"/>
      <c r="SPD977" s="26"/>
      <c r="SPE977" s="26"/>
      <c r="SPF977" s="26"/>
      <c r="SPG977" s="26"/>
      <c r="SPH977" s="26"/>
      <c r="SPI977" s="26"/>
      <c r="SPJ977" s="26"/>
      <c r="SPK977" s="26"/>
      <c r="SPL977" s="26"/>
      <c r="SPM977" s="26"/>
      <c r="SPN977" s="26"/>
      <c r="SPO977" s="26"/>
      <c r="SPP977" s="26"/>
      <c r="SPQ977" s="26"/>
      <c r="SPR977" s="26"/>
      <c r="SPS977" s="26"/>
      <c r="SPT977" s="26"/>
      <c r="SPU977" s="26"/>
      <c r="SPV977" s="26"/>
      <c r="SPW977" s="26"/>
      <c r="SPX977" s="26"/>
      <c r="SPY977" s="26"/>
      <c r="SPZ977" s="26"/>
      <c r="SQA977" s="26"/>
      <c r="SQB977" s="26"/>
      <c r="SQC977" s="26"/>
      <c r="SQD977" s="26"/>
      <c r="SQE977" s="26"/>
      <c r="SQF977" s="26"/>
      <c r="SQG977" s="26"/>
      <c r="SQH977" s="26"/>
      <c r="SQI977" s="26"/>
      <c r="SQJ977" s="26"/>
      <c r="SQK977" s="26"/>
      <c r="SQL977" s="26"/>
      <c r="SQM977" s="26"/>
      <c r="SQN977" s="26"/>
      <c r="SQO977" s="26"/>
      <c r="SQP977" s="26"/>
      <c r="SQQ977" s="26"/>
      <c r="SQR977" s="26"/>
      <c r="SQS977" s="26"/>
      <c r="SQT977" s="26"/>
      <c r="SQU977" s="26"/>
      <c r="SQV977" s="26"/>
      <c r="SQW977" s="26"/>
      <c r="SQX977" s="26"/>
      <c r="SQY977" s="26"/>
      <c r="SQZ977" s="26"/>
      <c r="SRA977" s="26"/>
      <c r="SRB977" s="26"/>
      <c r="SRC977" s="26"/>
      <c r="SRD977" s="26"/>
      <c r="SRE977" s="26"/>
      <c r="SRF977" s="26"/>
      <c r="SRG977" s="26"/>
      <c r="SRH977" s="26"/>
      <c r="SRI977" s="26"/>
      <c r="SRJ977" s="26"/>
      <c r="SRK977" s="26"/>
      <c r="SRL977" s="26"/>
      <c r="SRM977" s="26"/>
      <c r="SRN977" s="26"/>
      <c r="SRO977" s="26"/>
      <c r="SRP977" s="26"/>
      <c r="SRQ977" s="26"/>
      <c r="SRR977" s="26"/>
      <c r="SRS977" s="26"/>
      <c r="SRT977" s="26"/>
      <c r="SRU977" s="26"/>
      <c r="SRV977" s="26"/>
      <c r="SRW977" s="26"/>
      <c r="SRX977" s="26"/>
      <c r="SRY977" s="26"/>
      <c r="SRZ977" s="26"/>
      <c r="SSA977" s="26"/>
      <c r="SSB977" s="26"/>
      <c r="SSC977" s="26"/>
      <c r="SSD977" s="26"/>
      <c r="SSE977" s="26"/>
      <c r="SSF977" s="26"/>
      <c r="SSG977" s="26"/>
      <c r="SSH977" s="26"/>
      <c r="SSI977" s="26"/>
      <c r="SSJ977" s="26"/>
      <c r="SSK977" s="26"/>
      <c r="SSL977" s="26"/>
      <c r="SSM977" s="26"/>
      <c r="SSN977" s="26"/>
      <c r="SSO977" s="26"/>
      <c r="SSP977" s="26"/>
      <c r="SSQ977" s="26"/>
      <c r="SSR977" s="26"/>
      <c r="SSS977" s="26"/>
      <c r="SST977" s="26"/>
      <c r="SSU977" s="26"/>
      <c r="SSV977" s="26"/>
      <c r="SSW977" s="26"/>
      <c r="SSX977" s="26"/>
      <c r="SSY977" s="26"/>
      <c r="SSZ977" s="26"/>
      <c r="STA977" s="26"/>
      <c r="STB977" s="26"/>
      <c r="STC977" s="26"/>
      <c r="STD977" s="26"/>
      <c r="STE977" s="26"/>
      <c r="STF977" s="26"/>
      <c r="STG977" s="26"/>
      <c r="STH977" s="26"/>
      <c r="STI977" s="26"/>
      <c r="STJ977" s="26"/>
      <c r="STK977" s="26"/>
      <c r="STL977" s="26"/>
      <c r="STM977" s="26"/>
      <c r="STN977" s="26"/>
      <c r="STO977" s="26"/>
      <c r="STP977" s="26"/>
      <c r="STQ977" s="26"/>
      <c r="STR977" s="26"/>
      <c r="STS977" s="26"/>
      <c r="STT977" s="26"/>
      <c r="STU977" s="26"/>
      <c r="STV977" s="26"/>
      <c r="STW977" s="26"/>
      <c r="STX977" s="26"/>
      <c r="STY977" s="26"/>
      <c r="STZ977" s="26"/>
      <c r="SUA977" s="26"/>
      <c r="SUB977" s="26"/>
      <c r="SUC977" s="26"/>
      <c r="SUD977" s="26"/>
      <c r="SUE977" s="26"/>
      <c r="SUF977" s="26"/>
      <c r="SUG977" s="26"/>
      <c r="SUH977" s="26"/>
      <c r="SUI977" s="26"/>
      <c r="SUJ977" s="26"/>
      <c r="SUK977" s="26"/>
      <c r="SUL977" s="26"/>
      <c r="SUM977" s="26"/>
      <c r="SUN977" s="26"/>
      <c r="SUO977" s="26"/>
      <c r="SUP977" s="26"/>
      <c r="SUQ977" s="26"/>
      <c r="SUR977" s="26"/>
      <c r="SUS977" s="26"/>
      <c r="SUT977" s="26"/>
      <c r="SUU977" s="26"/>
      <c r="SUV977" s="26"/>
      <c r="SUW977" s="26"/>
      <c r="SUX977" s="26"/>
      <c r="SUY977" s="26"/>
      <c r="SUZ977" s="26"/>
      <c r="SVA977" s="26"/>
      <c r="SVB977" s="26"/>
      <c r="SVC977" s="26"/>
      <c r="SVD977" s="26"/>
      <c r="SVE977" s="26"/>
      <c r="SVF977" s="26"/>
      <c r="SVG977" s="26"/>
      <c r="SVH977" s="26"/>
      <c r="SVI977" s="26"/>
      <c r="SVJ977" s="26"/>
      <c r="SVK977" s="26"/>
      <c r="SVL977" s="26"/>
      <c r="SVM977" s="26"/>
      <c r="SVN977" s="26"/>
      <c r="SVO977" s="26"/>
      <c r="SVP977" s="26"/>
      <c r="SVQ977" s="26"/>
      <c r="SVR977" s="26"/>
      <c r="SVS977" s="26"/>
      <c r="SVT977" s="26"/>
      <c r="SVU977" s="26"/>
      <c r="SVV977" s="26"/>
      <c r="SVW977" s="26"/>
      <c r="SVX977" s="26"/>
      <c r="SVY977" s="26"/>
      <c r="SVZ977" s="26"/>
      <c r="SWA977" s="26"/>
      <c r="SWB977" s="26"/>
      <c r="SWC977" s="26"/>
      <c r="SWD977" s="26"/>
      <c r="SWE977" s="26"/>
      <c r="SWF977" s="26"/>
      <c r="SWG977" s="26"/>
      <c r="SWH977" s="26"/>
      <c r="SWI977" s="26"/>
      <c r="SWJ977" s="26"/>
      <c r="SWK977" s="26"/>
      <c r="SWL977" s="26"/>
      <c r="SWM977" s="26"/>
      <c r="SWN977" s="26"/>
      <c r="SWO977" s="26"/>
      <c r="SWP977" s="26"/>
      <c r="SWQ977" s="26"/>
      <c r="SWR977" s="26"/>
      <c r="SWS977" s="26"/>
      <c r="SWT977" s="26"/>
      <c r="SWU977" s="26"/>
      <c r="SWV977" s="26"/>
      <c r="SWW977" s="26"/>
      <c r="SWX977" s="26"/>
      <c r="SWY977" s="26"/>
      <c r="SWZ977" s="26"/>
      <c r="SXA977" s="26"/>
      <c r="SXB977" s="26"/>
      <c r="SXC977" s="26"/>
      <c r="SXD977" s="26"/>
      <c r="SXE977" s="26"/>
      <c r="SXF977" s="26"/>
      <c r="SXG977" s="26"/>
      <c r="SXH977" s="26"/>
      <c r="SXI977" s="26"/>
      <c r="SXJ977" s="26"/>
      <c r="SXK977" s="26"/>
      <c r="SXL977" s="26"/>
      <c r="SXM977" s="26"/>
      <c r="SXN977" s="26"/>
      <c r="SXO977" s="26"/>
      <c r="SXP977" s="26"/>
      <c r="SXQ977" s="26"/>
      <c r="SXR977" s="26"/>
      <c r="SXS977" s="26"/>
      <c r="SXT977" s="26"/>
      <c r="SXU977" s="26"/>
      <c r="SXV977" s="26"/>
      <c r="SXW977" s="26"/>
      <c r="SXX977" s="26"/>
      <c r="SXY977" s="26"/>
      <c r="SXZ977" s="26"/>
      <c r="SYA977" s="26"/>
      <c r="SYB977" s="26"/>
      <c r="SYC977" s="26"/>
      <c r="SYD977" s="26"/>
      <c r="SYE977" s="26"/>
      <c r="SYF977" s="26"/>
      <c r="SYG977" s="26"/>
      <c r="SYH977" s="26"/>
      <c r="SYI977" s="26"/>
      <c r="SYJ977" s="26"/>
      <c r="SYK977" s="26"/>
      <c r="SYL977" s="26"/>
      <c r="SYM977" s="26"/>
      <c r="SYN977" s="26"/>
      <c r="SYO977" s="26"/>
      <c r="SYP977" s="26"/>
      <c r="SYQ977" s="26"/>
      <c r="SYR977" s="26"/>
      <c r="SYS977" s="26"/>
      <c r="SYT977" s="26"/>
      <c r="SYU977" s="26"/>
      <c r="SYV977" s="26"/>
      <c r="SYW977" s="26"/>
      <c r="SYX977" s="26"/>
      <c r="SYY977" s="26"/>
      <c r="SYZ977" s="26"/>
      <c r="SZA977" s="26"/>
      <c r="SZB977" s="26"/>
      <c r="SZC977" s="26"/>
      <c r="SZD977" s="26"/>
      <c r="SZE977" s="26"/>
      <c r="SZF977" s="26"/>
      <c r="SZG977" s="26"/>
      <c r="SZH977" s="26"/>
      <c r="SZI977" s="26"/>
      <c r="SZJ977" s="26"/>
      <c r="SZK977" s="26"/>
      <c r="SZL977" s="26"/>
      <c r="SZM977" s="26"/>
      <c r="SZN977" s="26"/>
      <c r="SZO977" s="26"/>
      <c r="SZP977" s="26"/>
      <c r="SZQ977" s="26"/>
      <c r="SZR977" s="26"/>
      <c r="SZS977" s="26"/>
      <c r="SZT977" s="26"/>
      <c r="SZU977" s="26"/>
      <c r="SZV977" s="26"/>
      <c r="SZW977" s="26"/>
      <c r="SZX977" s="26"/>
      <c r="SZY977" s="26"/>
      <c r="SZZ977" s="26"/>
      <c r="TAA977" s="26"/>
      <c r="TAB977" s="26"/>
      <c r="TAC977" s="26"/>
      <c r="TAD977" s="26"/>
      <c r="TAE977" s="26"/>
      <c r="TAF977" s="26"/>
      <c r="TAG977" s="26"/>
      <c r="TAH977" s="26"/>
      <c r="TAI977" s="26"/>
      <c r="TAJ977" s="26"/>
      <c r="TAK977" s="26"/>
      <c r="TAL977" s="26"/>
      <c r="TAM977" s="26"/>
      <c r="TAN977" s="26"/>
      <c r="TAO977" s="26"/>
      <c r="TAP977" s="26"/>
      <c r="TAQ977" s="26"/>
      <c r="TAR977" s="26"/>
      <c r="TAS977" s="26"/>
      <c r="TAT977" s="26"/>
      <c r="TAU977" s="26"/>
      <c r="TAV977" s="26"/>
      <c r="TAW977" s="26"/>
      <c r="TAX977" s="26"/>
      <c r="TAY977" s="26"/>
      <c r="TAZ977" s="26"/>
      <c r="TBA977" s="26"/>
      <c r="TBB977" s="26"/>
      <c r="TBC977" s="26"/>
      <c r="TBD977" s="26"/>
      <c r="TBE977" s="26"/>
      <c r="TBF977" s="26"/>
      <c r="TBG977" s="26"/>
      <c r="TBH977" s="26"/>
      <c r="TBI977" s="26"/>
      <c r="TBJ977" s="26"/>
      <c r="TBK977" s="26"/>
      <c r="TBL977" s="26"/>
      <c r="TBM977" s="26"/>
      <c r="TBN977" s="26"/>
      <c r="TBO977" s="26"/>
      <c r="TBP977" s="26"/>
      <c r="TBQ977" s="26"/>
      <c r="TBR977" s="26"/>
      <c r="TBS977" s="26"/>
      <c r="TBT977" s="26"/>
      <c r="TBU977" s="26"/>
      <c r="TBV977" s="26"/>
      <c r="TBW977" s="26"/>
      <c r="TBX977" s="26"/>
      <c r="TBY977" s="26"/>
      <c r="TBZ977" s="26"/>
      <c r="TCA977" s="26"/>
      <c r="TCB977" s="26"/>
      <c r="TCC977" s="26"/>
      <c r="TCD977" s="26"/>
      <c r="TCE977" s="26"/>
      <c r="TCF977" s="26"/>
      <c r="TCG977" s="26"/>
      <c r="TCH977" s="26"/>
      <c r="TCI977" s="26"/>
      <c r="TCJ977" s="26"/>
      <c r="TCK977" s="26"/>
      <c r="TCL977" s="26"/>
      <c r="TCM977" s="26"/>
      <c r="TCN977" s="26"/>
      <c r="TCO977" s="26"/>
      <c r="TCP977" s="26"/>
      <c r="TCQ977" s="26"/>
      <c r="TCR977" s="26"/>
      <c r="TCS977" s="26"/>
      <c r="TCT977" s="26"/>
      <c r="TCU977" s="26"/>
      <c r="TCV977" s="26"/>
      <c r="TCW977" s="26"/>
      <c r="TCX977" s="26"/>
      <c r="TCY977" s="26"/>
      <c r="TCZ977" s="26"/>
      <c r="TDA977" s="26"/>
      <c r="TDB977" s="26"/>
      <c r="TDC977" s="26"/>
      <c r="TDD977" s="26"/>
      <c r="TDE977" s="26"/>
      <c r="TDF977" s="26"/>
      <c r="TDG977" s="26"/>
      <c r="TDH977" s="26"/>
      <c r="TDI977" s="26"/>
      <c r="TDJ977" s="26"/>
      <c r="TDK977" s="26"/>
      <c r="TDL977" s="26"/>
      <c r="TDM977" s="26"/>
      <c r="TDN977" s="26"/>
      <c r="TDO977" s="26"/>
      <c r="TDP977" s="26"/>
      <c r="TDQ977" s="26"/>
      <c r="TDR977" s="26"/>
      <c r="TDS977" s="26"/>
      <c r="TDT977" s="26"/>
      <c r="TDU977" s="26"/>
      <c r="TDV977" s="26"/>
      <c r="TDW977" s="26"/>
      <c r="TDX977" s="26"/>
      <c r="TDY977" s="26"/>
      <c r="TDZ977" s="26"/>
      <c r="TEA977" s="26"/>
      <c r="TEB977" s="26"/>
      <c r="TEC977" s="26"/>
      <c r="TED977" s="26"/>
      <c r="TEE977" s="26"/>
      <c r="TEF977" s="26"/>
      <c r="TEG977" s="26"/>
      <c r="TEH977" s="26"/>
      <c r="TEI977" s="26"/>
      <c r="TEJ977" s="26"/>
      <c r="TEK977" s="26"/>
      <c r="TEL977" s="26"/>
      <c r="TEM977" s="26"/>
      <c r="TEN977" s="26"/>
      <c r="TEO977" s="26"/>
      <c r="TEP977" s="26"/>
      <c r="TEQ977" s="26"/>
      <c r="TER977" s="26"/>
      <c r="TES977" s="26"/>
      <c r="TET977" s="26"/>
      <c r="TEU977" s="26"/>
      <c r="TEV977" s="26"/>
      <c r="TEW977" s="26"/>
      <c r="TEX977" s="26"/>
      <c r="TEY977" s="26"/>
      <c r="TEZ977" s="26"/>
      <c r="TFA977" s="26"/>
      <c r="TFB977" s="26"/>
      <c r="TFC977" s="26"/>
      <c r="TFD977" s="26"/>
      <c r="TFE977" s="26"/>
      <c r="TFF977" s="26"/>
      <c r="TFG977" s="26"/>
      <c r="TFH977" s="26"/>
      <c r="TFI977" s="26"/>
      <c r="TFJ977" s="26"/>
      <c r="TFK977" s="26"/>
      <c r="TFL977" s="26"/>
      <c r="TFM977" s="26"/>
      <c r="TFN977" s="26"/>
      <c r="TFO977" s="26"/>
      <c r="TFP977" s="26"/>
      <c r="TFQ977" s="26"/>
      <c r="TFR977" s="26"/>
      <c r="TFS977" s="26"/>
      <c r="TFT977" s="26"/>
      <c r="TFU977" s="26"/>
      <c r="TFV977" s="26"/>
      <c r="TFW977" s="26"/>
      <c r="TFX977" s="26"/>
      <c r="TFY977" s="26"/>
      <c r="TFZ977" s="26"/>
      <c r="TGA977" s="26"/>
      <c r="TGB977" s="26"/>
      <c r="TGC977" s="26"/>
      <c r="TGD977" s="26"/>
      <c r="TGE977" s="26"/>
      <c r="TGF977" s="26"/>
      <c r="TGG977" s="26"/>
      <c r="TGH977" s="26"/>
      <c r="TGI977" s="26"/>
      <c r="TGJ977" s="26"/>
      <c r="TGK977" s="26"/>
      <c r="TGL977" s="26"/>
      <c r="TGM977" s="26"/>
      <c r="TGN977" s="26"/>
      <c r="TGO977" s="26"/>
      <c r="TGP977" s="26"/>
      <c r="TGQ977" s="26"/>
      <c r="TGR977" s="26"/>
      <c r="TGS977" s="26"/>
      <c r="TGT977" s="26"/>
      <c r="TGU977" s="26"/>
      <c r="TGV977" s="26"/>
      <c r="TGW977" s="26"/>
      <c r="TGX977" s="26"/>
      <c r="TGY977" s="26"/>
      <c r="TGZ977" s="26"/>
      <c r="THA977" s="26"/>
      <c r="THB977" s="26"/>
      <c r="THC977" s="26"/>
      <c r="THD977" s="26"/>
      <c r="THE977" s="26"/>
      <c r="THF977" s="26"/>
      <c r="THG977" s="26"/>
      <c r="THH977" s="26"/>
      <c r="THI977" s="26"/>
      <c r="THJ977" s="26"/>
      <c r="THK977" s="26"/>
      <c r="THL977" s="26"/>
      <c r="THM977" s="26"/>
      <c r="THN977" s="26"/>
      <c r="THO977" s="26"/>
      <c r="THP977" s="26"/>
      <c r="THQ977" s="26"/>
      <c r="THR977" s="26"/>
      <c r="THS977" s="26"/>
      <c r="THT977" s="26"/>
      <c r="THU977" s="26"/>
      <c r="THV977" s="26"/>
      <c r="THW977" s="26"/>
      <c r="THX977" s="26"/>
      <c r="THY977" s="26"/>
      <c r="THZ977" s="26"/>
      <c r="TIA977" s="26"/>
      <c r="TIB977" s="26"/>
      <c r="TIC977" s="26"/>
      <c r="TID977" s="26"/>
      <c r="TIE977" s="26"/>
      <c r="TIF977" s="26"/>
      <c r="TIG977" s="26"/>
      <c r="TIH977" s="26"/>
      <c r="TII977" s="26"/>
      <c r="TIJ977" s="26"/>
      <c r="TIK977" s="26"/>
      <c r="TIL977" s="26"/>
      <c r="TIM977" s="26"/>
      <c r="TIN977" s="26"/>
      <c r="TIO977" s="26"/>
      <c r="TIP977" s="26"/>
      <c r="TIQ977" s="26"/>
      <c r="TIR977" s="26"/>
      <c r="TIS977" s="26"/>
      <c r="TIT977" s="26"/>
      <c r="TIU977" s="26"/>
      <c r="TIV977" s="26"/>
      <c r="TIW977" s="26"/>
      <c r="TIX977" s="26"/>
      <c r="TIY977" s="26"/>
      <c r="TIZ977" s="26"/>
      <c r="TJA977" s="26"/>
      <c r="TJB977" s="26"/>
      <c r="TJC977" s="26"/>
      <c r="TJD977" s="26"/>
      <c r="TJE977" s="26"/>
      <c r="TJF977" s="26"/>
      <c r="TJG977" s="26"/>
      <c r="TJH977" s="26"/>
      <c r="TJI977" s="26"/>
      <c r="TJJ977" s="26"/>
      <c r="TJK977" s="26"/>
      <c r="TJL977" s="26"/>
      <c r="TJM977" s="26"/>
      <c r="TJN977" s="26"/>
      <c r="TJO977" s="26"/>
      <c r="TJP977" s="26"/>
      <c r="TJQ977" s="26"/>
      <c r="TJR977" s="26"/>
      <c r="TJS977" s="26"/>
      <c r="TJT977" s="26"/>
      <c r="TJU977" s="26"/>
      <c r="TJV977" s="26"/>
      <c r="TJW977" s="26"/>
      <c r="TJX977" s="26"/>
      <c r="TJY977" s="26"/>
      <c r="TJZ977" s="26"/>
      <c r="TKA977" s="26"/>
      <c r="TKB977" s="26"/>
      <c r="TKC977" s="26"/>
      <c r="TKD977" s="26"/>
      <c r="TKE977" s="26"/>
      <c r="TKF977" s="26"/>
      <c r="TKG977" s="26"/>
      <c r="TKH977" s="26"/>
      <c r="TKI977" s="26"/>
      <c r="TKJ977" s="26"/>
      <c r="TKK977" s="26"/>
      <c r="TKL977" s="26"/>
      <c r="TKM977" s="26"/>
      <c r="TKN977" s="26"/>
      <c r="TKO977" s="26"/>
      <c r="TKP977" s="26"/>
      <c r="TKQ977" s="26"/>
      <c r="TKR977" s="26"/>
      <c r="TKS977" s="26"/>
      <c r="TKT977" s="26"/>
      <c r="TKU977" s="26"/>
      <c r="TKV977" s="26"/>
      <c r="TKW977" s="26"/>
      <c r="TKX977" s="26"/>
      <c r="TKY977" s="26"/>
      <c r="TKZ977" s="26"/>
      <c r="TLA977" s="26"/>
      <c r="TLB977" s="26"/>
      <c r="TLC977" s="26"/>
      <c r="TLD977" s="26"/>
      <c r="TLE977" s="26"/>
      <c r="TLF977" s="26"/>
      <c r="TLG977" s="26"/>
      <c r="TLH977" s="26"/>
      <c r="TLI977" s="26"/>
      <c r="TLJ977" s="26"/>
      <c r="TLK977" s="26"/>
      <c r="TLL977" s="26"/>
      <c r="TLM977" s="26"/>
      <c r="TLN977" s="26"/>
      <c r="TLO977" s="26"/>
      <c r="TLP977" s="26"/>
      <c r="TLQ977" s="26"/>
      <c r="TLR977" s="26"/>
      <c r="TLS977" s="26"/>
      <c r="TLT977" s="26"/>
      <c r="TLU977" s="26"/>
      <c r="TLV977" s="26"/>
      <c r="TLW977" s="26"/>
      <c r="TLX977" s="26"/>
      <c r="TLY977" s="26"/>
      <c r="TLZ977" s="26"/>
      <c r="TMA977" s="26"/>
      <c r="TMB977" s="26"/>
      <c r="TMC977" s="26"/>
      <c r="TMD977" s="26"/>
      <c r="TME977" s="26"/>
      <c r="TMF977" s="26"/>
      <c r="TMG977" s="26"/>
      <c r="TMH977" s="26"/>
      <c r="TMI977" s="26"/>
      <c r="TMJ977" s="26"/>
      <c r="TMK977" s="26"/>
      <c r="TML977" s="26"/>
      <c r="TMM977" s="26"/>
      <c r="TMN977" s="26"/>
      <c r="TMO977" s="26"/>
      <c r="TMP977" s="26"/>
      <c r="TMQ977" s="26"/>
      <c r="TMR977" s="26"/>
      <c r="TMS977" s="26"/>
      <c r="TMT977" s="26"/>
      <c r="TMU977" s="26"/>
      <c r="TMV977" s="26"/>
      <c r="TMW977" s="26"/>
      <c r="TMX977" s="26"/>
      <c r="TMY977" s="26"/>
      <c r="TMZ977" s="26"/>
      <c r="TNA977" s="26"/>
      <c r="TNB977" s="26"/>
      <c r="TNC977" s="26"/>
      <c r="TND977" s="26"/>
      <c r="TNE977" s="26"/>
      <c r="TNF977" s="26"/>
      <c r="TNG977" s="26"/>
      <c r="TNH977" s="26"/>
      <c r="TNI977" s="26"/>
      <c r="TNJ977" s="26"/>
      <c r="TNK977" s="26"/>
      <c r="TNL977" s="26"/>
      <c r="TNM977" s="26"/>
      <c r="TNN977" s="26"/>
      <c r="TNO977" s="26"/>
      <c r="TNP977" s="26"/>
      <c r="TNQ977" s="26"/>
      <c r="TNR977" s="26"/>
      <c r="TNS977" s="26"/>
      <c r="TNT977" s="26"/>
      <c r="TNU977" s="26"/>
      <c r="TNV977" s="26"/>
      <c r="TNW977" s="26"/>
      <c r="TNX977" s="26"/>
      <c r="TNY977" s="26"/>
      <c r="TNZ977" s="26"/>
      <c r="TOA977" s="26"/>
      <c r="TOB977" s="26"/>
      <c r="TOC977" s="26"/>
      <c r="TOD977" s="26"/>
      <c r="TOE977" s="26"/>
      <c r="TOF977" s="26"/>
      <c r="TOG977" s="26"/>
      <c r="TOH977" s="26"/>
      <c r="TOI977" s="26"/>
      <c r="TOJ977" s="26"/>
      <c r="TOK977" s="26"/>
      <c r="TOL977" s="26"/>
      <c r="TOM977" s="26"/>
      <c r="TON977" s="26"/>
      <c r="TOO977" s="26"/>
      <c r="TOP977" s="26"/>
      <c r="TOQ977" s="26"/>
      <c r="TOR977" s="26"/>
      <c r="TOS977" s="26"/>
      <c r="TOT977" s="26"/>
      <c r="TOU977" s="26"/>
      <c r="TOV977" s="26"/>
      <c r="TOW977" s="26"/>
      <c r="TOX977" s="26"/>
      <c r="TOY977" s="26"/>
      <c r="TOZ977" s="26"/>
      <c r="TPA977" s="26"/>
      <c r="TPB977" s="26"/>
      <c r="TPC977" s="26"/>
      <c r="TPD977" s="26"/>
      <c r="TPE977" s="26"/>
      <c r="TPF977" s="26"/>
      <c r="TPG977" s="26"/>
      <c r="TPH977" s="26"/>
      <c r="TPI977" s="26"/>
      <c r="TPJ977" s="26"/>
      <c r="TPK977" s="26"/>
      <c r="TPL977" s="26"/>
      <c r="TPM977" s="26"/>
      <c r="TPN977" s="26"/>
      <c r="TPO977" s="26"/>
      <c r="TPP977" s="26"/>
      <c r="TPQ977" s="26"/>
      <c r="TPR977" s="26"/>
      <c r="TPS977" s="26"/>
      <c r="TPT977" s="26"/>
      <c r="TPU977" s="26"/>
      <c r="TPV977" s="26"/>
      <c r="TPW977" s="26"/>
      <c r="TPX977" s="26"/>
      <c r="TPY977" s="26"/>
      <c r="TPZ977" s="26"/>
      <c r="TQA977" s="26"/>
      <c r="TQB977" s="26"/>
      <c r="TQC977" s="26"/>
      <c r="TQD977" s="26"/>
      <c r="TQE977" s="26"/>
      <c r="TQF977" s="26"/>
      <c r="TQG977" s="26"/>
      <c r="TQH977" s="26"/>
      <c r="TQI977" s="26"/>
      <c r="TQJ977" s="26"/>
      <c r="TQK977" s="26"/>
      <c r="TQL977" s="26"/>
      <c r="TQM977" s="26"/>
      <c r="TQN977" s="26"/>
      <c r="TQO977" s="26"/>
      <c r="TQP977" s="26"/>
      <c r="TQQ977" s="26"/>
      <c r="TQR977" s="26"/>
      <c r="TQS977" s="26"/>
      <c r="TQT977" s="26"/>
      <c r="TQU977" s="26"/>
      <c r="TQV977" s="26"/>
      <c r="TQW977" s="26"/>
      <c r="TQX977" s="26"/>
      <c r="TQY977" s="26"/>
      <c r="TQZ977" s="26"/>
      <c r="TRA977" s="26"/>
      <c r="TRB977" s="26"/>
      <c r="TRC977" s="26"/>
      <c r="TRD977" s="26"/>
      <c r="TRE977" s="26"/>
      <c r="TRF977" s="26"/>
      <c r="TRG977" s="26"/>
      <c r="TRH977" s="26"/>
      <c r="TRI977" s="26"/>
      <c r="TRJ977" s="26"/>
      <c r="TRK977" s="26"/>
      <c r="TRL977" s="26"/>
      <c r="TRM977" s="26"/>
      <c r="TRN977" s="26"/>
      <c r="TRO977" s="26"/>
      <c r="TRP977" s="26"/>
      <c r="TRQ977" s="26"/>
      <c r="TRR977" s="26"/>
      <c r="TRS977" s="26"/>
      <c r="TRT977" s="26"/>
      <c r="TRU977" s="26"/>
      <c r="TRV977" s="26"/>
      <c r="TRW977" s="26"/>
      <c r="TRX977" s="26"/>
      <c r="TRY977" s="26"/>
      <c r="TRZ977" s="26"/>
      <c r="TSA977" s="26"/>
      <c r="TSB977" s="26"/>
      <c r="TSC977" s="26"/>
      <c r="TSD977" s="26"/>
      <c r="TSE977" s="26"/>
      <c r="TSF977" s="26"/>
      <c r="TSG977" s="26"/>
      <c r="TSH977" s="26"/>
      <c r="TSI977" s="26"/>
      <c r="TSJ977" s="26"/>
      <c r="TSK977" s="26"/>
      <c r="TSL977" s="26"/>
      <c r="TSM977" s="26"/>
      <c r="TSN977" s="26"/>
      <c r="TSO977" s="26"/>
      <c r="TSP977" s="26"/>
      <c r="TSQ977" s="26"/>
      <c r="TSR977" s="26"/>
      <c r="TSS977" s="26"/>
      <c r="TST977" s="26"/>
      <c r="TSU977" s="26"/>
      <c r="TSV977" s="26"/>
      <c r="TSW977" s="26"/>
      <c r="TSX977" s="26"/>
      <c r="TSY977" s="26"/>
      <c r="TSZ977" s="26"/>
      <c r="TTA977" s="26"/>
      <c r="TTB977" s="26"/>
      <c r="TTC977" s="26"/>
      <c r="TTD977" s="26"/>
      <c r="TTE977" s="26"/>
      <c r="TTF977" s="26"/>
      <c r="TTG977" s="26"/>
      <c r="TTH977" s="26"/>
      <c r="TTI977" s="26"/>
      <c r="TTJ977" s="26"/>
      <c r="TTK977" s="26"/>
      <c r="TTL977" s="26"/>
      <c r="TTM977" s="26"/>
      <c r="TTN977" s="26"/>
      <c r="TTO977" s="26"/>
      <c r="TTP977" s="26"/>
      <c r="TTQ977" s="26"/>
      <c r="TTR977" s="26"/>
      <c r="TTS977" s="26"/>
      <c r="TTT977" s="26"/>
      <c r="TTU977" s="26"/>
      <c r="TTV977" s="26"/>
      <c r="TTW977" s="26"/>
      <c r="TTX977" s="26"/>
      <c r="TTY977" s="26"/>
      <c r="TTZ977" s="26"/>
      <c r="TUA977" s="26"/>
      <c r="TUB977" s="26"/>
      <c r="TUC977" s="26"/>
      <c r="TUD977" s="26"/>
      <c r="TUE977" s="26"/>
      <c r="TUF977" s="26"/>
      <c r="TUG977" s="26"/>
      <c r="TUH977" s="26"/>
      <c r="TUI977" s="26"/>
      <c r="TUJ977" s="26"/>
      <c r="TUK977" s="26"/>
      <c r="TUL977" s="26"/>
      <c r="TUM977" s="26"/>
      <c r="TUN977" s="26"/>
      <c r="TUO977" s="26"/>
      <c r="TUP977" s="26"/>
      <c r="TUQ977" s="26"/>
      <c r="TUR977" s="26"/>
      <c r="TUS977" s="26"/>
      <c r="TUT977" s="26"/>
      <c r="TUU977" s="26"/>
      <c r="TUV977" s="26"/>
      <c r="TUW977" s="26"/>
      <c r="TUX977" s="26"/>
      <c r="TUY977" s="26"/>
      <c r="TUZ977" s="26"/>
      <c r="TVA977" s="26"/>
      <c r="TVB977" s="26"/>
      <c r="TVC977" s="26"/>
      <c r="TVD977" s="26"/>
      <c r="TVE977" s="26"/>
      <c r="TVF977" s="26"/>
      <c r="TVG977" s="26"/>
      <c r="TVH977" s="26"/>
      <c r="TVI977" s="26"/>
      <c r="TVJ977" s="26"/>
      <c r="TVK977" s="26"/>
      <c r="TVL977" s="26"/>
      <c r="TVM977" s="26"/>
      <c r="TVN977" s="26"/>
      <c r="TVO977" s="26"/>
      <c r="TVP977" s="26"/>
      <c r="TVQ977" s="26"/>
      <c r="TVR977" s="26"/>
      <c r="TVS977" s="26"/>
      <c r="TVT977" s="26"/>
      <c r="TVU977" s="26"/>
      <c r="TVV977" s="26"/>
      <c r="TVW977" s="26"/>
      <c r="TVX977" s="26"/>
      <c r="TVY977" s="26"/>
      <c r="TVZ977" s="26"/>
      <c r="TWA977" s="26"/>
      <c r="TWB977" s="26"/>
      <c r="TWC977" s="26"/>
      <c r="TWD977" s="26"/>
      <c r="TWE977" s="26"/>
      <c r="TWF977" s="26"/>
      <c r="TWG977" s="26"/>
      <c r="TWH977" s="26"/>
      <c r="TWI977" s="26"/>
      <c r="TWJ977" s="26"/>
      <c r="TWK977" s="26"/>
      <c r="TWL977" s="26"/>
      <c r="TWM977" s="26"/>
      <c r="TWN977" s="26"/>
      <c r="TWO977" s="26"/>
      <c r="TWP977" s="26"/>
      <c r="TWQ977" s="26"/>
      <c r="TWR977" s="26"/>
      <c r="TWS977" s="26"/>
      <c r="TWT977" s="26"/>
      <c r="TWU977" s="26"/>
      <c r="TWV977" s="26"/>
      <c r="TWW977" s="26"/>
      <c r="TWX977" s="26"/>
      <c r="TWY977" s="26"/>
      <c r="TWZ977" s="26"/>
      <c r="TXA977" s="26"/>
      <c r="TXB977" s="26"/>
      <c r="TXC977" s="26"/>
      <c r="TXD977" s="26"/>
      <c r="TXE977" s="26"/>
      <c r="TXF977" s="26"/>
      <c r="TXG977" s="26"/>
      <c r="TXH977" s="26"/>
      <c r="TXI977" s="26"/>
      <c r="TXJ977" s="26"/>
      <c r="TXK977" s="26"/>
      <c r="TXL977" s="26"/>
      <c r="TXM977" s="26"/>
      <c r="TXN977" s="26"/>
      <c r="TXO977" s="26"/>
      <c r="TXP977" s="26"/>
      <c r="TXQ977" s="26"/>
      <c r="TXR977" s="26"/>
      <c r="TXS977" s="26"/>
      <c r="TXT977" s="26"/>
      <c r="TXU977" s="26"/>
      <c r="TXV977" s="26"/>
      <c r="TXW977" s="26"/>
      <c r="TXX977" s="26"/>
      <c r="TXY977" s="26"/>
      <c r="TXZ977" s="26"/>
      <c r="TYA977" s="26"/>
      <c r="TYB977" s="26"/>
      <c r="TYC977" s="26"/>
      <c r="TYD977" s="26"/>
      <c r="TYE977" s="26"/>
      <c r="TYF977" s="26"/>
      <c r="TYG977" s="26"/>
      <c r="TYH977" s="26"/>
      <c r="TYI977" s="26"/>
      <c r="TYJ977" s="26"/>
      <c r="TYK977" s="26"/>
      <c r="TYL977" s="26"/>
      <c r="TYM977" s="26"/>
      <c r="TYN977" s="26"/>
      <c r="TYO977" s="26"/>
      <c r="TYP977" s="26"/>
      <c r="TYQ977" s="26"/>
      <c r="TYR977" s="26"/>
      <c r="TYS977" s="26"/>
      <c r="TYT977" s="26"/>
      <c r="TYU977" s="26"/>
      <c r="TYV977" s="26"/>
      <c r="TYW977" s="26"/>
      <c r="TYX977" s="26"/>
      <c r="TYY977" s="26"/>
      <c r="TYZ977" s="26"/>
      <c r="TZA977" s="26"/>
      <c r="TZB977" s="26"/>
      <c r="TZC977" s="26"/>
      <c r="TZD977" s="26"/>
      <c r="TZE977" s="26"/>
      <c r="TZF977" s="26"/>
      <c r="TZG977" s="26"/>
      <c r="TZH977" s="26"/>
      <c r="TZI977" s="26"/>
      <c r="TZJ977" s="26"/>
      <c r="TZK977" s="26"/>
      <c r="TZL977" s="26"/>
      <c r="TZM977" s="26"/>
      <c r="TZN977" s="26"/>
      <c r="TZO977" s="26"/>
      <c r="TZP977" s="26"/>
      <c r="TZQ977" s="26"/>
      <c r="TZR977" s="26"/>
      <c r="TZS977" s="26"/>
      <c r="TZT977" s="26"/>
      <c r="TZU977" s="26"/>
      <c r="TZV977" s="26"/>
      <c r="TZW977" s="26"/>
      <c r="TZX977" s="26"/>
      <c r="TZY977" s="26"/>
      <c r="TZZ977" s="26"/>
      <c r="UAA977" s="26"/>
      <c r="UAB977" s="26"/>
      <c r="UAC977" s="26"/>
      <c r="UAD977" s="26"/>
      <c r="UAE977" s="26"/>
      <c r="UAF977" s="26"/>
      <c r="UAG977" s="26"/>
      <c r="UAH977" s="26"/>
      <c r="UAI977" s="26"/>
      <c r="UAJ977" s="26"/>
      <c r="UAK977" s="26"/>
      <c r="UAL977" s="26"/>
      <c r="UAM977" s="26"/>
      <c r="UAN977" s="26"/>
      <c r="UAO977" s="26"/>
      <c r="UAP977" s="26"/>
      <c r="UAQ977" s="26"/>
      <c r="UAR977" s="26"/>
      <c r="UAS977" s="26"/>
      <c r="UAT977" s="26"/>
      <c r="UAU977" s="26"/>
      <c r="UAV977" s="26"/>
      <c r="UAW977" s="26"/>
      <c r="UAX977" s="26"/>
      <c r="UAY977" s="26"/>
      <c r="UAZ977" s="26"/>
      <c r="UBA977" s="26"/>
      <c r="UBB977" s="26"/>
      <c r="UBC977" s="26"/>
      <c r="UBD977" s="26"/>
      <c r="UBE977" s="26"/>
      <c r="UBF977" s="26"/>
      <c r="UBG977" s="26"/>
      <c r="UBH977" s="26"/>
      <c r="UBI977" s="26"/>
      <c r="UBJ977" s="26"/>
      <c r="UBK977" s="26"/>
      <c r="UBL977" s="26"/>
      <c r="UBM977" s="26"/>
      <c r="UBN977" s="26"/>
      <c r="UBO977" s="26"/>
      <c r="UBP977" s="26"/>
      <c r="UBQ977" s="26"/>
      <c r="UBR977" s="26"/>
      <c r="UBS977" s="26"/>
      <c r="UBT977" s="26"/>
      <c r="UBU977" s="26"/>
      <c r="UBV977" s="26"/>
      <c r="UBW977" s="26"/>
      <c r="UBX977" s="26"/>
      <c r="UBY977" s="26"/>
      <c r="UBZ977" s="26"/>
      <c r="UCA977" s="26"/>
      <c r="UCB977" s="26"/>
      <c r="UCC977" s="26"/>
      <c r="UCD977" s="26"/>
      <c r="UCE977" s="26"/>
      <c r="UCF977" s="26"/>
      <c r="UCG977" s="26"/>
      <c r="UCH977" s="26"/>
      <c r="UCI977" s="26"/>
      <c r="UCJ977" s="26"/>
      <c r="UCK977" s="26"/>
      <c r="UCL977" s="26"/>
      <c r="UCM977" s="26"/>
      <c r="UCN977" s="26"/>
      <c r="UCO977" s="26"/>
      <c r="UCP977" s="26"/>
      <c r="UCQ977" s="26"/>
      <c r="UCR977" s="26"/>
      <c r="UCS977" s="26"/>
      <c r="UCT977" s="26"/>
      <c r="UCU977" s="26"/>
      <c r="UCV977" s="26"/>
      <c r="UCW977" s="26"/>
      <c r="UCX977" s="26"/>
      <c r="UCY977" s="26"/>
      <c r="UCZ977" s="26"/>
      <c r="UDA977" s="26"/>
      <c r="UDB977" s="26"/>
      <c r="UDC977" s="26"/>
      <c r="UDD977" s="26"/>
      <c r="UDE977" s="26"/>
      <c r="UDF977" s="26"/>
      <c r="UDG977" s="26"/>
      <c r="UDH977" s="26"/>
      <c r="UDI977" s="26"/>
      <c r="UDJ977" s="26"/>
      <c r="UDK977" s="26"/>
      <c r="UDL977" s="26"/>
      <c r="UDM977" s="26"/>
      <c r="UDN977" s="26"/>
      <c r="UDO977" s="26"/>
      <c r="UDP977" s="26"/>
      <c r="UDQ977" s="26"/>
      <c r="UDR977" s="26"/>
      <c r="UDS977" s="26"/>
      <c r="UDT977" s="26"/>
      <c r="UDU977" s="26"/>
      <c r="UDV977" s="26"/>
      <c r="UDW977" s="26"/>
      <c r="UDX977" s="26"/>
      <c r="UDY977" s="26"/>
      <c r="UDZ977" s="26"/>
      <c r="UEA977" s="26"/>
      <c r="UEB977" s="26"/>
      <c r="UEC977" s="26"/>
      <c r="UED977" s="26"/>
      <c r="UEE977" s="26"/>
      <c r="UEF977" s="26"/>
      <c r="UEG977" s="26"/>
      <c r="UEH977" s="26"/>
      <c r="UEI977" s="26"/>
      <c r="UEJ977" s="26"/>
      <c r="UEK977" s="26"/>
      <c r="UEL977" s="26"/>
      <c r="UEM977" s="26"/>
      <c r="UEN977" s="26"/>
      <c r="UEO977" s="26"/>
      <c r="UEP977" s="26"/>
      <c r="UEQ977" s="26"/>
      <c r="UER977" s="26"/>
      <c r="UES977" s="26"/>
      <c r="UET977" s="26"/>
      <c r="UEU977" s="26"/>
      <c r="UEV977" s="26"/>
      <c r="UEW977" s="26"/>
      <c r="UEX977" s="26"/>
      <c r="UEY977" s="26"/>
      <c r="UEZ977" s="26"/>
      <c r="UFA977" s="26"/>
      <c r="UFB977" s="26"/>
      <c r="UFC977" s="26"/>
      <c r="UFD977" s="26"/>
      <c r="UFE977" s="26"/>
      <c r="UFF977" s="26"/>
      <c r="UFG977" s="26"/>
      <c r="UFH977" s="26"/>
      <c r="UFI977" s="26"/>
      <c r="UFJ977" s="26"/>
      <c r="UFK977" s="26"/>
      <c r="UFL977" s="26"/>
      <c r="UFM977" s="26"/>
      <c r="UFN977" s="26"/>
      <c r="UFO977" s="26"/>
      <c r="UFP977" s="26"/>
      <c r="UFQ977" s="26"/>
      <c r="UFR977" s="26"/>
      <c r="UFS977" s="26"/>
      <c r="UFT977" s="26"/>
      <c r="UFU977" s="26"/>
      <c r="UFV977" s="26"/>
      <c r="UFW977" s="26"/>
      <c r="UFX977" s="26"/>
      <c r="UFY977" s="26"/>
      <c r="UFZ977" s="26"/>
      <c r="UGA977" s="26"/>
      <c r="UGB977" s="26"/>
      <c r="UGC977" s="26"/>
      <c r="UGD977" s="26"/>
      <c r="UGE977" s="26"/>
      <c r="UGF977" s="26"/>
      <c r="UGG977" s="26"/>
      <c r="UGH977" s="26"/>
      <c r="UGI977" s="26"/>
      <c r="UGJ977" s="26"/>
      <c r="UGK977" s="26"/>
      <c r="UGL977" s="26"/>
      <c r="UGM977" s="26"/>
      <c r="UGN977" s="26"/>
      <c r="UGO977" s="26"/>
      <c r="UGP977" s="26"/>
      <c r="UGQ977" s="26"/>
      <c r="UGR977" s="26"/>
      <c r="UGS977" s="26"/>
      <c r="UGT977" s="26"/>
      <c r="UGU977" s="26"/>
      <c r="UGV977" s="26"/>
      <c r="UGW977" s="26"/>
      <c r="UGX977" s="26"/>
      <c r="UGY977" s="26"/>
      <c r="UGZ977" s="26"/>
      <c r="UHA977" s="26"/>
      <c r="UHB977" s="26"/>
      <c r="UHC977" s="26"/>
      <c r="UHD977" s="26"/>
      <c r="UHE977" s="26"/>
      <c r="UHF977" s="26"/>
      <c r="UHG977" s="26"/>
      <c r="UHH977" s="26"/>
      <c r="UHI977" s="26"/>
      <c r="UHJ977" s="26"/>
      <c r="UHK977" s="26"/>
      <c r="UHL977" s="26"/>
      <c r="UHM977" s="26"/>
      <c r="UHN977" s="26"/>
      <c r="UHO977" s="26"/>
      <c r="UHP977" s="26"/>
      <c r="UHQ977" s="26"/>
      <c r="UHR977" s="26"/>
      <c r="UHS977" s="26"/>
      <c r="UHT977" s="26"/>
      <c r="UHU977" s="26"/>
      <c r="UHV977" s="26"/>
      <c r="UHW977" s="26"/>
      <c r="UHX977" s="26"/>
      <c r="UHY977" s="26"/>
      <c r="UHZ977" s="26"/>
      <c r="UIA977" s="26"/>
      <c r="UIB977" s="26"/>
      <c r="UIC977" s="26"/>
      <c r="UID977" s="26"/>
      <c r="UIE977" s="26"/>
      <c r="UIF977" s="26"/>
      <c r="UIG977" s="26"/>
      <c r="UIH977" s="26"/>
      <c r="UII977" s="26"/>
      <c r="UIJ977" s="26"/>
      <c r="UIK977" s="26"/>
      <c r="UIL977" s="26"/>
      <c r="UIM977" s="26"/>
      <c r="UIN977" s="26"/>
      <c r="UIO977" s="26"/>
      <c r="UIP977" s="26"/>
      <c r="UIQ977" s="26"/>
      <c r="UIR977" s="26"/>
      <c r="UIS977" s="26"/>
      <c r="UIT977" s="26"/>
      <c r="UIU977" s="26"/>
      <c r="UIV977" s="26"/>
      <c r="UIW977" s="26"/>
      <c r="UIX977" s="26"/>
      <c r="UIY977" s="26"/>
      <c r="UIZ977" s="26"/>
      <c r="UJA977" s="26"/>
      <c r="UJB977" s="26"/>
      <c r="UJC977" s="26"/>
      <c r="UJD977" s="26"/>
      <c r="UJE977" s="26"/>
      <c r="UJF977" s="26"/>
      <c r="UJG977" s="26"/>
      <c r="UJH977" s="26"/>
      <c r="UJI977" s="26"/>
      <c r="UJJ977" s="26"/>
      <c r="UJK977" s="26"/>
      <c r="UJL977" s="26"/>
      <c r="UJM977" s="26"/>
      <c r="UJN977" s="26"/>
      <c r="UJO977" s="26"/>
      <c r="UJP977" s="26"/>
      <c r="UJQ977" s="26"/>
      <c r="UJR977" s="26"/>
      <c r="UJS977" s="26"/>
      <c r="UJT977" s="26"/>
      <c r="UJU977" s="26"/>
      <c r="UJV977" s="26"/>
      <c r="UJW977" s="26"/>
      <c r="UJX977" s="26"/>
      <c r="UJY977" s="26"/>
      <c r="UJZ977" s="26"/>
      <c r="UKA977" s="26"/>
      <c r="UKB977" s="26"/>
      <c r="UKC977" s="26"/>
      <c r="UKD977" s="26"/>
      <c r="UKE977" s="26"/>
      <c r="UKF977" s="26"/>
      <c r="UKG977" s="26"/>
      <c r="UKH977" s="26"/>
      <c r="UKI977" s="26"/>
      <c r="UKJ977" s="26"/>
      <c r="UKK977" s="26"/>
      <c r="UKL977" s="26"/>
      <c r="UKM977" s="26"/>
      <c r="UKN977" s="26"/>
      <c r="UKO977" s="26"/>
      <c r="UKP977" s="26"/>
      <c r="UKQ977" s="26"/>
      <c r="UKR977" s="26"/>
      <c r="UKS977" s="26"/>
      <c r="UKT977" s="26"/>
      <c r="UKU977" s="26"/>
      <c r="UKV977" s="26"/>
      <c r="UKW977" s="26"/>
      <c r="UKX977" s="26"/>
      <c r="UKY977" s="26"/>
      <c r="UKZ977" s="26"/>
      <c r="ULA977" s="26"/>
      <c r="ULB977" s="26"/>
      <c r="ULC977" s="26"/>
      <c r="ULD977" s="26"/>
      <c r="ULE977" s="26"/>
      <c r="ULF977" s="26"/>
      <c r="ULG977" s="26"/>
      <c r="ULH977" s="26"/>
      <c r="ULI977" s="26"/>
      <c r="ULJ977" s="26"/>
      <c r="ULK977" s="26"/>
      <c r="ULL977" s="26"/>
      <c r="ULM977" s="26"/>
      <c r="ULN977" s="26"/>
      <c r="ULO977" s="26"/>
      <c r="ULP977" s="26"/>
      <c r="ULQ977" s="26"/>
      <c r="ULR977" s="26"/>
      <c r="ULS977" s="26"/>
      <c r="ULT977" s="26"/>
      <c r="ULU977" s="26"/>
      <c r="ULV977" s="26"/>
      <c r="ULW977" s="26"/>
      <c r="ULX977" s="26"/>
      <c r="ULY977" s="26"/>
      <c r="ULZ977" s="26"/>
      <c r="UMA977" s="26"/>
      <c r="UMB977" s="26"/>
      <c r="UMC977" s="26"/>
      <c r="UMD977" s="26"/>
      <c r="UME977" s="26"/>
      <c r="UMF977" s="26"/>
      <c r="UMG977" s="26"/>
      <c r="UMH977" s="26"/>
      <c r="UMI977" s="26"/>
      <c r="UMJ977" s="26"/>
      <c r="UMK977" s="26"/>
      <c r="UML977" s="26"/>
      <c r="UMM977" s="26"/>
      <c r="UMN977" s="26"/>
      <c r="UMO977" s="26"/>
      <c r="UMP977" s="26"/>
      <c r="UMQ977" s="26"/>
      <c r="UMR977" s="26"/>
      <c r="UMS977" s="26"/>
      <c r="UMT977" s="26"/>
      <c r="UMU977" s="26"/>
      <c r="UMV977" s="26"/>
      <c r="UMW977" s="26"/>
      <c r="UMX977" s="26"/>
      <c r="UMY977" s="26"/>
      <c r="UMZ977" s="26"/>
      <c r="UNA977" s="26"/>
      <c r="UNB977" s="26"/>
      <c r="UNC977" s="26"/>
      <c r="UND977" s="26"/>
      <c r="UNE977" s="26"/>
      <c r="UNF977" s="26"/>
      <c r="UNG977" s="26"/>
      <c r="UNH977" s="26"/>
      <c r="UNI977" s="26"/>
      <c r="UNJ977" s="26"/>
      <c r="UNK977" s="26"/>
      <c r="UNL977" s="26"/>
      <c r="UNM977" s="26"/>
      <c r="UNN977" s="26"/>
      <c r="UNO977" s="26"/>
      <c r="UNP977" s="26"/>
      <c r="UNQ977" s="26"/>
      <c r="UNR977" s="26"/>
      <c r="UNS977" s="26"/>
      <c r="UNT977" s="26"/>
      <c r="UNU977" s="26"/>
      <c r="UNV977" s="26"/>
      <c r="UNW977" s="26"/>
      <c r="UNX977" s="26"/>
      <c r="UNY977" s="26"/>
      <c r="UNZ977" s="26"/>
      <c r="UOA977" s="26"/>
      <c r="UOB977" s="26"/>
      <c r="UOC977" s="26"/>
      <c r="UOD977" s="26"/>
      <c r="UOE977" s="26"/>
      <c r="UOF977" s="26"/>
      <c r="UOG977" s="26"/>
      <c r="UOH977" s="26"/>
      <c r="UOI977" s="26"/>
      <c r="UOJ977" s="26"/>
      <c r="UOK977" s="26"/>
      <c r="UOL977" s="26"/>
      <c r="UOM977" s="26"/>
      <c r="UON977" s="26"/>
      <c r="UOO977" s="26"/>
      <c r="UOP977" s="26"/>
      <c r="UOQ977" s="26"/>
      <c r="UOR977" s="26"/>
      <c r="UOS977" s="26"/>
      <c r="UOT977" s="26"/>
      <c r="UOU977" s="26"/>
      <c r="UOV977" s="26"/>
      <c r="UOW977" s="26"/>
      <c r="UOX977" s="26"/>
      <c r="UOY977" s="26"/>
      <c r="UOZ977" s="26"/>
      <c r="UPA977" s="26"/>
      <c r="UPB977" s="26"/>
      <c r="UPC977" s="26"/>
      <c r="UPD977" s="26"/>
      <c r="UPE977" s="26"/>
      <c r="UPF977" s="26"/>
      <c r="UPG977" s="26"/>
      <c r="UPH977" s="26"/>
      <c r="UPI977" s="26"/>
      <c r="UPJ977" s="26"/>
      <c r="UPK977" s="26"/>
      <c r="UPL977" s="26"/>
      <c r="UPM977" s="26"/>
      <c r="UPN977" s="26"/>
      <c r="UPO977" s="26"/>
      <c r="UPP977" s="26"/>
      <c r="UPQ977" s="26"/>
      <c r="UPR977" s="26"/>
      <c r="UPS977" s="26"/>
      <c r="UPT977" s="26"/>
      <c r="UPU977" s="26"/>
      <c r="UPV977" s="26"/>
      <c r="UPW977" s="26"/>
      <c r="UPX977" s="26"/>
      <c r="UPY977" s="26"/>
      <c r="UPZ977" s="26"/>
      <c r="UQA977" s="26"/>
      <c r="UQB977" s="26"/>
      <c r="UQC977" s="26"/>
      <c r="UQD977" s="26"/>
      <c r="UQE977" s="26"/>
      <c r="UQF977" s="26"/>
      <c r="UQG977" s="26"/>
      <c r="UQH977" s="26"/>
      <c r="UQI977" s="26"/>
      <c r="UQJ977" s="26"/>
      <c r="UQK977" s="26"/>
      <c r="UQL977" s="26"/>
      <c r="UQM977" s="26"/>
      <c r="UQN977" s="26"/>
      <c r="UQO977" s="26"/>
      <c r="UQP977" s="26"/>
      <c r="UQQ977" s="26"/>
      <c r="UQR977" s="26"/>
      <c r="UQS977" s="26"/>
      <c r="UQT977" s="26"/>
      <c r="UQU977" s="26"/>
      <c r="UQV977" s="26"/>
      <c r="UQW977" s="26"/>
      <c r="UQX977" s="26"/>
      <c r="UQY977" s="26"/>
      <c r="UQZ977" s="26"/>
      <c r="URA977" s="26"/>
      <c r="URB977" s="26"/>
      <c r="URC977" s="26"/>
      <c r="URD977" s="26"/>
      <c r="URE977" s="26"/>
      <c r="URF977" s="26"/>
      <c r="URG977" s="26"/>
      <c r="URH977" s="26"/>
      <c r="URI977" s="26"/>
      <c r="URJ977" s="26"/>
      <c r="URK977" s="26"/>
      <c r="URL977" s="26"/>
      <c r="URM977" s="26"/>
      <c r="URN977" s="26"/>
      <c r="URO977" s="26"/>
      <c r="URP977" s="26"/>
      <c r="URQ977" s="26"/>
      <c r="URR977" s="26"/>
      <c r="URS977" s="26"/>
      <c r="URT977" s="26"/>
      <c r="URU977" s="26"/>
      <c r="URV977" s="26"/>
      <c r="URW977" s="26"/>
      <c r="URX977" s="26"/>
      <c r="URY977" s="26"/>
      <c r="URZ977" s="26"/>
      <c r="USA977" s="26"/>
      <c r="USB977" s="26"/>
      <c r="USC977" s="26"/>
      <c r="USD977" s="26"/>
      <c r="USE977" s="26"/>
      <c r="USF977" s="26"/>
      <c r="USG977" s="26"/>
      <c r="USH977" s="26"/>
      <c r="USI977" s="26"/>
      <c r="USJ977" s="26"/>
      <c r="USK977" s="26"/>
      <c r="USL977" s="26"/>
      <c r="USM977" s="26"/>
      <c r="USN977" s="26"/>
      <c r="USO977" s="26"/>
      <c r="USP977" s="26"/>
      <c r="USQ977" s="26"/>
      <c r="USR977" s="26"/>
      <c r="USS977" s="26"/>
      <c r="UST977" s="26"/>
      <c r="USU977" s="26"/>
      <c r="USV977" s="26"/>
      <c r="USW977" s="26"/>
      <c r="USX977" s="26"/>
      <c r="USY977" s="26"/>
      <c r="USZ977" s="26"/>
      <c r="UTA977" s="26"/>
      <c r="UTB977" s="26"/>
      <c r="UTC977" s="26"/>
      <c r="UTD977" s="26"/>
      <c r="UTE977" s="26"/>
      <c r="UTF977" s="26"/>
      <c r="UTG977" s="26"/>
      <c r="UTH977" s="26"/>
      <c r="UTI977" s="26"/>
      <c r="UTJ977" s="26"/>
      <c r="UTK977" s="26"/>
      <c r="UTL977" s="26"/>
      <c r="UTM977" s="26"/>
      <c r="UTN977" s="26"/>
      <c r="UTO977" s="26"/>
      <c r="UTP977" s="26"/>
      <c r="UTQ977" s="26"/>
      <c r="UTR977" s="26"/>
      <c r="UTS977" s="26"/>
      <c r="UTT977" s="26"/>
      <c r="UTU977" s="26"/>
      <c r="UTV977" s="26"/>
      <c r="UTW977" s="26"/>
      <c r="UTX977" s="26"/>
      <c r="UTY977" s="26"/>
      <c r="UTZ977" s="26"/>
      <c r="UUA977" s="26"/>
      <c r="UUB977" s="26"/>
      <c r="UUC977" s="26"/>
      <c r="UUD977" s="26"/>
      <c r="UUE977" s="26"/>
      <c r="UUF977" s="26"/>
      <c r="UUG977" s="26"/>
      <c r="UUH977" s="26"/>
      <c r="UUI977" s="26"/>
      <c r="UUJ977" s="26"/>
      <c r="UUK977" s="26"/>
      <c r="UUL977" s="26"/>
      <c r="UUM977" s="26"/>
      <c r="UUN977" s="26"/>
      <c r="UUO977" s="26"/>
      <c r="UUP977" s="26"/>
      <c r="UUQ977" s="26"/>
      <c r="UUR977" s="26"/>
      <c r="UUS977" s="26"/>
      <c r="UUT977" s="26"/>
      <c r="UUU977" s="26"/>
      <c r="UUV977" s="26"/>
      <c r="UUW977" s="26"/>
      <c r="UUX977" s="26"/>
      <c r="UUY977" s="26"/>
      <c r="UUZ977" s="26"/>
      <c r="UVA977" s="26"/>
      <c r="UVB977" s="26"/>
      <c r="UVC977" s="26"/>
      <c r="UVD977" s="26"/>
      <c r="UVE977" s="26"/>
      <c r="UVF977" s="26"/>
      <c r="UVG977" s="26"/>
      <c r="UVH977" s="26"/>
      <c r="UVI977" s="26"/>
      <c r="UVJ977" s="26"/>
      <c r="UVK977" s="26"/>
      <c r="UVL977" s="26"/>
      <c r="UVM977" s="26"/>
      <c r="UVN977" s="26"/>
      <c r="UVO977" s="26"/>
      <c r="UVP977" s="26"/>
      <c r="UVQ977" s="26"/>
      <c r="UVR977" s="26"/>
      <c r="UVS977" s="26"/>
      <c r="UVT977" s="26"/>
      <c r="UVU977" s="26"/>
      <c r="UVV977" s="26"/>
      <c r="UVW977" s="26"/>
      <c r="UVX977" s="26"/>
      <c r="UVY977" s="26"/>
      <c r="UVZ977" s="26"/>
      <c r="UWA977" s="26"/>
      <c r="UWB977" s="26"/>
      <c r="UWC977" s="26"/>
      <c r="UWD977" s="26"/>
      <c r="UWE977" s="26"/>
      <c r="UWF977" s="26"/>
      <c r="UWG977" s="26"/>
      <c r="UWH977" s="26"/>
      <c r="UWI977" s="26"/>
      <c r="UWJ977" s="26"/>
      <c r="UWK977" s="26"/>
      <c r="UWL977" s="26"/>
      <c r="UWM977" s="26"/>
      <c r="UWN977" s="26"/>
      <c r="UWO977" s="26"/>
      <c r="UWP977" s="26"/>
      <c r="UWQ977" s="26"/>
      <c r="UWR977" s="26"/>
      <c r="UWS977" s="26"/>
      <c r="UWT977" s="26"/>
      <c r="UWU977" s="26"/>
      <c r="UWV977" s="26"/>
      <c r="UWW977" s="26"/>
      <c r="UWX977" s="26"/>
      <c r="UWY977" s="26"/>
      <c r="UWZ977" s="26"/>
      <c r="UXA977" s="26"/>
      <c r="UXB977" s="26"/>
      <c r="UXC977" s="26"/>
      <c r="UXD977" s="26"/>
      <c r="UXE977" s="26"/>
      <c r="UXF977" s="26"/>
      <c r="UXG977" s="26"/>
      <c r="UXH977" s="26"/>
      <c r="UXI977" s="26"/>
      <c r="UXJ977" s="26"/>
      <c r="UXK977" s="26"/>
      <c r="UXL977" s="26"/>
      <c r="UXM977" s="26"/>
      <c r="UXN977" s="26"/>
      <c r="UXO977" s="26"/>
      <c r="UXP977" s="26"/>
      <c r="UXQ977" s="26"/>
      <c r="UXR977" s="26"/>
      <c r="UXS977" s="26"/>
      <c r="UXT977" s="26"/>
      <c r="UXU977" s="26"/>
      <c r="UXV977" s="26"/>
      <c r="UXW977" s="26"/>
      <c r="UXX977" s="26"/>
      <c r="UXY977" s="26"/>
      <c r="UXZ977" s="26"/>
      <c r="UYA977" s="26"/>
      <c r="UYB977" s="26"/>
      <c r="UYC977" s="26"/>
      <c r="UYD977" s="26"/>
      <c r="UYE977" s="26"/>
      <c r="UYF977" s="26"/>
      <c r="UYG977" s="26"/>
      <c r="UYH977" s="26"/>
      <c r="UYI977" s="26"/>
      <c r="UYJ977" s="26"/>
      <c r="UYK977" s="26"/>
      <c r="UYL977" s="26"/>
      <c r="UYM977" s="26"/>
      <c r="UYN977" s="26"/>
      <c r="UYO977" s="26"/>
      <c r="UYP977" s="26"/>
      <c r="UYQ977" s="26"/>
      <c r="UYR977" s="26"/>
      <c r="UYS977" s="26"/>
      <c r="UYT977" s="26"/>
      <c r="UYU977" s="26"/>
      <c r="UYV977" s="26"/>
      <c r="UYW977" s="26"/>
      <c r="UYX977" s="26"/>
      <c r="UYY977" s="26"/>
      <c r="UYZ977" s="26"/>
      <c r="UZA977" s="26"/>
      <c r="UZB977" s="26"/>
      <c r="UZC977" s="26"/>
      <c r="UZD977" s="26"/>
      <c r="UZE977" s="26"/>
      <c r="UZF977" s="26"/>
      <c r="UZG977" s="26"/>
      <c r="UZH977" s="26"/>
      <c r="UZI977" s="26"/>
      <c r="UZJ977" s="26"/>
      <c r="UZK977" s="26"/>
      <c r="UZL977" s="26"/>
      <c r="UZM977" s="26"/>
      <c r="UZN977" s="26"/>
      <c r="UZO977" s="26"/>
      <c r="UZP977" s="26"/>
      <c r="UZQ977" s="26"/>
      <c r="UZR977" s="26"/>
      <c r="UZS977" s="26"/>
      <c r="UZT977" s="26"/>
      <c r="UZU977" s="26"/>
      <c r="UZV977" s="26"/>
      <c r="UZW977" s="26"/>
      <c r="UZX977" s="26"/>
      <c r="UZY977" s="26"/>
      <c r="UZZ977" s="26"/>
      <c r="VAA977" s="26"/>
      <c r="VAB977" s="26"/>
      <c r="VAC977" s="26"/>
      <c r="VAD977" s="26"/>
      <c r="VAE977" s="26"/>
      <c r="VAF977" s="26"/>
      <c r="VAG977" s="26"/>
      <c r="VAH977" s="26"/>
      <c r="VAI977" s="26"/>
      <c r="VAJ977" s="26"/>
      <c r="VAK977" s="26"/>
      <c r="VAL977" s="26"/>
      <c r="VAM977" s="26"/>
      <c r="VAN977" s="26"/>
      <c r="VAO977" s="26"/>
      <c r="VAP977" s="26"/>
      <c r="VAQ977" s="26"/>
      <c r="VAR977" s="26"/>
      <c r="VAS977" s="26"/>
      <c r="VAT977" s="26"/>
      <c r="VAU977" s="26"/>
      <c r="VAV977" s="26"/>
      <c r="VAW977" s="26"/>
      <c r="VAX977" s="26"/>
      <c r="VAY977" s="26"/>
      <c r="VAZ977" s="26"/>
      <c r="VBA977" s="26"/>
      <c r="VBB977" s="26"/>
      <c r="VBC977" s="26"/>
      <c r="VBD977" s="26"/>
      <c r="VBE977" s="26"/>
      <c r="VBF977" s="26"/>
      <c r="VBG977" s="26"/>
      <c r="VBH977" s="26"/>
      <c r="VBI977" s="26"/>
      <c r="VBJ977" s="26"/>
      <c r="VBK977" s="26"/>
      <c r="VBL977" s="26"/>
      <c r="VBM977" s="26"/>
      <c r="VBN977" s="26"/>
      <c r="VBO977" s="26"/>
      <c r="VBP977" s="26"/>
      <c r="VBQ977" s="26"/>
      <c r="VBR977" s="26"/>
      <c r="VBS977" s="26"/>
      <c r="VBT977" s="26"/>
      <c r="VBU977" s="26"/>
      <c r="VBV977" s="26"/>
      <c r="VBW977" s="26"/>
      <c r="VBX977" s="26"/>
      <c r="VBY977" s="26"/>
      <c r="VBZ977" s="26"/>
      <c r="VCA977" s="26"/>
      <c r="VCB977" s="26"/>
      <c r="VCC977" s="26"/>
      <c r="VCD977" s="26"/>
      <c r="VCE977" s="26"/>
      <c r="VCF977" s="26"/>
      <c r="VCG977" s="26"/>
      <c r="VCH977" s="26"/>
      <c r="VCI977" s="26"/>
      <c r="VCJ977" s="26"/>
      <c r="VCK977" s="26"/>
      <c r="VCL977" s="26"/>
      <c r="VCM977" s="26"/>
      <c r="VCN977" s="26"/>
      <c r="VCO977" s="26"/>
      <c r="VCP977" s="26"/>
      <c r="VCQ977" s="26"/>
      <c r="VCR977" s="26"/>
      <c r="VCS977" s="26"/>
      <c r="VCT977" s="26"/>
      <c r="VCU977" s="26"/>
      <c r="VCV977" s="26"/>
      <c r="VCW977" s="26"/>
      <c r="VCX977" s="26"/>
      <c r="VCY977" s="26"/>
      <c r="VCZ977" s="26"/>
      <c r="VDA977" s="26"/>
      <c r="VDB977" s="26"/>
      <c r="VDC977" s="26"/>
      <c r="VDD977" s="26"/>
      <c r="VDE977" s="26"/>
      <c r="VDF977" s="26"/>
      <c r="VDG977" s="26"/>
      <c r="VDH977" s="26"/>
      <c r="VDI977" s="26"/>
      <c r="VDJ977" s="26"/>
      <c r="VDK977" s="26"/>
      <c r="VDL977" s="26"/>
      <c r="VDM977" s="26"/>
      <c r="VDN977" s="26"/>
      <c r="VDO977" s="26"/>
      <c r="VDP977" s="26"/>
      <c r="VDQ977" s="26"/>
      <c r="VDR977" s="26"/>
      <c r="VDS977" s="26"/>
      <c r="VDT977" s="26"/>
      <c r="VDU977" s="26"/>
      <c r="VDV977" s="26"/>
      <c r="VDW977" s="26"/>
      <c r="VDX977" s="26"/>
      <c r="VDY977" s="26"/>
      <c r="VDZ977" s="26"/>
      <c r="VEA977" s="26"/>
      <c r="VEB977" s="26"/>
      <c r="VEC977" s="26"/>
      <c r="VED977" s="26"/>
      <c r="VEE977" s="26"/>
      <c r="VEF977" s="26"/>
      <c r="VEG977" s="26"/>
      <c r="VEH977" s="26"/>
      <c r="VEI977" s="26"/>
      <c r="VEJ977" s="26"/>
      <c r="VEK977" s="26"/>
      <c r="VEL977" s="26"/>
      <c r="VEM977" s="26"/>
      <c r="VEN977" s="26"/>
      <c r="VEO977" s="26"/>
      <c r="VEP977" s="26"/>
      <c r="VEQ977" s="26"/>
      <c r="VER977" s="26"/>
      <c r="VES977" s="26"/>
      <c r="VET977" s="26"/>
      <c r="VEU977" s="26"/>
      <c r="VEV977" s="26"/>
      <c r="VEW977" s="26"/>
      <c r="VEX977" s="26"/>
      <c r="VEY977" s="26"/>
      <c r="VEZ977" s="26"/>
      <c r="VFA977" s="26"/>
      <c r="VFB977" s="26"/>
      <c r="VFC977" s="26"/>
      <c r="VFD977" s="26"/>
      <c r="VFE977" s="26"/>
      <c r="VFF977" s="26"/>
      <c r="VFG977" s="26"/>
      <c r="VFH977" s="26"/>
      <c r="VFI977" s="26"/>
      <c r="VFJ977" s="26"/>
      <c r="VFK977" s="26"/>
      <c r="VFL977" s="26"/>
      <c r="VFM977" s="26"/>
      <c r="VFN977" s="26"/>
      <c r="VFO977" s="26"/>
      <c r="VFP977" s="26"/>
      <c r="VFQ977" s="26"/>
      <c r="VFR977" s="26"/>
      <c r="VFS977" s="26"/>
      <c r="VFT977" s="26"/>
      <c r="VFU977" s="26"/>
      <c r="VFV977" s="26"/>
      <c r="VFW977" s="26"/>
      <c r="VFX977" s="26"/>
      <c r="VFY977" s="26"/>
      <c r="VFZ977" s="26"/>
      <c r="VGA977" s="26"/>
      <c r="VGB977" s="26"/>
      <c r="VGC977" s="26"/>
      <c r="VGD977" s="26"/>
      <c r="VGE977" s="26"/>
      <c r="VGF977" s="26"/>
      <c r="VGG977" s="26"/>
      <c r="VGH977" s="26"/>
      <c r="VGI977" s="26"/>
      <c r="VGJ977" s="26"/>
      <c r="VGK977" s="26"/>
      <c r="VGL977" s="26"/>
      <c r="VGM977" s="26"/>
      <c r="VGN977" s="26"/>
      <c r="VGO977" s="26"/>
      <c r="VGP977" s="26"/>
      <c r="VGQ977" s="26"/>
      <c r="VGR977" s="26"/>
      <c r="VGS977" s="26"/>
      <c r="VGT977" s="26"/>
      <c r="VGU977" s="26"/>
      <c r="VGV977" s="26"/>
      <c r="VGW977" s="26"/>
      <c r="VGX977" s="26"/>
      <c r="VGY977" s="26"/>
      <c r="VGZ977" s="26"/>
      <c r="VHA977" s="26"/>
      <c r="VHB977" s="26"/>
      <c r="VHC977" s="26"/>
      <c r="VHD977" s="26"/>
      <c r="VHE977" s="26"/>
      <c r="VHF977" s="26"/>
      <c r="VHG977" s="26"/>
      <c r="VHH977" s="26"/>
      <c r="VHI977" s="26"/>
      <c r="VHJ977" s="26"/>
      <c r="VHK977" s="26"/>
      <c r="VHL977" s="26"/>
      <c r="VHM977" s="26"/>
      <c r="VHN977" s="26"/>
      <c r="VHO977" s="26"/>
      <c r="VHP977" s="26"/>
      <c r="VHQ977" s="26"/>
      <c r="VHR977" s="26"/>
      <c r="VHS977" s="26"/>
      <c r="VHT977" s="26"/>
      <c r="VHU977" s="26"/>
      <c r="VHV977" s="26"/>
      <c r="VHW977" s="26"/>
      <c r="VHX977" s="26"/>
      <c r="VHY977" s="26"/>
      <c r="VHZ977" s="26"/>
      <c r="VIA977" s="26"/>
      <c r="VIB977" s="26"/>
      <c r="VIC977" s="26"/>
      <c r="VID977" s="26"/>
      <c r="VIE977" s="26"/>
      <c r="VIF977" s="26"/>
      <c r="VIG977" s="26"/>
      <c r="VIH977" s="26"/>
      <c r="VII977" s="26"/>
      <c r="VIJ977" s="26"/>
      <c r="VIK977" s="26"/>
      <c r="VIL977" s="26"/>
      <c r="VIM977" s="26"/>
      <c r="VIN977" s="26"/>
      <c r="VIO977" s="26"/>
      <c r="VIP977" s="26"/>
      <c r="VIQ977" s="26"/>
      <c r="VIR977" s="26"/>
      <c r="VIS977" s="26"/>
      <c r="VIT977" s="26"/>
      <c r="VIU977" s="26"/>
      <c r="VIV977" s="26"/>
      <c r="VIW977" s="26"/>
      <c r="VIX977" s="26"/>
      <c r="VIY977" s="26"/>
      <c r="VIZ977" s="26"/>
      <c r="VJA977" s="26"/>
      <c r="VJB977" s="26"/>
      <c r="VJC977" s="26"/>
      <c r="VJD977" s="26"/>
      <c r="VJE977" s="26"/>
      <c r="VJF977" s="26"/>
      <c r="VJG977" s="26"/>
      <c r="VJH977" s="26"/>
      <c r="VJI977" s="26"/>
      <c r="VJJ977" s="26"/>
      <c r="VJK977" s="26"/>
      <c r="VJL977" s="26"/>
      <c r="VJM977" s="26"/>
      <c r="VJN977" s="26"/>
      <c r="VJO977" s="26"/>
      <c r="VJP977" s="26"/>
      <c r="VJQ977" s="26"/>
      <c r="VJR977" s="26"/>
      <c r="VJS977" s="26"/>
      <c r="VJT977" s="26"/>
      <c r="VJU977" s="26"/>
      <c r="VJV977" s="26"/>
      <c r="VJW977" s="26"/>
      <c r="VJX977" s="26"/>
      <c r="VJY977" s="26"/>
      <c r="VJZ977" s="26"/>
      <c r="VKA977" s="26"/>
      <c r="VKB977" s="26"/>
      <c r="VKC977" s="26"/>
      <c r="VKD977" s="26"/>
      <c r="VKE977" s="26"/>
      <c r="VKF977" s="26"/>
      <c r="VKG977" s="26"/>
      <c r="VKH977" s="26"/>
      <c r="VKI977" s="26"/>
      <c r="VKJ977" s="26"/>
      <c r="VKK977" s="26"/>
      <c r="VKL977" s="26"/>
      <c r="VKM977" s="26"/>
      <c r="VKN977" s="26"/>
      <c r="VKO977" s="26"/>
      <c r="VKP977" s="26"/>
      <c r="VKQ977" s="26"/>
      <c r="VKR977" s="26"/>
      <c r="VKS977" s="26"/>
      <c r="VKT977" s="26"/>
      <c r="VKU977" s="26"/>
      <c r="VKV977" s="26"/>
      <c r="VKW977" s="26"/>
      <c r="VKX977" s="26"/>
      <c r="VKY977" s="26"/>
      <c r="VKZ977" s="26"/>
      <c r="VLA977" s="26"/>
      <c r="VLB977" s="26"/>
      <c r="VLC977" s="26"/>
      <c r="VLD977" s="26"/>
      <c r="VLE977" s="26"/>
      <c r="VLF977" s="26"/>
      <c r="VLG977" s="26"/>
      <c r="VLH977" s="26"/>
      <c r="VLI977" s="26"/>
      <c r="VLJ977" s="26"/>
      <c r="VLK977" s="26"/>
      <c r="VLL977" s="26"/>
      <c r="VLM977" s="26"/>
      <c r="VLN977" s="26"/>
      <c r="VLO977" s="26"/>
      <c r="VLP977" s="26"/>
      <c r="VLQ977" s="26"/>
      <c r="VLR977" s="26"/>
      <c r="VLS977" s="26"/>
      <c r="VLT977" s="26"/>
      <c r="VLU977" s="26"/>
      <c r="VLV977" s="26"/>
      <c r="VLW977" s="26"/>
      <c r="VLX977" s="26"/>
      <c r="VLY977" s="26"/>
      <c r="VLZ977" s="26"/>
      <c r="VMA977" s="26"/>
      <c r="VMB977" s="26"/>
      <c r="VMC977" s="26"/>
      <c r="VMD977" s="26"/>
      <c r="VME977" s="26"/>
      <c r="VMF977" s="26"/>
      <c r="VMG977" s="26"/>
      <c r="VMH977" s="26"/>
      <c r="VMI977" s="26"/>
      <c r="VMJ977" s="26"/>
      <c r="VMK977" s="26"/>
      <c r="VML977" s="26"/>
      <c r="VMM977" s="26"/>
      <c r="VMN977" s="26"/>
      <c r="VMO977" s="26"/>
      <c r="VMP977" s="26"/>
      <c r="VMQ977" s="26"/>
      <c r="VMR977" s="26"/>
      <c r="VMS977" s="26"/>
      <c r="VMT977" s="26"/>
      <c r="VMU977" s="26"/>
      <c r="VMV977" s="26"/>
      <c r="VMW977" s="26"/>
      <c r="VMX977" s="26"/>
      <c r="VMY977" s="26"/>
      <c r="VMZ977" s="26"/>
      <c r="VNA977" s="26"/>
      <c r="VNB977" s="26"/>
      <c r="VNC977" s="26"/>
      <c r="VND977" s="26"/>
      <c r="VNE977" s="26"/>
      <c r="VNF977" s="26"/>
      <c r="VNG977" s="26"/>
      <c r="VNH977" s="26"/>
      <c r="VNI977" s="26"/>
      <c r="VNJ977" s="26"/>
      <c r="VNK977" s="26"/>
      <c r="VNL977" s="26"/>
      <c r="VNM977" s="26"/>
      <c r="VNN977" s="26"/>
      <c r="VNO977" s="26"/>
      <c r="VNP977" s="26"/>
      <c r="VNQ977" s="26"/>
      <c r="VNR977" s="26"/>
      <c r="VNS977" s="26"/>
      <c r="VNT977" s="26"/>
      <c r="VNU977" s="26"/>
      <c r="VNV977" s="26"/>
      <c r="VNW977" s="26"/>
      <c r="VNX977" s="26"/>
      <c r="VNY977" s="26"/>
      <c r="VNZ977" s="26"/>
      <c r="VOA977" s="26"/>
      <c r="VOB977" s="26"/>
      <c r="VOC977" s="26"/>
      <c r="VOD977" s="26"/>
      <c r="VOE977" s="26"/>
      <c r="VOF977" s="26"/>
      <c r="VOG977" s="26"/>
      <c r="VOH977" s="26"/>
      <c r="VOI977" s="26"/>
      <c r="VOJ977" s="26"/>
      <c r="VOK977" s="26"/>
      <c r="VOL977" s="26"/>
      <c r="VOM977" s="26"/>
      <c r="VON977" s="26"/>
      <c r="VOO977" s="26"/>
      <c r="VOP977" s="26"/>
      <c r="VOQ977" s="26"/>
      <c r="VOR977" s="26"/>
      <c r="VOS977" s="26"/>
      <c r="VOT977" s="26"/>
      <c r="VOU977" s="26"/>
      <c r="VOV977" s="26"/>
      <c r="VOW977" s="26"/>
      <c r="VOX977" s="26"/>
      <c r="VOY977" s="26"/>
      <c r="VOZ977" s="26"/>
      <c r="VPA977" s="26"/>
      <c r="VPB977" s="26"/>
      <c r="VPC977" s="26"/>
      <c r="VPD977" s="26"/>
      <c r="VPE977" s="26"/>
      <c r="VPF977" s="26"/>
      <c r="VPG977" s="26"/>
      <c r="VPH977" s="26"/>
      <c r="VPI977" s="26"/>
      <c r="VPJ977" s="26"/>
      <c r="VPK977" s="26"/>
      <c r="VPL977" s="26"/>
      <c r="VPM977" s="26"/>
      <c r="VPN977" s="26"/>
      <c r="VPO977" s="26"/>
      <c r="VPP977" s="26"/>
      <c r="VPQ977" s="26"/>
      <c r="VPR977" s="26"/>
      <c r="VPS977" s="26"/>
      <c r="VPT977" s="26"/>
      <c r="VPU977" s="26"/>
      <c r="VPV977" s="26"/>
      <c r="VPW977" s="26"/>
      <c r="VPX977" s="26"/>
      <c r="VPY977" s="26"/>
      <c r="VPZ977" s="26"/>
      <c r="VQA977" s="26"/>
      <c r="VQB977" s="26"/>
      <c r="VQC977" s="26"/>
      <c r="VQD977" s="26"/>
      <c r="VQE977" s="26"/>
      <c r="VQF977" s="26"/>
      <c r="VQG977" s="26"/>
      <c r="VQH977" s="26"/>
      <c r="VQI977" s="26"/>
      <c r="VQJ977" s="26"/>
      <c r="VQK977" s="26"/>
      <c r="VQL977" s="26"/>
      <c r="VQM977" s="26"/>
      <c r="VQN977" s="26"/>
      <c r="VQO977" s="26"/>
      <c r="VQP977" s="26"/>
      <c r="VQQ977" s="26"/>
      <c r="VQR977" s="26"/>
      <c r="VQS977" s="26"/>
      <c r="VQT977" s="26"/>
      <c r="VQU977" s="26"/>
      <c r="VQV977" s="26"/>
      <c r="VQW977" s="26"/>
      <c r="VQX977" s="26"/>
      <c r="VQY977" s="26"/>
      <c r="VQZ977" s="26"/>
      <c r="VRA977" s="26"/>
      <c r="VRB977" s="26"/>
      <c r="VRC977" s="26"/>
      <c r="VRD977" s="26"/>
      <c r="VRE977" s="26"/>
      <c r="VRF977" s="26"/>
      <c r="VRG977" s="26"/>
      <c r="VRH977" s="26"/>
      <c r="VRI977" s="26"/>
      <c r="VRJ977" s="26"/>
      <c r="VRK977" s="26"/>
      <c r="VRL977" s="26"/>
      <c r="VRM977" s="26"/>
      <c r="VRN977" s="26"/>
      <c r="VRO977" s="26"/>
      <c r="VRP977" s="26"/>
      <c r="VRQ977" s="26"/>
      <c r="VRR977" s="26"/>
      <c r="VRS977" s="26"/>
      <c r="VRT977" s="26"/>
      <c r="VRU977" s="26"/>
      <c r="VRV977" s="26"/>
      <c r="VRW977" s="26"/>
      <c r="VRX977" s="26"/>
      <c r="VRY977" s="26"/>
      <c r="VRZ977" s="26"/>
      <c r="VSA977" s="26"/>
      <c r="VSB977" s="26"/>
      <c r="VSC977" s="26"/>
      <c r="VSD977" s="26"/>
      <c r="VSE977" s="26"/>
      <c r="VSF977" s="26"/>
      <c r="VSG977" s="26"/>
      <c r="VSH977" s="26"/>
      <c r="VSI977" s="26"/>
      <c r="VSJ977" s="26"/>
      <c r="VSK977" s="26"/>
      <c r="VSL977" s="26"/>
      <c r="VSM977" s="26"/>
      <c r="VSN977" s="26"/>
      <c r="VSO977" s="26"/>
      <c r="VSP977" s="26"/>
      <c r="VSQ977" s="26"/>
      <c r="VSR977" s="26"/>
      <c r="VSS977" s="26"/>
      <c r="VST977" s="26"/>
      <c r="VSU977" s="26"/>
      <c r="VSV977" s="26"/>
      <c r="VSW977" s="26"/>
      <c r="VSX977" s="26"/>
      <c r="VSY977" s="26"/>
      <c r="VSZ977" s="26"/>
      <c r="VTA977" s="26"/>
      <c r="VTB977" s="26"/>
      <c r="VTC977" s="26"/>
      <c r="VTD977" s="26"/>
      <c r="VTE977" s="26"/>
      <c r="VTF977" s="26"/>
      <c r="VTG977" s="26"/>
      <c r="VTH977" s="26"/>
      <c r="VTI977" s="26"/>
      <c r="VTJ977" s="26"/>
      <c r="VTK977" s="26"/>
      <c r="VTL977" s="26"/>
      <c r="VTM977" s="26"/>
      <c r="VTN977" s="26"/>
      <c r="VTO977" s="26"/>
      <c r="VTP977" s="26"/>
      <c r="VTQ977" s="26"/>
      <c r="VTR977" s="26"/>
      <c r="VTS977" s="26"/>
      <c r="VTT977" s="26"/>
      <c r="VTU977" s="26"/>
      <c r="VTV977" s="26"/>
      <c r="VTW977" s="26"/>
      <c r="VTX977" s="26"/>
      <c r="VTY977" s="26"/>
      <c r="VTZ977" s="26"/>
      <c r="VUA977" s="26"/>
      <c r="VUB977" s="26"/>
      <c r="VUC977" s="26"/>
      <c r="VUD977" s="26"/>
      <c r="VUE977" s="26"/>
      <c r="VUF977" s="26"/>
      <c r="VUG977" s="26"/>
      <c r="VUH977" s="26"/>
      <c r="VUI977" s="26"/>
      <c r="VUJ977" s="26"/>
      <c r="VUK977" s="26"/>
      <c r="VUL977" s="26"/>
      <c r="VUM977" s="26"/>
      <c r="VUN977" s="26"/>
      <c r="VUO977" s="26"/>
      <c r="VUP977" s="26"/>
      <c r="VUQ977" s="26"/>
      <c r="VUR977" s="26"/>
      <c r="VUS977" s="26"/>
      <c r="VUT977" s="26"/>
      <c r="VUU977" s="26"/>
      <c r="VUV977" s="26"/>
      <c r="VUW977" s="26"/>
      <c r="VUX977" s="26"/>
      <c r="VUY977" s="26"/>
      <c r="VUZ977" s="26"/>
      <c r="VVA977" s="26"/>
      <c r="VVB977" s="26"/>
      <c r="VVC977" s="26"/>
      <c r="VVD977" s="26"/>
      <c r="VVE977" s="26"/>
      <c r="VVF977" s="26"/>
      <c r="VVG977" s="26"/>
      <c r="VVH977" s="26"/>
      <c r="VVI977" s="26"/>
      <c r="VVJ977" s="26"/>
      <c r="VVK977" s="26"/>
      <c r="VVL977" s="26"/>
      <c r="VVM977" s="26"/>
      <c r="VVN977" s="26"/>
      <c r="VVO977" s="26"/>
      <c r="VVP977" s="26"/>
      <c r="VVQ977" s="26"/>
      <c r="VVR977" s="26"/>
      <c r="VVS977" s="26"/>
      <c r="VVT977" s="26"/>
      <c r="VVU977" s="26"/>
      <c r="VVV977" s="26"/>
      <c r="VVW977" s="26"/>
      <c r="VVX977" s="26"/>
      <c r="VVY977" s="26"/>
      <c r="VVZ977" s="26"/>
      <c r="VWA977" s="26"/>
      <c r="VWB977" s="26"/>
      <c r="VWC977" s="26"/>
      <c r="VWD977" s="26"/>
      <c r="VWE977" s="26"/>
      <c r="VWF977" s="26"/>
      <c r="VWG977" s="26"/>
      <c r="VWH977" s="26"/>
      <c r="VWI977" s="26"/>
      <c r="VWJ977" s="26"/>
      <c r="VWK977" s="26"/>
      <c r="VWL977" s="26"/>
      <c r="VWM977" s="26"/>
      <c r="VWN977" s="26"/>
      <c r="VWO977" s="26"/>
      <c r="VWP977" s="26"/>
      <c r="VWQ977" s="26"/>
      <c r="VWR977" s="26"/>
      <c r="VWS977" s="26"/>
      <c r="VWT977" s="26"/>
      <c r="VWU977" s="26"/>
      <c r="VWV977" s="26"/>
      <c r="VWW977" s="26"/>
      <c r="VWX977" s="26"/>
      <c r="VWY977" s="26"/>
      <c r="VWZ977" s="26"/>
      <c r="VXA977" s="26"/>
      <c r="VXB977" s="26"/>
      <c r="VXC977" s="26"/>
      <c r="VXD977" s="26"/>
      <c r="VXE977" s="26"/>
      <c r="VXF977" s="26"/>
      <c r="VXG977" s="26"/>
      <c r="VXH977" s="26"/>
      <c r="VXI977" s="26"/>
      <c r="VXJ977" s="26"/>
      <c r="VXK977" s="26"/>
      <c r="VXL977" s="26"/>
      <c r="VXM977" s="26"/>
      <c r="VXN977" s="26"/>
      <c r="VXO977" s="26"/>
      <c r="VXP977" s="26"/>
      <c r="VXQ977" s="26"/>
      <c r="VXR977" s="26"/>
      <c r="VXS977" s="26"/>
      <c r="VXT977" s="26"/>
      <c r="VXU977" s="26"/>
      <c r="VXV977" s="26"/>
      <c r="VXW977" s="26"/>
      <c r="VXX977" s="26"/>
      <c r="VXY977" s="26"/>
      <c r="VXZ977" s="26"/>
      <c r="VYA977" s="26"/>
      <c r="VYB977" s="26"/>
      <c r="VYC977" s="26"/>
      <c r="VYD977" s="26"/>
      <c r="VYE977" s="26"/>
      <c r="VYF977" s="26"/>
      <c r="VYG977" s="26"/>
      <c r="VYH977" s="26"/>
      <c r="VYI977" s="26"/>
      <c r="VYJ977" s="26"/>
      <c r="VYK977" s="26"/>
      <c r="VYL977" s="26"/>
      <c r="VYM977" s="26"/>
      <c r="VYN977" s="26"/>
      <c r="VYO977" s="26"/>
      <c r="VYP977" s="26"/>
      <c r="VYQ977" s="26"/>
      <c r="VYR977" s="26"/>
      <c r="VYS977" s="26"/>
      <c r="VYT977" s="26"/>
      <c r="VYU977" s="26"/>
      <c r="VYV977" s="26"/>
      <c r="VYW977" s="26"/>
      <c r="VYX977" s="26"/>
      <c r="VYY977" s="26"/>
      <c r="VYZ977" s="26"/>
      <c r="VZA977" s="26"/>
      <c r="VZB977" s="26"/>
      <c r="VZC977" s="26"/>
      <c r="VZD977" s="26"/>
      <c r="VZE977" s="26"/>
      <c r="VZF977" s="26"/>
      <c r="VZG977" s="26"/>
      <c r="VZH977" s="26"/>
      <c r="VZI977" s="26"/>
      <c r="VZJ977" s="26"/>
      <c r="VZK977" s="26"/>
      <c r="VZL977" s="26"/>
      <c r="VZM977" s="26"/>
      <c r="VZN977" s="26"/>
      <c r="VZO977" s="26"/>
      <c r="VZP977" s="26"/>
      <c r="VZQ977" s="26"/>
      <c r="VZR977" s="26"/>
      <c r="VZS977" s="26"/>
      <c r="VZT977" s="26"/>
      <c r="VZU977" s="26"/>
      <c r="VZV977" s="26"/>
      <c r="VZW977" s="26"/>
      <c r="VZX977" s="26"/>
      <c r="VZY977" s="26"/>
      <c r="VZZ977" s="26"/>
      <c r="WAA977" s="26"/>
      <c r="WAB977" s="26"/>
      <c r="WAC977" s="26"/>
      <c r="WAD977" s="26"/>
      <c r="WAE977" s="26"/>
      <c r="WAF977" s="26"/>
      <c r="WAG977" s="26"/>
      <c r="WAH977" s="26"/>
      <c r="WAI977" s="26"/>
      <c r="WAJ977" s="26"/>
      <c r="WAK977" s="26"/>
      <c r="WAL977" s="26"/>
      <c r="WAM977" s="26"/>
      <c r="WAN977" s="26"/>
      <c r="WAO977" s="26"/>
      <c r="WAP977" s="26"/>
      <c r="WAQ977" s="26"/>
      <c r="WAR977" s="26"/>
      <c r="WAS977" s="26"/>
      <c r="WAT977" s="26"/>
      <c r="WAU977" s="26"/>
      <c r="WAV977" s="26"/>
      <c r="WAW977" s="26"/>
      <c r="WAX977" s="26"/>
      <c r="WAY977" s="26"/>
      <c r="WAZ977" s="26"/>
      <c r="WBA977" s="26"/>
      <c r="WBB977" s="26"/>
      <c r="WBC977" s="26"/>
      <c r="WBD977" s="26"/>
      <c r="WBE977" s="26"/>
      <c r="WBF977" s="26"/>
      <c r="WBG977" s="26"/>
      <c r="WBH977" s="26"/>
      <c r="WBI977" s="26"/>
      <c r="WBJ977" s="26"/>
      <c r="WBK977" s="26"/>
      <c r="WBL977" s="26"/>
      <c r="WBM977" s="26"/>
      <c r="WBN977" s="26"/>
      <c r="WBO977" s="26"/>
      <c r="WBP977" s="26"/>
      <c r="WBQ977" s="26"/>
      <c r="WBR977" s="26"/>
      <c r="WBS977" s="26"/>
      <c r="WBT977" s="26"/>
      <c r="WBU977" s="26"/>
      <c r="WBV977" s="26"/>
      <c r="WBW977" s="26"/>
      <c r="WBX977" s="26"/>
      <c r="WBY977" s="26"/>
      <c r="WBZ977" s="26"/>
      <c r="WCA977" s="26"/>
      <c r="WCB977" s="26"/>
      <c r="WCC977" s="26"/>
      <c r="WCD977" s="26"/>
      <c r="WCE977" s="26"/>
      <c r="WCF977" s="26"/>
      <c r="WCG977" s="26"/>
      <c r="WCH977" s="26"/>
      <c r="WCI977" s="26"/>
      <c r="WCJ977" s="26"/>
      <c r="WCK977" s="26"/>
      <c r="WCL977" s="26"/>
      <c r="WCM977" s="26"/>
      <c r="WCN977" s="26"/>
      <c r="WCO977" s="26"/>
      <c r="WCP977" s="26"/>
      <c r="WCQ977" s="26"/>
      <c r="WCR977" s="26"/>
      <c r="WCS977" s="26"/>
      <c r="WCT977" s="26"/>
      <c r="WCU977" s="26"/>
      <c r="WCV977" s="26"/>
      <c r="WCW977" s="26"/>
      <c r="WCX977" s="26"/>
      <c r="WCY977" s="26"/>
      <c r="WCZ977" s="26"/>
      <c r="WDA977" s="26"/>
      <c r="WDB977" s="26"/>
      <c r="WDC977" s="26"/>
      <c r="WDD977" s="26"/>
      <c r="WDE977" s="26"/>
      <c r="WDF977" s="26"/>
      <c r="WDG977" s="26"/>
      <c r="WDH977" s="26"/>
      <c r="WDI977" s="26"/>
      <c r="WDJ977" s="26"/>
      <c r="WDK977" s="26"/>
      <c r="WDL977" s="26"/>
      <c r="WDM977" s="26"/>
      <c r="WDN977" s="26"/>
      <c r="WDO977" s="26"/>
      <c r="WDP977" s="26"/>
      <c r="WDQ977" s="26"/>
      <c r="WDR977" s="26"/>
      <c r="WDS977" s="26"/>
      <c r="WDT977" s="26"/>
      <c r="WDU977" s="26"/>
      <c r="WDV977" s="26"/>
      <c r="WDW977" s="26"/>
      <c r="WDX977" s="26"/>
      <c r="WDY977" s="26"/>
      <c r="WDZ977" s="26"/>
      <c r="WEA977" s="26"/>
      <c r="WEB977" s="26"/>
      <c r="WEC977" s="26"/>
      <c r="WED977" s="26"/>
      <c r="WEE977" s="26"/>
      <c r="WEF977" s="26"/>
      <c r="WEG977" s="26"/>
      <c r="WEH977" s="26"/>
      <c r="WEI977" s="26"/>
      <c r="WEJ977" s="26"/>
      <c r="WEK977" s="26"/>
      <c r="WEL977" s="26"/>
      <c r="WEM977" s="26"/>
      <c r="WEN977" s="26"/>
      <c r="WEO977" s="26"/>
      <c r="WEP977" s="26"/>
      <c r="WEQ977" s="26"/>
      <c r="WER977" s="26"/>
      <c r="WES977" s="26"/>
      <c r="WET977" s="26"/>
      <c r="WEU977" s="26"/>
      <c r="WEV977" s="26"/>
      <c r="WEW977" s="26"/>
      <c r="WEX977" s="26"/>
      <c r="WEY977" s="26"/>
      <c r="WEZ977" s="26"/>
      <c r="WFA977" s="26"/>
      <c r="WFB977" s="26"/>
      <c r="WFC977" s="26"/>
      <c r="WFD977" s="26"/>
      <c r="WFE977" s="26"/>
      <c r="WFF977" s="26"/>
      <c r="WFG977" s="26"/>
      <c r="WFH977" s="26"/>
      <c r="WFI977" s="26"/>
      <c r="WFJ977" s="26"/>
      <c r="WFK977" s="26"/>
      <c r="WFL977" s="26"/>
      <c r="WFM977" s="26"/>
      <c r="WFN977" s="26"/>
      <c r="WFO977" s="26"/>
      <c r="WFP977" s="26"/>
      <c r="WFQ977" s="26"/>
      <c r="WFR977" s="26"/>
      <c r="WFS977" s="26"/>
      <c r="WFT977" s="26"/>
      <c r="WFU977" s="26"/>
      <c r="WFV977" s="26"/>
      <c r="WFW977" s="26"/>
      <c r="WFX977" s="26"/>
      <c r="WFY977" s="26"/>
      <c r="WFZ977" s="26"/>
      <c r="WGA977" s="26"/>
      <c r="WGB977" s="26"/>
      <c r="WGC977" s="26"/>
      <c r="WGD977" s="26"/>
      <c r="WGE977" s="26"/>
      <c r="WGF977" s="26"/>
      <c r="WGG977" s="26"/>
      <c r="WGH977" s="26"/>
      <c r="WGI977" s="26"/>
      <c r="WGJ977" s="26"/>
      <c r="WGK977" s="26"/>
      <c r="WGL977" s="26"/>
      <c r="WGM977" s="26"/>
      <c r="WGN977" s="26"/>
      <c r="WGO977" s="26"/>
      <c r="WGP977" s="26"/>
      <c r="WGQ977" s="26"/>
      <c r="WGR977" s="26"/>
      <c r="WGS977" s="26"/>
      <c r="WGT977" s="26"/>
      <c r="WGU977" s="26"/>
      <c r="WGV977" s="26"/>
      <c r="WGW977" s="26"/>
      <c r="WGX977" s="26"/>
      <c r="WGY977" s="26"/>
      <c r="WGZ977" s="26"/>
      <c r="WHA977" s="26"/>
      <c r="WHB977" s="26"/>
      <c r="WHC977" s="26"/>
      <c r="WHD977" s="26"/>
      <c r="WHE977" s="26"/>
      <c r="WHF977" s="26"/>
      <c r="WHG977" s="26"/>
      <c r="WHH977" s="26"/>
      <c r="WHI977" s="26"/>
      <c r="WHJ977" s="26"/>
      <c r="WHK977" s="26"/>
      <c r="WHL977" s="26"/>
      <c r="WHM977" s="26"/>
      <c r="WHN977" s="26"/>
      <c r="WHO977" s="26"/>
      <c r="WHP977" s="26"/>
      <c r="WHQ977" s="26"/>
      <c r="WHR977" s="26"/>
      <c r="WHS977" s="26"/>
      <c r="WHT977" s="26"/>
      <c r="WHU977" s="26"/>
      <c r="WHV977" s="26"/>
      <c r="WHW977" s="26"/>
      <c r="WHX977" s="26"/>
      <c r="WHY977" s="26"/>
      <c r="WHZ977" s="26"/>
      <c r="WIA977" s="26"/>
      <c r="WIB977" s="26"/>
      <c r="WIC977" s="26"/>
      <c r="WID977" s="26"/>
      <c r="WIE977" s="26"/>
      <c r="WIF977" s="26"/>
      <c r="WIG977" s="26"/>
      <c r="WIH977" s="26"/>
      <c r="WII977" s="26"/>
      <c r="WIJ977" s="26"/>
      <c r="WIK977" s="26"/>
      <c r="WIL977" s="26"/>
      <c r="WIM977" s="26"/>
      <c r="WIN977" s="26"/>
      <c r="WIO977" s="26"/>
      <c r="WIP977" s="26"/>
      <c r="WIQ977" s="26"/>
      <c r="WIR977" s="26"/>
      <c r="WIS977" s="26"/>
      <c r="WIT977" s="26"/>
      <c r="WIU977" s="26"/>
      <c r="WIV977" s="26"/>
      <c r="WIW977" s="26"/>
      <c r="WIX977" s="26"/>
      <c r="WIY977" s="26"/>
      <c r="WIZ977" s="26"/>
      <c r="WJA977" s="26"/>
      <c r="WJB977" s="26"/>
      <c r="WJC977" s="26"/>
      <c r="WJD977" s="26"/>
      <c r="WJE977" s="26"/>
      <c r="WJF977" s="26"/>
      <c r="WJG977" s="26"/>
      <c r="WJH977" s="26"/>
      <c r="WJI977" s="26"/>
      <c r="WJJ977" s="26"/>
      <c r="WJK977" s="26"/>
      <c r="WJL977" s="26"/>
      <c r="WJM977" s="26"/>
      <c r="WJN977" s="26"/>
      <c r="WJO977" s="26"/>
      <c r="WJP977" s="26"/>
      <c r="WJQ977" s="26"/>
      <c r="WJR977" s="26"/>
      <c r="WJS977" s="26"/>
      <c r="WJT977" s="26"/>
      <c r="WJU977" s="26"/>
      <c r="WJV977" s="26"/>
      <c r="WJW977" s="26"/>
      <c r="WJX977" s="26"/>
      <c r="WJY977" s="26"/>
      <c r="WJZ977" s="26"/>
      <c r="WKA977" s="26"/>
      <c r="WKB977" s="26"/>
      <c r="WKC977" s="26"/>
      <c r="WKD977" s="26"/>
      <c r="WKE977" s="26"/>
      <c r="WKF977" s="26"/>
      <c r="WKG977" s="26"/>
      <c r="WKH977" s="26"/>
      <c r="WKI977" s="26"/>
      <c r="WKJ977" s="26"/>
      <c r="WKK977" s="26"/>
      <c r="WKL977" s="26"/>
      <c r="WKM977" s="26"/>
      <c r="WKN977" s="26"/>
      <c r="WKO977" s="26"/>
      <c r="WKP977" s="26"/>
      <c r="WKQ977" s="26"/>
      <c r="WKR977" s="26"/>
      <c r="WKS977" s="26"/>
      <c r="WKT977" s="26"/>
      <c r="WKU977" s="26"/>
      <c r="WKV977" s="26"/>
      <c r="WKW977" s="26"/>
      <c r="WKX977" s="26"/>
      <c r="WKY977" s="26"/>
      <c r="WKZ977" s="26"/>
      <c r="WLA977" s="26"/>
      <c r="WLB977" s="26"/>
      <c r="WLC977" s="26"/>
      <c r="WLD977" s="26"/>
      <c r="WLE977" s="26"/>
      <c r="WLF977" s="26"/>
      <c r="WLG977" s="26"/>
      <c r="WLH977" s="26"/>
      <c r="WLI977" s="26"/>
      <c r="WLJ977" s="26"/>
      <c r="WLK977" s="26"/>
      <c r="WLL977" s="26"/>
      <c r="WLM977" s="26"/>
      <c r="WLN977" s="26"/>
      <c r="WLO977" s="26"/>
      <c r="WLP977" s="26"/>
      <c r="WLQ977" s="26"/>
      <c r="WLR977" s="26"/>
      <c r="WLS977" s="26"/>
      <c r="WLT977" s="26"/>
      <c r="WLU977" s="26"/>
      <c r="WLV977" s="26"/>
      <c r="WLW977" s="26"/>
      <c r="WLX977" s="26"/>
      <c r="WLY977" s="26"/>
      <c r="WLZ977" s="26"/>
      <c r="WMA977" s="26"/>
      <c r="WMB977" s="26"/>
      <c r="WMC977" s="26"/>
      <c r="WMD977" s="26"/>
      <c r="WME977" s="26"/>
      <c r="WMF977" s="26"/>
      <c r="WMG977" s="26"/>
      <c r="WMH977" s="26"/>
      <c r="WMI977" s="26"/>
      <c r="WMJ977" s="26"/>
      <c r="WMK977" s="26"/>
      <c r="WML977" s="26"/>
      <c r="WMM977" s="26"/>
      <c r="WMN977" s="26"/>
      <c r="WMO977" s="26"/>
      <c r="WMP977" s="26"/>
      <c r="WMQ977" s="26"/>
      <c r="WMR977" s="26"/>
      <c r="WMS977" s="26"/>
      <c r="WMT977" s="26"/>
      <c r="WMU977" s="26"/>
      <c r="WMV977" s="26"/>
      <c r="WMW977" s="26"/>
      <c r="WMX977" s="26"/>
      <c r="WMY977" s="26"/>
      <c r="WMZ977" s="26"/>
      <c r="WNA977" s="26"/>
      <c r="WNB977" s="26"/>
      <c r="WNC977" s="26"/>
      <c r="WND977" s="26"/>
      <c r="WNE977" s="26"/>
      <c r="WNF977" s="26"/>
      <c r="WNG977" s="26"/>
      <c r="WNH977" s="26"/>
      <c r="WNI977" s="26"/>
      <c r="WNJ977" s="26"/>
      <c r="WNK977" s="26"/>
      <c r="WNL977" s="26"/>
      <c r="WNM977" s="26"/>
      <c r="WNN977" s="26"/>
      <c r="WNO977" s="26"/>
      <c r="WNP977" s="26"/>
      <c r="WNQ977" s="26"/>
      <c r="WNR977" s="26"/>
      <c r="WNS977" s="26"/>
      <c r="WNT977" s="26"/>
      <c r="WNU977" s="26"/>
      <c r="WNV977" s="26"/>
      <c r="WNW977" s="26"/>
      <c r="WNX977" s="26"/>
      <c r="WNY977" s="26"/>
      <c r="WNZ977" s="26"/>
      <c r="WOA977" s="26"/>
      <c r="WOB977" s="26"/>
      <c r="WOC977" s="26"/>
      <c r="WOD977" s="26"/>
      <c r="WOE977" s="26"/>
      <c r="WOF977" s="26"/>
      <c r="WOG977" s="26"/>
      <c r="WOH977" s="26"/>
      <c r="WOI977" s="26"/>
      <c r="WOJ977" s="26"/>
      <c r="WOK977" s="26"/>
      <c r="WOL977" s="26"/>
      <c r="WOM977" s="26"/>
      <c r="WON977" s="26"/>
      <c r="WOO977" s="26"/>
      <c r="WOP977" s="26"/>
      <c r="WOQ977" s="26"/>
      <c r="WOR977" s="26"/>
      <c r="WOS977" s="26"/>
      <c r="WOT977" s="26"/>
      <c r="WOU977" s="26"/>
      <c r="WOV977" s="26"/>
      <c r="WOW977" s="26"/>
      <c r="WOX977" s="26"/>
      <c r="WOY977" s="26"/>
      <c r="WOZ977" s="26"/>
      <c r="WPA977" s="26"/>
      <c r="WPB977" s="26"/>
      <c r="WPC977" s="26"/>
      <c r="WPD977" s="26"/>
      <c r="WPE977" s="26"/>
      <c r="WPF977" s="26"/>
      <c r="WPG977" s="26"/>
      <c r="WPH977" s="26"/>
      <c r="WPI977" s="26"/>
      <c r="WPJ977" s="26"/>
      <c r="WPK977" s="26"/>
      <c r="WPL977" s="26"/>
      <c r="WPM977" s="26"/>
      <c r="WPN977" s="26"/>
      <c r="WPO977" s="26"/>
      <c r="WPP977" s="26"/>
      <c r="WPQ977" s="26"/>
      <c r="WPR977" s="26"/>
      <c r="WPS977" s="26"/>
      <c r="WPT977" s="26"/>
      <c r="WPU977" s="26"/>
      <c r="WPV977" s="26"/>
      <c r="WPW977" s="26"/>
      <c r="WPX977" s="26"/>
      <c r="WPY977" s="26"/>
      <c r="WPZ977" s="26"/>
      <c r="WQA977" s="26"/>
      <c r="WQB977" s="26"/>
      <c r="WQC977" s="26"/>
      <c r="WQD977" s="26"/>
      <c r="WQE977" s="26"/>
      <c r="WQF977" s="26"/>
      <c r="WQG977" s="26"/>
      <c r="WQH977" s="26"/>
      <c r="WQI977" s="26"/>
      <c r="WQJ977" s="26"/>
      <c r="WQK977" s="26"/>
      <c r="WQL977" s="26"/>
      <c r="WQM977" s="26"/>
      <c r="WQN977" s="26"/>
      <c r="WQO977" s="26"/>
      <c r="WQP977" s="26"/>
      <c r="WQQ977" s="26"/>
      <c r="WQR977" s="26"/>
      <c r="WQS977" s="26"/>
      <c r="WQT977" s="26"/>
      <c r="WQU977" s="26"/>
      <c r="WQV977" s="26"/>
      <c r="WQW977" s="26"/>
      <c r="WQX977" s="26"/>
      <c r="WQY977" s="26"/>
      <c r="WQZ977" s="26"/>
      <c r="WRA977" s="26"/>
      <c r="WRB977" s="26"/>
      <c r="WRC977" s="26"/>
      <c r="WRD977" s="26"/>
      <c r="WRE977" s="26"/>
      <c r="WRF977" s="26"/>
      <c r="WRG977" s="26"/>
      <c r="WRH977" s="26"/>
      <c r="WRI977" s="26"/>
      <c r="WRJ977" s="26"/>
      <c r="WRK977" s="26"/>
      <c r="WRL977" s="26"/>
      <c r="WRM977" s="26"/>
      <c r="WRN977" s="26"/>
      <c r="WRO977" s="26"/>
      <c r="WRP977" s="26"/>
      <c r="WRQ977" s="26"/>
      <c r="WRR977" s="26"/>
      <c r="WRS977" s="26"/>
      <c r="WRT977" s="26"/>
      <c r="WRU977" s="26"/>
      <c r="WRV977" s="26"/>
      <c r="WRW977" s="26"/>
      <c r="WRX977" s="26"/>
      <c r="WRY977" s="26"/>
      <c r="WRZ977" s="26"/>
      <c r="WSA977" s="26"/>
      <c r="WSB977" s="26"/>
      <c r="WSC977" s="26"/>
      <c r="WSD977" s="26"/>
      <c r="WSE977" s="26"/>
      <c r="WSF977" s="26"/>
      <c r="WSG977" s="26"/>
      <c r="WSH977" s="26"/>
      <c r="WSI977" s="26"/>
      <c r="WSJ977" s="26"/>
      <c r="WSK977" s="26"/>
      <c r="WSL977" s="26"/>
      <c r="WSM977" s="26"/>
      <c r="WSN977" s="26"/>
      <c r="WSO977" s="26"/>
      <c r="WSP977" s="26"/>
      <c r="WSQ977" s="26"/>
      <c r="WSR977" s="26"/>
      <c r="WSS977" s="26"/>
      <c r="WST977" s="26"/>
      <c r="WSU977" s="26"/>
      <c r="WSV977" s="26"/>
      <c r="WSW977" s="26"/>
      <c r="WSX977" s="26"/>
      <c r="WSY977" s="26"/>
      <c r="WSZ977" s="26"/>
      <c r="WTA977" s="26"/>
      <c r="WTB977" s="26"/>
      <c r="WTC977" s="26"/>
      <c r="WTD977" s="26"/>
      <c r="WTE977" s="26"/>
      <c r="WTF977" s="26"/>
      <c r="WTG977" s="26"/>
      <c r="WTH977" s="26"/>
      <c r="WTI977" s="26"/>
      <c r="WTJ977" s="26"/>
      <c r="WTK977" s="26"/>
      <c r="WTL977" s="26"/>
      <c r="WTM977" s="26"/>
      <c r="WTN977" s="26"/>
      <c r="WTO977" s="26"/>
      <c r="WTP977" s="26"/>
      <c r="WTQ977" s="26"/>
      <c r="WTR977" s="26"/>
      <c r="WTS977" s="26"/>
      <c r="WTT977" s="26"/>
      <c r="WTU977" s="26"/>
      <c r="WTV977" s="26"/>
      <c r="WTW977" s="26"/>
      <c r="WTX977" s="26"/>
      <c r="WTY977" s="26"/>
      <c r="WTZ977" s="26"/>
      <c r="WUA977" s="26"/>
      <c r="WUB977" s="26"/>
      <c r="WUC977" s="26"/>
      <c r="WUD977" s="26"/>
      <c r="WUE977" s="26"/>
      <c r="WUF977" s="26"/>
      <c r="WUG977" s="26"/>
      <c r="WUH977" s="26"/>
      <c r="WUI977" s="26"/>
      <c r="WUJ977" s="26"/>
      <c r="WUK977" s="26"/>
      <c r="WUL977" s="26"/>
      <c r="WUM977" s="26"/>
      <c r="WUN977" s="26"/>
      <c r="WUO977" s="26"/>
      <c r="WUP977" s="26"/>
      <c r="WUQ977" s="26"/>
      <c r="WUR977" s="26"/>
      <c r="WUS977" s="26"/>
      <c r="WUT977" s="26"/>
      <c r="WUU977" s="26"/>
      <c r="WUV977" s="26"/>
      <c r="WUW977" s="26"/>
      <c r="WUX977" s="26"/>
      <c r="WUY977" s="26"/>
      <c r="WUZ977" s="26"/>
      <c r="WVA977" s="26"/>
      <c r="WVB977" s="26"/>
      <c r="WVC977" s="26"/>
      <c r="WVD977" s="26"/>
      <c r="WVE977" s="26"/>
      <c r="WVF977" s="26"/>
      <c r="WVG977" s="26"/>
      <c r="WVH977" s="26"/>
      <c r="WVI977" s="26"/>
      <c r="WVJ977" s="26"/>
      <c r="WVK977" s="26"/>
      <c r="WVL977" s="26"/>
      <c r="WVM977" s="26"/>
      <c r="WVN977" s="26"/>
      <c r="WVO977" s="26"/>
      <c r="WVP977" s="26"/>
      <c r="WVQ977" s="26"/>
      <c r="WVR977" s="26"/>
      <c r="WVS977" s="26"/>
      <c r="WVT977" s="26"/>
      <c r="WVU977" s="26"/>
      <c r="WVV977" s="26"/>
      <c r="WVW977" s="26"/>
      <c r="WVX977" s="26"/>
      <c r="WVY977" s="26"/>
      <c r="WVZ977" s="26"/>
      <c r="WWA977" s="26"/>
      <c r="WWB977" s="26"/>
      <c r="WWC977" s="26"/>
      <c r="WWD977" s="26"/>
      <c r="WWE977" s="26"/>
      <c r="WWF977" s="26"/>
      <c r="WWG977" s="26"/>
      <c r="WWH977" s="26"/>
      <c r="WWI977" s="26"/>
      <c r="WWJ977" s="26"/>
      <c r="WWK977" s="26"/>
      <c r="WWL977" s="26"/>
      <c r="WWM977" s="26"/>
      <c r="WWN977" s="26"/>
      <c r="WWO977" s="26"/>
      <c r="WWP977" s="26"/>
      <c r="WWQ977" s="26"/>
      <c r="WWR977" s="26"/>
      <c r="WWS977" s="26"/>
      <c r="WWT977" s="26"/>
      <c r="WWU977" s="26"/>
      <c r="WWV977" s="26"/>
      <c r="WWW977" s="26"/>
      <c r="WWX977" s="26"/>
      <c r="WWY977" s="26"/>
      <c r="WWZ977" s="26"/>
      <c r="WXA977" s="26"/>
      <c r="WXB977" s="26"/>
      <c r="WXC977" s="26"/>
      <c r="WXD977" s="26"/>
      <c r="WXE977" s="26"/>
      <c r="WXF977" s="26"/>
      <c r="WXG977" s="26"/>
      <c r="WXH977" s="26"/>
      <c r="WXI977" s="26"/>
      <c r="WXJ977" s="26"/>
      <c r="WXK977" s="26"/>
      <c r="WXL977" s="26"/>
      <c r="WXM977" s="26"/>
      <c r="WXN977" s="26"/>
      <c r="WXO977" s="26"/>
      <c r="WXP977" s="26"/>
      <c r="WXQ977" s="26"/>
      <c r="WXR977" s="26"/>
    </row>
    <row r="978" spans="1:16190" s="11" customFormat="1" x14ac:dyDescent="0.3">
      <c r="A978" s="27"/>
      <c r="B978" s="19"/>
      <c r="C978" s="20"/>
      <c r="D978" s="23"/>
      <c r="E978" s="22"/>
      <c r="F978" s="23"/>
      <c r="G978" s="46"/>
      <c r="H978" s="46"/>
      <c r="I978" s="23"/>
      <c r="J978" s="23"/>
      <c r="K978" s="28"/>
      <c r="L978" s="23"/>
      <c r="M978" s="24"/>
      <c r="N978" s="22"/>
      <c r="O978" s="22"/>
      <c r="P978" s="22"/>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c r="AV978" s="26"/>
      <c r="AW978" s="26"/>
      <c r="AX978" s="26"/>
      <c r="AY978" s="26"/>
      <c r="AZ978" s="26"/>
      <c r="BA978" s="26"/>
      <c r="BB978" s="26"/>
      <c r="BC978" s="26"/>
      <c r="BD978" s="26"/>
      <c r="BE978" s="26"/>
      <c r="BF978" s="26"/>
      <c r="BG978" s="26"/>
      <c r="BH978" s="26"/>
      <c r="BI978" s="26"/>
      <c r="BJ978" s="26"/>
      <c r="BK978" s="26"/>
      <c r="BL978" s="26"/>
      <c r="BM978" s="26"/>
      <c r="BN978" s="26"/>
      <c r="BO978" s="26"/>
      <c r="BP978" s="26"/>
      <c r="BQ978" s="26"/>
      <c r="BR978" s="26"/>
      <c r="BS978" s="26"/>
      <c r="BT978" s="26"/>
      <c r="BU978" s="26"/>
      <c r="BV978" s="26"/>
      <c r="BW978" s="26"/>
      <c r="BX978" s="26"/>
      <c r="BY978" s="26"/>
      <c r="BZ978" s="26"/>
      <c r="CA978" s="26"/>
      <c r="CB978" s="26"/>
      <c r="CC978" s="26"/>
      <c r="CD978" s="26"/>
      <c r="CE978" s="26"/>
      <c r="CF978" s="26"/>
      <c r="CG978" s="26"/>
      <c r="CH978" s="26"/>
      <c r="CI978" s="26"/>
      <c r="CJ978" s="26"/>
      <c r="CK978" s="26"/>
      <c r="CL978" s="26"/>
      <c r="CM978" s="26"/>
      <c r="CN978" s="26"/>
      <c r="CO978" s="26"/>
      <c r="CP978" s="26"/>
      <c r="CQ978" s="26"/>
      <c r="CR978" s="26"/>
      <c r="CS978" s="26"/>
      <c r="CT978" s="26"/>
      <c r="CU978" s="26"/>
      <c r="CV978" s="26"/>
      <c r="CW978" s="26"/>
      <c r="CX978" s="26"/>
      <c r="CY978" s="26"/>
      <c r="CZ978" s="26"/>
      <c r="DA978" s="26"/>
      <c r="DB978" s="26"/>
      <c r="DC978" s="26"/>
      <c r="DD978" s="26"/>
      <c r="DE978" s="26"/>
      <c r="DF978" s="26"/>
      <c r="DG978" s="26"/>
      <c r="DH978" s="26"/>
      <c r="DI978" s="26"/>
      <c r="DJ978" s="26"/>
      <c r="DK978" s="26"/>
      <c r="DL978" s="26"/>
      <c r="DM978" s="26"/>
      <c r="DN978" s="26"/>
      <c r="DO978" s="26"/>
      <c r="DP978" s="26"/>
      <c r="DQ978" s="26"/>
      <c r="DR978" s="26"/>
      <c r="DS978" s="26"/>
      <c r="DT978" s="26"/>
      <c r="DU978" s="26"/>
      <c r="DV978" s="26"/>
      <c r="DW978" s="26"/>
      <c r="DX978" s="26"/>
      <c r="DY978" s="26"/>
      <c r="DZ978" s="26"/>
      <c r="EA978" s="26"/>
      <c r="EB978" s="26"/>
      <c r="EC978" s="26"/>
      <c r="ED978" s="26"/>
      <c r="EE978" s="26"/>
      <c r="EF978" s="26"/>
      <c r="EG978" s="26"/>
      <c r="EH978" s="26"/>
      <c r="EI978" s="26"/>
      <c r="EJ978" s="26"/>
      <c r="EK978" s="26"/>
      <c r="EL978" s="26"/>
      <c r="EM978" s="26"/>
      <c r="EN978" s="26"/>
      <c r="EO978" s="26"/>
      <c r="EP978" s="26"/>
      <c r="EQ978" s="26"/>
      <c r="ER978" s="26"/>
      <c r="ES978" s="26"/>
      <c r="ET978" s="26"/>
      <c r="EU978" s="26"/>
      <c r="EV978" s="26"/>
      <c r="EW978" s="26"/>
      <c r="EX978" s="26"/>
      <c r="EY978" s="26"/>
      <c r="EZ978" s="26"/>
      <c r="FA978" s="26"/>
      <c r="FB978" s="26"/>
      <c r="FC978" s="26"/>
      <c r="FD978" s="26"/>
      <c r="FE978" s="26"/>
      <c r="FF978" s="26"/>
      <c r="FG978" s="26"/>
      <c r="FH978" s="26"/>
      <c r="FI978" s="26"/>
      <c r="FJ978" s="26"/>
      <c r="FK978" s="26"/>
      <c r="FL978" s="26"/>
      <c r="FM978" s="26"/>
      <c r="FN978" s="26"/>
      <c r="FO978" s="26"/>
      <c r="FP978" s="26"/>
      <c r="FQ978" s="26"/>
      <c r="FR978" s="26"/>
      <c r="FS978" s="26"/>
      <c r="FT978" s="26"/>
      <c r="FU978" s="26"/>
      <c r="FV978" s="26"/>
      <c r="FW978" s="26"/>
      <c r="FX978" s="26"/>
      <c r="FY978" s="26"/>
      <c r="FZ978" s="26"/>
      <c r="GA978" s="26"/>
      <c r="GB978" s="26"/>
      <c r="GC978" s="26"/>
      <c r="GD978" s="26"/>
      <c r="GE978" s="26"/>
      <c r="GF978" s="26"/>
      <c r="GG978" s="26"/>
      <c r="GH978" s="26"/>
      <c r="GI978" s="26"/>
      <c r="GJ978" s="26"/>
      <c r="GK978" s="26"/>
      <c r="GL978" s="26"/>
      <c r="GM978" s="26"/>
      <c r="GN978" s="26"/>
      <c r="GO978" s="26"/>
      <c r="GP978" s="26"/>
      <c r="GQ978" s="26"/>
      <c r="GR978" s="26"/>
      <c r="GS978" s="26"/>
      <c r="GT978" s="26"/>
      <c r="GU978" s="26"/>
      <c r="GV978" s="26"/>
      <c r="GW978" s="26"/>
      <c r="GX978" s="26"/>
      <c r="GY978" s="26"/>
      <c r="GZ978" s="26"/>
      <c r="HA978" s="26"/>
      <c r="HB978" s="26"/>
      <c r="HC978" s="26"/>
      <c r="HD978" s="26"/>
      <c r="HE978" s="26"/>
      <c r="HF978" s="26"/>
      <c r="HG978" s="26"/>
      <c r="HH978" s="26"/>
      <c r="HI978" s="26"/>
      <c r="HJ978" s="26"/>
      <c r="HK978" s="26"/>
      <c r="HL978" s="26"/>
      <c r="HM978" s="26"/>
      <c r="HN978" s="26"/>
      <c r="HO978" s="26"/>
      <c r="HP978" s="26"/>
      <c r="HQ978" s="26"/>
      <c r="HR978" s="26"/>
      <c r="HS978" s="26"/>
      <c r="HT978" s="26"/>
      <c r="HU978" s="26"/>
      <c r="HV978" s="26"/>
      <c r="HW978" s="26"/>
      <c r="HX978" s="26"/>
      <c r="HY978" s="26"/>
      <c r="HZ978" s="26"/>
      <c r="IA978" s="26"/>
      <c r="IB978" s="26"/>
      <c r="IC978" s="26"/>
      <c r="ID978" s="26"/>
      <c r="IE978" s="26"/>
      <c r="IF978" s="26"/>
      <c r="IG978" s="26"/>
      <c r="IH978" s="26"/>
      <c r="II978" s="26"/>
      <c r="IJ978" s="26"/>
      <c r="IK978" s="26"/>
      <c r="IL978" s="26"/>
      <c r="IM978" s="26"/>
      <c r="IN978" s="26"/>
      <c r="IO978" s="26"/>
      <c r="IP978" s="26"/>
      <c r="IQ978" s="26"/>
      <c r="IR978" s="26"/>
      <c r="IS978" s="26"/>
      <c r="IT978" s="26"/>
      <c r="IU978" s="26"/>
      <c r="IV978" s="26"/>
      <c r="IW978" s="26"/>
      <c r="IX978" s="26"/>
      <c r="IY978" s="26"/>
      <c r="IZ978" s="26"/>
      <c r="JA978" s="26"/>
      <c r="JB978" s="26"/>
      <c r="JC978" s="26"/>
      <c r="JD978" s="26"/>
      <c r="JE978" s="26"/>
      <c r="JF978" s="26"/>
      <c r="JG978" s="26"/>
      <c r="JH978" s="26"/>
      <c r="JI978" s="26"/>
      <c r="JJ978" s="26"/>
      <c r="JK978" s="26"/>
      <c r="JL978" s="26"/>
      <c r="JM978" s="26"/>
      <c r="JN978" s="26"/>
      <c r="JO978" s="26"/>
      <c r="JP978" s="26"/>
      <c r="JQ978" s="26"/>
      <c r="JR978" s="26"/>
      <c r="JS978" s="26"/>
      <c r="JT978" s="26"/>
      <c r="JU978" s="26"/>
      <c r="JV978" s="26"/>
      <c r="JW978" s="26"/>
      <c r="JX978" s="26"/>
      <c r="JY978" s="26"/>
      <c r="JZ978" s="26"/>
      <c r="KA978" s="26"/>
      <c r="KB978" s="26"/>
      <c r="KC978" s="26"/>
      <c r="KD978" s="26"/>
      <c r="KE978" s="26"/>
      <c r="KF978" s="26"/>
      <c r="KG978" s="26"/>
      <c r="KH978" s="26"/>
      <c r="KI978" s="26"/>
      <c r="KJ978" s="26"/>
      <c r="KK978" s="26"/>
      <c r="KL978" s="26"/>
      <c r="KM978" s="26"/>
      <c r="KN978" s="26"/>
      <c r="KO978" s="26"/>
      <c r="KP978" s="26"/>
      <c r="KQ978" s="26"/>
      <c r="KR978" s="26"/>
      <c r="KS978" s="26"/>
      <c r="KT978" s="26"/>
      <c r="KU978" s="26"/>
      <c r="KV978" s="26"/>
      <c r="KW978" s="26"/>
      <c r="KX978" s="26"/>
      <c r="KY978" s="26"/>
      <c r="KZ978" s="26"/>
      <c r="LA978" s="26"/>
      <c r="LB978" s="26"/>
      <c r="LC978" s="26"/>
      <c r="LD978" s="26"/>
      <c r="LE978" s="26"/>
      <c r="LF978" s="26"/>
      <c r="LG978" s="26"/>
      <c r="LH978" s="26"/>
      <c r="LI978" s="26"/>
      <c r="LJ978" s="26"/>
      <c r="LK978" s="26"/>
      <c r="LL978" s="26"/>
      <c r="LM978" s="26"/>
      <c r="LN978" s="26"/>
      <c r="LO978" s="26"/>
      <c r="LP978" s="26"/>
      <c r="LQ978" s="26"/>
      <c r="LR978" s="26"/>
      <c r="LS978" s="26"/>
      <c r="LT978" s="26"/>
      <c r="LU978" s="26"/>
      <c r="LV978" s="26"/>
      <c r="LW978" s="26"/>
      <c r="LX978" s="26"/>
      <c r="LY978" s="26"/>
      <c r="LZ978" s="26"/>
      <c r="MA978" s="26"/>
      <c r="MB978" s="26"/>
      <c r="MC978" s="26"/>
      <c r="MD978" s="26"/>
      <c r="ME978" s="26"/>
      <c r="MF978" s="26"/>
      <c r="MG978" s="26"/>
      <c r="MH978" s="26"/>
      <c r="MI978" s="26"/>
      <c r="MJ978" s="26"/>
      <c r="MK978" s="26"/>
      <c r="ML978" s="26"/>
      <c r="MM978" s="26"/>
      <c r="MN978" s="26"/>
      <c r="MO978" s="26"/>
      <c r="MP978" s="26"/>
      <c r="MQ978" s="26"/>
      <c r="MR978" s="26"/>
      <c r="MS978" s="26"/>
      <c r="MT978" s="26"/>
      <c r="MU978" s="26"/>
      <c r="MV978" s="26"/>
      <c r="MW978" s="26"/>
      <c r="MX978" s="26"/>
      <c r="MY978" s="26"/>
      <c r="MZ978" s="26"/>
      <c r="NA978" s="26"/>
      <c r="NB978" s="26"/>
      <c r="NC978" s="26"/>
      <c r="ND978" s="26"/>
      <c r="NE978" s="26"/>
      <c r="NF978" s="26"/>
      <c r="NG978" s="26"/>
      <c r="NH978" s="26"/>
      <c r="NI978" s="26"/>
      <c r="NJ978" s="26"/>
      <c r="NK978" s="26"/>
      <c r="NL978" s="26"/>
      <c r="NM978" s="26"/>
      <c r="NN978" s="26"/>
      <c r="NO978" s="26"/>
      <c r="NP978" s="26"/>
      <c r="NQ978" s="26"/>
      <c r="NR978" s="26"/>
      <c r="NS978" s="26"/>
      <c r="NT978" s="26"/>
      <c r="NU978" s="26"/>
      <c r="NV978" s="26"/>
      <c r="NW978" s="26"/>
      <c r="NX978" s="26"/>
      <c r="NY978" s="26"/>
      <c r="NZ978" s="26"/>
      <c r="OA978" s="26"/>
      <c r="OB978" s="26"/>
      <c r="OC978" s="26"/>
      <c r="OD978" s="26"/>
      <c r="OE978" s="26"/>
      <c r="OF978" s="26"/>
      <c r="OG978" s="26"/>
      <c r="OH978" s="26"/>
      <c r="OI978" s="26"/>
      <c r="OJ978" s="26"/>
      <c r="OK978" s="26"/>
      <c r="OL978" s="26"/>
      <c r="OM978" s="26"/>
      <c r="ON978" s="26"/>
      <c r="OO978" s="26"/>
      <c r="OP978" s="26"/>
      <c r="OQ978" s="26"/>
      <c r="OR978" s="26"/>
      <c r="OS978" s="26"/>
      <c r="OT978" s="26"/>
      <c r="OU978" s="26"/>
      <c r="OV978" s="26"/>
      <c r="OW978" s="26"/>
      <c r="OX978" s="26"/>
      <c r="OY978" s="26"/>
      <c r="OZ978" s="26"/>
      <c r="PA978" s="26"/>
      <c r="PB978" s="26"/>
      <c r="PC978" s="26"/>
      <c r="PD978" s="26"/>
      <c r="PE978" s="26"/>
      <c r="PF978" s="26"/>
      <c r="PG978" s="26"/>
      <c r="PH978" s="26"/>
      <c r="PI978" s="26"/>
      <c r="PJ978" s="26"/>
      <c r="PK978" s="26"/>
      <c r="PL978" s="26"/>
      <c r="PM978" s="26"/>
      <c r="PN978" s="26"/>
      <c r="PO978" s="26"/>
      <c r="PP978" s="26"/>
      <c r="PQ978" s="26"/>
      <c r="PR978" s="26"/>
      <c r="PS978" s="26"/>
      <c r="PT978" s="26"/>
      <c r="PU978" s="26"/>
      <c r="PV978" s="26"/>
      <c r="PW978" s="26"/>
      <c r="PX978" s="26"/>
      <c r="PY978" s="26"/>
      <c r="PZ978" s="26"/>
      <c r="QA978" s="26"/>
      <c r="QB978" s="26"/>
      <c r="QC978" s="26"/>
      <c r="QD978" s="26"/>
      <c r="QE978" s="26"/>
      <c r="QF978" s="26"/>
      <c r="QG978" s="26"/>
      <c r="QH978" s="26"/>
      <c r="QI978" s="26"/>
      <c r="QJ978" s="26"/>
      <c r="QK978" s="26"/>
      <c r="QL978" s="26"/>
      <c r="QM978" s="26"/>
      <c r="QN978" s="26"/>
      <c r="QO978" s="26"/>
      <c r="QP978" s="26"/>
      <c r="QQ978" s="26"/>
      <c r="QR978" s="26"/>
      <c r="QS978" s="26"/>
      <c r="QT978" s="26"/>
      <c r="QU978" s="26"/>
      <c r="QV978" s="26"/>
      <c r="QW978" s="26"/>
      <c r="QX978" s="26"/>
      <c r="QY978" s="26"/>
      <c r="QZ978" s="26"/>
      <c r="RA978" s="26"/>
      <c r="RB978" s="26"/>
      <c r="RC978" s="26"/>
      <c r="RD978" s="26"/>
      <c r="RE978" s="26"/>
      <c r="RF978" s="26"/>
      <c r="RG978" s="26"/>
      <c r="RH978" s="26"/>
      <c r="RI978" s="26"/>
      <c r="RJ978" s="26"/>
      <c r="RK978" s="26"/>
      <c r="RL978" s="26"/>
      <c r="RM978" s="26"/>
      <c r="RN978" s="26"/>
      <c r="RO978" s="26"/>
      <c r="RP978" s="26"/>
      <c r="RQ978" s="26"/>
      <c r="RR978" s="26"/>
      <c r="RS978" s="26"/>
      <c r="RT978" s="26"/>
      <c r="RU978" s="26"/>
      <c r="RV978" s="26"/>
      <c r="RW978" s="26"/>
      <c r="RX978" s="26"/>
      <c r="RY978" s="26"/>
      <c r="RZ978" s="26"/>
      <c r="SA978" s="26"/>
      <c r="SB978" s="26"/>
      <c r="SC978" s="26"/>
      <c r="SD978" s="26"/>
      <c r="SE978" s="26"/>
      <c r="SF978" s="26"/>
      <c r="SG978" s="26"/>
      <c r="SH978" s="26"/>
      <c r="SI978" s="26"/>
      <c r="SJ978" s="26"/>
      <c r="SK978" s="26"/>
      <c r="SL978" s="26"/>
      <c r="SM978" s="26"/>
      <c r="SN978" s="26"/>
      <c r="SO978" s="26"/>
      <c r="SP978" s="26"/>
      <c r="SQ978" s="26"/>
      <c r="SR978" s="26"/>
      <c r="SS978" s="26"/>
      <c r="ST978" s="26"/>
      <c r="SU978" s="26"/>
      <c r="SV978" s="26"/>
      <c r="SW978" s="26"/>
      <c r="SX978" s="26"/>
      <c r="SY978" s="26"/>
      <c r="SZ978" s="26"/>
      <c r="TA978" s="26"/>
      <c r="TB978" s="26"/>
      <c r="TC978" s="26"/>
      <c r="TD978" s="26"/>
      <c r="TE978" s="26"/>
      <c r="TF978" s="26"/>
      <c r="TG978" s="26"/>
      <c r="TH978" s="26"/>
      <c r="TI978" s="26"/>
      <c r="TJ978" s="26"/>
      <c r="TK978" s="26"/>
      <c r="TL978" s="26"/>
      <c r="TM978" s="26"/>
      <c r="TN978" s="26"/>
      <c r="TO978" s="26"/>
      <c r="TP978" s="26"/>
      <c r="TQ978" s="26"/>
      <c r="TR978" s="26"/>
      <c r="TS978" s="26"/>
      <c r="TT978" s="26"/>
      <c r="TU978" s="26"/>
      <c r="TV978" s="26"/>
      <c r="TW978" s="26"/>
      <c r="TX978" s="26"/>
      <c r="TY978" s="26"/>
      <c r="TZ978" s="26"/>
      <c r="UA978" s="26"/>
      <c r="UB978" s="26"/>
      <c r="UC978" s="26"/>
      <c r="UD978" s="26"/>
      <c r="UE978" s="26"/>
      <c r="UF978" s="26"/>
      <c r="UG978" s="26"/>
      <c r="UH978" s="26"/>
      <c r="UI978" s="26"/>
      <c r="UJ978" s="26"/>
      <c r="UK978" s="26"/>
      <c r="UL978" s="26"/>
      <c r="UM978" s="26"/>
      <c r="UN978" s="26"/>
      <c r="UO978" s="26"/>
      <c r="UP978" s="26"/>
      <c r="UQ978" s="26"/>
      <c r="UR978" s="26"/>
      <c r="US978" s="26"/>
      <c r="UT978" s="26"/>
      <c r="UU978" s="26"/>
      <c r="UV978" s="26"/>
      <c r="UW978" s="26"/>
      <c r="UX978" s="26"/>
      <c r="UY978" s="26"/>
      <c r="UZ978" s="26"/>
      <c r="VA978" s="26"/>
      <c r="VB978" s="26"/>
      <c r="VC978" s="26"/>
      <c r="VD978" s="26"/>
      <c r="VE978" s="26"/>
      <c r="VF978" s="26"/>
      <c r="VG978" s="26"/>
      <c r="VH978" s="26"/>
      <c r="VI978" s="26"/>
      <c r="VJ978" s="26"/>
      <c r="VK978" s="26"/>
      <c r="VL978" s="26"/>
      <c r="VM978" s="26"/>
      <c r="VN978" s="26"/>
      <c r="VO978" s="26"/>
      <c r="VP978" s="26"/>
      <c r="VQ978" s="26"/>
      <c r="VR978" s="26"/>
      <c r="VS978" s="26"/>
      <c r="VT978" s="26"/>
      <c r="VU978" s="26"/>
      <c r="VV978" s="26"/>
      <c r="VW978" s="26"/>
      <c r="VX978" s="26"/>
      <c r="VY978" s="26"/>
      <c r="VZ978" s="26"/>
      <c r="WA978" s="26"/>
      <c r="WB978" s="26"/>
      <c r="WC978" s="26"/>
      <c r="WD978" s="26"/>
      <c r="WE978" s="26"/>
      <c r="WF978" s="26"/>
      <c r="WG978" s="26"/>
      <c r="WH978" s="26"/>
      <c r="WI978" s="26"/>
      <c r="WJ978" s="26"/>
      <c r="WK978" s="26"/>
      <c r="WL978" s="26"/>
      <c r="WM978" s="26"/>
      <c r="WN978" s="26"/>
      <c r="WO978" s="26"/>
      <c r="WP978" s="26"/>
      <c r="WQ978" s="26"/>
      <c r="WR978" s="26"/>
      <c r="WS978" s="26"/>
      <c r="WT978" s="26"/>
      <c r="WU978" s="26"/>
      <c r="WV978" s="26"/>
      <c r="WW978" s="26"/>
      <c r="WX978" s="26"/>
      <c r="WY978" s="26"/>
      <c r="WZ978" s="26"/>
      <c r="XA978" s="26"/>
      <c r="XB978" s="26"/>
      <c r="XC978" s="26"/>
      <c r="XD978" s="26"/>
      <c r="XE978" s="26"/>
      <c r="XF978" s="26"/>
      <c r="XG978" s="26"/>
      <c r="XH978" s="26"/>
      <c r="XI978" s="26"/>
      <c r="XJ978" s="26"/>
      <c r="XK978" s="26"/>
      <c r="XL978" s="26"/>
      <c r="XM978" s="26"/>
      <c r="XN978" s="26"/>
      <c r="XO978" s="26"/>
      <c r="XP978" s="26"/>
      <c r="XQ978" s="26"/>
      <c r="XR978" s="26"/>
      <c r="XS978" s="26"/>
      <c r="XT978" s="26"/>
      <c r="XU978" s="26"/>
      <c r="XV978" s="26"/>
      <c r="XW978" s="26"/>
      <c r="XX978" s="26"/>
      <c r="XY978" s="26"/>
      <c r="XZ978" s="26"/>
      <c r="YA978" s="26"/>
      <c r="YB978" s="26"/>
      <c r="YC978" s="26"/>
      <c r="YD978" s="26"/>
      <c r="YE978" s="26"/>
      <c r="YF978" s="26"/>
      <c r="YG978" s="26"/>
      <c r="YH978" s="26"/>
      <c r="YI978" s="26"/>
      <c r="YJ978" s="26"/>
      <c r="YK978" s="26"/>
      <c r="YL978" s="26"/>
      <c r="YM978" s="26"/>
      <c r="YN978" s="26"/>
      <c r="YO978" s="26"/>
      <c r="YP978" s="26"/>
      <c r="YQ978" s="26"/>
      <c r="YR978" s="26"/>
      <c r="YS978" s="26"/>
      <c r="YT978" s="26"/>
      <c r="YU978" s="26"/>
      <c r="YV978" s="26"/>
      <c r="YW978" s="26"/>
      <c r="YX978" s="26"/>
      <c r="YY978" s="26"/>
      <c r="YZ978" s="26"/>
      <c r="ZA978" s="26"/>
      <c r="ZB978" s="26"/>
      <c r="ZC978" s="26"/>
      <c r="ZD978" s="26"/>
      <c r="ZE978" s="26"/>
      <c r="ZF978" s="26"/>
      <c r="ZG978" s="26"/>
      <c r="ZH978" s="26"/>
      <c r="ZI978" s="26"/>
      <c r="ZJ978" s="26"/>
      <c r="ZK978" s="26"/>
      <c r="ZL978" s="26"/>
      <c r="ZM978" s="26"/>
      <c r="ZN978" s="26"/>
      <c r="ZO978" s="26"/>
      <c r="ZP978" s="26"/>
      <c r="ZQ978" s="26"/>
      <c r="ZR978" s="26"/>
      <c r="ZS978" s="26"/>
      <c r="ZT978" s="26"/>
      <c r="ZU978" s="26"/>
      <c r="ZV978" s="26"/>
      <c r="ZW978" s="26"/>
      <c r="ZX978" s="26"/>
      <c r="ZY978" s="26"/>
      <c r="ZZ978" s="26"/>
      <c r="AAA978" s="26"/>
      <c r="AAB978" s="26"/>
      <c r="AAC978" s="26"/>
      <c r="AAD978" s="26"/>
      <c r="AAE978" s="26"/>
      <c r="AAF978" s="26"/>
      <c r="AAG978" s="26"/>
      <c r="AAH978" s="26"/>
      <c r="AAI978" s="26"/>
      <c r="AAJ978" s="26"/>
      <c r="AAK978" s="26"/>
      <c r="AAL978" s="26"/>
      <c r="AAM978" s="26"/>
      <c r="AAN978" s="26"/>
      <c r="AAO978" s="26"/>
      <c r="AAP978" s="26"/>
      <c r="AAQ978" s="26"/>
      <c r="AAR978" s="26"/>
      <c r="AAS978" s="26"/>
      <c r="AAT978" s="26"/>
      <c r="AAU978" s="26"/>
      <c r="AAV978" s="26"/>
      <c r="AAW978" s="26"/>
      <c r="AAX978" s="26"/>
      <c r="AAY978" s="26"/>
      <c r="AAZ978" s="26"/>
      <c r="ABA978" s="26"/>
      <c r="ABB978" s="26"/>
      <c r="ABC978" s="26"/>
      <c r="ABD978" s="26"/>
      <c r="ABE978" s="26"/>
      <c r="ABF978" s="26"/>
      <c r="ABG978" s="26"/>
      <c r="ABH978" s="26"/>
      <c r="ABI978" s="26"/>
      <c r="ABJ978" s="26"/>
      <c r="ABK978" s="26"/>
      <c r="ABL978" s="26"/>
      <c r="ABM978" s="26"/>
      <c r="ABN978" s="26"/>
      <c r="ABO978" s="26"/>
      <c r="ABP978" s="26"/>
      <c r="ABQ978" s="26"/>
      <c r="ABR978" s="26"/>
      <c r="ABS978" s="26"/>
      <c r="ABT978" s="26"/>
      <c r="ABU978" s="26"/>
      <c r="ABV978" s="26"/>
      <c r="ABW978" s="26"/>
      <c r="ABX978" s="26"/>
      <c r="ABY978" s="26"/>
      <c r="ABZ978" s="26"/>
      <c r="ACA978" s="26"/>
      <c r="ACB978" s="26"/>
      <c r="ACC978" s="26"/>
      <c r="ACD978" s="26"/>
      <c r="ACE978" s="26"/>
      <c r="ACF978" s="26"/>
      <c r="ACG978" s="26"/>
      <c r="ACH978" s="26"/>
      <c r="ACI978" s="26"/>
      <c r="ACJ978" s="26"/>
      <c r="ACK978" s="26"/>
      <c r="ACL978" s="26"/>
      <c r="ACM978" s="26"/>
      <c r="ACN978" s="26"/>
      <c r="ACO978" s="26"/>
      <c r="ACP978" s="26"/>
      <c r="ACQ978" s="26"/>
      <c r="ACR978" s="26"/>
      <c r="ACS978" s="26"/>
      <c r="ACT978" s="26"/>
      <c r="ACU978" s="26"/>
      <c r="ACV978" s="26"/>
      <c r="ACW978" s="26"/>
      <c r="ACX978" s="26"/>
      <c r="ACY978" s="26"/>
      <c r="ACZ978" s="26"/>
      <c r="ADA978" s="26"/>
      <c r="ADB978" s="26"/>
      <c r="ADC978" s="26"/>
      <c r="ADD978" s="26"/>
      <c r="ADE978" s="26"/>
      <c r="ADF978" s="26"/>
      <c r="ADG978" s="26"/>
      <c r="ADH978" s="26"/>
      <c r="ADI978" s="26"/>
      <c r="ADJ978" s="26"/>
      <c r="ADK978" s="26"/>
      <c r="ADL978" s="26"/>
      <c r="ADM978" s="26"/>
      <c r="ADN978" s="26"/>
      <c r="ADO978" s="26"/>
      <c r="ADP978" s="26"/>
      <c r="ADQ978" s="26"/>
      <c r="ADR978" s="26"/>
      <c r="ADS978" s="26"/>
      <c r="ADT978" s="26"/>
      <c r="ADU978" s="26"/>
      <c r="ADV978" s="26"/>
      <c r="ADW978" s="26"/>
      <c r="ADX978" s="26"/>
      <c r="ADY978" s="26"/>
      <c r="ADZ978" s="26"/>
      <c r="AEA978" s="26"/>
      <c r="AEB978" s="26"/>
      <c r="AEC978" s="26"/>
      <c r="AED978" s="26"/>
      <c r="AEE978" s="26"/>
      <c r="AEF978" s="26"/>
      <c r="AEG978" s="26"/>
      <c r="AEH978" s="26"/>
      <c r="AEI978" s="26"/>
      <c r="AEJ978" s="26"/>
      <c r="AEK978" s="26"/>
      <c r="AEL978" s="26"/>
      <c r="AEM978" s="26"/>
      <c r="AEN978" s="26"/>
      <c r="AEO978" s="26"/>
      <c r="AEP978" s="26"/>
      <c r="AEQ978" s="26"/>
      <c r="AER978" s="26"/>
      <c r="AES978" s="26"/>
      <c r="AET978" s="26"/>
      <c r="AEU978" s="26"/>
      <c r="AEV978" s="26"/>
      <c r="AEW978" s="26"/>
      <c r="AEX978" s="26"/>
      <c r="AEY978" s="26"/>
      <c r="AEZ978" s="26"/>
      <c r="AFA978" s="26"/>
      <c r="AFB978" s="26"/>
      <c r="AFC978" s="26"/>
      <c r="AFD978" s="26"/>
      <c r="AFE978" s="26"/>
      <c r="AFF978" s="26"/>
      <c r="AFG978" s="26"/>
      <c r="AFH978" s="26"/>
      <c r="AFI978" s="26"/>
      <c r="AFJ978" s="26"/>
      <c r="AFK978" s="26"/>
      <c r="AFL978" s="26"/>
      <c r="AFM978" s="26"/>
      <c r="AFN978" s="26"/>
      <c r="AFO978" s="26"/>
      <c r="AFP978" s="26"/>
      <c r="AFQ978" s="26"/>
      <c r="AFR978" s="26"/>
      <c r="AFS978" s="26"/>
      <c r="AFT978" s="26"/>
      <c r="AFU978" s="26"/>
      <c r="AFV978" s="26"/>
      <c r="AFW978" s="26"/>
      <c r="AFX978" s="26"/>
      <c r="AFY978" s="26"/>
      <c r="AFZ978" s="26"/>
      <c r="AGA978" s="26"/>
      <c r="AGB978" s="26"/>
      <c r="AGC978" s="26"/>
      <c r="AGD978" s="26"/>
      <c r="AGE978" s="26"/>
      <c r="AGF978" s="26"/>
      <c r="AGG978" s="26"/>
      <c r="AGH978" s="26"/>
      <c r="AGI978" s="26"/>
      <c r="AGJ978" s="26"/>
      <c r="AGK978" s="26"/>
      <c r="AGL978" s="26"/>
      <c r="AGM978" s="26"/>
      <c r="AGN978" s="26"/>
      <c r="AGO978" s="26"/>
      <c r="AGP978" s="26"/>
      <c r="AGQ978" s="26"/>
      <c r="AGR978" s="26"/>
      <c r="AGS978" s="26"/>
      <c r="AGT978" s="26"/>
      <c r="AGU978" s="26"/>
      <c r="AGV978" s="26"/>
      <c r="AGW978" s="26"/>
      <c r="AGX978" s="26"/>
      <c r="AGY978" s="26"/>
      <c r="AGZ978" s="26"/>
      <c r="AHA978" s="26"/>
      <c r="AHB978" s="26"/>
      <c r="AHC978" s="26"/>
      <c r="AHD978" s="26"/>
      <c r="AHE978" s="26"/>
      <c r="AHF978" s="26"/>
      <c r="AHG978" s="26"/>
      <c r="AHH978" s="26"/>
      <c r="AHI978" s="26"/>
      <c r="AHJ978" s="26"/>
      <c r="AHK978" s="26"/>
      <c r="AHL978" s="26"/>
      <c r="AHM978" s="26"/>
      <c r="AHN978" s="26"/>
      <c r="AHO978" s="26"/>
      <c r="AHP978" s="26"/>
      <c r="AHQ978" s="26"/>
      <c r="AHR978" s="26"/>
      <c r="AHS978" s="26"/>
      <c r="AHT978" s="26"/>
      <c r="AHU978" s="26"/>
      <c r="AHV978" s="26"/>
      <c r="AHW978" s="26"/>
      <c r="AHX978" s="26"/>
      <c r="AHY978" s="26"/>
      <c r="AHZ978" s="26"/>
      <c r="AIA978" s="26"/>
      <c r="AIB978" s="26"/>
      <c r="AIC978" s="26"/>
      <c r="AID978" s="26"/>
      <c r="AIE978" s="26"/>
      <c r="AIF978" s="26"/>
      <c r="AIG978" s="26"/>
      <c r="AIH978" s="26"/>
      <c r="AII978" s="26"/>
      <c r="AIJ978" s="26"/>
      <c r="AIK978" s="26"/>
      <c r="AIL978" s="26"/>
      <c r="AIM978" s="26"/>
      <c r="AIN978" s="26"/>
      <c r="AIO978" s="26"/>
      <c r="AIP978" s="26"/>
      <c r="AIQ978" s="26"/>
      <c r="AIR978" s="26"/>
      <c r="AIS978" s="26"/>
      <c r="AIT978" s="26"/>
      <c r="AIU978" s="26"/>
      <c r="AIV978" s="26"/>
      <c r="AIW978" s="26"/>
      <c r="AIX978" s="26"/>
      <c r="AIY978" s="26"/>
      <c r="AIZ978" s="26"/>
      <c r="AJA978" s="26"/>
      <c r="AJB978" s="26"/>
      <c r="AJC978" s="26"/>
      <c r="AJD978" s="26"/>
      <c r="AJE978" s="26"/>
      <c r="AJF978" s="26"/>
      <c r="AJG978" s="26"/>
      <c r="AJH978" s="26"/>
      <c r="AJI978" s="26"/>
      <c r="AJJ978" s="26"/>
      <c r="AJK978" s="26"/>
      <c r="AJL978" s="26"/>
      <c r="AJM978" s="26"/>
      <c r="AJN978" s="26"/>
      <c r="AJO978" s="26"/>
      <c r="AJP978" s="26"/>
      <c r="AJQ978" s="26"/>
      <c r="AJR978" s="26"/>
      <c r="AJS978" s="26"/>
      <c r="AJT978" s="26"/>
      <c r="AJU978" s="26"/>
      <c r="AJV978" s="26"/>
      <c r="AJW978" s="26"/>
      <c r="AJX978" s="26"/>
      <c r="AJY978" s="26"/>
      <c r="AJZ978" s="26"/>
      <c r="AKA978" s="26"/>
      <c r="AKB978" s="26"/>
      <c r="AKC978" s="26"/>
      <c r="AKD978" s="26"/>
      <c r="AKE978" s="26"/>
      <c r="AKF978" s="26"/>
      <c r="AKG978" s="26"/>
      <c r="AKH978" s="26"/>
      <c r="AKI978" s="26"/>
      <c r="AKJ978" s="26"/>
      <c r="AKK978" s="26"/>
      <c r="AKL978" s="26"/>
      <c r="AKM978" s="26"/>
      <c r="AKN978" s="26"/>
      <c r="AKO978" s="26"/>
      <c r="AKP978" s="26"/>
      <c r="AKQ978" s="26"/>
      <c r="AKR978" s="26"/>
      <c r="AKS978" s="26"/>
      <c r="AKT978" s="26"/>
      <c r="AKU978" s="26"/>
      <c r="AKV978" s="26"/>
      <c r="AKW978" s="26"/>
      <c r="AKX978" s="26"/>
      <c r="AKY978" s="26"/>
      <c r="AKZ978" s="26"/>
      <c r="ALA978" s="26"/>
      <c r="ALB978" s="26"/>
      <c r="ALC978" s="26"/>
      <c r="ALD978" s="26"/>
      <c r="ALE978" s="26"/>
      <c r="ALF978" s="26"/>
      <c r="ALG978" s="26"/>
      <c r="ALH978" s="26"/>
      <c r="ALI978" s="26"/>
      <c r="ALJ978" s="26"/>
      <c r="ALK978" s="26"/>
      <c r="ALL978" s="26"/>
      <c r="ALM978" s="26"/>
      <c r="ALN978" s="26"/>
      <c r="ALO978" s="26"/>
      <c r="ALP978" s="26"/>
      <c r="ALQ978" s="26"/>
      <c r="ALR978" s="26"/>
      <c r="ALS978" s="26"/>
      <c r="ALT978" s="26"/>
      <c r="ALU978" s="26"/>
      <c r="ALV978" s="26"/>
      <c r="ALW978" s="26"/>
      <c r="ALX978" s="26"/>
      <c r="ALY978" s="26"/>
      <c r="ALZ978" s="26"/>
      <c r="AMA978" s="26"/>
      <c r="AMB978" s="26"/>
      <c r="AMC978" s="26"/>
      <c r="AMD978" s="26"/>
      <c r="AME978" s="26"/>
      <c r="AMF978" s="26"/>
      <c r="AMG978" s="26"/>
      <c r="AMH978" s="26"/>
      <c r="AMI978" s="26"/>
      <c r="AMJ978" s="26"/>
      <c r="AMK978" s="26"/>
      <c r="AML978" s="26"/>
      <c r="AMM978" s="26"/>
      <c r="AMN978" s="26"/>
      <c r="AMO978" s="26"/>
      <c r="AMP978" s="26"/>
      <c r="AMQ978" s="26"/>
      <c r="AMR978" s="26"/>
      <c r="AMS978" s="26"/>
      <c r="AMT978" s="26"/>
      <c r="AMU978" s="26"/>
      <c r="AMV978" s="26"/>
      <c r="AMW978" s="26"/>
      <c r="AMX978" s="26"/>
      <c r="AMY978" s="26"/>
      <c r="AMZ978" s="26"/>
      <c r="ANA978" s="26"/>
      <c r="ANB978" s="26"/>
      <c r="ANC978" s="26"/>
      <c r="AND978" s="26"/>
      <c r="ANE978" s="26"/>
      <c r="ANF978" s="26"/>
      <c r="ANG978" s="26"/>
      <c r="ANH978" s="26"/>
      <c r="ANI978" s="26"/>
      <c r="ANJ978" s="26"/>
      <c r="ANK978" s="26"/>
      <c r="ANL978" s="26"/>
      <c r="ANM978" s="26"/>
      <c r="ANN978" s="26"/>
      <c r="ANO978" s="26"/>
      <c r="ANP978" s="26"/>
      <c r="ANQ978" s="26"/>
      <c r="ANR978" s="26"/>
      <c r="ANS978" s="26"/>
      <c r="ANT978" s="26"/>
      <c r="ANU978" s="26"/>
      <c r="ANV978" s="26"/>
      <c r="ANW978" s="26"/>
      <c r="ANX978" s="26"/>
      <c r="ANY978" s="26"/>
      <c r="ANZ978" s="26"/>
      <c r="AOA978" s="26"/>
      <c r="AOB978" s="26"/>
      <c r="AOC978" s="26"/>
      <c r="AOD978" s="26"/>
      <c r="AOE978" s="26"/>
      <c r="AOF978" s="26"/>
      <c r="AOG978" s="26"/>
      <c r="AOH978" s="26"/>
      <c r="AOI978" s="26"/>
      <c r="AOJ978" s="26"/>
      <c r="AOK978" s="26"/>
      <c r="AOL978" s="26"/>
      <c r="AOM978" s="26"/>
      <c r="AON978" s="26"/>
      <c r="AOO978" s="26"/>
      <c r="AOP978" s="26"/>
      <c r="AOQ978" s="26"/>
      <c r="AOR978" s="26"/>
      <c r="AOS978" s="26"/>
      <c r="AOT978" s="26"/>
      <c r="AOU978" s="26"/>
      <c r="AOV978" s="26"/>
      <c r="AOW978" s="26"/>
      <c r="AOX978" s="26"/>
      <c r="AOY978" s="26"/>
      <c r="AOZ978" s="26"/>
      <c r="APA978" s="26"/>
      <c r="APB978" s="26"/>
      <c r="APC978" s="26"/>
      <c r="APD978" s="26"/>
      <c r="APE978" s="26"/>
      <c r="APF978" s="26"/>
      <c r="APG978" s="26"/>
      <c r="APH978" s="26"/>
      <c r="API978" s="26"/>
      <c r="APJ978" s="26"/>
      <c r="APK978" s="26"/>
      <c r="APL978" s="26"/>
      <c r="APM978" s="26"/>
      <c r="APN978" s="26"/>
      <c r="APO978" s="26"/>
      <c r="APP978" s="26"/>
      <c r="APQ978" s="26"/>
      <c r="APR978" s="26"/>
      <c r="APS978" s="26"/>
      <c r="APT978" s="26"/>
      <c r="APU978" s="26"/>
      <c r="APV978" s="26"/>
      <c r="APW978" s="26"/>
      <c r="APX978" s="26"/>
      <c r="APY978" s="26"/>
      <c r="APZ978" s="26"/>
      <c r="AQA978" s="26"/>
      <c r="AQB978" s="26"/>
      <c r="AQC978" s="26"/>
      <c r="AQD978" s="26"/>
      <c r="AQE978" s="26"/>
      <c r="AQF978" s="26"/>
      <c r="AQG978" s="26"/>
      <c r="AQH978" s="26"/>
      <c r="AQI978" s="26"/>
      <c r="AQJ978" s="26"/>
      <c r="AQK978" s="26"/>
      <c r="AQL978" s="26"/>
      <c r="AQM978" s="26"/>
      <c r="AQN978" s="26"/>
      <c r="AQO978" s="26"/>
      <c r="AQP978" s="26"/>
      <c r="AQQ978" s="26"/>
      <c r="AQR978" s="26"/>
      <c r="AQS978" s="26"/>
      <c r="AQT978" s="26"/>
      <c r="AQU978" s="26"/>
      <c r="AQV978" s="26"/>
      <c r="AQW978" s="26"/>
      <c r="AQX978" s="26"/>
      <c r="AQY978" s="26"/>
      <c r="AQZ978" s="26"/>
      <c r="ARA978" s="26"/>
      <c r="ARB978" s="26"/>
      <c r="ARC978" s="26"/>
      <c r="ARD978" s="26"/>
      <c r="ARE978" s="26"/>
      <c r="ARF978" s="26"/>
      <c r="ARG978" s="26"/>
      <c r="ARH978" s="26"/>
      <c r="ARI978" s="26"/>
      <c r="ARJ978" s="26"/>
      <c r="ARK978" s="26"/>
      <c r="ARL978" s="26"/>
      <c r="ARM978" s="26"/>
      <c r="ARN978" s="26"/>
      <c r="ARO978" s="26"/>
      <c r="ARP978" s="26"/>
      <c r="ARQ978" s="26"/>
      <c r="ARR978" s="26"/>
      <c r="ARS978" s="26"/>
      <c r="ART978" s="26"/>
      <c r="ARU978" s="26"/>
      <c r="ARV978" s="26"/>
      <c r="ARW978" s="26"/>
      <c r="ARX978" s="26"/>
      <c r="ARY978" s="26"/>
      <c r="ARZ978" s="26"/>
      <c r="ASA978" s="26"/>
      <c r="ASB978" s="26"/>
      <c r="ASC978" s="26"/>
      <c r="ASD978" s="26"/>
      <c r="ASE978" s="26"/>
      <c r="ASF978" s="26"/>
      <c r="ASG978" s="26"/>
      <c r="ASH978" s="26"/>
      <c r="ASI978" s="26"/>
      <c r="ASJ978" s="26"/>
      <c r="ASK978" s="26"/>
      <c r="ASL978" s="26"/>
      <c r="ASM978" s="26"/>
      <c r="ASN978" s="26"/>
      <c r="ASO978" s="26"/>
      <c r="ASP978" s="26"/>
      <c r="ASQ978" s="26"/>
      <c r="ASR978" s="26"/>
      <c r="ASS978" s="26"/>
      <c r="AST978" s="26"/>
      <c r="ASU978" s="26"/>
      <c r="ASV978" s="26"/>
      <c r="ASW978" s="26"/>
      <c r="ASX978" s="26"/>
      <c r="ASY978" s="26"/>
      <c r="ASZ978" s="26"/>
      <c r="ATA978" s="26"/>
      <c r="ATB978" s="26"/>
      <c r="ATC978" s="26"/>
      <c r="ATD978" s="26"/>
      <c r="ATE978" s="26"/>
      <c r="ATF978" s="26"/>
      <c r="ATG978" s="26"/>
      <c r="ATH978" s="26"/>
      <c r="ATI978" s="26"/>
      <c r="ATJ978" s="26"/>
      <c r="ATK978" s="26"/>
      <c r="ATL978" s="26"/>
      <c r="ATM978" s="26"/>
      <c r="ATN978" s="26"/>
      <c r="ATO978" s="26"/>
      <c r="ATP978" s="26"/>
      <c r="ATQ978" s="26"/>
      <c r="ATR978" s="26"/>
      <c r="ATS978" s="26"/>
      <c r="ATT978" s="26"/>
      <c r="ATU978" s="26"/>
      <c r="ATV978" s="26"/>
      <c r="ATW978" s="26"/>
      <c r="ATX978" s="26"/>
      <c r="ATY978" s="26"/>
      <c r="ATZ978" s="26"/>
      <c r="AUA978" s="26"/>
      <c r="AUB978" s="26"/>
      <c r="AUC978" s="26"/>
      <c r="AUD978" s="26"/>
      <c r="AUE978" s="26"/>
      <c r="AUF978" s="26"/>
      <c r="AUG978" s="26"/>
      <c r="AUH978" s="26"/>
      <c r="AUI978" s="26"/>
      <c r="AUJ978" s="26"/>
      <c r="AUK978" s="26"/>
      <c r="AUL978" s="26"/>
      <c r="AUM978" s="26"/>
      <c r="AUN978" s="26"/>
      <c r="AUO978" s="26"/>
      <c r="AUP978" s="26"/>
      <c r="AUQ978" s="26"/>
      <c r="AUR978" s="26"/>
      <c r="AUS978" s="26"/>
      <c r="AUT978" s="26"/>
      <c r="AUU978" s="26"/>
      <c r="AUV978" s="26"/>
      <c r="AUW978" s="26"/>
      <c r="AUX978" s="26"/>
      <c r="AUY978" s="26"/>
      <c r="AUZ978" s="26"/>
      <c r="AVA978" s="26"/>
      <c r="AVB978" s="26"/>
      <c r="AVC978" s="26"/>
      <c r="AVD978" s="26"/>
      <c r="AVE978" s="26"/>
      <c r="AVF978" s="26"/>
      <c r="AVG978" s="26"/>
      <c r="AVH978" s="26"/>
      <c r="AVI978" s="26"/>
      <c r="AVJ978" s="26"/>
      <c r="AVK978" s="26"/>
      <c r="AVL978" s="26"/>
      <c r="AVM978" s="26"/>
      <c r="AVN978" s="26"/>
      <c r="AVO978" s="26"/>
      <c r="AVP978" s="26"/>
      <c r="AVQ978" s="26"/>
      <c r="AVR978" s="26"/>
      <c r="AVS978" s="26"/>
      <c r="AVT978" s="26"/>
      <c r="AVU978" s="26"/>
      <c r="AVV978" s="26"/>
      <c r="AVW978" s="26"/>
      <c r="AVX978" s="26"/>
      <c r="AVY978" s="26"/>
      <c r="AVZ978" s="26"/>
      <c r="AWA978" s="26"/>
      <c r="AWB978" s="26"/>
      <c r="AWC978" s="26"/>
      <c r="AWD978" s="26"/>
      <c r="AWE978" s="26"/>
      <c r="AWF978" s="26"/>
      <c r="AWG978" s="26"/>
      <c r="AWH978" s="26"/>
      <c r="AWI978" s="26"/>
      <c r="AWJ978" s="26"/>
      <c r="AWK978" s="26"/>
      <c r="AWL978" s="26"/>
      <c r="AWM978" s="26"/>
      <c r="AWN978" s="26"/>
      <c r="AWO978" s="26"/>
      <c r="AWP978" s="26"/>
      <c r="AWQ978" s="26"/>
      <c r="AWR978" s="26"/>
      <c r="AWS978" s="26"/>
      <c r="AWT978" s="26"/>
      <c r="AWU978" s="26"/>
      <c r="AWV978" s="26"/>
      <c r="AWW978" s="26"/>
      <c r="AWX978" s="26"/>
      <c r="AWY978" s="26"/>
      <c r="AWZ978" s="26"/>
      <c r="AXA978" s="26"/>
      <c r="AXB978" s="26"/>
      <c r="AXC978" s="26"/>
      <c r="AXD978" s="26"/>
      <c r="AXE978" s="26"/>
      <c r="AXF978" s="26"/>
      <c r="AXG978" s="26"/>
      <c r="AXH978" s="26"/>
      <c r="AXI978" s="26"/>
      <c r="AXJ978" s="26"/>
      <c r="AXK978" s="26"/>
      <c r="AXL978" s="26"/>
      <c r="AXM978" s="26"/>
      <c r="AXN978" s="26"/>
      <c r="AXO978" s="26"/>
      <c r="AXP978" s="26"/>
      <c r="AXQ978" s="26"/>
      <c r="AXR978" s="26"/>
      <c r="AXS978" s="26"/>
      <c r="AXT978" s="26"/>
      <c r="AXU978" s="26"/>
      <c r="AXV978" s="26"/>
      <c r="AXW978" s="26"/>
      <c r="AXX978" s="26"/>
      <c r="AXY978" s="26"/>
      <c r="AXZ978" s="26"/>
      <c r="AYA978" s="26"/>
      <c r="AYB978" s="26"/>
      <c r="AYC978" s="26"/>
      <c r="AYD978" s="26"/>
      <c r="AYE978" s="26"/>
      <c r="AYF978" s="26"/>
      <c r="AYG978" s="26"/>
      <c r="AYH978" s="26"/>
      <c r="AYI978" s="26"/>
      <c r="AYJ978" s="26"/>
      <c r="AYK978" s="26"/>
      <c r="AYL978" s="26"/>
      <c r="AYM978" s="26"/>
      <c r="AYN978" s="26"/>
      <c r="AYO978" s="26"/>
      <c r="AYP978" s="26"/>
      <c r="AYQ978" s="26"/>
      <c r="AYR978" s="26"/>
      <c r="AYS978" s="26"/>
      <c r="AYT978" s="26"/>
      <c r="AYU978" s="26"/>
      <c r="AYV978" s="26"/>
      <c r="AYW978" s="26"/>
      <c r="AYX978" s="26"/>
      <c r="AYY978" s="26"/>
      <c r="AYZ978" s="26"/>
      <c r="AZA978" s="26"/>
      <c r="AZB978" s="26"/>
      <c r="AZC978" s="26"/>
      <c r="AZD978" s="26"/>
      <c r="AZE978" s="26"/>
      <c r="AZF978" s="26"/>
      <c r="AZG978" s="26"/>
      <c r="AZH978" s="26"/>
      <c r="AZI978" s="26"/>
      <c r="AZJ978" s="26"/>
      <c r="AZK978" s="26"/>
      <c r="AZL978" s="26"/>
      <c r="AZM978" s="26"/>
      <c r="AZN978" s="26"/>
      <c r="AZO978" s="26"/>
      <c r="AZP978" s="26"/>
      <c r="AZQ978" s="26"/>
      <c r="AZR978" s="26"/>
      <c r="AZS978" s="26"/>
      <c r="AZT978" s="26"/>
      <c r="AZU978" s="26"/>
      <c r="AZV978" s="26"/>
      <c r="AZW978" s="26"/>
      <c r="AZX978" s="26"/>
      <c r="AZY978" s="26"/>
      <c r="AZZ978" s="26"/>
      <c r="BAA978" s="26"/>
      <c r="BAB978" s="26"/>
      <c r="BAC978" s="26"/>
      <c r="BAD978" s="26"/>
      <c r="BAE978" s="26"/>
      <c r="BAF978" s="26"/>
      <c r="BAG978" s="26"/>
      <c r="BAH978" s="26"/>
      <c r="BAI978" s="26"/>
      <c r="BAJ978" s="26"/>
      <c r="BAK978" s="26"/>
      <c r="BAL978" s="26"/>
      <c r="BAM978" s="26"/>
      <c r="BAN978" s="26"/>
      <c r="BAO978" s="26"/>
      <c r="BAP978" s="26"/>
      <c r="BAQ978" s="26"/>
      <c r="BAR978" s="26"/>
      <c r="BAS978" s="26"/>
      <c r="BAT978" s="26"/>
      <c r="BAU978" s="26"/>
      <c r="BAV978" s="26"/>
      <c r="BAW978" s="26"/>
      <c r="BAX978" s="26"/>
      <c r="BAY978" s="26"/>
      <c r="BAZ978" s="26"/>
      <c r="BBA978" s="26"/>
      <c r="BBB978" s="26"/>
      <c r="BBC978" s="26"/>
      <c r="BBD978" s="26"/>
      <c r="BBE978" s="26"/>
      <c r="BBF978" s="26"/>
      <c r="BBG978" s="26"/>
      <c r="BBH978" s="26"/>
      <c r="BBI978" s="26"/>
      <c r="BBJ978" s="26"/>
      <c r="BBK978" s="26"/>
      <c r="BBL978" s="26"/>
      <c r="BBM978" s="26"/>
      <c r="BBN978" s="26"/>
      <c r="BBO978" s="26"/>
      <c r="BBP978" s="26"/>
      <c r="BBQ978" s="26"/>
      <c r="BBR978" s="26"/>
      <c r="BBS978" s="26"/>
      <c r="BBT978" s="26"/>
      <c r="BBU978" s="26"/>
      <c r="BBV978" s="26"/>
      <c r="BBW978" s="26"/>
      <c r="BBX978" s="26"/>
      <c r="BBY978" s="26"/>
      <c r="BBZ978" s="26"/>
      <c r="BCA978" s="26"/>
      <c r="BCB978" s="26"/>
      <c r="BCC978" s="26"/>
      <c r="BCD978" s="26"/>
      <c r="BCE978" s="26"/>
      <c r="BCF978" s="26"/>
      <c r="BCG978" s="26"/>
      <c r="BCH978" s="26"/>
      <c r="BCI978" s="26"/>
      <c r="BCJ978" s="26"/>
      <c r="BCK978" s="26"/>
      <c r="BCL978" s="26"/>
      <c r="BCM978" s="26"/>
      <c r="BCN978" s="26"/>
      <c r="BCO978" s="26"/>
      <c r="BCP978" s="26"/>
      <c r="BCQ978" s="26"/>
      <c r="BCR978" s="26"/>
      <c r="BCS978" s="26"/>
      <c r="BCT978" s="26"/>
      <c r="BCU978" s="26"/>
      <c r="BCV978" s="26"/>
      <c r="BCW978" s="26"/>
      <c r="BCX978" s="26"/>
      <c r="BCY978" s="26"/>
      <c r="BCZ978" s="26"/>
      <c r="BDA978" s="26"/>
      <c r="BDB978" s="26"/>
      <c r="BDC978" s="26"/>
      <c r="BDD978" s="26"/>
      <c r="BDE978" s="26"/>
      <c r="BDF978" s="26"/>
      <c r="BDG978" s="26"/>
      <c r="BDH978" s="26"/>
      <c r="BDI978" s="26"/>
      <c r="BDJ978" s="26"/>
      <c r="BDK978" s="26"/>
      <c r="BDL978" s="26"/>
      <c r="BDM978" s="26"/>
      <c r="BDN978" s="26"/>
      <c r="BDO978" s="26"/>
      <c r="BDP978" s="26"/>
      <c r="BDQ978" s="26"/>
      <c r="BDR978" s="26"/>
      <c r="BDS978" s="26"/>
      <c r="BDT978" s="26"/>
      <c r="BDU978" s="26"/>
      <c r="BDV978" s="26"/>
      <c r="BDW978" s="26"/>
      <c r="BDX978" s="26"/>
      <c r="BDY978" s="26"/>
      <c r="BDZ978" s="26"/>
      <c r="BEA978" s="26"/>
      <c r="BEB978" s="26"/>
      <c r="BEC978" s="26"/>
      <c r="BED978" s="26"/>
      <c r="BEE978" s="26"/>
      <c r="BEF978" s="26"/>
      <c r="BEG978" s="26"/>
      <c r="BEH978" s="26"/>
      <c r="BEI978" s="26"/>
      <c r="BEJ978" s="26"/>
      <c r="BEK978" s="26"/>
      <c r="BEL978" s="26"/>
      <c r="BEM978" s="26"/>
      <c r="BEN978" s="26"/>
      <c r="BEO978" s="26"/>
      <c r="BEP978" s="26"/>
      <c r="BEQ978" s="26"/>
      <c r="BER978" s="26"/>
      <c r="BES978" s="26"/>
      <c r="BET978" s="26"/>
      <c r="BEU978" s="26"/>
      <c r="BEV978" s="26"/>
      <c r="BEW978" s="26"/>
      <c r="BEX978" s="26"/>
      <c r="BEY978" s="26"/>
      <c r="BEZ978" s="26"/>
      <c r="BFA978" s="26"/>
      <c r="BFB978" s="26"/>
      <c r="BFC978" s="26"/>
      <c r="BFD978" s="26"/>
      <c r="BFE978" s="26"/>
      <c r="BFF978" s="26"/>
      <c r="BFG978" s="26"/>
      <c r="BFH978" s="26"/>
      <c r="BFI978" s="26"/>
      <c r="BFJ978" s="26"/>
      <c r="BFK978" s="26"/>
      <c r="BFL978" s="26"/>
      <c r="BFM978" s="26"/>
      <c r="BFN978" s="26"/>
      <c r="BFO978" s="26"/>
      <c r="BFP978" s="26"/>
      <c r="BFQ978" s="26"/>
      <c r="BFR978" s="26"/>
      <c r="BFS978" s="26"/>
      <c r="BFT978" s="26"/>
      <c r="BFU978" s="26"/>
      <c r="BFV978" s="26"/>
      <c r="BFW978" s="26"/>
      <c r="BFX978" s="26"/>
      <c r="BFY978" s="26"/>
      <c r="BFZ978" s="26"/>
      <c r="BGA978" s="26"/>
      <c r="BGB978" s="26"/>
      <c r="BGC978" s="26"/>
      <c r="BGD978" s="26"/>
      <c r="BGE978" s="26"/>
      <c r="BGF978" s="26"/>
      <c r="BGG978" s="26"/>
      <c r="BGH978" s="26"/>
      <c r="BGI978" s="26"/>
      <c r="BGJ978" s="26"/>
      <c r="BGK978" s="26"/>
      <c r="BGL978" s="26"/>
      <c r="BGM978" s="26"/>
      <c r="BGN978" s="26"/>
      <c r="BGO978" s="26"/>
      <c r="BGP978" s="26"/>
      <c r="BGQ978" s="26"/>
      <c r="BGR978" s="26"/>
      <c r="BGS978" s="26"/>
      <c r="BGT978" s="26"/>
      <c r="BGU978" s="26"/>
      <c r="BGV978" s="26"/>
      <c r="BGW978" s="26"/>
      <c r="BGX978" s="26"/>
      <c r="BGY978" s="26"/>
      <c r="BGZ978" s="26"/>
      <c r="BHA978" s="26"/>
      <c r="BHB978" s="26"/>
      <c r="BHC978" s="26"/>
      <c r="BHD978" s="26"/>
      <c r="BHE978" s="26"/>
      <c r="BHF978" s="26"/>
      <c r="BHG978" s="26"/>
      <c r="BHH978" s="26"/>
      <c r="BHI978" s="26"/>
      <c r="BHJ978" s="26"/>
      <c r="BHK978" s="26"/>
      <c r="BHL978" s="26"/>
      <c r="BHM978" s="26"/>
      <c r="BHN978" s="26"/>
      <c r="BHO978" s="26"/>
      <c r="BHP978" s="26"/>
      <c r="BHQ978" s="26"/>
      <c r="BHR978" s="26"/>
      <c r="BHS978" s="26"/>
      <c r="BHT978" s="26"/>
      <c r="BHU978" s="26"/>
      <c r="BHV978" s="26"/>
      <c r="BHW978" s="26"/>
      <c r="BHX978" s="26"/>
      <c r="BHY978" s="26"/>
      <c r="BHZ978" s="26"/>
      <c r="BIA978" s="26"/>
      <c r="BIB978" s="26"/>
      <c r="BIC978" s="26"/>
      <c r="BID978" s="26"/>
      <c r="BIE978" s="26"/>
      <c r="BIF978" s="26"/>
      <c r="BIG978" s="26"/>
      <c r="BIH978" s="26"/>
      <c r="BII978" s="26"/>
      <c r="BIJ978" s="26"/>
      <c r="BIK978" s="26"/>
      <c r="BIL978" s="26"/>
      <c r="BIM978" s="26"/>
      <c r="BIN978" s="26"/>
      <c r="BIO978" s="26"/>
      <c r="BIP978" s="26"/>
      <c r="BIQ978" s="26"/>
      <c r="BIR978" s="26"/>
      <c r="BIS978" s="26"/>
      <c r="BIT978" s="26"/>
      <c r="BIU978" s="26"/>
      <c r="BIV978" s="26"/>
      <c r="BIW978" s="26"/>
      <c r="BIX978" s="26"/>
      <c r="BIY978" s="26"/>
      <c r="BIZ978" s="26"/>
      <c r="BJA978" s="26"/>
      <c r="BJB978" s="26"/>
      <c r="BJC978" s="26"/>
      <c r="BJD978" s="26"/>
      <c r="BJE978" s="26"/>
      <c r="BJF978" s="26"/>
      <c r="BJG978" s="26"/>
      <c r="BJH978" s="26"/>
      <c r="BJI978" s="26"/>
      <c r="BJJ978" s="26"/>
      <c r="BJK978" s="26"/>
      <c r="BJL978" s="26"/>
      <c r="BJM978" s="26"/>
      <c r="BJN978" s="26"/>
      <c r="BJO978" s="26"/>
      <c r="BJP978" s="26"/>
      <c r="BJQ978" s="26"/>
      <c r="BJR978" s="26"/>
      <c r="BJS978" s="26"/>
      <c r="BJT978" s="26"/>
      <c r="BJU978" s="26"/>
      <c r="BJV978" s="26"/>
      <c r="BJW978" s="26"/>
      <c r="BJX978" s="26"/>
      <c r="BJY978" s="26"/>
      <c r="BJZ978" s="26"/>
      <c r="BKA978" s="26"/>
      <c r="BKB978" s="26"/>
      <c r="BKC978" s="26"/>
      <c r="BKD978" s="26"/>
      <c r="BKE978" s="26"/>
      <c r="BKF978" s="26"/>
      <c r="BKG978" s="26"/>
      <c r="BKH978" s="26"/>
      <c r="BKI978" s="26"/>
      <c r="BKJ978" s="26"/>
      <c r="BKK978" s="26"/>
      <c r="BKL978" s="26"/>
      <c r="BKM978" s="26"/>
      <c r="BKN978" s="26"/>
      <c r="BKO978" s="26"/>
      <c r="BKP978" s="26"/>
      <c r="BKQ978" s="26"/>
      <c r="BKR978" s="26"/>
      <c r="BKS978" s="26"/>
      <c r="BKT978" s="26"/>
      <c r="BKU978" s="26"/>
      <c r="BKV978" s="26"/>
      <c r="BKW978" s="26"/>
      <c r="BKX978" s="26"/>
      <c r="BKY978" s="26"/>
      <c r="BKZ978" s="26"/>
      <c r="BLA978" s="26"/>
      <c r="BLB978" s="26"/>
      <c r="BLC978" s="26"/>
      <c r="BLD978" s="26"/>
      <c r="BLE978" s="26"/>
      <c r="BLF978" s="26"/>
      <c r="BLG978" s="26"/>
      <c r="BLH978" s="26"/>
      <c r="BLI978" s="26"/>
      <c r="BLJ978" s="26"/>
      <c r="BLK978" s="26"/>
      <c r="BLL978" s="26"/>
      <c r="BLM978" s="26"/>
      <c r="BLN978" s="26"/>
      <c r="BLO978" s="26"/>
      <c r="BLP978" s="26"/>
      <c r="BLQ978" s="26"/>
      <c r="BLR978" s="26"/>
      <c r="BLS978" s="26"/>
      <c r="BLT978" s="26"/>
      <c r="BLU978" s="26"/>
      <c r="BLV978" s="26"/>
      <c r="BLW978" s="26"/>
      <c r="BLX978" s="26"/>
      <c r="BLY978" s="26"/>
      <c r="BLZ978" s="26"/>
      <c r="BMA978" s="26"/>
      <c r="BMB978" s="26"/>
      <c r="BMC978" s="26"/>
      <c r="BMD978" s="26"/>
      <c r="BME978" s="26"/>
      <c r="BMF978" s="26"/>
      <c r="BMG978" s="26"/>
      <c r="BMH978" s="26"/>
      <c r="BMI978" s="26"/>
      <c r="BMJ978" s="26"/>
      <c r="BMK978" s="26"/>
      <c r="BML978" s="26"/>
      <c r="BMM978" s="26"/>
      <c r="BMN978" s="26"/>
      <c r="BMO978" s="26"/>
      <c r="BMP978" s="26"/>
      <c r="BMQ978" s="26"/>
      <c r="BMR978" s="26"/>
      <c r="BMS978" s="26"/>
      <c r="BMT978" s="26"/>
      <c r="BMU978" s="26"/>
      <c r="BMV978" s="26"/>
      <c r="BMW978" s="26"/>
      <c r="BMX978" s="26"/>
      <c r="BMY978" s="26"/>
      <c r="BMZ978" s="26"/>
      <c r="BNA978" s="26"/>
      <c r="BNB978" s="26"/>
      <c r="BNC978" s="26"/>
      <c r="BND978" s="26"/>
      <c r="BNE978" s="26"/>
      <c r="BNF978" s="26"/>
      <c r="BNG978" s="26"/>
      <c r="BNH978" s="26"/>
      <c r="BNI978" s="26"/>
      <c r="BNJ978" s="26"/>
      <c r="BNK978" s="26"/>
      <c r="BNL978" s="26"/>
      <c r="BNM978" s="26"/>
      <c r="BNN978" s="26"/>
      <c r="BNO978" s="26"/>
      <c r="BNP978" s="26"/>
      <c r="BNQ978" s="26"/>
      <c r="BNR978" s="26"/>
      <c r="BNS978" s="26"/>
      <c r="BNT978" s="26"/>
      <c r="BNU978" s="26"/>
      <c r="BNV978" s="26"/>
      <c r="BNW978" s="26"/>
      <c r="BNX978" s="26"/>
      <c r="BNY978" s="26"/>
      <c r="BNZ978" s="26"/>
      <c r="BOA978" s="26"/>
      <c r="BOB978" s="26"/>
      <c r="BOC978" s="26"/>
      <c r="BOD978" s="26"/>
      <c r="BOE978" s="26"/>
      <c r="BOF978" s="26"/>
      <c r="BOG978" s="26"/>
      <c r="BOH978" s="26"/>
      <c r="BOI978" s="26"/>
      <c r="BOJ978" s="26"/>
      <c r="BOK978" s="26"/>
      <c r="BOL978" s="26"/>
      <c r="BOM978" s="26"/>
      <c r="BON978" s="26"/>
      <c r="BOO978" s="26"/>
      <c r="BOP978" s="26"/>
      <c r="BOQ978" s="26"/>
      <c r="BOR978" s="26"/>
      <c r="BOS978" s="26"/>
      <c r="BOT978" s="26"/>
      <c r="BOU978" s="26"/>
      <c r="BOV978" s="26"/>
      <c r="BOW978" s="26"/>
      <c r="BOX978" s="26"/>
      <c r="BOY978" s="26"/>
      <c r="BOZ978" s="26"/>
      <c r="BPA978" s="26"/>
      <c r="BPB978" s="26"/>
      <c r="BPC978" s="26"/>
      <c r="BPD978" s="26"/>
      <c r="BPE978" s="26"/>
      <c r="BPF978" s="26"/>
      <c r="BPG978" s="26"/>
      <c r="BPH978" s="26"/>
      <c r="BPI978" s="26"/>
      <c r="BPJ978" s="26"/>
      <c r="BPK978" s="26"/>
      <c r="BPL978" s="26"/>
      <c r="BPM978" s="26"/>
      <c r="BPN978" s="26"/>
      <c r="BPO978" s="26"/>
      <c r="BPP978" s="26"/>
      <c r="BPQ978" s="26"/>
      <c r="BPR978" s="26"/>
      <c r="BPS978" s="26"/>
      <c r="BPT978" s="26"/>
      <c r="BPU978" s="26"/>
      <c r="BPV978" s="26"/>
      <c r="BPW978" s="26"/>
      <c r="BPX978" s="26"/>
      <c r="BPY978" s="26"/>
      <c r="BPZ978" s="26"/>
      <c r="BQA978" s="26"/>
      <c r="BQB978" s="26"/>
      <c r="BQC978" s="26"/>
      <c r="BQD978" s="26"/>
      <c r="BQE978" s="26"/>
      <c r="BQF978" s="26"/>
      <c r="BQG978" s="26"/>
      <c r="BQH978" s="26"/>
      <c r="BQI978" s="26"/>
      <c r="BQJ978" s="26"/>
      <c r="BQK978" s="26"/>
      <c r="BQL978" s="26"/>
      <c r="BQM978" s="26"/>
      <c r="BQN978" s="26"/>
      <c r="BQO978" s="26"/>
      <c r="BQP978" s="26"/>
      <c r="BQQ978" s="26"/>
      <c r="BQR978" s="26"/>
      <c r="BQS978" s="26"/>
      <c r="BQT978" s="26"/>
      <c r="BQU978" s="26"/>
      <c r="BQV978" s="26"/>
      <c r="BQW978" s="26"/>
      <c r="BQX978" s="26"/>
      <c r="BQY978" s="26"/>
      <c r="BQZ978" s="26"/>
      <c r="BRA978" s="26"/>
      <c r="BRB978" s="26"/>
      <c r="BRC978" s="26"/>
      <c r="BRD978" s="26"/>
      <c r="BRE978" s="26"/>
      <c r="BRF978" s="26"/>
      <c r="BRG978" s="26"/>
      <c r="BRH978" s="26"/>
      <c r="BRI978" s="26"/>
      <c r="BRJ978" s="26"/>
      <c r="BRK978" s="26"/>
      <c r="BRL978" s="26"/>
      <c r="BRM978" s="26"/>
      <c r="BRN978" s="26"/>
      <c r="BRO978" s="26"/>
      <c r="BRP978" s="26"/>
      <c r="BRQ978" s="26"/>
      <c r="BRR978" s="26"/>
      <c r="BRS978" s="26"/>
      <c r="BRT978" s="26"/>
      <c r="BRU978" s="26"/>
      <c r="BRV978" s="26"/>
      <c r="BRW978" s="26"/>
      <c r="BRX978" s="26"/>
      <c r="BRY978" s="26"/>
      <c r="BRZ978" s="26"/>
      <c r="BSA978" s="26"/>
      <c r="BSB978" s="26"/>
      <c r="BSC978" s="26"/>
      <c r="BSD978" s="26"/>
      <c r="BSE978" s="26"/>
      <c r="BSF978" s="26"/>
      <c r="BSG978" s="26"/>
      <c r="BSH978" s="26"/>
      <c r="BSI978" s="26"/>
      <c r="BSJ978" s="26"/>
      <c r="BSK978" s="26"/>
      <c r="BSL978" s="26"/>
      <c r="BSM978" s="26"/>
      <c r="BSN978" s="26"/>
      <c r="BSO978" s="26"/>
      <c r="BSP978" s="26"/>
      <c r="BSQ978" s="26"/>
      <c r="BSR978" s="26"/>
      <c r="BSS978" s="26"/>
      <c r="BST978" s="26"/>
      <c r="BSU978" s="26"/>
      <c r="BSV978" s="26"/>
      <c r="BSW978" s="26"/>
      <c r="BSX978" s="26"/>
      <c r="BSY978" s="26"/>
      <c r="BSZ978" s="26"/>
      <c r="BTA978" s="26"/>
      <c r="BTB978" s="26"/>
      <c r="BTC978" s="26"/>
      <c r="BTD978" s="26"/>
      <c r="BTE978" s="26"/>
      <c r="BTF978" s="26"/>
      <c r="BTG978" s="26"/>
      <c r="BTH978" s="26"/>
      <c r="BTI978" s="26"/>
      <c r="BTJ978" s="26"/>
      <c r="BTK978" s="26"/>
      <c r="BTL978" s="26"/>
      <c r="BTM978" s="26"/>
      <c r="BTN978" s="26"/>
      <c r="BTO978" s="26"/>
      <c r="BTP978" s="26"/>
      <c r="BTQ978" s="26"/>
      <c r="BTR978" s="26"/>
      <c r="BTS978" s="26"/>
      <c r="BTT978" s="26"/>
      <c r="BTU978" s="26"/>
      <c r="BTV978" s="26"/>
      <c r="BTW978" s="26"/>
      <c r="BTX978" s="26"/>
      <c r="BTY978" s="26"/>
      <c r="BTZ978" s="26"/>
      <c r="BUA978" s="26"/>
      <c r="BUB978" s="26"/>
      <c r="BUC978" s="26"/>
      <c r="BUD978" s="26"/>
      <c r="BUE978" s="26"/>
      <c r="BUF978" s="26"/>
      <c r="BUG978" s="26"/>
      <c r="BUH978" s="26"/>
      <c r="BUI978" s="26"/>
      <c r="BUJ978" s="26"/>
      <c r="BUK978" s="26"/>
      <c r="BUL978" s="26"/>
      <c r="BUM978" s="26"/>
      <c r="BUN978" s="26"/>
      <c r="BUO978" s="26"/>
      <c r="BUP978" s="26"/>
      <c r="BUQ978" s="26"/>
      <c r="BUR978" s="26"/>
      <c r="BUS978" s="26"/>
      <c r="BUT978" s="26"/>
      <c r="BUU978" s="26"/>
      <c r="BUV978" s="26"/>
      <c r="BUW978" s="26"/>
      <c r="BUX978" s="26"/>
      <c r="BUY978" s="26"/>
      <c r="BUZ978" s="26"/>
      <c r="BVA978" s="26"/>
      <c r="BVB978" s="26"/>
      <c r="BVC978" s="26"/>
      <c r="BVD978" s="26"/>
      <c r="BVE978" s="26"/>
      <c r="BVF978" s="26"/>
      <c r="BVG978" s="26"/>
      <c r="BVH978" s="26"/>
      <c r="BVI978" s="26"/>
      <c r="BVJ978" s="26"/>
      <c r="BVK978" s="26"/>
      <c r="BVL978" s="26"/>
      <c r="BVM978" s="26"/>
      <c r="BVN978" s="26"/>
      <c r="BVO978" s="26"/>
      <c r="BVP978" s="26"/>
      <c r="BVQ978" s="26"/>
      <c r="BVR978" s="26"/>
      <c r="BVS978" s="26"/>
      <c r="BVT978" s="26"/>
      <c r="BVU978" s="26"/>
      <c r="BVV978" s="26"/>
      <c r="BVW978" s="26"/>
      <c r="BVX978" s="26"/>
      <c r="BVY978" s="26"/>
      <c r="BVZ978" s="26"/>
      <c r="BWA978" s="26"/>
      <c r="BWB978" s="26"/>
      <c r="BWC978" s="26"/>
      <c r="BWD978" s="26"/>
      <c r="BWE978" s="26"/>
      <c r="BWF978" s="26"/>
      <c r="BWG978" s="26"/>
      <c r="BWH978" s="26"/>
      <c r="BWI978" s="26"/>
      <c r="BWJ978" s="26"/>
      <c r="BWK978" s="26"/>
      <c r="BWL978" s="26"/>
      <c r="BWM978" s="26"/>
      <c r="BWN978" s="26"/>
      <c r="BWO978" s="26"/>
      <c r="BWP978" s="26"/>
      <c r="BWQ978" s="26"/>
      <c r="BWR978" s="26"/>
      <c r="BWS978" s="26"/>
      <c r="BWT978" s="26"/>
      <c r="BWU978" s="26"/>
      <c r="BWV978" s="26"/>
      <c r="BWW978" s="26"/>
      <c r="BWX978" s="26"/>
      <c r="BWY978" s="26"/>
      <c r="BWZ978" s="26"/>
      <c r="BXA978" s="26"/>
      <c r="BXB978" s="26"/>
      <c r="BXC978" s="26"/>
      <c r="BXD978" s="26"/>
      <c r="BXE978" s="26"/>
      <c r="BXF978" s="26"/>
      <c r="BXG978" s="26"/>
      <c r="BXH978" s="26"/>
      <c r="BXI978" s="26"/>
      <c r="BXJ978" s="26"/>
      <c r="BXK978" s="26"/>
      <c r="BXL978" s="26"/>
      <c r="BXM978" s="26"/>
      <c r="BXN978" s="26"/>
      <c r="BXO978" s="26"/>
      <c r="BXP978" s="26"/>
      <c r="BXQ978" s="26"/>
      <c r="BXR978" s="26"/>
      <c r="BXS978" s="26"/>
      <c r="BXT978" s="26"/>
      <c r="BXU978" s="26"/>
      <c r="BXV978" s="26"/>
      <c r="BXW978" s="26"/>
      <c r="BXX978" s="26"/>
      <c r="BXY978" s="26"/>
      <c r="BXZ978" s="26"/>
      <c r="BYA978" s="26"/>
      <c r="BYB978" s="26"/>
      <c r="BYC978" s="26"/>
      <c r="BYD978" s="26"/>
      <c r="BYE978" s="26"/>
      <c r="BYF978" s="26"/>
      <c r="BYG978" s="26"/>
      <c r="BYH978" s="26"/>
      <c r="BYI978" s="26"/>
      <c r="BYJ978" s="26"/>
      <c r="BYK978" s="26"/>
      <c r="BYL978" s="26"/>
      <c r="BYM978" s="26"/>
      <c r="BYN978" s="26"/>
      <c r="BYO978" s="26"/>
      <c r="BYP978" s="26"/>
      <c r="BYQ978" s="26"/>
      <c r="BYR978" s="26"/>
      <c r="BYS978" s="26"/>
      <c r="BYT978" s="26"/>
      <c r="BYU978" s="26"/>
      <c r="BYV978" s="26"/>
      <c r="BYW978" s="26"/>
      <c r="BYX978" s="26"/>
      <c r="BYY978" s="26"/>
      <c r="BYZ978" s="26"/>
      <c r="BZA978" s="26"/>
      <c r="BZB978" s="26"/>
      <c r="BZC978" s="26"/>
      <c r="BZD978" s="26"/>
      <c r="BZE978" s="26"/>
      <c r="BZF978" s="26"/>
      <c r="BZG978" s="26"/>
      <c r="BZH978" s="26"/>
      <c r="BZI978" s="26"/>
      <c r="BZJ978" s="26"/>
      <c r="BZK978" s="26"/>
      <c r="BZL978" s="26"/>
      <c r="BZM978" s="26"/>
      <c r="BZN978" s="26"/>
      <c r="BZO978" s="26"/>
      <c r="BZP978" s="26"/>
      <c r="BZQ978" s="26"/>
      <c r="BZR978" s="26"/>
      <c r="BZS978" s="26"/>
      <c r="BZT978" s="26"/>
      <c r="BZU978" s="26"/>
      <c r="BZV978" s="26"/>
      <c r="BZW978" s="26"/>
      <c r="BZX978" s="26"/>
      <c r="BZY978" s="26"/>
      <c r="BZZ978" s="26"/>
      <c r="CAA978" s="26"/>
      <c r="CAB978" s="26"/>
      <c r="CAC978" s="26"/>
      <c r="CAD978" s="26"/>
      <c r="CAE978" s="26"/>
      <c r="CAF978" s="26"/>
      <c r="CAG978" s="26"/>
      <c r="CAH978" s="26"/>
      <c r="CAI978" s="26"/>
      <c r="CAJ978" s="26"/>
      <c r="CAK978" s="26"/>
      <c r="CAL978" s="26"/>
      <c r="CAM978" s="26"/>
      <c r="CAN978" s="26"/>
      <c r="CAO978" s="26"/>
      <c r="CAP978" s="26"/>
      <c r="CAQ978" s="26"/>
      <c r="CAR978" s="26"/>
      <c r="CAS978" s="26"/>
      <c r="CAT978" s="26"/>
      <c r="CAU978" s="26"/>
      <c r="CAV978" s="26"/>
      <c r="CAW978" s="26"/>
      <c r="CAX978" s="26"/>
      <c r="CAY978" s="26"/>
      <c r="CAZ978" s="26"/>
      <c r="CBA978" s="26"/>
      <c r="CBB978" s="26"/>
      <c r="CBC978" s="26"/>
      <c r="CBD978" s="26"/>
      <c r="CBE978" s="26"/>
      <c r="CBF978" s="26"/>
      <c r="CBG978" s="26"/>
      <c r="CBH978" s="26"/>
      <c r="CBI978" s="26"/>
      <c r="CBJ978" s="26"/>
      <c r="CBK978" s="26"/>
      <c r="CBL978" s="26"/>
      <c r="CBM978" s="26"/>
      <c r="CBN978" s="26"/>
      <c r="CBO978" s="26"/>
      <c r="CBP978" s="26"/>
      <c r="CBQ978" s="26"/>
      <c r="CBR978" s="26"/>
      <c r="CBS978" s="26"/>
      <c r="CBT978" s="26"/>
      <c r="CBU978" s="26"/>
      <c r="CBV978" s="26"/>
      <c r="CBW978" s="26"/>
      <c r="CBX978" s="26"/>
      <c r="CBY978" s="26"/>
      <c r="CBZ978" s="26"/>
      <c r="CCA978" s="26"/>
      <c r="CCB978" s="26"/>
      <c r="CCC978" s="26"/>
      <c r="CCD978" s="26"/>
      <c r="CCE978" s="26"/>
      <c r="CCF978" s="26"/>
      <c r="CCG978" s="26"/>
      <c r="CCH978" s="26"/>
      <c r="CCI978" s="26"/>
      <c r="CCJ978" s="26"/>
      <c r="CCK978" s="26"/>
      <c r="CCL978" s="26"/>
      <c r="CCM978" s="26"/>
      <c r="CCN978" s="26"/>
      <c r="CCO978" s="26"/>
      <c r="CCP978" s="26"/>
      <c r="CCQ978" s="26"/>
      <c r="CCR978" s="26"/>
      <c r="CCS978" s="26"/>
      <c r="CCT978" s="26"/>
      <c r="CCU978" s="26"/>
      <c r="CCV978" s="26"/>
      <c r="CCW978" s="26"/>
      <c r="CCX978" s="26"/>
      <c r="CCY978" s="26"/>
      <c r="CCZ978" s="26"/>
      <c r="CDA978" s="26"/>
      <c r="CDB978" s="26"/>
      <c r="CDC978" s="26"/>
      <c r="CDD978" s="26"/>
      <c r="CDE978" s="26"/>
      <c r="CDF978" s="26"/>
      <c r="CDG978" s="26"/>
      <c r="CDH978" s="26"/>
      <c r="CDI978" s="26"/>
      <c r="CDJ978" s="26"/>
      <c r="CDK978" s="26"/>
      <c r="CDL978" s="26"/>
      <c r="CDM978" s="26"/>
      <c r="CDN978" s="26"/>
      <c r="CDO978" s="26"/>
      <c r="CDP978" s="26"/>
      <c r="CDQ978" s="26"/>
      <c r="CDR978" s="26"/>
      <c r="CDS978" s="26"/>
      <c r="CDT978" s="26"/>
      <c r="CDU978" s="26"/>
      <c r="CDV978" s="26"/>
      <c r="CDW978" s="26"/>
      <c r="CDX978" s="26"/>
      <c r="CDY978" s="26"/>
      <c r="CDZ978" s="26"/>
      <c r="CEA978" s="26"/>
      <c r="CEB978" s="26"/>
      <c r="CEC978" s="26"/>
      <c r="CED978" s="26"/>
      <c r="CEE978" s="26"/>
      <c r="CEF978" s="26"/>
      <c r="CEG978" s="26"/>
      <c r="CEH978" s="26"/>
      <c r="CEI978" s="26"/>
      <c r="CEJ978" s="26"/>
      <c r="CEK978" s="26"/>
      <c r="CEL978" s="26"/>
      <c r="CEM978" s="26"/>
      <c r="CEN978" s="26"/>
      <c r="CEO978" s="26"/>
      <c r="CEP978" s="26"/>
      <c r="CEQ978" s="26"/>
      <c r="CER978" s="26"/>
      <c r="CES978" s="26"/>
      <c r="CET978" s="26"/>
      <c r="CEU978" s="26"/>
      <c r="CEV978" s="26"/>
      <c r="CEW978" s="26"/>
      <c r="CEX978" s="26"/>
      <c r="CEY978" s="26"/>
      <c r="CEZ978" s="26"/>
      <c r="CFA978" s="26"/>
      <c r="CFB978" s="26"/>
      <c r="CFC978" s="26"/>
      <c r="CFD978" s="26"/>
      <c r="CFE978" s="26"/>
      <c r="CFF978" s="26"/>
      <c r="CFG978" s="26"/>
      <c r="CFH978" s="26"/>
      <c r="CFI978" s="26"/>
      <c r="CFJ978" s="26"/>
      <c r="CFK978" s="26"/>
      <c r="CFL978" s="26"/>
      <c r="CFM978" s="26"/>
      <c r="CFN978" s="26"/>
      <c r="CFO978" s="26"/>
      <c r="CFP978" s="26"/>
      <c r="CFQ978" s="26"/>
      <c r="CFR978" s="26"/>
      <c r="CFS978" s="26"/>
      <c r="CFT978" s="26"/>
      <c r="CFU978" s="26"/>
      <c r="CFV978" s="26"/>
      <c r="CFW978" s="26"/>
      <c r="CFX978" s="26"/>
      <c r="CFY978" s="26"/>
      <c r="CFZ978" s="26"/>
      <c r="CGA978" s="26"/>
      <c r="CGB978" s="26"/>
      <c r="CGC978" s="26"/>
      <c r="CGD978" s="26"/>
      <c r="CGE978" s="26"/>
      <c r="CGF978" s="26"/>
      <c r="CGG978" s="26"/>
      <c r="CGH978" s="26"/>
      <c r="CGI978" s="26"/>
      <c r="CGJ978" s="26"/>
      <c r="CGK978" s="26"/>
      <c r="CGL978" s="26"/>
      <c r="CGM978" s="26"/>
      <c r="CGN978" s="26"/>
      <c r="CGO978" s="26"/>
      <c r="CGP978" s="26"/>
      <c r="CGQ978" s="26"/>
      <c r="CGR978" s="26"/>
      <c r="CGS978" s="26"/>
      <c r="CGT978" s="26"/>
      <c r="CGU978" s="26"/>
      <c r="CGV978" s="26"/>
      <c r="CGW978" s="26"/>
      <c r="CGX978" s="26"/>
      <c r="CGY978" s="26"/>
      <c r="CGZ978" s="26"/>
      <c r="CHA978" s="26"/>
      <c r="CHB978" s="26"/>
      <c r="CHC978" s="26"/>
      <c r="CHD978" s="26"/>
      <c r="CHE978" s="26"/>
      <c r="CHF978" s="26"/>
      <c r="CHG978" s="26"/>
      <c r="CHH978" s="26"/>
      <c r="CHI978" s="26"/>
      <c r="CHJ978" s="26"/>
      <c r="CHK978" s="26"/>
      <c r="CHL978" s="26"/>
      <c r="CHM978" s="26"/>
      <c r="CHN978" s="26"/>
      <c r="CHO978" s="26"/>
      <c r="CHP978" s="26"/>
      <c r="CHQ978" s="26"/>
      <c r="CHR978" s="26"/>
      <c r="CHS978" s="26"/>
      <c r="CHT978" s="26"/>
      <c r="CHU978" s="26"/>
      <c r="CHV978" s="26"/>
      <c r="CHW978" s="26"/>
      <c r="CHX978" s="26"/>
      <c r="CHY978" s="26"/>
      <c r="CHZ978" s="26"/>
      <c r="CIA978" s="26"/>
      <c r="CIB978" s="26"/>
      <c r="CIC978" s="26"/>
      <c r="CID978" s="26"/>
      <c r="CIE978" s="26"/>
      <c r="CIF978" s="26"/>
      <c r="CIG978" s="26"/>
      <c r="CIH978" s="26"/>
      <c r="CII978" s="26"/>
      <c r="CIJ978" s="26"/>
      <c r="CIK978" s="26"/>
      <c r="CIL978" s="26"/>
      <c r="CIM978" s="26"/>
      <c r="CIN978" s="26"/>
      <c r="CIO978" s="26"/>
      <c r="CIP978" s="26"/>
      <c r="CIQ978" s="26"/>
      <c r="CIR978" s="26"/>
      <c r="CIS978" s="26"/>
      <c r="CIT978" s="26"/>
      <c r="CIU978" s="26"/>
      <c r="CIV978" s="26"/>
      <c r="CIW978" s="26"/>
      <c r="CIX978" s="26"/>
      <c r="CIY978" s="26"/>
      <c r="CIZ978" s="26"/>
      <c r="CJA978" s="26"/>
      <c r="CJB978" s="26"/>
      <c r="CJC978" s="26"/>
      <c r="CJD978" s="26"/>
      <c r="CJE978" s="26"/>
      <c r="CJF978" s="26"/>
      <c r="CJG978" s="26"/>
      <c r="CJH978" s="26"/>
      <c r="CJI978" s="26"/>
      <c r="CJJ978" s="26"/>
      <c r="CJK978" s="26"/>
      <c r="CJL978" s="26"/>
      <c r="CJM978" s="26"/>
      <c r="CJN978" s="26"/>
      <c r="CJO978" s="26"/>
      <c r="CJP978" s="26"/>
      <c r="CJQ978" s="26"/>
      <c r="CJR978" s="26"/>
      <c r="CJS978" s="26"/>
      <c r="CJT978" s="26"/>
      <c r="CJU978" s="26"/>
      <c r="CJV978" s="26"/>
      <c r="CJW978" s="26"/>
      <c r="CJX978" s="26"/>
      <c r="CJY978" s="26"/>
      <c r="CJZ978" s="26"/>
      <c r="CKA978" s="26"/>
      <c r="CKB978" s="26"/>
      <c r="CKC978" s="26"/>
      <c r="CKD978" s="26"/>
      <c r="CKE978" s="26"/>
      <c r="CKF978" s="26"/>
      <c r="CKG978" s="26"/>
      <c r="CKH978" s="26"/>
      <c r="CKI978" s="26"/>
      <c r="CKJ978" s="26"/>
      <c r="CKK978" s="26"/>
      <c r="CKL978" s="26"/>
      <c r="CKM978" s="26"/>
      <c r="CKN978" s="26"/>
      <c r="CKO978" s="26"/>
      <c r="CKP978" s="26"/>
      <c r="CKQ978" s="26"/>
      <c r="CKR978" s="26"/>
      <c r="CKS978" s="26"/>
      <c r="CKT978" s="26"/>
      <c r="CKU978" s="26"/>
      <c r="CKV978" s="26"/>
      <c r="CKW978" s="26"/>
      <c r="CKX978" s="26"/>
      <c r="CKY978" s="26"/>
      <c r="CKZ978" s="26"/>
      <c r="CLA978" s="26"/>
      <c r="CLB978" s="26"/>
      <c r="CLC978" s="26"/>
      <c r="CLD978" s="26"/>
      <c r="CLE978" s="26"/>
      <c r="CLF978" s="26"/>
      <c r="CLG978" s="26"/>
      <c r="CLH978" s="26"/>
      <c r="CLI978" s="26"/>
      <c r="CLJ978" s="26"/>
      <c r="CLK978" s="26"/>
      <c r="CLL978" s="26"/>
      <c r="CLM978" s="26"/>
      <c r="CLN978" s="26"/>
      <c r="CLO978" s="26"/>
      <c r="CLP978" s="26"/>
      <c r="CLQ978" s="26"/>
      <c r="CLR978" s="26"/>
      <c r="CLS978" s="26"/>
      <c r="CLT978" s="26"/>
      <c r="CLU978" s="26"/>
      <c r="CLV978" s="26"/>
      <c r="CLW978" s="26"/>
      <c r="CLX978" s="26"/>
      <c r="CLY978" s="26"/>
      <c r="CLZ978" s="26"/>
      <c r="CMA978" s="26"/>
      <c r="CMB978" s="26"/>
      <c r="CMC978" s="26"/>
      <c r="CMD978" s="26"/>
      <c r="CME978" s="26"/>
      <c r="CMF978" s="26"/>
      <c r="CMG978" s="26"/>
      <c r="CMH978" s="26"/>
      <c r="CMI978" s="26"/>
      <c r="CMJ978" s="26"/>
      <c r="CMK978" s="26"/>
      <c r="CML978" s="26"/>
      <c r="CMM978" s="26"/>
      <c r="CMN978" s="26"/>
      <c r="CMO978" s="26"/>
      <c r="CMP978" s="26"/>
      <c r="CMQ978" s="26"/>
      <c r="CMR978" s="26"/>
      <c r="CMS978" s="26"/>
      <c r="CMT978" s="26"/>
      <c r="CMU978" s="26"/>
      <c r="CMV978" s="26"/>
      <c r="CMW978" s="26"/>
      <c r="CMX978" s="26"/>
      <c r="CMY978" s="26"/>
      <c r="CMZ978" s="26"/>
      <c r="CNA978" s="26"/>
      <c r="CNB978" s="26"/>
      <c r="CNC978" s="26"/>
      <c r="CND978" s="26"/>
      <c r="CNE978" s="26"/>
      <c r="CNF978" s="26"/>
      <c r="CNG978" s="26"/>
      <c r="CNH978" s="26"/>
      <c r="CNI978" s="26"/>
      <c r="CNJ978" s="26"/>
      <c r="CNK978" s="26"/>
      <c r="CNL978" s="26"/>
      <c r="CNM978" s="26"/>
      <c r="CNN978" s="26"/>
      <c r="CNO978" s="26"/>
      <c r="CNP978" s="26"/>
      <c r="CNQ978" s="26"/>
      <c r="CNR978" s="26"/>
      <c r="CNS978" s="26"/>
      <c r="CNT978" s="26"/>
      <c r="CNU978" s="26"/>
      <c r="CNV978" s="26"/>
      <c r="CNW978" s="26"/>
      <c r="CNX978" s="26"/>
      <c r="CNY978" s="26"/>
      <c r="CNZ978" s="26"/>
      <c r="COA978" s="26"/>
      <c r="COB978" s="26"/>
      <c r="COC978" s="26"/>
      <c r="COD978" s="26"/>
      <c r="COE978" s="26"/>
      <c r="COF978" s="26"/>
      <c r="COG978" s="26"/>
      <c r="COH978" s="26"/>
      <c r="COI978" s="26"/>
      <c r="COJ978" s="26"/>
      <c r="COK978" s="26"/>
      <c r="COL978" s="26"/>
      <c r="COM978" s="26"/>
      <c r="CON978" s="26"/>
      <c r="COO978" s="26"/>
      <c r="COP978" s="26"/>
      <c r="COQ978" s="26"/>
      <c r="COR978" s="26"/>
      <c r="COS978" s="26"/>
      <c r="COT978" s="26"/>
      <c r="COU978" s="26"/>
      <c r="COV978" s="26"/>
      <c r="COW978" s="26"/>
      <c r="COX978" s="26"/>
      <c r="COY978" s="26"/>
      <c r="COZ978" s="26"/>
      <c r="CPA978" s="26"/>
      <c r="CPB978" s="26"/>
      <c r="CPC978" s="26"/>
      <c r="CPD978" s="26"/>
      <c r="CPE978" s="26"/>
      <c r="CPF978" s="26"/>
      <c r="CPG978" s="26"/>
      <c r="CPH978" s="26"/>
      <c r="CPI978" s="26"/>
      <c r="CPJ978" s="26"/>
      <c r="CPK978" s="26"/>
      <c r="CPL978" s="26"/>
      <c r="CPM978" s="26"/>
      <c r="CPN978" s="26"/>
      <c r="CPO978" s="26"/>
      <c r="CPP978" s="26"/>
      <c r="CPQ978" s="26"/>
      <c r="CPR978" s="26"/>
      <c r="CPS978" s="26"/>
      <c r="CPT978" s="26"/>
      <c r="CPU978" s="26"/>
      <c r="CPV978" s="26"/>
      <c r="CPW978" s="26"/>
      <c r="CPX978" s="26"/>
      <c r="CPY978" s="26"/>
      <c r="CPZ978" s="26"/>
      <c r="CQA978" s="26"/>
      <c r="CQB978" s="26"/>
      <c r="CQC978" s="26"/>
      <c r="CQD978" s="26"/>
      <c r="CQE978" s="26"/>
      <c r="CQF978" s="26"/>
      <c r="CQG978" s="26"/>
      <c r="CQH978" s="26"/>
      <c r="CQI978" s="26"/>
      <c r="CQJ978" s="26"/>
      <c r="CQK978" s="26"/>
      <c r="CQL978" s="26"/>
      <c r="CQM978" s="26"/>
      <c r="CQN978" s="26"/>
      <c r="CQO978" s="26"/>
      <c r="CQP978" s="26"/>
      <c r="CQQ978" s="26"/>
      <c r="CQR978" s="26"/>
      <c r="CQS978" s="26"/>
      <c r="CQT978" s="26"/>
      <c r="CQU978" s="26"/>
      <c r="CQV978" s="26"/>
      <c r="CQW978" s="26"/>
      <c r="CQX978" s="26"/>
      <c r="CQY978" s="26"/>
      <c r="CQZ978" s="26"/>
      <c r="CRA978" s="26"/>
      <c r="CRB978" s="26"/>
      <c r="CRC978" s="26"/>
      <c r="CRD978" s="26"/>
      <c r="CRE978" s="26"/>
      <c r="CRF978" s="26"/>
      <c r="CRG978" s="26"/>
      <c r="CRH978" s="26"/>
      <c r="CRI978" s="26"/>
      <c r="CRJ978" s="26"/>
      <c r="CRK978" s="26"/>
      <c r="CRL978" s="26"/>
      <c r="CRM978" s="26"/>
      <c r="CRN978" s="26"/>
      <c r="CRO978" s="26"/>
      <c r="CRP978" s="26"/>
      <c r="CRQ978" s="26"/>
      <c r="CRR978" s="26"/>
      <c r="CRS978" s="26"/>
      <c r="CRT978" s="26"/>
      <c r="CRU978" s="26"/>
      <c r="CRV978" s="26"/>
      <c r="CRW978" s="26"/>
      <c r="CRX978" s="26"/>
      <c r="CRY978" s="26"/>
      <c r="CRZ978" s="26"/>
      <c r="CSA978" s="26"/>
      <c r="CSB978" s="26"/>
      <c r="CSC978" s="26"/>
      <c r="CSD978" s="26"/>
      <c r="CSE978" s="26"/>
      <c r="CSF978" s="26"/>
      <c r="CSG978" s="26"/>
      <c r="CSH978" s="26"/>
      <c r="CSI978" s="26"/>
      <c r="CSJ978" s="26"/>
      <c r="CSK978" s="26"/>
      <c r="CSL978" s="26"/>
      <c r="CSM978" s="26"/>
      <c r="CSN978" s="26"/>
      <c r="CSO978" s="26"/>
      <c r="CSP978" s="26"/>
      <c r="CSQ978" s="26"/>
      <c r="CSR978" s="26"/>
      <c r="CSS978" s="26"/>
      <c r="CST978" s="26"/>
      <c r="CSU978" s="26"/>
      <c r="CSV978" s="26"/>
      <c r="CSW978" s="26"/>
      <c r="CSX978" s="26"/>
      <c r="CSY978" s="26"/>
      <c r="CSZ978" s="26"/>
      <c r="CTA978" s="26"/>
      <c r="CTB978" s="26"/>
      <c r="CTC978" s="26"/>
      <c r="CTD978" s="26"/>
      <c r="CTE978" s="26"/>
      <c r="CTF978" s="26"/>
      <c r="CTG978" s="26"/>
      <c r="CTH978" s="26"/>
      <c r="CTI978" s="26"/>
      <c r="CTJ978" s="26"/>
      <c r="CTK978" s="26"/>
      <c r="CTL978" s="26"/>
      <c r="CTM978" s="26"/>
      <c r="CTN978" s="26"/>
      <c r="CTO978" s="26"/>
      <c r="CTP978" s="26"/>
      <c r="CTQ978" s="26"/>
      <c r="CTR978" s="26"/>
      <c r="CTS978" s="26"/>
      <c r="CTT978" s="26"/>
      <c r="CTU978" s="26"/>
      <c r="CTV978" s="26"/>
      <c r="CTW978" s="26"/>
      <c r="CTX978" s="26"/>
      <c r="CTY978" s="26"/>
      <c r="CTZ978" s="26"/>
      <c r="CUA978" s="26"/>
      <c r="CUB978" s="26"/>
      <c r="CUC978" s="26"/>
      <c r="CUD978" s="26"/>
      <c r="CUE978" s="26"/>
      <c r="CUF978" s="26"/>
      <c r="CUG978" s="26"/>
      <c r="CUH978" s="26"/>
      <c r="CUI978" s="26"/>
      <c r="CUJ978" s="26"/>
      <c r="CUK978" s="26"/>
      <c r="CUL978" s="26"/>
      <c r="CUM978" s="26"/>
      <c r="CUN978" s="26"/>
      <c r="CUO978" s="26"/>
      <c r="CUP978" s="26"/>
      <c r="CUQ978" s="26"/>
      <c r="CUR978" s="26"/>
      <c r="CUS978" s="26"/>
      <c r="CUT978" s="26"/>
      <c r="CUU978" s="26"/>
      <c r="CUV978" s="26"/>
      <c r="CUW978" s="26"/>
      <c r="CUX978" s="26"/>
      <c r="CUY978" s="26"/>
      <c r="CUZ978" s="26"/>
      <c r="CVA978" s="26"/>
      <c r="CVB978" s="26"/>
      <c r="CVC978" s="26"/>
      <c r="CVD978" s="26"/>
      <c r="CVE978" s="26"/>
      <c r="CVF978" s="26"/>
      <c r="CVG978" s="26"/>
      <c r="CVH978" s="26"/>
      <c r="CVI978" s="26"/>
      <c r="CVJ978" s="26"/>
      <c r="CVK978" s="26"/>
      <c r="CVL978" s="26"/>
      <c r="CVM978" s="26"/>
      <c r="CVN978" s="26"/>
      <c r="CVO978" s="26"/>
      <c r="CVP978" s="26"/>
      <c r="CVQ978" s="26"/>
      <c r="CVR978" s="26"/>
      <c r="CVS978" s="26"/>
      <c r="CVT978" s="26"/>
      <c r="CVU978" s="26"/>
      <c r="CVV978" s="26"/>
      <c r="CVW978" s="26"/>
      <c r="CVX978" s="26"/>
      <c r="CVY978" s="26"/>
      <c r="CVZ978" s="26"/>
      <c r="CWA978" s="26"/>
      <c r="CWB978" s="26"/>
      <c r="CWC978" s="26"/>
      <c r="CWD978" s="26"/>
      <c r="CWE978" s="26"/>
      <c r="CWF978" s="26"/>
      <c r="CWG978" s="26"/>
      <c r="CWH978" s="26"/>
      <c r="CWI978" s="26"/>
      <c r="CWJ978" s="26"/>
      <c r="CWK978" s="26"/>
      <c r="CWL978" s="26"/>
      <c r="CWM978" s="26"/>
      <c r="CWN978" s="26"/>
      <c r="CWO978" s="26"/>
      <c r="CWP978" s="26"/>
      <c r="CWQ978" s="26"/>
      <c r="CWR978" s="26"/>
      <c r="CWS978" s="26"/>
      <c r="CWT978" s="26"/>
      <c r="CWU978" s="26"/>
      <c r="CWV978" s="26"/>
      <c r="CWW978" s="26"/>
      <c r="CWX978" s="26"/>
      <c r="CWY978" s="26"/>
      <c r="CWZ978" s="26"/>
      <c r="CXA978" s="26"/>
      <c r="CXB978" s="26"/>
      <c r="CXC978" s="26"/>
      <c r="CXD978" s="26"/>
      <c r="CXE978" s="26"/>
      <c r="CXF978" s="26"/>
      <c r="CXG978" s="26"/>
      <c r="CXH978" s="26"/>
      <c r="CXI978" s="26"/>
      <c r="CXJ978" s="26"/>
      <c r="CXK978" s="26"/>
      <c r="CXL978" s="26"/>
      <c r="CXM978" s="26"/>
      <c r="CXN978" s="26"/>
      <c r="CXO978" s="26"/>
      <c r="CXP978" s="26"/>
      <c r="CXQ978" s="26"/>
      <c r="CXR978" s="26"/>
      <c r="CXS978" s="26"/>
      <c r="CXT978" s="26"/>
      <c r="CXU978" s="26"/>
      <c r="CXV978" s="26"/>
      <c r="CXW978" s="26"/>
      <c r="CXX978" s="26"/>
      <c r="CXY978" s="26"/>
      <c r="CXZ978" s="26"/>
      <c r="CYA978" s="26"/>
      <c r="CYB978" s="26"/>
      <c r="CYC978" s="26"/>
      <c r="CYD978" s="26"/>
      <c r="CYE978" s="26"/>
      <c r="CYF978" s="26"/>
      <c r="CYG978" s="26"/>
      <c r="CYH978" s="26"/>
      <c r="CYI978" s="26"/>
      <c r="CYJ978" s="26"/>
      <c r="CYK978" s="26"/>
      <c r="CYL978" s="26"/>
      <c r="CYM978" s="26"/>
      <c r="CYN978" s="26"/>
      <c r="CYO978" s="26"/>
      <c r="CYP978" s="26"/>
      <c r="CYQ978" s="26"/>
      <c r="CYR978" s="26"/>
      <c r="CYS978" s="26"/>
      <c r="CYT978" s="26"/>
      <c r="CYU978" s="26"/>
      <c r="CYV978" s="26"/>
      <c r="CYW978" s="26"/>
      <c r="CYX978" s="26"/>
      <c r="CYY978" s="26"/>
      <c r="CYZ978" s="26"/>
      <c r="CZA978" s="26"/>
      <c r="CZB978" s="26"/>
      <c r="CZC978" s="26"/>
      <c r="CZD978" s="26"/>
      <c r="CZE978" s="26"/>
      <c r="CZF978" s="26"/>
      <c r="CZG978" s="26"/>
      <c r="CZH978" s="26"/>
      <c r="CZI978" s="26"/>
      <c r="CZJ978" s="26"/>
      <c r="CZK978" s="26"/>
      <c r="CZL978" s="26"/>
      <c r="CZM978" s="26"/>
      <c r="CZN978" s="26"/>
      <c r="CZO978" s="26"/>
      <c r="CZP978" s="26"/>
      <c r="CZQ978" s="26"/>
      <c r="CZR978" s="26"/>
      <c r="CZS978" s="26"/>
      <c r="CZT978" s="26"/>
      <c r="CZU978" s="26"/>
      <c r="CZV978" s="26"/>
      <c r="CZW978" s="26"/>
      <c r="CZX978" s="26"/>
      <c r="CZY978" s="26"/>
      <c r="CZZ978" s="26"/>
      <c r="DAA978" s="26"/>
      <c r="DAB978" s="26"/>
      <c r="DAC978" s="26"/>
      <c r="DAD978" s="26"/>
      <c r="DAE978" s="26"/>
      <c r="DAF978" s="26"/>
      <c r="DAG978" s="26"/>
      <c r="DAH978" s="26"/>
      <c r="DAI978" s="26"/>
      <c r="DAJ978" s="26"/>
      <c r="DAK978" s="26"/>
      <c r="DAL978" s="26"/>
      <c r="DAM978" s="26"/>
      <c r="DAN978" s="26"/>
      <c r="DAO978" s="26"/>
      <c r="DAP978" s="26"/>
      <c r="DAQ978" s="26"/>
      <c r="DAR978" s="26"/>
      <c r="DAS978" s="26"/>
      <c r="DAT978" s="26"/>
      <c r="DAU978" s="26"/>
      <c r="DAV978" s="26"/>
      <c r="DAW978" s="26"/>
      <c r="DAX978" s="26"/>
      <c r="DAY978" s="26"/>
      <c r="DAZ978" s="26"/>
      <c r="DBA978" s="26"/>
      <c r="DBB978" s="26"/>
      <c r="DBC978" s="26"/>
      <c r="DBD978" s="26"/>
      <c r="DBE978" s="26"/>
      <c r="DBF978" s="26"/>
      <c r="DBG978" s="26"/>
      <c r="DBH978" s="26"/>
      <c r="DBI978" s="26"/>
      <c r="DBJ978" s="26"/>
      <c r="DBK978" s="26"/>
      <c r="DBL978" s="26"/>
      <c r="DBM978" s="26"/>
      <c r="DBN978" s="26"/>
      <c r="DBO978" s="26"/>
      <c r="DBP978" s="26"/>
      <c r="DBQ978" s="26"/>
      <c r="DBR978" s="26"/>
      <c r="DBS978" s="26"/>
      <c r="DBT978" s="26"/>
      <c r="DBU978" s="26"/>
      <c r="DBV978" s="26"/>
      <c r="DBW978" s="26"/>
      <c r="DBX978" s="26"/>
      <c r="DBY978" s="26"/>
      <c r="DBZ978" s="26"/>
      <c r="DCA978" s="26"/>
      <c r="DCB978" s="26"/>
      <c r="DCC978" s="26"/>
      <c r="DCD978" s="26"/>
      <c r="DCE978" s="26"/>
      <c r="DCF978" s="26"/>
      <c r="DCG978" s="26"/>
      <c r="DCH978" s="26"/>
      <c r="DCI978" s="26"/>
      <c r="DCJ978" s="26"/>
      <c r="DCK978" s="26"/>
      <c r="DCL978" s="26"/>
      <c r="DCM978" s="26"/>
      <c r="DCN978" s="26"/>
      <c r="DCO978" s="26"/>
      <c r="DCP978" s="26"/>
      <c r="DCQ978" s="26"/>
      <c r="DCR978" s="26"/>
      <c r="DCS978" s="26"/>
      <c r="DCT978" s="26"/>
      <c r="DCU978" s="26"/>
      <c r="DCV978" s="26"/>
      <c r="DCW978" s="26"/>
      <c r="DCX978" s="26"/>
      <c r="DCY978" s="26"/>
      <c r="DCZ978" s="26"/>
      <c r="DDA978" s="26"/>
      <c r="DDB978" s="26"/>
      <c r="DDC978" s="26"/>
      <c r="DDD978" s="26"/>
      <c r="DDE978" s="26"/>
      <c r="DDF978" s="26"/>
      <c r="DDG978" s="26"/>
      <c r="DDH978" s="26"/>
      <c r="DDI978" s="26"/>
      <c r="DDJ978" s="26"/>
      <c r="DDK978" s="26"/>
      <c r="DDL978" s="26"/>
      <c r="DDM978" s="26"/>
      <c r="DDN978" s="26"/>
      <c r="DDO978" s="26"/>
      <c r="DDP978" s="26"/>
      <c r="DDQ978" s="26"/>
      <c r="DDR978" s="26"/>
      <c r="DDS978" s="26"/>
      <c r="DDT978" s="26"/>
      <c r="DDU978" s="26"/>
      <c r="DDV978" s="26"/>
      <c r="DDW978" s="26"/>
      <c r="DDX978" s="26"/>
      <c r="DDY978" s="26"/>
      <c r="DDZ978" s="26"/>
      <c r="DEA978" s="26"/>
      <c r="DEB978" s="26"/>
      <c r="DEC978" s="26"/>
      <c r="DED978" s="26"/>
      <c r="DEE978" s="26"/>
      <c r="DEF978" s="26"/>
      <c r="DEG978" s="26"/>
      <c r="DEH978" s="26"/>
      <c r="DEI978" s="26"/>
      <c r="DEJ978" s="26"/>
      <c r="DEK978" s="26"/>
      <c r="DEL978" s="26"/>
      <c r="DEM978" s="26"/>
      <c r="DEN978" s="26"/>
      <c r="DEO978" s="26"/>
      <c r="DEP978" s="26"/>
      <c r="DEQ978" s="26"/>
      <c r="DER978" s="26"/>
      <c r="DES978" s="26"/>
      <c r="DET978" s="26"/>
      <c r="DEU978" s="26"/>
      <c r="DEV978" s="26"/>
      <c r="DEW978" s="26"/>
      <c r="DEX978" s="26"/>
      <c r="DEY978" s="26"/>
      <c r="DEZ978" s="26"/>
      <c r="DFA978" s="26"/>
      <c r="DFB978" s="26"/>
      <c r="DFC978" s="26"/>
      <c r="DFD978" s="26"/>
      <c r="DFE978" s="26"/>
      <c r="DFF978" s="26"/>
      <c r="DFG978" s="26"/>
      <c r="DFH978" s="26"/>
      <c r="DFI978" s="26"/>
      <c r="DFJ978" s="26"/>
      <c r="DFK978" s="26"/>
      <c r="DFL978" s="26"/>
      <c r="DFM978" s="26"/>
      <c r="DFN978" s="26"/>
      <c r="DFO978" s="26"/>
      <c r="DFP978" s="26"/>
      <c r="DFQ978" s="26"/>
      <c r="DFR978" s="26"/>
      <c r="DFS978" s="26"/>
      <c r="DFT978" s="26"/>
      <c r="DFU978" s="26"/>
      <c r="DFV978" s="26"/>
      <c r="DFW978" s="26"/>
      <c r="DFX978" s="26"/>
      <c r="DFY978" s="26"/>
      <c r="DFZ978" s="26"/>
      <c r="DGA978" s="26"/>
      <c r="DGB978" s="26"/>
      <c r="DGC978" s="26"/>
      <c r="DGD978" s="26"/>
      <c r="DGE978" s="26"/>
      <c r="DGF978" s="26"/>
      <c r="DGG978" s="26"/>
      <c r="DGH978" s="26"/>
      <c r="DGI978" s="26"/>
      <c r="DGJ978" s="26"/>
      <c r="DGK978" s="26"/>
      <c r="DGL978" s="26"/>
      <c r="DGM978" s="26"/>
      <c r="DGN978" s="26"/>
      <c r="DGO978" s="26"/>
      <c r="DGP978" s="26"/>
      <c r="DGQ978" s="26"/>
      <c r="DGR978" s="26"/>
      <c r="DGS978" s="26"/>
      <c r="DGT978" s="26"/>
      <c r="DGU978" s="26"/>
      <c r="DGV978" s="26"/>
      <c r="DGW978" s="26"/>
      <c r="DGX978" s="26"/>
      <c r="DGY978" s="26"/>
      <c r="DGZ978" s="26"/>
      <c r="DHA978" s="26"/>
      <c r="DHB978" s="26"/>
      <c r="DHC978" s="26"/>
      <c r="DHD978" s="26"/>
      <c r="DHE978" s="26"/>
      <c r="DHF978" s="26"/>
      <c r="DHG978" s="26"/>
      <c r="DHH978" s="26"/>
      <c r="DHI978" s="26"/>
      <c r="DHJ978" s="26"/>
      <c r="DHK978" s="26"/>
      <c r="DHL978" s="26"/>
      <c r="DHM978" s="26"/>
      <c r="DHN978" s="26"/>
      <c r="DHO978" s="26"/>
      <c r="DHP978" s="26"/>
      <c r="DHQ978" s="26"/>
      <c r="DHR978" s="26"/>
      <c r="DHS978" s="26"/>
      <c r="DHT978" s="26"/>
      <c r="DHU978" s="26"/>
      <c r="DHV978" s="26"/>
      <c r="DHW978" s="26"/>
      <c r="DHX978" s="26"/>
      <c r="DHY978" s="26"/>
      <c r="DHZ978" s="26"/>
      <c r="DIA978" s="26"/>
      <c r="DIB978" s="26"/>
      <c r="DIC978" s="26"/>
      <c r="DID978" s="26"/>
      <c r="DIE978" s="26"/>
      <c r="DIF978" s="26"/>
      <c r="DIG978" s="26"/>
      <c r="DIH978" s="26"/>
      <c r="DII978" s="26"/>
      <c r="DIJ978" s="26"/>
      <c r="DIK978" s="26"/>
      <c r="DIL978" s="26"/>
      <c r="DIM978" s="26"/>
      <c r="DIN978" s="26"/>
      <c r="DIO978" s="26"/>
      <c r="DIP978" s="26"/>
      <c r="DIQ978" s="26"/>
      <c r="DIR978" s="26"/>
      <c r="DIS978" s="26"/>
      <c r="DIT978" s="26"/>
      <c r="DIU978" s="26"/>
      <c r="DIV978" s="26"/>
      <c r="DIW978" s="26"/>
      <c r="DIX978" s="26"/>
      <c r="DIY978" s="26"/>
      <c r="DIZ978" s="26"/>
      <c r="DJA978" s="26"/>
      <c r="DJB978" s="26"/>
      <c r="DJC978" s="26"/>
      <c r="DJD978" s="26"/>
      <c r="DJE978" s="26"/>
      <c r="DJF978" s="26"/>
      <c r="DJG978" s="26"/>
      <c r="DJH978" s="26"/>
      <c r="DJI978" s="26"/>
      <c r="DJJ978" s="26"/>
      <c r="DJK978" s="26"/>
      <c r="DJL978" s="26"/>
      <c r="DJM978" s="26"/>
      <c r="DJN978" s="26"/>
      <c r="DJO978" s="26"/>
      <c r="DJP978" s="26"/>
      <c r="DJQ978" s="26"/>
      <c r="DJR978" s="26"/>
      <c r="DJS978" s="26"/>
      <c r="DJT978" s="26"/>
      <c r="DJU978" s="26"/>
      <c r="DJV978" s="26"/>
      <c r="DJW978" s="26"/>
      <c r="DJX978" s="26"/>
      <c r="DJY978" s="26"/>
      <c r="DJZ978" s="26"/>
      <c r="DKA978" s="26"/>
      <c r="DKB978" s="26"/>
      <c r="DKC978" s="26"/>
      <c r="DKD978" s="26"/>
      <c r="DKE978" s="26"/>
      <c r="DKF978" s="26"/>
      <c r="DKG978" s="26"/>
      <c r="DKH978" s="26"/>
      <c r="DKI978" s="26"/>
      <c r="DKJ978" s="26"/>
      <c r="DKK978" s="26"/>
      <c r="DKL978" s="26"/>
      <c r="DKM978" s="26"/>
      <c r="DKN978" s="26"/>
      <c r="DKO978" s="26"/>
      <c r="DKP978" s="26"/>
      <c r="DKQ978" s="26"/>
      <c r="DKR978" s="26"/>
      <c r="DKS978" s="26"/>
      <c r="DKT978" s="26"/>
      <c r="DKU978" s="26"/>
      <c r="DKV978" s="26"/>
      <c r="DKW978" s="26"/>
      <c r="DKX978" s="26"/>
      <c r="DKY978" s="26"/>
      <c r="DKZ978" s="26"/>
      <c r="DLA978" s="26"/>
      <c r="DLB978" s="26"/>
      <c r="DLC978" s="26"/>
      <c r="DLD978" s="26"/>
      <c r="DLE978" s="26"/>
      <c r="DLF978" s="26"/>
      <c r="DLG978" s="26"/>
      <c r="DLH978" s="26"/>
      <c r="DLI978" s="26"/>
      <c r="DLJ978" s="26"/>
      <c r="DLK978" s="26"/>
      <c r="DLL978" s="26"/>
      <c r="DLM978" s="26"/>
      <c r="DLN978" s="26"/>
      <c r="DLO978" s="26"/>
      <c r="DLP978" s="26"/>
      <c r="DLQ978" s="26"/>
      <c r="DLR978" s="26"/>
      <c r="DLS978" s="26"/>
      <c r="DLT978" s="26"/>
      <c r="DLU978" s="26"/>
      <c r="DLV978" s="26"/>
      <c r="DLW978" s="26"/>
      <c r="DLX978" s="26"/>
      <c r="DLY978" s="26"/>
      <c r="DLZ978" s="26"/>
      <c r="DMA978" s="26"/>
      <c r="DMB978" s="26"/>
      <c r="DMC978" s="26"/>
      <c r="DMD978" s="26"/>
      <c r="DME978" s="26"/>
      <c r="DMF978" s="26"/>
      <c r="DMG978" s="26"/>
      <c r="DMH978" s="26"/>
      <c r="DMI978" s="26"/>
      <c r="DMJ978" s="26"/>
      <c r="DMK978" s="26"/>
      <c r="DML978" s="26"/>
      <c r="DMM978" s="26"/>
      <c r="DMN978" s="26"/>
      <c r="DMO978" s="26"/>
      <c r="DMP978" s="26"/>
      <c r="DMQ978" s="26"/>
      <c r="DMR978" s="26"/>
      <c r="DMS978" s="26"/>
      <c r="DMT978" s="26"/>
      <c r="DMU978" s="26"/>
      <c r="DMV978" s="26"/>
      <c r="DMW978" s="26"/>
      <c r="DMX978" s="26"/>
      <c r="DMY978" s="26"/>
      <c r="DMZ978" s="26"/>
      <c r="DNA978" s="26"/>
      <c r="DNB978" s="26"/>
      <c r="DNC978" s="26"/>
      <c r="DND978" s="26"/>
      <c r="DNE978" s="26"/>
      <c r="DNF978" s="26"/>
      <c r="DNG978" s="26"/>
      <c r="DNH978" s="26"/>
      <c r="DNI978" s="26"/>
      <c r="DNJ978" s="26"/>
      <c r="DNK978" s="26"/>
      <c r="DNL978" s="26"/>
      <c r="DNM978" s="26"/>
      <c r="DNN978" s="26"/>
      <c r="DNO978" s="26"/>
      <c r="DNP978" s="26"/>
      <c r="DNQ978" s="26"/>
      <c r="DNR978" s="26"/>
      <c r="DNS978" s="26"/>
      <c r="DNT978" s="26"/>
      <c r="DNU978" s="26"/>
      <c r="DNV978" s="26"/>
      <c r="DNW978" s="26"/>
      <c r="DNX978" s="26"/>
      <c r="DNY978" s="26"/>
      <c r="DNZ978" s="26"/>
      <c r="DOA978" s="26"/>
      <c r="DOB978" s="26"/>
      <c r="DOC978" s="26"/>
      <c r="DOD978" s="26"/>
      <c r="DOE978" s="26"/>
      <c r="DOF978" s="26"/>
      <c r="DOG978" s="26"/>
      <c r="DOH978" s="26"/>
      <c r="DOI978" s="26"/>
      <c r="DOJ978" s="26"/>
      <c r="DOK978" s="26"/>
      <c r="DOL978" s="26"/>
      <c r="DOM978" s="26"/>
      <c r="DON978" s="26"/>
      <c r="DOO978" s="26"/>
      <c r="DOP978" s="26"/>
      <c r="DOQ978" s="26"/>
      <c r="DOR978" s="26"/>
      <c r="DOS978" s="26"/>
      <c r="DOT978" s="26"/>
      <c r="DOU978" s="26"/>
      <c r="DOV978" s="26"/>
      <c r="DOW978" s="26"/>
      <c r="DOX978" s="26"/>
      <c r="DOY978" s="26"/>
      <c r="DOZ978" s="26"/>
      <c r="DPA978" s="26"/>
      <c r="DPB978" s="26"/>
      <c r="DPC978" s="26"/>
      <c r="DPD978" s="26"/>
      <c r="DPE978" s="26"/>
      <c r="DPF978" s="26"/>
      <c r="DPG978" s="26"/>
      <c r="DPH978" s="26"/>
      <c r="DPI978" s="26"/>
      <c r="DPJ978" s="26"/>
      <c r="DPK978" s="26"/>
      <c r="DPL978" s="26"/>
      <c r="DPM978" s="26"/>
      <c r="DPN978" s="26"/>
      <c r="DPO978" s="26"/>
      <c r="DPP978" s="26"/>
      <c r="DPQ978" s="26"/>
      <c r="DPR978" s="26"/>
      <c r="DPS978" s="26"/>
      <c r="DPT978" s="26"/>
      <c r="DPU978" s="26"/>
      <c r="DPV978" s="26"/>
      <c r="DPW978" s="26"/>
      <c r="DPX978" s="26"/>
      <c r="DPY978" s="26"/>
      <c r="DPZ978" s="26"/>
      <c r="DQA978" s="26"/>
      <c r="DQB978" s="26"/>
      <c r="DQC978" s="26"/>
      <c r="DQD978" s="26"/>
      <c r="DQE978" s="26"/>
      <c r="DQF978" s="26"/>
      <c r="DQG978" s="26"/>
      <c r="DQH978" s="26"/>
      <c r="DQI978" s="26"/>
      <c r="DQJ978" s="26"/>
      <c r="DQK978" s="26"/>
      <c r="DQL978" s="26"/>
      <c r="DQM978" s="26"/>
      <c r="DQN978" s="26"/>
      <c r="DQO978" s="26"/>
      <c r="DQP978" s="26"/>
      <c r="DQQ978" s="26"/>
      <c r="DQR978" s="26"/>
      <c r="DQS978" s="26"/>
      <c r="DQT978" s="26"/>
      <c r="DQU978" s="26"/>
      <c r="DQV978" s="26"/>
      <c r="DQW978" s="26"/>
      <c r="DQX978" s="26"/>
      <c r="DQY978" s="26"/>
      <c r="DQZ978" s="26"/>
      <c r="DRA978" s="26"/>
      <c r="DRB978" s="26"/>
      <c r="DRC978" s="26"/>
      <c r="DRD978" s="26"/>
      <c r="DRE978" s="26"/>
      <c r="DRF978" s="26"/>
      <c r="DRG978" s="26"/>
      <c r="DRH978" s="26"/>
      <c r="DRI978" s="26"/>
      <c r="DRJ978" s="26"/>
      <c r="DRK978" s="26"/>
      <c r="DRL978" s="26"/>
      <c r="DRM978" s="26"/>
      <c r="DRN978" s="26"/>
      <c r="DRO978" s="26"/>
      <c r="DRP978" s="26"/>
      <c r="DRQ978" s="26"/>
      <c r="DRR978" s="26"/>
      <c r="DRS978" s="26"/>
      <c r="DRT978" s="26"/>
      <c r="DRU978" s="26"/>
      <c r="DRV978" s="26"/>
      <c r="DRW978" s="26"/>
      <c r="DRX978" s="26"/>
      <c r="DRY978" s="26"/>
      <c r="DRZ978" s="26"/>
      <c r="DSA978" s="26"/>
      <c r="DSB978" s="26"/>
      <c r="DSC978" s="26"/>
      <c r="DSD978" s="26"/>
      <c r="DSE978" s="26"/>
      <c r="DSF978" s="26"/>
      <c r="DSG978" s="26"/>
      <c r="DSH978" s="26"/>
      <c r="DSI978" s="26"/>
      <c r="DSJ978" s="26"/>
      <c r="DSK978" s="26"/>
      <c r="DSL978" s="26"/>
      <c r="DSM978" s="26"/>
      <c r="DSN978" s="26"/>
      <c r="DSO978" s="26"/>
      <c r="DSP978" s="26"/>
      <c r="DSQ978" s="26"/>
      <c r="DSR978" s="26"/>
      <c r="DSS978" s="26"/>
      <c r="DST978" s="26"/>
      <c r="DSU978" s="26"/>
      <c r="DSV978" s="26"/>
      <c r="DSW978" s="26"/>
      <c r="DSX978" s="26"/>
      <c r="DSY978" s="26"/>
      <c r="DSZ978" s="26"/>
      <c r="DTA978" s="26"/>
      <c r="DTB978" s="26"/>
      <c r="DTC978" s="26"/>
      <c r="DTD978" s="26"/>
      <c r="DTE978" s="26"/>
      <c r="DTF978" s="26"/>
      <c r="DTG978" s="26"/>
      <c r="DTH978" s="26"/>
      <c r="DTI978" s="26"/>
      <c r="DTJ978" s="26"/>
      <c r="DTK978" s="26"/>
      <c r="DTL978" s="26"/>
      <c r="DTM978" s="26"/>
      <c r="DTN978" s="26"/>
      <c r="DTO978" s="26"/>
      <c r="DTP978" s="26"/>
      <c r="DTQ978" s="26"/>
      <c r="DTR978" s="26"/>
      <c r="DTS978" s="26"/>
      <c r="DTT978" s="26"/>
      <c r="DTU978" s="26"/>
      <c r="DTV978" s="26"/>
      <c r="DTW978" s="26"/>
      <c r="DTX978" s="26"/>
      <c r="DTY978" s="26"/>
      <c r="DTZ978" s="26"/>
      <c r="DUA978" s="26"/>
      <c r="DUB978" s="26"/>
      <c r="DUC978" s="26"/>
      <c r="DUD978" s="26"/>
      <c r="DUE978" s="26"/>
      <c r="DUF978" s="26"/>
      <c r="DUG978" s="26"/>
      <c r="DUH978" s="26"/>
      <c r="DUI978" s="26"/>
      <c r="DUJ978" s="26"/>
      <c r="DUK978" s="26"/>
      <c r="DUL978" s="26"/>
      <c r="DUM978" s="26"/>
      <c r="DUN978" s="26"/>
      <c r="DUO978" s="26"/>
      <c r="DUP978" s="26"/>
      <c r="DUQ978" s="26"/>
      <c r="DUR978" s="26"/>
      <c r="DUS978" s="26"/>
      <c r="DUT978" s="26"/>
      <c r="DUU978" s="26"/>
      <c r="DUV978" s="26"/>
      <c r="DUW978" s="26"/>
      <c r="DUX978" s="26"/>
      <c r="DUY978" s="26"/>
      <c r="DUZ978" s="26"/>
      <c r="DVA978" s="26"/>
      <c r="DVB978" s="26"/>
      <c r="DVC978" s="26"/>
      <c r="DVD978" s="26"/>
      <c r="DVE978" s="26"/>
      <c r="DVF978" s="26"/>
      <c r="DVG978" s="26"/>
      <c r="DVH978" s="26"/>
      <c r="DVI978" s="26"/>
      <c r="DVJ978" s="26"/>
      <c r="DVK978" s="26"/>
      <c r="DVL978" s="26"/>
      <c r="DVM978" s="26"/>
      <c r="DVN978" s="26"/>
      <c r="DVO978" s="26"/>
      <c r="DVP978" s="26"/>
      <c r="DVQ978" s="26"/>
      <c r="DVR978" s="26"/>
      <c r="DVS978" s="26"/>
      <c r="DVT978" s="26"/>
      <c r="DVU978" s="26"/>
      <c r="DVV978" s="26"/>
      <c r="DVW978" s="26"/>
      <c r="DVX978" s="26"/>
      <c r="DVY978" s="26"/>
      <c r="DVZ978" s="26"/>
      <c r="DWA978" s="26"/>
      <c r="DWB978" s="26"/>
      <c r="DWC978" s="26"/>
      <c r="DWD978" s="26"/>
      <c r="DWE978" s="26"/>
      <c r="DWF978" s="26"/>
      <c r="DWG978" s="26"/>
      <c r="DWH978" s="26"/>
      <c r="DWI978" s="26"/>
      <c r="DWJ978" s="26"/>
      <c r="DWK978" s="26"/>
      <c r="DWL978" s="26"/>
      <c r="DWM978" s="26"/>
      <c r="DWN978" s="26"/>
      <c r="DWO978" s="26"/>
      <c r="DWP978" s="26"/>
      <c r="DWQ978" s="26"/>
      <c r="DWR978" s="26"/>
      <c r="DWS978" s="26"/>
      <c r="DWT978" s="26"/>
      <c r="DWU978" s="26"/>
      <c r="DWV978" s="26"/>
      <c r="DWW978" s="26"/>
      <c r="DWX978" s="26"/>
      <c r="DWY978" s="26"/>
      <c r="DWZ978" s="26"/>
      <c r="DXA978" s="26"/>
      <c r="DXB978" s="26"/>
      <c r="DXC978" s="26"/>
      <c r="DXD978" s="26"/>
      <c r="DXE978" s="26"/>
      <c r="DXF978" s="26"/>
      <c r="DXG978" s="26"/>
      <c r="DXH978" s="26"/>
      <c r="DXI978" s="26"/>
      <c r="DXJ978" s="26"/>
      <c r="DXK978" s="26"/>
      <c r="DXL978" s="26"/>
      <c r="DXM978" s="26"/>
      <c r="DXN978" s="26"/>
      <c r="DXO978" s="26"/>
      <c r="DXP978" s="26"/>
      <c r="DXQ978" s="26"/>
      <c r="DXR978" s="26"/>
      <c r="DXS978" s="26"/>
      <c r="DXT978" s="26"/>
      <c r="DXU978" s="26"/>
      <c r="DXV978" s="26"/>
      <c r="DXW978" s="26"/>
      <c r="DXX978" s="26"/>
      <c r="DXY978" s="26"/>
      <c r="DXZ978" s="26"/>
      <c r="DYA978" s="26"/>
      <c r="DYB978" s="26"/>
      <c r="DYC978" s="26"/>
      <c r="DYD978" s="26"/>
      <c r="DYE978" s="26"/>
      <c r="DYF978" s="26"/>
      <c r="DYG978" s="26"/>
      <c r="DYH978" s="26"/>
      <c r="DYI978" s="26"/>
      <c r="DYJ978" s="26"/>
      <c r="DYK978" s="26"/>
      <c r="DYL978" s="26"/>
      <c r="DYM978" s="26"/>
      <c r="DYN978" s="26"/>
      <c r="DYO978" s="26"/>
      <c r="DYP978" s="26"/>
      <c r="DYQ978" s="26"/>
      <c r="DYR978" s="26"/>
      <c r="DYS978" s="26"/>
      <c r="DYT978" s="26"/>
      <c r="DYU978" s="26"/>
      <c r="DYV978" s="26"/>
      <c r="DYW978" s="26"/>
      <c r="DYX978" s="26"/>
      <c r="DYY978" s="26"/>
      <c r="DYZ978" s="26"/>
      <c r="DZA978" s="26"/>
      <c r="DZB978" s="26"/>
      <c r="DZC978" s="26"/>
      <c r="DZD978" s="26"/>
      <c r="DZE978" s="26"/>
      <c r="DZF978" s="26"/>
      <c r="DZG978" s="26"/>
      <c r="DZH978" s="26"/>
      <c r="DZI978" s="26"/>
      <c r="DZJ978" s="26"/>
      <c r="DZK978" s="26"/>
      <c r="DZL978" s="26"/>
      <c r="DZM978" s="26"/>
      <c r="DZN978" s="26"/>
      <c r="DZO978" s="26"/>
      <c r="DZP978" s="26"/>
      <c r="DZQ978" s="26"/>
      <c r="DZR978" s="26"/>
      <c r="DZS978" s="26"/>
      <c r="DZT978" s="26"/>
      <c r="DZU978" s="26"/>
      <c r="DZV978" s="26"/>
      <c r="DZW978" s="26"/>
      <c r="DZX978" s="26"/>
      <c r="DZY978" s="26"/>
      <c r="DZZ978" s="26"/>
      <c r="EAA978" s="26"/>
      <c r="EAB978" s="26"/>
      <c r="EAC978" s="26"/>
      <c r="EAD978" s="26"/>
      <c r="EAE978" s="26"/>
      <c r="EAF978" s="26"/>
      <c r="EAG978" s="26"/>
      <c r="EAH978" s="26"/>
      <c r="EAI978" s="26"/>
      <c r="EAJ978" s="26"/>
      <c r="EAK978" s="26"/>
      <c r="EAL978" s="26"/>
      <c r="EAM978" s="26"/>
      <c r="EAN978" s="26"/>
      <c r="EAO978" s="26"/>
      <c r="EAP978" s="26"/>
      <c r="EAQ978" s="26"/>
      <c r="EAR978" s="26"/>
      <c r="EAS978" s="26"/>
      <c r="EAT978" s="26"/>
      <c r="EAU978" s="26"/>
      <c r="EAV978" s="26"/>
      <c r="EAW978" s="26"/>
      <c r="EAX978" s="26"/>
      <c r="EAY978" s="26"/>
      <c r="EAZ978" s="26"/>
      <c r="EBA978" s="26"/>
      <c r="EBB978" s="26"/>
      <c r="EBC978" s="26"/>
      <c r="EBD978" s="26"/>
      <c r="EBE978" s="26"/>
      <c r="EBF978" s="26"/>
      <c r="EBG978" s="26"/>
      <c r="EBH978" s="26"/>
      <c r="EBI978" s="26"/>
      <c r="EBJ978" s="26"/>
      <c r="EBK978" s="26"/>
      <c r="EBL978" s="26"/>
      <c r="EBM978" s="26"/>
      <c r="EBN978" s="26"/>
      <c r="EBO978" s="26"/>
      <c r="EBP978" s="26"/>
      <c r="EBQ978" s="26"/>
      <c r="EBR978" s="26"/>
      <c r="EBS978" s="26"/>
      <c r="EBT978" s="26"/>
      <c r="EBU978" s="26"/>
      <c r="EBV978" s="26"/>
      <c r="EBW978" s="26"/>
      <c r="EBX978" s="26"/>
      <c r="EBY978" s="26"/>
      <c r="EBZ978" s="26"/>
      <c r="ECA978" s="26"/>
      <c r="ECB978" s="26"/>
      <c r="ECC978" s="26"/>
      <c r="ECD978" s="26"/>
      <c r="ECE978" s="26"/>
      <c r="ECF978" s="26"/>
      <c r="ECG978" s="26"/>
      <c r="ECH978" s="26"/>
      <c r="ECI978" s="26"/>
      <c r="ECJ978" s="26"/>
      <c r="ECK978" s="26"/>
      <c r="ECL978" s="26"/>
      <c r="ECM978" s="26"/>
      <c r="ECN978" s="26"/>
      <c r="ECO978" s="26"/>
      <c r="ECP978" s="26"/>
      <c r="ECQ978" s="26"/>
      <c r="ECR978" s="26"/>
      <c r="ECS978" s="26"/>
      <c r="ECT978" s="26"/>
      <c r="ECU978" s="26"/>
      <c r="ECV978" s="26"/>
      <c r="ECW978" s="26"/>
      <c r="ECX978" s="26"/>
      <c r="ECY978" s="26"/>
      <c r="ECZ978" s="26"/>
      <c r="EDA978" s="26"/>
      <c r="EDB978" s="26"/>
      <c r="EDC978" s="26"/>
      <c r="EDD978" s="26"/>
      <c r="EDE978" s="26"/>
      <c r="EDF978" s="26"/>
      <c r="EDG978" s="26"/>
      <c r="EDH978" s="26"/>
      <c r="EDI978" s="26"/>
      <c r="EDJ978" s="26"/>
      <c r="EDK978" s="26"/>
      <c r="EDL978" s="26"/>
      <c r="EDM978" s="26"/>
      <c r="EDN978" s="26"/>
      <c r="EDO978" s="26"/>
      <c r="EDP978" s="26"/>
      <c r="EDQ978" s="26"/>
      <c r="EDR978" s="26"/>
      <c r="EDS978" s="26"/>
      <c r="EDT978" s="26"/>
      <c r="EDU978" s="26"/>
      <c r="EDV978" s="26"/>
      <c r="EDW978" s="26"/>
      <c r="EDX978" s="26"/>
      <c r="EDY978" s="26"/>
      <c r="EDZ978" s="26"/>
      <c r="EEA978" s="26"/>
      <c r="EEB978" s="26"/>
      <c r="EEC978" s="26"/>
      <c r="EED978" s="26"/>
      <c r="EEE978" s="26"/>
      <c r="EEF978" s="26"/>
      <c r="EEG978" s="26"/>
      <c r="EEH978" s="26"/>
      <c r="EEI978" s="26"/>
      <c r="EEJ978" s="26"/>
      <c r="EEK978" s="26"/>
      <c r="EEL978" s="26"/>
      <c r="EEM978" s="26"/>
      <c r="EEN978" s="26"/>
      <c r="EEO978" s="26"/>
      <c r="EEP978" s="26"/>
      <c r="EEQ978" s="26"/>
      <c r="EER978" s="26"/>
      <c r="EES978" s="26"/>
      <c r="EET978" s="26"/>
      <c r="EEU978" s="26"/>
      <c r="EEV978" s="26"/>
      <c r="EEW978" s="26"/>
      <c r="EEX978" s="26"/>
      <c r="EEY978" s="26"/>
      <c r="EEZ978" s="26"/>
      <c r="EFA978" s="26"/>
      <c r="EFB978" s="26"/>
      <c r="EFC978" s="26"/>
      <c r="EFD978" s="26"/>
      <c r="EFE978" s="26"/>
      <c r="EFF978" s="26"/>
      <c r="EFG978" s="26"/>
      <c r="EFH978" s="26"/>
      <c r="EFI978" s="26"/>
      <c r="EFJ978" s="26"/>
      <c r="EFK978" s="26"/>
      <c r="EFL978" s="26"/>
      <c r="EFM978" s="26"/>
      <c r="EFN978" s="26"/>
      <c r="EFO978" s="26"/>
      <c r="EFP978" s="26"/>
      <c r="EFQ978" s="26"/>
      <c r="EFR978" s="26"/>
      <c r="EFS978" s="26"/>
      <c r="EFT978" s="26"/>
      <c r="EFU978" s="26"/>
      <c r="EFV978" s="26"/>
      <c r="EFW978" s="26"/>
      <c r="EFX978" s="26"/>
      <c r="EFY978" s="26"/>
      <c r="EFZ978" s="26"/>
      <c r="EGA978" s="26"/>
      <c r="EGB978" s="26"/>
      <c r="EGC978" s="26"/>
      <c r="EGD978" s="26"/>
      <c r="EGE978" s="26"/>
      <c r="EGF978" s="26"/>
      <c r="EGG978" s="26"/>
      <c r="EGH978" s="26"/>
      <c r="EGI978" s="26"/>
      <c r="EGJ978" s="26"/>
      <c r="EGK978" s="26"/>
      <c r="EGL978" s="26"/>
      <c r="EGM978" s="26"/>
      <c r="EGN978" s="26"/>
      <c r="EGO978" s="26"/>
      <c r="EGP978" s="26"/>
      <c r="EGQ978" s="26"/>
      <c r="EGR978" s="26"/>
      <c r="EGS978" s="26"/>
      <c r="EGT978" s="26"/>
      <c r="EGU978" s="26"/>
      <c r="EGV978" s="26"/>
      <c r="EGW978" s="26"/>
      <c r="EGX978" s="26"/>
      <c r="EGY978" s="26"/>
      <c r="EGZ978" s="26"/>
      <c r="EHA978" s="26"/>
      <c r="EHB978" s="26"/>
      <c r="EHC978" s="26"/>
      <c r="EHD978" s="26"/>
      <c r="EHE978" s="26"/>
      <c r="EHF978" s="26"/>
      <c r="EHG978" s="26"/>
      <c r="EHH978" s="26"/>
      <c r="EHI978" s="26"/>
      <c r="EHJ978" s="26"/>
      <c r="EHK978" s="26"/>
      <c r="EHL978" s="26"/>
      <c r="EHM978" s="26"/>
      <c r="EHN978" s="26"/>
      <c r="EHO978" s="26"/>
      <c r="EHP978" s="26"/>
      <c r="EHQ978" s="26"/>
      <c r="EHR978" s="26"/>
      <c r="EHS978" s="26"/>
      <c r="EHT978" s="26"/>
      <c r="EHU978" s="26"/>
      <c r="EHV978" s="26"/>
      <c r="EHW978" s="26"/>
      <c r="EHX978" s="26"/>
      <c r="EHY978" s="26"/>
      <c r="EHZ978" s="26"/>
      <c r="EIA978" s="26"/>
      <c r="EIB978" s="26"/>
      <c r="EIC978" s="26"/>
      <c r="EID978" s="26"/>
      <c r="EIE978" s="26"/>
      <c r="EIF978" s="26"/>
      <c r="EIG978" s="26"/>
      <c r="EIH978" s="26"/>
      <c r="EII978" s="26"/>
      <c r="EIJ978" s="26"/>
      <c r="EIK978" s="26"/>
      <c r="EIL978" s="26"/>
      <c r="EIM978" s="26"/>
      <c r="EIN978" s="26"/>
      <c r="EIO978" s="26"/>
      <c r="EIP978" s="26"/>
      <c r="EIQ978" s="26"/>
      <c r="EIR978" s="26"/>
      <c r="EIS978" s="26"/>
      <c r="EIT978" s="26"/>
      <c r="EIU978" s="26"/>
      <c r="EIV978" s="26"/>
      <c r="EIW978" s="26"/>
      <c r="EIX978" s="26"/>
      <c r="EIY978" s="26"/>
      <c r="EIZ978" s="26"/>
      <c r="EJA978" s="26"/>
      <c r="EJB978" s="26"/>
      <c r="EJC978" s="26"/>
      <c r="EJD978" s="26"/>
      <c r="EJE978" s="26"/>
      <c r="EJF978" s="26"/>
      <c r="EJG978" s="26"/>
      <c r="EJH978" s="26"/>
      <c r="EJI978" s="26"/>
      <c r="EJJ978" s="26"/>
      <c r="EJK978" s="26"/>
      <c r="EJL978" s="26"/>
      <c r="EJM978" s="26"/>
      <c r="EJN978" s="26"/>
      <c r="EJO978" s="26"/>
      <c r="EJP978" s="26"/>
      <c r="EJQ978" s="26"/>
      <c r="EJR978" s="26"/>
      <c r="EJS978" s="26"/>
      <c r="EJT978" s="26"/>
      <c r="EJU978" s="26"/>
      <c r="EJV978" s="26"/>
      <c r="EJW978" s="26"/>
      <c r="EJX978" s="26"/>
      <c r="EJY978" s="26"/>
      <c r="EJZ978" s="26"/>
      <c r="EKA978" s="26"/>
      <c r="EKB978" s="26"/>
      <c r="EKC978" s="26"/>
      <c r="EKD978" s="26"/>
      <c r="EKE978" s="26"/>
      <c r="EKF978" s="26"/>
      <c r="EKG978" s="26"/>
      <c r="EKH978" s="26"/>
      <c r="EKI978" s="26"/>
      <c r="EKJ978" s="26"/>
      <c r="EKK978" s="26"/>
      <c r="EKL978" s="26"/>
      <c r="EKM978" s="26"/>
      <c r="EKN978" s="26"/>
      <c r="EKO978" s="26"/>
      <c r="EKP978" s="26"/>
      <c r="EKQ978" s="26"/>
      <c r="EKR978" s="26"/>
      <c r="EKS978" s="26"/>
      <c r="EKT978" s="26"/>
      <c r="EKU978" s="26"/>
      <c r="EKV978" s="26"/>
      <c r="EKW978" s="26"/>
      <c r="EKX978" s="26"/>
      <c r="EKY978" s="26"/>
      <c r="EKZ978" s="26"/>
      <c r="ELA978" s="26"/>
      <c r="ELB978" s="26"/>
      <c r="ELC978" s="26"/>
      <c r="ELD978" s="26"/>
      <c r="ELE978" s="26"/>
      <c r="ELF978" s="26"/>
      <c r="ELG978" s="26"/>
      <c r="ELH978" s="26"/>
      <c r="ELI978" s="26"/>
      <c r="ELJ978" s="26"/>
      <c r="ELK978" s="26"/>
      <c r="ELL978" s="26"/>
      <c r="ELM978" s="26"/>
      <c r="ELN978" s="26"/>
      <c r="ELO978" s="26"/>
      <c r="ELP978" s="26"/>
      <c r="ELQ978" s="26"/>
      <c r="ELR978" s="26"/>
      <c r="ELS978" s="26"/>
      <c r="ELT978" s="26"/>
      <c r="ELU978" s="26"/>
      <c r="ELV978" s="26"/>
      <c r="ELW978" s="26"/>
      <c r="ELX978" s="26"/>
      <c r="ELY978" s="26"/>
      <c r="ELZ978" s="26"/>
      <c r="EMA978" s="26"/>
      <c r="EMB978" s="26"/>
      <c r="EMC978" s="26"/>
      <c r="EMD978" s="26"/>
      <c r="EME978" s="26"/>
      <c r="EMF978" s="26"/>
      <c r="EMG978" s="26"/>
      <c r="EMH978" s="26"/>
      <c r="EMI978" s="26"/>
      <c r="EMJ978" s="26"/>
      <c r="EMK978" s="26"/>
      <c r="EML978" s="26"/>
      <c r="EMM978" s="26"/>
      <c r="EMN978" s="26"/>
      <c r="EMO978" s="26"/>
      <c r="EMP978" s="26"/>
      <c r="EMQ978" s="26"/>
      <c r="EMR978" s="26"/>
      <c r="EMS978" s="26"/>
      <c r="EMT978" s="26"/>
      <c r="EMU978" s="26"/>
      <c r="EMV978" s="26"/>
      <c r="EMW978" s="26"/>
      <c r="EMX978" s="26"/>
      <c r="EMY978" s="26"/>
      <c r="EMZ978" s="26"/>
      <c r="ENA978" s="26"/>
      <c r="ENB978" s="26"/>
      <c r="ENC978" s="26"/>
      <c r="END978" s="26"/>
      <c r="ENE978" s="26"/>
      <c r="ENF978" s="26"/>
      <c r="ENG978" s="26"/>
      <c r="ENH978" s="26"/>
      <c r="ENI978" s="26"/>
      <c r="ENJ978" s="26"/>
      <c r="ENK978" s="26"/>
      <c r="ENL978" s="26"/>
      <c r="ENM978" s="26"/>
      <c r="ENN978" s="26"/>
      <c r="ENO978" s="26"/>
      <c r="ENP978" s="26"/>
      <c r="ENQ978" s="26"/>
      <c r="ENR978" s="26"/>
      <c r="ENS978" s="26"/>
      <c r="ENT978" s="26"/>
      <c r="ENU978" s="26"/>
      <c r="ENV978" s="26"/>
      <c r="ENW978" s="26"/>
      <c r="ENX978" s="26"/>
      <c r="ENY978" s="26"/>
      <c r="ENZ978" s="26"/>
      <c r="EOA978" s="26"/>
      <c r="EOB978" s="26"/>
      <c r="EOC978" s="26"/>
      <c r="EOD978" s="26"/>
      <c r="EOE978" s="26"/>
      <c r="EOF978" s="26"/>
      <c r="EOG978" s="26"/>
      <c r="EOH978" s="26"/>
      <c r="EOI978" s="26"/>
      <c r="EOJ978" s="26"/>
      <c r="EOK978" s="26"/>
      <c r="EOL978" s="26"/>
      <c r="EOM978" s="26"/>
      <c r="EON978" s="26"/>
      <c r="EOO978" s="26"/>
      <c r="EOP978" s="26"/>
      <c r="EOQ978" s="26"/>
      <c r="EOR978" s="26"/>
      <c r="EOS978" s="26"/>
      <c r="EOT978" s="26"/>
      <c r="EOU978" s="26"/>
      <c r="EOV978" s="26"/>
      <c r="EOW978" s="26"/>
      <c r="EOX978" s="26"/>
      <c r="EOY978" s="26"/>
      <c r="EOZ978" s="26"/>
      <c r="EPA978" s="26"/>
      <c r="EPB978" s="26"/>
      <c r="EPC978" s="26"/>
      <c r="EPD978" s="26"/>
      <c r="EPE978" s="26"/>
      <c r="EPF978" s="26"/>
      <c r="EPG978" s="26"/>
      <c r="EPH978" s="26"/>
      <c r="EPI978" s="26"/>
      <c r="EPJ978" s="26"/>
      <c r="EPK978" s="26"/>
      <c r="EPL978" s="26"/>
      <c r="EPM978" s="26"/>
      <c r="EPN978" s="26"/>
      <c r="EPO978" s="26"/>
      <c r="EPP978" s="26"/>
      <c r="EPQ978" s="26"/>
      <c r="EPR978" s="26"/>
      <c r="EPS978" s="26"/>
      <c r="EPT978" s="26"/>
      <c r="EPU978" s="26"/>
      <c r="EPV978" s="26"/>
      <c r="EPW978" s="26"/>
      <c r="EPX978" s="26"/>
      <c r="EPY978" s="26"/>
      <c r="EPZ978" s="26"/>
      <c r="EQA978" s="26"/>
      <c r="EQB978" s="26"/>
      <c r="EQC978" s="26"/>
      <c r="EQD978" s="26"/>
      <c r="EQE978" s="26"/>
      <c r="EQF978" s="26"/>
      <c r="EQG978" s="26"/>
      <c r="EQH978" s="26"/>
      <c r="EQI978" s="26"/>
      <c r="EQJ978" s="26"/>
      <c r="EQK978" s="26"/>
      <c r="EQL978" s="26"/>
      <c r="EQM978" s="26"/>
      <c r="EQN978" s="26"/>
      <c r="EQO978" s="26"/>
      <c r="EQP978" s="26"/>
      <c r="EQQ978" s="26"/>
      <c r="EQR978" s="26"/>
      <c r="EQS978" s="26"/>
      <c r="EQT978" s="26"/>
      <c r="EQU978" s="26"/>
      <c r="EQV978" s="26"/>
      <c r="EQW978" s="26"/>
      <c r="EQX978" s="26"/>
      <c r="EQY978" s="26"/>
      <c r="EQZ978" s="26"/>
      <c r="ERA978" s="26"/>
      <c r="ERB978" s="26"/>
      <c r="ERC978" s="26"/>
      <c r="ERD978" s="26"/>
      <c r="ERE978" s="26"/>
      <c r="ERF978" s="26"/>
      <c r="ERG978" s="26"/>
      <c r="ERH978" s="26"/>
      <c r="ERI978" s="26"/>
      <c r="ERJ978" s="26"/>
      <c r="ERK978" s="26"/>
      <c r="ERL978" s="26"/>
      <c r="ERM978" s="26"/>
      <c r="ERN978" s="26"/>
      <c r="ERO978" s="26"/>
      <c r="ERP978" s="26"/>
      <c r="ERQ978" s="26"/>
      <c r="ERR978" s="26"/>
      <c r="ERS978" s="26"/>
      <c r="ERT978" s="26"/>
      <c r="ERU978" s="26"/>
      <c r="ERV978" s="26"/>
      <c r="ERW978" s="26"/>
      <c r="ERX978" s="26"/>
      <c r="ERY978" s="26"/>
      <c r="ERZ978" s="26"/>
      <c r="ESA978" s="26"/>
      <c r="ESB978" s="26"/>
      <c r="ESC978" s="26"/>
      <c r="ESD978" s="26"/>
      <c r="ESE978" s="26"/>
      <c r="ESF978" s="26"/>
      <c r="ESG978" s="26"/>
      <c r="ESH978" s="26"/>
      <c r="ESI978" s="26"/>
      <c r="ESJ978" s="26"/>
      <c r="ESK978" s="26"/>
      <c r="ESL978" s="26"/>
      <c r="ESM978" s="26"/>
      <c r="ESN978" s="26"/>
      <c r="ESO978" s="26"/>
      <c r="ESP978" s="26"/>
      <c r="ESQ978" s="26"/>
      <c r="ESR978" s="26"/>
      <c r="ESS978" s="26"/>
      <c r="EST978" s="26"/>
      <c r="ESU978" s="26"/>
      <c r="ESV978" s="26"/>
      <c r="ESW978" s="26"/>
      <c r="ESX978" s="26"/>
      <c r="ESY978" s="26"/>
      <c r="ESZ978" s="26"/>
      <c r="ETA978" s="26"/>
      <c r="ETB978" s="26"/>
      <c r="ETC978" s="26"/>
      <c r="ETD978" s="26"/>
      <c r="ETE978" s="26"/>
      <c r="ETF978" s="26"/>
      <c r="ETG978" s="26"/>
      <c r="ETH978" s="26"/>
      <c r="ETI978" s="26"/>
      <c r="ETJ978" s="26"/>
      <c r="ETK978" s="26"/>
      <c r="ETL978" s="26"/>
      <c r="ETM978" s="26"/>
      <c r="ETN978" s="26"/>
      <c r="ETO978" s="26"/>
      <c r="ETP978" s="26"/>
      <c r="ETQ978" s="26"/>
      <c r="ETR978" s="26"/>
      <c r="ETS978" s="26"/>
      <c r="ETT978" s="26"/>
      <c r="ETU978" s="26"/>
      <c r="ETV978" s="26"/>
      <c r="ETW978" s="26"/>
      <c r="ETX978" s="26"/>
      <c r="ETY978" s="26"/>
      <c r="ETZ978" s="26"/>
      <c r="EUA978" s="26"/>
      <c r="EUB978" s="26"/>
      <c r="EUC978" s="26"/>
      <c r="EUD978" s="26"/>
      <c r="EUE978" s="26"/>
      <c r="EUF978" s="26"/>
      <c r="EUG978" s="26"/>
      <c r="EUH978" s="26"/>
      <c r="EUI978" s="26"/>
      <c r="EUJ978" s="26"/>
      <c r="EUK978" s="26"/>
      <c r="EUL978" s="26"/>
      <c r="EUM978" s="26"/>
      <c r="EUN978" s="26"/>
      <c r="EUO978" s="26"/>
      <c r="EUP978" s="26"/>
      <c r="EUQ978" s="26"/>
      <c r="EUR978" s="26"/>
      <c r="EUS978" s="26"/>
      <c r="EUT978" s="26"/>
      <c r="EUU978" s="26"/>
      <c r="EUV978" s="26"/>
      <c r="EUW978" s="26"/>
      <c r="EUX978" s="26"/>
      <c r="EUY978" s="26"/>
      <c r="EUZ978" s="26"/>
      <c r="EVA978" s="26"/>
      <c r="EVB978" s="26"/>
      <c r="EVC978" s="26"/>
      <c r="EVD978" s="26"/>
      <c r="EVE978" s="26"/>
      <c r="EVF978" s="26"/>
      <c r="EVG978" s="26"/>
      <c r="EVH978" s="26"/>
      <c r="EVI978" s="26"/>
      <c r="EVJ978" s="26"/>
      <c r="EVK978" s="26"/>
      <c r="EVL978" s="26"/>
      <c r="EVM978" s="26"/>
      <c r="EVN978" s="26"/>
      <c r="EVO978" s="26"/>
      <c r="EVP978" s="26"/>
      <c r="EVQ978" s="26"/>
      <c r="EVR978" s="26"/>
      <c r="EVS978" s="26"/>
      <c r="EVT978" s="26"/>
      <c r="EVU978" s="26"/>
      <c r="EVV978" s="26"/>
      <c r="EVW978" s="26"/>
      <c r="EVX978" s="26"/>
      <c r="EVY978" s="26"/>
      <c r="EVZ978" s="26"/>
      <c r="EWA978" s="26"/>
      <c r="EWB978" s="26"/>
      <c r="EWC978" s="26"/>
      <c r="EWD978" s="26"/>
      <c r="EWE978" s="26"/>
      <c r="EWF978" s="26"/>
      <c r="EWG978" s="26"/>
      <c r="EWH978" s="26"/>
      <c r="EWI978" s="26"/>
      <c r="EWJ978" s="26"/>
      <c r="EWK978" s="26"/>
      <c r="EWL978" s="26"/>
      <c r="EWM978" s="26"/>
      <c r="EWN978" s="26"/>
      <c r="EWO978" s="26"/>
      <c r="EWP978" s="26"/>
      <c r="EWQ978" s="26"/>
      <c r="EWR978" s="26"/>
      <c r="EWS978" s="26"/>
      <c r="EWT978" s="26"/>
      <c r="EWU978" s="26"/>
      <c r="EWV978" s="26"/>
      <c r="EWW978" s="26"/>
      <c r="EWX978" s="26"/>
      <c r="EWY978" s="26"/>
      <c r="EWZ978" s="26"/>
      <c r="EXA978" s="26"/>
      <c r="EXB978" s="26"/>
      <c r="EXC978" s="26"/>
      <c r="EXD978" s="26"/>
      <c r="EXE978" s="26"/>
      <c r="EXF978" s="26"/>
      <c r="EXG978" s="26"/>
      <c r="EXH978" s="26"/>
      <c r="EXI978" s="26"/>
      <c r="EXJ978" s="26"/>
      <c r="EXK978" s="26"/>
      <c r="EXL978" s="26"/>
      <c r="EXM978" s="26"/>
      <c r="EXN978" s="26"/>
      <c r="EXO978" s="26"/>
      <c r="EXP978" s="26"/>
      <c r="EXQ978" s="26"/>
      <c r="EXR978" s="26"/>
      <c r="EXS978" s="26"/>
      <c r="EXT978" s="26"/>
      <c r="EXU978" s="26"/>
      <c r="EXV978" s="26"/>
      <c r="EXW978" s="26"/>
      <c r="EXX978" s="26"/>
      <c r="EXY978" s="26"/>
      <c r="EXZ978" s="26"/>
      <c r="EYA978" s="26"/>
      <c r="EYB978" s="26"/>
      <c r="EYC978" s="26"/>
      <c r="EYD978" s="26"/>
      <c r="EYE978" s="26"/>
      <c r="EYF978" s="26"/>
      <c r="EYG978" s="26"/>
      <c r="EYH978" s="26"/>
      <c r="EYI978" s="26"/>
      <c r="EYJ978" s="26"/>
      <c r="EYK978" s="26"/>
      <c r="EYL978" s="26"/>
      <c r="EYM978" s="26"/>
      <c r="EYN978" s="26"/>
      <c r="EYO978" s="26"/>
      <c r="EYP978" s="26"/>
      <c r="EYQ978" s="26"/>
      <c r="EYR978" s="26"/>
      <c r="EYS978" s="26"/>
      <c r="EYT978" s="26"/>
      <c r="EYU978" s="26"/>
      <c r="EYV978" s="26"/>
      <c r="EYW978" s="26"/>
      <c r="EYX978" s="26"/>
      <c r="EYY978" s="26"/>
      <c r="EYZ978" s="26"/>
      <c r="EZA978" s="26"/>
      <c r="EZB978" s="26"/>
      <c r="EZC978" s="26"/>
      <c r="EZD978" s="26"/>
      <c r="EZE978" s="26"/>
      <c r="EZF978" s="26"/>
      <c r="EZG978" s="26"/>
      <c r="EZH978" s="26"/>
      <c r="EZI978" s="26"/>
      <c r="EZJ978" s="26"/>
      <c r="EZK978" s="26"/>
      <c r="EZL978" s="26"/>
      <c r="EZM978" s="26"/>
      <c r="EZN978" s="26"/>
      <c r="EZO978" s="26"/>
      <c r="EZP978" s="26"/>
      <c r="EZQ978" s="26"/>
      <c r="EZR978" s="26"/>
      <c r="EZS978" s="26"/>
      <c r="EZT978" s="26"/>
      <c r="EZU978" s="26"/>
      <c r="EZV978" s="26"/>
      <c r="EZW978" s="26"/>
      <c r="EZX978" s="26"/>
      <c r="EZY978" s="26"/>
      <c r="EZZ978" s="26"/>
      <c r="FAA978" s="26"/>
      <c r="FAB978" s="26"/>
      <c r="FAC978" s="26"/>
      <c r="FAD978" s="26"/>
      <c r="FAE978" s="26"/>
      <c r="FAF978" s="26"/>
      <c r="FAG978" s="26"/>
      <c r="FAH978" s="26"/>
      <c r="FAI978" s="26"/>
      <c r="FAJ978" s="26"/>
      <c r="FAK978" s="26"/>
      <c r="FAL978" s="26"/>
      <c r="FAM978" s="26"/>
      <c r="FAN978" s="26"/>
      <c r="FAO978" s="26"/>
      <c r="FAP978" s="26"/>
      <c r="FAQ978" s="26"/>
      <c r="FAR978" s="26"/>
      <c r="FAS978" s="26"/>
      <c r="FAT978" s="26"/>
      <c r="FAU978" s="26"/>
      <c r="FAV978" s="26"/>
      <c r="FAW978" s="26"/>
      <c r="FAX978" s="26"/>
      <c r="FAY978" s="26"/>
      <c r="FAZ978" s="26"/>
      <c r="FBA978" s="26"/>
      <c r="FBB978" s="26"/>
      <c r="FBC978" s="26"/>
      <c r="FBD978" s="26"/>
      <c r="FBE978" s="26"/>
      <c r="FBF978" s="26"/>
      <c r="FBG978" s="26"/>
      <c r="FBH978" s="26"/>
      <c r="FBI978" s="26"/>
      <c r="FBJ978" s="26"/>
      <c r="FBK978" s="26"/>
      <c r="FBL978" s="26"/>
      <c r="FBM978" s="26"/>
      <c r="FBN978" s="26"/>
      <c r="FBO978" s="26"/>
      <c r="FBP978" s="26"/>
      <c r="FBQ978" s="26"/>
      <c r="FBR978" s="26"/>
      <c r="FBS978" s="26"/>
      <c r="FBT978" s="26"/>
      <c r="FBU978" s="26"/>
      <c r="FBV978" s="26"/>
      <c r="FBW978" s="26"/>
      <c r="FBX978" s="26"/>
      <c r="FBY978" s="26"/>
      <c r="FBZ978" s="26"/>
      <c r="FCA978" s="26"/>
      <c r="FCB978" s="26"/>
      <c r="FCC978" s="26"/>
      <c r="FCD978" s="26"/>
      <c r="FCE978" s="26"/>
      <c r="FCF978" s="26"/>
      <c r="FCG978" s="26"/>
      <c r="FCH978" s="26"/>
      <c r="FCI978" s="26"/>
      <c r="FCJ978" s="26"/>
      <c r="FCK978" s="26"/>
      <c r="FCL978" s="26"/>
      <c r="FCM978" s="26"/>
      <c r="FCN978" s="26"/>
      <c r="FCO978" s="26"/>
      <c r="FCP978" s="26"/>
      <c r="FCQ978" s="26"/>
      <c r="FCR978" s="26"/>
      <c r="FCS978" s="26"/>
      <c r="FCT978" s="26"/>
      <c r="FCU978" s="26"/>
      <c r="FCV978" s="26"/>
      <c r="FCW978" s="26"/>
      <c r="FCX978" s="26"/>
      <c r="FCY978" s="26"/>
      <c r="FCZ978" s="26"/>
      <c r="FDA978" s="26"/>
      <c r="FDB978" s="26"/>
      <c r="FDC978" s="26"/>
      <c r="FDD978" s="26"/>
      <c r="FDE978" s="26"/>
      <c r="FDF978" s="26"/>
      <c r="FDG978" s="26"/>
      <c r="FDH978" s="26"/>
      <c r="FDI978" s="26"/>
      <c r="FDJ978" s="26"/>
      <c r="FDK978" s="26"/>
      <c r="FDL978" s="26"/>
      <c r="FDM978" s="26"/>
      <c r="FDN978" s="26"/>
      <c r="FDO978" s="26"/>
      <c r="FDP978" s="26"/>
      <c r="FDQ978" s="26"/>
      <c r="FDR978" s="26"/>
      <c r="FDS978" s="26"/>
      <c r="FDT978" s="26"/>
      <c r="FDU978" s="26"/>
      <c r="FDV978" s="26"/>
      <c r="FDW978" s="26"/>
      <c r="FDX978" s="26"/>
      <c r="FDY978" s="26"/>
      <c r="FDZ978" s="26"/>
      <c r="FEA978" s="26"/>
      <c r="FEB978" s="26"/>
      <c r="FEC978" s="26"/>
      <c r="FED978" s="26"/>
      <c r="FEE978" s="26"/>
      <c r="FEF978" s="26"/>
      <c r="FEG978" s="26"/>
      <c r="FEH978" s="26"/>
      <c r="FEI978" s="26"/>
      <c r="FEJ978" s="26"/>
      <c r="FEK978" s="26"/>
      <c r="FEL978" s="26"/>
      <c r="FEM978" s="26"/>
      <c r="FEN978" s="26"/>
      <c r="FEO978" s="26"/>
      <c r="FEP978" s="26"/>
      <c r="FEQ978" s="26"/>
      <c r="FER978" s="26"/>
      <c r="FES978" s="26"/>
      <c r="FET978" s="26"/>
      <c r="FEU978" s="26"/>
      <c r="FEV978" s="26"/>
      <c r="FEW978" s="26"/>
      <c r="FEX978" s="26"/>
      <c r="FEY978" s="26"/>
      <c r="FEZ978" s="26"/>
      <c r="FFA978" s="26"/>
      <c r="FFB978" s="26"/>
      <c r="FFC978" s="26"/>
      <c r="FFD978" s="26"/>
      <c r="FFE978" s="26"/>
      <c r="FFF978" s="26"/>
      <c r="FFG978" s="26"/>
      <c r="FFH978" s="26"/>
      <c r="FFI978" s="26"/>
      <c r="FFJ978" s="26"/>
      <c r="FFK978" s="26"/>
      <c r="FFL978" s="26"/>
      <c r="FFM978" s="26"/>
      <c r="FFN978" s="26"/>
      <c r="FFO978" s="26"/>
      <c r="FFP978" s="26"/>
      <c r="FFQ978" s="26"/>
      <c r="FFR978" s="26"/>
      <c r="FFS978" s="26"/>
      <c r="FFT978" s="26"/>
      <c r="FFU978" s="26"/>
      <c r="FFV978" s="26"/>
      <c r="FFW978" s="26"/>
      <c r="FFX978" s="26"/>
      <c r="FFY978" s="26"/>
      <c r="FFZ978" s="26"/>
      <c r="FGA978" s="26"/>
      <c r="FGB978" s="26"/>
      <c r="FGC978" s="26"/>
      <c r="FGD978" s="26"/>
      <c r="FGE978" s="26"/>
      <c r="FGF978" s="26"/>
      <c r="FGG978" s="26"/>
      <c r="FGH978" s="26"/>
      <c r="FGI978" s="26"/>
      <c r="FGJ978" s="26"/>
      <c r="FGK978" s="26"/>
      <c r="FGL978" s="26"/>
      <c r="FGM978" s="26"/>
      <c r="FGN978" s="26"/>
      <c r="FGO978" s="26"/>
      <c r="FGP978" s="26"/>
      <c r="FGQ978" s="26"/>
      <c r="FGR978" s="26"/>
      <c r="FGS978" s="26"/>
      <c r="FGT978" s="26"/>
      <c r="FGU978" s="26"/>
      <c r="FGV978" s="26"/>
      <c r="FGW978" s="26"/>
      <c r="FGX978" s="26"/>
      <c r="FGY978" s="26"/>
      <c r="FGZ978" s="26"/>
      <c r="FHA978" s="26"/>
      <c r="FHB978" s="26"/>
      <c r="FHC978" s="26"/>
      <c r="FHD978" s="26"/>
      <c r="FHE978" s="26"/>
      <c r="FHF978" s="26"/>
      <c r="FHG978" s="26"/>
      <c r="FHH978" s="26"/>
      <c r="FHI978" s="26"/>
      <c r="FHJ978" s="26"/>
      <c r="FHK978" s="26"/>
      <c r="FHL978" s="26"/>
      <c r="FHM978" s="26"/>
      <c r="FHN978" s="26"/>
      <c r="FHO978" s="26"/>
      <c r="FHP978" s="26"/>
      <c r="FHQ978" s="26"/>
      <c r="FHR978" s="26"/>
      <c r="FHS978" s="26"/>
      <c r="FHT978" s="26"/>
      <c r="FHU978" s="26"/>
      <c r="FHV978" s="26"/>
      <c r="FHW978" s="26"/>
      <c r="FHX978" s="26"/>
      <c r="FHY978" s="26"/>
      <c r="FHZ978" s="26"/>
      <c r="FIA978" s="26"/>
      <c r="FIB978" s="26"/>
      <c r="FIC978" s="26"/>
      <c r="FID978" s="26"/>
      <c r="FIE978" s="26"/>
      <c r="FIF978" s="26"/>
      <c r="FIG978" s="26"/>
      <c r="FIH978" s="26"/>
      <c r="FII978" s="26"/>
      <c r="FIJ978" s="26"/>
      <c r="FIK978" s="26"/>
      <c r="FIL978" s="26"/>
      <c r="FIM978" s="26"/>
      <c r="FIN978" s="26"/>
      <c r="FIO978" s="26"/>
      <c r="FIP978" s="26"/>
      <c r="FIQ978" s="26"/>
      <c r="FIR978" s="26"/>
      <c r="FIS978" s="26"/>
      <c r="FIT978" s="26"/>
      <c r="FIU978" s="26"/>
      <c r="FIV978" s="26"/>
      <c r="FIW978" s="26"/>
      <c r="FIX978" s="26"/>
      <c r="FIY978" s="26"/>
      <c r="FIZ978" s="26"/>
      <c r="FJA978" s="26"/>
      <c r="FJB978" s="26"/>
      <c r="FJC978" s="26"/>
      <c r="FJD978" s="26"/>
      <c r="FJE978" s="26"/>
      <c r="FJF978" s="26"/>
      <c r="FJG978" s="26"/>
      <c r="FJH978" s="26"/>
      <c r="FJI978" s="26"/>
      <c r="FJJ978" s="26"/>
      <c r="FJK978" s="26"/>
      <c r="FJL978" s="26"/>
      <c r="FJM978" s="26"/>
      <c r="FJN978" s="26"/>
      <c r="FJO978" s="26"/>
      <c r="FJP978" s="26"/>
      <c r="FJQ978" s="26"/>
      <c r="FJR978" s="26"/>
      <c r="FJS978" s="26"/>
      <c r="FJT978" s="26"/>
      <c r="FJU978" s="26"/>
      <c r="FJV978" s="26"/>
      <c r="FJW978" s="26"/>
      <c r="FJX978" s="26"/>
      <c r="FJY978" s="26"/>
      <c r="FJZ978" s="26"/>
      <c r="FKA978" s="26"/>
      <c r="FKB978" s="26"/>
      <c r="FKC978" s="26"/>
      <c r="FKD978" s="26"/>
      <c r="FKE978" s="26"/>
      <c r="FKF978" s="26"/>
      <c r="FKG978" s="26"/>
      <c r="FKH978" s="26"/>
      <c r="FKI978" s="26"/>
      <c r="FKJ978" s="26"/>
      <c r="FKK978" s="26"/>
      <c r="FKL978" s="26"/>
      <c r="FKM978" s="26"/>
      <c r="FKN978" s="26"/>
      <c r="FKO978" s="26"/>
      <c r="FKP978" s="26"/>
      <c r="FKQ978" s="26"/>
      <c r="FKR978" s="26"/>
      <c r="FKS978" s="26"/>
      <c r="FKT978" s="26"/>
      <c r="FKU978" s="26"/>
      <c r="FKV978" s="26"/>
      <c r="FKW978" s="26"/>
      <c r="FKX978" s="26"/>
      <c r="FKY978" s="26"/>
      <c r="FKZ978" s="26"/>
      <c r="FLA978" s="26"/>
      <c r="FLB978" s="26"/>
      <c r="FLC978" s="26"/>
      <c r="FLD978" s="26"/>
      <c r="FLE978" s="26"/>
      <c r="FLF978" s="26"/>
      <c r="FLG978" s="26"/>
      <c r="FLH978" s="26"/>
      <c r="FLI978" s="26"/>
      <c r="FLJ978" s="26"/>
      <c r="FLK978" s="26"/>
      <c r="FLL978" s="26"/>
      <c r="FLM978" s="26"/>
      <c r="FLN978" s="26"/>
      <c r="FLO978" s="26"/>
      <c r="FLP978" s="26"/>
      <c r="FLQ978" s="26"/>
      <c r="FLR978" s="26"/>
      <c r="FLS978" s="26"/>
      <c r="FLT978" s="26"/>
      <c r="FLU978" s="26"/>
      <c r="FLV978" s="26"/>
      <c r="FLW978" s="26"/>
      <c r="FLX978" s="26"/>
      <c r="FLY978" s="26"/>
      <c r="FLZ978" s="26"/>
      <c r="FMA978" s="26"/>
      <c r="FMB978" s="26"/>
      <c r="FMC978" s="26"/>
      <c r="FMD978" s="26"/>
      <c r="FME978" s="26"/>
      <c r="FMF978" s="26"/>
      <c r="FMG978" s="26"/>
      <c r="FMH978" s="26"/>
      <c r="FMI978" s="26"/>
      <c r="FMJ978" s="26"/>
      <c r="FMK978" s="26"/>
      <c r="FML978" s="26"/>
      <c r="FMM978" s="26"/>
      <c r="FMN978" s="26"/>
      <c r="FMO978" s="26"/>
      <c r="FMP978" s="26"/>
      <c r="FMQ978" s="26"/>
      <c r="FMR978" s="26"/>
      <c r="FMS978" s="26"/>
      <c r="FMT978" s="26"/>
      <c r="FMU978" s="26"/>
      <c r="FMV978" s="26"/>
      <c r="FMW978" s="26"/>
      <c r="FMX978" s="26"/>
      <c r="FMY978" s="26"/>
      <c r="FMZ978" s="26"/>
      <c r="FNA978" s="26"/>
      <c r="FNB978" s="26"/>
      <c r="FNC978" s="26"/>
      <c r="FND978" s="26"/>
      <c r="FNE978" s="26"/>
      <c r="FNF978" s="26"/>
      <c r="FNG978" s="26"/>
      <c r="FNH978" s="26"/>
      <c r="FNI978" s="26"/>
      <c r="FNJ978" s="26"/>
      <c r="FNK978" s="26"/>
      <c r="FNL978" s="26"/>
      <c r="FNM978" s="26"/>
      <c r="FNN978" s="26"/>
      <c r="FNO978" s="26"/>
      <c r="FNP978" s="26"/>
      <c r="FNQ978" s="26"/>
      <c r="FNR978" s="26"/>
      <c r="FNS978" s="26"/>
      <c r="FNT978" s="26"/>
      <c r="FNU978" s="26"/>
      <c r="FNV978" s="26"/>
      <c r="FNW978" s="26"/>
      <c r="FNX978" s="26"/>
      <c r="FNY978" s="26"/>
      <c r="FNZ978" s="26"/>
      <c r="FOA978" s="26"/>
      <c r="FOB978" s="26"/>
      <c r="FOC978" s="26"/>
      <c r="FOD978" s="26"/>
      <c r="FOE978" s="26"/>
      <c r="FOF978" s="26"/>
      <c r="FOG978" s="26"/>
      <c r="FOH978" s="26"/>
      <c r="FOI978" s="26"/>
      <c r="FOJ978" s="26"/>
      <c r="FOK978" s="26"/>
      <c r="FOL978" s="26"/>
      <c r="FOM978" s="26"/>
      <c r="FON978" s="26"/>
      <c r="FOO978" s="26"/>
      <c r="FOP978" s="26"/>
      <c r="FOQ978" s="26"/>
      <c r="FOR978" s="26"/>
      <c r="FOS978" s="26"/>
      <c r="FOT978" s="26"/>
      <c r="FOU978" s="26"/>
      <c r="FOV978" s="26"/>
      <c r="FOW978" s="26"/>
      <c r="FOX978" s="26"/>
      <c r="FOY978" s="26"/>
      <c r="FOZ978" s="26"/>
      <c r="FPA978" s="26"/>
      <c r="FPB978" s="26"/>
      <c r="FPC978" s="26"/>
      <c r="FPD978" s="26"/>
      <c r="FPE978" s="26"/>
      <c r="FPF978" s="26"/>
      <c r="FPG978" s="26"/>
      <c r="FPH978" s="26"/>
      <c r="FPI978" s="26"/>
      <c r="FPJ978" s="26"/>
      <c r="FPK978" s="26"/>
      <c r="FPL978" s="26"/>
      <c r="FPM978" s="26"/>
      <c r="FPN978" s="26"/>
      <c r="FPO978" s="26"/>
      <c r="FPP978" s="26"/>
      <c r="FPQ978" s="26"/>
      <c r="FPR978" s="26"/>
      <c r="FPS978" s="26"/>
      <c r="FPT978" s="26"/>
      <c r="FPU978" s="26"/>
      <c r="FPV978" s="26"/>
      <c r="FPW978" s="26"/>
      <c r="FPX978" s="26"/>
      <c r="FPY978" s="26"/>
      <c r="FPZ978" s="26"/>
      <c r="FQA978" s="26"/>
      <c r="FQB978" s="26"/>
      <c r="FQC978" s="26"/>
      <c r="FQD978" s="26"/>
      <c r="FQE978" s="26"/>
      <c r="FQF978" s="26"/>
      <c r="FQG978" s="26"/>
      <c r="FQH978" s="26"/>
      <c r="FQI978" s="26"/>
      <c r="FQJ978" s="26"/>
      <c r="FQK978" s="26"/>
      <c r="FQL978" s="26"/>
      <c r="FQM978" s="26"/>
      <c r="FQN978" s="26"/>
      <c r="FQO978" s="26"/>
      <c r="FQP978" s="26"/>
      <c r="FQQ978" s="26"/>
      <c r="FQR978" s="26"/>
      <c r="FQS978" s="26"/>
      <c r="FQT978" s="26"/>
      <c r="FQU978" s="26"/>
      <c r="FQV978" s="26"/>
      <c r="FQW978" s="26"/>
      <c r="FQX978" s="26"/>
      <c r="FQY978" s="26"/>
      <c r="FQZ978" s="26"/>
      <c r="FRA978" s="26"/>
      <c r="FRB978" s="26"/>
      <c r="FRC978" s="26"/>
      <c r="FRD978" s="26"/>
      <c r="FRE978" s="26"/>
      <c r="FRF978" s="26"/>
      <c r="FRG978" s="26"/>
      <c r="FRH978" s="26"/>
      <c r="FRI978" s="26"/>
      <c r="FRJ978" s="26"/>
      <c r="FRK978" s="26"/>
      <c r="FRL978" s="26"/>
      <c r="FRM978" s="26"/>
      <c r="FRN978" s="26"/>
      <c r="FRO978" s="26"/>
      <c r="FRP978" s="26"/>
      <c r="FRQ978" s="26"/>
      <c r="FRR978" s="26"/>
      <c r="FRS978" s="26"/>
      <c r="FRT978" s="26"/>
      <c r="FRU978" s="26"/>
      <c r="FRV978" s="26"/>
      <c r="FRW978" s="26"/>
      <c r="FRX978" s="26"/>
      <c r="FRY978" s="26"/>
      <c r="FRZ978" s="26"/>
      <c r="FSA978" s="26"/>
      <c r="FSB978" s="26"/>
      <c r="FSC978" s="26"/>
      <c r="FSD978" s="26"/>
      <c r="FSE978" s="26"/>
      <c r="FSF978" s="26"/>
      <c r="FSG978" s="26"/>
      <c r="FSH978" s="26"/>
      <c r="FSI978" s="26"/>
      <c r="FSJ978" s="26"/>
      <c r="FSK978" s="26"/>
      <c r="FSL978" s="26"/>
      <c r="FSM978" s="26"/>
      <c r="FSN978" s="26"/>
      <c r="FSO978" s="26"/>
      <c r="FSP978" s="26"/>
      <c r="FSQ978" s="26"/>
      <c r="FSR978" s="26"/>
      <c r="FSS978" s="26"/>
      <c r="FST978" s="26"/>
      <c r="FSU978" s="26"/>
      <c r="FSV978" s="26"/>
      <c r="FSW978" s="26"/>
      <c r="FSX978" s="26"/>
      <c r="FSY978" s="26"/>
      <c r="FSZ978" s="26"/>
      <c r="FTA978" s="26"/>
      <c r="FTB978" s="26"/>
      <c r="FTC978" s="26"/>
      <c r="FTD978" s="26"/>
      <c r="FTE978" s="26"/>
      <c r="FTF978" s="26"/>
      <c r="FTG978" s="26"/>
      <c r="FTH978" s="26"/>
      <c r="FTI978" s="26"/>
      <c r="FTJ978" s="26"/>
      <c r="FTK978" s="26"/>
      <c r="FTL978" s="26"/>
      <c r="FTM978" s="26"/>
      <c r="FTN978" s="26"/>
      <c r="FTO978" s="26"/>
      <c r="FTP978" s="26"/>
      <c r="FTQ978" s="26"/>
      <c r="FTR978" s="26"/>
      <c r="FTS978" s="26"/>
      <c r="FTT978" s="26"/>
      <c r="FTU978" s="26"/>
      <c r="FTV978" s="26"/>
      <c r="FTW978" s="26"/>
      <c r="FTX978" s="26"/>
      <c r="FTY978" s="26"/>
      <c r="FTZ978" s="26"/>
      <c r="FUA978" s="26"/>
      <c r="FUB978" s="26"/>
      <c r="FUC978" s="26"/>
      <c r="FUD978" s="26"/>
      <c r="FUE978" s="26"/>
      <c r="FUF978" s="26"/>
      <c r="FUG978" s="26"/>
      <c r="FUH978" s="26"/>
      <c r="FUI978" s="26"/>
      <c r="FUJ978" s="26"/>
      <c r="FUK978" s="26"/>
      <c r="FUL978" s="26"/>
      <c r="FUM978" s="26"/>
      <c r="FUN978" s="26"/>
      <c r="FUO978" s="26"/>
      <c r="FUP978" s="26"/>
      <c r="FUQ978" s="26"/>
      <c r="FUR978" s="26"/>
      <c r="FUS978" s="26"/>
      <c r="FUT978" s="26"/>
      <c r="FUU978" s="26"/>
      <c r="FUV978" s="26"/>
      <c r="FUW978" s="26"/>
      <c r="FUX978" s="26"/>
      <c r="FUY978" s="26"/>
      <c r="FUZ978" s="26"/>
      <c r="FVA978" s="26"/>
      <c r="FVB978" s="26"/>
      <c r="FVC978" s="26"/>
      <c r="FVD978" s="26"/>
      <c r="FVE978" s="26"/>
      <c r="FVF978" s="26"/>
      <c r="FVG978" s="26"/>
      <c r="FVH978" s="26"/>
      <c r="FVI978" s="26"/>
      <c r="FVJ978" s="26"/>
      <c r="FVK978" s="26"/>
      <c r="FVL978" s="26"/>
      <c r="FVM978" s="26"/>
      <c r="FVN978" s="26"/>
      <c r="FVO978" s="26"/>
      <c r="FVP978" s="26"/>
      <c r="FVQ978" s="26"/>
      <c r="FVR978" s="26"/>
      <c r="FVS978" s="26"/>
      <c r="FVT978" s="26"/>
      <c r="FVU978" s="26"/>
      <c r="FVV978" s="26"/>
      <c r="FVW978" s="26"/>
      <c r="FVX978" s="26"/>
      <c r="FVY978" s="26"/>
      <c r="FVZ978" s="26"/>
      <c r="FWA978" s="26"/>
      <c r="FWB978" s="26"/>
      <c r="FWC978" s="26"/>
      <c r="FWD978" s="26"/>
      <c r="FWE978" s="26"/>
      <c r="FWF978" s="26"/>
      <c r="FWG978" s="26"/>
      <c r="FWH978" s="26"/>
      <c r="FWI978" s="26"/>
      <c r="FWJ978" s="26"/>
      <c r="FWK978" s="26"/>
      <c r="FWL978" s="26"/>
      <c r="FWM978" s="26"/>
      <c r="FWN978" s="26"/>
      <c r="FWO978" s="26"/>
      <c r="FWP978" s="26"/>
      <c r="FWQ978" s="26"/>
      <c r="FWR978" s="26"/>
      <c r="FWS978" s="26"/>
      <c r="FWT978" s="26"/>
      <c r="FWU978" s="26"/>
      <c r="FWV978" s="26"/>
      <c r="FWW978" s="26"/>
      <c r="FWX978" s="26"/>
      <c r="FWY978" s="26"/>
      <c r="FWZ978" s="26"/>
      <c r="FXA978" s="26"/>
      <c r="FXB978" s="26"/>
      <c r="FXC978" s="26"/>
      <c r="FXD978" s="26"/>
      <c r="FXE978" s="26"/>
      <c r="FXF978" s="26"/>
      <c r="FXG978" s="26"/>
      <c r="FXH978" s="26"/>
      <c r="FXI978" s="26"/>
      <c r="FXJ978" s="26"/>
      <c r="FXK978" s="26"/>
      <c r="FXL978" s="26"/>
      <c r="FXM978" s="26"/>
      <c r="FXN978" s="26"/>
      <c r="FXO978" s="26"/>
      <c r="FXP978" s="26"/>
      <c r="FXQ978" s="26"/>
      <c r="FXR978" s="26"/>
      <c r="FXS978" s="26"/>
      <c r="FXT978" s="26"/>
      <c r="FXU978" s="26"/>
      <c r="FXV978" s="26"/>
      <c r="FXW978" s="26"/>
      <c r="FXX978" s="26"/>
      <c r="FXY978" s="26"/>
      <c r="FXZ978" s="26"/>
      <c r="FYA978" s="26"/>
      <c r="FYB978" s="26"/>
      <c r="FYC978" s="26"/>
      <c r="FYD978" s="26"/>
      <c r="FYE978" s="26"/>
      <c r="FYF978" s="26"/>
      <c r="FYG978" s="26"/>
      <c r="FYH978" s="26"/>
      <c r="FYI978" s="26"/>
      <c r="FYJ978" s="26"/>
      <c r="FYK978" s="26"/>
      <c r="FYL978" s="26"/>
      <c r="FYM978" s="26"/>
      <c r="FYN978" s="26"/>
      <c r="FYO978" s="26"/>
      <c r="FYP978" s="26"/>
      <c r="FYQ978" s="26"/>
      <c r="FYR978" s="26"/>
      <c r="FYS978" s="26"/>
      <c r="FYT978" s="26"/>
      <c r="FYU978" s="26"/>
      <c r="FYV978" s="26"/>
      <c r="FYW978" s="26"/>
      <c r="FYX978" s="26"/>
      <c r="FYY978" s="26"/>
      <c r="FYZ978" s="26"/>
      <c r="FZA978" s="26"/>
      <c r="FZB978" s="26"/>
      <c r="FZC978" s="26"/>
      <c r="FZD978" s="26"/>
      <c r="FZE978" s="26"/>
      <c r="FZF978" s="26"/>
      <c r="FZG978" s="26"/>
      <c r="FZH978" s="26"/>
      <c r="FZI978" s="26"/>
      <c r="FZJ978" s="26"/>
      <c r="FZK978" s="26"/>
      <c r="FZL978" s="26"/>
      <c r="FZM978" s="26"/>
      <c r="FZN978" s="26"/>
      <c r="FZO978" s="26"/>
      <c r="FZP978" s="26"/>
      <c r="FZQ978" s="26"/>
      <c r="FZR978" s="26"/>
      <c r="FZS978" s="26"/>
      <c r="FZT978" s="26"/>
      <c r="FZU978" s="26"/>
      <c r="FZV978" s="26"/>
      <c r="FZW978" s="26"/>
      <c r="FZX978" s="26"/>
      <c r="FZY978" s="26"/>
      <c r="FZZ978" s="26"/>
      <c r="GAA978" s="26"/>
      <c r="GAB978" s="26"/>
      <c r="GAC978" s="26"/>
      <c r="GAD978" s="26"/>
      <c r="GAE978" s="26"/>
      <c r="GAF978" s="26"/>
      <c r="GAG978" s="26"/>
      <c r="GAH978" s="26"/>
      <c r="GAI978" s="26"/>
      <c r="GAJ978" s="26"/>
      <c r="GAK978" s="26"/>
      <c r="GAL978" s="26"/>
      <c r="GAM978" s="26"/>
      <c r="GAN978" s="26"/>
      <c r="GAO978" s="26"/>
      <c r="GAP978" s="26"/>
      <c r="GAQ978" s="26"/>
      <c r="GAR978" s="26"/>
      <c r="GAS978" s="26"/>
      <c r="GAT978" s="26"/>
      <c r="GAU978" s="26"/>
      <c r="GAV978" s="26"/>
      <c r="GAW978" s="26"/>
      <c r="GAX978" s="26"/>
      <c r="GAY978" s="26"/>
      <c r="GAZ978" s="26"/>
      <c r="GBA978" s="26"/>
      <c r="GBB978" s="26"/>
      <c r="GBC978" s="26"/>
      <c r="GBD978" s="26"/>
      <c r="GBE978" s="26"/>
      <c r="GBF978" s="26"/>
      <c r="GBG978" s="26"/>
      <c r="GBH978" s="26"/>
      <c r="GBI978" s="26"/>
      <c r="GBJ978" s="26"/>
      <c r="GBK978" s="26"/>
      <c r="GBL978" s="26"/>
      <c r="GBM978" s="26"/>
      <c r="GBN978" s="26"/>
      <c r="GBO978" s="26"/>
      <c r="GBP978" s="26"/>
      <c r="GBQ978" s="26"/>
      <c r="GBR978" s="26"/>
      <c r="GBS978" s="26"/>
      <c r="GBT978" s="26"/>
      <c r="GBU978" s="26"/>
      <c r="GBV978" s="26"/>
      <c r="GBW978" s="26"/>
      <c r="GBX978" s="26"/>
      <c r="GBY978" s="26"/>
      <c r="GBZ978" s="26"/>
      <c r="GCA978" s="26"/>
      <c r="GCB978" s="26"/>
      <c r="GCC978" s="26"/>
      <c r="GCD978" s="26"/>
      <c r="GCE978" s="26"/>
      <c r="GCF978" s="26"/>
      <c r="GCG978" s="26"/>
      <c r="GCH978" s="26"/>
      <c r="GCI978" s="26"/>
      <c r="GCJ978" s="26"/>
      <c r="GCK978" s="26"/>
      <c r="GCL978" s="26"/>
      <c r="GCM978" s="26"/>
      <c r="GCN978" s="26"/>
      <c r="GCO978" s="26"/>
      <c r="GCP978" s="26"/>
      <c r="GCQ978" s="26"/>
      <c r="GCR978" s="26"/>
      <c r="GCS978" s="26"/>
      <c r="GCT978" s="26"/>
      <c r="GCU978" s="26"/>
      <c r="GCV978" s="26"/>
      <c r="GCW978" s="26"/>
      <c r="GCX978" s="26"/>
      <c r="GCY978" s="26"/>
      <c r="GCZ978" s="26"/>
      <c r="GDA978" s="26"/>
      <c r="GDB978" s="26"/>
      <c r="GDC978" s="26"/>
      <c r="GDD978" s="26"/>
      <c r="GDE978" s="26"/>
      <c r="GDF978" s="26"/>
      <c r="GDG978" s="26"/>
      <c r="GDH978" s="26"/>
      <c r="GDI978" s="26"/>
      <c r="GDJ978" s="26"/>
      <c r="GDK978" s="26"/>
      <c r="GDL978" s="26"/>
      <c r="GDM978" s="26"/>
      <c r="GDN978" s="26"/>
      <c r="GDO978" s="26"/>
      <c r="GDP978" s="26"/>
      <c r="GDQ978" s="26"/>
      <c r="GDR978" s="26"/>
      <c r="GDS978" s="26"/>
      <c r="GDT978" s="26"/>
      <c r="GDU978" s="26"/>
      <c r="GDV978" s="26"/>
      <c r="GDW978" s="26"/>
      <c r="GDX978" s="26"/>
      <c r="GDY978" s="26"/>
      <c r="GDZ978" s="26"/>
      <c r="GEA978" s="26"/>
      <c r="GEB978" s="26"/>
      <c r="GEC978" s="26"/>
      <c r="GED978" s="26"/>
      <c r="GEE978" s="26"/>
      <c r="GEF978" s="26"/>
      <c r="GEG978" s="26"/>
      <c r="GEH978" s="26"/>
      <c r="GEI978" s="26"/>
      <c r="GEJ978" s="26"/>
      <c r="GEK978" s="26"/>
      <c r="GEL978" s="26"/>
      <c r="GEM978" s="26"/>
      <c r="GEN978" s="26"/>
      <c r="GEO978" s="26"/>
      <c r="GEP978" s="26"/>
      <c r="GEQ978" s="26"/>
      <c r="GER978" s="26"/>
      <c r="GES978" s="26"/>
      <c r="GET978" s="26"/>
      <c r="GEU978" s="26"/>
      <c r="GEV978" s="26"/>
      <c r="GEW978" s="26"/>
      <c r="GEX978" s="26"/>
      <c r="GEY978" s="26"/>
      <c r="GEZ978" s="26"/>
      <c r="GFA978" s="26"/>
      <c r="GFB978" s="26"/>
      <c r="GFC978" s="26"/>
      <c r="GFD978" s="26"/>
      <c r="GFE978" s="26"/>
      <c r="GFF978" s="26"/>
      <c r="GFG978" s="26"/>
      <c r="GFH978" s="26"/>
      <c r="GFI978" s="26"/>
      <c r="GFJ978" s="26"/>
      <c r="GFK978" s="26"/>
      <c r="GFL978" s="26"/>
      <c r="GFM978" s="26"/>
      <c r="GFN978" s="26"/>
      <c r="GFO978" s="26"/>
      <c r="GFP978" s="26"/>
      <c r="GFQ978" s="26"/>
      <c r="GFR978" s="26"/>
      <c r="GFS978" s="26"/>
      <c r="GFT978" s="26"/>
      <c r="GFU978" s="26"/>
      <c r="GFV978" s="26"/>
      <c r="GFW978" s="26"/>
      <c r="GFX978" s="26"/>
      <c r="GFY978" s="26"/>
      <c r="GFZ978" s="26"/>
      <c r="GGA978" s="26"/>
      <c r="GGB978" s="26"/>
      <c r="GGC978" s="26"/>
      <c r="GGD978" s="26"/>
      <c r="GGE978" s="26"/>
      <c r="GGF978" s="26"/>
      <c r="GGG978" s="26"/>
      <c r="GGH978" s="26"/>
      <c r="GGI978" s="26"/>
      <c r="GGJ978" s="26"/>
      <c r="GGK978" s="26"/>
      <c r="GGL978" s="26"/>
      <c r="GGM978" s="26"/>
      <c r="GGN978" s="26"/>
      <c r="GGO978" s="26"/>
      <c r="GGP978" s="26"/>
      <c r="GGQ978" s="26"/>
      <c r="GGR978" s="26"/>
      <c r="GGS978" s="26"/>
      <c r="GGT978" s="26"/>
      <c r="GGU978" s="26"/>
      <c r="GGV978" s="26"/>
      <c r="GGW978" s="26"/>
      <c r="GGX978" s="26"/>
      <c r="GGY978" s="26"/>
      <c r="GGZ978" s="26"/>
      <c r="GHA978" s="26"/>
      <c r="GHB978" s="26"/>
      <c r="GHC978" s="26"/>
      <c r="GHD978" s="26"/>
      <c r="GHE978" s="26"/>
      <c r="GHF978" s="26"/>
      <c r="GHG978" s="26"/>
      <c r="GHH978" s="26"/>
      <c r="GHI978" s="26"/>
      <c r="GHJ978" s="26"/>
      <c r="GHK978" s="26"/>
      <c r="GHL978" s="26"/>
      <c r="GHM978" s="26"/>
      <c r="GHN978" s="26"/>
      <c r="GHO978" s="26"/>
      <c r="GHP978" s="26"/>
      <c r="GHQ978" s="26"/>
      <c r="GHR978" s="26"/>
      <c r="GHS978" s="26"/>
      <c r="GHT978" s="26"/>
      <c r="GHU978" s="26"/>
      <c r="GHV978" s="26"/>
      <c r="GHW978" s="26"/>
      <c r="GHX978" s="26"/>
      <c r="GHY978" s="26"/>
      <c r="GHZ978" s="26"/>
      <c r="GIA978" s="26"/>
      <c r="GIB978" s="26"/>
      <c r="GIC978" s="26"/>
      <c r="GID978" s="26"/>
      <c r="GIE978" s="26"/>
      <c r="GIF978" s="26"/>
      <c r="GIG978" s="26"/>
      <c r="GIH978" s="26"/>
      <c r="GII978" s="26"/>
      <c r="GIJ978" s="26"/>
      <c r="GIK978" s="26"/>
      <c r="GIL978" s="26"/>
      <c r="GIM978" s="26"/>
      <c r="GIN978" s="26"/>
      <c r="GIO978" s="26"/>
      <c r="GIP978" s="26"/>
      <c r="GIQ978" s="26"/>
      <c r="GIR978" s="26"/>
      <c r="GIS978" s="26"/>
      <c r="GIT978" s="26"/>
      <c r="GIU978" s="26"/>
      <c r="GIV978" s="26"/>
      <c r="GIW978" s="26"/>
      <c r="GIX978" s="26"/>
      <c r="GIY978" s="26"/>
      <c r="GIZ978" s="26"/>
      <c r="GJA978" s="26"/>
      <c r="GJB978" s="26"/>
      <c r="GJC978" s="26"/>
      <c r="GJD978" s="26"/>
      <c r="GJE978" s="26"/>
      <c r="GJF978" s="26"/>
      <c r="GJG978" s="26"/>
      <c r="GJH978" s="26"/>
      <c r="GJI978" s="26"/>
      <c r="GJJ978" s="26"/>
      <c r="GJK978" s="26"/>
      <c r="GJL978" s="26"/>
      <c r="GJM978" s="26"/>
      <c r="GJN978" s="26"/>
      <c r="GJO978" s="26"/>
      <c r="GJP978" s="26"/>
      <c r="GJQ978" s="26"/>
      <c r="GJR978" s="26"/>
      <c r="GJS978" s="26"/>
      <c r="GJT978" s="26"/>
      <c r="GJU978" s="26"/>
      <c r="GJV978" s="26"/>
      <c r="GJW978" s="26"/>
      <c r="GJX978" s="26"/>
      <c r="GJY978" s="26"/>
      <c r="GJZ978" s="26"/>
      <c r="GKA978" s="26"/>
      <c r="GKB978" s="26"/>
      <c r="GKC978" s="26"/>
      <c r="GKD978" s="26"/>
      <c r="GKE978" s="26"/>
      <c r="GKF978" s="26"/>
      <c r="GKG978" s="26"/>
      <c r="GKH978" s="26"/>
      <c r="GKI978" s="26"/>
      <c r="GKJ978" s="26"/>
      <c r="GKK978" s="26"/>
      <c r="GKL978" s="26"/>
      <c r="GKM978" s="26"/>
      <c r="GKN978" s="26"/>
      <c r="GKO978" s="26"/>
      <c r="GKP978" s="26"/>
      <c r="GKQ978" s="26"/>
      <c r="GKR978" s="26"/>
      <c r="GKS978" s="26"/>
      <c r="GKT978" s="26"/>
      <c r="GKU978" s="26"/>
      <c r="GKV978" s="26"/>
      <c r="GKW978" s="26"/>
      <c r="GKX978" s="26"/>
      <c r="GKY978" s="26"/>
      <c r="GKZ978" s="26"/>
      <c r="GLA978" s="26"/>
      <c r="GLB978" s="26"/>
      <c r="GLC978" s="26"/>
      <c r="GLD978" s="26"/>
      <c r="GLE978" s="26"/>
      <c r="GLF978" s="26"/>
      <c r="GLG978" s="26"/>
      <c r="GLH978" s="26"/>
      <c r="GLI978" s="26"/>
      <c r="GLJ978" s="26"/>
      <c r="GLK978" s="26"/>
      <c r="GLL978" s="26"/>
      <c r="GLM978" s="26"/>
      <c r="GLN978" s="26"/>
      <c r="GLO978" s="26"/>
      <c r="GLP978" s="26"/>
      <c r="GLQ978" s="26"/>
      <c r="GLR978" s="26"/>
      <c r="GLS978" s="26"/>
      <c r="GLT978" s="26"/>
      <c r="GLU978" s="26"/>
      <c r="GLV978" s="26"/>
      <c r="GLW978" s="26"/>
      <c r="GLX978" s="26"/>
      <c r="GLY978" s="26"/>
      <c r="GLZ978" s="26"/>
      <c r="GMA978" s="26"/>
      <c r="GMB978" s="26"/>
      <c r="GMC978" s="26"/>
      <c r="GMD978" s="26"/>
      <c r="GME978" s="26"/>
      <c r="GMF978" s="26"/>
      <c r="GMG978" s="26"/>
      <c r="GMH978" s="26"/>
      <c r="GMI978" s="26"/>
      <c r="GMJ978" s="26"/>
      <c r="GMK978" s="26"/>
      <c r="GML978" s="26"/>
      <c r="GMM978" s="26"/>
      <c r="GMN978" s="26"/>
      <c r="GMO978" s="26"/>
      <c r="GMP978" s="26"/>
      <c r="GMQ978" s="26"/>
      <c r="GMR978" s="26"/>
      <c r="GMS978" s="26"/>
      <c r="GMT978" s="26"/>
      <c r="GMU978" s="26"/>
      <c r="GMV978" s="26"/>
      <c r="GMW978" s="26"/>
      <c r="GMX978" s="26"/>
      <c r="GMY978" s="26"/>
      <c r="GMZ978" s="26"/>
      <c r="GNA978" s="26"/>
      <c r="GNB978" s="26"/>
      <c r="GNC978" s="26"/>
      <c r="GND978" s="26"/>
      <c r="GNE978" s="26"/>
      <c r="GNF978" s="26"/>
      <c r="GNG978" s="26"/>
      <c r="GNH978" s="26"/>
      <c r="GNI978" s="26"/>
      <c r="GNJ978" s="26"/>
      <c r="GNK978" s="26"/>
      <c r="GNL978" s="26"/>
      <c r="GNM978" s="26"/>
      <c r="GNN978" s="26"/>
      <c r="GNO978" s="26"/>
      <c r="GNP978" s="26"/>
      <c r="GNQ978" s="26"/>
      <c r="GNR978" s="26"/>
      <c r="GNS978" s="26"/>
      <c r="GNT978" s="26"/>
      <c r="GNU978" s="26"/>
      <c r="GNV978" s="26"/>
      <c r="GNW978" s="26"/>
      <c r="GNX978" s="26"/>
      <c r="GNY978" s="26"/>
      <c r="GNZ978" s="26"/>
      <c r="GOA978" s="26"/>
      <c r="GOB978" s="26"/>
      <c r="GOC978" s="26"/>
      <c r="GOD978" s="26"/>
      <c r="GOE978" s="26"/>
      <c r="GOF978" s="26"/>
      <c r="GOG978" s="26"/>
      <c r="GOH978" s="26"/>
      <c r="GOI978" s="26"/>
      <c r="GOJ978" s="26"/>
      <c r="GOK978" s="26"/>
      <c r="GOL978" s="26"/>
      <c r="GOM978" s="26"/>
      <c r="GON978" s="26"/>
      <c r="GOO978" s="26"/>
      <c r="GOP978" s="26"/>
      <c r="GOQ978" s="26"/>
      <c r="GOR978" s="26"/>
      <c r="GOS978" s="26"/>
      <c r="GOT978" s="26"/>
      <c r="GOU978" s="26"/>
      <c r="GOV978" s="26"/>
      <c r="GOW978" s="26"/>
      <c r="GOX978" s="26"/>
      <c r="GOY978" s="26"/>
      <c r="GOZ978" s="26"/>
      <c r="GPA978" s="26"/>
      <c r="GPB978" s="26"/>
      <c r="GPC978" s="26"/>
      <c r="GPD978" s="26"/>
      <c r="GPE978" s="26"/>
      <c r="GPF978" s="26"/>
      <c r="GPG978" s="26"/>
      <c r="GPH978" s="26"/>
      <c r="GPI978" s="26"/>
      <c r="GPJ978" s="26"/>
      <c r="GPK978" s="26"/>
      <c r="GPL978" s="26"/>
      <c r="GPM978" s="26"/>
      <c r="GPN978" s="26"/>
      <c r="GPO978" s="26"/>
      <c r="GPP978" s="26"/>
      <c r="GPQ978" s="26"/>
      <c r="GPR978" s="26"/>
      <c r="GPS978" s="26"/>
      <c r="GPT978" s="26"/>
      <c r="GPU978" s="26"/>
      <c r="GPV978" s="26"/>
      <c r="GPW978" s="26"/>
      <c r="GPX978" s="26"/>
      <c r="GPY978" s="26"/>
      <c r="GPZ978" s="26"/>
      <c r="GQA978" s="26"/>
      <c r="GQB978" s="26"/>
      <c r="GQC978" s="26"/>
      <c r="GQD978" s="26"/>
      <c r="GQE978" s="26"/>
      <c r="GQF978" s="26"/>
      <c r="GQG978" s="26"/>
      <c r="GQH978" s="26"/>
      <c r="GQI978" s="26"/>
      <c r="GQJ978" s="26"/>
      <c r="GQK978" s="26"/>
      <c r="GQL978" s="26"/>
      <c r="GQM978" s="26"/>
      <c r="GQN978" s="26"/>
      <c r="GQO978" s="26"/>
      <c r="GQP978" s="26"/>
      <c r="GQQ978" s="26"/>
      <c r="GQR978" s="26"/>
      <c r="GQS978" s="26"/>
      <c r="GQT978" s="26"/>
      <c r="GQU978" s="26"/>
      <c r="GQV978" s="26"/>
      <c r="GQW978" s="26"/>
      <c r="GQX978" s="26"/>
      <c r="GQY978" s="26"/>
      <c r="GQZ978" s="26"/>
      <c r="GRA978" s="26"/>
      <c r="GRB978" s="26"/>
      <c r="GRC978" s="26"/>
      <c r="GRD978" s="26"/>
      <c r="GRE978" s="26"/>
      <c r="GRF978" s="26"/>
      <c r="GRG978" s="26"/>
      <c r="GRH978" s="26"/>
      <c r="GRI978" s="26"/>
      <c r="GRJ978" s="26"/>
      <c r="GRK978" s="26"/>
      <c r="GRL978" s="26"/>
      <c r="GRM978" s="26"/>
      <c r="GRN978" s="26"/>
      <c r="GRO978" s="26"/>
      <c r="GRP978" s="26"/>
      <c r="GRQ978" s="26"/>
      <c r="GRR978" s="26"/>
      <c r="GRS978" s="26"/>
      <c r="GRT978" s="26"/>
      <c r="GRU978" s="26"/>
      <c r="GRV978" s="26"/>
      <c r="GRW978" s="26"/>
      <c r="GRX978" s="26"/>
      <c r="GRY978" s="26"/>
      <c r="GRZ978" s="26"/>
      <c r="GSA978" s="26"/>
      <c r="GSB978" s="26"/>
      <c r="GSC978" s="26"/>
      <c r="GSD978" s="26"/>
      <c r="GSE978" s="26"/>
      <c r="GSF978" s="26"/>
      <c r="GSG978" s="26"/>
      <c r="GSH978" s="26"/>
      <c r="GSI978" s="26"/>
      <c r="GSJ978" s="26"/>
      <c r="GSK978" s="26"/>
      <c r="GSL978" s="26"/>
      <c r="GSM978" s="26"/>
      <c r="GSN978" s="26"/>
      <c r="GSO978" s="26"/>
      <c r="GSP978" s="26"/>
      <c r="GSQ978" s="26"/>
      <c r="GSR978" s="26"/>
      <c r="GSS978" s="26"/>
      <c r="GST978" s="26"/>
      <c r="GSU978" s="26"/>
      <c r="GSV978" s="26"/>
      <c r="GSW978" s="26"/>
      <c r="GSX978" s="26"/>
      <c r="GSY978" s="26"/>
      <c r="GSZ978" s="26"/>
      <c r="GTA978" s="26"/>
      <c r="GTB978" s="26"/>
      <c r="GTC978" s="26"/>
      <c r="GTD978" s="26"/>
      <c r="GTE978" s="26"/>
      <c r="GTF978" s="26"/>
      <c r="GTG978" s="26"/>
      <c r="GTH978" s="26"/>
      <c r="GTI978" s="26"/>
      <c r="GTJ978" s="26"/>
      <c r="GTK978" s="26"/>
      <c r="GTL978" s="26"/>
      <c r="GTM978" s="26"/>
      <c r="GTN978" s="26"/>
      <c r="GTO978" s="26"/>
      <c r="GTP978" s="26"/>
      <c r="GTQ978" s="26"/>
      <c r="GTR978" s="26"/>
      <c r="GTS978" s="26"/>
      <c r="GTT978" s="26"/>
      <c r="GTU978" s="26"/>
      <c r="GTV978" s="26"/>
      <c r="GTW978" s="26"/>
      <c r="GTX978" s="26"/>
      <c r="GTY978" s="26"/>
      <c r="GTZ978" s="26"/>
      <c r="GUA978" s="26"/>
      <c r="GUB978" s="26"/>
      <c r="GUC978" s="26"/>
      <c r="GUD978" s="26"/>
      <c r="GUE978" s="26"/>
      <c r="GUF978" s="26"/>
      <c r="GUG978" s="26"/>
      <c r="GUH978" s="26"/>
      <c r="GUI978" s="26"/>
      <c r="GUJ978" s="26"/>
      <c r="GUK978" s="26"/>
      <c r="GUL978" s="26"/>
      <c r="GUM978" s="26"/>
      <c r="GUN978" s="26"/>
      <c r="GUO978" s="26"/>
      <c r="GUP978" s="26"/>
      <c r="GUQ978" s="26"/>
      <c r="GUR978" s="26"/>
      <c r="GUS978" s="26"/>
      <c r="GUT978" s="26"/>
      <c r="GUU978" s="26"/>
      <c r="GUV978" s="26"/>
      <c r="GUW978" s="26"/>
      <c r="GUX978" s="26"/>
      <c r="GUY978" s="26"/>
      <c r="GUZ978" s="26"/>
      <c r="GVA978" s="26"/>
      <c r="GVB978" s="26"/>
      <c r="GVC978" s="26"/>
      <c r="GVD978" s="26"/>
      <c r="GVE978" s="26"/>
      <c r="GVF978" s="26"/>
      <c r="GVG978" s="26"/>
      <c r="GVH978" s="26"/>
      <c r="GVI978" s="26"/>
      <c r="GVJ978" s="26"/>
      <c r="GVK978" s="26"/>
      <c r="GVL978" s="26"/>
      <c r="GVM978" s="26"/>
      <c r="GVN978" s="26"/>
      <c r="GVO978" s="26"/>
      <c r="GVP978" s="26"/>
      <c r="GVQ978" s="26"/>
      <c r="GVR978" s="26"/>
      <c r="GVS978" s="26"/>
      <c r="GVT978" s="26"/>
      <c r="GVU978" s="26"/>
      <c r="GVV978" s="26"/>
      <c r="GVW978" s="26"/>
      <c r="GVX978" s="26"/>
      <c r="GVY978" s="26"/>
      <c r="GVZ978" s="26"/>
      <c r="GWA978" s="26"/>
      <c r="GWB978" s="26"/>
      <c r="GWC978" s="26"/>
      <c r="GWD978" s="26"/>
      <c r="GWE978" s="26"/>
      <c r="GWF978" s="26"/>
      <c r="GWG978" s="26"/>
      <c r="GWH978" s="26"/>
      <c r="GWI978" s="26"/>
      <c r="GWJ978" s="26"/>
      <c r="GWK978" s="26"/>
      <c r="GWL978" s="26"/>
      <c r="GWM978" s="26"/>
      <c r="GWN978" s="26"/>
      <c r="GWO978" s="26"/>
      <c r="GWP978" s="26"/>
      <c r="GWQ978" s="26"/>
      <c r="GWR978" s="26"/>
      <c r="GWS978" s="26"/>
      <c r="GWT978" s="26"/>
      <c r="GWU978" s="26"/>
      <c r="GWV978" s="26"/>
      <c r="GWW978" s="26"/>
      <c r="GWX978" s="26"/>
      <c r="GWY978" s="26"/>
      <c r="GWZ978" s="26"/>
      <c r="GXA978" s="26"/>
      <c r="GXB978" s="26"/>
      <c r="GXC978" s="26"/>
      <c r="GXD978" s="26"/>
      <c r="GXE978" s="26"/>
      <c r="GXF978" s="26"/>
      <c r="GXG978" s="26"/>
      <c r="GXH978" s="26"/>
      <c r="GXI978" s="26"/>
      <c r="GXJ978" s="26"/>
      <c r="GXK978" s="26"/>
      <c r="GXL978" s="26"/>
      <c r="GXM978" s="26"/>
      <c r="GXN978" s="26"/>
      <c r="GXO978" s="26"/>
      <c r="GXP978" s="26"/>
      <c r="GXQ978" s="26"/>
      <c r="GXR978" s="26"/>
      <c r="GXS978" s="26"/>
      <c r="GXT978" s="26"/>
      <c r="GXU978" s="26"/>
      <c r="GXV978" s="26"/>
      <c r="GXW978" s="26"/>
      <c r="GXX978" s="26"/>
      <c r="GXY978" s="26"/>
      <c r="GXZ978" s="26"/>
      <c r="GYA978" s="26"/>
      <c r="GYB978" s="26"/>
      <c r="GYC978" s="26"/>
      <c r="GYD978" s="26"/>
      <c r="GYE978" s="26"/>
      <c r="GYF978" s="26"/>
      <c r="GYG978" s="26"/>
      <c r="GYH978" s="26"/>
      <c r="GYI978" s="26"/>
      <c r="GYJ978" s="26"/>
      <c r="GYK978" s="26"/>
      <c r="GYL978" s="26"/>
      <c r="GYM978" s="26"/>
      <c r="GYN978" s="26"/>
      <c r="GYO978" s="26"/>
      <c r="GYP978" s="26"/>
      <c r="GYQ978" s="26"/>
      <c r="GYR978" s="26"/>
      <c r="GYS978" s="26"/>
      <c r="GYT978" s="26"/>
      <c r="GYU978" s="26"/>
      <c r="GYV978" s="26"/>
      <c r="GYW978" s="26"/>
      <c r="GYX978" s="26"/>
      <c r="GYY978" s="26"/>
      <c r="GYZ978" s="26"/>
      <c r="GZA978" s="26"/>
      <c r="GZB978" s="26"/>
      <c r="GZC978" s="26"/>
      <c r="GZD978" s="26"/>
      <c r="GZE978" s="26"/>
      <c r="GZF978" s="26"/>
      <c r="GZG978" s="26"/>
      <c r="GZH978" s="26"/>
      <c r="GZI978" s="26"/>
      <c r="GZJ978" s="26"/>
      <c r="GZK978" s="26"/>
      <c r="GZL978" s="26"/>
      <c r="GZM978" s="26"/>
      <c r="GZN978" s="26"/>
      <c r="GZO978" s="26"/>
      <c r="GZP978" s="26"/>
      <c r="GZQ978" s="26"/>
      <c r="GZR978" s="26"/>
      <c r="GZS978" s="26"/>
      <c r="GZT978" s="26"/>
      <c r="GZU978" s="26"/>
      <c r="GZV978" s="26"/>
      <c r="GZW978" s="26"/>
      <c r="GZX978" s="26"/>
      <c r="GZY978" s="26"/>
      <c r="GZZ978" s="26"/>
      <c r="HAA978" s="26"/>
      <c r="HAB978" s="26"/>
      <c r="HAC978" s="26"/>
      <c r="HAD978" s="26"/>
      <c r="HAE978" s="26"/>
      <c r="HAF978" s="26"/>
      <c r="HAG978" s="26"/>
      <c r="HAH978" s="26"/>
      <c r="HAI978" s="26"/>
      <c r="HAJ978" s="26"/>
      <c r="HAK978" s="26"/>
      <c r="HAL978" s="26"/>
      <c r="HAM978" s="26"/>
      <c r="HAN978" s="26"/>
      <c r="HAO978" s="26"/>
      <c r="HAP978" s="26"/>
      <c r="HAQ978" s="26"/>
      <c r="HAR978" s="26"/>
      <c r="HAS978" s="26"/>
      <c r="HAT978" s="26"/>
      <c r="HAU978" s="26"/>
      <c r="HAV978" s="26"/>
      <c r="HAW978" s="26"/>
      <c r="HAX978" s="26"/>
      <c r="HAY978" s="26"/>
      <c r="HAZ978" s="26"/>
      <c r="HBA978" s="26"/>
      <c r="HBB978" s="26"/>
      <c r="HBC978" s="26"/>
      <c r="HBD978" s="26"/>
      <c r="HBE978" s="26"/>
      <c r="HBF978" s="26"/>
      <c r="HBG978" s="26"/>
      <c r="HBH978" s="26"/>
      <c r="HBI978" s="26"/>
      <c r="HBJ978" s="26"/>
      <c r="HBK978" s="26"/>
      <c r="HBL978" s="26"/>
      <c r="HBM978" s="26"/>
      <c r="HBN978" s="26"/>
      <c r="HBO978" s="26"/>
      <c r="HBP978" s="26"/>
      <c r="HBQ978" s="26"/>
      <c r="HBR978" s="26"/>
      <c r="HBS978" s="26"/>
      <c r="HBT978" s="26"/>
      <c r="HBU978" s="26"/>
      <c r="HBV978" s="26"/>
      <c r="HBW978" s="26"/>
      <c r="HBX978" s="26"/>
      <c r="HBY978" s="26"/>
      <c r="HBZ978" s="26"/>
      <c r="HCA978" s="26"/>
      <c r="HCB978" s="26"/>
      <c r="HCC978" s="26"/>
      <c r="HCD978" s="26"/>
      <c r="HCE978" s="26"/>
      <c r="HCF978" s="26"/>
      <c r="HCG978" s="26"/>
      <c r="HCH978" s="26"/>
      <c r="HCI978" s="26"/>
      <c r="HCJ978" s="26"/>
      <c r="HCK978" s="26"/>
      <c r="HCL978" s="26"/>
      <c r="HCM978" s="26"/>
      <c r="HCN978" s="26"/>
      <c r="HCO978" s="26"/>
      <c r="HCP978" s="26"/>
      <c r="HCQ978" s="26"/>
      <c r="HCR978" s="26"/>
      <c r="HCS978" s="26"/>
      <c r="HCT978" s="26"/>
      <c r="HCU978" s="26"/>
      <c r="HCV978" s="26"/>
      <c r="HCW978" s="26"/>
      <c r="HCX978" s="26"/>
      <c r="HCY978" s="26"/>
      <c r="HCZ978" s="26"/>
      <c r="HDA978" s="26"/>
      <c r="HDB978" s="26"/>
      <c r="HDC978" s="26"/>
      <c r="HDD978" s="26"/>
      <c r="HDE978" s="26"/>
      <c r="HDF978" s="26"/>
      <c r="HDG978" s="26"/>
      <c r="HDH978" s="26"/>
      <c r="HDI978" s="26"/>
      <c r="HDJ978" s="26"/>
      <c r="HDK978" s="26"/>
      <c r="HDL978" s="26"/>
      <c r="HDM978" s="26"/>
      <c r="HDN978" s="26"/>
      <c r="HDO978" s="26"/>
      <c r="HDP978" s="26"/>
      <c r="HDQ978" s="26"/>
      <c r="HDR978" s="26"/>
      <c r="HDS978" s="26"/>
      <c r="HDT978" s="26"/>
      <c r="HDU978" s="26"/>
      <c r="HDV978" s="26"/>
      <c r="HDW978" s="26"/>
      <c r="HDX978" s="26"/>
      <c r="HDY978" s="26"/>
      <c r="HDZ978" s="26"/>
      <c r="HEA978" s="26"/>
      <c r="HEB978" s="26"/>
      <c r="HEC978" s="26"/>
      <c r="HED978" s="26"/>
      <c r="HEE978" s="26"/>
      <c r="HEF978" s="26"/>
      <c r="HEG978" s="26"/>
      <c r="HEH978" s="26"/>
      <c r="HEI978" s="26"/>
      <c r="HEJ978" s="26"/>
      <c r="HEK978" s="26"/>
      <c r="HEL978" s="26"/>
      <c r="HEM978" s="26"/>
      <c r="HEN978" s="26"/>
      <c r="HEO978" s="26"/>
      <c r="HEP978" s="26"/>
      <c r="HEQ978" s="26"/>
      <c r="HER978" s="26"/>
      <c r="HES978" s="26"/>
      <c r="HET978" s="26"/>
      <c r="HEU978" s="26"/>
      <c r="HEV978" s="26"/>
      <c r="HEW978" s="26"/>
      <c r="HEX978" s="26"/>
      <c r="HEY978" s="26"/>
      <c r="HEZ978" s="26"/>
      <c r="HFA978" s="26"/>
      <c r="HFB978" s="26"/>
      <c r="HFC978" s="26"/>
      <c r="HFD978" s="26"/>
      <c r="HFE978" s="26"/>
      <c r="HFF978" s="26"/>
      <c r="HFG978" s="26"/>
      <c r="HFH978" s="26"/>
      <c r="HFI978" s="26"/>
      <c r="HFJ978" s="26"/>
      <c r="HFK978" s="26"/>
      <c r="HFL978" s="26"/>
      <c r="HFM978" s="26"/>
      <c r="HFN978" s="26"/>
      <c r="HFO978" s="26"/>
      <c r="HFP978" s="26"/>
      <c r="HFQ978" s="26"/>
      <c r="HFR978" s="26"/>
      <c r="HFS978" s="26"/>
      <c r="HFT978" s="26"/>
      <c r="HFU978" s="26"/>
      <c r="HFV978" s="26"/>
      <c r="HFW978" s="26"/>
      <c r="HFX978" s="26"/>
      <c r="HFY978" s="26"/>
      <c r="HFZ978" s="26"/>
      <c r="HGA978" s="26"/>
      <c r="HGB978" s="26"/>
      <c r="HGC978" s="26"/>
      <c r="HGD978" s="26"/>
      <c r="HGE978" s="26"/>
      <c r="HGF978" s="26"/>
      <c r="HGG978" s="26"/>
      <c r="HGH978" s="26"/>
      <c r="HGI978" s="26"/>
      <c r="HGJ978" s="26"/>
      <c r="HGK978" s="26"/>
      <c r="HGL978" s="26"/>
      <c r="HGM978" s="26"/>
      <c r="HGN978" s="26"/>
      <c r="HGO978" s="26"/>
      <c r="HGP978" s="26"/>
      <c r="HGQ978" s="26"/>
      <c r="HGR978" s="26"/>
      <c r="HGS978" s="26"/>
      <c r="HGT978" s="26"/>
      <c r="HGU978" s="26"/>
      <c r="HGV978" s="26"/>
      <c r="HGW978" s="26"/>
      <c r="HGX978" s="26"/>
      <c r="HGY978" s="26"/>
      <c r="HGZ978" s="26"/>
      <c r="HHA978" s="26"/>
      <c r="HHB978" s="26"/>
      <c r="HHC978" s="26"/>
      <c r="HHD978" s="26"/>
      <c r="HHE978" s="26"/>
      <c r="HHF978" s="26"/>
      <c r="HHG978" s="26"/>
      <c r="HHH978" s="26"/>
      <c r="HHI978" s="26"/>
      <c r="HHJ978" s="26"/>
      <c r="HHK978" s="26"/>
      <c r="HHL978" s="26"/>
      <c r="HHM978" s="26"/>
      <c r="HHN978" s="26"/>
      <c r="HHO978" s="26"/>
      <c r="HHP978" s="26"/>
      <c r="HHQ978" s="26"/>
      <c r="HHR978" s="26"/>
      <c r="HHS978" s="26"/>
      <c r="HHT978" s="26"/>
      <c r="HHU978" s="26"/>
      <c r="HHV978" s="26"/>
      <c r="HHW978" s="26"/>
      <c r="HHX978" s="26"/>
      <c r="HHY978" s="26"/>
      <c r="HHZ978" s="26"/>
      <c r="HIA978" s="26"/>
      <c r="HIB978" s="26"/>
      <c r="HIC978" s="26"/>
      <c r="HID978" s="26"/>
      <c r="HIE978" s="26"/>
      <c r="HIF978" s="26"/>
      <c r="HIG978" s="26"/>
      <c r="HIH978" s="26"/>
      <c r="HII978" s="26"/>
      <c r="HIJ978" s="26"/>
      <c r="HIK978" s="26"/>
      <c r="HIL978" s="26"/>
      <c r="HIM978" s="26"/>
      <c r="HIN978" s="26"/>
      <c r="HIO978" s="26"/>
      <c r="HIP978" s="26"/>
      <c r="HIQ978" s="26"/>
      <c r="HIR978" s="26"/>
      <c r="HIS978" s="26"/>
      <c r="HIT978" s="26"/>
      <c r="HIU978" s="26"/>
      <c r="HIV978" s="26"/>
      <c r="HIW978" s="26"/>
      <c r="HIX978" s="26"/>
      <c r="HIY978" s="26"/>
      <c r="HIZ978" s="26"/>
      <c r="HJA978" s="26"/>
      <c r="HJB978" s="26"/>
      <c r="HJC978" s="26"/>
      <c r="HJD978" s="26"/>
      <c r="HJE978" s="26"/>
      <c r="HJF978" s="26"/>
      <c r="HJG978" s="26"/>
      <c r="HJH978" s="26"/>
      <c r="HJI978" s="26"/>
      <c r="HJJ978" s="26"/>
      <c r="HJK978" s="26"/>
      <c r="HJL978" s="26"/>
      <c r="HJM978" s="26"/>
      <c r="HJN978" s="26"/>
      <c r="HJO978" s="26"/>
      <c r="HJP978" s="26"/>
      <c r="HJQ978" s="26"/>
      <c r="HJR978" s="26"/>
      <c r="HJS978" s="26"/>
      <c r="HJT978" s="26"/>
      <c r="HJU978" s="26"/>
      <c r="HJV978" s="26"/>
      <c r="HJW978" s="26"/>
      <c r="HJX978" s="26"/>
      <c r="HJY978" s="26"/>
      <c r="HJZ978" s="26"/>
      <c r="HKA978" s="26"/>
      <c r="HKB978" s="26"/>
      <c r="HKC978" s="26"/>
      <c r="HKD978" s="26"/>
      <c r="HKE978" s="26"/>
      <c r="HKF978" s="26"/>
      <c r="HKG978" s="26"/>
      <c r="HKH978" s="26"/>
      <c r="HKI978" s="26"/>
      <c r="HKJ978" s="26"/>
      <c r="HKK978" s="26"/>
      <c r="HKL978" s="26"/>
      <c r="HKM978" s="26"/>
      <c r="HKN978" s="26"/>
      <c r="HKO978" s="26"/>
      <c r="HKP978" s="26"/>
      <c r="HKQ978" s="26"/>
      <c r="HKR978" s="26"/>
      <c r="HKS978" s="26"/>
      <c r="HKT978" s="26"/>
      <c r="HKU978" s="26"/>
      <c r="HKV978" s="26"/>
      <c r="HKW978" s="26"/>
      <c r="HKX978" s="26"/>
      <c r="HKY978" s="26"/>
      <c r="HKZ978" s="26"/>
      <c r="HLA978" s="26"/>
      <c r="HLB978" s="26"/>
      <c r="HLC978" s="26"/>
      <c r="HLD978" s="26"/>
      <c r="HLE978" s="26"/>
      <c r="HLF978" s="26"/>
      <c r="HLG978" s="26"/>
      <c r="HLH978" s="26"/>
      <c r="HLI978" s="26"/>
      <c r="HLJ978" s="26"/>
      <c r="HLK978" s="26"/>
      <c r="HLL978" s="26"/>
      <c r="HLM978" s="26"/>
      <c r="HLN978" s="26"/>
      <c r="HLO978" s="26"/>
      <c r="HLP978" s="26"/>
      <c r="HLQ978" s="26"/>
      <c r="HLR978" s="26"/>
      <c r="HLS978" s="26"/>
      <c r="HLT978" s="26"/>
      <c r="HLU978" s="26"/>
      <c r="HLV978" s="26"/>
      <c r="HLW978" s="26"/>
      <c r="HLX978" s="26"/>
      <c r="HLY978" s="26"/>
      <c r="HLZ978" s="26"/>
      <c r="HMA978" s="26"/>
      <c r="HMB978" s="26"/>
      <c r="HMC978" s="26"/>
      <c r="HMD978" s="26"/>
      <c r="HME978" s="26"/>
      <c r="HMF978" s="26"/>
      <c r="HMG978" s="26"/>
      <c r="HMH978" s="26"/>
      <c r="HMI978" s="26"/>
      <c r="HMJ978" s="26"/>
      <c r="HMK978" s="26"/>
      <c r="HML978" s="26"/>
      <c r="HMM978" s="26"/>
      <c r="HMN978" s="26"/>
      <c r="HMO978" s="26"/>
      <c r="HMP978" s="26"/>
      <c r="HMQ978" s="26"/>
      <c r="HMR978" s="26"/>
      <c r="HMS978" s="26"/>
      <c r="HMT978" s="26"/>
      <c r="HMU978" s="26"/>
      <c r="HMV978" s="26"/>
      <c r="HMW978" s="26"/>
      <c r="HMX978" s="26"/>
      <c r="HMY978" s="26"/>
      <c r="HMZ978" s="26"/>
      <c r="HNA978" s="26"/>
      <c r="HNB978" s="26"/>
      <c r="HNC978" s="26"/>
      <c r="HND978" s="26"/>
      <c r="HNE978" s="26"/>
      <c r="HNF978" s="26"/>
      <c r="HNG978" s="26"/>
      <c r="HNH978" s="26"/>
      <c r="HNI978" s="26"/>
      <c r="HNJ978" s="26"/>
      <c r="HNK978" s="26"/>
      <c r="HNL978" s="26"/>
      <c r="HNM978" s="26"/>
      <c r="HNN978" s="26"/>
      <c r="HNO978" s="26"/>
      <c r="HNP978" s="26"/>
      <c r="HNQ978" s="26"/>
      <c r="HNR978" s="26"/>
      <c r="HNS978" s="26"/>
      <c r="HNT978" s="26"/>
      <c r="HNU978" s="26"/>
      <c r="HNV978" s="26"/>
      <c r="HNW978" s="26"/>
      <c r="HNX978" s="26"/>
      <c r="HNY978" s="26"/>
      <c r="HNZ978" s="26"/>
      <c r="HOA978" s="26"/>
      <c r="HOB978" s="26"/>
      <c r="HOC978" s="26"/>
      <c r="HOD978" s="26"/>
      <c r="HOE978" s="26"/>
      <c r="HOF978" s="26"/>
      <c r="HOG978" s="26"/>
      <c r="HOH978" s="26"/>
      <c r="HOI978" s="26"/>
      <c r="HOJ978" s="26"/>
      <c r="HOK978" s="26"/>
      <c r="HOL978" s="26"/>
      <c r="HOM978" s="26"/>
      <c r="HON978" s="26"/>
      <c r="HOO978" s="26"/>
      <c r="HOP978" s="26"/>
      <c r="HOQ978" s="26"/>
      <c r="HOR978" s="26"/>
      <c r="HOS978" s="26"/>
      <c r="HOT978" s="26"/>
      <c r="HOU978" s="26"/>
      <c r="HOV978" s="26"/>
      <c r="HOW978" s="26"/>
      <c r="HOX978" s="26"/>
      <c r="HOY978" s="26"/>
      <c r="HOZ978" s="26"/>
      <c r="HPA978" s="26"/>
      <c r="HPB978" s="26"/>
      <c r="HPC978" s="26"/>
      <c r="HPD978" s="26"/>
      <c r="HPE978" s="26"/>
      <c r="HPF978" s="26"/>
      <c r="HPG978" s="26"/>
      <c r="HPH978" s="26"/>
      <c r="HPI978" s="26"/>
      <c r="HPJ978" s="26"/>
      <c r="HPK978" s="26"/>
      <c r="HPL978" s="26"/>
      <c r="HPM978" s="26"/>
      <c r="HPN978" s="26"/>
      <c r="HPO978" s="26"/>
      <c r="HPP978" s="26"/>
      <c r="HPQ978" s="26"/>
      <c r="HPR978" s="26"/>
      <c r="HPS978" s="26"/>
      <c r="HPT978" s="26"/>
      <c r="HPU978" s="26"/>
      <c r="HPV978" s="26"/>
      <c r="HPW978" s="26"/>
      <c r="HPX978" s="26"/>
      <c r="HPY978" s="26"/>
      <c r="HPZ978" s="26"/>
      <c r="HQA978" s="26"/>
      <c r="HQB978" s="26"/>
      <c r="HQC978" s="26"/>
      <c r="HQD978" s="26"/>
      <c r="HQE978" s="26"/>
      <c r="HQF978" s="26"/>
      <c r="HQG978" s="26"/>
      <c r="HQH978" s="26"/>
      <c r="HQI978" s="26"/>
      <c r="HQJ978" s="26"/>
      <c r="HQK978" s="26"/>
      <c r="HQL978" s="26"/>
      <c r="HQM978" s="26"/>
      <c r="HQN978" s="26"/>
      <c r="HQO978" s="26"/>
      <c r="HQP978" s="26"/>
      <c r="HQQ978" s="26"/>
      <c r="HQR978" s="26"/>
      <c r="HQS978" s="26"/>
      <c r="HQT978" s="26"/>
      <c r="HQU978" s="26"/>
      <c r="HQV978" s="26"/>
      <c r="HQW978" s="26"/>
      <c r="HQX978" s="26"/>
      <c r="HQY978" s="26"/>
      <c r="HQZ978" s="26"/>
      <c r="HRA978" s="26"/>
      <c r="HRB978" s="26"/>
      <c r="HRC978" s="26"/>
      <c r="HRD978" s="26"/>
      <c r="HRE978" s="26"/>
      <c r="HRF978" s="26"/>
      <c r="HRG978" s="26"/>
      <c r="HRH978" s="26"/>
      <c r="HRI978" s="26"/>
      <c r="HRJ978" s="26"/>
      <c r="HRK978" s="26"/>
      <c r="HRL978" s="26"/>
      <c r="HRM978" s="26"/>
      <c r="HRN978" s="26"/>
      <c r="HRO978" s="26"/>
      <c r="HRP978" s="26"/>
      <c r="HRQ978" s="26"/>
      <c r="HRR978" s="26"/>
      <c r="HRS978" s="26"/>
      <c r="HRT978" s="26"/>
      <c r="HRU978" s="26"/>
      <c r="HRV978" s="26"/>
      <c r="HRW978" s="26"/>
      <c r="HRX978" s="26"/>
      <c r="HRY978" s="26"/>
      <c r="HRZ978" s="26"/>
      <c r="HSA978" s="26"/>
      <c r="HSB978" s="26"/>
      <c r="HSC978" s="26"/>
      <c r="HSD978" s="26"/>
      <c r="HSE978" s="26"/>
      <c r="HSF978" s="26"/>
      <c r="HSG978" s="26"/>
      <c r="HSH978" s="26"/>
      <c r="HSI978" s="26"/>
      <c r="HSJ978" s="26"/>
      <c r="HSK978" s="26"/>
      <c r="HSL978" s="26"/>
      <c r="HSM978" s="26"/>
      <c r="HSN978" s="26"/>
      <c r="HSO978" s="26"/>
      <c r="HSP978" s="26"/>
      <c r="HSQ978" s="26"/>
      <c r="HSR978" s="26"/>
      <c r="HSS978" s="26"/>
      <c r="HST978" s="26"/>
      <c r="HSU978" s="26"/>
      <c r="HSV978" s="26"/>
      <c r="HSW978" s="26"/>
      <c r="HSX978" s="26"/>
      <c r="HSY978" s="26"/>
      <c r="HSZ978" s="26"/>
      <c r="HTA978" s="26"/>
      <c r="HTB978" s="26"/>
      <c r="HTC978" s="26"/>
      <c r="HTD978" s="26"/>
      <c r="HTE978" s="26"/>
      <c r="HTF978" s="26"/>
      <c r="HTG978" s="26"/>
      <c r="HTH978" s="26"/>
      <c r="HTI978" s="26"/>
      <c r="HTJ978" s="26"/>
      <c r="HTK978" s="26"/>
      <c r="HTL978" s="26"/>
      <c r="HTM978" s="26"/>
      <c r="HTN978" s="26"/>
      <c r="HTO978" s="26"/>
      <c r="HTP978" s="26"/>
      <c r="HTQ978" s="26"/>
      <c r="HTR978" s="26"/>
      <c r="HTS978" s="26"/>
      <c r="HTT978" s="26"/>
      <c r="HTU978" s="26"/>
      <c r="HTV978" s="26"/>
      <c r="HTW978" s="26"/>
      <c r="HTX978" s="26"/>
      <c r="HTY978" s="26"/>
      <c r="HTZ978" s="26"/>
      <c r="HUA978" s="26"/>
      <c r="HUB978" s="26"/>
      <c r="HUC978" s="26"/>
      <c r="HUD978" s="26"/>
      <c r="HUE978" s="26"/>
      <c r="HUF978" s="26"/>
      <c r="HUG978" s="26"/>
      <c r="HUH978" s="26"/>
      <c r="HUI978" s="26"/>
      <c r="HUJ978" s="26"/>
      <c r="HUK978" s="26"/>
      <c r="HUL978" s="26"/>
      <c r="HUM978" s="26"/>
      <c r="HUN978" s="26"/>
      <c r="HUO978" s="26"/>
      <c r="HUP978" s="26"/>
      <c r="HUQ978" s="26"/>
      <c r="HUR978" s="26"/>
      <c r="HUS978" s="26"/>
      <c r="HUT978" s="26"/>
      <c r="HUU978" s="26"/>
      <c r="HUV978" s="26"/>
      <c r="HUW978" s="26"/>
      <c r="HUX978" s="26"/>
      <c r="HUY978" s="26"/>
      <c r="HUZ978" s="26"/>
      <c r="HVA978" s="26"/>
      <c r="HVB978" s="26"/>
      <c r="HVC978" s="26"/>
      <c r="HVD978" s="26"/>
      <c r="HVE978" s="26"/>
      <c r="HVF978" s="26"/>
      <c r="HVG978" s="26"/>
      <c r="HVH978" s="26"/>
      <c r="HVI978" s="26"/>
      <c r="HVJ978" s="26"/>
      <c r="HVK978" s="26"/>
      <c r="HVL978" s="26"/>
      <c r="HVM978" s="26"/>
      <c r="HVN978" s="26"/>
      <c r="HVO978" s="26"/>
      <c r="HVP978" s="26"/>
      <c r="HVQ978" s="26"/>
      <c r="HVR978" s="26"/>
      <c r="HVS978" s="26"/>
      <c r="HVT978" s="26"/>
      <c r="HVU978" s="26"/>
      <c r="HVV978" s="26"/>
      <c r="HVW978" s="26"/>
      <c r="HVX978" s="26"/>
      <c r="HVY978" s="26"/>
      <c r="HVZ978" s="26"/>
      <c r="HWA978" s="26"/>
      <c r="HWB978" s="26"/>
      <c r="HWC978" s="26"/>
      <c r="HWD978" s="26"/>
      <c r="HWE978" s="26"/>
      <c r="HWF978" s="26"/>
      <c r="HWG978" s="26"/>
      <c r="HWH978" s="26"/>
      <c r="HWI978" s="26"/>
      <c r="HWJ978" s="26"/>
      <c r="HWK978" s="26"/>
      <c r="HWL978" s="26"/>
      <c r="HWM978" s="26"/>
      <c r="HWN978" s="26"/>
      <c r="HWO978" s="26"/>
      <c r="HWP978" s="26"/>
      <c r="HWQ978" s="26"/>
      <c r="HWR978" s="26"/>
      <c r="HWS978" s="26"/>
      <c r="HWT978" s="26"/>
      <c r="HWU978" s="26"/>
      <c r="HWV978" s="26"/>
      <c r="HWW978" s="26"/>
      <c r="HWX978" s="26"/>
      <c r="HWY978" s="26"/>
      <c r="HWZ978" s="26"/>
      <c r="HXA978" s="26"/>
      <c r="HXB978" s="26"/>
      <c r="HXC978" s="26"/>
      <c r="HXD978" s="26"/>
      <c r="HXE978" s="26"/>
      <c r="HXF978" s="26"/>
      <c r="HXG978" s="26"/>
      <c r="HXH978" s="26"/>
      <c r="HXI978" s="26"/>
      <c r="HXJ978" s="26"/>
      <c r="HXK978" s="26"/>
      <c r="HXL978" s="26"/>
      <c r="HXM978" s="26"/>
      <c r="HXN978" s="26"/>
      <c r="HXO978" s="26"/>
      <c r="HXP978" s="26"/>
      <c r="HXQ978" s="26"/>
      <c r="HXR978" s="26"/>
      <c r="HXS978" s="26"/>
      <c r="HXT978" s="26"/>
      <c r="HXU978" s="26"/>
      <c r="HXV978" s="26"/>
      <c r="HXW978" s="26"/>
      <c r="HXX978" s="26"/>
      <c r="HXY978" s="26"/>
      <c r="HXZ978" s="26"/>
      <c r="HYA978" s="26"/>
      <c r="HYB978" s="26"/>
      <c r="HYC978" s="26"/>
      <c r="HYD978" s="26"/>
      <c r="HYE978" s="26"/>
      <c r="HYF978" s="26"/>
      <c r="HYG978" s="26"/>
      <c r="HYH978" s="26"/>
      <c r="HYI978" s="26"/>
      <c r="HYJ978" s="26"/>
      <c r="HYK978" s="26"/>
      <c r="HYL978" s="26"/>
      <c r="HYM978" s="26"/>
      <c r="HYN978" s="26"/>
      <c r="HYO978" s="26"/>
      <c r="HYP978" s="26"/>
      <c r="HYQ978" s="26"/>
      <c r="HYR978" s="26"/>
      <c r="HYS978" s="26"/>
      <c r="HYT978" s="26"/>
      <c r="HYU978" s="26"/>
      <c r="HYV978" s="26"/>
      <c r="HYW978" s="26"/>
      <c r="HYX978" s="26"/>
      <c r="HYY978" s="26"/>
      <c r="HYZ978" s="26"/>
      <c r="HZA978" s="26"/>
      <c r="HZB978" s="26"/>
      <c r="HZC978" s="26"/>
      <c r="HZD978" s="26"/>
      <c r="HZE978" s="26"/>
      <c r="HZF978" s="26"/>
      <c r="HZG978" s="26"/>
      <c r="HZH978" s="26"/>
      <c r="HZI978" s="26"/>
      <c r="HZJ978" s="26"/>
      <c r="HZK978" s="26"/>
      <c r="HZL978" s="26"/>
      <c r="HZM978" s="26"/>
      <c r="HZN978" s="26"/>
      <c r="HZO978" s="26"/>
      <c r="HZP978" s="26"/>
      <c r="HZQ978" s="26"/>
      <c r="HZR978" s="26"/>
      <c r="HZS978" s="26"/>
      <c r="HZT978" s="26"/>
      <c r="HZU978" s="26"/>
      <c r="HZV978" s="26"/>
      <c r="HZW978" s="26"/>
      <c r="HZX978" s="26"/>
      <c r="HZY978" s="26"/>
      <c r="HZZ978" s="26"/>
      <c r="IAA978" s="26"/>
      <c r="IAB978" s="26"/>
      <c r="IAC978" s="26"/>
      <c r="IAD978" s="26"/>
      <c r="IAE978" s="26"/>
      <c r="IAF978" s="26"/>
      <c r="IAG978" s="26"/>
      <c r="IAH978" s="26"/>
      <c r="IAI978" s="26"/>
      <c r="IAJ978" s="26"/>
      <c r="IAK978" s="26"/>
      <c r="IAL978" s="26"/>
      <c r="IAM978" s="26"/>
      <c r="IAN978" s="26"/>
      <c r="IAO978" s="26"/>
      <c r="IAP978" s="26"/>
      <c r="IAQ978" s="26"/>
      <c r="IAR978" s="26"/>
      <c r="IAS978" s="26"/>
      <c r="IAT978" s="26"/>
      <c r="IAU978" s="26"/>
      <c r="IAV978" s="26"/>
      <c r="IAW978" s="26"/>
      <c r="IAX978" s="26"/>
      <c r="IAY978" s="26"/>
      <c r="IAZ978" s="26"/>
      <c r="IBA978" s="26"/>
      <c r="IBB978" s="26"/>
      <c r="IBC978" s="26"/>
      <c r="IBD978" s="26"/>
      <c r="IBE978" s="26"/>
      <c r="IBF978" s="26"/>
      <c r="IBG978" s="26"/>
      <c r="IBH978" s="26"/>
      <c r="IBI978" s="26"/>
      <c r="IBJ978" s="26"/>
      <c r="IBK978" s="26"/>
      <c r="IBL978" s="26"/>
      <c r="IBM978" s="26"/>
      <c r="IBN978" s="26"/>
      <c r="IBO978" s="26"/>
      <c r="IBP978" s="26"/>
      <c r="IBQ978" s="26"/>
      <c r="IBR978" s="26"/>
      <c r="IBS978" s="26"/>
      <c r="IBT978" s="26"/>
      <c r="IBU978" s="26"/>
      <c r="IBV978" s="26"/>
      <c r="IBW978" s="26"/>
      <c r="IBX978" s="26"/>
      <c r="IBY978" s="26"/>
      <c r="IBZ978" s="26"/>
      <c r="ICA978" s="26"/>
      <c r="ICB978" s="26"/>
      <c r="ICC978" s="26"/>
      <c r="ICD978" s="26"/>
      <c r="ICE978" s="26"/>
      <c r="ICF978" s="26"/>
      <c r="ICG978" s="26"/>
      <c r="ICH978" s="26"/>
      <c r="ICI978" s="26"/>
      <c r="ICJ978" s="26"/>
      <c r="ICK978" s="26"/>
      <c r="ICL978" s="26"/>
      <c r="ICM978" s="26"/>
      <c r="ICN978" s="26"/>
      <c r="ICO978" s="26"/>
      <c r="ICP978" s="26"/>
      <c r="ICQ978" s="26"/>
      <c r="ICR978" s="26"/>
      <c r="ICS978" s="26"/>
      <c r="ICT978" s="26"/>
      <c r="ICU978" s="26"/>
      <c r="ICV978" s="26"/>
      <c r="ICW978" s="26"/>
      <c r="ICX978" s="26"/>
      <c r="ICY978" s="26"/>
      <c r="ICZ978" s="26"/>
      <c r="IDA978" s="26"/>
      <c r="IDB978" s="26"/>
      <c r="IDC978" s="26"/>
      <c r="IDD978" s="26"/>
      <c r="IDE978" s="26"/>
      <c r="IDF978" s="26"/>
      <c r="IDG978" s="26"/>
      <c r="IDH978" s="26"/>
      <c r="IDI978" s="26"/>
      <c r="IDJ978" s="26"/>
      <c r="IDK978" s="26"/>
      <c r="IDL978" s="26"/>
      <c r="IDM978" s="26"/>
      <c r="IDN978" s="26"/>
      <c r="IDO978" s="26"/>
      <c r="IDP978" s="26"/>
      <c r="IDQ978" s="26"/>
      <c r="IDR978" s="26"/>
      <c r="IDS978" s="26"/>
      <c r="IDT978" s="26"/>
      <c r="IDU978" s="26"/>
      <c r="IDV978" s="26"/>
      <c r="IDW978" s="26"/>
      <c r="IDX978" s="26"/>
      <c r="IDY978" s="26"/>
      <c r="IDZ978" s="26"/>
      <c r="IEA978" s="26"/>
      <c r="IEB978" s="26"/>
      <c r="IEC978" s="26"/>
      <c r="IED978" s="26"/>
      <c r="IEE978" s="26"/>
      <c r="IEF978" s="26"/>
      <c r="IEG978" s="26"/>
      <c r="IEH978" s="26"/>
      <c r="IEI978" s="26"/>
      <c r="IEJ978" s="26"/>
      <c r="IEK978" s="26"/>
      <c r="IEL978" s="26"/>
      <c r="IEM978" s="26"/>
      <c r="IEN978" s="26"/>
      <c r="IEO978" s="26"/>
      <c r="IEP978" s="26"/>
      <c r="IEQ978" s="26"/>
      <c r="IER978" s="26"/>
      <c r="IES978" s="26"/>
      <c r="IET978" s="26"/>
      <c r="IEU978" s="26"/>
      <c r="IEV978" s="26"/>
      <c r="IEW978" s="26"/>
      <c r="IEX978" s="26"/>
      <c r="IEY978" s="26"/>
      <c r="IEZ978" s="26"/>
      <c r="IFA978" s="26"/>
      <c r="IFB978" s="26"/>
      <c r="IFC978" s="26"/>
      <c r="IFD978" s="26"/>
      <c r="IFE978" s="26"/>
      <c r="IFF978" s="26"/>
      <c r="IFG978" s="26"/>
      <c r="IFH978" s="26"/>
      <c r="IFI978" s="26"/>
      <c r="IFJ978" s="26"/>
      <c r="IFK978" s="26"/>
      <c r="IFL978" s="26"/>
      <c r="IFM978" s="26"/>
      <c r="IFN978" s="26"/>
      <c r="IFO978" s="26"/>
      <c r="IFP978" s="26"/>
      <c r="IFQ978" s="26"/>
      <c r="IFR978" s="26"/>
      <c r="IFS978" s="26"/>
      <c r="IFT978" s="26"/>
      <c r="IFU978" s="26"/>
      <c r="IFV978" s="26"/>
      <c r="IFW978" s="26"/>
      <c r="IFX978" s="26"/>
      <c r="IFY978" s="26"/>
      <c r="IFZ978" s="26"/>
      <c r="IGA978" s="26"/>
      <c r="IGB978" s="26"/>
      <c r="IGC978" s="26"/>
      <c r="IGD978" s="26"/>
      <c r="IGE978" s="26"/>
      <c r="IGF978" s="26"/>
      <c r="IGG978" s="26"/>
      <c r="IGH978" s="26"/>
      <c r="IGI978" s="26"/>
      <c r="IGJ978" s="26"/>
      <c r="IGK978" s="26"/>
      <c r="IGL978" s="26"/>
      <c r="IGM978" s="26"/>
      <c r="IGN978" s="26"/>
      <c r="IGO978" s="26"/>
      <c r="IGP978" s="26"/>
      <c r="IGQ978" s="26"/>
      <c r="IGR978" s="26"/>
      <c r="IGS978" s="26"/>
      <c r="IGT978" s="26"/>
      <c r="IGU978" s="26"/>
      <c r="IGV978" s="26"/>
      <c r="IGW978" s="26"/>
      <c r="IGX978" s="26"/>
      <c r="IGY978" s="26"/>
      <c r="IGZ978" s="26"/>
      <c r="IHA978" s="26"/>
      <c r="IHB978" s="26"/>
      <c r="IHC978" s="26"/>
      <c r="IHD978" s="26"/>
      <c r="IHE978" s="26"/>
      <c r="IHF978" s="26"/>
      <c r="IHG978" s="26"/>
      <c r="IHH978" s="26"/>
      <c r="IHI978" s="26"/>
      <c r="IHJ978" s="26"/>
      <c r="IHK978" s="26"/>
      <c r="IHL978" s="26"/>
      <c r="IHM978" s="26"/>
      <c r="IHN978" s="26"/>
      <c r="IHO978" s="26"/>
      <c r="IHP978" s="26"/>
      <c r="IHQ978" s="26"/>
      <c r="IHR978" s="26"/>
      <c r="IHS978" s="26"/>
      <c r="IHT978" s="26"/>
      <c r="IHU978" s="26"/>
      <c r="IHV978" s="26"/>
      <c r="IHW978" s="26"/>
      <c r="IHX978" s="26"/>
      <c r="IHY978" s="26"/>
      <c r="IHZ978" s="26"/>
      <c r="IIA978" s="26"/>
      <c r="IIB978" s="26"/>
      <c r="IIC978" s="26"/>
      <c r="IID978" s="26"/>
      <c r="IIE978" s="26"/>
      <c r="IIF978" s="26"/>
      <c r="IIG978" s="26"/>
      <c r="IIH978" s="26"/>
      <c r="III978" s="26"/>
      <c r="IIJ978" s="26"/>
      <c r="IIK978" s="26"/>
      <c r="IIL978" s="26"/>
      <c r="IIM978" s="26"/>
      <c r="IIN978" s="26"/>
      <c r="IIO978" s="26"/>
      <c r="IIP978" s="26"/>
      <c r="IIQ978" s="26"/>
      <c r="IIR978" s="26"/>
      <c r="IIS978" s="26"/>
      <c r="IIT978" s="26"/>
      <c r="IIU978" s="26"/>
      <c r="IIV978" s="26"/>
      <c r="IIW978" s="26"/>
      <c r="IIX978" s="26"/>
      <c r="IIY978" s="26"/>
      <c r="IIZ978" s="26"/>
      <c r="IJA978" s="26"/>
      <c r="IJB978" s="26"/>
      <c r="IJC978" s="26"/>
      <c r="IJD978" s="26"/>
      <c r="IJE978" s="26"/>
      <c r="IJF978" s="26"/>
      <c r="IJG978" s="26"/>
      <c r="IJH978" s="26"/>
      <c r="IJI978" s="26"/>
      <c r="IJJ978" s="26"/>
      <c r="IJK978" s="26"/>
      <c r="IJL978" s="26"/>
      <c r="IJM978" s="26"/>
      <c r="IJN978" s="26"/>
      <c r="IJO978" s="26"/>
      <c r="IJP978" s="26"/>
      <c r="IJQ978" s="26"/>
      <c r="IJR978" s="26"/>
      <c r="IJS978" s="26"/>
      <c r="IJT978" s="26"/>
      <c r="IJU978" s="26"/>
      <c r="IJV978" s="26"/>
      <c r="IJW978" s="26"/>
      <c r="IJX978" s="26"/>
      <c r="IJY978" s="26"/>
      <c r="IJZ978" s="26"/>
      <c r="IKA978" s="26"/>
      <c r="IKB978" s="26"/>
      <c r="IKC978" s="26"/>
      <c r="IKD978" s="26"/>
      <c r="IKE978" s="26"/>
      <c r="IKF978" s="26"/>
      <c r="IKG978" s="26"/>
      <c r="IKH978" s="26"/>
      <c r="IKI978" s="26"/>
      <c r="IKJ978" s="26"/>
      <c r="IKK978" s="26"/>
      <c r="IKL978" s="26"/>
      <c r="IKM978" s="26"/>
      <c r="IKN978" s="26"/>
      <c r="IKO978" s="26"/>
      <c r="IKP978" s="26"/>
      <c r="IKQ978" s="26"/>
      <c r="IKR978" s="26"/>
      <c r="IKS978" s="26"/>
      <c r="IKT978" s="26"/>
      <c r="IKU978" s="26"/>
      <c r="IKV978" s="26"/>
      <c r="IKW978" s="26"/>
      <c r="IKX978" s="26"/>
      <c r="IKY978" s="26"/>
      <c r="IKZ978" s="26"/>
      <c r="ILA978" s="26"/>
      <c r="ILB978" s="26"/>
      <c r="ILC978" s="26"/>
      <c r="ILD978" s="26"/>
      <c r="ILE978" s="26"/>
      <c r="ILF978" s="26"/>
      <c r="ILG978" s="26"/>
      <c r="ILH978" s="26"/>
      <c r="ILI978" s="26"/>
      <c r="ILJ978" s="26"/>
      <c r="ILK978" s="26"/>
      <c r="ILL978" s="26"/>
      <c r="ILM978" s="26"/>
      <c r="ILN978" s="26"/>
      <c r="ILO978" s="26"/>
      <c r="ILP978" s="26"/>
      <c r="ILQ978" s="26"/>
      <c r="ILR978" s="26"/>
      <c r="ILS978" s="26"/>
      <c r="ILT978" s="26"/>
      <c r="ILU978" s="26"/>
      <c r="ILV978" s="26"/>
      <c r="ILW978" s="26"/>
      <c r="ILX978" s="26"/>
      <c r="ILY978" s="26"/>
      <c r="ILZ978" s="26"/>
      <c r="IMA978" s="26"/>
      <c r="IMB978" s="26"/>
      <c r="IMC978" s="26"/>
      <c r="IMD978" s="26"/>
      <c r="IME978" s="26"/>
      <c r="IMF978" s="26"/>
      <c r="IMG978" s="26"/>
      <c r="IMH978" s="26"/>
      <c r="IMI978" s="26"/>
      <c r="IMJ978" s="26"/>
      <c r="IMK978" s="26"/>
      <c r="IML978" s="26"/>
      <c r="IMM978" s="26"/>
      <c r="IMN978" s="26"/>
      <c r="IMO978" s="26"/>
      <c r="IMP978" s="26"/>
      <c r="IMQ978" s="26"/>
      <c r="IMR978" s="26"/>
      <c r="IMS978" s="26"/>
      <c r="IMT978" s="26"/>
      <c r="IMU978" s="26"/>
      <c r="IMV978" s="26"/>
      <c r="IMW978" s="26"/>
      <c r="IMX978" s="26"/>
      <c r="IMY978" s="26"/>
      <c r="IMZ978" s="26"/>
      <c r="INA978" s="26"/>
      <c r="INB978" s="26"/>
      <c r="INC978" s="26"/>
      <c r="IND978" s="26"/>
      <c r="INE978" s="26"/>
      <c r="INF978" s="26"/>
      <c r="ING978" s="26"/>
      <c r="INH978" s="26"/>
      <c r="INI978" s="26"/>
      <c r="INJ978" s="26"/>
      <c r="INK978" s="26"/>
      <c r="INL978" s="26"/>
      <c r="INM978" s="26"/>
      <c r="INN978" s="26"/>
      <c r="INO978" s="26"/>
      <c r="INP978" s="26"/>
      <c r="INQ978" s="26"/>
      <c r="INR978" s="26"/>
      <c r="INS978" s="26"/>
      <c r="INT978" s="26"/>
      <c r="INU978" s="26"/>
      <c r="INV978" s="26"/>
      <c r="INW978" s="26"/>
      <c r="INX978" s="26"/>
      <c r="INY978" s="26"/>
      <c r="INZ978" s="26"/>
      <c r="IOA978" s="26"/>
      <c r="IOB978" s="26"/>
      <c r="IOC978" s="26"/>
      <c r="IOD978" s="26"/>
      <c r="IOE978" s="26"/>
      <c r="IOF978" s="26"/>
      <c r="IOG978" s="26"/>
      <c r="IOH978" s="26"/>
      <c r="IOI978" s="26"/>
      <c r="IOJ978" s="26"/>
      <c r="IOK978" s="26"/>
      <c r="IOL978" s="26"/>
      <c r="IOM978" s="26"/>
      <c r="ION978" s="26"/>
      <c r="IOO978" s="26"/>
      <c r="IOP978" s="26"/>
      <c r="IOQ978" s="26"/>
      <c r="IOR978" s="26"/>
      <c r="IOS978" s="26"/>
      <c r="IOT978" s="26"/>
      <c r="IOU978" s="26"/>
      <c r="IOV978" s="26"/>
      <c r="IOW978" s="26"/>
      <c r="IOX978" s="26"/>
      <c r="IOY978" s="26"/>
      <c r="IOZ978" s="26"/>
      <c r="IPA978" s="26"/>
      <c r="IPB978" s="26"/>
      <c r="IPC978" s="26"/>
      <c r="IPD978" s="26"/>
      <c r="IPE978" s="26"/>
      <c r="IPF978" s="26"/>
      <c r="IPG978" s="26"/>
      <c r="IPH978" s="26"/>
      <c r="IPI978" s="26"/>
      <c r="IPJ978" s="26"/>
      <c r="IPK978" s="26"/>
      <c r="IPL978" s="26"/>
      <c r="IPM978" s="26"/>
      <c r="IPN978" s="26"/>
      <c r="IPO978" s="26"/>
      <c r="IPP978" s="26"/>
      <c r="IPQ978" s="26"/>
      <c r="IPR978" s="26"/>
      <c r="IPS978" s="26"/>
      <c r="IPT978" s="26"/>
      <c r="IPU978" s="26"/>
      <c r="IPV978" s="26"/>
      <c r="IPW978" s="26"/>
      <c r="IPX978" s="26"/>
      <c r="IPY978" s="26"/>
      <c r="IPZ978" s="26"/>
      <c r="IQA978" s="26"/>
      <c r="IQB978" s="26"/>
      <c r="IQC978" s="26"/>
      <c r="IQD978" s="26"/>
      <c r="IQE978" s="26"/>
      <c r="IQF978" s="26"/>
      <c r="IQG978" s="26"/>
      <c r="IQH978" s="26"/>
      <c r="IQI978" s="26"/>
      <c r="IQJ978" s="26"/>
      <c r="IQK978" s="26"/>
      <c r="IQL978" s="26"/>
      <c r="IQM978" s="26"/>
      <c r="IQN978" s="26"/>
      <c r="IQO978" s="26"/>
      <c r="IQP978" s="26"/>
      <c r="IQQ978" s="26"/>
      <c r="IQR978" s="26"/>
      <c r="IQS978" s="26"/>
      <c r="IQT978" s="26"/>
      <c r="IQU978" s="26"/>
      <c r="IQV978" s="26"/>
      <c r="IQW978" s="26"/>
      <c r="IQX978" s="26"/>
      <c r="IQY978" s="26"/>
      <c r="IQZ978" s="26"/>
      <c r="IRA978" s="26"/>
      <c r="IRB978" s="26"/>
      <c r="IRC978" s="26"/>
      <c r="IRD978" s="26"/>
      <c r="IRE978" s="26"/>
      <c r="IRF978" s="26"/>
      <c r="IRG978" s="26"/>
      <c r="IRH978" s="26"/>
      <c r="IRI978" s="26"/>
      <c r="IRJ978" s="26"/>
      <c r="IRK978" s="26"/>
      <c r="IRL978" s="26"/>
      <c r="IRM978" s="26"/>
      <c r="IRN978" s="26"/>
      <c r="IRO978" s="26"/>
      <c r="IRP978" s="26"/>
      <c r="IRQ978" s="26"/>
      <c r="IRR978" s="26"/>
      <c r="IRS978" s="26"/>
      <c r="IRT978" s="26"/>
      <c r="IRU978" s="26"/>
      <c r="IRV978" s="26"/>
      <c r="IRW978" s="26"/>
      <c r="IRX978" s="26"/>
      <c r="IRY978" s="26"/>
      <c r="IRZ978" s="26"/>
      <c r="ISA978" s="26"/>
      <c r="ISB978" s="26"/>
      <c r="ISC978" s="26"/>
      <c r="ISD978" s="26"/>
      <c r="ISE978" s="26"/>
      <c r="ISF978" s="26"/>
      <c r="ISG978" s="26"/>
      <c r="ISH978" s="26"/>
      <c r="ISI978" s="26"/>
      <c r="ISJ978" s="26"/>
      <c r="ISK978" s="26"/>
      <c r="ISL978" s="26"/>
      <c r="ISM978" s="26"/>
      <c r="ISN978" s="26"/>
      <c r="ISO978" s="26"/>
      <c r="ISP978" s="26"/>
      <c r="ISQ978" s="26"/>
      <c r="ISR978" s="26"/>
      <c r="ISS978" s="26"/>
      <c r="IST978" s="26"/>
      <c r="ISU978" s="26"/>
      <c r="ISV978" s="26"/>
      <c r="ISW978" s="26"/>
      <c r="ISX978" s="26"/>
      <c r="ISY978" s="26"/>
      <c r="ISZ978" s="26"/>
      <c r="ITA978" s="26"/>
      <c r="ITB978" s="26"/>
      <c r="ITC978" s="26"/>
      <c r="ITD978" s="26"/>
      <c r="ITE978" s="26"/>
      <c r="ITF978" s="26"/>
      <c r="ITG978" s="26"/>
      <c r="ITH978" s="26"/>
      <c r="ITI978" s="26"/>
      <c r="ITJ978" s="26"/>
      <c r="ITK978" s="26"/>
      <c r="ITL978" s="26"/>
      <c r="ITM978" s="26"/>
      <c r="ITN978" s="26"/>
      <c r="ITO978" s="26"/>
      <c r="ITP978" s="26"/>
      <c r="ITQ978" s="26"/>
      <c r="ITR978" s="26"/>
      <c r="ITS978" s="26"/>
      <c r="ITT978" s="26"/>
      <c r="ITU978" s="26"/>
      <c r="ITV978" s="26"/>
      <c r="ITW978" s="26"/>
      <c r="ITX978" s="26"/>
      <c r="ITY978" s="26"/>
      <c r="ITZ978" s="26"/>
      <c r="IUA978" s="26"/>
      <c r="IUB978" s="26"/>
      <c r="IUC978" s="26"/>
      <c r="IUD978" s="26"/>
      <c r="IUE978" s="26"/>
      <c r="IUF978" s="26"/>
      <c r="IUG978" s="26"/>
      <c r="IUH978" s="26"/>
      <c r="IUI978" s="26"/>
      <c r="IUJ978" s="26"/>
      <c r="IUK978" s="26"/>
      <c r="IUL978" s="26"/>
      <c r="IUM978" s="26"/>
      <c r="IUN978" s="26"/>
      <c r="IUO978" s="26"/>
      <c r="IUP978" s="26"/>
      <c r="IUQ978" s="26"/>
      <c r="IUR978" s="26"/>
      <c r="IUS978" s="26"/>
      <c r="IUT978" s="26"/>
      <c r="IUU978" s="26"/>
      <c r="IUV978" s="26"/>
      <c r="IUW978" s="26"/>
      <c r="IUX978" s="26"/>
      <c r="IUY978" s="26"/>
      <c r="IUZ978" s="26"/>
      <c r="IVA978" s="26"/>
      <c r="IVB978" s="26"/>
      <c r="IVC978" s="26"/>
      <c r="IVD978" s="26"/>
      <c r="IVE978" s="26"/>
      <c r="IVF978" s="26"/>
      <c r="IVG978" s="26"/>
      <c r="IVH978" s="26"/>
      <c r="IVI978" s="26"/>
      <c r="IVJ978" s="26"/>
      <c r="IVK978" s="26"/>
      <c r="IVL978" s="26"/>
      <c r="IVM978" s="26"/>
      <c r="IVN978" s="26"/>
      <c r="IVO978" s="26"/>
      <c r="IVP978" s="26"/>
      <c r="IVQ978" s="26"/>
      <c r="IVR978" s="26"/>
      <c r="IVS978" s="26"/>
      <c r="IVT978" s="26"/>
      <c r="IVU978" s="26"/>
      <c r="IVV978" s="26"/>
      <c r="IVW978" s="26"/>
      <c r="IVX978" s="26"/>
      <c r="IVY978" s="26"/>
      <c r="IVZ978" s="26"/>
      <c r="IWA978" s="26"/>
      <c r="IWB978" s="26"/>
      <c r="IWC978" s="26"/>
      <c r="IWD978" s="26"/>
      <c r="IWE978" s="26"/>
      <c r="IWF978" s="26"/>
      <c r="IWG978" s="26"/>
      <c r="IWH978" s="26"/>
      <c r="IWI978" s="26"/>
      <c r="IWJ978" s="26"/>
      <c r="IWK978" s="26"/>
      <c r="IWL978" s="26"/>
      <c r="IWM978" s="26"/>
      <c r="IWN978" s="26"/>
      <c r="IWO978" s="26"/>
      <c r="IWP978" s="26"/>
      <c r="IWQ978" s="26"/>
      <c r="IWR978" s="26"/>
      <c r="IWS978" s="26"/>
      <c r="IWT978" s="26"/>
      <c r="IWU978" s="26"/>
      <c r="IWV978" s="26"/>
      <c r="IWW978" s="26"/>
      <c r="IWX978" s="26"/>
      <c r="IWY978" s="26"/>
      <c r="IWZ978" s="26"/>
      <c r="IXA978" s="26"/>
      <c r="IXB978" s="26"/>
      <c r="IXC978" s="26"/>
      <c r="IXD978" s="26"/>
      <c r="IXE978" s="26"/>
      <c r="IXF978" s="26"/>
      <c r="IXG978" s="26"/>
      <c r="IXH978" s="26"/>
      <c r="IXI978" s="26"/>
      <c r="IXJ978" s="26"/>
      <c r="IXK978" s="26"/>
      <c r="IXL978" s="26"/>
      <c r="IXM978" s="26"/>
      <c r="IXN978" s="26"/>
      <c r="IXO978" s="26"/>
      <c r="IXP978" s="26"/>
      <c r="IXQ978" s="26"/>
      <c r="IXR978" s="26"/>
      <c r="IXS978" s="26"/>
      <c r="IXT978" s="26"/>
      <c r="IXU978" s="26"/>
      <c r="IXV978" s="26"/>
      <c r="IXW978" s="26"/>
      <c r="IXX978" s="26"/>
      <c r="IXY978" s="26"/>
      <c r="IXZ978" s="26"/>
      <c r="IYA978" s="26"/>
      <c r="IYB978" s="26"/>
      <c r="IYC978" s="26"/>
      <c r="IYD978" s="26"/>
      <c r="IYE978" s="26"/>
      <c r="IYF978" s="26"/>
      <c r="IYG978" s="26"/>
      <c r="IYH978" s="26"/>
      <c r="IYI978" s="26"/>
      <c r="IYJ978" s="26"/>
      <c r="IYK978" s="26"/>
      <c r="IYL978" s="26"/>
      <c r="IYM978" s="26"/>
      <c r="IYN978" s="26"/>
      <c r="IYO978" s="26"/>
      <c r="IYP978" s="26"/>
      <c r="IYQ978" s="26"/>
      <c r="IYR978" s="26"/>
      <c r="IYS978" s="26"/>
      <c r="IYT978" s="26"/>
      <c r="IYU978" s="26"/>
      <c r="IYV978" s="26"/>
      <c r="IYW978" s="26"/>
      <c r="IYX978" s="26"/>
      <c r="IYY978" s="26"/>
      <c r="IYZ978" s="26"/>
      <c r="IZA978" s="26"/>
      <c r="IZB978" s="26"/>
      <c r="IZC978" s="26"/>
      <c r="IZD978" s="26"/>
      <c r="IZE978" s="26"/>
      <c r="IZF978" s="26"/>
      <c r="IZG978" s="26"/>
      <c r="IZH978" s="26"/>
      <c r="IZI978" s="26"/>
      <c r="IZJ978" s="26"/>
      <c r="IZK978" s="26"/>
      <c r="IZL978" s="26"/>
      <c r="IZM978" s="26"/>
      <c r="IZN978" s="26"/>
      <c r="IZO978" s="26"/>
      <c r="IZP978" s="26"/>
      <c r="IZQ978" s="26"/>
      <c r="IZR978" s="26"/>
      <c r="IZS978" s="26"/>
      <c r="IZT978" s="26"/>
      <c r="IZU978" s="26"/>
      <c r="IZV978" s="26"/>
      <c r="IZW978" s="26"/>
      <c r="IZX978" s="26"/>
      <c r="IZY978" s="26"/>
      <c r="IZZ978" s="26"/>
      <c r="JAA978" s="26"/>
      <c r="JAB978" s="26"/>
      <c r="JAC978" s="26"/>
      <c r="JAD978" s="26"/>
      <c r="JAE978" s="26"/>
      <c r="JAF978" s="26"/>
      <c r="JAG978" s="26"/>
      <c r="JAH978" s="26"/>
      <c r="JAI978" s="26"/>
      <c r="JAJ978" s="26"/>
      <c r="JAK978" s="26"/>
      <c r="JAL978" s="26"/>
      <c r="JAM978" s="26"/>
      <c r="JAN978" s="26"/>
      <c r="JAO978" s="26"/>
      <c r="JAP978" s="26"/>
      <c r="JAQ978" s="26"/>
      <c r="JAR978" s="26"/>
      <c r="JAS978" s="26"/>
      <c r="JAT978" s="26"/>
      <c r="JAU978" s="26"/>
      <c r="JAV978" s="26"/>
      <c r="JAW978" s="26"/>
      <c r="JAX978" s="26"/>
      <c r="JAY978" s="26"/>
      <c r="JAZ978" s="26"/>
      <c r="JBA978" s="26"/>
      <c r="JBB978" s="26"/>
      <c r="JBC978" s="26"/>
      <c r="JBD978" s="26"/>
      <c r="JBE978" s="26"/>
      <c r="JBF978" s="26"/>
      <c r="JBG978" s="26"/>
      <c r="JBH978" s="26"/>
      <c r="JBI978" s="26"/>
      <c r="JBJ978" s="26"/>
      <c r="JBK978" s="26"/>
      <c r="JBL978" s="26"/>
      <c r="JBM978" s="26"/>
      <c r="JBN978" s="26"/>
      <c r="JBO978" s="26"/>
      <c r="JBP978" s="26"/>
      <c r="JBQ978" s="26"/>
      <c r="JBR978" s="26"/>
      <c r="JBS978" s="26"/>
      <c r="JBT978" s="26"/>
      <c r="JBU978" s="26"/>
      <c r="JBV978" s="26"/>
      <c r="JBW978" s="26"/>
      <c r="JBX978" s="26"/>
      <c r="JBY978" s="26"/>
      <c r="JBZ978" s="26"/>
      <c r="JCA978" s="26"/>
      <c r="JCB978" s="26"/>
      <c r="JCC978" s="26"/>
      <c r="JCD978" s="26"/>
      <c r="JCE978" s="26"/>
      <c r="JCF978" s="26"/>
      <c r="JCG978" s="26"/>
      <c r="JCH978" s="26"/>
      <c r="JCI978" s="26"/>
      <c r="JCJ978" s="26"/>
      <c r="JCK978" s="26"/>
      <c r="JCL978" s="26"/>
      <c r="JCM978" s="26"/>
      <c r="JCN978" s="26"/>
      <c r="JCO978" s="26"/>
      <c r="JCP978" s="26"/>
      <c r="JCQ978" s="26"/>
      <c r="JCR978" s="26"/>
      <c r="JCS978" s="26"/>
      <c r="JCT978" s="26"/>
      <c r="JCU978" s="26"/>
      <c r="JCV978" s="26"/>
      <c r="JCW978" s="26"/>
      <c r="JCX978" s="26"/>
      <c r="JCY978" s="26"/>
      <c r="JCZ978" s="26"/>
      <c r="JDA978" s="26"/>
      <c r="JDB978" s="26"/>
      <c r="JDC978" s="26"/>
      <c r="JDD978" s="26"/>
      <c r="JDE978" s="26"/>
      <c r="JDF978" s="26"/>
      <c r="JDG978" s="26"/>
      <c r="JDH978" s="26"/>
      <c r="JDI978" s="26"/>
      <c r="JDJ978" s="26"/>
      <c r="JDK978" s="26"/>
      <c r="JDL978" s="26"/>
      <c r="JDM978" s="26"/>
      <c r="JDN978" s="26"/>
      <c r="JDO978" s="26"/>
      <c r="JDP978" s="26"/>
      <c r="JDQ978" s="26"/>
      <c r="JDR978" s="26"/>
      <c r="JDS978" s="26"/>
      <c r="JDT978" s="26"/>
      <c r="JDU978" s="26"/>
      <c r="JDV978" s="26"/>
      <c r="JDW978" s="26"/>
      <c r="JDX978" s="26"/>
      <c r="JDY978" s="26"/>
      <c r="JDZ978" s="26"/>
      <c r="JEA978" s="26"/>
      <c r="JEB978" s="26"/>
      <c r="JEC978" s="26"/>
      <c r="JED978" s="26"/>
      <c r="JEE978" s="26"/>
      <c r="JEF978" s="26"/>
      <c r="JEG978" s="26"/>
      <c r="JEH978" s="26"/>
      <c r="JEI978" s="26"/>
      <c r="JEJ978" s="26"/>
      <c r="JEK978" s="26"/>
      <c r="JEL978" s="26"/>
      <c r="JEM978" s="26"/>
      <c r="JEN978" s="26"/>
      <c r="JEO978" s="26"/>
      <c r="JEP978" s="26"/>
      <c r="JEQ978" s="26"/>
      <c r="JER978" s="26"/>
      <c r="JES978" s="26"/>
      <c r="JET978" s="26"/>
      <c r="JEU978" s="26"/>
      <c r="JEV978" s="26"/>
      <c r="JEW978" s="26"/>
      <c r="JEX978" s="26"/>
      <c r="JEY978" s="26"/>
      <c r="JEZ978" s="26"/>
      <c r="JFA978" s="26"/>
      <c r="JFB978" s="26"/>
      <c r="JFC978" s="26"/>
      <c r="JFD978" s="26"/>
      <c r="JFE978" s="26"/>
      <c r="JFF978" s="26"/>
      <c r="JFG978" s="26"/>
      <c r="JFH978" s="26"/>
      <c r="JFI978" s="26"/>
      <c r="JFJ978" s="26"/>
      <c r="JFK978" s="26"/>
      <c r="JFL978" s="26"/>
      <c r="JFM978" s="26"/>
      <c r="JFN978" s="26"/>
      <c r="JFO978" s="26"/>
      <c r="JFP978" s="26"/>
      <c r="JFQ978" s="26"/>
      <c r="JFR978" s="26"/>
      <c r="JFS978" s="26"/>
      <c r="JFT978" s="26"/>
      <c r="JFU978" s="26"/>
      <c r="JFV978" s="26"/>
      <c r="JFW978" s="26"/>
      <c r="JFX978" s="26"/>
      <c r="JFY978" s="26"/>
      <c r="JFZ978" s="26"/>
      <c r="JGA978" s="26"/>
      <c r="JGB978" s="26"/>
      <c r="JGC978" s="26"/>
      <c r="JGD978" s="26"/>
      <c r="JGE978" s="26"/>
      <c r="JGF978" s="26"/>
      <c r="JGG978" s="26"/>
      <c r="JGH978" s="26"/>
      <c r="JGI978" s="26"/>
      <c r="JGJ978" s="26"/>
      <c r="JGK978" s="26"/>
      <c r="JGL978" s="26"/>
      <c r="JGM978" s="26"/>
      <c r="JGN978" s="26"/>
      <c r="JGO978" s="26"/>
      <c r="JGP978" s="26"/>
      <c r="JGQ978" s="26"/>
      <c r="JGR978" s="26"/>
      <c r="JGS978" s="26"/>
      <c r="JGT978" s="26"/>
      <c r="JGU978" s="26"/>
      <c r="JGV978" s="26"/>
      <c r="JGW978" s="26"/>
      <c r="JGX978" s="26"/>
      <c r="JGY978" s="26"/>
      <c r="JGZ978" s="26"/>
      <c r="JHA978" s="26"/>
      <c r="JHB978" s="26"/>
      <c r="JHC978" s="26"/>
      <c r="JHD978" s="26"/>
      <c r="JHE978" s="26"/>
      <c r="JHF978" s="26"/>
      <c r="JHG978" s="26"/>
      <c r="JHH978" s="26"/>
      <c r="JHI978" s="26"/>
      <c r="JHJ978" s="26"/>
      <c r="JHK978" s="26"/>
      <c r="JHL978" s="26"/>
      <c r="JHM978" s="26"/>
      <c r="JHN978" s="26"/>
      <c r="JHO978" s="26"/>
      <c r="JHP978" s="26"/>
      <c r="JHQ978" s="26"/>
      <c r="JHR978" s="26"/>
      <c r="JHS978" s="26"/>
      <c r="JHT978" s="26"/>
      <c r="JHU978" s="26"/>
      <c r="JHV978" s="26"/>
      <c r="JHW978" s="26"/>
      <c r="JHX978" s="26"/>
      <c r="JHY978" s="26"/>
      <c r="JHZ978" s="26"/>
      <c r="JIA978" s="26"/>
      <c r="JIB978" s="26"/>
      <c r="JIC978" s="26"/>
      <c r="JID978" s="26"/>
      <c r="JIE978" s="26"/>
      <c r="JIF978" s="26"/>
      <c r="JIG978" s="26"/>
      <c r="JIH978" s="26"/>
      <c r="JII978" s="26"/>
      <c r="JIJ978" s="26"/>
      <c r="JIK978" s="26"/>
      <c r="JIL978" s="26"/>
      <c r="JIM978" s="26"/>
      <c r="JIN978" s="26"/>
      <c r="JIO978" s="26"/>
      <c r="JIP978" s="26"/>
      <c r="JIQ978" s="26"/>
      <c r="JIR978" s="26"/>
      <c r="JIS978" s="26"/>
      <c r="JIT978" s="26"/>
      <c r="JIU978" s="26"/>
      <c r="JIV978" s="26"/>
      <c r="JIW978" s="26"/>
      <c r="JIX978" s="26"/>
      <c r="JIY978" s="26"/>
      <c r="JIZ978" s="26"/>
      <c r="JJA978" s="26"/>
      <c r="JJB978" s="26"/>
      <c r="JJC978" s="26"/>
      <c r="JJD978" s="26"/>
      <c r="JJE978" s="26"/>
      <c r="JJF978" s="26"/>
      <c r="JJG978" s="26"/>
      <c r="JJH978" s="26"/>
      <c r="JJI978" s="26"/>
      <c r="JJJ978" s="26"/>
      <c r="JJK978" s="26"/>
      <c r="JJL978" s="26"/>
      <c r="JJM978" s="26"/>
      <c r="JJN978" s="26"/>
      <c r="JJO978" s="26"/>
      <c r="JJP978" s="26"/>
      <c r="JJQ978" s="26"/>
      <c r="JJR978" s="26"/>
      <c r="JJS978" s="26"/>
      <c r="JJT978" s="26"/>
      <c r="JJU978" s="26"/>
      <c r="JJV978" s="26"/>
      <c r="JJW978" s="26"/>
      <c r="JJX978" s="26"/>
      <c r="JJY978" s="26"/>
      <c r="JJZ978" s="26"/>
      <c r="JKA978" s="26"/>
      <c r="JKB978" s="26"/>
      <c r="JKC978" s="26"/>
      <c r="JKD978" s="26"/>
      <c r="JKE978" s="26"/>
      <c r="JKF978" s="26"/>
      <c r="JKG978" s="26"/>
      <c r="JKH978" s="26"/>
      <c r="JKI978" s="26"/>
      <c r="JKJ978" s="26"/>
      <c r="JKK978" s="26"/>
      <c r="JKL978" s="26"/>
      <c r="JKM978" s="26"/>
      <c r="JKN978" s="26"/>
      <c r="JKO978" s="26"/>
      <c r="JKP978" s="26"/>
      <c r="JKQ978" s="26"/>
      <c r="JKR978" s="26"/>
      <c r="JKS978" s="26"/>
      <c r="JKT978" s="26"/>
      <c r="JKU978" s="26"/>
      <c r="JKV978" s="26"/>
      <c r="JKW978" s="26"/>
      <c r="JKX978" s="26"/>
      <c r="JKY978" s="26"/>
      <c r="JKZ978" s="26"/>
      <c r="JLA978" s="26"/>
      <c r="JLB978" s="26"/>
      <c r="JLC978" s="26"/>
      <c r="JLD978" s="26"/>
      <c r="JLE978" s="26"/>
      <c r="JLF978" s="26"/>
      <c r="JLG978" s="26"/>
      <c r="JLH978" s="26"/>
      <c r="JLI978" s="26"/>
      <c r="JLJ978" s="26"/>
      <c r="JLK978" s="26"/>
      <c r="JLL978" s="26"/>
      <c r="JLM978" s="26"/>
      <c r="JLN978" s="26"/>
      <c r="JLO978" s="26"/>
      <c r="JLP978" s="26"/>
      <c r="JLQ978" s="26"/>
      <c r="JLR978" s="26"/>
      <c r="JLS978" s="26"/>
      <c r="JLT978" s="26"/>
      <c r="JLU978" s="26"/>
      <c r="JLV978" s="26"/>
      <c r="JLW978" s="26"/>
      <c r="JLX978" s="26"/>
      <c r="JLY978" s="26"/>
      <c r="JLZ978" s="26"/>
      <c r="JMA978" s="26"/>
      <c r="JMB978" s="26"/>
      <c r="JMC978" s="26"/>
      <c r="JMD978" s="26"/>
      <c r="JME978" s="26"/>
      <c r="JMF978" s="26"/>
      <c r="JMG978" s="26"/>
      <c r="JMH978" s="26"/>
      <c r="JMI978" s="26"/>
      <c r="JMJ978" s="26"/>
      <c r="JMK978" s="26"/>
      <c r="JML978" s="26"/>
      <c r="JMM978" s="26"/>
      <c r="JMN978" s="26"/>
      <c r="JMO978" s="26"/>
      <c r="JMP978" s="26"/>
      <c r="JMQ978" s="26"/>
      <c r="JMR978" s="26"/>
      <c r="JMS978" s="26"/>
      <c r="JMT978" s="26"/>
      <c r="JMU978" s="26"/>
      <c r="JMV978" s="26"/>
      <c r="JMW978" s="26"/>
      <c r="JMX978" s="26"/>
      <c r="JMY978" s="26"/>
      <c r="JMZ978" s="26"/>
      <c r="JNA978" s="26"/>
      <c r="JNB978" s="26"/>
      <c r="JNC978" s="26"/>
      <c r="JND978" s="26"/>
      <c r="JNE978" s="26"/>
      <c r="JNF978" s="26"/>
      <c r="JNG978" s="26"/>
      <c r="JNH978" s="26"/>
      <c r="JNI978" s="26"/>
      <c r="JNJ978" s="26"/>
      <c r="JNK978" s="26"/>
      <c r="JNL978" s="26"/>
      <c r="JNM978" s="26"/>
      <c r="JNN978" s="26"/>
      <c r="JNO978" s="26"/>
      <c r="JNP978" s="26"/>
      <c r="JNQ978" s="26"/>
      <c r="JNR978" s="26"/>
      <c r="JNS978" s="26"/>
      <c r="JNT978" s="26"/>
      <c r="JNU978" s="26"/>
      <c r="JNV978" s="26"/>
      <c r="JNW978" s="26"/>
      <c r="JNX978" s="26"/>
      <c r="JNY978" s="26"/>
      <c r="JNZ978" s="26"/>
      <c r="JOA978" s="26"/>
      <c r="JOB978" s="26"/>
      <c r="JOC978" s="26"/>
      <c r="JOD978" s="26"/>
      <c r="JOE978" s="26"/>
      <c r="JOF978" s="26"/>
      <c r="JOG978" s="26"/>
      <c r="JOH978" s="26"/>
      <c r="JOI978" s="26"/>
      <c r="JOJ978" s="26"/>
      <c r="JOK978" s="26"/>
      <c r="JOL978" s="26"/>
      <c r="JOM978" s="26"/>
      <c r="JON978" s="26"/>
      <c r="JOO978" s="26"/>
      <c r="JOP978" s="26"/>
      <c r="JOQ978" s="26"/>
      <c r="JOR978" s="26"/>
      <c r="JOS978" s="26"/>
      <c r="JOT978" s="26"/>
      <c r="JOU978" s="26"/>
      <c r="JOV978" s="26"/>
      <c r="JOW978" s="26"/>
      <c r="JOX978" s="26"/>
      <c r="JOY978" s="26"/>
      <c r="JOZ978" s="26"/>
      <c r="JPA978" s="26"/>
      <c r="JPB978" s="26"/>
      <c r="JPC978" s="26"/>
      <c r="JPD978" s="26"/>
      <c r="JPE978" s="26"/>
      <c r="JPF978" s="26"/>
      <c r="JPG978" s="26"/>
      <c r="JPH978" s="26"/>
      <c r="JPI978" s="26"/>
      <c r="JPJ978" s="26"/>
      <c r="JPK978" s="26"/>
      <c r="JPL978" s="26"/>
      <c r="JPM978" s="26"/>
      <c r="JPN978" s="26"/>
      <c r="JPO978" s="26"/>
      <c r="JPP978" s="26"/>
      <c r="JPQ978" s="26"/>
      <c r="JPR978" s="26"/>
      <c r="JPS978" s="26"/>
      <c r="JPT978" s="26"/>
      <c r="JPU978" s="26"/>
      <c r="JPV978" s="26"/>
      <c r="JPW978" s="26"/>
      <c r="JPX978" s="26"/>
      <c r="JPY978" s="26"/>
      <c r="JPZ978" s="26"/>
      <c r="JQA978" s="26"/>
      <c r="JQB978" s="26"/>
      <c r="JQC978" s="26"/>
      <c r="JQD978" s="26"/>
      <c r="JQE978" s="26"/>
      <c r="JQF978" s="26"/>
      <c r="JQG978" s="26"/>
      <c r="JQH978" s="26"/>
      <c r="JQI978" s="26"/>
      <c r="JQJ978" s="26"/>
      <c r="JQK978" s="26"/>
      <c r="JQL978" s="26"/>
      <c r="JQM978" s="26"/>
      <c r="JQN978" s="26"/>
      <c r="JQO978" s="26"/>
      <c r="JQP978" s="26"/>
      <c r="JQQ978" s="26"/>
      <c r="JQR978" s="26"/>
      <c r="JQS978" s="26"/>
      <c r="JQT978" s="26"/>
      <c r="JQU978" s="26"/>
      <c r="JQV978" s="26"/>
      <c r="JQW978" s="26"/>
      <c r="JQX978" s="26"/>
      <c r="JQY978" s="26"/>
      <c r="JQZ978" s="26"/>
      <c r="JRA978" s="26"/>
      <c r="JRB978" s="26"/>
      <c r="JRC978" s="26"/>
      <c r="JRD978" s="26"/>
      <c r="JRE978" s="26"/>
      <c r="JRF978" s="26"/>
      <c r="JRG978" s="26"/>
      <c r="JRH978" s="26"/>
      <c r="JRI978" s="26"/>
      <c r="JRJ978" s="26"/>
      <c r="JRK978" s="26"/>
      <c r="JRL978" s="26"/>
      <c r="JRM978" s="26"/>
      <c r="JRN978" s="26"/>
      <c r="JRO978" s="26"/>
      <c r="JRP978" s="26"/>
      <c r="JRQ978" s="26"/>
      <c r="JRR978" s="26"/>
      <c r="JRS978" s="26"/>
      <c r="JRT978" s="26"/>
      <c r="JRU978" s="26"/>
      <c r="JRV978" s="26"/>
      <c r="JRW978" s="26"/>
      <c r="JRX978" s="26"/>
      <c r="JRY978" s="26"/>
      <c r="JRZ978" s="26"/>
      <c r="JSA978" s="26"/>
      <c r="JSB978" s="26"/>
      <c r="JSC978" s="26"/>
      <c r="JSD978" s="26"/>
      <c r="JSE978" s="26"/>
      <c r="JSF978" s="26"/>
      <c r="JSG978" s="26"/>
      <c r="JSH978" s="26"/>
      <c r="JSI978" s="26"/>
      <c r="JSJ978" s="26"/>
      <c r="JSK978" s="26"/>
      <c r="JSL978" s="26"/>
      <c r="JSM978" s="26"/>
      <c r="JSN978" s="26"/>
      <c r="JSO978" s="26"/>
      <c r="JSP978" s="26"/>
      <c r="JSQ978" s="26"/>
      <c r="JSR978" s="26"/>
      <c r="JSS978" s="26"/>
      <c r="JST978" s="26"/>
      <c r="JSU978" s="26"/>
      <c r="JSV978" s="26"/>
      <c r="JSW978" s="26"/>
      <c r="JSX978" s="26"/>
      <c r="JSY978" s="26"/>
      <c r="JSZ978" s="26"/>
      <c r="JTA978" s="26"/>
      <c r="JTB978" s="26"/>
      <c r="JTC978" s="26"/>
      <c r="JTD978" s="26"/>
      <c r="JTE978" s="26"/>
      <c r="JTF978" s="26"/>
      <c r="JTG978" s="26"/>
      <c r="JTH978" s="26"/>
      <c r="JTI978" s="26"/>
      <c r="JTJ978" s="26"/>
      <c r="JTK978" s="26"/>
      <c r="JTL978" s="26"/>
      <c r="JTM978" s="26"/>
      <c r="JTN978" s="26"/>
      <c r="JTO978" s="26"/>
      <c r="JTP978" s="26"/>
      <c r="JTQ978" s="26"/>
      <c r="JTR978" s="26"/>
      <c r="JTS978" s="26"/>
      <c r="JTT978" s="26"/>
      <c r="JTU978" s="26"/>
      <c r="JTV978" s="26"/>
      <c r="JTW978" s="26"/>
      <c r="JTX978" s="26"/>
      <c r="JTY978" s="26"/>
      <c r="JTZ978" s="26"/>
      <c r="JUA978" s="26"/>
      <c r="JUB978" s="26"/>
      <c r="JUC978" s="26"/>
      <c r="JUD978" s="26"/>
      <c r="JUE978" s="26"/>
      <c r="JUF978" s="26"/>
      <c r="JUG978" s="26"/>
      <c r="JUH978" s="26"/>
      <c r="JUI978" s="26"/>
      <c r="JUJ978" s="26"/>
      <c r="JUK978" s="26"/>
      <c r="JUL978" s="26"/>
      <c r="JUM978" s="26"/>
      <c r="JUN978" s="26"/>
      <c r="JUO978" s="26"/>
      <c r="JUP978" s="26"/>
      <c r="JUQ978" s="26"/>
      <c r="JUR978" s="26"/>
      <c r="JUS978" s="26"/>
      <c r="JUT978" s="26"/>
      <c r="JUU978" s="26"/>
      <c r="JUV978" s="26"/>
      <c r="JUW978" s="26"/>
      <c r="JUX978" s="26"/>
      <c r="JUY978" s="26"/>
      <c r="JUZ978" s="26"/>
      <c r="JVA978" s="26"/>
      <c r="JVB978" s="26"/>
      <c r="JVC978" s="26"/>
      <c r="JVD978" s="26"/>
      <c r="JVE978" s="26"/>
      <c r="JVF978" s="26"/>
      <c r="JVG978" s="26"/>
      <c r="JVH978" s="26"/>
      <c r="JVI978" s="26"/>
      <c r="JVJ978" s="26"/>
      <c r="JVK978" s="26"/>
      <c r="JVL978" s="26"/>
      <c r="JVM978" s="26"/>
      <c r="JVN978" s="26"/>
      <c r="JVO978" s="26"/>
      <c r="JVP978" s="26"/>
      <c r="JVQ978" s="26"/>
      <c r="JVR978" s="26"/>
      <c r="JVS978" s="26"/>
      <c r="JVT978" s="26"/>
      <c r="JVU978" s="26"/>
      <c r="JVV978" s="26"/>
      <c r="JVW978" s="26"/>
      <c r="JVX978" s="26"/>
      <c r="JVY978" s="26"/>
      <c r="JVZ978" s="26"/>
      <c r="JWA978" s="26"/>
      <c r="JWB978" s="26"/>
      <c r="JWC978" s="26"/>
      <c r="JWD978" s="26"/>
      <c r="JWE978" s="26"/>
      <c r="JWF978" s="26"/>
      <c r="JWG978" s="26"/>
      <c r="JWH978" s="26"/>
      <c r="JWI978" s="26"/>
      <c r="JWJ978" s="26"/>
      <c r="JWK978" s="26"/>
      <c r="JWL978" s="26"/>
      <c r="JWM978" s="26"/>
      <c r="JWN978" s="26"/>
      <c r="JWO978" s="26"/>
      <c r="JWP978" s="26"/>
      <c r="JWQ978" s="26"/>
      <c r="JWR978" s="26"/>
      <c r="JWS978" s="26"/>
      <c r="JWT978" s="26"/>
      <c r="JWU978" s="26"/>
      <c r="JWV978" s="26"/>
      <c r="JWW978" s="26"/>
      <c r="JWX978" s="26"/>
      <c r="JWY978" s="26"/>
      <c r="JWZ978" s="26"/>
      <c r="JXA978" s="26"/>
      <c r="JXB978" s="26"/>
      <c r="JXC978" s="26"/>
      <c r="JXD978" s="26"/>
      <c r="JXE978" s="26"/>
      <c r="JXF978" s="26"/>
      <c r="JXG978" s="26"/>
      <c r="JXH978" s="26"/>
      <c r="JXI978" s="26"/>
      <c r="JXJ978" s="26"/>
      <c r="JXK978" s="26"/>
      <c r="JXL978" s="26"/>
      <c r="JXM978" s="26"/>
      <c r="JXN978" s="26"/>
      <c r="JXO978" s="26"/>
      <c r="JXP978" s="26"/>
      <c r="JXQ978" s="26"/>
      <c r="JXR978" s="26"/>
      <c r="JXS978" s="26"/>
      <c r="JXT978" s="26"/>
      <c r="JXU978" s="26"/>
      <c r="JXV978" s="26"/>
      <c r="JXW978" s="26"/>
      <c r="JXX978" s="26"/>
      <c r="JXY978" s="26"/>
      <c r="JXZ978" s="26"/>
      <c r="JYA978" s="26"/>
      <c r="JYB978" s="26"/>
      <c r="JYC978" s="26"/>
      <c r="JYD978" s="26"/>
      <c r="JYE978" s="26"/>
      <c r="JYF978" s="26"/>
      <c r="JYG978" s="26"/>
      <c r="JYH978" s="26"/>
      <c r="JYI978" s="26"/>
      <c r="JYJ978" s="26"/>
      <c r="JYK978" s="26"/>
      <c r="JYL978" s="26"/>
      <c r="JYM978" s="26"/>
      <c r="JYN978" s="26"/>
      <c r="JYO978" s="26"/>
      <c r="JYP978" s="26"/>
      <c r="JYQ978" s="26"/>
      <c r="JYR978" s="26"/>
      <c r="JYS978" s="26"/>
      <c r="JYT978" s="26"/>
      <c r="JYU978" s="26"/>
      <c r="JYV978" s="26"/>
      <c r="JYW978" s="26"/>
      <c r="JYX978" s="26"/>
      <c r="JYY978" s="26"/>
      <c r="JYZ978" s="26"/>
      <c r="JZA978" s="26"/>
      <c r="JZB978" s="26"/>
      <c r="JZC978" s="26"/>
      <c r="JZD978" s="26"/>
      <c r="JZE978" s="26"/>
      <c r="JZF978" s="26"/>
      <c r="JZG978" s="26"/>
      <c r="JZH978" s="26"/>
      <c r="JZI978" s="26"/>
      <c r="JZJ978" s="26"/>
      <c r="JZK978" s="26"/>
      <c r="JZL978" s="26"/>
      <c r="JZM978" s="26"/>
      <c r="JZN978" s="26"/>
      <c r="JZO978" s="26"/>
      <c r="JZP978" s="26"/>
      <c r="JZQ978" s="26"/>
      <c r="JZR978" s="26"/>
      <c r="JZS978" s="26"/>
      <c r="JZT978" s="26"/>
      <c r="JZU978" s="26"/>
      <c r="JZV978" s="26"/>
      <c r="JZW978" s="26"/>
      <c r="JZX978" s="26"/>
      <c r="JZY978" s="26"/>
      <c r="JZZ978" s="26"/>
      <c r="KAA978" s="26"/>
      <c r="KAB978" s="26"/>
      <c r="KAC978" s="26"/>
      <c r="KAD978" s="26"/>
      <c r="KAE978" s="26"/>
      <c r="KAF978" s="26"/>
      <c r="KAG978" s="26"/>
      <c r="KAH978" s="26"/>
      <c r="KAI978" s="26"/>
      <c r="KAJ978" s="26"/>
      <c r="KAK978" s="26"/>
      <c r="KAL978" s="26"/>
      <c r="KAM978" s="26"/>
      <c r="KAN978" s="26"/>
      <c r="KAO978" s="26"/>
      <c r="KAP978" s="26"/>
      <c r="KAQ978" s="26"/>
      <c r="KAR978" s="26"/>
      <c r="KAS978" s="26"/>
      <c r="KAT978" s="26"/>
      <c r="KAU978" s="26"/>
      <c r="KAV978" s="26"/>
      <c r="KAW978" s="26"/>
      <c r="KAX978" s="26"/>
      <c r="KAY978" s="26"/>
      <c r="KAZ978" s="26"/>
      <c r="KBA978" s="26"/>
      <c r="KBB978" s="26"/>
      <c r="KBC978" s="26"/>
      <c r="KBD978" s="26"/>
      <c r="KBE978" s="26"/>
      <c r="KBF978" s="26"/>
      <c r="KBG978" s="26"/>
      <c r="KBH978" s="26"/>
      <c r="KBI978" s="26"/>
      <c r="KBJ978" s="26"/>
      <c r="KBK978" s="26"/>
      <c r="KBL978" s="26"/>
      <c r="KBM978" s="26"/>
      <c r="KBN978" s="26"/>
      <c r="KBO978" s="26"/>
      <c r="KBP978" s="26"/>
      <c r="KBQ978" s="26"/>
      <c r="KBR978" s="26"/>
      <c r="KBS978" s="26"/>
      <c r="KBT978" s="26"/>
      <c r="KBU978" s="26"/>
      <c r="KBV978" s="26"/>
      <c r="KBW978" s="26"/>
      <c r="KBX978" s="26"/>
      <c r="KBY978" s="26"/>
      <c r="KBZ978" s="26"/>
      <c r="KCA978" s="26"/>
      <c r="KCB978" s="26"/>
      <c r="KCC978" s="26"/>
      <c r="KCD978" s="26"/>
      <c r="KCE978" s="26"/>
      <c r="KCF978" s="26"/>
      <c r="KCG978" s="26"/>
      <c r="KCH978" s="26"/>
      <c r="KCI978" s="26"/>
      <c r="KCJ978" s="26"/>
      <c r="KCK978" s="26"/>
      <c r="KCL978" s="26"/>
      <c r="KCM978" s="26"/>
      <c r="KCN978" s="26"/>
      <c r="KCO978" s="26"/>
      <c r="KCP978" s="26"/>
      <c r="KCQ978" s="26"/>
      <c r="KCR978" s="26"/>
      <c r="KCS978" s="26"/>
      <c r="KCT978" s="26"/>
      <c r="KCU978" s="26"/>
      <c r="KCV978" s="26"/>
      <c r="KCW978" s="26"/>
      <c r="KCX978" s="26"/>
      <c r="KCY978" s="26"/>
      <c r="KCZ978" s="26"/>
      <c r="KDA978" s="26"/>
      <c r="KDB978" s="26"/>
      <c r="KDC978" s="26"/>
      <c r="KDD978" s="26"/>
      <c r="KDE978" s="26"/>
      <c r="KDF978" s="26"/>
      <c r="KDG978" s="26"/>
      <c r="KDH978" s="26"/>
      <c r="KDI978" s="26"/>
      <c r="KDJ978" s="26"/>
      <c r="KDK978" s="26"/>
      <c r="KDL978" s="26"/>
      <c r="KDM978" s="26"/>
      <c r="KDN978" s="26"/>
      <c r="KDO978" s="26"/>
      <c r="KDP978" s="26"/>
      <c r="KDQ978" s="26"/>
      <c r="KDR978" s="26"/>
      <c r="KDS978" s="26"/>
      <c r="KDT978" s="26"/>
      <c r="KDU978" s="26"/>
      <c r="KDV978" s="26"/>
      <c r="KDW978" s="26"/>
      <c r="KDX978" s="26"/>
      <c r="KDY978" s="26"/>
      <c r="KDZ978" s="26"/>
      <c r="KEA978" s="26"/>
      <c r="KEB978" s="26"/>
      <c r="KEC978" s="26"/>
      <c r="KED978" s="26"/>
      <c r="KEE978" s="26"/>
      <c r="KEF978" s="26"/>
      <c r="KEG978" s="26"/>
      <c r="KEH978" s="26"/>
      <c r="KEI978" s="26"/>
      <c r="KEJ978" s="26"/>
      <c r="KEK978" s="26"/>
      <c r="KEL978" s="26"/>
      <c r="KEM978" s="26"/>
      <c r="KEN978" s="26"/>
      <c r="KEO978" s="26"/>
      <c r="KEP978" s="26"/>
      <c r="KEQ978" s="26"/>
      <c r="KER978" s="26"/>
      <c r="KES978" s="26"/>
      <c r="KET978" s="26"/>
      <c r="KEU978" s="26"/>
      <c r="KEV978" s="26"/>
      <c r="KEW978" s="26"/>
      <c r="KEX978" s="26"/>
      <c r="KEY978" s="26"/>
      <c r="KEZ978" s="26"/>
      <c r="KFA978" s="26"/>
      <c r="KFB978" s="26"/>
      <c r="KFC978" s="26"/>
      <c r="KFD978" s="26"/>
      <c r="KFE978" s="26"/>
      <c r="KFF978" s="26"/>
      <c r="KFG978" s="26"/>
      <c r="KFH978" s="26"/>
      <c r="KFI978" s="26"/>
      <c r="KFJ978" s="26"/>
      <c r="KFK978" s="26"/>
      <c r="KFL978" s="26"/>
      <c r="KFM978" s="26"/>
      <c r="KFN978" s="26"/>
      <c r="KFO978" s="26"/>
      <c r="KFP978" s="26"/>
      <c r="KFQ978" s="26"/>
      <c r="KFR978" s="26"/>
      <c r="KFS978" s="26"/>
      <c r="KFT978" s="26"/>
      <c r="KFU978" s="26"/>
      <c r="KFV978" s="26"/>
      <c r="KFW978" s="26"/>
      <c r="KFX978" s="26"/>
      <c r="KFY978" s="26"/>
      <c r="KFZ978" s="26"/>
      <c r="KGA978" s="26"/>
      <c r="KGB978" s="26"/>
      <c r="KGC978" s="26"/>
      <c r="KGD978" s="26"/>
      <c r="KGE978" s="26"/>
      <c r="KGF978" s="26"/>
      <c r="KGG978" s="26"/>
      <c r="KGH978" s="26"/>
      <c r="KGI978" s="26"/>
      <c r="KGJ978" s="26"/>
      <c r="KGK978" s="26"/>
      <c r="KGL978" s="26"/>
      <c r="KGM978" s="26"/>
      <c r="KGN978" s="26"/>
      <c r="KGO978" s="26"/>
      <c r="KGP978" s="26"/>
      <c r="KGQ978" s="26"/>
      <c r="KGR978" s="26"/>
      <c r="KGS978" s="26"/>
      <c r="KGT978" s="26"/>
      <c r="KGU978" s="26"/>
      <c r="KGV978" s="26"/>
      <c r="KGW978" s="26"/>
      <c r="KGX978" s="26"/>
      <c r="KGY978" s="26"/>
      <c r="KGZ978" s="26"/>
      <c r="KHA978" s="26"/>
      <c r="KHB978" s="26"/>
      <c r="KHC978" s="26"/>
      <c r="KHD978" s="26"/>
      <c r="KHE978" s="26"/>
      <c r="KHF978" s="26"/>
      <c r="KHG978" s="26"/>
      <c r="KHH978" s="26"/>
      <c r="KHI978" s="26"/>
      <c r="KHJ978" s="26"/>
      <c r="KHK978" s="26"/>
      <c r="KHL978" s="26"/>
      <c r="KHM978" s="26"/>
      <c r="KHN978" s="26"/>
      <c r="KHO978" s="26"/>
      <c r="KHP978" s="26"/>
      <c r="KHQ978" s="26"/>
      <c r="KHR978" s="26"/>
      <c r="KHS978" s="26"/>
      <c r="KHT978" s="26"/>
      <c r="KHU978" s="26"/>
      <c r="KHV978" s="26"/>
      <c r="KHW978" s="26"/>
      <c r="KHX978" s="26"/>
      <c r="KHY978" s="26"/>
      <c r="KHZ978" s="26"/>
      <c r="KIA978" s="26"/>
      <c r="KIB978" s="26"/>
      <c r="KIC978" s="26"/>
      <c r="KID978" s="26"/>
      <c r="KIE978" s="26"/>
      <c r="KIF978" s="26"/>
      <c r="KIG978" s="26"/>
      <c r="KIH978" s="26"/>
      <c r="KII978" s="26"/>
      <c r="KIJ978" s="26"/>
      <c r="KIK978" s="26"/>
      <c r="KIL978" s="26"/>
      <c r="KIM978" s="26"/>
      <c r="KIN978" s="26"/>
      <c r="KIO978" s="26"/>
      <c r="KIP978" s="26"/>
      <c r="KIQ978" s="26"/>
      <c r="KIR978" s="26"/>
      <c r="KIS978" s="26"/>
      <c r="KIT978" s="26"/>
      <c r="KIU978" s="26"/>
      <c r="KIV978" s="26"/>
      <c r="KIW978" s="26"/>
      <c r="KIX978" s="26"/>
      <c r="KIY978" s="26"/>
      <c r="KIZ978" s="26"/>
      <c r="KJA978" s="26"/>
      <c r="KJB978" s="26"/>
      <c r="KJC978" s="26"/>
      <c r="KJD978" s="26"/>
      <c r="KJE978" s="26"/>
      <c r="KJF978" s="26"/>
      <c r="KJG978" s="26"/>
      <c r="KJH978" s="26"/>
      <c r="KJI978" s="26"/>
      <c r="KJJ978" s="26"/>
      <c r="KJK978" s="26"/>
      <c r="KJL978" s="26"/>
      <c r="KJM978" s="26"/>
      <c r="KJN978" s="26"/>
      <c r="KJO978" s="26"/>
      <c r="KJP978" s="26"/>
      <c r="KJQ978" s="26"/>
      <c r="KJR978" s="26"/>
      <c r="KJS978" s="26"/>
      <c r="KJT978" s="26"/>
      <c r="KJU978" s="26"/>
      <c r="KJV978" s="26"/>
      <c r="KJW978" s="26"/>
      <c r="KJX978" s="26"/>
      <c r="KJY978" s="26"/>
      <c r="KJZ978" s="26"/>
      <c r="KKA978" s="26"/>
      <c r="KKB978" s="26"/>
      <c r="KKC978" s="26"/>
      <c r="KKD978" s="26"/>
      <c r="KKE978" s="26"/>
      <c r="KKF978" s="26"/>
      <c r="KKG978" s="26"/>
      <c r="KKH978" s="26"/>
      <c r="KKI978" s="26"/>
      <c r="KKJ978" s="26"/>
      <c r="KKK978" s="26"/>
      <c r="KKL978" s="26"/>
      <c r="KKM978" s="26"/>
      <c r="KKN978" s="26"/>
      <c r="KKO978" s="26"/>
      <c r="KKP978" s="26"/>
      <c r="KKQ978" s="26"/>
      <c r="KKR978" s="26"/>
      <c r="KKS978" s="26"/>
      <c r="KKT978" s="26"/>
      <c r="KKU978" s="26"/>
      <c r="KKV978" s="26"/>
      <c r="KKW978" s="26"/>
      <c r="KKX978" s="26"/>
      <c r="KKY978" s="26"/>
      <c r="KKZ978" s="26"/>
      <c r="KLA978" s="26"/>
      <c r="KLB978" s="26"/>
      <c r="KLC978" s="26"/>
      <c r="KLD978" s="26"/>
      <c r="KLE978" s="26"/>
      <c r="KLF978" s="26"/>
      <c r="KLG978" s="26"/>
      <c r="KLH978" s="26"/>
      <c r="KLI978" s="26"/>
      <c r="KLJ978" s="26"/>
      <c r="KLK978" s="26"/>
      <c r="KLL978" s="26"/>
      <c r="KLM978" s="26"/>
      <c r="KLN978" s="26"/>
      <c r="KLO978" s="26"/>
      <c r="KLP978" s="26"/>
      <c r="KLQ978" s="26"/>
      <c r="KLR978" s="26"/>
      <c r="KLS978" s="26"/>
      <c r="KLT978" s="26"/>
      <c r="KLU978" s="26"/>
      <c r="KLV978" s="26"/>
      <c r="KLW978" s="26"/>
      <c r="KLX978" s="26"/>
      <c r="KLY978" s="26"/>
      <c r="KLZ978" s="26"/>
      <c r="KMA978" s="26"/>
      <c r="KMB978" s="26"/>
      <c r="KMC978" s="26"/>
      <c r="KMD978" s="26"/>
      <c r="KME978" s="26"/>
      <c r="KMF978" s="26"/>
      <c r="KMG978" s="26"/>
      <c r="KMH978" s="26"/>
      <c r="KMI978" s="26"/>
      <c r="KMJ978" s="26"/>
      <c r="KMK978" s="26"/>
      <c r="KML978" s="26"/>
      <c r="KMM978" s="26"/>
      <c r="KMN978" s="26"/>
      <c r="KMO978" s="26"/>
      <c r="KMP978" s="26"/>
      <c r="KMQ978" s="26"/>
      <c r="KMR978" s="26"/>
      <c r="KMS978" s="26"/>
      <c r="KMT978" s="26"/>
      <c r="KMU978" s="26"/>
      <c r="KMV978" s="26"/>
      <c r="KMW978" s="26"/>
      <c r="KMX978" s="26"/>
      <c r="KMY978" s="26"/>
      <c r="KMZ978" s="26"/>
      <c r="KNA978" s="26"/>
      <c r="KNB978" s="26"/>
      <c r="KNC978" s="26"/>
      <c r="KND978" s="26"/>
      <c r="KNE978" s="26"/>
      <c r="KNF978" s="26"/>
      <c r="KNG978" s="26"/>
      <c r="KNH978" s="26"/>
      <c r="KNI978" s="26"/>
      <c r="KNJ978" s="26"/>
      <c r="KNK978" s="26"/>
      <c r="KNL978" s="26"/>
      <c r="KNM978" s="26"/>
      <c r="KNN978" s="26"/>
      <c r="KNO978" s="26"/>
      <c r="KNP978" s="26"/>
      <c r="KNQ978" s="26"/>
      <c r="KNR978" s="26"/>
      <c r="KNS978" s="26"/>
      <c r="KNT978" s="26"/>
      <c r="KNU978" s="26"/>
      <c r="KNV978" s="26"/>
      <c r="KNW978" s="26"/>
      <c r="KNX978" s="26"/>
      <c r="KNY978" s="26"/>
      <c r="KNZ978" s="26"/>
      <c r="KOA978" s="26"/>
      <c r="KOB978" s="26"/>
      <c r="KOC978" s="26"/>
      <c r="KOD978" s="26"/>
      <c r="KOE978" s="26"/>
      <c r="KOF978" s="26"/>
      <c r="KOG978" s="26"/>
      <c r="KOH978" s="26"/>
      <c r="KOI978" s="26"/>
      <c r="KOJ978" s="26"/>
      <c r="KOK978" s="26"/>
      <c r="KOL978" s="26"/>
      <c r="KOM978" s="26"/>
      <c r="KON978" s="26"/>
      <c r="KOO978" s="26"/>
      <c r="KOP978" s="26"/>
      <c r="KOQ978" s="26"/>
      <c r="KOR978" s="26"/>
      <c r="KOS978" s="26"/>
      <c r="KOT978" s="26"/>
      <c r="KOU978" s="26"/>
      <c r="KOV978" s="26"/>
      <c r="KOW978" s="26"/>
      <c r="KOX978" s="26"/>
      <c r="KOY978" s="26"/>
      <c r="KOZ978" s="26"/>
      <c r="KPA978" s="26"/>
      <c r="KPB978" s="26"/>
      <c r="KPC978" s="26"/>
      <c r="KPD978" s="26"/>
      <c r="KPE978" s="26"/>
      <c r="KPF978" s="26"/>
      <c r="KPG978" s="26"/>
      <c r="KPH978" s="26"/>
      <c r="KPI978" s="26"/>
      <c r="KPJ978" s="26"/>
      <c r="KPK978" s="26"/>
      <c r="KPL978" s="26"/>
      <c r="KPM978" s="26"/>
      <c r="KPN978" s="26"/>
      <c r="KPO978" s="26"/>
      <c r="KPP978" s="26"/>
      <c r="KPQ978" s="26"/>
      <c r="KPR978" s="26"/>
      <c r="KPS978" s="26"/>
      <c r="KPT978" s="26"/>
      <c r="KPU978" s="26"/>
      <c r="KPV978" s="26"/>
      <c r="KPW978" s="26"/>
      <c r="KPX978" s="26"/>
      <c r="KPY978" s="26"/>
      <c r="KPZ978" s="26"/>
      <c r="KQA978" s="26"/>
      <c r="KQB978" s="26"/>
      <c r="KQC978" s="26"/>
      <c r="KQD978" s="26"/>
      <c r="KQE978" s="26"/>
      <c r="KQF978" s="26"/>
      <c r="KQG978" s="26"/>
      <c r="KQH978" s="26"/>
      <c r="KQI978" s="26"/>
      <c r="KQJ978" s="26"/>
      <c r="KQK978" s="26"/>
      <c r="KQL978" s="26"/>
      <c r="KQM978" s="26"/>
      <c r="KQN978" s="26"/>
      <c r="KQO978" s="26"/>
      <c r="KQP978" s="26"/>
      <c r="KQQ978" s="26"/>
      <c r="KQR978" s="26"/>
      <c r="KQS978" s="26"/>
      <c r="KQT978" s="26"/>
      <c r="KQU978" s="26"/>
      <c r="KQV978" s="26"/>
      <c r="KQW978" s="26"/>
      <c r="KQX978" s="26"/>
      <c r="KQY978" s="26"/>
      <c r="KQZ978" s="26"/>
      <c r="KRA978" s="26"/>
      <c r="KRB978" s="26"/>
      <c r="KRC978" s="26"/>
      <c r="KRD978" s="26"/>
      <c r="KRE978" s="26"/>
      <c r="KRF978" s="26"/>
      <c r="KRG978" s="26"/>
      <c r="KRH978" s="26"/>
      <c r="KRI978" s="26"/>
      <c r="KRJ978" s="26"/>
      <c r="KRK978" s="26"/>
      <c r="KRL978" s="26"/>
      <c r="KRM978" s="26"/>
      <c r="KRN978" s="26"/>
      <c r="KRO978" s="26"/>
      <c r="KRP978" s="26"/>
      <c r="KRQ978" s="26"/>
      <c r="KRR978" s="26"/>
      <c r="KRS978" s="26"/>
      <c r="KRT978" s="26"/>
      <c r="KRU978" s="26"/>
      <c r="KRV978" s="26"/>
      <c r="KRW978" s="26"/>
      <c r="KRX978" s="26"/>
      <c r="KRY978" s="26"/>
      <c r="KRZ978" s="26"/>
      <c r="KSA978" s="26"/>
      <c r="KSB978" s="26"/>
      <c r="KSC978" s="26"/>
      <c r="KSD978" s="26"/>
      <c r="KSE978" s="26"/>
      <c r="KSF978" s="26"/>
      <c r="KSG978" s="26"/>
      <c r="KSH978" s="26"/>
      <c r="KSI978" s="26"/>
      <c r="KSJ978" s="26"/>
      <c r="KSK978" s="26"/>
      <c r="KSL978" s="26"/>
      <c r="KSM978" s="26"/>
      <c r="KSN978" s="26"/>
      <c r="KSO978" s="26"/>
      <c r="KSP978" s="26"/>
      <c r="KSQ978" s="26"/>
      <c r="KSR978" s="26"/>
      <c r="KSS978" s="26"/>
      <c r="KST978" s="26"/>
      <c r="KSU978" s="26"/>
      <c r="KSV978" s="26"/>
      <c r="KSW978" s="26"/>
      <c r="KSX978" s="26"/>
      <c r="KSY978" s="26"/>
      <c r="KSZ978" s="26"/>
      <c r="KTA978" s="26"/>
      <c r="KTB978" s="26"/>
      <c r="KTC978" s="26"/>
      <c r="KTD978" s="26"/>
      <c r="KTE978" s="26"/>
      <c r="KTF978" s="26"/>
      <c r="KTG978" s="26"/>
      <c r="KTH978" s="26"/>
      <c r="KTI978" s="26"/>
      <c r="KTJ978" s="26"/>
      <c r="KTK978" s="26"/>
      <c r="KTL978" s="26"/>
      <c r="KTM978" s="26"/>
      <c r="KTN978" s="26"/>
      <c r="KTO978" s="26"/>
      <c r="KTP978" s="26"/>
      <c r="KTQ978" s="26"/>
      <c r="KTR978" s="26"/>
      <c r="KTS978" s="26"/>
      <c r="KTT978" s="26"/>
      <c r="KTU978" s="26"/>
      <c r="KTV978" s="26"/>
      <c r="KTW978" s="26"/>
      <c r="KTX978" s="26"/>
      <c r="KTY978" s="26"/>
      <c r="KTZ978" s="26"/>
      <c r="KUA978" s="26"/>
      <c r="KUB978" s="26"/>
      <c r="KUC978" s="26"/>
      <c r="KUD978" s="26"/>
      <c r="KUE978" s="26"/>
      <c r="KUF978" s="26"/>
      <c r="KUG978" s="26"/>
      <c r="KUH978" s="26"/>
      <c r="KUI978" s="26"/>
      <c r="KUJ978" s="26"/>
      <c r="KUK978" s="26"/>
      <c r="KUL978" s="26"/>
      <c r="KUM978" s="26"/>
      <c r="KUN978" s="26"/>
      <c r="KUO978" s="26"/>
      <c r="KUP978" s="26"/>
      <c r="KUQ978" s="26"/>
      <c r="KUR978" s="26"/>
      <c r="KUS978" s="26"/>
      <c r="KUT978" s="26"/>
      <c r="KUU978" s="26"/>
      <c r="KUV978" s="26"/>
      <c r="KUW978" s="26"/>
      <c r="KUX978" s="26"/>
      <c r="KUY978" s="26"/>
      <c r="KUZ978" s="26"/>
      <c r="KVA978" s="26"/>
      <c r="KVB978" s="26"/>
      <c r="KVC978" s="26"/>
      <c r="KVD978" s="26"/>
      <c r="KVE978" s="26"/>
      <c r="KVF978" s="26"/>
      <c r="KVG978" s="26"/>
      <c r="KVH978" s="26"/>
      <c r="KVI978" s="26"/>
      <c r="KVJ978" s="26"/>
      <c r="KVK978" s="26"/>
      <c r="KVL978" s="26"/>
      <c r="KVM978" s="26"/>
      <c r="KVN978" s="26"/>
      <c r="KVO978" s="26"/>
      <c r="KVP978" s="26"/>
      <c r="KVQ978" s="26"/>
      <c r="KVR978" s="26"/>
      <c r="KVS978" s="26"/>
      <c r="KVT978" s="26"/>
      <c r="KVU978" s="26"/>
      <c r="KVV978" s="26"/>
      <c r="KVW978" s="26"/>
      <c r="KVX978" s="26"/>
      <c r="KVY978" s="26"/>
      <c r="KVZ978" s="26"/>
      <c r="KWA978" s="26"/>
      <c r="KWB978" s="26"/>
      <c r="KWC978" s="26"/>
      <c r="KWD978" s="26"/>
      <c r="KWE978" s="26"/>
      <c r="KWF978" s="26"/>
      <c r="KWG978" s="26"/>
      <c r="KWH978" s="26"/>
      <c r="KWI978" s="26"/>
      <c r="KWJ978" s="26"/>
      <c r="KWK978" s="26"/>
      <c r="KWL978" s="26"/>
      <c r="KWM978" s="26"/>
      <c r="KWN978" s="26"/>
      <c r="KWO978" s="26"/>
      <c r="KWP978" s="26"/>
      <c r="KWQ978" s="26"/>
      <c r="KWR978" s="26"/>
      <c r="KWS978" s="26"/>
      <c r="KWT978" s="26"/>
      <c r="KWU978" s="26"/>
      <c r="KWV978" s="26"/>
      <c r="KWW978" s="26"/>
      <c r="KWX978" s="26"/>
      <c r="KWY978" s="26"/>
      <c r="KWZ978" s="26"/>
      <c r="KXA978" s="26"/>
      <c r="KXB978" s="26"/>
      <c r="KXC978" s="26"/>
      <c r="KXD978" s="26"/>
      <c r="KXE978" s="26"/>
      <c r="KXF978" s="26"/>
      <c r="KXG978" s="26"/>
      <c r="KXH978" s="26"/>
      <c r="KXI978" s="26"/>
      <c r="KXJ978" s="26"/>
      <c r="KXK978" s="26"/>
      <c r="KXL978" s="26"/>
      <c r="KXM978" s="26"/>
      <c r="KXN978" s="26"/>
      <c r="KXO978" s="26"/>
      <c r="KXP978" s="26"/>
      <c r="KXQ978" s="26"/>
      <c r="KXR978" s="26"/>
      <c r="KXS978" s="26"/>
      <c r="KXT978" s="26"/>
      <c r="KXU978" s="26"/>
      <c r="KXV978" s="26"/>
      <c r="KXW978" s="26"/>
      <c r="KXX978" s="26"/>
      <c r="KXY978" s="26"/>
      <c r="KXZ978" s="26"/>
      <c r="KYA978" s="26"/>
      <c r="KYB978" s="26"/>
      <c r="KYC978" s="26"/>
      <c r="KYD978" s="26"/>
      <c r="KYE978" s="26"/>
      <c r="KYF978" s="26"/>
      <c r="KYG978" s="26"/>
      <c r="KYH978" s="26"/>
      <c r="KYI978" s="26"/>
      <c r="KYJ978" s="26"/>
      <c r="KYK978" s="26"/>
      <c r="KYL978" s="26"/>
      <c r="KYM978" s="26"/>
      <c r="KYN978" s="26"/>
      <c r="KYO978" s="26"/>
      <c r="KYP978" s="26"/>
      <c r="KYQ978" s="26"/>
      <c r="KYR978" s="26"/>
      <c r="KYS978" s="26"/>
      <c r="KYT978" s="26"/>
      <c r="KYU978" s="26"/>
      <c r="KYV978" s="26"/>
      <c r="KYW978" s="26"/>
      <c r="KYX978" s="26"/>
      <c r="KYY978" s="26"/>
      <c r="KYZ978" s="26"/>
      <c r="KZA978" s="26"/>
      <c r="KZB978" s="26"/>
      <c r="KZC978" s="26"/>
      <c r="KZD978" s="26"/>
      <c r="KZE978" s="26"/>
      <c r="KZF978" s="26"/>
      <c r="KZG978" s="26"/>
      <c r="KZH978" s="26"/>
      <c r="KZI978" s="26"/>
      <c r="KZJ978" s="26"/>
      <c r="KZK978" s="26"/>
      <c r="KZL978" s="26"/>
      <c r="KZM978" s="26"/>
      <c r="KZN978" s="26"/>
      <c r="KZO978" s="26"/>
      <c r="KZP978" s="26"/>
      <c r="KZQ978" s="26"/>
      <c r="KZR978" s="26"/>
      <c r="KZS978" s="26"/>
      <c r="KZT978" s="26"/>
      <c r="KZU978" s="26"/>
      <c r="KZV978" s="26"/>
      <c r="KZW978" s="26"/>
      <c r="KZX978" s="26"/>
      <c r="KZY978" s="26"/>
      <c r="KZZ978" s="26"/>
      <c r="LAA978" s="26"/>
      <c r="LAB978" s="26"/>
      <c r="LAC978" s="26"/>
      <c r="LAD978" s="26"/>
      <c r="LAE978" s="26"/>
      <c r="LAF978" s="26"/>
      <c r="LAG978" s="26"/>
      <c r="LAH978" s="26"/>
      <c r="LAI978" s="26"/>
      <c r="LAJ978" s="26"/>
      <c r="LAK978" s="26"/>
      <c r="LAL978" s="26"/>
      <c r="LAM978" s="26"/>
      <c r="LAN978" s="26"/>
      <c r="LAO978" s="26"/>
      <c r="LAP978" s="26"/>
      <c r="LAQ978" s="26"/>
      <c r="LAR978" s="26"/>
      <c r="LAS978" s="26"/>
      <c r="LAT978" s="26"/>
      <c r="LAU978" s="26"/>
      <c r="LAV978" s="26"/>
      <c r="LAW978" s="26"/>
      <c r="LAX978" s="26"/>
      <c r="LAY978" s="26"/>
      <c r="LAZ978" s="26"/>
      <c r="LBA978" s="26"/>
      <c r="LBB978" s="26"/>
      <c r="LBC978" s="26"/>
      <c r="LBD978" s="26"/>
      <c r="LBE978" s="26"/>
      <c r="LBF978" s="26"/>
      <c r="LBG978" s="26"/>
      <c r="LBH978" s="26"/>
      <c r="LBI978" s="26"/>
      <c r="LBJ978" s="26"/>
      <c r="LBK978" s="26"/>
      <c r="LBL978" s="26"/>
      <c r="LBM978" s="26"/>
      <c r="LBN978" s="26"/>
      <c r="LBO978" s="26"/>
      <c r="LBP978" s="26"/>
      <c r="LBQ978" s="26"/>
      <c r="LBR978" s="26"/>
      <c r="LBS978" s="26"/>
      <c r="LBT978" s="26"/>
      <c r="LBU978" s="26"/>
      <c r="LBV978" s="26"/>
      <c r="LBW978" s="26"/>
      <c r="LBX978" s="26"/>
      <c r="LBY978" s="26"/>
      <c r="LBZ978" s="26"/>
      <c r="LCA978" s="26"/>
      <c r="LCB978" s="26"/>
      <c r="LCC978" s="26"/>
      <c r="LCD978" s="26"/>
      <c r="LCE978" s="26"/>
      <c r="LCF978" s="26"/>
      <c r="LCG978" s="26"/>
      <c r="LCH978" s="26"/>
      <c r="LCI978" s="26"/>
      <c r="LCJ978" s="26"/>
      <c r="LCK978" s="26"/>
      <c r="LCL978" s="26"/>
      <c r="LCM978" s="26"/>
      <c r="LCN978" s="26"/>
      <c r="LCO978" s="26"/>
      <c r="LCP978" s="26"/>
      <c r="LCQ978" s="26"/>
      <c r="LCR978" s="26"/>
      <c r="LCS978" s="26"/>
      <c r="LCT978" s="26"/>
      <c r="LCU978" s="26"/>
      <c r="LCV978" s="26"/>
      <c r="LCW978" s="26"/>
      <c r="LCX978" s="26"/>
      <c r="LCY978" s="26"/>
      <c r="LCZ978" s="26"/>
      <c r="LDA978" s="26"/>
      <c r="LDB978" s="26"/>
      <c r="LDC978" s="26"/>
      <c r="LDD978" s="26"/>
      <c r="LDE978" s="26"/>
      <c r="LDF978" s="26"/>
      <c r="LDG978" s="26"/>
      <c r="LDH978" s="26"/>
      <c r="LDI978" s="26"/>
      <c r="LDJ978" s="26"/>
      <c r="LDK978" s="26"/>
      <c r="LDL978" s="26"/>
      <c r="LDM978" s="26"/>
      <c r="LDN978" s="26"/>
      <c r="LDO978" s="26"/>
      <c r="LDP978" s="26"/>
      <c r="LDQ978" s="26"/>
      <c r="LDR978" s="26"/>
      <c r="LDS978" s="26"/>
      <c r="LDT978" s="26"/>
      <c r="LDU978" s="26"/>
      <c r="LDV978" s="26"/>
      <c r="LDW978" s="26"/>
      <c r="LDX978" s="26"/>
      <c r="LDY978" s="26"/>
      <c r="LDZ978" s="26"/>
      <c r="LEA978" s="26"/>
      <c r="LEB978" s="26"/>
      <c r="LEC978" s="26"/>
      <c r="LED978" s="26"/>
      <c r="LEE978" s="26"/>
      <c r="LEF978" s="26"/>
      <c r="LEG978" s="26"/>
      <c r="LEH978" s="26"/>
      <c r="LEI978" s="26"/>
      <c r="LEJ978" s="26"/>
      <c r="LEK978" s="26"/>
      <c r="LEL978" s="26"/>
      <c r="LEM978" s="26"/>
      <c r="LEN978" s="26"/>
      <c r="LEO978" s="26"/>
      <c r="LEP978" s="26"/>
      <c r="LEQ978" s="26"/>
      <c r="LER978" s="26"/>
      <c r="LES978" s="26"/>
      <c r="LET978" s="26"/>
      <c r="LEU978" s="26"/>
      <c r="LEV978" s="26"/>
      <c r="LEW978" s="26"/>
      <c r="LEX978" s="26"/>
      <c r="LEY978" s="26"/>
      <c r="LEZ978" s="26"/>
      <c r="LFA978" s="26"/>
      <c r="LFB978" s="26"/>
      <c r="LFC978" s="26"/>
      <c r="LFD978" s="26"/>
      <c r="LFE978" s="26"/>
      <c r="LFF978" s="26"/>
      <c r="LFG978" s="26"/>
      <c r="LFH978" s="26"/>
      <c r="LFI978" s="26"/>
      <c r="LFJ978" s="26"/>
      <c r="LFK978" s="26"/>
      <c r="LFL978" s="26"/>
      <c r="LFM978" s="26"/>
      <c r="LFN978" s="26"/>
      <c r="LFO978" s="26"/>
      <c r="LFP978" s="26"/>
      <c r="LFQ978" s="26"/>
      <c r="LFR978" s="26"/>
      <c r="LFS978" s="26"/>
      <c r="LFT978" s="26"/>
      <c r="LFU978" s="26"/>
      <c r="LFV978" s="26"/>
      <c r="LFW978" s="26"/>
      <c r="LFX978" s="26"/>
      <c r="LFY978" s="26"/>
      <c r="LFZ978" s="26"/>
      <c r="LGA978" s="26"/>
      <c r="LGB978" s="26"/>
      <c r="LGC978" s="26"/>
      <c r="LGD978" s="26"/>
      <c r="LGE978" s="26"/>
      <c r="LGF978" s="26"/>
      <c r="LGG978" s="26"/>
      <c r="LGH978" s="26"/>
      <c r="LGI978" s="26"/>
      <c r="LGJ978" s="26"/>
      <c r="LGK978" s="26"/>
      <c r="LGL978" s="26"/>
      <c r="LGM978" s="26"/>
      <c r="LGN978" s="26"/>
      <c r="LGO978" s="26"/>
      <c r="LGP978" s="26"/>
      <c r="LGQ978" s="26"/>
      <c r="LGR978" s="26"/>
      <c r="LGS978" s="26"/>
      <c r="LGT978" s="26"/>
      <c r="LGU978" s="26"/>
      <c r="LGV978" s="26"/>
      <c r="LGW978" s="26"/>
      <c r="LGX978" s="26"/>
      <c r="LGY978" s="26"/>
      <c r="LGZ978" s="26"/>
      <c r="LHA978" s="26"/>
      <c r="LHB978" s="26"/>
      <c r="LHC978" s="26"/>
      <c r="LHD978" s="26"/>
      <c r="LHE978" s="26"/>
      <c r="LHF978" s="26"/>
      <c r="LHG978" s="26"/>
      <c r="LHH978" s="26"/>
      <c r="LHI978" s="26"/>
      <c r="LHJ978" s="26"/>
      <c r="LHK978" s="26"/>
      <c r="LHL978" s="26"/>
      <c r="LHM978" s="26"/>
      <c r="LHN978" s="26"/>
      <c r="LHO978" s="26"/>
      <c r="LHP978" s="26"/>
      <c r="LHQ978" s="26"/>
      <c r="LHR978" s="26"/>
      <c r="LHS978" s="26"/>
      <c r="LHT978" s="26"/>
      <c r="LHU978" s="26"/>
      <c r="LHV978" s="26"/>
      <c r="LHW978" s="26"/>
      <c r="LHX978" s="26"/>
      <c r="LHY978" s="26"/>
      <c r="LHZ978" s="26"/>
      <c r="LIA978" s="26"/>
      <c r="LIB978" s="26"/>
      <c r="LIC978" s="26"/>
      <c r="LID978" s="26"/>
      <c r="LIE978" s="26"/>
      <c r="LIF978" s="26"/>
      <c r="LIG978" s="26"/>
      <c r="LIH978" s="26"/>
      <c r="LII978" s="26"/>
      <c r="LIJ978" s="26"/>
      <c r="LIK978" s="26"/>
      <c r="LIL978" s="26"/>
      <c r="LIM978" s="26"/>
      <c r="LIN978" s="26"/>
      <c r="LIO978" s="26"/>
      <c r="LIP978" s="26"/>
      <c r="LIQ978" s="26"/>
      <c r="LIR978" s="26"/>
      <c r="LIS978" s="26"/>
      <c r="LIT978" s="26"/>
      <c r="LIU978" s="26"/>
      <c r="LIV978" s="26"/>
      <c r="LIW978" s="26"/>
      <c r="LIX978" s="26"/>
      <c r="LIY978" s="26"/>
      <c r="LIZ978" s="26"/>
      <c r="LJA978" s="26"/>
      <c r="LJB978" s="26"/>
      <c r="LJC978" s="26"/>
      <c r="LJD978" s="26"/>
      <c r="LJE978" s="26"/>
      <c r="LJF978" s="26"/>
      <c r="LJG978" s="26"/>
      <c r="LJH978" s="26"/>
      <c r="LJI978" s="26"/>
      <c r="LJJ978" s="26"/>
      <c r="LJK978" s="26"/>
      <c r="LJL978" s="26"/>
      <c r="LJM978" s="26"/>
      <c r="LJN978" s="26"/>
      <c r="LJO978" s="26"/>
      <c r="LJP978" s="26"/>
      <c r="LJQ978" s="26"/>
      <c r="LJR978" s="26"/>
      <c r="LJS978" s="26"/>
      <c r="LJT978" s="26"/>
      <c r="LJU978" s="26"/>
      <c r="LJV978" s="26"/>
      <c r="LJW978" s="26"/>
      <c r="LJX978" s="26"/>
      <c r="LJY978" s="26"/>
      <c r="LJZ978" s="26"/>
      <c r="LKA978" s="26"/>
      <c r="LKB978" s="26"/>
      <c r="LKC978" s="26"/>
      <c r="LKD978" s="26"/>
      <c r="LKE978" s="26"/>
      <c r="LKF978" s="26"/>
      <c r="LKG978" s="26"/>
      <c r="LKH978" s="26"/>
      <c r="LKI978" s="26"/>
      <c r="LKJ978" s="26"/>
      <c r="LKK978" s="26"/>
      <c r="LKL978" s="26"/>
      <c r="LKM978" s="26"/>
      <c r="LKN978" s="26"/>
      <c r="LKO978" s="26"/>
      <c r="LKP978" s="26"/>
      <c r="LKQ978" s="26"/>
      <c r="LKR978" s="26"/>
      <c r="LKS978" s="26"/>
      <c r="LKT978" s="26"/>
      <c r="LKU978" s="26"/>
      <c r="LKV978" s="26"/>
      <c r="LKW978" s="26"/>
      <c r="LKX978" s="26"/>
      <c r="LKY978" s="26"/>
      <c r="LKZ978" s="26"/>
      <c r="LLA978" s="26"/>
      <c r="LLB978" s="26"/>
      <c r="LLC978" s="26"/>
      <c r="LLD978" s="26"/>
      <c r="LLE978" s="26"/>
      <c r="LLF978" s="26"/>
      <c r="LLG978" s="26"/>
      <c r="LLH978" s="26"/>
      <c r="LLI978" s="26"/>
      <c r="LLJ978" s="26"/>
      <c r="LLK978" s="26"/>
      <c r="LLL978" s="26"/>
      <c r="LLM978" s="26"/>
      <c r="LLN978" s="26"/>
      <c r="LLO978" s="26"/>
      <c r="LLP978" s="26"/>
      <c r="LLQ978" s="26"/>
      <c r="LLR978" s="26"/>
      <c r="LLS978" s="26"/>
      <c r="LLT978" s="26"/>
      <c r="LLU978" s="26"/>
      <c r="LLV978" s="26"/>
      <c r="LLW978" s="26"/>
      <c r="LLX978" s="26"/>
      <c r="LLY978" s="26"/>
      <c r="LLZ978" s="26"/>
      <c r="LMA978" s="26"/>
      <c r="LMB978" s="26"/>
      <c r="LMC978" s="26"/>
      <c r="LMD978" s="26"/>
      <c r="LME978" s="26"/>
      <c r="LMF978" s="26"/>
      <c r="LMG978" s="26"/>
      <c r="LMH978" s="26"/>
      <c r="LMI978" s="26"/>
      <c r="LMJ978" s="26"/>
      <c r="LMK978" s="26"/>
      <c r="LML978" s="26"/>
      <c r="LMM978" s="26"/>
      <c r="LMN978" s="26"/>
      <c r="LMO978" s="26"/>
      <c r="LMP978" s="26"/>
      <c r="LMQ978" s="26"/>
      <c r="LMR978" s="26"/>
      <c r="LMS978" s="26"/>
      <c r="LMT978" s="26"/>
      <c r="LMU978" s="26"/>
      <c r="LMV978" s="26"/>
      <c r="LMW978" s="26"/>
      <c r="LMX978" s="26"/>
      <c r="LMY978" s="26"/>
      <c r="LMZ978" s="26"/>
      <c r="LNA978" s="26"/>
      <c r="LNB978" s="26"/>
      <c r="LNC978" s="26"/>
      <c r="LND978" s="26"/>
      <c r="LNE978" s="26"/>
      <c r="LNF978" s="26"/>
      <c r="LNG978" s="26"/>
      <c r="LNH978" s="26"/>
      <c r="LNI978" s="26"/>
      <c r="LNJ978" s="26"/>
      <c r="LNK978" s="26"/>
      <c r="LNL978" s="26"/>
      <c r="LNM978" s="26"/>
      <c r="LNN978" s="26"/>
      <c r="LNO978" s="26"/>
      <c r="LNP978" s="26"/>
      <c r="LNQ978" s="26"/>
      <c r="LNR978" s="26"/>
      <c r="LNS978" s="26"/>
      <c r="LNT978" s="26"/>
      <c r="LNU978" s="26"/>
      <c r="LNV978" s="26"/>
      <c r="LNW978" s="26"/>
      <c r="LNX978" s="26"/>
      <c r="LNY978" s="26"/>
      <c r="LNZ978" s="26"/>
      <c r="LOA978" s="26"/>
      <c r="LOB978" s="26"/>
      <c r="LOC978" s="26"/>
      <c r="LOD978" s="26"/>
      <c r="LOE978" s="26"/>
      <c r="LOF978" s="26"/>
      <c r="LOG978" s="26"/>
      <c r="LOH978" s="26"/>
      <c r="LOI978" s="26"/>
      <c r="LOJ978" s="26"/>
      <c r="LOK978" s="26"/>
      <c r="LOL978" s="26"/>
      <c r="LOM978" s="26"/>
      <c r="LON978" s="26"/>
      <c r="LOO978" s="26"/>
      <c r="LOP978" s="26"/>
      <c r="LOQ978" s="26"/>
      <c r="LOR978" s="26"/>
      <c r="LOS978" s="26"/>
      <c r="LOT978" s="26"/>
      <c r="LOU978" s="26"/>
      <c r="LOV978" s="26"/>
      <c r="LOW978" s="26"/>
      <c r="LOX978" s="26"/>
      <c r="LOY978" s="26"/>
      <c r="LOZ978" s="26"/>
      <c r="LPA978" s="26"/>
      <c r="LPB978" s="26"/>
      <c r="LPC978" s="26"/>
      <c r="LPD978" s="26"/>
      <c r="LPE978" s="26"/>
      <c r="LPF978" s="26"/>
      <c r="LPG978" s="26"/>
      <c r="LPH978" s="26"/>
      <c r="LPI978" s="26"/>
      <c r="LPJ978" s="26"/>
      <c r="LPK978" s="26"/>
      <c r="LPL978" s="26"/>
      <c r="LPM978" s="26"/>
      <c r="LPN978" s="26"/>
      <c r="LPO978" s="26"/>
      <c r="LPP978" s="26"/>
      <c r="LPQ978" s="26"/>
      <c r="LPR978" s="26"/>
      <c r="LPS978" s="26"/>
      <c r="LPT978" s="26"/>
      <c r="LPU978" s="26"/>
      <c r="LPV978" s="26"/>
      <c r="LPW978" s="26"/>
      <c r="LPX978" s="26"/>
      <c r="LPY978" s="26"/>
      <c r="LPZ978" s="26"/>
      <c r="LQA978" s="26"/>
      <c r="LQB978" s="26"/>
      <c r="LQC978" s="26"/>
      <c r="LQD978" s="26"/>
      <c r="LQE978" s="26"/>
      <c r="LQF978" s="26"/>
      <c r="LQG978" s="26"/>
      <c r="LQH978" s="26"/>
      <c r="LQI978" s="26"/>
      <c r="LQJ978" s="26"/>
      <c r="LQK978" s="26"/>
      <c r="LQL978" s="26"/>
      <c r="LQM978" s="26"/>
      <c r="LQN978" s="26"/>
      <c r="LQO978" s="26"/>
      <c r="LQP978" s="26"/>
      <c r="LQQ978" s="26"/>
      <c r="LQR978" s="26"/>
      <c r="LQS978" s="26"/>
      <c r="LQT978" s="26"/>
      <c r="LQU978" s="26"/>
      <c r="LQV978" s="26"/>
      <c r="LQW978" s="26"/>
      <c r="LQX978" s="26"/>
      <c r="LQY978" s="26"/>
      <c r="LQZ978" s="26"/>
      <c r="LRA978" s="26"/>
      <c r="LRB978" s="26"/>
      <c r="LRC978" s="26"/>
      <c r="LRD978" s="26"/>
      <c r="LRE978" s="26"/>
      <c r="LRF978" s="26"/>
      <c r="LRG978" s="26"/>
      <c r="LRH978" s="26"/>
      <c r="LRI978" s="26"/>
      <c r="LRJ978" s="26"/>
      <c r="LRK978" s="26"/>
      <c r="LRL978" s="26"/>
      <c r="LRM978" s="26"/>
      <c r="LRN978" s="26"/>
      <c r="LRO978" s="26"/>
      <c r="LRP978" s="26"/>
      <c r="LRQ978" s="26"/>
      <c r="LRR978" s="26"/>
      <c r="LRS978" s="26"/>
      <c r="LRT978" s="26"/>
      <c r="LRU978" s="26"/>
      <c r="LRV978" s="26"/>
      <c r="LRW978" s="26"/>
      <c r="LRX978" s="26"/>
      <c r="LRY978" s="26"/>
      <c r="LRZ978" s="26"/>
      <c r="LSA978" s="26"/>
      <c r="LSB978" s="26"/>
      <c r="LSC978" s="26"/>
      <c r="LSD978" s="26"/>
      <c r="LSE978" s="26"/>
      <c r="LSF978" s="26"/>
      <c r="LSG978" s="26"/>
      <c r="LSH978" s="26"/>
      <c r="LSI978" s="26"/>
      <c r="LSJ978" s="26"/>
      <c r="LSK978" s="26"/>
      <c r="LSL978" s="26"/>
      <c r="LSM978" s="26"/>
      <c r="LSN978" s="26"/>
      <c r="LSO978" s="26"/>
      <c r="LSP978" s="26"/>
      <c r="LSQ978" s="26"/>
      <c r="LSR978" s="26"/>
      <c r="LSS978" s="26"/>
      <c r="LST978" s="26"/>
      <c r="LSU978" s="26"/>
      <c r="LSV978" s="26"/>
      <c r="LSW978" s="26"/>
      <c r="LSX978" s="26"/>
      <c r="LSY978" s="26"/>
      <c r="LSZ978" s="26"/>
      <c r="LTA978" s="26"/>
      <c r="LTB978" s="26"/>
      <c r="LTC978" s="26"/>
      <c r="LTD978" s="26"/>
      <c r="LTE978" s="26"/>
      <c r="LTF978" s="26"/>
      <c r="LTG978" s="26"/>
      <c r="LTH978" s="26"/>
      <c r="LTI978" s="26"/>
      <c r="LTJ978" s="26"/>
      <c r="LTK978" s="26"/>
      <c r="LTL978" s="26"/>
      <c r="LTM978" s="26"/>
      <c r="LTN978" s="26"/>
      <c r="LTO978" s="26"/>
      <c r="LTP978" s="26"/>
      <c r="LTQ978" s="26"/>
      <c r="LTR978" s="26"/>
      <c r="LTS978" s="26"/>
      <c r="LTT978" s="26"/>
      <c r="LTU978" s="26"/>
      <c r="LTV978" s="26"/>
      <c r="LTW978" s="26"/>
      <c r="LTX978" s="26"/>
      <c r="LTY978" s="26"/>
      <c r="LTZ978" s="26"/>
      <c r="LUA978" s="26"/>
      <c r="LUB978" s="26"/>
      <c r="LUC978" s="26"/>
      <c r="LUD978" s="26"/>
      <c r="LUE978" s="26"/>
      <c r="LUF978" s="26"/>
      <c r="LUG978" s="26"/>
      <c r="LUH978" s="26"/>
      <c r="LUI978" s="26"/>
      <c r="LUJ978" s="26"/>
      <c r="LUK978" s="26"/>
      <c r="LUL978" s="26"/>
      <c r="LUM978" s="26"/>
      <c r="LUN978" s="26"/>
      <c r="LUO978" s="26"/>
      <c r="LUP978" s="26"/>
      <c r="LUQ978" s="26"/>
      <c r="LUR978" s="26"/>
      <c r="LUS978" s="26"/>
      <c r="LUT978" s="26"/>
      <c r="LUU978" s="26"/>
      <c r="LUV978" s="26"/>
      <c r="LUW978" s="26"/>
      <c r="LUX978" s="26"/>
      <c r="LUY978" s="26"/>
      <c r="LUZ978" s="26"/>
      <c r="LVA978" s="26"/>
      <c r="LVB978" s="26"/>
      <c r="LVC978" s="26"/>
      <c r="LVD978" s="26"/>
      <c r="LVE978" s="26"/>
      <c r="LVF978" s="26"/>
      <c r="LVG978" s="26"/>
      <c r="LVH978" s="26"/>
      <c r="LVI978" s="26"/>
      <c r="LVJ978" s="26"/>
      <c r="LVK978" s="26"/>
      <c r="LVL978" s="26"/>
      <c r="LVM978" s="26"/>
      <c r="LVN978" s="26"/>
      <c r="LVO978" s="26"/>
      <c r="LVP978" s="26"/>
      <c r="LVQ978" s="26"/>
      <c r="LVR978" s="26"/>
      <c r="LVS978" s="26"/>
      <c r="LVT978" s="26"/>
      <c r="LVU978" s="26"/>
      <c r="LVV978" s="26"/>
      <c r="LVW978" s="26"/>
      <c r="LVX978" s="26"/>
      <c r="LVY978" s="26"/>
      <c r="LVZ978" s="26"/>
      <c r="LWA978" s="26"/>
      <c r="LWB978" s="26"/>
      <c r="LWC978" s="26"/>
      <c r="LWD978" s="26"/>
      <c r="LWE978" s="26"/>
      <c r="LWF978" s="26"/>
      <c r="LWG978" s="26"/>
      <c r="LWH978" s="26"/>
      <c r="LWI978" s="26"/>
      <c r="LWJ978" s="26"/>
      <c r="LWK978" s="26"/>
      <c r="LWL978" s="26"/>
      <c r="LWM978" s="26"/>
      <c r="LWN978" s="26"/>
      <c r="LWO978" s="26"/>
      <c r="LWP978" s="26"/>
      <c r="LWQ978" s="26"/>
      <c r="LWR978" s="26"/>
      <c r="LWS978" s="26"/>
      <c r="LWT978" s="26"/>
      <c r="LWU978" s="26"/>
      <c r="LWV978" s="26"/>
      <c r="LWW978" s="26"/>
      <c r="LWX978" s="26"/>
      <c r="LWY978" s="26"/>
      <c r="LWZ978" s="26"/>
      <c r="LXA978" s="26"/>
      <c r="LXB978" s="26"/>
      <c r="LXC978" s="26"/>
      <c r="LXD978" s="26"/>
      <c r="LXE978" s="26"/>
      <c r="LXF978" s="26"/>
      <c r="LXG978" s="26"/>
      <c r="LXH978" s="26"/>
      <c r="LXI978" s="26"/>
      <c r="LXJ978" s="26"/>
      <c r="LXK978" s="26"/>
      <c r="LXL978" s="26"/>
      <c r="LXM978" s="26"/>
      <c r="LXN978" s="26"/>
      <c r="LXO978" s="26"/>
      <c r="LXP978" s="26"/>
      <c r="LXQ978" s="26"/>
      <c r="LXR978" s="26"/>
      <c r="LXS978" s="26"/>
      <c r="LXT978" s="26"/>
      <c r="LXU978" s="26"/>
      <c r="LXV978" s="26"/>
      <c r="LXW978" s="26"/>
      <c r="LXX978" s="26"/>
      <c r="LXY978" s="26"/>
      <c r="LXZ978" s="26"/>
      <c r="LYA978" s="26"/>
      <c r="LYB978" s="26"/>
      <c r="LYC978" s="26"/>
      <c r="LYD978" s="26"/>
      <c r="LYE978" s="26"/>
      <c r="LYF978" s="26"/>
      <c r="LYG978" s="26"/>
      <c r="LYH978" s="26"/>
      <c r="LYI978" s="26"/>
      <c r="LYJ978" s="26"/>
      <c r="LYK978" s="26"/>
      <c r="LYL978" s="26"/>
      <c r="LYM978" s="26"/>
      <c r="LYN978" s="26"/>
      <c r="LYO978" s="26"/>
      <c r="LYP978" s="26"/>
      <c r="LYQ978" s="26"/>
      <c r="LYR978" s="26"/>
      <c r="LYS978" s="26"/>
      <c r="LYT978" s="26"/>
      <c r="LYU978" s="26"/>
      <c r="LYV978" s="26"/>
      <c r="LYW978" s="26"/>
      <c r="LYX978" s="26"/>
      <c r="LYY978" s="26"/>
      <c r="LYZ978" s="26"/>
      <c r="LZA978" s="26"/>
      <c r="LZB978" s="26"/>
      <c r="LZC978" s="26"/>
      <c r="LZD978" s="26"/>
      <c r="LZE978" s="26"/>
      <c r="LZF978" s="26"/>
      <c r="LZG978" s="26"/>
      <c r="LZH978" s="26"/>
      <c r="LZI978" s="26"/>
      <c r="LZJ978" s="26"/>
      <c r="LZK978" s="26"/>
      <c r="LZL978" s="26"/>
      <c r="LZM978" s="26"/>
      <c r="LZN978" s="26"/>
      <c r="LZO978" s="26"/>
      <c r="LZP978" s="26"/>
      <c r="LZQ978" s="26"/>
      <c r="LZR978" s="26"/>
      <c r="LZS978" s="26"/>
      <c r="LZT978" s="26"/>
      <c r="LZU978" s="26"/>
      <c r="LZV978" s="26"/>
      <c r="LZW978" s="26"/>
      <c r="LZX978" s="26"/>
      <c r="LZY978" s="26"/>
      <c r="LZZ978" s="26"/>
      <c r="MAA978" s="26"/>
      <c r="MAB978" s="26"/>
      <c r="MAC978" s="26"/>
      <c r="MAD978" s="26"/>
      <c r="MAE978" s="26"/>
      <c r="MAF978" s="26"/>
      <c r="MAG978" s="26"/>
      <c r="MAH978" s="26"/>
      <c r="MAI978" s="26"/>
      <c r="MAJ978" s="26"/>
      <c r="MAK978" s="26"/>
      <c r="MAL978" s="26"/>
      <c r="MAM978" s="26"/>
      <c r="MAN978" s="26"/>
      <c r="MAO978" s="26"/>
      <c r="MAP978" s="26"/>
      <c r="MAQ978" s="26"/>
      <c r="MAR978" s="26"/>
      <c r="MAS978" s="26"/>
      <c r="MAT978" s="26"/>
      <c r="MAU978" s="26"/>
      <c r="MAV978" s="26"/>
      <c r="MAW978" s="26"/>
      <c r="MAX978" s="26"/>
      <c r="MAY978" s="26"/>
      <c r="MAZ978" s="26"/>
      <c r="MBA978" s="26"/>
      <c r="MBB978" s="26"/>
      <c r="MBC978" s="26"/>
      <c r="MBD978" s="26"/>
      <c r="MBE978" s="26"/>
      <c r="MBF978" s="26"/>
      <c r="MBG978" s="26"/>
      <c r="MBH978" s="26"/>
      <c r="MBI978" s="26"/>
      <c r="MBJ978" s="26"/>
      <c r="MBK978" s="26"/>
      <c r="MBL978" s="26"/>
      <c r="MBM978" s="26"/>
      <c r="MBN978" s="26"/>
      <c r="MBO978" s="26"/>
      <c r="MBP978" s="26"/>
      <c r="MBQ978" s="26"/>
      <c r="MBR978" s="26"/>
      <c r="MBS978" s="26"/>
      <c r="MBT978" s="26"/>
      <c r="MBU978" s="26"/>
      <c r="MBV978" s="26"/>
      <c r="MBW978" s="26"/>
      <c r="MBX978" s="26"/>
      <c r="MBY978" s="26"/>
      <c r="MBZ978" s="26"/>
      <c r="MCA978" s="26"/>
      <c r="MCB978" s="26"/>
      <c r="MCC978" s="26"/>
      <c r="MCD978" s="26"/>
      <c r="MCE978" s="26"/>
      <c r="MCF978" s="26"/>
      <c r="MCG978" s="26"/>
      <c r="MCH978" s="26"/>
      <c r="MCI978" s="26"/>
      <c r="MCJ978" s="26"/>
      <c r="MCK978" s="26"/>
      <c r="MCL978" s="26"/>
      <c r="MCM978" s="26"/>
      <c r="MCN978" s="26"/>
      <c r="MCO978" s="26"/>
      <c r="MCP978" s="26"/>
      <c r="MCQ978" s="26"/>
      <c r="MCR978" s="26"/>
      <c r="MCS978" s="26"/>
      <c r="MCT978" s="26"/>
      <c r="MCU978" s="26"/>
      <c r="MCV978" s="26"/>
      <c r="MCW978" s="26"/>
      <c r="MCX978" s="26"/>
      <c r="MCY978" s="26"/>
      <c r="MCZ978" s="26"/>
      <c r="MDA978" s="26"/>
      <c r="MDB978" s="26"/>
      <c r="MDC978" s="26"/>
      <c r="MDD978" s="26"/>
      <c r="MDE978" s="26"/>
      <c r="MDF978" s="26"/>
      <c r="MDG978" s="26"/>
      <c r="MDH978" s="26"/>
      <c r="MDI978" s="26"/>
      <c r="MDJ978" s="26"/>
      <c r="MDK978" s="26"/>
      <c r="MDL978" s="26"/>
      <c r="MDM978" s="26"/>
      <c r="MDN978" s="26"/>
      <c r="MDO978" s="26"/>
      <c r="MDP978" s="26"/>
      <c r="MDQ978" s="26"/>
      <c r="MDR978" s="26"/>
      <c r="MDS978" s="26"/>
      <c r="MDT978" s="26"/>
      <c r="MDU978" s="26"/>
      <c r="MDV978" s="26"/>
      <c r="MDW978" s="26"/>
      <c r="MDX978" s="26"/>
      <c r="MDY978" s="26"/>
      <c r="MDZ978" s="26"/>
      <c r="MEA978" s="26"/>
      <c r="MEB978" s="26"/>
      <c r="MEC978" s="26"/>
      <c r="MED978" s="26"/>
      <c r="MEE978" s="26"/>
      <c r="MEF978" s="26"/>
      <c r="MEG978" s="26"/>
      <c r="MEH978" s="26"/>
      <c r="MEI978" s="26"/>
      <c r="MEJ978" s="26"/>
      <c r="MEK978" s="26"/>
      <c r="MEL978" s="26"/>
      <c r="MEM978" s="26"/>
      <c r="MEN978" s="26"/>
      <c r="MEO978" s="26"/>
      <c r="MEP978" s="26"/>
      <c r="MEQ978" s="26"/>
      <c r="MER978" s="26"/>
      <c r="MES978" s="26"/>
      <c r="MET978" s="26"/>
      <c r="MEU978" s="26"/>
      <c r="MEV978" s="26"/>
      <c r="MEW978" s="26"/>
      <c r="MEX978" s="26"/>
      <c r="MEY978" s="26"/>
      <c r="MEZ978" s="26"/>
      <c r="MFA978" s="26"/>
      <c r="MFB978" s="26"/>
      <c r="MFC978" s="26"/>
      <c r="MFD978" s="26"/>
      <c r="MFE978" s="26"/>
      <c r="MFF978" s="26"/>
      <c r="MFG978" s="26"/>
      <c r="MFH978" s="26"/>
      <c r="MFI978" s="26"/>
      <c r="MFJ978" s="26"/>
      <c r="MFK978" s="26"/>
      <c r="MFL978" s="26"/>
      <c r="MFM978" s="26"/>
      <c r="MFN978" s="26"/>
      <c r="MFO978" s="26"/>
      <c r="MFP978" s="26"/>
      <c r="MFQ978" s="26"/>
      <c r="MFR978" s="26"/>
      <c r="MFS978" s="26"/>
      <c r="MFT978" s="26"/>
      <c r="MFU978" s="26"/>
      <c r="MFV978" s="26"/>
      <c r="MFW978" s="26"/>
      <c r="MFX978" s="26"/>
      <c r="MFY978" s="26"/>
      <c r="MFZ978" s="26"/>
      <c r="MGA978" s="26"/>
      <c r="MGB978" s="26"/>
      <c r="MGC978" s="26"/>
      <c r="MGD978" s="26"/>
      <c r="MGE978" s="26"/>
      <c r="MGF978" s="26"/>
      <c r="MGG978" s="26"/>
      <c r="MGH978" s="26"/>
      <c r="MGI978" s="26"/>
      <c r="MGJ978" s="26"/>
      <c r="MGK978" s="26"/>
      <c r="MGL978" s="26"/>
      <c r="MGM978" s="26"/>
      <c r="MGN978" s="26"/>
      <c r="MGO978" s="26"/>
      <c r="MGP978" s="26"/>
      <c r="MGQ978" s="26"/>
      <c r="MGR978" s="26"/>
      <c r="MGS978" s="26"/>
      <c r="MGT978" s="26"/>
      <c r="MGU978" s="26"/>
      <c r="MGV978" s="26"/>
      <c r="MGW978" s="26"/>
      <c r="MGX978" s="26"/>
      <c r="MGY978" s="26"/>
      <c r="MGZ978" s="26"/>
      <c r="MHA978" s="26"/>
      <c r="MHB978" s="26"/>
      <c r="MHC978" s="26"/>
      <c r="MHD978" s="26"/>
      <c r="MHE978" s="26"/>
      <c r="MHF978" s="26"/>
      <c r="MHG978" s="26"/>
      <c r="MHH978" s="26"/>
      <c r="MHI978" s="26"/>
      <c r="MHJ978" s="26"/>
      <c r="MHK978" s="26"/>
      <c r="MHL978" s="26"/>
      <c r="MHM978" s="26"/>
      <c r="MHN978" s="26"/>
      <c r="MHO978" s="26"/>
      <c r="MHP978" s="26"/>
      <c r="MHQ978" s="26"/>
      <c r="MHR978" s="26"/>
      <c r="MHS978" s="26"/>
      <c r="MHT978" s="26"/>
      <c r="MHU978" s="26"/>
      <c r="MHV978" s="26"/>
      <c r="MHW978" s="26"/>
      <c r="MHX978" s="26"/>
      <c r="MHY978" s="26"/>
      <c r="MHZ978" s="26"/>
      <c r="MIA978" s="26"/>
      <c r="MIB978" s="26"/>
      <c r="MIC978" s="26"/>
      <c r="MID978" s="26"/>
      <c r="MIE978" s="26"/>
      <c r="MIF978" s="26"/>
      <c r="MIG978" s="26"/>
      <c r="MIH978" s="26"/>
      <c r="MII978" s="26"/>
      <c r="MIJ978" s="26"/>
      <c r="MIK978" s="26"/>
      <c r="MIL978" s="26"/>
      <c r="MIM978" s="26"/>
      <c r="MIN978" s="26"/>
      <c r="MIO978" s="26"/>
      <c r="MIP978" s="26"/>
      <c r="MIQ978" s="26"/>
      <c r="MIR978" s="26"/>
      <c r="MIS978" s="26"/>
      <c r="MIT978" s="26"/>
      <c r="MIU978" s="26"/>
      <c r="MIV978" s="26"/>
      <c r="MIW978" s="26"/>
      <c r="MIX978" s="26"/>
      <c r="MIY978" s="26"/>
      <c r="MIZ978" s="26"/>
      <c r="MJA978" s="26"/>
      <c r="MJB978" s="26"/>
      <c r="MJC978" s="26"/>
      <c r="MJD978" s="26"/>
      <c r="MJE978" s="26"/>
      <c r="MJF978" s="26"/>
      <c r="MJG978" s="26"/>
      <c r="MJH978" s="26"/>
      <c r="MJI978" s="26"/>
      <c r="MJJ978" s="26"/>
      <c r="MJK978" s="26"/>
      <c r="MJL978" s="26"/>
      <c r="MJM978" s="26"/>
      <c r="MJN978" s="26"/>
      <c r="MJO978" s="26"/>
      <c r="MJP978" s="26"/>
      <c r="MJQ978" s="26"/>
      <c r="MJR978" s="26"/>
      <c r="MJS978" s="26"/>
      <c r="MJT978" s="26"/>
      <c r="MJU978" s="26"/>
      <c r="MJV978" s="26"/>
      <c r="MJW978" s="26"/>
      <c r="MJX978" s="26"/>
      <c r="MJY978" s="26"/>
      <c r="MJZ978" s="26"/>
      <c r="MKA978" s="26"/>
      <c r="MKB978" s="26"/>
      <c r="MKC978" s="26"/>
      <c r="MKD978" s="26"/>
      <c r="MKE978" s="26"/>
      <c r="MKF978" s="26"/>
      <c r="MKG978" s="26"/>
      <c r="MKH978" s="26"/>
      <c r="MKI978" s="26"/>
      <c r="MKJ978" s="26"/>
      <c r="MKK978" s="26"/>
      <c r="MKL978" s="26"/>
      <c r="MKM978" s="26"/>
      <c r="MKN978" s="26"/>
      <c r="MKO978" s="26"/>
      <c r="MKP978" s="26"/>
      <c r="MKQ978" s="26"/>
      <c r="MKR978" s="26"/>
      <c r="MKS978" s="26"/>
      <c r="MKT978" s="26"/>
      <c r="MKU978" s="26"/>
      <c r="MKV978" s="26"/>
      <c r="MKW978" s="26"/>
      <c r="MKX978" s="26"/>
      <c r="MKY978" s="26"/>
      <c r="MKZ978" s="26"/>
      <c r="MLA978" s="26"/>
      <c r="MLB978" s="26"/>
      <c r="MLC978" s="26"/>
      <c r="MLD978" s="26"/>
      <c r="MLE978" s="26"/>
      <c r="MLF978" s="26"/>
      <c r="MLG978" s="26"/>
      <c r="MLH978" s="26"/>
      <c r="MLI978" s="26"/>
      <c r="MLJ978" s="26"/>
      <c r="MLK978" s="26"/>
      <c r="MLL978" s="26"/>
      <c r="MLM978" s="26"/>
      <c r="MLN978" s="26"/>
      <c r="MLO978" s="26"/>
      <c r="MLP978" s="26"/>
      <c r="MLQ978" s="26"/>
      <c r="MLR978" s="26"/>
      <c r="MLS978" s="26"/>
      <c r="MLT978" s="26"/>
      <c r="MLU978" s="26"/>
      <c r="MLV978" s="26"/>
      <c r="MLW978" s="26"/>
      <c r="MLX978" s="26"/>
      <c r="MLY978" s="26"/>
      <c r="MLZ978" s="26"/>
      <c r="MMA978" s="26"/>
      <c r="MMB978" s="26"/>
      <c r="MMC978" s="26"/>
      <c r="MMD978" s="26"/>
      <c r="MME978" s="26"/>
      <c r="MMF978" s="26"/>
      <c r="MMG978" s="26"/>
      <c r="MMH978" s="26"/>
      <c r="MMI978" s="26"/>
      <c r="MMJ978" s="26"/>
      <c r="MMK978" s="26"/>
      <c r="MML978" s="26"/>
      <c r="MMM978" s="26"/>
      <c r="MMN978" s="26"/>
      <c r="MMO978" s="26"/>
      <c r="MMP978" s="26"/>
      <c r="MMQ978" s="26"/>
      <c r="MMR978" s="26"/>
      <c r="MMS978" s="26"/>
      <c r="MMT978" s="26"/>
      <c r="MMU978" s="26"/>
      <c r="MMV978" s="26"/>
      <c r="MMW978" s="26"/>
      <c r="MMX978" s="26"/>
      <c r="MMY978" s="26"/>
      <c r="MMZ978" s="26"/>
      <c r="MNA978" s="26"/>
      <c r="MNB978" s="26"/>
      <c r="MNC978" s="26"/>
      <c r="MND978" s="26"/>
      <c r="MNE978" s="26"/>
      <c r="MNF978" s="26"/>
      <c r="MNG978" s="26"/>
      <c r="MNH978" s="26"/>
      <c r="MNI978" s="26"/>
      <c r="MNJ978" s="26"/>
      <c r="MNK978" s="26"/>
      <c r="MNL978" s="26"/>
      <c r="MNM978" s="26"/>
      <c r="MNN978" s="26"/>
      <c r="MNO978" s="26"/>
      <c r="MNP978" s="26"/>
      <c r="MNQ978" s="26"/>
      <c r="MNR978" s="26"/>
      <c r="MNS978" s="26"/>
      <c r="MNT978" s="26"/>
      <c r="MNU978" s="26"/>
      <c r="MNV978" s="26"/>
      <c r="MNW978" s="26"/>
      <c r="MNX978" s="26"/>
      <c r="MNY978" s="26"/>
      <c r="MNZ978" s="26"/>
      <c r="MOA978" s="26"/>
      <c r="MOB978" s="26"/>
      <c r="MOC978" s="26"/>
      <c r="MOD978" s="26"/>
      <c r="MOE978" s="26"/>
      <c r="MOF978" s="26"/>
      <c r="MOG978" s="26"/>
      <c r="MOH978" s="26"/>
      <c r="MOI978" s="26"/>
      <c r="MOJ978" s="26"/>
      <c r="MOK978" s="26"/>
      <c r="MOL978" s="26"/>
      <c r="MOM978" s="26"/>
      <c r="MON978" s="26"/>
      <c r="MOO978" s="26"/>
      <c r="MOP978" s="26"/>
      <c r="MOQ978" s="26"/>
      <c r="MOR978" s="26"/>
      <c r="MOS978" s="26"/>
      <c r="MOT978" s="26"/>
      <c r="MOU978" s="26"/>
      <c r="MOV978" s="26"/>
      <c r="MOW978" s="26"/>
      <c r="MOX978" s="26"/>
      <c r="MOY978" s="26"/>
      <c r="MOZ978" s="26"/>
      <c r="MPA978" s="26"/>
      <c r="MPB978" s="26"/>
      <c r="MPC978" s="26"/>
      <c r="MPD978" s="26"/>
      <c r="MPE978" s="26"/>
      <c r="MPF978" s="26"/>
      <c r="MPG978" s="26"/>
      <c r="MPH978" s="26"/>
      <c r="MPI978" s="26"/>
      <c r="MPJ978" s="26"/>
      <c r="MPK978" s="26"/>
      <c r="MPL978" s="26"/>
      <c r="MPM978" s="26"/>
      <c r="MPN978" s="26"/>
      <c r="MPO978" s="26"/>
      <c r="MPP978" s="26"/>
      <c r="MPQ978" s="26"/>
      <c r="MPR978" s="26"/>
      <c r="MPS978" s="26"/>
      <c r="MPT978" s="26"/>
      <c r="MPU978" s="26"/>
      <c r="MPV978" s="26"/>
      <c r="MPW978" s="26"/>
      <c r="MPX978" s="26"/>
      <c r="MPY978" s="26"/>
      <c r="MPZ978" s="26"/>
      <c r="MQA978" s="26"/>
      <c r="MQB978" s="26"/>
      <c r="MQC978" s="26"/>
      <c r="MQD978" s="26"/>
      <c r="MQE978" s="26"/>
      <c r="MQF978" s="26"/>
      <c r="MQG978" s="26"/>
      <c r="MQH978" s="26"/>
      <c r="MQI978" s="26"/>
      <c r="MQJ978" s="26"/>
      <c r="MQK978" s="26"/>
      <c r="MQL978" s="26"/>
      <c r="MQM978" s="26"/>
      <c r="MQN978" s="26"/>
      <c r="MQO978" s="26"/>
      <c r="MQP978" s="26"/>
      <c r="MQQ978" s="26"/>
      <c r="MQR978" s="26"/>
      <c r="MQS978" s="26"/>
      <c r="MQT978" s="26"/>
      <c r="MQU978" s="26"/>
      <c r="MQV978" s="26"/>
      <c r="MQW978" s="26"/>
      <c r="MQX978" s="26"/>
      <c r="MQY978" s="26"/>
      <c r="MQZ978" s="26"/>
      <c r="MRA978" s="26"/>
      <c r="MRB978" s="26"/>
      <c r="MRC978" s="26"/>
      <c r="MRD978" s="26"/>
      <c r="MRE978" s="26"/>
      <c r="MRF978" s="26"/>
      <c r="MRG978" s="26"/>
      <c r="MRH978" s="26"/>
      <c r="MRI978" s="26"/>
      <c r="MRJ978" s="26"/>
      <c r="MRK978" s="26"/>
      <c r="MRL978" s="26"/>
      <c r="MRM978" s="26"/>
      <c r="MRN978" s="26"/>
      <c r="MRO978" s="26"/>
      <c r="MRP978" s="26"/>
      <c r="MRQ978" s="26"/>
      <c r="MRR978" s="26"/>
      <c r="MRS978" s="26"/>
      <c r="MRT978" s="26"/>
      <c r="MRU978" s="26"/>
      <c r="MRV978" s="26"/>
      <c r="MRW978" s="26"/>
      <c r="MRX978" s="26"/>
      <c r="MRY978" s="26"/>
      <c r="MRZ978" s="26"/>
      <c r="MSA978" s="26"/>
      <c r="MSB978" s="26"/>
      <c r="MSC978" s="26"/>
      <c r="MSD978" s="26"/>
      <c r="MSE978" s="26"/>
      <c r="MSF978" s="26"/>
      <c r="MSG978" s="26"/>
      <c r="MSH978" s="26"/>
      <c r="MSI978" s="26"/>
      <c r="MSJ978" s="26"/>
      <c r="MSK978" s="26"/>
      <c r="MSL978" s="26"/>
      <c r="MSM978" s="26"/>
      <c r="MSN978" s="26"/>
      <c r="MSO978" s="26"/>
      <c r="MSP978" s="26"/>
      <c r="MSQ978" s="26"/>
      <c r="MSR978" s="26"/>
      <c r="MSS978" s="26"/>
      <c r="MST978" s="26"/>
      <c r="MSU978" s="26"/>
      <c r="MSV978" s="26"/>
      <c r="MSW978" s="26"/>
      <c r="MSX978" s="26"/>
      <c r="MSY978" s="26"/>
      <c r="MSZ978" s="26"/>
      <c r="MTA978" s="26"/>
      <c r="MTB978" s="26"/>
      <c r="MTC978" s="26"/>
      <c r="MTD978" s="26"/>
      <c r="MTE978" s="26"/>
      <c r="MTF978" s="26"/>
      <c r="MTG978" s="26"/>
      <c r="MTH978" s="26"/>
      <c r="MTI978" s="26"/>
      <c r="MTJ978" s="26"/>
      <c r="MTK978" s="26"/>
      <c r="MTL978" s="26"/>
      <c r="MTM978" s="26"/>
      <c r="MTN978" s="26"/>
      <c r="MTO978" s="26"/>
      <c r="MTP978" s="26"/>
      <c r="MTQ978" s="26"/>
      <c r="MTR978" s="26"/>
      <c r="MTS978" s="26"/>
      <c r="MTT978" s="26"/>
      <c r="MTU978" s="26"/>
      <c r="MTV978" s="26"/>
      <c r="MTW978" s="26"/>
      <c r="MTX978" s="26"/>
      <c r="MTY978" s="26"/>
      <c r="MTZ978" s="26"/>
      <c r="MUA978" s="26"/>
      <c r="MUB978" s="26"/>
      <c r="MUC978" s="26"/>
      <c r="MUD978" s="26"/>
      <c r="MUE978" s="26"/>
      <c r="MUF978" s="26"/>
      <c r="MUG978" s="26"/>
      <c r="MUH978" s="26"/>
      <c r="MUI978" s="26"/>
      <c r="MUJ978" s="26"/>
      <c r="MUK978" s="26"/>
      <c r="MUL978" s="26"/>
      <c r="MUM978" s="26"/>
      <c r="MUN978" s="26"/>
      <c r="MUO978" s="26"/>
      <c r="MUP978" s="26"/>
      <c r="MUQ978" s="26"/>
      <c r="MUR978" s="26"/>
      <c r="MUS978" s="26"/>
      <c r="MUT978" s="26"/>
      <c r="MUU978" s="26"/>
      <c r="MUV978" s="26"/>
      <c r="MUW978" s="26"/>
      <c r="MUX978" s="26"/>
      <c r="MUY978" s="26"/>
      <c r="MUZ978" s="26"/>
      <c r="MVA978" s="26"/>
      <c r="MVB978" s="26"/>
      <c r="MVC978" s="26"/>
      <c r="MVD978" s="26"/>
      <c r="MVE978" s="26"/>
      <c r="MVF978" s="26"/>
      <c r="MVG978" s="26"/>
      <c r="MVH978" s="26"/>
      <c r="MVI978" s="26"/>
      <c r="MVJ978" s="26"/>
      <c r="MVK978" s="26"/>
      <c r="MVL978" s="26"/>
      <c r="MVM978" s="26"/>
      <c r="MVN978" s="26"/>
      <c r="MVO978" s="26"/>
      <c r="MVP978" s="26"/>
      <c r="MVQ978" s="26"/>
      <c r="MVR978" s="26"/>
      <c r="MVS978" s="26"/>
      <c r="MVT978" s="26"/>
      <c r="MVU978" s="26"/>
      <c r="MVV978" s="26"/>
      <c r="MVW978" s="26"/>
      <c r="MVX978" s="26"/>
      <c r="MVY978" s="26"/>
      <c r="MVZ978" s="26"/>
      <c r="MWA978" s="26"/>
      <c r="MWB978" s="26"/>
      <c r="MWC978" s="26"/>
      <c r="MWD978" s="26"/>
      <c r="MWE978" s="26"/>
      <c r="MWF978" s="26"/>
      <c r="MWG978" s="26"/>
      <c r="MWH978" s="26"/>
      <c r="MWI978" s="26"/>
      <c r="MWJ978" s="26"/>
      <c r="MWK978" s="26"/>
      <c r="MWL978" s="26"/>
      <c r="MWM978" s="26"/>
      <c r="MWN978" s="26"/>
      <c r="MWO978" s="26"/>
      <c r="MWP978" s="26"/>
      <c r="MWQ978" s="26"/>
      <c r="MWR978" s="26"/>
      <c r="MWS978" s="26"/>
      <c r="MWT978" s="26"/>
      <c r="MWU978" s="26"/>
      <c r="MWV978" s="26"/>
      <c r="MWW978" s="26"/>
      <c r="MWX978" s="26"/>
      <c r="MWY978" s="26"/>
      <c r="MWZ978" s="26"/>
      <c r="MXA978" s="26"/>
      <c r="MXB978" s="26"/>
      <c r="MXC978" s="26"/>
      <c r="MXD978" s="26"/>
      <c r="MXE978" s="26"/>
      <c r="MXF978" s="26"/>
      <c r="MXG978" s="26"/>
      <c r="MXH978" s="26"/>
      <c r="MXI978" s="26"/>
      <c r="MXJ978" s="26"/>
      <c r="MXK978" s="26"/>
      <c r="MXL978" s="26"/>
      <c r="MXM978" s="26"/>
      <c r="MXN978" s="26"/>
      <c r="MXO978" s="26"/>
      <c r="MXP978" s="26"/>
      <c r="MXQ978" s="26"/>
      <c r="MXR978" s="26"/>
      <c r="MXS978" s="26"/>
      <c r="MXT978" s="26"/>
      <c r="MXU978" s="26"/>
      <c r="MXV978" s="26"/>
      <c r="MXW978" s="26"/>
      <c r="MXX978" s="26"/>
      <c r="MXY978" s="26"/>
      <c r="MXZ978" s="26"/>
      <c r="MYA978" s="26"/>
      <c r="MYB978" s="26"/>
      <c r="MYC978" s="26"/>
      <c r="MYD978" s="26"/>
      <c r="MYE978" s="26"/>
      <c r="MYF978" s="26"/>
      <c r="MYG978" s="26"/>
      <c r="MYH978" s="26"/>
      <c r="MYI978" s="26"/>
      <c r="MYJ978" s="26"/>
      <c r="MYK978" s="26"/>
      <c r="MYL978" s="26"/>
      <c r="MYM978" s="26"/>
      <c r="MYN978" s="26"/>
      <c r="MYO978" s="26"/>
      <c r="MYP978" s="26"/>
      <c r="MYQ978" s="26"/>
      <c r="MYR978" s="26"/>
      <c r="MYS978" s="26"/>
      <c r="MYT978" s="26"/>
      <c r="MYU978" s="26"/>
      <c r="MYV978" s="26"/>
      <c r="MYW978" s="26"/>
      <c r="MYX978" s="26"/>
      <c r="MYY978" s="26"/>
      <c r="MYZ978" s="26"/>
      <c r="MZA978" s="26"/>
      <c r="MZB978" s="26"/>
      <c r="MZC978" s="26"/>
      <c r="MZD978" s="26"/>
      <c r="MZE978" s="26"/>
      <c r="MZF978" s="26"/>
      <c r="MZG978" s="26"/>
      <c r="MZH978" s="26"/>
      <c r="MZI978" s="26"/>
      <c r="MZJ978" s="26"/>
      <c r="MZK978" s="26"/>
      <c r="MZL978" s="26"/>
      <c r="MZM978" s="26"/>
      <c r="MZN978" s="26"/>
      <c r="MZO978" s="26"/>
      <c r="MZP978" s="26"/>
      <c r="MZQ978" s="26"/>
      <c r="MZR978" s="26"/>
      <c r="MZS978" s="26"/>
      <c r="MZT978" s="26"/>
      <c r="MZU978" s="26"/>
      <c r="MZV978" s="26"/>
      <c r="MZW978" s="26"/>
      <c r="MZX978" s="26"/>
      <c r="MZY978" s="26"/>
      <c r="MZZ978" s="26"/>
      <c r="NAA978" s="26"/>
      <c r="NAB978" s="26"/>
      <c r="NAC978" s="26"/>
      <c r="NAD978" s="26"/>
      <c r="NAE978" s="26"/>
      <c r="NAF978" s="26"/>
      <c r="NAG978" s="26"/>
      <c r="NAH978" s="26"/>
      <c r="NAI978" s="26"/>
      <c r="NAJ978" s="26"/>
      <c r="NAK978" s="26"/>
      <c r="NAL978" s="26"/>
      <c r="NAM978" s="26"/>
      <c r="NAN978" s="26"/>
      <c r="NAO978" s="26"/>
      <c r="NAP978" s="26"/>
      <c r="NAQ978" s="26"/>
      <c r="NAR978" s="26"/>
      <c r="NAS978" s="26"/>
      <c r="NAT978" s="26"/>
      <c r="NAU978" s="26"/>
      <c r="NAV978" s="26"/>
      <c r="NAW978" s="26"/>
      <c r="NAX978" s="26"/>
      <c r="NAY978" s="26"/>
      <c r="NAZ978" s="26"/>
      <c r="NBA978" s="26"/>
      <c r="NBB978" s="26"/>
      <c r="NBC978" s="26"/>
      <c r="NBD978" s="26"/>
      <c r="NBE978" s="26"/>
      <c r="NBF978" s="26"/>
      <c r="NBG978" s="26"/>
      <c r="NBH978" s="26"/>
      <c r="NBI978" s="26"/>
      <c r="NBJ978" s="26"/>
      <c r="NBK978" s="26"/>
      <c r="NBL978" s="26"/>
      <c r="NBM978" s="26"/>
      <c r="NBN978" s="26"/>
      <c r="NBO978" s="26"/>
      <c r="NBP978" s="26"/>
      <c r="NBQ978" s="26"/>
      <c r="NBR978" s="26"/>
      <c r="NBS978" s="26"/>
      <c r="NBT978" s="26"/>
      <c r="NBU978" s="26"/>
      <c r="NBV978" s="26"/>
      <c r="NBW978" s="26"/>
      <c r="NBX978" s="26"/>
      <c r="NBY978" s="26"/>
      <c r="NBZ978" s="26"/>
      <c r="NCA978" s="26"/>
      <c r="NCB978" s="26"/>
      <c r="NCC978" s="26"/>
      <c r="NCD978" s="26"/>
      <c r="NCE978" s="26"/>
      <c r="NCF978" s="26"/>
      <c r="NCG978" s="26"/>
      <c r="NCH978" s="26"/>
      <c r="NCI978" s="26"/>
      <c r="NCJ978" s="26"/>
      <c r="NCK978" s="26"/>
      <c r="NCL978" s="26"/>
      <c r="NCM978" s="26"/>
      <c r="NCN978" s="26"/>
      <c r="NCO978" s="26"/>
      <c r="NCP978" s="26"/>
      <c r="NCQ978" s="26"/>
      <c r="NCR978" s="26"/>
      <c r="NCS978" s="26"/>
      <c r="NCT978" s="26"/>
      <c r="NCU978" s="26"/>
      <c r="NCV978" s="26"/>
      <c r="NCW978" s="26"/>
      <c r="NCX978" s="26"/>
      <c r="NCY978" s="26"/>
      <c r="NCZ978" s="26"/>
      <c r="NDA978" s="26"/>
      <c r="NDB978" s="26"/>
      <c r="NDC978" s="26"/>
      <c r="NDD978" s="26"/>
      <c r="NDE978" s="26"/>
      <c r="NDF978" s="26"/>
      <c r="NDG978" s="26"/>
      <c r="NDH978" s="26"/>
      <c r="NDI978" s="26"/>
      <c r="NDJ978" s="26"/>
      <c r="NDK978" s="26"/>
      <c r="NDL978" s="26"/>
      <c r="NDM978" s="26"/>
      <c r="NDN978" s="26"/>
      <c r="NDO978" s="26"/>
      <c r="NDP978" s="26"/>
      <c r="NDQ978" s="26"/>
      <c r="NDR978" s="26"/>
      <c r="NDS978" s="26"/>
      <c r="NDT978" s="26"/>
      <c r="NDU978" s="26"/>
      <c r="NDV978" s="26"/>
      <c r="NDW978" s="26"/>
      <c r="NDX978" s="26"/>
      <c r="NDY978" s="26"/>
      <c r="NDZ978" s="26"/>
      <c r="NEA978" s="26"/>
      <c r="NEB978" s="26"/>
      <c r="NEC978" s="26"/>
      <c r="NED978" s="26"/>
      <c r="NEE978" s="26"/>
      <c r="NEF978" s="26"/>
      <c r="NEG978" s="26"/>
      <c r="NEH978" s="26"/>
      <c r="NEI978" s="26"/>
      <c r="NEJ978" s="26"/>
      <c r="NEK978" s="26"/>
      <c r="NEL978" s="26"/>
      <c r="NEM978" s="26"/>
      <c r="NEN978" s="26"/>
      <c r="NEO978" s="26"/>
      <c r="NEP978" s="26"/>
      <c r="NEQ978" s="26"/>
      <c r="NER978" s="26"/>
      <c r="NES978" s="26"/>
      <c r="NET978" s="26"/>
      <c r="NEU978" s="26"/>
      <c r="NEV978" s="26"/>
      <c r="NEW978" s="26"/>
      <c r="NEX978" s="26"/>
      <c r="NEY978" s="26"/>
      <c r="NEZ978" s="26"/>
      <c r="NFA978" s="26"/>
      <c r="NFB978" s="26"/>
      <c r="NFC978" s="26"/>
      <c r="NFD978" s="26"/>
      <c r="NFE978" s="26"/>
      <c r="NFF978" s="26"/>
      <c r="NFG978" s="26"/>
      <c r="NFH978" s="26"/>
      <c r="NFI978" s="26"/>
      <c r="NFJ978" s="26"/>
      <c r="NFK978" s="26"/>
      <c r="NFL978" s="26"/>
      <c r="NFM978" s="26"/>
      <c r="NFN978" s="26"/>
      <c r="NFO978" s="26"/>
      <c r="NFP978" s="26"/>
      <c r="NFQ978" s="26"/>
      <c r="NFR978" s="26"/>
      <c r="NFS978" s="26"/>
      <c r="NFT978" s="26"/>
      <c r="NFU978" s="26"/>
      <c r="NFV978" s="26"/>
      <c r="NFW978" s="26"/>
      <c r="NFX978" s="26"/>
      <c r="NFY978" s="26"/>
      <c r="NFZ978" s="26"/>
      <c r="NGA978" s="26"/>
      <c r="NGB978" s="26"/>
      <c r="NGC978" s="26"/>
      <c r="NGD978" s="26"/>
      <c r="NGE978" s="26"/>
      <c r="NGF978" s="26"/>
      <c r="NGG978" s="26"/>
      <c r="NGH978" s="26"/>
      <c r="NGI978" s="26"/>
      <c r="NGJ978" s="26"/>
      <c r="NGK978" s="26"/>
      <c r="NGL978" s="26"/>
      <c r="NGM978" s="26"/>
      <c r="NGN978" s="26"/>
      <c r="NGO978" s="26"/>
      <c r="NGP978" s="26"/>
      <c r="NGQ978" s="26"/>
      <c r="NGR978" s="26"/>
      <c r="NGS978" s="26"/>
      <c r="NGT978" s="26"/>
      <c r="NGU978" s="26"/>
      <c r="NGV978" s="26"/>
      <c r="NGW978" s="26"/>
      <c r="NGX978" s="26"/>
      <c r="NGY978" s="26"/>
      <c r="NGZ978" s="26"/>
      <c r="NHA978" s="26"/>
      <c r="NHB978" s="26"/>
      <c r="NHC978" s="26"/>
      <c r="NHD978" s="26"/>
      <c r="NHE978" s="26"/>
      <c r="NHF978" s="26"/>
      <c r="NHG978" s="26"/>
      <c r="NHH978" s="26"/>
      <c r="NHI978" s="26"/>
      <c r="NHJ978" s="26"/>
      <c r="NHK978" s="26"/>
      <c r="NHL978" s="26"/>
      <c r="NHM978" s="26"/>
      <c r="NHN978" s="26"/>
      <c r="NHO978" s="26"/>
      <c r="NHP978" s="26"/>
      <c r="NHQ978" s="26"/>
      <c r="NHR978" s="26"/>
      <c r="NHS978" s="26"/>
      <c r="NHT978" s="26"/>
      <c r="NHU978" s="26"/>
      <c r="NHV978" s="26"/>
      <c r="NHW978" s="26"/>
      <c r="NHX978" s="26"/>
      <c r="NHY978" s="26"/>
      <c r="NHZ978" s="26"/>
      <c r="NIA978" s="26"/>
      <c r="NIB978" s="26"/>
      <c r="NIC978" s="26"/>
      <c r="NID978" s="26"/>
      <c r="NIE978" s="26"/>
      <c r="NIF978" s="26"/>
      <c r="NIG978" s="26"/>
      <c r="NIH978" s="26"/>
      <c r="NII978" s="26"/>
      <c r="NIJ978" s="26"/>
      <c r="NIK978" s="26"/>
      <c r="NIL978" s="26"/>
      <c r="NIM978" s="26"/>
      <c r="NIN978" s="26"/>
      <c r="NIO978" s="26"/>
      <c r="NIP978" s="26"/>
      <c r="NIQ978" s="26"/>
      <c r="NIR978" s="26"/>
      <c r="NIS978" s="26"/>
      <c r="NIT978" s="26"/>
      <c r="NIU978" s="26"/>
      <c r="NIV978" s="26"/>
      <c r="NIW978" s="26"/>
      <c r="NIX978" s="26"/>
      <c r="NIY978" s="26"/>
      <c r="NIZ978" s="26"/>
      <c r="NJA978" s="26"/>
      <c r="NJB978" s="26"/>
      <c r="NJC978" s="26"/>
      <c r="NJD978" s="26"/>
      <c r="NJE978" s="26"/>
      <c r="NJF978" s="26"/>
      <c r="NJG978" s="26"/>
      <c r="NJH978" s="26"/>
      <c r="NJI978" s="26"/>
      <c r="NJJ978" s="26"/>
      <c r="NJK978" s="26"/>
      <c r="NJL978" s="26"/>
      <c r="NJM978" s="26"/>
      <c r="NJN978" s="26"/>
      <c r="NJO978" s="26"/>
      <c r="NJP978" s="26"/>
      <c r="NJQ978" s="26"/>
      <c r="NJR978" s="26"/>
      <c r="NJS978" s="26"/>
      <c r="NJT978" s="26"/>
      <c r="NJU978" s="26"/>
      <c r="NJV978" s="26"/>
      <c r="NJW978" s="26"/>
      <c r="NJX978" s="26"/>
      <c r="NJY978" s="26"/>
      <c r="NJZ978" s="26"/>
      <c r="NKA978" s="26"/>
      <c r="NKB978" s="26"/>
      <c r="NKC978" s="26"/>
      <c r="NKD978" s="26"/>
      <c r="NKE978" s="26"/>
      <c r="NKF978" s="26"/>
      <c r="NKG978" s="26"/>
      <c r="NKH978" s="26"/>
      <c r="NKI978" s="26"/>
      <c r="NKJ978" s="26"/>
      <c r="NKK978" s="26"/>
      <c r="NKL978" s="26"/>
      <c r="NKM978" s="26"/>
      <c r="NKN978" s="26"/>
      <c r="NKO978" s="26"/>
      <c r="NKP978" s="26"/>
      <c r="NKQ978" s="26"/>
      <c r="NKR978" s="26"/>
      <c r="NKS978" s="26"/>
      <c r="NKT978" s="26"/>
      <c r="NKU978" s="26"/>
      <c r="NKV978" s="26"/>
      <c r="NKW978" s="26"/>
      <c r="NKX978" s="26"/>
      <c r="NKY978" s="26"/>
      <c r="NKZ978" s="26"/>
      <c r="NLA978" s="26"/>
      <c r="NLB978" s="26"/>
      <c r="NLC978" s="26"/>
      <c r="NLD978" s="26"/>
      <c r="NLE978" s="26"/>
      <c r="NLF978" s="26"/>
      <c r="NLG978" s="26"/>
      <c r="NLH978" s="26"/>
      <c r="NLI978" s="26"/>
      <c r="NLJ978" s="26"/>
      <c r="NLK978" s="26"/>
      <c r="NLL978" s="26"/>
      <c r="NLM978" s="26"/>
      <c r="NLN978" s="26"/>
      <c r="NLO978" s="26"/>
      <c r="NLP978" s="26"/>
      <c r="NLQ978" s="26"/>
      <c r="NLR978" s="26"/>
      <c r="NLS978" s="26"/>
      <c r="NLT978" s="26"/>
      <c r="NLU978" s="26"/>
      <c r="NLV978" s="26"/>
      <c r="NLW978" s="26"/>
      <c r="NLX978" s="26"/>
      <c r="NLY978" s="26"/>
      <c r="NLZ978" s="26"/>
      <c r="NMA978" s="26"/>
      <c r="NMB978" s="26"/>
      <c r="NMC978" s="26"/>
      <c r="NMD978" s="26"/>
      <c r="NME978" s="26"/>
      <c r="NMF978" s="26"/>
      <c r="NMG978" s="26"/>
      <c r="NMH978" s="26"/>
      <c r="NMI978" s="26"/>
      <c r="NMJ978" s="26"/>
      <c r="NMK978" s="26"/>
      <c r="NML978" s="26"/>
      <c r="NMM978" s="26"/>
      <c r="NMN978" s="26"/>
      <c r="NMO978" s="26"/>
      <c r="NMP978" s="26"/>
      <c r="NMQ978" s="26"/>
      <c r="NMR978" s="26"/>
      <c r="NMS978" s="26"/>
      <c r="NMT978" s="26"/>
      <c r="NMU978" s="26"/>
      <c r="NMV978" s="26"/>
      <c r="NMW978" s="26"/>
      <c r="NMX978" s="26"/>
      <c r="NMY978" s="26"/>
      <c r="NMZ978" s="26"/>
      <c r="NNA978" s="26"/>
      <c r="NNB978" s="26"/>
      <c r="NNC978" s="26"/>
      <c r="NND978" s="26"/>
      <c r="NNE978" s="26"/>
      <c r="NNF978" s="26"/>
      <c r="NNG978" s="26"/>
      <c r="NNH978" s="26"/>
      <c r="NNI978" s="26"/>
      <c r="NNJ978" s="26"/>
      <c r="NNK978" s="26"/>
      <c r="NNL978" s="26"/>
      <c r="NNM978" s="26"/>
      <c r="NNN978" s="26"/>
      <c r="NNO978" s="26"/>
      <c r="NNP978" s="26"/>
      <c r="NNQ978" s="26"/>
      <c r="NNR978" s="26"/>
      <c r="NNS978" s="26"/>
      <c r="NNT978" s="26"/>
      <c r="NNU978" s="26"/>
      <c r="NNV978" s="26"/>
      <c r="NNW978" s="26"/>
      <c r="NNX978" s="26"/>
      <c r="NNY978" s="26"/>
      <c r="NNZ978" s="26"/>
      <c r="NOA978" s="26"/>
      <c r="NOB978" s="26"/>
      <c r="NOC978" s="26"/>
      <c r="NOD978" s="26"/>
      <c r="NOE978" s="26"/>
      <c r="NOF978" s="26"/>
      <c r="NOG978" s="26"/>
      <c r="NOH978" s="26"/>
      <c r="NOI978" s="26"/>
      <c r="NOJ978" s="26"/>
      <c r="NOK978" s="26"/>
      <c r="NOL978" s="26"/>
      <c r="NOM978" s="26"/>
      <c r="NON978" s="26"/>
      <c r="NOO978" s="26"/>
      <c r="NOP978" s="26"/>
      <c r="NOQ978" s="26"/>
      <c r="NOR978" s="26"/>
      <c r="NOS978" s="26"/>
      <c r="NOT978" s="26"/>
      <c r="NOU978" s="26"/>
      <c r="NOV978" s="26"/>
      <c r="NOW978" s="26"/>
      <c r="NOX978" s="26"/>
      <c r="NOY978" s="26"/>
      <c r="NOZ978" s="26"/>
      <c r="NPA978" s="26"/>
      <c r="NPB978" s="26"/>
      <c r="NPC978" s="26"/>
      <c r="NPD978" s="26"/>
      <c r="NPE978" s="26"/>
      <c r="NPF978" s="26"/>
      <c r="NPG978" s="26"/>
      <c r="NPH978" s="26"/>
      <c r="NPI978" s="26"/>
      <c r="NPJ978" s="26"/>
      <c r="NPK978" s="26"/>
      <c r="NPL978" s="26"/>
      <c r="NPM978" s="26"/>
      <c r="NPN978" s="26"/>
      <c r="NPO978" s="26"/>
      <c r="NPP978" s="26"/>
      <c r="NPQ978" s="26"/>
      <c r="NPR978" s="26"/>
      <c r="NPS978" s="26"/>
      <c r="NPT978" s="26"/>
      <c r="NPU978" s="26"/>
      <c r="NPV978" s="26"/>
      <c r="NPW978" s="26"/>
      <c r="NPX978" s="26"/>
      <c r="NPY978" s="26"/>
      <c r="NPZ978" s="26"/>
      <c r="NQA978" s="26"/>
      <c r="NQB978" s="26"/>
      <c r="NQC978" s="26"/>
      <c r="NQD978" s="26"/>
      <c r="NQE978" s="26"/>
      <c r="NQF978" s="26"/>
      <c r="NQG978" s="26"/>
      <c r="NQH978" s="26"/>
      <c r="NQI978" s="26"/>
      <c r="NQJ978" s="26"/>
      <c r="NQK978" s="26"/>
      <c r="NQL978" s="26"/>
      <c r="NQM978" s="26"/>
      <c r="NQN978" s="26"/>
      <c r="NQO978" s="26"/>
      <c r="NQP978" s="26"/>
      <c r="NQQ978" s="26"/>
      <c r="NQR978" s="26"/>
      <c r="NQS978" s="26"/>
      <c r="NQT978" s="26"/>
      <c r="NQU978" s="26"/>
      <c r="NQV978" s="26"/>
      <c r="NQW978" s="26"/>
      <c r="NQX978" s="26"/>
      <c r="NQY978" s="26"/>
      <c r="NQZ978" s="26"/>
      <c r="NRA978" s="26"/>
      <c r="NRB978" s="26"/>
      <c r="NRC978" s="26"/>
      <c r="NRD978" s="26"/>
      <c r="NRE978" s="26"/>
      <c r="NRF978" s="26"/>
      <c r="NRG978" s="26"/>
      <c r="NRH978" s="26"/>
      <c r="NRI978" s="26"/>
      <c r="NRJ978" s="26"/>
      <c r="NRK978" s="26"/>
      <c r="NRL978" s="26"/>
      <c r="NRM978" s="26"/>
      <c r="NRN978" s="26"/>
      <c r="NRO978" s="26"/>
      <c r="NRP978" s="26"/>
      <c r="NRQ978" s="26"/>
      <c r="NRR978" s="26"/>
      <c r="NRS978" s="26"/>
      <c r="NRT978" s="26"/>
      <c r="NRU978" s="26"/>
      <c r="NRV978" s="26"/>
      <c r="NRW978" s="26"/>
      <c r="NRX978" s="26"/>
      <c r="NRY978" s="26"/>
      <c r="NRZ978" s="26"/>
      <c r="NSA978" s="26"/>
      <c r="NSB978" s="26"/>
      <c r="NSC978" s="26"/>
      <c r="NSD978" s="26"/>
      <c r="NSE978" s="26"/>
      <c r="NSF978" s="26"/>
      <c r="NSG978" s="26"/>
      <c r="NSH978" s="26"/>
      <c r="NSI978" s="26"/>
      <c r="NSJ978" s="26"/>
      <c r="NSK978" s="26"/>
      <c r="NSL978" s="26"/>
      <c r="NSM978" s="26"/>
      <c r="NSN978" s="26"/>
      <c r="NSO978" s="26"/>
      <c r="NSP978" s="26"/>
      <c r="NSQ978" s="26"/>
      <c r="NSR978" s="26"/>
      <c r="NSS978" s="26"/>
      <c r="NST978" s="26"/>
      <c r="NSU978" s="26"/>
      <c r="NSV978" s="26"/>
      <c r="NSW978" s="26"/>
      <c r="NSX978" s="26"/>
      <c r="NSY978" s="26"/>
      <c r="NSZ978" s="26"/>
      <c r="NTA978" s="26"/>
      <c r="NTB978" s="26"/>
      <c r="NTC978" s="26"/>
      <c r="NTD978" s="26"/>
      <c r="NTE978" s="26"/>
      <c r="NTF978" s="26"/>
      <c r="NTG978" s="26"/>
      <c r="NTH978" s="26"/>
      <c r="NTI978" s="26"/>
      <c r="NTJ978" s="26"/>
      <c r="NTK978" s="26"/>
      <c r="NTL978" s="26"/>
      <c r="NTM978" s="26"/>
      <c r="NTN978" s="26"/>
      <c r="NTO978" s="26"/>
      <c r="NTP978" s="26"/>
      <c r="NTQ978" s="26"/>
      <c r="NTR978" s="26"/>
      <c r="NTS978" s="26"/>
      <c r="NTT978" s="26"/>
      <c r="NTU978" s="26"/>
      <c r="NTV978" s="26"/>
      <c r="NTW978" s="26"/>
      <c r="NTX978" s="26"/>
      <c r="NTY978" s="26"/>
      <c r="NTZ978" s="26"/>
      <c r="NUA978" s="26"/>
      <c r="NUB978" s="26"/>
      <c r="NUC978" s="26"/>
      <c r="NUD978" s="26"/>
      <c r="NUE978" s="26"/>
      <c r="NUF978" s="26"/>
      <c r="NUG978" s="26"/>
      <c r="NUH978" s="26"/>
      <c r="NUI978" s="26"/>
      <c r="NUJ978" s="26"/>
      <c r="NUK978" s="26"/>
      <c r="NUL978" s="26"/>
      <c r="NUM978" s="26"/>
      <c r="NUN978" s="26"/>
      <c r="NUO978" s="26"/>
      <c r="NUP978" s="26"/>
      <c r="NUQ978" s="26"/>
      <c r="NUR978" s="26"/>
      <c r="NUS978" s="26"/>
      <c r="NUT978" s="26"/>
      <c r="NUU978" s="26"/>
      <c r="NUV978" s="26"/>
      <c r="NUW978" s="26"/>
      <c r="NUX978" s="26"/>
      <c r="NUY978" s="26"/>
      <c r="NUZ978" s="26"/>
      <c r="NVA978" s="26"/>
      <c r="NVB978" s="26"/>
      <c r="NVC978" s="26"/>
      <c r="NVD978" s="26"/>
      <c r="NVE978" s="26"/>
      <c r="NVF978" s="26"/>
      <c r="NVG978" s="26"/>
      <c r="NVH978" s="26"/>
      <c r="NVI978" s="26"/>
      <c r="NVJ978" s="26"/>
      <c r="NVK978" s="26"/>
      <c r="NVL978" s="26"/>
      <c r="NVM978" s="26"/>
      <c r="NVN978" s="26"/>
      <c r="NVO978" s="26"/>
      <c r="NVP978" s="26"/>
      <c r="NVQ978" s="26"/>
      <c r="NVR978" s="26"/>
      <c r="NVS978" s="26"/>
      <c r="NVT978" s="26"/>
      <c r="NVU978" s="26"/>
      <c r="NVV978" s="26"/>
      <c r="NVW978" s="26"/>
      <c r="NVX978" s="26"/>
      <c r="NVY978" s="26"/>
      <c r="NVZ978" s="26"/>
      <c r="NWA978" s="26"/>
      <c r="NWB978" s="26"/>
      <c r="NWC978" s="26"/>
      <c r="NWD978" s="26"/>
      <c r="NWE978" s="26"/>
      <c r="NWF978" s="26"/>
      <c r="NWG978" s="26"/>
      <c r="NWH978" s="26"/>
      <c r="NWI978" s="26"/>
      <c r="NWJ978" s="26"/>
      <c r="NWK978" s="26"/>
      <c r="NWL978" s="26"/>
      <c r="NWM978" s="26"/>
      <c r="NWN978" s="26"/>
      <c r="NWO978" s="26"/>
      <c r="NWP978" s="26"/>
      <c r="NWQ978" s="26"/>
      <c r="NWR978" s="26"/>
      <c r="NWS978" s="26"/>
      <c r="NWT978" s="26"/>
      <c r="NWU978" s="26"/>
      <c r="NWV978" s="26"/>
      <c r="NWW978" s="26"/>
      <c r="NWX978" s="26"/>
      <c r="NWY978" s="26"/>
      <c r="NWZ978" s="26"/>
      <c r="NXA978" s="26"/>
      <c r="NXB978" s="26"/>
      <c r="NXC978" s="26"/>
      <c r="NXD978" s="26"/>
      <c r="NXE978" s="26"/>
      <c r="NXF978" s="26"/>
      <c r="NXG978" s="26"/>
      <c r="NXH978" s="26"/>
      <c r="NXI978" s="26"/>
      <c r="NXJ978" s="26"/>
      <c r="NXK978" s="26"/>
      <c r="NXL978" s="26"/>
      <c r="NXM978" s="26"/>
      <c r="NXN978" s="26"/>
      <c r="NXO978" s="26"/>
      <c r="NXP978" s="26"/>
      <c r="NXQ978" s="26"/>
      <c r="NXR978" s="26"/>
      <c r="NXS978" s="26"/>
      <c r="NXT978" s="26"/>
      <c r="NXU978" s="26"/>
      <c r="NXV978" s="26"/>
      <c r="NXW978" s="26"/>
      <c r="NXX978" s="26"/>
      <c r="NXY978" s="26"/>
      <c r="NXZ978" s="26"/>
      <c r="NYA978" s="26"/>
      <c r="NYB978" s="26"/>
      <c r="NYC978" s="26"/>
      <c r="NYD978" s="26"/>
      <c r="NYE978" s="26"/>
      <c r="NYF978" s="26"/>
      <c r="NYG978" s="26"/>
      <c r="NYH978" s="26"/>
      <c r="NYI978" s="26"/>
      <c r="NYJ978" s="26"/>
      <c r="NYK978" s="26"/>
      <c r="NYL978" s="26"/>
      <c r="NYM978" s="26"/>
      <c r="NYN978" s="26"/>
      <c r="NYO978" s="26"/>
      <c r="NYP978" s="26"/>
      <c r="NYQ978" s="26"/>
      <c r="NYR978" s="26"/>
      <c r="NYS978" s="26"/>
      <c r="NYT978" s="26"/>
      <c r="NYU978" s="26"/>
      <c r="NYV978" s="26"/>
      <c r="NYW978" s="26"/>
      <c r="NYX978" s="26"/>
      <c r="NYY978" s="26"/>
      <c r="NYZ978" s="26"/>
      <c r="NZA978" s="26"/>
      <c r="NZB978" s="26"/>
      <c r="NZC978" s="26"/>
      <c r="NZD978" s="26"/>
      <c r="NZE978" s="26"/>
      <c r="NZF978" s="26"/>
      <c r="NZG978" s="26"/>
      <c r="NZH978" s="26"/>
      <c r="NZI978" s="26"/>
      <c r="NZJ978" s="26"/>
      <c r="NZK978" s="26"/>
      <c r="NZL978" s="26"/>
      <c r="NZM978" s="26"/>
      <c r="NZN978" s="26"/>
      <c r="NZO978" s="26"/>
      <c r="NZP978" s="26"/>
      <c r="NZQ978" s="26"/>
      <c r="NZR978" s="26"/>
      <c r="NZS978" s="26"/>
      <c r="NZT978" s="26"/>
      <c r="NZU978" s="26"/>
      <c r="NZV978" s="26"/>
      <c r="NZW978" s="26"/>
      <c r="NZX978" s="26"/>
      <c r="NZY978" s="26"/>
      <c r="NZZ978" s="26"/>
      <c r="OAA978" s="26"/>
      <c r="OAB978" s="26"/>
      <c r="OAC978" s="26"/>
      <c r="OAD978" s="26"/>
      <c r="OAE978" s="26"/>
      <c r="OAF978" s="26"/>
      <c r="OAG978" s="26"/>
      <c r="OAH978" s="26"/>
      <c r="OAI978" s="26"/>
      <c r="OAJ978" s="26"/>
      <c r="OAK978" s="26"/>
      <c r="OAL978" s="26"/>
      <c r="OAM978" s="26"/>
      <c r="OAN978" s="26"/>
      <c r="OAO978" s="26"/>
      <c r="OAP978" s="26"/>
      <c r="OAQ978" s="26"/>
      <c r="OAR978" s="26"/>
      <c r="OAS978" s="26"/>
      <c r="OAT978" s="26"/>
      <c r="OAU978" s="26"/>
      <c r="OAV978" s="26"/>
      <c r="OAW978" s="26"/>
      <c r="OAX978" s="26"/>
      <c r="OAY978" s="26"/>
      <c r="OAZ978" s="26"/>
      <c r="OBA978" s="26"/>
      <c r="OBB978" s="26"/>
      <c r="OBC978" s="26"/>
      <c r="OBD978" s="26"/>
      <c r="OBE978" s="26"/>
      <c r="OBF978" s="26"/>
      <c r="OBG978" s="26"/>
      <c r="OBH978" s="26"/>
      <c r="OBI978" s="26"/>
      <c r="OBJ978" s="26"/>
      <c r="OBK978" s="26"/>
      <c r="OBL978" s="26"/>
      <c r="OBM978" s="26"/>
      <c r="OBN978" s="26"/>
      <c r="OBO978" s="26"/>
      <c r="OBP978" s="26"/>
      <c r="OBQ978" s="26"/>
      <c r="OBR978" s="26"/>
      <c r="OBS978" s="26"/>
      <c r="OBT978" s="26"/>
      <c r="OBU978" s="26"/>
      <c r="OBV978" s="26"/>
      <c r="OBW978" s="26"/>
      <c r="OBX978" s="26"/>
      <c r="OBY978" s="26"/>
      <c r="OBZ978" s="26"/>
      <c r="OCA978" s="26"/>
      <c r="OCB978" s="26"/>
      <c r="OCC978" s="26"/>
      <c r="OCD978" s="26"/>
      <c r="OCE978" s="26"/>
      <c r="OCF978" s="26"/>
      <c r="OCG978" s="26"/>
      <c r="OCH978" s="26"/>
      <c r="OCI978" s="26"/>
      <c r="OCJ978" s="26"/>
      <c r="OCK978" s="26"/>
      <c r="OCL978" s="26"/>
      <c r="OCM978" s="26"/>
      <c r="OCN978" s="26"/>
      <c r="OCO978" s="26"/>
      <c r="OCP978" s="26"/>
      <c r="OCQ978" s="26"/>
      <c r="OCR978" s="26"/>
      <c r="OCS978" s="26"/>
      <c r="OCT978" s="26"/>
      <c r="OCU978" s="26"/>
      <c r="OCV978" s="26"/>
      <c r="OCW978" s="26"/>
      <c r="OCX978" s="26"/>
      <c r="OCY978" s="26"/>
      <c r="OCZ978" s="26"/>
      <c r="ODA978" s="26"/>
      <c r="ODB978" s="26"/>
      <c r="ODC978" s="26"/>
      <c r="ODD978" s="26"/>
      <c r="ODE978" s="26"/>
      <c r="ODF978" s="26"/>
      <c r="ODG978" s="26"/>
      <c r="ODH978" s="26"/>
      <c r="ODI978" s="26"/>
      <c r="ODJ978" s="26"/>
      <c r="ODK978" s="26"/>
      <c r="ODL978" s="26"/>
      <c r="ODM978" s="26"/>
      <c r="ODN978" s="26"/>
      <c r="ODO978" s="26"/>
      <c r="ODP978" s="26"/>
      <c r="ODQ978" s="26"/>
      <c r="ODR978" s="26"/>
      <c r="ODS978" s="26"/>
      <c r="ODT978" s="26"/>
      <c r="ODU978" s="26"/>
      <c r="ODV978" s="26"/>
      <c r="ODW978" s="26"/>
      <c r="ODX978" s="26"/>
      <c r="ODY978" s="26"/>
      <c r="ODZ978" s="26"/>
      <c r="OEA978" s="26"/>
      <c r="OEB978" s="26"/>
      <c r="OEC978" s="26"/>
      <c r="OED978" s="26"/>
      <c r="OEE978" s="26"/>
      <c r="OEF978" s="26"/>
      <c r="OEG978" s="26"/>
      <c r="OEH978" s="26"/>
      <c r="OEI978" s="26"/>
      <c r="OEJ978" s="26"/>
      <c r="OEK978" s="26"/>
      <c r="OEL978" s="26"/>
      <c r="OEM978" s="26"/>
      <c r="OEN978" s="26"/>
      <c r="OEO978" s="26"/>
      <c r="OEP978" s="26"/>
      <c r="OEQ978" s="26"/>
      <c r="OER978" s="26"/>
      <c r="OES978" s="26"/>
      <c r="OET978" s="26"/>
      <c r="OEU978" s="26"/>
      <c r="OEV978" s="26"/>
      <c r="OEW978" s="26"/>
      <c r="OEX978" s="26"/>
      <c r="OEY978" s="26"/>
      <c r="OEZ978" s="26"/>
      <c r="OFA978" s="26"/>
      <c r="OFB978" s="26"/>
      <c r="OFC978" s="26"/>
      <c r="OFD978" s="26"/>
      <c r="OFE978" s="26"/>
      <c r="OFF978" s="26"/>
      <c r="OFG978" s="26"/>
      <c r="OFH978" s="26"/>
      <c r="OFI978" s="26"/>
      <c r="OFJ978" s="26"/>
      <c r="OFK978" s="26"/>
      <c r="OFL978" s="26"/>
      <c r="OFM978" s="26"/>
      <c r="OFN978" s="26"/>
      <c r="OFO978" s="26"/>
      <c r="OFP978" s="26"/>
      <c r="OFQ978" s="26"/>
      <c r="OFR978" s="26"/>
      <c r="OFS978" s="26"/>
      <c r="OFT978" s="26"/>
      <c r="OFU978" s="26"/>
      <c r="OFV978" s="26"/>
      <c r="OFW978" s="26"/>
      <c r="OFX978" s="26"/>
      <c r="OFY978" s="26"/>
      <c r="OFZ978" s="26"/>
      <c r="OGA978" s="26"/>
      <c r="OGB978" s="26"/>
      <c r="OGC978" s="26"/>
      <c r="OGD978" s="26"/>
      <c r="OGE978" s="26"/>
      <c r="OGF978" s="26"/>
      <c r="OGG978" s="26"/>
      <c r="OGH978" s="26"/>
      <c r="OGI978" s="26"/>
      <c r="OGJ978" s="26"/>
      <c r="OGK978" s="26"/>
      <c r="OGL978" s="26"/>
      <c r="OGM978" s="26"/>
      <c r="OGN978" s="26"/>
      <c r="OGO978" s="26"/>
      <c r="OGP978" s="26"/>
      <c r="OGQ978" s="26"/>
      <c r="OGR978" s="26"/>
      <c r="OGS978" s="26"/>
      <c r="OGT978" s="26"/>
      <c r="OGU978" s="26"/>
      <c r="OGV978" s="26"/>
      <c r="OGW978" s="26"/>
      <c r="OGX978" s="26"/>
      <c r="OGY978" s="26"/>
      <c r="OGZ978" s="26"/>
      <c r="OHA978" s="26"/>
      <c r="OHB978" s="26"/>
      <c r="OHC978" s="26"/>
      <c r="OHD978" s="26"/>
      <c r="OHE978" s="26"/>
      <c r="OHF978" s="26"/>
      <c r="OHG978" s="26"/>
      <c r="OHH978" s="26"/>
      <c r="OHI978" s="26"/>
      <c r="OHJ978" s="26"/>
      <c r="OHK978" s="26"/>
      <c r="OHL978" s="26"/>
      <c r="OHM978" s="26"/>
      <c r="OHN978" s="26"/>
      <c r="OHO978" s="26"/>
      <c r="OHP978" s="26"/>
      <c r="OHQ978" s="26"/>
      <c r="OHR978" s="26"/>
      <c r="OHS978" s="26"/>
      <c r="OHT978" s="26"/>
      <c r="OHU978" s="26"/>
      <c r="OHV978" s="26"/>
      <c r="OHW978" s="26"/>
      <c r="OHX978" s="26"/>
      <c r="OHY978" s="26"/>
      <c r="OHZ978" s="26"/>
      <c r="OIA978" s="26"/>
      <c r="OIB978" s="26"/>
      <c r="OIC978" s="26"/>
      <c r="OID978" s="26"/>
      <c r="OIE978" s="26"/>
      <c r="OIF978" s="26"/>
      <c r="OIG978" s="26"/>
      <c r="OIH978" s="26"/>
      <c r="OII978" s="26"/>
      <c r="OIJ978" s="26"/>
      <c r="OIK978" s="26"/>
      <c r="OIL978" s="26"/>
      <c r="OIM978" s="26"/>
      <c r="OIN978" s="26"/>
      <c r="OIO978" s="26"/>
      <c r="OIP978" s="26"/>
      <c r="OIQ978" s="26"/>
      <c r="OIR978" s="26"/>
      <c r="OIS978" s="26"/>
      <c r="OIT978" s="26"/>
      <c r="OIU978" s="26"/>
      <c r="OIV978" s="26"/>
      <c r="OIW978" s="26"/>
      <c r="OIX978" s="26"/>
      <c r="OIY978" s="26"/>
      <c r="OIZ978" s="26"/>
      <c r="OJA978" s="26"/>
      <c r="OJB978" s="26"/>
      <c r="OJC978" s="26"/>
      <c r="OJD978" s="26"/>
      <c r="OJE978" s="26"/>
      <c r="OJF978" s="26"/>
      <c r="OJG978" s="26"/>
      <c r="OJH978" s="26"/>
      <c r="OJI978" s="26"/>
      <c r="OJJ978" s="26"/>
      <c r="OJK978" s="26"/>
      <c r="OJL978" s="26"/>
      <c r="OJM978" s="26"/>
      <c r="OJN978" s="26"/>
      <c r="OJO978" s="26"/>
      <c r="OJP978" s="26"/>
      <c r="OJQ978" s="26"/>
      <c r="OJR978" s="26"/>
      <c r="OJS978" s="26"/>
      <c r="OJT978" s="26"/>
      <c r="OJU978" s="26"/>
      <c r="OJV978" s="26"/>
      <c r="OJW978" s="26"/>
      <c r="OJX978" s="26"/>
      <c r="OJY978" s="26"/>
      <c r="OJZ978" s="26"/>
      <c r="OKA978" s="26"/>
      <c r="OKB978" s="26"/>
      <c r="OKC978" s="26"/>
      <c r="OKD978" s="26"/>
      <c r="OKE978" s="26"/>
      <c r="OKF978" s="26"/>
      <c r="OKG978" s="26"/>
      <c r="OKH978" s="26"/>
      <c r="OKI978" s="26"/>
      <c r="OKJ978" s="26"/>
      <c r="OKK978" s="26"/>
      <c r="OKL978" s="26"/>
      <c r="OKM978" s="26"/>
      <c r="OKN978" s="26"/>
      <c r="OKO978" s="26"/>
      <c r="OKP978" s="26"/>
      <c r="OKQ978" s="26"/>
      <c r="OKR978" s="26"/>
      <c r="OKS978" s="26"/>
      <c r="OKT978" s="26"/>
      <c r="OKU978" s="26"/>
      <c r="OKV978" s="26"/>
      <c r="OKW978" s="26"/>
      <c r="OKX978" s="26"/>
      <c r="OKY978" s="26"/>
      <c r="OKZ978" s="26"/>
      <c r="OLA978" s="26"/>
      <c r="OLB978" s="26"/>
      <c r="OLC978" s="26"/>
      <c r="OLD978" s="26"/>
      <c r="OLE978" s="26"/>
      <c r="OLF978" s="26"/>
      <c r="OLG978" s="26"/>
      <c r="OLH978" s="26"/>
      <c r="OLI978" s="26"/>
      <c r="OLJ978" s="26"/>
      <c r="OLK978" s="26"/>
      <c r="OLL978" s="26"/>
      <c r="OLM978" s="26"/>
      <c r="OLN978" s="26"/>
      <c r="OLO978" s="26"/>
      <c r="OLP978" s="26"/>
      <c r="OLQ978" s="26"/>
      <c r="OLR978" s="26"/>
      <c r="OLS978" s="26"/>
      <c r="OLT978" s="26"/>
      <c r="OLU978" s="26"/>
      <c r="OLV978" s="26"/>
      <c r="OLW978" s="26"/>
      <c r="OLX978" s="26"/>
      <c r="OLY978" s="26"/>
      <c r="OLZ978" s="26"/>
      <c r="OMA978" s="26"/>
      <c r="OMB978" s="26"/>
      <c r="OMC978" s="26"/>
      <c r="OMD978" s="26"/>
      <c r="OME978" s="26"/>
      <c r="OMF978" s="26"/>
      <c r="OMG978" s="26"/>
      <c r="OMH978" s="26"/>
      <c r="OMI978" s="26"/>
      <c r="OMJ978" s="26"/>
      <c r="OMK978" s="26"/>
      <c r="OML978" s="26"/>
      <c r="OMM978" s="26"/>
      <c r="OMN978" s="26"/>
      <c r="OMO978" s="26"/>
      <c r="OMP978" s="26"/>
      <c r="OMQ978" s="26"/>
      <c r="OMR978" s="26"/>
      <c r="OMS978" s="26"/>
      <c r="OMT978" s="26"/>
      <c r="OMU978" s="26"/>
      <c r="OMV978" s="26"/>
      <c r="OMW978" s="26"/>
      <c r="OMX978" s="26"/>
      <c r="OMY978" s="26"/>
      <c r="OMZ978" s="26"/>
      <c r="ONA978" s="26"/>
      <c r="ONB978" s="26"/>
      <c r="ONC978" s="26"/>
      <c r="OND978" s="26"/>
      <c r="ONE978" s="26"/>
      <c r="ONF978" s="26"/>
      <c r="ONG978" s="26"/>
      <c r="ONH978" s="26"/>
      <c r="ONI978" s="26"/>
      <c r="ONJ978" s="26"/>
      <c r="ONK978" s="26"/>
      <c r="ONL978" s="26"/>
      <c r="ONM978" s="26"/>
      <c r="ONN978" s="26"/>
      <c r="ONO978" s="26"/>
      <c r="ONP978" s="26"/>
      <c r="ONQ978" s="26"/>
      <c r="ONR978" s="26"/>
      <c r="ONS978" s="26"/>
      <c r="ONT978" s="26"/>
      <c r="ONU978" s="26"/>
      <c r="ONV978" s="26"/>
      <c r="ONW978" s="26"/>
      <c r="ONX978" s="26"/>
      <c r="ONY978" s="26"/>
      <c r="ONZ978" s="26"/>
      <c r="OOA978" s="26"/>
      <c r="OOB978" s="26"/>
      <c r="OOC978" s="26"/>
      <c r="OOD978" s="26"/>
      <c r="OOE978" s="26"/>
      <c r="OOF978" s="26"/>
      <c r="OOG978" s="26"/>
      <c r="OOH978" s="26"/>
      <c r="OOI978" s="26"/>
      <c r="OOJ978" s="26"/>
      <c r="OOK978" s="26"/>
      <c r="OOL978" s="26"/>
      <c r="OOM978" s="26"/>
      <c r="OON978" s="26"/>
      <c r="OOO978" s="26"/>
      <c r="OOP978" s="26"/>
      <c r="OOQ978" s="26"/>
      <c r="OOR978" s="26"/>
      <c r="OOS978" s="26"/>
      <c r="OOT978" s="26"/>
      <c r="OOU978" s="26"/>
      <c r="OOV978" s="26"/>
      <c r="OOW978" s="26"/>
      <c r="OOX978" s="26"/>
      <c r="OOY978" s="26"/>
      <c r="OOZ978" s="26"/>
      <c r="OPA978" s="26"/>
      <c r="OPB978" s="26"/>
      <c r="OPC978" s="26"/>
      <c r="OPD978" s="26"/>
      <c r="OPE978" s="26"/>
      <c r="OPF978" s="26"/>
      <c r="OPG978" s="26"/>
      <c r="OPH978" s="26"/>
      <c r="OPI978" s="26"/>
      <c r="OPJ978" s="26"/>
      <c r="OPK978" s="26"/>
      <c r="OPL978" s="26"/>
      <c r="OPM978" s="26"/>
      <c r="OPN978" s="26"/>
      <c r="OPO978" s="26"/>
      <c r="OPP978" s="26"/>
      <c r="OPQ978" s="26"/>
      <c r="OPR978" s="26"/>
      <c r="OPS978" s="26"/>
      <c r="OPT978" s="26"/>
      <c r="OPU978" s="26"/>
      <c r="OPV978" s="26"/>
      <c r="OPW978" s="26"/>
      <c r="OPX978" s="26"/>
      <c r="OPY978" s="26"/>
      <c r="OPZ978" s="26"/>
      <c r="OQA978" s="26"/>
      <c r="OQB978" s="26"/>
      <c r="OQC978" s="26"/>
      <c r="OQD978" s="26"/>
      <c r="OQE978" s="26"/>
      <c r="OQF978" s="26"/>
      <c r="OQG978" s="26"/>
      <c r="OQH978" s="26"/>
      <c r="OQI978" s="26"/>
      <c r="OQJ978" s="26"/>
      <c r="OQK978" s="26"/>
      <c r="OQL978" s="26"/>
      <c r="OQM978" s="26"/>
      <c r="OQN978" s="26"/>
      <c r="OQO978" s="26"/>
      <c r="OQP978" s="26"/>
      <c r="OQQ978" s="26"/>
      <c r="OQR978" s="26"/>
      <c r="OQS978" s="26"/>
      <c r="OQT978" s="26"/>
      <c r="OQU978" s="26"/>
      <c r="OQV978" s="26"/>
      <c r="OQW978" s="26"/>
      <c r="OQX978" s="26"/>
      <c r="OQY978" s="26"/>
      <c r="OQZ978" s="26"/>
      <c r="ORA978" s="26"/>
      <c r="ORB978" s="26"/>
      <c r="ORC978" s="26"/>
      <c r="ORD978" s="26"/>
      <c r="ORE978" s="26"/>
      <c r="ORF978" s="26"/>
      <c r="ORG978" s="26"/>
      <c r="ORH978" s="26"/>
      <c r="ORI978" s="26"/>
      <c r="ORJ978" s="26"/>
      <c r="ORK978" s="26"/>
      <c r="ORL978" s="26"/>
      <c r="ORM978" s="26"/>
      <c r="ORN978" s="26"/>
      <c r="ORO978" s="26"/>
      <c r="ORP978" s="26"/>
      <c r="ORQ978" s="26"/>
      <c r="ORR978" s="26"/>
      <c r="ORS978" s="26"/>
      <c r="ORT978" s="26"/>
      <c r="ORU978" s="26"/>
      <c r="ORV978" s="26"/>
      <c r="ORW978" s="26"/>
      <c r="ORX978" s="26"/>
      <c r="ORY978" s="26"/>
      <c r="ORZ978" s="26"/>
      <c r="OSA978" s="26"/>
      <c r="OSB978" s="26"/>
      <c r="OSC978" s="26"/>
      <c r="OSD978" s="26"/>
      <c r="OSE978" s="26"/>
      <c r="OSF978" s="26"/>
      <c r="OSG978" s="26"/>
      <c r="OSH978" s="26"/>
      <c r="OSI978" s="26"/>
      <c r="OSJ978" s="26"/>
      <c r="OSK978" s="26"/>
      <c r="OSL978" s="26"/>
      <c r="OSM978" s="26"/>
      <c r="OSN978" s="26"/>
      <c r="OSO978" s="26"/>
      <c r="OSP978" s="26"/>
      <c r="OSQ978" s="26"/>
      <c r="OSR978" s="26"/>
      <c r="OSS978" s="26"/>
      <c r="OST978" s="26"/>
      <c r="OSU978" s="26"/>
      <c r="OSV978" s="26"/>
      <c r="OSW978" s="26"/>
      <c r="OSX978" s="26"/>
      <c r="OSY978" s="26"/>
      <c r="OSZ978" s="26"/>
      <c r="OTA978" s="26"/>
      <c r="OTB978" s="26"/>
      <c r="OTC978" s="26"/>
      <c r="OTD978" s="26"/>
      <c r="OTE978" s="26"/>
      <c r="OTF978" s="26"/>
      <c r="OTG978" s="26"/>
      <c r="OTH978" s="26"/>
      <c r="OTI978" s="26"/>
      <c r="OTJ978" s="26"/>
      <c r="OTK978" s="26"/>
      <c r="OTL978" s="26"/>
      <c r="OTM978" s="26"/>
      <c r="OTN978" s="26"/>
      <c r="OTO978" s="26"/>
      <c r="OTP978" s="26"/>
      <c r="OTQ978" s="26"/>
      <c r="OTR978" s="26"/>
      <c r="OTS978" s="26"/>
      <c r="OTT978" s="26"/>
      <c r="OTU978" s="26"/>
      <c r="OTV978" s="26"/>
      <c r="OTW978" s="26"/>
      <c r="OTX978" s="26"/>
      <c r="OTY978" s="26"/>
      <c r="OTZ978" s="26"/>
      <c r="OUA978" s="26"/>
      <c r="OUB978" s="26"/>
      <c r="OUC978" s="26"/>
      <c r="OUD978" s="26"/>
      <c r="OUE978" s="26"/>
      <c r="OUF978" s="26"/>
      <c r="OUG978" s="26"/>
      <c r="OUH978" s="26"/>
      <c r="OUI978" s="26"/>
      <c r="OUJ978" s="26"/>
      <c r="OUK978" s="26"/>
      <c r="OUL978" s="26"/>
      <c r="OUM978" s="26"/>
      <c r="OUN978" s="26"/>
      <c r="OUO978" s="26"/>
      <c r="OUP978" s="26"/>
      <c r="OUQ978" s="26"/>
      <c r="OUR978" s="26"/>
      <c r="OUS978" s="26"/>
      <c r="OUT978" s="26"/>
      <c r="OUU978" s="26"/>
      <c r="OUV978" s="26"/>
      <c r="OUW978" s="26"/>
      <c r="OUX978" s="26"/>
      <c r="OUY978" s="26"/>
      <c r="OUZ978" s="26"/>
      <c r="OVA978" s="26"/>
      <c r="OVB978" s="26"/>
      <c r="OVC978" s="26"/>
      <c r="OVD978" s="26"/>
      <c r="OVE978" s="26"/>
      <c r="OVF978" s="26"/>
      <c r="OVG978" s="26"/>
      <c r="OVH978" s="26"/>
      <c r="OVI978" s="26"/>
      <c r="OVJ978" s="26"/>
      <c r="OVK978" s="26"/>
      <c r="OVL978" s="26"/>
      <c r="OVM978" s="26"/>
      <c r="OVN978" s="26"/>
      <c r="OVO978" s="26"/>
      <c r="OVP978" s="26"/>
      <c r="OVQ978" s="26"/>
      <c r="OVR978" s="26"/>
      <c r="OVS978" s="26"/>
      <c r="OVT978" s="26"/>
      <c r="OVU978" s="26"/>
      <c r="OVV978" s="26"/>
      <c r="OVW978" s="26"/>
      <c r="OVX978" s="26"/>
      <c r="OVY978" s="26"/>
      <c r="OVZ978" s="26"/>
      <c r="OWA978" s="26"/>
      <c r="OWB978" s="26"/>
      <c r="OWC978" s="26"/>
      <c r="OWD978" s="26"/>
      <c r="OWE978" s="26"/>
      <c r="OWF978" s="26"/>
      <c r="OWG978" s="26"/>
      <c r="OWH978" s="26"/>
      <c r="OWI978" s="26"/>
      <c r="OWJ978" s="26"/>
      <c r="OWK978" s="26"/>
      <c r="OWL978" s="26"/>
      <c r="OWM978" s="26"/>
      <c r="OWN978" s="26"/>
      <c r="OWO978" s="26"/>
      <c r="OWP978" s="26"/>
      <c r="OWQ978" s="26"/>
      <c r="OWR978" s="26"/>
      <c r="OWS978" s="26"/>
      <c r="OWT978" s="26"/>
      <c r="OWU978" s="26"/>
      <c r="OWV978" s="26"/>
      <c r="OWW978" s="26"/>
      <c r="OWX978" s="26"/>
      <c r="OWY978" s="26"/>
      <c r="OWZ978" s="26"/>
      <c r="OXA978" s="26"/>
      <c r="OXB978" s="26"/>
      <c r="OXC978" s="26"/>
      <c r="OXD978" s="26"/>
      <c r="OXE978" s="26"/>
      <c r="OXF978" s="26"/>
      <c r="OXG978" s="26"/>
      <c r="OXH978" s="26"/>
      <c r="OXI978" s="26"/>
      <c r="OXJ978" s="26"/>
      <c r="OXK978" s="26"/>
      <c r="OXL978" s="26"/>
      <c r="OXM978" s="26"/>
      <c r="OXN978" s="26"/>
      <c r="OXO978" s="26"/>
      <c r="OXP978" s="26"/>
      <c r="OXQ978" s="26"/>
      <c r="OXR978" s="26"/>
      <c r="OXS978" s="26"/>
      <c r="OXT978" s="26"/>
      <c r="OXU978" s="26"/>
      <c r="OXV978" s="26"/>
      <c r="OXW978" s="26"/>
      <c r="OXX978" s="26"/>
      <c r="OXY978" s="26"/>
      <c r="OXZ978" s="26"/>
      <c r="OYA978" s="26"/>
      <c r="OYB978" s="26"/>
      <c r="OYC978" s="26"/>
      <c r="OYD978" s="26"/>
      <c r="OYE978" s="26"/>
      <c r="OYF978" s="26"/>
      <c r="OYG978" s="26"/>
      <c r="OYH978" s="26"/>
      <c r="OYI978" s="26"/>
      <c r="OYJ978" s="26"/>
      <c r="OYK978" s="26"/>
      <c r="OYL978" s="26"/>
      <c r="OYM978" s="26"/>
      <c r="OYN978" s="26"/>
      <c r="OYO978" s="26"/>
      <c r="OYP978" s="26"/>
      <c r="OYQ978" s="26"/>
      <c r="OYR978" s="26"/>
      <c r="OYS978" s="26"/>
      <c r="OYT978" s="26"/>
      <c r="OYU978" s="26"/>
      <c r="OYV978" s="26"/>
      <c r="OYW978" s="26"/>
      <c r="OYX978" s="26"/>
      <c r="OYY978" s="26"/>
      <c r="OYZ978" s="26"/>
      <c r="OZA978" s="26"/>
      <c r="OZB978" s="26"/>
      <c r="OZC978" s="26"/>
      <c r="OZD978" s="26"/>
      <c r="OZE978" s="26"/>
      <c r="OZF978" s="26"/>
      <c r="OZG978" s="26"/>
      <c r="OZH978" s="26"/>
      <c r="OZI978" s="26"/>
      <c r="OZJ978" s="26"/>
      <c r="OZK978" s="26"/>
      <c r="OZL978" s="26"/>
      <c r="OZM978" s="26"/>
      <c r="OZN978" s="26"/>
      <c r="OZO978" s="26"/>
      <c r="OZP978" s="26"/>
      <c r="OZQ978" s="26"/>
      <c r="OZR978" s="26"/>
      <c r="OZS978" s="26"/>
      <c r="OZT978" s="26"/>
      <c r="OZU978" s="26"/>
      <c r="OZV978" s="26"/>
      <c r="OZW978" s="26"/>
      <c r="OZX978" s="26"/>
      <c r="OZY978" s="26"/>
      <c r="OZZ978" s="26"/>
      <c r="PAA978" s="26"/>
      <c r="PAB978" s="26"/>
      <c r="PAC978" s="26"/>
      <c r="PAD978" s="26"/>
      <c r="PAE978" s="26"/>
      <c r="PAF978" s="26"/>
      <c r="PAG978" s="26"/>
      <c r="PAH978" s="26"/>
      <c r="PAI978" s="26"/>
      <c r="PAJ978" s="26"/>
      <c r="PAK978" s="26"/>
      <c r="PAL978" s="26"/>
      <c r="PAM978" s="26"/>
      <c r="PAN978" s="26"/>
      <c r="PAO978" s="26"/>
      <c r="PAP978" s="26"/>
      <c r="PAQ978" s="26"/>
      <c r="PAR978" s="26"/>
      <c r="PAS978" s="26"/>
      <c r="PAT978" s="26"/>
      <c r="PAU978" s="26"/>
      <c r="PAV978" s="26"/>
      <c r="PAW978" s="26"/>
      <c r="PAX978" s="26"/>
      <c r="PAY978" s="26"/>
      <c r="PAZ978" s="26"/>
      <c r="PBA978" s="26"/>
      <c r="PBB978" s="26"/>
      <c r="PBC978" s="26"/>
      <c r="PBD978" s="26"/>
      <c r="PBE978" s="26"/>
      <c r="PBF978" s="26"/>
      <c r="PBG978" s="26"/>
      <c r="PBH978" s="26"/>
      <c r="PBI978" s="26"/>
      <c r="PBJ978" s="26"/>
      <c r="PBK978" s="26"/>
      <c r="PBL978" s="26"/>
      <c r="PBM978" s="26"/>
      <c r="PBN978" s="26"/>
      <c r="PBO978" s="26"/>
      <c r="PBP978" s="26"/>
      <c r="PBQ978" s="26"/>
      <c r="PBR978" s="26"/>
      <c r="PBS978" s="26"/>
      <c r="PBT978" s="26"/>
      <c r="PBU978" s="26"/>
      <c r="PBV978" s="26"/>
      <c r="PBW978" s="26"/>
      <c r="PBX978" s="26"/>
      <c r="PBY978" s="26"/>
      <c r="PBZ978" s="26"/>
      <c r="PCA978" s="26"/>
      <c r="PCB978" s="26"/>
      <c r="PCC978" s="26"/>
      <c r="PCD978" s="26"/>
      <c r="PCE978" s="26"/>
      <c r="PCF978" s="26"/>
      <c r="PCG978" s="26"/>
      <c r="PCH978" s="26"/>
      <c r="PCI978" s="26"/>
      <c r="PCJ978" s="26"/>
      <c r="PCK978" s="26"/>
      <c r="PCL978" s="26"/>
      <c r="PCM978" s="26"/>
      <c r="PCN978" s="26"/>
      <c r="PCO978" s="26"/>
      <c r="PCP978" s="26"/>
      <c r="PCQ978" s="26"/>
      <c r="PCR978" s="26"/>
      <c r="PCS978" s="26"/>
      <c r="PCT978" s="26"/>
      <c r="PCU978" s="26"/>
      <c r="PCV978" s="26"/>
      <c r="PCW978" s="26"/>
      <c r="PCX978" s="26"/>
      <c r="PCY978" s="26"/>
      <c r="PCZ978" s="26"/>
      <c r="PDA978" s="26"/>
      <c r="PDB978" s="26"/>
      <c r="PDC978" s="26"/>
      <c r="PDD978" s="26"/>
      <c r="PDE978" s="26"/>
      <c r="PDF978" s="26"/>
      <c r="PDG978" s="26"/>
      <c r="PDH978" s="26"/>
      <c r="PDI978" s="26"/>
      <c r="PDJ978" s="26"/>
      <c r="PDK978" s="26"/>
      <c r="PDL978" s="26"/>
      <c r="PDM978" s="26"/>
      <c r="PDN978" s="26"/>
      <c r="PDO978" s="26"/>
      <c r="PDP978" s="26"/>
      <c r="PDQ978" s="26"/>
      <c r="PDR978" s="26"/>
      <c r="PDS978" s="26"/>
      <c r="PDT978" s="26"/>
      <c r="PDU978" s="26"/>
      <c r="PDV978" s="26"/>
      <c r="PDW978" s="26"/>
      <c r="PDX978" s="26"/>
      <c r="PDY978" s="26"/>
      <c r="PDZ978" s="26"/>
      <c r="PEA978" s="26"/>
      <c r="PEB978" s="26"/>
      <c r="PEC978" s="26"/>
      <c r="PED978" s="26"/>
      <c r="PEE978" s="26"/>
      <c r="PEF978" s="26"/>
      <c r="PEG978" s="26"/>
      <c r="PEH978" s="26"/>
      <c r="PEI978" s="26"/>
      <c r="PEJ978" s="26"/>
      <c r="PEK978" s="26"/>
      <c r="PEL978" s="26"/>
      <c r="PEM978" s="26"/>
      <c r="PEN978" s="26"/>
      <c r="PEO978" s="26"/>
      <c r="PEP978" s="26"/>
      <c r="PEQ978" s="26"/>
      <c r="PER978" s="26"/>
      <c r="PES978" s="26"/>
      <c r="PET978" s="26"/>
      <c r="PEU978" s="26"/>
      <c r="PEV978" s="26"/>
      <c r="PEW978" s="26"/>
      <c r="PEX978" s="26"/>
      <c r="PEY978" s="26"/>
      <c r="PEZ978" s="26"/>
      <c r="PFA978" s="26"/>
      <c r="PFB978" s="26"/>
      <c r="PFC978" s="26"/>
      <c r="PFD978" s="26"/>
      <c r="PFE978" s="26"/>
      <c r="PFF978" s="26"/>
      <c r="PFG978" s="26"/>
      <c r="PFH978" s="26"/>
      <c r="PFI978" s="26"/>
      <c r="PFJ978" s="26"/>
      <c r="PFK978" s="26"/>
      <c r="PFL978" s="26"/>
      <c r="PFM978" s="26"/>
      <c r="PFN978" s="26"/>
      <c r="PFO978" s="26"/>
      <c r="PFP978" s="26"/>
      <c r="PFQ978" s="26"/>
      <c r="PFR978" s="26"/>
      <c r="PFS978" s="26"/>
      <c r="PFT978" s="26"/>
      <c r="PFU978" s="26"/>
      <c r="PFV978" s="26"/>
      <c r="PFW978" s="26"/>
      <c r="PFX978" s="26"/>
      <c r="PFY978" s="26"/>
      <c r="PFZ978" s="26"/>
      <c r="PGA978" s="26"/>
      <c r="PGB978" s="26"/>
      <c r="PGC978" s="26"/>
      <c r="PGD978" s="26"/>
      <c r="PGE978" s="26"/>
      <c r="PGF978" s="26"/>
      <c r="PGG978" s="26"/>
      <c r="PGH978" s="26"/>
      <c r="PGI978" s="26"/>
      <c r="PGJ978" s="26"/>
      <c r="PGK978" s="26"/>
      <c r="PGL978" s="26"/>
      <c r="PGM978" s="26"/>
      <c r="PGN978" s="26"/>
      <c r="PGO978" s="26"/>
      <c r="PGP978" s="26"/>
      <c r="PGQ978" s="26"/>
      <c r="PGR978" s="26"/>
      <c r="PGS978" s="26"/>
      <c r="PGT978" s="26"/>
      <c r="PGU978" s="26"/>
      <c r="PGV978" s="26"/>
      <c r="PGW978" s="26"/>
      <c r="PGX978" s="26"/>
      <c r="PGY978" s="26"/>
      <c r="PGZ978" s="26"/>
      <c r="PHA978" s="26"/>
      <c r="PHB978" s="26"/>
      <c r="PHC978" s="26"/>
      <c r="PHD978" s="26"/>
      <c r="PHE978" s="26"/>
      <c r="PHF978" s="26"/>
      <c r="PHG978" s="26"/>
      <c r="PHH978" s="26"/>
      <c r="PHI978" s="26"/>
      <c r="PHJ978" s="26"/>
      <c r="PHK978" s="26"/>
      <c r="PHL978" s="26"/>
      <c r="PHM978" s="26"/>
      <c r="PHN978" s="26"/>
      <c r="PHO978" s="26"/>
      <c r="PHP978" s="26"/>
      <c r="PHQ978" s="26"/>
      <c r="PHR978" s="26"/>
      <c r="PHS978" s="26"/>
      <c r="PHT978" s="26"/>
      <c r="PHU978" s="26"/>
      <c r="PHV978" s="26"/>
      <c r="PHW978" s="26"/>
      <c r="PHX978" s="26"/>
      <c r="PHY978" s="26"/>
      <c r="PHZ978" s="26"/>
      <c r="PIA978" s="26"/>
      <c r="PIB978" s="26"/>
      <c r="PIC978" s="26"/>
      <c r="PID978" s="26"/>
      <c r="PIE978" s="26"/>
      <c r="PIF978" s="26"/>
      <c r="PIG978" s="26"/>
      <c r="PIH978" s="26"/>
      <c r="PII978" s="26"/>
      <c r="PIJ978" s="26"/>
      <c r="PIK978" s="26"/>
      <c r="PIL978" s="26"/>
      <c r="PIM978" s="26"/>
      <c r="PIN978" s="26"/>
      <c r="PIO978" s="26"/>
      <c r="PIP978" s="26"/>
      <c r="PIQ978" s="26"/>
      <c r="PIR978" s="26"/>
      <c r="PIS978" s="26"/>
      <c r="PIT978" s="26"/>
      <c r="PIU978" s="26"/>
      <c r="PIV978" s="26"/>
      <c r="PIW978" s="26"/>
      <c r="PIX978" s="26"/>
      <c r="PIY978" s="26"/>
      <c r="PIZ978" s="26"/>
      <c r="PJA978" s="26"/>
      <c r="PJB978" s="26"/>
      <c r="PJC978" s="26"/>
      <c r="PJD978" s="26"/>
      <c r="PJE978" s="26"/>
      <c r="PJF978" s="26"/>
      <c r="PJG978" s="26"/>
      <c r="PJH978" s="26"/>
      <c r="PJI978" s="26"/>
      <c r="PJJ978" s="26"/>
      <c r="PJK978" s="26"/>
      <c r="PJL978" s="26"/>
      <c r="PJM978" s="26"/>
      <c r="PJN978" s="26"/>
      <c r="PJO978" s="26"/>
      <c r="PJP978" s="26"/>
      <c r="PJQ978" s="26"/>
      <c r="PJR978" s="26"/>
      <c r="PJS978" s="26"/>
      <c r="PJT978" s="26"/>
      <c r="PJU978" s="26"/>
      <c r="PJV978" s="26"/>
      <c r="PJW978" s="26"/>
      <c r="PJX978" s="26"/>
      <c r="PJY978" s="26"/>
      <c r="PJZ978" s="26"/>
      <c r="PKA978" s="26"/>
      <c r="PKB978" s="26"/>
      <c r="PKC978" s="26"/>
      <c r="PKD978" s="26"/>
      <c r="PKE978" s="26"/>
      <c r="PKF978" s="26"/>
      <c r="PKG978" s="26"/>
      <c r="PKH978" s="26"/>
      <c r="PKI978" s="26"/>
      <c r="PKJ978" s="26"/>
      <c r="PKK978" s="26"/>
      <c r="PKL978" s="26"/>
      <c r="PKM978" s="26"/>
      <c r="PKN978" s="26"/>
      <c r="PKO978" s="26"/>
      <c r="PKP978" s="26"/>
      <c r="PKQ978" s="26"/>
      <c r="PKR978" s="26"/>
      <c r="PKS978" s="26"/>
      <c r="PKT978" s="26"/>
      <c r="PKU978" s="26"/>
      <c r="PKV978" s="26"/>
      <c r="PKW978" s="26"/>
      <c r="PKX978" s="26"/>
      <c r="PKY978" s="26"/>
      <c r="PKZ978" s="26"/>
      <c r="PLA978" s="26"/>
      <c r="PLB978" s="26"/>
      <c r="PLC978" s="26"/>
      <c r="PLD978" s="26"/>
      <c r="PLE978" s="26"/>
      <c r="PLF978" s="26"/>
      <c r="PLG978" s="26"/>
      <c r="PLH978" s="26"/>
      <c r="PLI978" s="26"/>
      <c r="PLJ978" s="26"/>
      <c r="PLK978" s="26"/>
      <c r="PLL978" s="26"/>
      <c r="PLM978" s="26"/>
      <c r="PLN978" s="26"/>
      <c r="PLO978" s="26"/>
      <c r="PLP978" s="26"/>
      <c r="PLQ978" s="26"/>
      <c r="PLR978" s="26"/>
      <c r="PLS978" s="26"/>
      <c r="PLT978" s="26"/>
      <c r="PLU978" s="26"/>
      <c r="PLV978" s="26"/>
      <c r="PLW978" s="26"/>
      <c r="PLX978" s="26"/>
      <c r="PLY978" s="26"/>
      <c r="PLZ978" s="26"/>
      <c r="PMA978" s="26"/>
      <c r="PMB978" s="26"/>
      <c r="PMC978" s="26"/>
      <c r="PMD978" s="26"/>
      <c r="PME978" s="26"/>
      <c r="PMF978" s="26"/>
      <c r="PMG978" s="26"/>
      <c r="PMH978" s="26"/>
      <c r="PMI978" s="26"/>
      <c r="PMJ978" s="26"/>
      <c r="PMK978" s="26"/>
      <c r="PML978" s="26"/>
      <c r="PMM978" s="26"/>
      <c r="PMN978" s="26"/>
      <c r="PMO978" s="26"/>
      <c r="PMP978" s="26"/>
      <c r="PMQ978" s="26"/>
      <c r="PMR978" s="26"/>
      <c r="PMS978" s="26"/>
      <c r="PMT978" s="26"/>
      <c r="PMU978" s="26"/>
      <c r="PMV978" s="26"/>
      <c r="PMW978" s="26"/>
      <c r="PMX978" s="26"/>
      <c r="PMY978" s="26"/>
      <c r="PMZ978" s="26"/>
      <c r="PNA978" s="26"/>
      <c r="PNB978" s="26"/>
      <c r="PNC978" s="26"/>
      <c r="PND978" s="26"/>
      <c r="PNE978" s="26"/>
      <c r="PNF978" s="26"/>
      <c r="PNG978" s="26"/>
      <c r="PNH978" s="26"/>
      <c r="PNI978" s="26"/>
      <c r="PNJ978" s="26"/>
      <c r="PNK978" s="26"/>
      <c r="PNL978" s="26"/>
      <c r="PNM978" s="26"/>
      <c r="PNN978" s="26"/>
      <c r="PNO978" s="26"/>
      <c r="PNP978" s="26"/>
      <c r="PNQ978" s="26"/>
      <c r="PNR978" s="26"/>
      <c r="PNS978" s="26"/>
      <c r="PNT978" s="26"/>
      <c r="PNU978" s="26"/>
      <c r="PNV978" s="26"/>
      <c r="PNW978" s="26"/>
      <c r="PNX978" s="26"/>
      <c r="PNY978" s="26"/>
      <c r="PNZ978" s="26"/>
      <c r="POA978" s="26"/>
      <c r="POB978" s="26"/>
      <c r="POC978" s="26"/>
      <c r="POD978" s="26"/>
      <c r="POE978" s="26"/>
      <c r="POF978" s="26"/>
      <c r="POG978" s="26"/>
      <c r="POH978" s="26"/>
      <c r="POI978" s="26"/>
      <c r="POJ978" s="26"/>
      <c r="POK978" s="26"/>
      <c r="POL978" s="26"/>
      <c r="POM978" s="26"/>
      <c r="PON978" s="26"/>
      <c r="POO978" s="26"/>
      <c r="POP978" s="26"/>
      <c r="POQ978" s="26"/>
      <c r="POR978" s="26"/>
      <c r="POS978" s="26"/>
      <c r="POT978" s="26"/>
      <c r="POU978" s="26"/>
      <c r="POV978" s="26"/>
      <c r="POW978" s="26"/>
      <c r="POX978" s="26"/>
      <c r="POY978" s="26"/>
      <c r="POZ978" s="26"/>
      <c r="PPA978" s="26"/>
      <c r="PPB978" s="26"/>
      <c r="PPC978" s="26"/>
      <c r="PPD978" s="26"/>
      <c r="PPE978" s="26"/>
      <c r="PPF978" s="26"/>
      <c r="PPG978" s="26"/>
      <c r="PPH978" s="26"/>
      <c r="PPI978" s="26"/>
      <c r="PPJ978" s="26"/>
      <c r="PPK978" s="26"/>
      <c r="PPL978" s="26"/>
      <c r="PPM978" s="26"/>
      <c r="PPN978" s="26"/>
      <c r="PPO978" s="26"/>
      <c r="PPP978" s="26"/>
      <c r="PPQ978" s="26"/>
      <c r="PPR978" s="26"/>
      <c r="PPS978" s="26"/>
      <c r="PPT978" s="26"/>
      <c r="PPU978" s="26"/>
      <c r="PPV978" s="26"/>
      <c r="PPW978" s="26"/>
      <c r="PPX978" s="26"/>
      <c r="PPY978" s="26"/>
      <c r="PPZ978" s="26"/>
      <c r="PQA978" s="26"/>
      <c r="PQB978" s="26"/>
      <c r="PQC978" s="26"/>
      <c r="PQD978" s="26"/>
      <c r="PQE978" s="26"/>
      <c r="PQF978" s="26"/>
      <c r="PQG978" s="26"/>
      <c r="PQH978" s="26"/>
      <c r="PQI978" s="26"/>
      <c r="PQJ978" s="26"/>
      <c r="PQK978" s="26"/>
      <c r="PQL978" s="26"/>
      <c r="PQM978" s="26"/>
      <c r="PQN978" s="26"/>
      <c r="PQO978" s="26"/>
      <c r="PQP978" s="26"/>
      <c r="PQQ978" s="26"/>
      <c r="PQR978" s="26"/>
      <c r="PQS978" s="26"/>
      <c r="PQT978" s="26"/>
      <c r="PQU978" s="26"/>
      <c r="PQV978" s="26"/>
      <c r="PQW978" s="26"/>
      <c r="PQX978" s="26"/>
      <c r="PQY978" s="26"/>
      <c r="PQZ978" s="26"/>
      <c r="PRA978" s="26"/>
      <c r="PRB978" s="26"/>
      <c r="PRC978" s="26"/>
      <c r="PRD978" s="26"/>
      <c r="PRE978" s="26"/>
      <c r="PRF978" s="26"/>
      <c r="PRG978" s="26"/>
      <c r="PRH978" s="26"/>
      <c r="PRI978" s="26"/>
      <c r="PRJ978" s="26"/>
      <c r="PRK978" s="26"/>
      <c r="PRL978" s="26"/>
      <c r="PRM978" s="26"/>
      <c r="PRN978" s="26"/>
      <c r="PRO978" s="26"/>
      <c r="PRP978" s="26"/>
      <c r="PRQ978" s="26"/>
      <c r="PRR978" s="26"/>
      <c r="PRS978" s="26"/>
      <c r="PRT978" s="26"/>
      <c r="PRU978" s="26"/>
      <c r="PRV978" s="26"/>
      <c r="PRW978" s="26"/>
      <c r="PRX978" s="26"/>
      <c r="PRY978" s="26"/>
      <c r="PRZ978" s="26"/>
      <c r="PSA978" s="26"/>
      <c r="PSB978" s="26"/>
      <c r="PSC978" s="26"/>
      <c r="PSD978" s="26"/>
      <c r="PSE978" s="26"/>
      <c r="PSF978" s="26"/>
      <c r="PSG978" s="26"/>
      <c r="PSH978" s="26"/>
      <c r="PSI978" s="26"/>
      <c r="PSJ978" s="26"/>
      <c r="PSK978" s="26"/>
      <c r="PSL978" s="26"/>
      <c r="PSM978" s="26"/>
      <c r="PSN978" s="26"/>
      <c r="PSO978" s="26"/>
      <c r="PSP978" s="26"/>
      <c r="PSQ978" s="26"/>
      <c r="PSR978" s="26"/>
      <c r="PSS978" s="26"/>
      <c r="PST978" s="26"/>
      <c r="PSU978" s="26"/>
      <c r="PSV978" s="26"/>
      <c r="PSW978" s="26"/>
      <c r="PSX978" s="26"/>
      <c r="PSY978" s="26"/>
      <c r="PSZ978" s="26"/>
      <c r="PTA978" s="26"/>
      <c r="PTB978" s="26"/>
      <c r="PTC978" s="26"/>
      <c r="PTD978" s="26"/>
      <c r="PTE978" s="26"/>
      <c r="PTF978" s="26"/>
      <c r="PTG978" s="26"/>
      <c r="PTH978" s="26"/>
      <c r="PTI978" s="26"/>
      <c r="PTJ978" s="26"/>
      <c r="PTK978" s="26"/>
      <c r="PTL978" s="26"/>
      <c r="PTM978" s="26"/>
      <c r="PTN978" s="26"/>
      <c r="PTO978" s="26"/>
      <c r="PTP978" s="26"/>
      <c r="PTQ978" s="26"/>
      <c r="PTR978" s="26"/>
      <c r="PTS978" s="26"/>
      <c r="PTT978" s="26"/>
      <c r="PTU978" s="26"/>
      <c r="PTV978" s="26"/>
      <c r="PTW978" s="26"/>
      <c r="PTX978" s="26"/>
      <c r="PTY978" s="26"/>
      <c r="PTZ978" s="26"/>
      <c r="PUA978" s="26"/>
      <c r="PUB978" s="26"/>
      <c r="PUC978" s="26"/>
      <c r="PUD978" s="26"/>
      <c r="PUE978" s="26"/>
      <c r="PUF978" s="26"/>
      <c r="PUG978" s="26"/>
      <c r="PUH978" s="26"/>
      <c r="PUI978" s="26"/>
      <c r="PUJ978" s="26"/>
      <c r="PUK978" s="26"/>
      <c r="PUL978" s="26"/>
      <c r="PUM978" s="26"/>
      <c r="PUN978" s="26"/>
      <c r="PUO978" s="26"/>
      <c r="PUP978" s="26"/>
      <c r="PUQ978" s="26"/>
      <c r="PUR978" s="26"/>
      <c r="PUS978" s="26"/>
      <c r="PUT978" s="26"/>
      <c r="PUU978" s="26"/>
      <c r="PUV978" s="26"/>
      <c r="PUW978" s="26"/>
      <c r="PUX978" s="26"/>
      <c r="PUY978" s="26"/>
      <c r="PUZ978" s="26"/>
      <c r="PVA978" s="26"/>
      <c r="PVB978" s="26"/>
      <c r="PVC978" s="26"/>
      <c r="PVD978" s="26"/>
      <c r="PVE978" s="26"/>
      <c r="PVF978" s="26"/>
      <c r="PVG978" s="26"/>
      <c r="PVH978" s="26"/>
      <c r="PVI978" s="26"/>
      <c r="PVJ978" s="26"/>
      <c r="PVK978" s="26"/>
      <c r="PVL978" s="26"/>
      <c r="PVM978" s="26"/>
      <c r="PVN978" s="26"/>
      <c r="PVO978" s="26"/>
      <c r="PVP978" s="26"/>
      <c r="PVQ978" s="26"/>
      <c r="PVR978" s="26"/>
      <c r="PVS978" s="26"/>
      <c r="PVT978" s="26"/>
      <c r="PVU978" s="26"/>
      <c r="PVV978" s="26"/>
      <c r="PVW978" s="26"/>
      <c r="PVX978" s="26"/>
      <c r="PVY978" s="26"/>
      <c r="PVZ978" s="26"/>
      <c r="PWA978" s="26"/>
      <c r="PWB978" s="26"/>
      <c r="PWC978" s="26"/>
      <c r="PWD978" s="26"/>
      <c r="PWE978" s="26"/>
      <c r="PWF978" s="26"/>
      <c r="PWG978" s="26"/>
      <c r="PWH978" s="26"/>
      <c r="PWI978" s="26"/>
      <c r="PWJ978" s="26"/>
      <c r="PWK978" s="26"/>
      <c r="PWL978" s="26"/>
      <c r="PWM978" s="26"/>
      <c r="PWN978" s="26"/>
      <c r="PWO978" s="26"/>
      <c r="PWP978" s="26"/>
      <c r="PWQ978" s="26"/>
      <c r="PWR978" s="26"/>
      <c r="PWS978" s="26"/>
      <c r="PWT978" s="26"/>
      <c r="PWU978" s="26"/>
      <c r="PWV978" s="26"/>
      <c r="PWW978" s="26"/>
      <c r="PWX978" s="26"/>
      <c r="PWY978" s="26"/>
      <c r="PWZ978" s="26"/>
      <c r="PXA978" s="26"/>
      <c r="PXB978" s="26"/>
      <c r="PXC978" s="26"/>
      <c r="PXD978" s="26"/>
      <c r="PXE978" s="26"/>
      <c r="PXF978" s="26"/>
      <c r="PXG978" s="26"/>
      <c r="PXH978" s="26"/>
      <c r="PXI978" s="26"/>
      <c r="PXJ978" s="26"/>
      <c r="PXK978" s="26"/>
      <c r="PXL978" s="26"/>
      <c r="PXM978" s="26"/>
      <c r="PXN978" s="26"/>
      <c r="PXO978" s="26"/>
      <c r="PXP978" s="26"/>
      <c r="PXQ978" s="26"/>
      <c r="PXR978" s="26"/>
      <c r="PXS978" s="26"/>
      <c r="PXT978" s="26"/>
      <c r="PXU978" s="26"/>
      <c r="PXV978" s="26"/>
      <c r="PXW978" s="26"/>
      <c r="PXX978" s="26"/>
      <c r="PXY978" s="26"/>
      <c r="PXZ978" s="26"/>
      <c r="PYA978" s="26"/>
      <c r="PYB978" s="26"/>
      <c r="PYC978" s="26"/>
      <c r="PYD978" s="26"/>
      <c r="PYE978" s="26"/>
      <c r="PYF978" s="26"/>
      <c r="PYG978" s="26"/>
      <c r="PYH978" s="26"/>
      <c r="PYI978" s="26"/>
      <c r="PYJ978" s="26"/>
      <c r="PYK978" s="26"/>
      <c r="PYL978" s="26"/>
      <c r="PYM978" s="26"/>
      <c r="PYN978" s="26"/>
      <c r="PYO978" s="26"/>
      <c r="PYP978" s="26"/>
      <c r="PYQ978" s="26"/>
      <c r="PYR978" s="26"/>
      <c r="PYS978" s="26"/>
      <c r="PYT978" s="26"/>
      <c r="PYU978" s="26"/>
      <c r="PYV978" s="26"/>
      <c r="PYW978" s="26"/>
      <c r="PYX978" s="26"/>
      <c r="PYY978" s="26"/>
      <c r="PYZ978" s="26"/>
      <c r="PZA978" s="26"/>
      <c r="PZB978" s="26"/>
      <c r="PZC978" s="26"/>
      <c r="PZD978" s="26"/>
      <c r="PZE978" s="26"/>
      <c r="PZF978" s="26"/>
      <c r="PZG978" s="26"/>
      <c r="PZH978" s="26"/>
      <c r="PZI978" s="26"/>
      <c r="PZJ978" s="26"/>
      <c r="PZK978" s="26"/>
      <c r="PZL978" s="26"/>
      <c r="PZM978" s="26"/>
      <c r="PZN978" s="26"/>
      <c r="PZO978" s="26"/>
      <c r="PZP978" s="26"/>
      <c r="PZQ978" s="26"/>
      <c r="PZR978" s="26"/>
      <c r="PZS978" s="26"/>
      <c r="PZT978" s="26"/>
      <c r="PZU978" s="26"/>
      <c r="PZV978" s="26"/>
      <c r="PZW978" s="26"/>
      <c r="PZX978" s="26"/>
      <c r="PZY978" s="26"/>
      <c r="PZZ978" s="26"/>
      <c r="QAA978" s="26"/>
      <c r="QAB978" s="26"/>
      <c r="QAC978" s="26"/>
      <c r="QAD978" s="26"/>
      <c r="QAE978" s="26"/>
      <c r="QAF978" s="26"/>
      <c r="QAG978" s="26"/>
      <c r="QAH978" s="26"/>
      <c r="QAI978" s="26"/>
      <c r="QAJ978" s="26"/>
      <c r="QAK978" s="26"/>
      <c r="QAL978" s="26"/>
      <c r="QAM978" s="26"/>
      <c r="QAN978" s="26"/>
      <c r="QAO978" s="26"/>
      <c r="QAP978" s="26"/>
      <c r="QAQ978" s="26"/>
      <c r="QAR978" s="26"/>
      <c r="QAS978" s="26"/>
      <c r="QAT978" s="26"/>
      <c r="QAU978" s="26"/>
      <c r="QAV978" s="26"/>
      <c r="QAW978" s="26"/>
      <c r="QAX978" s="26"/>
      <c r="QAY978" s="26"/>
      <c r="QAZ978" s="26"/>
      <c r="QBA978" s="26"/>
      <c r="QBB978" s="26"/>
      <c r="QBC978" s="26"/>
      <c r="QBD978" s="26"/>
      <c r="QBE978" s="26"/>
      <c r="QBF978" s="26"/>
      <c r="QBG978" s="26"/>
      <c r="QBH978" s="26"/>
      <c r="QBI978" s="26"/>
      <c r="QBJ978" s="26"/>
      <c r="QBK978" s="26"/>
      <c r="QBL978" s="26"/>
      <c r="QBM978" s="26"/>
      <c r="QBN978" s="26"/>
      <c r="QBO978" s="26"/>
      <c r="QBP978" s="26"/>
      <c r="QBQ978" s="26"/>
      <c r="QBR978" s="26"/>
      <c r="QBS978" s="26"/>
      <c r="QBT978" s="26"/>
      <c r="QBU978" s="26"/>
      <c r="QBV978" s="26"/>
      <c r="QBW978" s="26"/>
      <c r="QBX978" s="26"/>
      <c r="QBY978" s="26"/>
      <c r="QBZ978" s="26"/>
      <c r="QCA978" s="26"/>
      <c r="QCB978" s="26"/>
      <c r="QCC978" s="26"/>
      <c r="QCD978" s="26"/>
      <c r="QCE978" s="26"/>
      <c r="QCF978" s="26"/>
      <c r="QCG978" s="26"/>
      <c r="QCH978" s="26"/>
      <c r="QCI978" s="26"/>
      <c r="QCJ978" s="26"/>
      <c r="QCK978" s="26"/>
      <c r="QCL978" s="26"/>
      <c r="QCM978" s="26"/>
      <c r="QCN978" s="26"/>
      <c r="QCO978" s="26"/>
      <c r="QCP978" s="26"/>
      <c r="QCQ978" s="26"/>
      <c r="QCR978" s="26"/>
      <c r="QCS978" s="26"/>
      <c r="QCT978" s="26"/>
      <c r="QCU978" s="26"/>
      <c r="QCV978" s="26"/>
      <c r="QCW978" s="26"/>
      <c r="QCX978" s="26"/>
      <c r="QCY978" s="26"/>
      <c r="QCZ978" s="26"/>
      <c r="QDA978" s="26"/>
      <c r="QDB978" s="26"/>
      <c r="QDC978" s="26"/>
      <c r="QDD978" s="26"/>
      <c r="QDE978" s="26"/>
      <c r="QDF978" s="26"/>
      <c r="QDG978" s="26"/>
      <c r="QDH978" s="26"/>
      <c r="QDI978" s="26"/>
      <c r="QDJ978" s="26"/>
      <c r="QDK978" s="26"/>
      <c r="QDL978" s="26"/>
      <c r="QDM978" s="26"/>
      <c r="QDN978" s="26"/>
      <c r="QDO978" s="26"/>
      <c r="QDP978" s="26"/>
      <c r="QDQ978" s="26"/>
      <c r="QDR978" s="26"/>
      <c r="QDS978" s="26"/>
      <c r="QDT978" s="26"/>
      <c r="QDU978" s="26"/>
      <c r="QDV978" s="26"/>
      <c r="QDW978" s="26"/>
      <c r="QDX978" s="26"/>
      <c r="QDY978" s="26"/>
      <c r="QDZ978" s="26"/>
      <c r="QEA978" s="26"/>
      <c r="QEB978" s="26"/>
      <c r="QEC978" s="26"/>
      <c r="QED978" s="26"/>
      <c r="QEE978" s="26"/>
      <c r="QEF978" s="26"/>
      <c r="QEG978" s="26"/>
      <c r="QEH978" s="26"/>
      <c r="QEI978" s="26"/>
      <c r="QEJ978" s="26"/>
      <c r="QEK978" s="26"/>
      <c r="QEL978" s="26"/>
      <c r="QEM978" s="26"/>
      <c r="QEN978" s="26"/>
      <c r="QEO978" s="26"/>
      <c r="QEP978" s="26"/>
      <c r="QEQ978" s="26"/>
      <c r="QER978" s="26"/>
      <c r="QES978" s="26"/>
      <c r="QET978" s="26"/>
      <c r="QEU978" s="26"/>
      <c r="QEV978" s="26"/>
      <c r="QEW978" s="26"/>
      <c r="QEX978" s="26"/>
      <c r="QEY978" s="26"/>
      <c r="QEZ978" s="26"/>
      <c r="QFA978" s="26"/>
      <c r="QFB978" s="26"/>
      <c r="QFC978" s="26"/>
      <c r="QFD978" s="26"/>
      <c r="QFE978" s="26"/>
      <c r="QFF978" s="26"/>
      <c r="QFG978" s="26"/>
      <c r="QFH978" s="26"/>
      <c r="QFI978" s="26"/>
      <c r="QFJ978" s="26"/>
      <c r="QFK978" s="26"/>
      <c r="QFL978" s="26"/>
      <c r="QFM978" s="26"/>
      <c r="QFN978" s="26"/>
      <c r="QFO978" s="26"/>
      <c r="QFP978" s="26"/>
      <c r="QFQ978" s="26"/>
      <c r="QFR978" s="26"/>
      <c r="QFS978" s="26"/>
      <c r="QFT978" s="26"/>
      <c r="QFU978" s="26"/>
      <c r="QFV978" s="26"/>
      <c r="QFW978" s="26"/>
      <c r="QFX978" s="26"/>
      <c r="QFY978" s="26"/>
      <c r="QFZ978" s="26"/>
      <c r="QGA978" s="26"/>
      <c r="QGB978" s="26"/>
      <c r="QGC978" s="26"/>
      <c r="QGD978" s="26"/>
      <c r="QGE978" s="26"/>
      <c r="QGF978" s="26"/>
      <c r="QGG978" s="26"/>
      <c r="QGH978" s="26"/>
      <c r="QGI978" s="26"/>
      <c r="QGJ978" s="26"/>
      <c r="QGK978" s="26"/>
      <c r="QGL978" s="26"/>
      <c r="QGM978" s="26"/>
      <c r="QGN978" s="26"/>
      <c r="QGO978" s="26"/>
      <c r="QGP978" s="26"/>
      <c r="QGQ978" s="26"/>
      <c r="QGR978" s="26"/>
      <c r="QGS978" s="26"/>
      <c r="QGT978" s="26"/>
      <c r="QGU978" s="26"/>
      <c r="QGV978" s="26"/>
      <c r="QGW978" s="26"/>
      <c r="QGX978" s="26"/>
      <c r="QGY978" s="26"/>
      <c r="QGZ978" s="26"/>
      <c r="QHA978" s="26"/>
      <c r="QHB978" s="26"/>
      <c r="QHC978" s="26"/>
      <c r="QHD978" s="26"/>
      <c r="QHE978" s="26"/>
      <c r="QHF978" s="26"/>
      <c r="QHG978" s="26"/>
      <c r="QHH978" s="26"/>
      <c r="QHI978" s="26"/>
      <c r="QHJ978" s="26"/>
      <c r="QHK978" s="26"/>
      <c r="QHL978" s="26"/>
      <c r="QHM978" s="26"/>
      <c r="QHN978" s="26"/>
      <c r="QHO978" s="26"/>
      <c r="QHP978" s="26"/>
      <c r="QHQ978" s="26"/>
      <c r="QHR978" s="26"/>
      <c r="QHS978" s="26"/>
      <c r="QHT978" s="26"/>
      <c r="QHU978" s="26"/>
      <c r="QHV978" s="26"/>
      <c r="QHW978" s="26"/>
      <c r="QHX978" s="26"/>
      <c r="QHY978" s="26"/>
      <c r="QHZ978" s="26"/>
      <c r="QIA978" s="26"/>
      <c r="QIB978" s="26"/>
      <c r="QIC978" s="26"/>
      <c r="QID978" s="26"/>
      <c r="QIE978" s="26"/>
      <c r="QIF978" s="26"/>
      <c r="QIG978" s="26"/>
      <c r="QIH978" s="26"/>
      <c r="QII978" s="26"/>
      <c r="QIJ978" s="26"/>
      <c r="QIK978" s="26"/>
      <c r="QIL978" s="26"/>
      <c r="QIM978" s="26"/>
      <c r="QIN978" s="26"/>
      <c r="QIO978" s="26"/>
      <c r="QIP978" s="26"/>
      <c r="QIQ978" s="26"/>
      <c r="QIR978" s="26"/>
      <c r="QIS978" s="26"/>
      <c r="QIT978" s="26"/>
      <c r="QIU978" s="26"/>
      <c r="QIV978" s="26"/>
      <c r="QIW978" s="26"/>
      <c r="QIX978" s="26"/>
      <c r="QIY978" s="26"/>
      <c r="QIZ978" s="26"/>
      <c r="QJA978" s="26"/>
      <c r="QJB978" s="26"/>
      <c r="QJC978" s="26"/>
      <c r="QJD978" s="26"/>
      <c r="QJE978" s="26"/>
      <c r="QJF978" s="26"/>
      <c r="QJG978" s="26"/>
      <c r="QJH978" s="26"/>
      <c r="QJI978" s="26"/>
      <c r="QJJ978" s="26"/>
      <c r="QJK978" s="26"/>
      <c r="QJL978" s="26"/>
      <c r="QJM978" s="26"/>
      <c r="QJN978" s="26"/>
      <c r="QJO978" s="26"/>
      <c r="QJP978" s="26"/>
      <c r="QJQ978" s="26"/>
      <c r="QJR978" s="26"/>
      <c r="QJS978" s="26"/>
      <c r="QJT978" s="26"/>
      <c r="QJU978" s="26"/>
      <c r="QJV978" s="26"/>
      <c r="QJW978" s="26"/>
      <c r="QJX978" s="26"/>
      <c r="QJY978" s="26"/>
      <c r="QJZ978" s="26"/>
      <c r="QKA978" s="26"/>
      <c r="QKB978" s="26"/>
      <c r="QKC978" s="26"/>
      <c r="QKD978" s="26"/>
      <c r="QKE978" s="26"/>
      <c r="QKF978" s="26"/>
      <c r="QKG978" s="26"/>
      <c r="QKH978" s="26"/>
      <c r="QKI978" s="26"/>
      <c r="QKJ978" s="26"/>
      <c r="QKK978" s="26"/>
      <c r="QKL978" s="26"/>
      <c r="QKM978" s="26"/>
      <c r="QKN978" s="26"/>
      <c r="QKO978" s="26"/>
      <c r="QKP978" s="26"/>
      <c r="QKQ978" s="26"/>
      <c r="QKR978" s="26"/>
      <c r="QKS978" s="26"/>
      <c r="QKT978" s="26"/>
      <c r="QKU978" s="26"/>
      <c r="QKV978" s="26"/>
      <c r="QKW978" s="26"/>
      <c r="QKX978" s="26"/>
      <c r="QKY978" s="26"/>
      <c r="QKZ978" s="26"/>
      <c r="QLA978" s="26"/>
      <c r="QLB978" s="26"/>
      <c r="QLC978" s="26"/>
      <c r="QLD978" s="26"/>
      <c r="QLE978" s="26"/>
      <c r="QLF978" s="26"/>
      <c r="QLG978" s="26"/>
      <c r="QLH978" s="26"/>
      <c r="QLI978" s="26"/>
      <c r="QLJ978" s="26"/>
      <c r="QLK978" s="26"/>
      <c r="QLL978" s="26"/>
      <c r="QLM978" s="26"/>
      <c r="QLN978" s="26"/>
      <c r="QLO978" s="26"/>
      <c r="QLP978" s="26"/>
      <c r="QLQ978" s="26"/>
      <c r="QLR978" s="26"/>
      <c r="QLS978" s="26"/>
      <c r="QLT978" s="26"/>
      <c r="QLU978" s="26"/>
      <c r="QLV978" s="26"/>
      <c r="QLW978" s="26"/>
      <c r="QLX978" s="26"/>
      <c r="QLY978" s="26"/>
      <c r="QLZ978" s="26"/>
      <c r="QMA978" s="26"/>
      <c r="QMB978" s="26"/>
      <c r="QMC978" s="26"/>
      <c r="QMD978" s="26"/>
      <c r="QME978" s="26"/>
      <c r="QMF978" s="26"/>
      <c r="QMG978" s="26"/>
      <c r="QMH978" s="26"/>
      <c r="QMI978" s="26"/>
      <c r="QMJ978" s="26"/>
      <c r="QMK978" s="26"/>
      <c r="QML978" s="26"/>
      <c r="QMM978" s="26"/>
      <c r="QMN978" s="26"/>
      <c r="QMO978" s="26"/>
      <c r="QMP978" s="26"/>
      <c r="QMQ978" s="26"/>
      <c r="QMR978" s="26"/>
      <c r="QMS978" s="26"/>
      <c r="QMT978" s="26"/>
      <c r="QMU978" s="26"/>
      <c r="QMV978" s="26"/>
      <c r="QMW978" s="26"/>
      <c r="QMX978" s="26"/>
      <c r="QMY978" s="26"/>
      <c r="QMZ978" s="26"/>
      <c r="QNA978" s="26"/>
      <c r="QNB978" s="26"/>
      <c r="QNC978" s="26"/>
      <c r="QND978" s="26"/>
      <c r="QNE978" s="26"/>
      <c r="QNF978" s="26"/>
      <c r="QNG978" s="26"/>
      <c r="QNH978" s="26"/>
      <c r="QNI978" s="26"/>
      <c r="QNJ978" s="26"/>
      <c r="QNK978" s="26"/>
      <c r="QNL978" s="26"/>
      <c r="QNM978" s="26"/>
      <c r="QNN978" s="26"/>
      <c r="QNO978" s="26"/>
      <c r="QNP978" s="26"/>
      <c r="QNQ978" s="26"/>
      <c r="QNR978" s="26"/>
      <c r="QNS978" s="26"/>
      <c r="QNT978" s="26"/>
      <c r="QNU978" s="26"/>
      <c r="QNV978" s="26"/>
      <c r="QNW978" s="26"/>
      <c r="QNX978" s="26"/>
      <c r="QNY978" s="26"/>
      <c r="QNZ978" s="26"/>
      <c r="QOA978" s="26"/>
      <c r="QOB978" s="26"/>
      <c r="QOC978" s="26"/>
      <c r="QOD978" s="26"/>
      <c r="QOE978" s="26"/>
      <c r="QOF978" s="26"/>
      <c r="QOG978" s="26"/>
      <c r="QOH978" s="26"/>
      <c r="QOI978" s="26"/>
      <c r="QOJ978" s="26"/>
      <c r="QOK978" s="26"/>
      <c r="QOL978" s="26"/>
      <c r="QOM978" s="26"/>
      <c r="QON978" s="26"/>
      <c r="QOO978" s="26"/>
      <c r="QOP978" s="26"/>
      <c r="QOQ978" s="26"/>
      <c r="QOR978" s="26"/>
      <c r="QOS978" s="26"/>
      <c r="QOT978" s="26"/>
      <c r="QOU978" s="26"/>
      <c r="QOV978" s="26"/>
      <c r="QOW978" s="26"/>
      <c r="QOX978" s="26"/>
      <c r="QOY978" s="26"/>
      <c r="QOZ978" s="26"/>
      <c r="QPA978" s="26"/>
      <c r="QPB978" s="26"/>
      <c r="QPC978" s="26"/>
      <c r="QPD978" s="26"/>
      <c r="QPE978" s="26"/>
      <c r="QPF978" s="26"/>
      <c r="QPG978" s="26"/>
      <c r="QPH978" s="26"/>
      <c r="QPI978" s="26"/>
      <c r="QPJ978" s="26"/>
      <c r="QPK978" s="26"/>
      <c r="QPL978" s="26"/>
      <c r="QPM978" s="26"/>
      <c r="QPN978" s="26"/>
      <c r="QPO978" s="26"/>
      <c r="QPP978" s="26"/>
      <c r="QPQ978" s="26"/>
      <c r="QPR978" s="26"/>
      <c r="QPS978" s="26"/>
      <c r="QPT978" s="26"/>
      <c r="QPU978" s="26"/>
      <c r="QPV978" s="26"/>
      <c r="QPW978" s="26"/>
      <c r="QPX978" s="26"/>
      <c r="QPY978" s="26"/>
      <c r="QPZ978" s="26"/>
      <c r="QQA978" s="26"/>
      <c r="QQB978" s="26"/>
      <c r="QQC978" s="26"/>
      <c r="QQD978" s="26"/>
      <c r="QQE978" s="26"/>
      <c r="QQF978" s="26"/>
      <c r="QQG978" s="26"/>
      <c r="QQH978" s="26"/>
      <c r="QQI978" s="26"/>
      <c r="QQJ978" s="26"/>
      <c r="QQK978" s="26"/>
      <c r="QQL978" s="26"/>
      <c r="QQM978" s="26"/>
      <c r="QQN978" s="26"/>
      <c r="QQO978" s="26"/>
      <c r="QQP978" s="26"/>
      <c r="QQQ978" s="26"/>
      <c r="QQR978" s="26"/>
      <c r="QQS978" s="26"/>
      <c r="QQT978" s="26"/>
      <c r="QQU978" s="26"/>
      <c r="QQV978" s="26"/>
      <c r="QQW978" s="26"/>
      <c r="QQX978" s="26"/>
      <c r="QQY978" s="26"/>
      <c r="QQZ978" s="26"/>
      <c r="QRA978" s="26"/>
      <c r="QRB978" s="26"/>
      <c r="QRC978" s="26"/>
      <c r="QRD978" s="26"/>
      <c r="QRE978" s="26"/>
      <c r="QRF978" s="26"/>
      <c r="QRG978" s="26"/>
      <c r="QRH978" s="26"/>
      <c r="QRI978" s="26"/>
      <c r="QRJ978" s="26"/>
      <c r="QRK978" s="26"/>
      <c r="QRL978" s="26"/>
      <c r="QRM978" s="26"/>
      <c r="QRN978" s="26"/>
      <c r="QRO978" s="26"/>
      <c r="QRP978" s="26"/>
      <c r="QRQ978" s="26"/>
      <c r="QRR978" s="26"/>
      <c r="QRS978" s="26"/>
      <c r="QRT978" s="26"/>
      <c r="QRU978" s="26"/>
      <c r="QRV978" s="26"/>
      <c r="QRW978" s="26"/>
      <c r="QRX978" s="26"/>
      <c r="QRY978" s="26"/>
      <c r="QRZ978" s="26"/>
      <c r="QSA978" s="26"/>
      <c r="QSB978" s="26"/>
      <c r="QSC978" s="26"/>
      <c r="QSD978" s="26"/>
      <c r="QSE978" s="26"/>
      <c r="QSF978" s="26"/>
      <c r="QSG978" s="26"/>
      <c r="QSH978" s="26"/>
      <c r="QSI978" s="26"/>
      <c r="QSJ978" s="26"/>
      <c r="QSK978" s="26"/>
      <c r="QSL978" s="26"/>
      <c r="QSM978" s="26"/>
      <c r="QSN978" s="26"/>
      <c r="QSO978" s="26"/>
      <c r="QSP978" s="26"/>
      <c r="QSQ978" s="26"/>
      <c r="QSR978" s="26"/>
      <c r="QSS978" s="26"/>
      <c r="QST978" s="26"/>
      <c r="QSU978" s="26"/>
      <c r="QSV978" s="26"/>
      <c r="QSW978" s="26"/>
      <c r="QSX978" s="26"/>
      <c r="QSY978" s="26"/>
      <c r="QSZ978" s="26"/>
      <c r="QTA978" s="26"/>
      <c r="QTB978" s="26"/>
      <c r="QTC978" s="26"/>
      <c r="QTD978" s="26"/>
      <c r="QTE978" s="26"/>
      <c r="QTF978" s="26"/>
      <c r="QTG978" s="26"/>
      <c r="QTH978" s="26"/>
      <c r="QTI978" s="26"/>
      <c r="QTJ978" s="26"/>
      <c r="QTK978" s="26"/>
      <c r="QTL978" s="26"/>
      <c r="QTM978" s="26"/>
      <c r="QTN978" s="26"/>
      <c r="QTO978" s="26"/>
      <c r="QTP978" s="26"/>
      <c r="QTQ978" s="26"/>
      <c r="QTR978" s="26"/>
      <c r="QTS978" s="26"/>
      <c r="QTT978" s="26"/>
      <c r="QTU978" s="26"/>
      <c r="QTV978" s="26"/>
      <c r="QTW978" s="26"/>
      <c r="QTX978" s="26"/>
      <c r="QTY978" s="26"/>
      <c r="QTZ978" s="26"/>
      <c r="QUA978" s="26"/>
      <c r="QUB978" s="26"/>
      <c r="QUC978" s="26"/>
      <c r="QUD978" s="26"/>
      <c r="QUE978" s="26"/>
      <c r="QUF978" s="26"/>
      <c r="QUG978" s="26"/>
      <c r="QUH978" s="26"/>
      <c r="QUI978" s="26"/>
      <c r="QUJ978" s="26"/>
      <c r="QUK978" s="26"/>
      <c r="QUL978" s="26"/>
      <c r="QUM978" s="26"/>
      <c r="QUN978" s="26"/>
      <c r="QUO978" s="26"/>
      <c r="QUP978" s="26"/>
      <c r="QUQ978" s="26"/>
      <c r="QUR978" s="26"/>
      <c r="QUS978" s="26"/>
      <c r="QUT978" s="26"/>
      <c r="QUU978" s="26"/>
      <c r="QUV978" s="26"/>
      <c r="QUW978" s="26"/>
      <c r="QUX978" s="26"/>
      <c r="QUY978" s="26"/>
      <c r="QUZ978" s="26"/>
      <c r="QVA978" s="26"/>
      <c r="QVB978" s="26"/>
      <c r="QVC978" s="26"/>
      <c r="QVD978" s="26"/>
      <c r="QVE978" s="26"/>
      <c r="QVF978" s="26"/>
      <c r="QVG978" s="26"/>
      <c r="QVH978" s="26"/>
      <c r="QVI978" s="26"/>
      <c r="QVJ978" s="26"/>
      <c r="QVK978" s="26"/>
      <c r="QVL978" s="26"/>
      <c r="QVM978" s="26"/>
      <c r="QVN978" s="26"/>
      <c r="QVO978" s="26"/>
      <c r="QVP978" s="26"/>
      <c r="QVQ978" s="26"/>
      <c r="QVR978" s="26"/>
      <c r="QVS978" s="26"/>
      <c r="QVT978" s="26"/>
      <c r="QVU978" s="26"/>
      <c r="QVV978" s="26"/>
      <c r="QVW978" s="26"/>
      <c r="QVX978" s="26"/>
      <c r="QVY978" s="26"/>
      <c r="QVZ978" s="26"/>
      <c r="QWA978" s="26"/>
      <c r="QWB978" s="26"/>
      <c r="QWC978" s="26"/>
      <c r="QWD978" s="26"/>
      <c r="QWE978" s="26"/>
      <c r="QWF978" s="26"/>
      <c r="QWG978" s="26"/>
      <c r="QWH978" s="26"/>
      <c r="QWI978" s="26"/>
      <c r="QWJ978" s="26"/>
      <c r="QWK978" s="26"/>
      <c r="QWL978" s="26"/>
      <c r="QWM978" s="26"/>
      <c r="QWN978" s="26"/>
      <c r="QWO978" s="26"/>
      <c r="QWP978" s="26"/>
      <c r="QWQ978" s="26"/>
      <c r="QWR978" s="26"/>
      <c r="QWS978" s="26"/>
      <c r="QWT978" s="26"/>
      <c r="QWU978" s="26"/>
      <c r="QWV978" s="26"/>
      <c r="QWW978" s="26"/>
      <c r="QWX978" s="26"/>
      <c r="QWY978" s="26"/>
      <c r="QWZ978" s="26"/>
      <c r="QXA978" s="26"/>
      <c r="QXB978" s="26"/>
      <c r="QXC978" s="26"/>
      <c r="QXD978" s="26"/>
      <c r="QXE978" s="26"/>
      <c r="QXF978" s="26"/>
      <c r="QXG978" s="26"/>
      <c r="QXH978" s="26"/>
      <c r="QXI978" s="26"/>
      <c r="QXJ978" s="26"/>
      <c r="QXK978" s="26"/>
      <c r="QXL978" s="26"/>
      <c r="QXM978" s="26"/>
      <c r="QXN978" s="26"/>
      <c r="QXO978" s="26"/>
      <c r="QXP978" s="26"/>
      <c r="QXQ978" s="26"/>
      <c r="QXR978" s="26"/>
      <c r="QXS978" s="26"/>
      <c r="QXT978" s="26"/>
      <c r="QXU978" s="26"/>
      <c r="QXV978" s="26"/>
      <c r="QXW978" s="26"/>
      <c r="QXX978" s="26"/>
      <c r="QXY978" s="26"/>
      <c r="QXZ978" s="26"/>
      <c r="QYA978" s="26"/>
      <c r="QYB978" s="26"/>
      <c r="QYC978" s="26"/>
      <c r="QYD978" s="26"/>
      <c r="QYE978" s="26"/>
      <c r="QYF978" s="26"/>
      <c r="QYG978" s="26"/>
      <c r="QYH978" s="26"/>
      <c r="QYI978" s="26"/>
      <c r="QYJ978" s="26"/>
      <c r="QYK978" s="26"/>
      <c r="QYL978" s="26"/>
      <c r="QYM978" s="26"/>
      <c r="QYN978" s="26"/>
      <c r="QYO978" s="26"/>
      <c r="QYP978" s="26"/>
      <c r="QYQ978" s="26"/>
      <c r="QYR978" s="26"/>
      <c r="QYS978" s="26"/>
      <c r="QYT978" s="26"/>
      <c r="QYU978" s="26"/>
      <c r="QYV978" s="26"/>
      <c r="QYW978" s="26"/>
      <c r="QYX978" s="26"/>
      <c r="QYY978" s="26"/>
      <c r="QYZ978" s="26"/>
      <c r="QZA978" s="26"/>
      <c r="QZB978" s="26"/>
      <c r="QZC978" s="26"/>
      <c r="QZD978" s="26"/>
      <c r="QZE978" s="26"/>
      <c r="QZF978" s="26"/>
      <c r="QZG978" s="26"/>
      <c r="QZH978" s="26"/>
      <c r="QZI978" s="26"/>
      <c r="QZJ978" s="26"/>
      <c r="QZK978" s="26"/>
      <c r="QZL978" s="26"/>
      <c r="QZM978" s="26"/>
      <c r="QZN978" s="26"/>
      <c r="QZO978" s="26"/>
      <c r="QZP978" s="26"/>
      <c r="QZQ978" s="26"/>
      <c r="QZR978" s="26"/>
      <c r="QZS978" s="26"/>
      <c r="QZT978" s="26"/>
      <c r="QZU978" s="26"/>
      <c r="QZV978" s="26"/>
      <c r="QZW978" s="26"/>
      <c r="QZX978" s="26"/>
      <c r="QZY978" s="26"/>
      <c r="QZZ978" s="26"/>
      <c r="RAA978" s="26"/>
      <c r="RAB978" s="26"/>
      <c r="RAC978" s="26"/>
      <c r="RAD978" s="26"/>
      <c r="RAE978" s="26"/>
      <c r="RAF978" s="26"/>
      <c r="RAG978" s="26"/>
      <c r="RAH978" s="26"/>
      <c r="RAI978" s="26"/>
      <c r="RAJ978" s="26"/>
      <c r="RAK978" s="26"/>
      <c r="RAL978" s="26"/>
      <c r="RAM978" s="26"/>
      <c r="RAN978" s="26"/>
      <c r="RAO978" s="26"/>
      <c r="RAP978" s="26"/>
      <c r="RAQ978" s="26"/>
      <c r="RAR978" s="26"/>
      <c r="RAS978" s="26"/>
      <c r="RAT978" s="26"/>
      <c r="RAU978" s="26"/>
      <c r="RAV978" s="26"/>
      <c r="RAW978" s="26"/>
      <c r="RAX978" s="26"/>
      <c r="RAY978" s="26"/>
      <c r="RAZ978" s="26"/>
      <c r="RBA978" s="26"/>
      <c r="RBB978" s="26"/>
      <c r="RBC978" s="26"/>
      <c r="RBD978" s="26"/>
      <c r="RBE978" s="26"/>
      <c r="RBF978" s="26"/>
      <c r="RBG978" s="26"/>
      <c r="RBH978" s="26"/>
      <c r="RBI978" s="26"/>
      <c r="RBJ978" s="26"/>
      <c r="RBK978" s="26"/>
      <c r="RBL978" s="26"/>
      <c r="RBM978" s="26"/>
      <c r="RBN978" s="26"/>
      <c r="RBO978" s="26"/>
      <c r="RBP978" s="26"/>
      <c r="RBQ978" s="26"/>
      <c r="RBR978" s="26"/>
      <c r="RBS978" s="26"/>
      <c r="RBT978" s="26"/>
      <c r="RBU978" s="26"/>
      <c r="RBV978" s="26"/>
      <c r="RBW978" s="26"/>
      <c r="RBX978" s="26"/>
      <c r="RBY978" s="26"/>
      <c r="RBZ978" s="26"/>
      <c r="RCA978" s="26"/>
      <c r="RCB978" s="26"/>
      <c r="RCC978" s="26"/>
      <c r="RCD978" s="26"/>
      <c r="RCE978" s="26"/>
      <c r="RCF978" s="26"/>
      <c r="RCG978" s="26"/>
      <c r="RCH978" s="26"/>
      <c r="RCI978" s="26"/>
      <c r="RCJ978" s="26"/>
      <c r="RCK978" s="26"/>
      <c r="RCL978" s="26"/>
      <c r="RCM978" s="26"/>
      <c r="RCN978" s="26"/>
      <c r="RCO978" s="26"/>
      <c r="RCP978" s="26"/>
      <c r="RCQ978" s="26"/>
      <c r="RCR978" s="26"/>
      <c r="RCS978" s="26"/>
      <c r="RCT978" s="26"/>
      <c r="RCU978" s="26"/>
      <c r="RCV978" s="26"/>
      <c r="RCW978" s="26"/>
      <c r="RCX978" s="26"/>
      <c r="RCY978" s="26"/>
      <c r="RCZ978" s="26"/>
      <c r="RDA978" s="26"/>
      <c r="RDB978" s="26"/>
      <c r="RDC978" s="26"/>
      <c r="RDD978" s="26"/>
      <c r="RDE978" s="26"/>
      <c r="RDF978" s="26"/>
      <c r="RDG978" s="26"/>
      <c r="RDH978" s="26"/>
      <c r="RDI978" s="26"/>
      <c r="RDJ978" s="26"/>
      <c r="RDK978" s="26"/>
      <c r="RDL978" s="26"/>
      <c r="RDM978" s="26"/>
      <c r="RDN978" s="26"/>
      <c r="RDO978" s="26"/>
      <c r="RDP978" s="26"/>
      <c r="RDQ978" s="26"/>
      <c r="RDR978" s="26"/>
      <c r="RDS978" s="26"/>
      <c r="RDT978" s="26"/>
      <c r="RDU978" s="26"/>
      <c r="RDV978" s="26"/>
      <c r="RDW978" s="26"/>
      <c r="RDX978" s="26"/>
      <c r="RDY978" s="26"/>
      <c r="RDZ978" s="26"/>
      <c r="REA978" s="26"/>
      <c r="REB978" s="26"/>
      <c r="REC978" s="26"/>
      <c r="RED978" s="26"/>
      <c r="REE978" s="26"/>
      <c r="REF978" s="26"/>
      <c r="REG978" s="26"/>
      <c r="REH978" s="26"/>
      <c r="REI978" s="26"/>
      <c r="REJ978" s="26"/>
      <c r="REK978" s="26"/>
      <c r="REL978" s="26"/>
      <c r="REM978" s="26"/>
      <c r="REN978" s="26"/>
      <c r="REO978" s="26"/>
      <c r="REP978" s="26"/>
      <c r="REQ978" s="26"/>
      <c r="RER978" s="26"/>
      <c r="RES978" s="26"/>
      <c r="RET978" s="26"/>
      <c r="REU978" s="26"/>
      <c r="REV978" s="26"/>
      <c r="REW978" s="26"/>
      <c r="REX978" s="26"/>
      <c r="REY978" s="26"/>
      <c r="REZ978" s="26"/>
      <c r="RFA978" s="26"/>
      <c r="RFB978" s="26"/>
      <c r="RFC978" s="26"/>
      <c r="RFD978" s="26"/>
      <c r="RFE978" s="26"/>
      <c r="RFF978" s="26"/>
      <c r="RFG978" s="26"/>
      <c r="RFH978" s="26"/>
      <c r="RFI978" s="26"/>
      <c r="RFJ978" s="26"/>
      <c r="RFK978" s="26"/>
      <c r="RFL978" s="26"/>
      <c r="RFM978" s="26"/>
      <c r="RFN978" s="26"/>
      <c r="RFO978" s="26"/>
      <c r="RFP978" s="26"/>
      <c r="RFQ978" s="26"/>
      <c r="RFR978" s="26"/>
      <c r="RFS978" s="26"/>
      <c r="RFT978" s="26"/>
      <c r="RFU978" s="26"/>
      <c r="RFV978" s="26"/>
      <c r="RFW978" s="26"/>
      <c r="RFX978" s="26"/>
      <c r="RFY978" s="26"/>
      <c r="RFZ978" s="26"/>
      <c r="RGA978" s="26"/>
      <c r="RGB978" s="26"/>
      <c r="RGC978" s="26"/>
      <c r="RGD978" s="26"/>
      <c r="RGE978" s="26"/>
      <c r="RGF978" s="26"/>
      <c r="RGG978" s="26"/>
      <c r="RGH978" s="26"/>
      <c r="RGI978" s="26"/>
      <c r="RGJ978" s="26"/>
      <c r="RGK978" s="26"/>
      <c r="RGL978" s="26"/>
      <c r="RGM978" s="26"/>
      <c r="RGN978" s="26"/>
      <c r="RGO978" s="26"/>
      <c r="RGP978" s="26"/>
      <c r="RGQ978" s="26"/>
      <c r="RGR978" s="26"/>
      <c r="RGS978" s="26"/>
      <c r="RGT978" s="26"/>
      <c r="RGU978" s="26"/>
      <c r="RGV978" s="26"/>
      <c r="RGW978" s="26"/>
      <c r="RGX978" s="26"/>
      <c r="RGY978" s="26"/>
      <c r="RGZ978" s="26"/>
      <c r="RHA978" s="26"/>
      <c r="RHB978" s="26"/>
      <c r="RHC978" s="26"/>
      <c r="RHD978" s="26"/>
      <c r="RHE978" s="26"/>
      <c r="RHF978" s="26"/>
      <c r="RHG978" s="26"/>
      <c r="RHH978" s="26"/>
      <c r="RHI978" s="26"/>
      <c r="RHJ978" s="26"/>
      <c r="RHK978" s="26"/>
      <c r="RHL978" s="26"/>
      <c r="RHM978" s="26"/>
      <c r="RHN978" s="26"/>
      <c r="RHO978" s="26"/>
      <c r="RHP978" s="26"/>
      <c r="RHQ978" s="26"/>
      <c r="RHR978" s="26"/>
      <c r="RHS978" s="26"/>
      <c r="RHT978" s="26"/>
      <c r="RHU978" s="26"/>
      <c r="RHV978" s="26"/>
      <c r="RHW978" s="26"/>
      <c r="RHX978" s="26"/>
      <c r="RHY978" s="26"/>
      <c r="RHZ978" s="26"/>
      <c r="RIA978" s="26"/>
      <c r="RIB978" s="26"/>
      <c r="RIC978" s="26"/>
      <c r="RID978" s="26"/>
      <c r="RIE978" s="26"/>
      <c r="RIF978" s="26"/>
      <c r="RIG978" s="26"/>
      <c r="RIH978" s="26"/>
      <c r="RII978" s="26"/>
      <c r="RIJ978" s="26"/>
      <c r="RIK978" s="26"/>
      <c r="RIL978" s="26"/>
      <c r="RIM978" s="26"/>
      <c r="RIN978" s="26"/>
      <c r="RIO978" s="26"/>
      <c r="RIP978" s="26"/>
      <c r="RIQ978" s="26"/>
      <c r="RIR978" s="26"/>
      <c r="RIS978" s="26"/>
      <c r="RIT978" s="26"/>
      <c r="RIU978" s="26"/>
      <c r="RIV978" s="26"/>
      <c r="RIW978" s="26"/>
      <c r="RIX978" s="26"/>
      <c r="RIY978" s="26"/>
      <c r="RIZ978" s="26"/>
      <c r="RJA978" s="26"/>
      <c r="RJB978" s="26"/>
      <c r="RJC978" s="26"/>
      <c r="RJD978" s="26"/>
      <c r="RJE978" s="26"/>
      <c r="RJF978" s="26"/>
      <c r="RJG978" s="26"/>
      <c r="RJH978" s="26"/>
      <c r="RJI978" s="26"/>
      <c r="RJJ978" s="26"/>
      <c r="RJK978" s="26"/>
      <c r="RJL978" s="26"/>
      <c r="RJM978" s="26"/>
      <c r="RJN978" s="26"/>
      <c r="RJO978" s="26"/>
      <c r="RJP978" s="26"/>
      <c r="RJQ978" s="26"/>
      <c r="RJR978" s="26"/>
      <c r="RJS978" s="26"/>
      <c r="RJT978" s="26"/>
      <c r="RJU978" s="26"/>
      <c r="RJV978" s="26"/>
      <c r="RJW978" s="26"/>
      <c r="RJX978" s="26"/>
      <c r="RJY978" s="26"/>
      <c r="RJZ978" s="26"/>
      <c r="RKA978" s="26"/>
      <c r="RKB978" s="26"/>
      <c r="RKC978" s="26"/>
      <c r="RKD978" s="26"/>
      <c r="RKE978" s="26"/>
      <c r="RKF978" s="26"/>
      <c r="RKG978" s="26"/>
      <c r="RKH978" s="26"/>
      <c r="RKI978" s="26"/>
      <c r="RKJ978" s="26"/>
      <c r="RKK978" s="26"/>
      <c r="RKL978" s="26"/>
      <c r="RKM978" s="26"/>
      <c r="RKN978" s="26"/>
      <c r="RKO978" s="26"/>
      <c r="RKP978" s="26"/>
      <c r="RKQ978" s="26"/>
      <c r="RKR978" s="26"/>
      <c r="RKS978" s="26"/>
      <c r="RKT978" s="26"/>
      <c r="RKU978" s="26"/>
      <c r="RKV978" s="26"/>
      <c r="RKW978" s="26"/>
      <c r="RKX978" s="26"/>
      <c r="RKY978" s="26"/>
      <c r="RKZ978" s="26"/>
      <c r="RLA978" s="26"/>
      <c r="RLB978" s="26"/>
      <c r="RLC978" s="26"/>
      <c r="RLD978" s="26"/>
      <c r="RLE978" s="26"/>
      <c r="RLF978" s="26"/>
      <c r="RLG978" s="26"/>
      <c r="RLH978" s="26"/>
      <c r="RLI978" s="26"/>
      <c r="RLJ978" s="26"/>
      <c r="RLK978" s="26"/>
      <c r="RLL978" s="26"/>
      <c r="RLM978" s="26"/>
      <c r="RLN978" s="26"/>
      <c r="RLO978" s="26"/>
      <c r="RLP978" s="26"/>
      <c r="RLQ978" s="26"/>
      <c r="RLR978" s="26"/>
      <c r="RLS978" s="26"/>
      <c r="RLT978" s="26"/>
      <c r="RLU978" s="26"/>
      <c r="RLV978" s="26"/>
      <c r="RLW978" s="26"/>
      <c r="RLX978" s="26"/>
      <c r="RLY978" s="26"/>
      <c r="RLZ978" s="26"/>
      <c r="RMA978" s="26"/>
      <c r="RMB978" s="26"/>
      <c r="RMC978" s="26"/>
      <c r="RMD978" s="26"/>
      <c r="RME978" s="26"/>
      <c r="RMF978" s="26"/>
      <c r="RMG978" s="26"/>
      <c r="RMH978" s="26"/>
      <c r="RMI978" s="26"/>
      <c r="RMJ978" s="26"/>
      <c r="RMK978" s="26"/>
      <c r="RML978" s="26"/>
      <c r="RMM978" s="26"/>
      <c r="RMN978" s="26"/>
      <c r="RMO978" s="26"/>
      <c r="RMP978" s="26"/>
      <c r="RMQ978" s="26"/>
      <c r="RMR978" s="26"/>
      <c r="RMS978" s="26"/>
      <c r="RMT978" s="26"/>
      <c r="RMU978" s="26"/>
      <c r="RMV978" s="26"/>
      <c r="RMW978" s="26"/>
      <c r="RMX978" s="26"/>
      <c r="RMY978" s="26"/>
      <c r="RMZ978" s="26"/>
      <c r="RNA978" s="26"/>
      <c r="RNB978" s="26"/>
      <c r="RNC978" s="26"/>
      <c r="RND978" s="26"/>
      <c r="RNE978" s="26"/>
      <c r="RNF978" s="26"/>
      <c r="RNG978" s="26"/>
      <c r="RNH978" s="26"/>
      <c r="RNI978" s="26"/>
      <c r="RNJ978" s="26"/>
      <c r="RNK978" s="26"/>
      <c r="RNL978" s="26"/>
      <c r="RNM978" s="26"/>
      <c r="RNN978" s="26"/>
      <c r="RNO978" s="26"/>
      <c r="RNP978" s="26"/>
      <c r="RNQ978" s="26"/>
      <c r="RNR978" s="26"/>
      <c r="RNS978" s="26"/>
      <c r="RNT978" s="26"/>
      <c r="RNU978" s="26"/>
      <c r="RNV978" s="26"/>
      <c r="RNW978" s="26"/>
      <c r="RNX978" s="26"/>
      <c r="RNY978" s="26"/>
      <c r="RNZ978" s="26"/>
      <c r="ROA978" s="26"/>
      <c r="ROB978" s="26"/>
      <c r="ROC978" s="26"/>
      <c r="ROD978" s="26"/>
      <c r="ROE978" s="26"/>
      <c r="ROF978" s="26"/>
      <c r="ROG978" s="26"/>
      <c r="ROH978" s="26"/>
      <c r="ROI978" s="26"/>
      <c r="ROJ978" s="26"/>
      <c r="ROK978" s="26"/>
      <c r="ROL978" s="26"/>
      <c r="ROM978" s="26"/>
      <c r="RON978" s="26"/>
      <c r="ROO978" s="26"/>
      <c r="ROP978" s="26"/>
      <c r="ROQ978" s="26"/>
      <c r="ROR978" s="26"/>
      <c r="ROS978" s="26"/>
      <c r="ROT978" s="26"/>
      <c r="ROU978" s="26"/>
      <c r="ROV978" s="26"/>
      <c r="ROW978" s="26"/>
      <c r="ROX978" s="26"/>
      <c r="ROY978" s="26"/>
      <c r="ROZ978" s="26"/>
      <c r="RPA978" s="26"/>
      <c r="RPB978" s="26"/>
      <c r="RPC978" s="26"/>
      <c r="RPD978" s="26"/>
      <c r="RPE978" s="26"/>
      <c r="RPF978" s="26"/>
      <c r="RPG978" s="26"/>
      <c r="RPH978" s="26"/>
      <c r="RPI978" s="26"/>
      <c r="RPJ978" s="26"/>
      <c r="RPK978" s="26"/>
      <c r="RPL978" s="26"/>
      <c r="RPM978" s="26"/>
      <c r="RPN978" s="26"/>
      <c r="RPO978" s="26"/>
      <c r="RPP978" s="26"/>
      <c r="RPQ978" s="26"/>
      <c r="RPR978" s="26"/>
      <c r="RPS978" s="26"/>
      <c r="RPT978" s="26"/>
      <c r="RPU978" s="26"/>
      <c r="RPV978" s="26"/>
      <c r="RPW978" s="26"/>
      <c r="RPX978" s="26"/>
      <c r="RPY978" s="26"/>
      <c r="RPZ978" s="26"/>
      <c r="RQA978" s="26"/>
      <c r="RQB978" s="26"/>
      <c r="RQC978" s="26"/>
      <c r="RQD978" s="26"/>
      <c r="RQE978" s="26"/>
      <c r="RQF978" s="26"/>
      <c r="RQG978" s="26"/>
      <c r="RQH978" s="26"/>
      <c r="RQI978" s="26"/>
      <c r="RQJ978" s="26"/>
      <c r="RQK978" s="26"/>
      <c r="RQL978" s="26"/>
      <c r="RQM978" s="26"/>
      <c r="RQN978" s="26"/>
      <c r="RQO978" s="26"/>
      <c r="RQP978" s="26"/>
      <c r="RQQ978" s="26"/>
      <c r="RQR978" s="26"/>
      <c r="RQS978" s="26"/>
      <c r="RQT978" s="26"/>
      <c r="RQU978" s="26"/>
      <c r="RQV978" s="26"/>
      <c r="RQW978" s="26"/>
      <c r="RQX978" s="26"/>
      <c r="RQY978" s="26"/>
      <c r="RQZ978" s="26"/>
      <c r="RRA978" s="26"/>
      <c r="RRB978" s="26"/>
      <c r="RRC978" s="26"/>
      <c r="RRD978" s="26"/>
      <c r="RRE978" s="26"/>
      <c r="RRF978" s="26"/>
      <c r="RRG978" s="26"/>
      <c r="RRH978" s="26"/>
      <c r="RRI978" s="26"/>
      <c r="RRJ978" s="26"/>
      <c r="RRK978" s="26"/>
      <c r="RRL978" s="26"/>
      <c r="RRM978" s="26"/>
      <c r="RRN978" s="26"/>
      <c r="RRO978" s="26"/>
      <c r="RRP978" s="26"/>
      <c r="RRQ978" s="26"/>
      <c r="RRR978" s="26"/>
      <c r="RRS978" s="26"/>
      <c r="RRT978" s="26"/>
      <c r="RRU978" s="26"/>
      <c r="RRV978" s="26"/>
      <c r="RRW978" s="26"/>
      <c r="RRX978" s="26"/>
      <c r="RRY978" s="26"/>
      <c r="RRZ978" s="26"/>
      <c r="RSA978" s="26"/>
      <c r="RSB978" s="26"/>
      <c r="RSC978" s="26"/>
      <c r="RSD978" s="26"/>
      <c r="RSE978" s="26"/>
      <c r="RSF978" s="26"/>
      <c r="RSG978" s="26"/>
      <c r="RSH978" s="26"/>
      <c r="RSI978" s="26"/>
      <c r="RSJ978" s="26"/>
      <c r="RSK978" s="26"/>
      <c r="RSL978" s="26"/>
      <c r="RSM978" s="26"/>
      <c r="RSN978" s="26"/>
      <c r="RSO978" s="26"/>
      <c r="RSP978" s="26"/>
      <c r="RSQ978" s="26"/>
      <c r="RSR978" s="26"/>
      <c r="RSS978" s="26"/>
      <c r="RST978" s="26"/>
      <c r="RSU978" s="26"/>
      <c r="RSV978" s="26"/>
      <c r="RSW978" s="26"/>
      <c r="RSX978" s="26"/>
      <c r="RSY978" s="26"/>
      <c r="RSZ978" s="26"/>
      <c r="RTA978" s="26"/>
      <c r="RTB978" s="26"/>
      <c r="RTC978" s="26"/>
      <c r="RTD978" s="26"/>
      <c r="RTE978" s="26"/>
      <c r="RTF978" s="26"/>
      <c r="RTG978" s="26"/>
      <c r="RTH978" s="26"/>
      <c r="RTI978" s="26"/>
      <c r="RTJ978" s="26"/>
      <c r="RTK978" s="26"/>
      <c r="RTL978" s="26"/>
      <c r="RTM978" s="26"/>
      <c r="RTN978" s="26"/>
      <c r="RTO978" s="26"/>
      <c r="RTP978" s="26"/>
      <c r="RTQ978" s="26"/>
      <c r="RTR978" s="26"/>
      <c r="RTS978" s="26"/>
      <c r="RTT978" s="26"/>
      <c r="RTU978" s="26"/>
      <c r="RTV978" s="26"/>
      <c r="RTW978" s="26"/>
      <c r="RTX978" s="26"/>
      <c r="RTY978" s="26"/>
      <c r="RTZ978" s="26"/>
      <c r="RUA978" s="26"/>
      <c r="RUB978" s="26"/>
      <c r="RUC978" s="26"/>
      <c r="RUD978" s="26"/>
      <c r="RUE978" s="26"/>
      <c r="RUF978" s="26"/>
      <c r="RUG978" s="26"/>
      <c r="RUH978" s="26"/>
      <c r="RUI978" s="26"/>
      <c r="RUJ978" s="26"/>
      <c r="RUK978" s="26"/>
      <c r="RUL978" s="26"/>
      <c r="RUM978" s="26"/>
      <c r="RUN978" s="26"/>
      <c r="RUO978" s="26"/>
      <c r="RUP978" s="26"/>
      <c r="RUQ978" s="26"/>
      <c r="RUR978" s="26"/>
      <c r="RUS978" s="26"/>
      <c r="RUT978" s="26"/>
      <c r="RUU978" s="26"/>
      <c r="RUV978" s="26"/>
      <c r="RUW978" s="26"/>
      <c r="RUX978" s="26"/>
      <c r="RUY978" s="26"/>
      <c r="RUZ978" s="26"/>
      <c r="RVA978" s="26"/>
      <c r="RVB978" s="26"/>
      <c r="RVC978" s="26"/>
      <c r="RVD978" s="26"/>
      <c r="RVE978" s="26"/>
      <c r="RVF978" s="26"/>
      <c r="RVG978" s="26"/>
      <c r="RVH978" s="26"/>
      <c r="RVI978" s="26"/>
      <c r="RVJ978" s="26"/>
      <c r="RVK978" s="26"/>
      <c r="RVL978" s="26"/>
      <c r="RVM978" s="26"/>
      <c r="RVN978" s="26"/>
      <c r="RVO978" s="26"/>
      <c r="RVP978" s="26"/>
      <c r="RVQ978" s="26"/>
      <c r="RVR978" s="26"/>
      <c r="RVS978" s="26"/>
      <c r="RVT978" s="26"/>
      <c r="RVU978" s="26"/>
      <c r="RVV978" s="26"/>
      <c r="RVW978" s="26"/>
      <c r="RVX978" s="26"/>
      <c r="RVY978" s="26"/>
      <c r="RVZ978" s="26"/>
      <c r="RWA978" s="26"/>
      <c r="RWB978" s="26"/>
      <c r="RWC978" s="26"/>
      <c r="RWD978" s="26"/>
      <c r="RWE978" s="26"/>
      <c r="RWF978" s="26"/>
      <c r="RWG978" s="26"/>
      <c r="RWH978" s="26"/>
      <c r="RWI978" s="26"/>
      <c r="RWJ978" s="26"/>
      <c r="RWK978" s="26"/>
      <c r="RWL978" s="26"/>
      <c r="RWM978" s="26"/>
      <c r="RWN978" s="26"/>
      <c r="RWO978" s="26"/>
      <c r="RWP978" s="26"/>
      <c r="RWQ978" s="26"/>
      <c r="RWR978" s="26"/>
      <c r="RWS978" s="26"/>
      <c r="RWT978" s="26"/>
      <c r="RWU978" s="26"/>
      <c r="RWV978" s="26"/>
      <c r="RWW978" s="26"/>
      <c r="RWX978" s="26"/>
      <c r="RWY978" s="26"/>
      <c r="RWZ978" s="26"/>
      <c r="RXA978" s="26"/>
      <c r="RXB978" s="26"/>
      <c r="RXC978" s="26"/>
      <c r="RXD978" s="26"/>
      <c r="RXE978" s="26"/>
      <c r="RXF978" s="26"/>
      <c r="RXG978" s="26"/>
      <c r="RXH978" s="26"/>
      <c r="RXI978" s="26"/>
      <c r="RXJ978" s="26"/>
      <c r="RXK978" s="26"/>
      <c r="RXL978" s="26"/>
      <c r="RXM978" s="26"/>
      <c r="RXN978" s="26"/>
      <c r="RXO978" s="26"/>
      <c r="RXP978" s="26"/>
      <c r="RXQ978" s="26"/>
      <c r="RXR978" s="26"/>
      <c r="RXS978" s="26"/>
      <c r="RXT978" s="26"/>
      <c r="RXU978" s="26"/>
      <c r="RXV978" s="26"/>
      <c r="RXW978" s="26"/>
      <c r="RXX978" s="26"/>
      <c r="RXY978" s="26"/>
      <c r="RXZ978" s="26"/>
      <c r="RYA978" s="26"/>
      <c r="RYB978" s="26"/>
      <c r="RYC978" s="26"/>
      <c r="RYD978" s="26"/>
      <c r="RYE978" s="26"/>
      <c r="RYF978" s="26"/>
      <c r="RYG978" s="26"/>
      <c r="RYH978" s="26"/>
      <c r="RYI978" s="26"/>
      <c r="RYJ978" s="26"/>
      <c r="RYK978" s="26"/>
      <c r="RYL978" s="26"/>
      <c r="RYM978" s="26"/>
      <c r="RYN978" s="26"/>
      <c r="RYO978" s="26"/>
      <c r="RYP978" s="26"/>
      <c r="RYQ978" s="26"/>
      <c r="RYR978" s="26"/>
      <c r="RYS978" s="26"/>
      <c r="RYT978" s="26"/>
      <c r="RYU978" s="26"/>
      <c r="RYV978" s="26"/>
      <c r="RYW978" s="26"/>
      <c r="RYX978" s="26"/>
      <c r="RYY978" s="26"/>
      <c r="RYZ978" s="26"/>
      <c r="RZA978" s="26"/>
      <c r="RZB978" s="26"/>
      <c r="RZC978" s="26"/>
      <c r="RZD978" s="26"/>
      <c r="RZE978" s="26"/>
      <c r="RZF978" s="26"/>
      <c r="RZG978" s="26"/>
      <c r="RZH978" s="26"/>
      <c r="RZI978" s="26"/>
      <c r="RZJ978" s="26"/>
      <c r="RZK978" s="26"/>
      <c r="RZL978" s="26"/>
      <c r="RZM978" s="26"/>
      <c r="RZN978" s="26"/>
      <c r="RZO978" s="26"/>
      <c r="RZP978" s="26"/>
      <c r="RZQ978" s="26"/>
      <c r="RZR978" s="26"/>
      <c r="RZS978" s="26"/>
      <c r="RZT978" s="26"/>
      <c r="RZU978" s="26"/>
      <c r="RZV978" s="26"/>
      <c r="RZW978" s="26"/>
      <c r="RZX978" s="26"/>
      <c r="RZY978" s="26"/>
      <c r="RZZ978" s="26"/>
      <c r="SAA978" s="26"/>
      <c r="SAB978" s="26"/>
      <c r="SAC978" s="26"/>
      <c r="SAD978" s="26"/>
      <c r="SAE978" s="26"/>
      <c r="SAF978" s="26"/>
      <c r="SAG978" s="26"/>
      <c r="SAH978" s="26"/>
      <c r="SAI978" s="26"/>
      <c r="SAJ978" s="26"/>
      <c r="SAK978" s="26"/>
      <c r="SAL978" s="26"/>
      <c r="SAM978" s="26"/>
      <c r="SAN978" s="26"/>
      <c r="SAO978" s="26"/>
      <c r="SAP978" s="26"/>
      <c r="SAQ978" s="26"/>
      <c r="SAR978" s="26"/>
      <c r="SAS978" s="26"/>
      <c r="SAT978" s="26"/>
      <c r="SAU978" s="26"/>
      <c r="SAV978" s="26"/>
      <c r="SAW978" s="26"/>
      <c r="SAX978" s="26"/>
      <c r="SAY978" s="26"/>
      <c r="SAZ978" s="26"/>
      <c r="SBA978" s="26"/>
      <c r="SBB978" s="26"/>
      <c r="SBC978" s="26"/>
      <c r="SBD978" s="26"/>
      <c r="SBE978" s="26"/>
      <c r="SBF978" s="26"/>
      <c r="SBG978" s="26"/>
      <c r="SBH978" s="26"/>
      <c r="SBI978" s="26"/>
      <c r="SBJ978" s="26"/>
      <c r="SBK978" s="26"/>
      <c r="SBL978" s="26"/>
      <c r="SBM978" s="26"/>
      <c r="SBN978" s="26"/>
      <c r="SBO978" s="26"/>
      <c r="SBP978" s="26"/>
      <c r="SBQ978" s="26"/>
      <c r="SBR978" s="26"/>
      <c r="SBS978" s="26"/>
      <c r="SBT978" s="26"/>
      <c r="SBU978" s="26"/>
      <c r="SBV978" s="26"/>
      <c r="SBW978" s="26"/>
      <c r="SBX978" s="26"/>
      <c r="SBY978" s="26"/>
      <c r="SBZ978" s="26"/>
      <c r="SCA978" s="26"/>
      <c r="SCB978" s="26"/>
      <c r="SCC978" s="26"/>
      <c r="SCD978" s="26"/>
      <c r="SCE978" s="26"/>
      <c r="SCF978" s="26"/>
      <c r="SCG978" s="26"/>
      <c r="SCH978" s="26"/>
      <c r="SCI978" s="26"/>
      <c r="SCJ978" s="26"/>
      <c r="SCK978" s="26"/>
      <c r="SCL978" s="26"/>
      <c r="SCM978" s="26"/>
      <c r="SCN978" s="26"/>
      <c r="SCO978" s="26"/>
      <c r="SCP978" s="26"/>
      <c r="SCQ978" s="26"/>
      <c r="SCR978" s="26"/>
      <c r="SCS978" s="26"/>
      <c r="SCT978" s="26"/>
      <c r="SCU978" s="26"/>
      <c r="SCV978" s="26"/>
      <c r="SCW978" s="26"/>
      <c r="SCX978" s="26"/>
      <c r="SCY978" s="26"/>
      <c r="SCZ978" s="26"/>
      <c r="SDA978" s="26"/>
      <c r="SDB978" s="26"/>
      <c r="SDC978" s="26"/>
      <c r="SDD978" s="26"/>
      <c r="SDE978" s="26"/>
      <c r="SDF978" s="26"/>
      <c r="SDG978" s="26"/>
      <c r="SDH978" s="26"/>
      <c r="SDI978" s="26"/>
      <c r="SDJ978" s="26"/>
      <c r="SDK978" s="26"/>
      <c r="SDL978" s="26"/>
      <c r="SDM978" s="26"/>
      <c r="SDN978" s="26"/>
      <c r="SDO978" s="26"/>
      <c r="SDP978" s="26"/>
      <c r="SDQ978" s="26"/>
      <c r="SDR978" s="26"/>
      <c r="SDS978" s="26"/>
      <c r="SDT978" s="26"/>
      <c r="SDU978" s="26"/>
      <c r="SDV978" s="26"/>
      <c r="SDW978" s="26"/>
      <c r="SDX978" s="26"/>
      <c r="SDY978" s="26"/>
      <c r="SDZ978" s="26"/>
      <c r="SEA978" s="26"/>
      <c r="SEB978" s="26"/>
      <c r="SEC978" s="26"/>
      <c r="SED978" s="26"/>
      <c r="SEE978" s="26"/>
      <c r="SEF978" s="26"/>
      <c r="SEG978" s="26"/>
      <c r="SEH978" s="26"/>
      <c r="SEI978" s="26"/>
      <c r="SEJ978" s="26"/>
      <c r="SEK978" s="26"/>
      <c r="SEL978" s="26"/>
      <c r="SEM978" s="26"/>
      <c r="SEN978" s="26"/>
      <c r="SEO978" s="26"/>
      <c r="SEP978" s="26"/>
      <c r="SEQ978" s="26"/>
      <c r="SER978" s="26"/>
      <c r="SES978" s="26"/>
      <c r="SET978" s="26"/>
      <c r="SEU978" s="26"/>
      <c r="SEV978" s="26"/>
      <c r="SEW978" s="26"/>
      <c r="SEX978" s="26"/>
      <c r="SEY978" s="26"/>
      <c r="SEZ978" s="26"/>
      <c r="SFA978" s="26"/>
      <c r="SFB978" s="26"/>
      <c r="SFC978" s="26"/>
      <c r="SFD978" s="26"/>
      <c r="SFE978" s="26"/>
      <c r="SFF978" s="26"/>
      <c r="SFG978" s="26"/>
      <c r="SFH978" s="26"/>
      <c r="SFI978" s="26"/>
      <c r="SFJ978" s="26"/>
      <c r="SFK978" s="26"/>
      <c r="SFL978" s="26"/>
      <c r="SFM978" s="26"/>
      <c r="SFN978" s="26"/>
      <c r="SFO978" s="26"/>
      <c r="SFP978" s="26"/>
      <c r="SFQ978" s="26"/>
      <c r="SFR978" s="26"/>
      <c r="SFS978" s="26"/>
      <c r="SFT978" s="26"/>
      <c r="SFU978" s="26"/>
      <c r="SFV978" s="26"/>
      <c r="SFW978" s="26"/>
      <c r="SFX978" s="26"/>
      <c r="SFY978" s="26"/>
      <c r="SFZ978" s="26"/>
      <c r="SGA978" s="26"/>
      <c r="SGB978" s="26"/>
      <c r="SGC978" s="26"/>
      <c r="SGD978" s="26"/>
      <c r="SGE978" s="26"/>
      <c r="SGF978" s="26"/>
      <c r="SGG978" s="26"/>
      <c r="SGH978" s="26"/>
      <c r="SGI978" s="26"/>
      <c r="SGJ978" s="26"/>
      <c r="SGK978" s="26"/>
      <c r="SGL978" s="26"/>
      <c r="SGM978" s="26"/>
      <c r="SGN978" s="26"/>
      <c r="SGO978" s="26"/>
      <c r="SGP978" s="26"/>
      <c r="SGQ978" s="26"/>
      <c r="SGR978" s="26"/>
      <c r="SGS978" s="26"/>
      <c r="SGT978" s="26"/>
      <c r="SGU978" s="26"/>
      <c r="SGV978" s="26"/>
      <c r="SGW978" s="26"/>
      <c r="SGX978" s="26"/>
      <c r="SGY978" s="26"/>
      <c r="SGZ978" s="26"/>
      <c r="SHA978" s="26"/>
      <c r="SHB978" s="26"/>
      <c r="SHC978" s="26"/>
      <c r="SHD978" s="26"/>
      <c r="SHE978" s="26"/>
      <c r="SHF978" s="26"/>
      <c r="SHG978" s="26"/>
      <c r="SHH978" s="26"/>
      <c r="SHI978" s="26"/>
      <c r="SHJ978" s="26"/>
      <c r="SHK978" s="26"/>
      <c r="SHL978" s="26"/>
      <c r="SHM978" s="26"/>
      <c r="SHN978" s="26"/>
      <c r="SHO978" s="26"/>
      <c r="SHP978" s="26"/>
      <c r="SHQ978" s="26"/>
      <c r="SHR978" s="26"/>
      <c r="SHS978" s="26"/>
      <c r="SHT978" s="26"/>
      <c r="SHU978" s="26"/>
      <c r="SHV978" s="26"/>
      <c r="SHW978" s="26"/>
      <c r="SHX978" s="26"/>
      <c r="SHY978" s="26"/>
      <c r="SHZ978" s="26"/>
      <c r="SIA978" s="26"/>
      <c r="SIB978" s="26"/>
      <c r="SIC978" s="26"/>
      <c r="SID978" s="26"/>
      <c r="SIE978" s="26"/>
      <c r="SIF978" s="26"/>
      <c r="SIG978" s="26"/>
      <c r="SIH978" s="26"/>
      <c r="SII978" s="26"/>
      <c r="SIJ978" s="26"/>
      <c r="SIK978" s="26"/>
      <c r="SIL978" s="26"/>
      <c r="SIM978" s="26"/>
      <c r="SIN978" s="26"/>
      <c r="SIO978" s="26"/>
      <c r="SIP978" s="26"/>
      <c r="SIQ978" s="26"/>
      <c r="SIR978" s="26"/>
      <c r="SIS978" s="26"/>
      <c r="SIT978" s="26"/>
      <c r="SIU978" s="26"/>
      <c r="SIV978" s="26"/>
      <c r="SIW978" s="26"/>
      <c r="SIX978" s="26"/>
      <c r="SIY978" s="26"/>
      <c r="SIZ978" s="26"/>
      <c r="SJA978" s="26"/>
      <c r="SJB978" s="26"/>
      <c r="SJC978" s="26"/>
      <c r="SJD978" s="26"/>
      <c r="SJE978" s="26"/>
      <c r="SJF978" s="26"/>
      <c r="SJG978" s="26"/>
      <c r="SJH978" s="26"/>
      <c r="SJI978" s="26"/>
      <c r="SJJ978" s="26"/>
      <c r="SJK978" s="26"/>
      <c r="SJL978" s="26"/>
      <c r="SJM978" s="26"/>
      <c r="SJN978" s="26"/>
      <c r="SJO978" s="26"/>
      <c r="SJP978" s="26"/>
      <c r="SJQ978" s="26"/>
      <c r="SJR978" s="26"/>
      <c r="SJS978" s="26"/>
      <c r="SJT978" s="26"/>
      <c r="SJU978" s="26"/>
      <c r="SJV978" s="26"/>
      <c r="SJW978" s="26"/>
      <c r="SJX978" s="26"/>
      <c r="SJY978" s="26"/>
      <c r="SJZ978" s="26"/>
      <c r="SKA978" s="26"/>
      <c r="SKB978" s="26"/>
      <c r="SKC978" s="26"/>
      <c r="SKD978" s="26"/>
      <c r="SKE978" s="26"/>
      <c r="SKF978" s="26"/>
      <c r="SKG978" s="26"/>
      <c r="SKH978" s="26"/>
      <c r="SKI978" s="26"/>
      <c r="SKJ978" s="26"/>
      <c r="SKK978" s="26"/>
      <c r="SKL978" s="26"/>
      <c r="SKM978" s="26"/>
      <c r="SKN978" s="26"/>
      <c r="SKO978" s="26"/>
      <c r="SKP978" s="26"/>
      <c r="SKQ978" s="26"/>
      <c r="SKR978" s="26"/>
      <c r="SKS978" s="26"/>
      <c r="SKT978" s="26"/>
      <c r="SKU978" s="26"/>
      <c r="SKV978" s="26"/>
      <c r="SKW978" s="26"/>
      <c r="SKX978" s="26"/>
      <c r="SKY978" s="26"/>
      <c r="SKZ978" s="26"/>
      <c r="SLA978" s="26"/>
      <c r="SLB978" s="26"/>
      <c r="SLC978" s="26"/>
      <c r="SLD978" s="26"/>
      <c r="SLE978" s="26"/>
      <c r="SLF978" s="26"/>
      <c r="SLG978" s="26"/>
      <c r="SLH978" s="26"/>
      <c r="SLI978" s="26"/>
      <c r="SLJ978" s="26"/>
      <c r="SLK978" s="26"/>
      <c r="SLL978" s="26"/>
      <c r="SLM978" s="26"/>
      <c r="SLN978" s="26"/>
      <c r="SLO978" s="26"/>
      <c r="SLP978" s="26"/>
      <c r="SLQ978" s="26"/>
      <c r="SLR978" s="26"/>
      <c r="SLS978" s="26"/>
      <c r="SLT978" s="26"/>
      <c r="SLU978" s="26"/>
      <c r="SLV978" s="26"/>
      <c r="SLW978" s="26"/>
      <c r="SLX978" s="26"/>
      <c r="SLY978" s="26"/>
      <c r="SLZ978" s="26"/>
      <c r="SMA978" s="26"/>
      <c r="SMB978" s="26"/>
      <c r="SMC978" s="26"/>
      <c r="SMD978" s="26"/>
      <c r="SME978" s="26"/>
      <c r="SMF978" s="26"/>
      <c r="SMG978" s="26"/>
      <c r="SMH978" s="26"/>
      <c r="SMI978" s="26"/>
      <c r="SMJ978" s="26"/>
      <c r="SMK978" s="26"/>
      <c r="SML978" s="26"/>
      <c r="SMM978" s="26"/>
      <c r="SMN978" s="26"/>
      <c r="SMO978" s="26"/>
      <c r="SMP978" s="26"/>
      <c r="SMQ978" s="26"/>
      <c r="SMR978" s="26"/>
      <c r="SMS978" s="26"/>
      <c r="SMT978" s="26"/>
      <c r="SMU978" s="26"/>
      <c r="SMV978" s="26"/>
      <c r="SMW978" s="26"/>
      <c r="SMX978" s="26"/>
      <c r="SMY978" s="26"/>
      <c r="SMZ978" s="26"/>
      <c r="SNA978" s="26"/>
      <c r="SNB978" s="26"/>
      <c r="SNC978" s="26"/>
      <c r="SND978" s="26"/>
      <c r="SNE978" s="26"/>
      <c r="SNF978" s="26"/>
      <c r="SNG978" s="26"/>
      <c r="SNH978" s="26"/>
      <c r="SNI978" s="26"/>
      <c r="SNJ978" s="26"/>
      <c r="SNK978" s="26"/>
      <c r="SNL978" s="26"/>
      <c r="SNM978" s="26"/>
      <c r="SNN978" s="26"/>
      <c r="SNO978" s="26"/>
      <c r="SNP978" s="26"/>
      <c r="SNQ978" s="26"/>
      <c r="SNR978" s="26"/>
      <c r="SNS978" s="26"/>
      <c r="SNT978" s="26"/>
      <c r="SNU978" s="26"/>
      <c r="SNV978" s="26"/>
      <c r="SNW978" s="26"/>
      <c r="SNX978" s="26"/>
      <c r="SNY978" s="26"/>
      <c r="SNZ978" s="26"/>
      <c r="SOA978" s="26"/>
      <c r="SOB978" s="26"/>
      <c r="SOC978" s="26"/>
      <c r="SOD978" s="26"/>
      <c r="SOE978" s="26"/>
      <c r="SOF978" s="26"/>
      <c r="SOG978" s="26"/>
      <c r="SOH978" s="26"/>
      <c r="SOI978" s="26"/>
      <c r="SOJ978" s="26"/>
      <c r="SOK978" s="26"/>
      <c r="SOL978" s="26"/>
      <c r="SOM978" s="26"/>
      <c r="SON978" s="26"/>
      <c r="SOO978" s="26"/>
      <c r="SOP978" s="26"/>
      <c r="SOQ978" s="26"/>
      <c r="SOR978" s="26"/>
      <c r="SOS978" s="26"/>
      <c r="SOT978" s="26"/>
      <c r="SOU978" s="26"/>
      <c r="SOV978" s="26"/>
      <c r="SOW978" s="26"/>
      <c r="SOX978" s="26"/>
      <c r="SOY978" s="26"/>
      <c r="SOZ978" s="26"/>
      <c r="SPA978" s="26"/>
      <c r="SPB978" s="26"/>
      <c r="SPC978" s="26"/>
      <c r="SPD978" s="26"/>
      <c r="SPE978" s="26"/>
      <c r="SPF978" s="26"/>
      <c r="SPG978" s="26"/>
      <c r="SPH978" s="26"/>
      <c r="SPI978" s="26"/>
      <c r="SPJ978" s="26"/>
      <c r="SPK978" s="26"/>
      <c r="SPL978" s="26"/>
      <c r="SPM978" s="26"/>
      <c r="SPN978" s="26"/>
      <c r="SPO978" s="26"/>
      <c r="SPP978" s="26"/>
      <c r="SPQ978" s="26"/>
      <c r="SPR978" s="26"/>
      <c r="SPS978" s="26"/>
      <c r="SPT978" s="26"/>
      <c r="SPU978" s="26"/>
      <c r="SPV978" s="26"/>
      <c r="SPW978" s="26"/>
      <c r="SPX978" s="26"/>
      <c r="SPY978" s="26"/>
      <c r="SPZ978" s="26"/>
      <c r="SQA978" s="26"/>
      <c r="SQB978" s="26"/>
      <c r="SQC978" s="26"/>
      <c r="SQD978" s="26"/>
      <c r="SQE978" s="26"/>
      <c r="SQF978" s="26"/>
      <c r="SQG978" s="26"/>
      <c r="SQH978" s="26"/>
      <c r="SQI978" s="26"/>
      <c r="SQJ978" s="26"/>
      <c r="SQK978" s="26"/>
      <c r="SQL978" s="26"/>
      <c r="SQM978" s="26"/>
      <c r="SQN978" s="26"/>
      <c r="SQO978" s="26"/>
      <c r="SQP978" s="26"/>
      <c r="SQQ978" s="26"/>
      <c r="SQR978" s="26"/>
      <c r="SQS978" s="26"/>
      <c r="SQT978" s="26"/>
      <c r="SQU978" s="26"/>
      <c r="SQV978" s="26"/>
      <c r="SQW978" s="26"/>
      <c r="SQX978" s="26"/>
      <c r="SQY978" s="26"/>
      <c r="SQZ978" s="26"/>
      <c r="SRA978" s="26"/>
      <c r="SRB978" s="26"/>
      <c r="SRC978" s="26"/>
      <c r="SRD978" s="26"/>
      <c r="SRE978" s="26"/>
      <c r="SRF978" s="26"/>
      <c r="SRG978" s="26"/>
      <c r="SRH978" s="26"/>
      <c r="SRI978" s="26"/>
      <c r="SRJ978" s="26"/>
      <c r="SRK978" s="26"/>
      <c r="SRL978" s="26"/>
      <c r="SRM978" s="26"/>
      <c r="SRN978" s="26"/>
      <c r="SRO978" s="26"/>
      <c r="SRP978" s="26"/>
      <c r="SRQ978" s="26"/>
      <c r="SRR978" s="26"/>
      <c r="SRS978" s="26"/>
      <c r="SRT978" s="26"/>
      <c r="SRU978" s="26"/>
      <c r="SRV978" s="26"/>
      <c r="SRW978" s="26"/>
      <c r="SRX978" s="26"/>
      <c r="SRY978" s="26"/>
      <c r="SRZ978" s="26"/>
      <c r="SSA978" s="26"/>
      <c r="SSB978" s="26"/>
      <c r="SSC978" s="26"/>
      <c r="SSD978" s="26"/>
      <c r="SSE978" s="26"/>
      <c r="SSF978" s="26"/>
      <c r="SSG978" s="26"/>
      <c r="SSH978" s="26"/>
      <c r="SSI978" s="26"/>
      <c r="SSJ978" s="26"/>
      <c r="SSK978" s="26"/>
      <c r="SSL978" s="26"/>
      <c r="SSM978" s="26"/>
      <c r="SSN978" s="26"/>
      <c r="SSO978" s="26"/>
      <c r="SSP978" s="26"/>
      <c r="SSQ978" s="26"/>
      <c r="SSR978" s="26"/>
      <c r="SSS978" s="26"/>
      <c r="SST978" s="26"/>
      <c r="SSU978" s="26"/>
      <c r="SSV978" s="26"/>
      <c r="SSW978" s="26"/>
      <c r="SSX978" s="26"/>
      <c r="SSY978" s="26"/>
      <c r="SSZ978" s="26"/>
      <c r="STA978" s="26"/>
      <c r="STB978" s="26"/>
      <c r="STC978" s="26"/>
      <c r="STD978" s="26"/>
      <c r="STE978" s="26"/>
      <c r="STF978" s="26"/>
      <c r="STG978" s="26"/>
      <c r="STH978" s="26"/>
      <c r="STI978" s="26"/>
      <c r="STJ978" s="26"/>
      <c r="STK978" s="26"/>
      <c r="STL978" s="26"/>
      <c r="STM978" s="26"/>
      <c r="STN978" s="26"/>
      <c r="STO978" s="26"/>
      <c r="STP978" s="26"/>
      <c r="STQ978" s="26"/>
      <c r="STR978" s="26"/>
      <c r="STS978" s="26"/>
      <c r="STT978" s="26"/>
      <c r="STU978" s="26"/>
      <c r="STV978" s="26"/>
      <c r="STW978" s="26"/>
      <c r="STX978" s="26"/>
      <c r="STY978" s="26"/>
      <c r="STZ978" s="26"/>
      <c r="SUA978" s="26"/>
      <c r="SUB978" s="26"/>
      <c r="SUC978" s="26"/>
      <c r="SUD978" s="26"/>
      <c r="SUE978" s="26"/>
      <c r="SUF978" s="26"/>
      <c r="SUG978" s="26"/>
      <c r="SUH978" s="26"/>
      <c r="SUI978" s="26"/>
      <c r="SUJ978" s="26"/>
      <c r="SUK978" s="26"/>
      <c r="SUL978" s="26"/>
      <c r="SUM978" s="26"/>
      <c r="SUN978" s="26"/>
      <c r="SUO978" s="26"/>
      <c r="SUP978" s="26"/>
      <c r="SUQ978" s="26"/>
      <c r="SUR978" s="26"/>
      <c r="SUS978" s="26"/>
      <c r="SUT978" s="26"/>
      <c r="SUU978" s="26"/>
      <c r="SUV978" s="26"/>
      <c r="SUW978" s="26"/>
      <c r="SUX978" s="26"/>
      <c r="SUY978" s="26"/>
      <c r="SUZ978" s="26"/>
      <c r="SVA978" s="26"/>
      <c r="SVB978" s="26"/>
      <c r="SVC978" s="26"/>
      <c r="SVD978" s="26"/>
      <c r="SVE978" s="26"/>
      <c r="SVF978" s="26"/>
      <c r="SVG978" s="26"/>
      <c r="SVH978" s="26"/>
      <c r="SVI978" s="26"/>
      <c r="SVJ978" s="26"/>
      <c r="SVK978" s="26"/>
      <c r="SVL978" s="26"/>
      <c r="SVM978" s="26"/>
      <c r="SVN978" s="26"/>
      <c r="SVO978" s="26"/>
      <c r="SVP978" s="26"/>
      <c r="SVQ978" s="26"/>
      <c r="SVR978" s="26"/>
      <c r="SVS978" s="26"/>
      <c r="SVT978" s="26"/>
      <c r="SVU978" s="26"/>
      <c r="SVV978" s="26"/>
      <c r="SVW978" s="26"/>
      <c r="SVX978" s="26"/>
      <c r="SVY978" s="26"/>
      <c r="SVZ978" s="26"/>
      <c r="SWA978" s="26"/>
      <c r="SWB978" s="26"/>
      <c r="SWC978" s="26"/>
      <c r="SWD978" s="26"/>
      <c r="SWE978" s="26"/>
      <c r="SWF978" s="26"/>
      <c r="SWG978" s="26"/>
      <c r="SWH978" s="26"/>
      <c r="SWI978" s="26"/>
      <c r="SWJ978" s="26"/>
      <c r="SWK978" s="26"/>
      <c r="SWL978" s="26"/>
      <c r="SWM978" s="26"/>
      <c r="SWN978" s="26"/>
      <c r="SWO978" s="26"/>
      <c r="SWP978" s="26"/>
      <c r="SWQ978" s="26"/>
      <c r="SWR978" s="26"/>
      <c r="SWS978" s="26"/>
      <c r="SWT978" s="26"/>
      <c r="SWU978" s="26"/>
      <c r="SWV978" s="26"/>
      <c r="SWW978" s="26"/>
      <c r="SWX978" s="26"/>
      <c r="SWY978" s="26"/>
      <c r="SWZ978" s="26"/>
      <c r="SXA978" s="26"/>
      <c r="SXB978" s="26"/>
      <c r="SXC978" s="26"/>
      <c r="SXD978" s="26"/>
      <c r="SXE978" s="26"/>
      <c r="SXF978" s="26"/>
      <c r="SXG978" s="26"/>
      <c r="SXH978" s="26"/>
      <c r="SXI978" s="26"/>
      <c r="SXJ978" s="26"/>
      <c r="SXK978" s="26"/>
      <c r="SXL978" s="26"/>
      <c r="SXM978" s="26"/>
      <c r="SXN978" s="26"/>
      <c r="SXO978" s="26"/>
      <c r="SXP978" s="26"/>
      <c r="SXQ978" s="26"/>
      <c r="SXR978" s="26"/>
      <c r="SXS978" s="26"/>
      <c r="SXT978" s="26"/>
      <c r="SXU978" s="26"/>
      <c r="SXV978" s="26"/>
      <c r="SXW978" s="26"/>
      <c r="SXX978" s="26"/>
      <c r="SXY978" s="26"/>
      <c r="SXZ978" s="26"/>
      <c r="SYA978" s="26"/>
      <c r="SYB978" s="26"/>
      <c r="SYC978" s="26"/>
      <c r="SYD978" s="26"/>
      <c r="SYE978" s="26"/>
      <c r="SYF978" s="26"/>
      <c r="SYG978" s="26"/>
      <c r="SYH978" s="26"/>
      <c r="SYI978" s="26"/>
      <c r="SYJ978" s="26"/>
      <c r="SYK978" s="26"/>
      <c r="SYL978" s="26"/>
      <c r="SYM978" s="26"/>
      <c r="SYN978" s="26"/>
      <c r="SYO978" s="26"/>
      <c r="SYP978" s="26"/>
      <c r="SYQ978" s="26"/>
      <c r="SYR978" s="26"/>
      <c r="SYS978" s="26"/>
      <c r="SYT978" s="26"/>
      <c r="SYU978" s="26"/>
      <c r="SYV978" s="26"/>
      <c r="SYW978" s="26"/>
      <c r="SYX978" s="26"/>
      <c r="SYY978" s="26"/>
      <c r="SYZ978" s="26"/>
      <c r="SZA978" s="26"/>
      <c r="SZB978" s="26"/>
      <c r="SZC978" s="26"/>
      <c r="SZD978" s="26"/>
      <c r="SZE978" s="26"/>
      <c r="SZF978" s="26"/>
      <c r="SZG978" s="26"/>
      <c r="SZH978" s="26"/>
      <c r="SZI978" s="26"/>
      <c r="SZJ978" s="26"/>
      <c r="SZK978" s="26"/>
      <c r="SZL978" s="26"/>
      <c r="SZM978" s="26"/>
      <c r="SZN978" s="26"/>
      <c r="SZO978" s="26"/>
      <c r="SZP978" s="26"/>
      <c r="SZQ978" s="26"/>
      <c r="SZR978" s="26"/>
      <c r="SZS978" s="26"/>
      <c r="SZT978" s="26"/>
      <c r="SZU978" s="26"/>
      <c r="SZV978" s="26"/>
      <c r="SZW978" s="26"/>
      <c r="SZX978" s="26"/>
      <c r="SZY978" s="26"/>
      <c r="SZZ978" s="26"/>
      <c r="TAA978" s="26"/>
      <c r="TAB978" s="26"/>
      <c r="TAC978" s="26"/>
      <c r="TAD978" s="26"/>
      <c r="TAE978" s="26"/>
      <c r="TAF978" s="26"/>
      <c r="TAG978" s="26"/>
      <c r="TAH978" s="26"/>
      <c r="TAI978" s="26"/>
      <c r="TAJ978" s="26"/>
      <c r="TAK978" s="26"/>
      <c r="TAL978" s="26"/>
      <c r="TAM978" s="26"/>
      <c r="TAN978" s="26"/>
      <c r="TAO978" s="26"/>
      <c r="TAP978" s="26"/>
      <c r="TAQ978" s="26"/>
      <c r="TAR978" s="26"/>
      <c r="TAS978" s="26"/>
      <c r="TAT978" s="26"/>
      <c r="TAU978" s="26"/>
      <c r="TAV978" s="26"/>
      <c r="TAW978" s="26"/>
      <c r="TAX978" s="26"/>
      <c r="TAY978" s="26"/>
      <c r="TAZ978" s="26"/>
      <c r="TBA978" s="26"/>
      <c r="TBB978" s="26"/>
      <c r="TBC978" s="26"/>
      <c r="TBD978" s="26"/>
      <c r="TBE978" s="26"/>
      <c r="TBF978" s="26"/>
      <c r="TBG978" s="26"/>
      <c r="TBH978" s="26"/>
      <c r="TBI978" s="26"/>
      <c r="TBJ978" s="26"/>
      <c r="TBK978" s="26"/>
      <c r="TBL978" s="26"/>
      <c r="TBM978" s="26"/>
      <c r="TBN978" s="26"/>
      <c r="TBO978" s="26"/>
      <c r="TBP978" s="26"/>
      <c r="TBQ978" s="26"/>
      <c r="TBR978" s="26"/>
      <c r="TBS978" s="26"/>
      <c r="TBT978" s="26"/>
      <c r="TBU978" s="26"/>
      <c r="TBV978" s="26"/>
      <c r="TBW978" s="26"/>
      <c r="TBX978" s="26"/>
      <c r="TBY978" s="26"/>
      <c r="TBZ978" s="26"/>
      <c r="TCA978" s="26"/>
      <c r="TCB978" s="26"/>
      <c r="TCC978" s="26"/>
      <c r="TCD978" s="26"/>
      <c r="TCE978" s="26"/>
      <c r="TCF978" s="26"/>
      <c r="TCG978" s="26"/>
      <c r="TCH978" s="26"/>
      <c r="TCI978" s="26"/>
      <c r="TCJ978" s="26"/>
      <c r="TCK978" s="26"/>
      <c r="TCL978" s="26"/>
      <c r="TCM978" s="26"/>
      <c r="TCN978" s="26"/>
      <c r="TCO978" s="26"/>
      <c r="TCP978" s="26"/>
      <c r="TCQ978" s="26"/>
      <c r="TCR978" s="26"/>
      <c r="TCS978" s="26"/>
      <c r="TCT978" s="26"/>
      <c r="TCU978" s="26"/>
      <c r="TCV978" s="26"/>
      <c r="TCW978" s="26"/>
      <c r="TCX978" s="26"/>
      <c r="TCY978" s="26"/>
      <c r="TCZ978" s="26"/>
      <c r="TDA978" s="26"/>
      <c r="TDB978" s="26"/>
      <c r="TDC978" s="26"/>
      <c r="TDD978" s="26"/>
      <c r="TDE978" s="26"/>
      <c r="TDF978" s="26"/>
      <c r="TDG978" s="26"/>
      <c r="TDH978" s="26"/>
      <c r="TDI978" s="26"/>
      <c r="TDJ978" s="26"/>
      <c r="TDK978" s="26"/>
      <c r="TDL978" s="26"/>
      <c r="TDM978" s="26"/>
      <c r="TDN978" s="26"/>
      <c r="TDO978" s="26"/>
      <c r="TDP978" s="26"/>
      <c r="TDQ978" s="26"/>
      <c r="TDR978" s="26"/>
      <c r="TDS978" s="26"/>
      <c r="TDT978" s="26"/>
      <c r="TDU978" s="26"/>
      <c r="TDV978" s="26"/>
      <c r="TDW978" s="26"/>
      <c r="TDX978" s="26"/>
      <c r="TDY978" s="26"/>
      <c r="TDZ978" s="26"/>
      <c r="TEA978" s="26"/>
      <c r="TEB978" s="26"/>
      <c r="TEC978" s="26"/>
      <c r="TED978" s="26"/>
      <c r="TEE978" s="26"/>
      <c r="TEF978" s="26"/>
      <c r="TEG978" s="26"/>
      <c r="TEH978" s="26"/>
      <c r="TEI978" s="26"/>
      <c r="TEJ978" s="26"/>
      <c r="TEK978" s="26"/>
      <c r="TEL978" s="26"/>
      <c r="TEM978" s="26"/>
      <c r="TEN978" s="26"/>
      <c r="TEO978" s="26"/>
      <c r="TEP978" s="26"/>
      <c r="TEQ978" s="26"/>
      <c r="TER978" s="26"/>
      <c r="TES978" s="26"/>
      <c r="TET978" s="26"/>
      <c r="TEU978" s="26"/>
      <c r="TEV978" s="26"/>
      <c r="TEW978" s="26"/>
      <c r="TEX978" s="26"/>
      <c r="TEY978" s="26"/>
      <c r="TEZ978" s="26"/>
      <c r="TFA978" s="26"/>
      <c r="TFB978" s="26"/>
      <c r="TFC978" s="26"/>
      <c r="TFD978" s="26"/>
      <c r="TFE978" s="26"/>
      <c r="TFF978" s="26"/>
      <c r="TFG978" s="26"/>
      <c r="TFH978" s="26"/>
      <c r="TFI978" s="26"/>
      <c r="TFJ978" s="26"/>
      <c r="TFK978" s="26"/>
      <c r="TFL978" s="26"/>
      <c r="TFM978" s="26"/>
      <c r="TFN978" s="26"/>
      <c r="TFO978" s="26"/>
      <c r="TFP978" s="26"/>
      <c r="TFQ978" s="26"/>
      <c r="TFR978" s="26"/>
      <c r="TFS978" s="26"/>
      <c r="TFT978" s="26"/>
      <c r="TFU978" s="26"/>
      <c r="TFV978" s="26"/>
      <c r="TFW978" s="26"/>
      <c r="TFX978" s="26"/>
      <c r="TFY978" s="26"/>
      <c r="TFZ978" s="26"/>
      <c r="TGA978" s="26"/>
      <c r="TGB978" s="26"/>
      <c r="TGC978" s="26"/>
      <c r="TGD978" s="26"/>
      <c r="TGE978" s="26"/>
      <c r="TGF978" s="26"/>
      <c r="TGG978" s="26"/>
      <c r="TGH978" s="26"/>
      <c r="TGI978" s="26"/>
      <c r="TGJ978" s="26"/>
      <c r="TGK978" s="26"/>
      <c r="TGL978" s="26"/>
      <c r="TGM978" s="26"/>
      <c r="TGN978" s="26"/>
      <c r="TGO978" s="26"/>
      <c r="TGP978" s="26"/>
      <c r="TGQ978" s="26"/>
      <c r="TGR978" s="26"/>
      <c r="TGS978" s="26"/>
      <c r="TGT978" s="26"/>
      <c r="TGU978" s="26"/>
      <c r="TGV978" s="26"/>
      <c r="TGW978" s="26"/>
      <c r="TGX978" s="26"/>
      <c r="TGY978" s="26"/>
      <c r="TGZ978" s="26"/>
      <c r="THA978" s="26"/>
      <c r="THB978" s="26"/>
      <c r="THC978" s="26"/>
      <c r="THD978" s="26"/>
      <c r="THE978" s="26"/>
      <c r="THF978" s="26"/>
      <c r="THG978" s="26"/>
      <c r="THH978" s="26"/>
      <c r="THI978" s="26"/>
      <c r="THJ978" s="26"/>
      <c r="THK978" s="26"/>
      <c r="THL978" s="26"/>
      <c r="THM978" s="26"/>
      <c r="THN978" s="26"/>
      <c r="THO978" s="26"/>
      <c r="THP978" s="26"/>
      <c r="THQ978" s="26"/>
      <c r="THR978" s="26"/>
      <c r="THS978" s="26"/>
      <c r="THT978" s="26"/>
      <c r="THU978" s="26"/>
      <c r="THV978" s="26"/>
      <c r="THW978" s="26"/>
      <c r="THX978" s="26"/>
      <c r="THY978" s="26"/>
      <c r="THZ978" s="26"/>
      <c r="TIA978" s="26"/>
      <c r="TIB978" s="26"/>
      <c r="TIC978" s="26"/>
      <c r="TID978" s="26"/>
      <c r="TIE978" s="26"/>
      <c r="TIF978" s="26"/>
      <c r="TIG978" s="26"/>
      <c r="TIH978" s="26"/>
      <c r="TII978" s="26"/>
      <c r="TIJ978" s="26"/>
      <c r="TIK978" s="26"/>
      <c r="TIL978" s="26"/>
      <c r="TIM978" s="26"/>
      <c r="TIN978" s="26"/>
      <c r="TIO978" s="26"/>
      <c r="TIP978" s="26"/>
      <c r="TIQ978" s="26"/>
      <c r="TIR978" s="26"/>
      <c r="TIS978" s="26"/>
      <c r="TIT978" s="26"/>
      <c r="TIU978" s="26"/>
      <c r="TIV978" s="26"/>
      <c r="TIW978" s="26"/>
      <c r="TIX978" s="26"/>
      <c r="TIY978" s="26"/>
      <c r="TIZ978" s="26"/>
      <c r="TJA978" s="26"/>
      <c r="TJB978" s="26"/>
      <c r="TJC978" s="26"/>
      <c r="TJD978" s="26"/>
      <c r="TJE978" s="26"/>
      <c r="TJF978" s="26"/>
      <c r="TJG978" s="26"/>
      <c r="TJH978" s="26"/>
      <c r="TJI978" s="26"/>
      <c r="TJJ978" s="26"/>
      <c r="TJK978" s="26"/>
      <c r="TJL978" s="26"/>
      <c r="TJM978" s="26"/>
      <c r="TJN978" s="26"/>
      <c r="TJO978" s="26"/>
      <c r="TJP978" s="26"/>
      <c r="TJQ978" s="26"/>
      <c r="TJR978" s="26"/>
      <c r="TJS978" s="26"/>
      <c r="TJT978" s="26"/>
      <c r="TJU978" s="26"/>
      <c r="TJV978" s="26"/>
      <c r="TJW978" s="26"/>
      <c r="TJX978" s="26"/>
      <c r="TJY978" s="26"/>
      <c r="TJZ978" s="26"/>
      <c r="TKA978" s="26"/>
      <c r="TKB978" s="26"/>
      <c r="TKC978" s="26"/>
      <c r="TKD978" s="26"/>
      <c r="TKE978" s="26"/>
      <c r="TKF978" s="26"/>
      <c r="TKG978" s="26"/>
      <c r="TKH978" s="26"/>
      <c r="TKI978" s="26"/>
      <c r="TKJ978" s="26"/>
      <c r="TKK978" s="26"/>
      <c r="TKL978" s="26"/>
      <c r="TKM978" s="26"/>
      <c r="TKN978" s="26"/>
      <c r="TKO978" s="26"/>
      <c r="TKP978" s="26"/>
      <c r="TKQ978" s="26"/>
      <c r="TKR978" s="26"/>
      <c r="TKS978" s="26"/>
      <c r="TKT978" s="26"/>
      <c r="TKU978" s="26"/>
      <c r="TKV978" s="26"/>
      <c r="TKW978" s="26"/>
      <c r="TKX978" s="26"/>
      <c r="TKY978" s="26"/>
      <c r="TKZ978" s="26"/>
      <c r="TLA978" s="26"/>
      <c r="TLB978" s="26"/>
      <c r="TLC978" s="26"/>
      <c r="TLD978" s="26"/>
      <c r="TLE978" s="26"/>
      <c r="TLF978" s="26"/>
      <c r="TLG978" s="26"/>
      <c r="TLH978" s="26"/>
      <c r="TLI978" s="26"/>
      <c r="TLJ978" s="26"/>
      <c r="TLK978" s="26"/>
      <c r="TLL978" s="26"/>
      <c r="TLM978" s="26"/>
      <c r="TLN978" s="26"/>
      <c r="TLO978" s="26"/>
      <c r="TLP978" s="26"/>
      <c r="TLQ978" s="26"/>
      <c r="TLR978" s="26"/>
      <c r="TLS978" s="26"/>
      <c r="TLT978" s="26"/>
      <c r="TLU978" s="26"/>
      <c r="TLV978" s="26"/>
      <c r="TLW978" s="26"/>
      <c r="TLX978" s="26"/>
      <c r="TLY978" s="26"/>
      <c r="TLZ978" s="26"/>
      <c r="TMA978" s="26"/>
      <c r="TMB978" s="26"/>
      <c r="TMC978" s="26"/>
      <c r="TMD978" s="26"/>
      <c r="TME978" s="26"/>
      <c r="TMF978" s="26"/>
      <c r="TMG978" s="26"/>
      <c r="TMH978" s="26"/>
      <c r="TMI978" s="26"/>
      <c r="TMJ978" s="26"/>
      <c r="TMK978" s="26"/>
      <c r="TML978" s="26"/>
      <c r="TMM978" s="26"/>
      <c r="TMN978" s="26"/>
      <c r="TMO978" s="26"/>
      <c r="TMP978" s="26"/>
      <c r="TMQ978" s="26"/>
      <c r="TMR978" s="26"/>
      <c r="TMS978" s="26"/>
      <c r="TMT978" s="26"/>
      <c r="TMU978" s="26"/>
      <c r="TMV978" s="26"/>
      <c r="TMW978" s="26"/>
      <c r="TMX978" s="26"/>
      <c r="TMY978" s="26"/>
      <c r="TMZ978" s="26"/>
      <c r="TNA978" s="26"/>
      <c r="TNB978" s="26"/>
      <c r="TNC978" s="26"/>
      <c r="TND978" s="26"/>
      <c r="TNE978" s="26"/>
      <c r="TNF978" s="26"/>
      <c r="TNG978" s="26"/>
      <c r="TNH978" s="26"/>
      <c r="TNI978" s="26"/>
      <c r="TNJ978" s="26"/>
      <c r="TNK978" s="26"/>
      <c r="TNL978" s="26"/>
      <c r="TNM978" s="26"/>
      <c r="TNN978" s="26"/>
      <c r="TNO978" s="26"/>
      <c r="TNP978" s="26"/>
      <c r="TNQ978" s="26"/>
      <c r="TNR978" s="26"/>
      <c r="TNS978" s="26"/>
      <c r="TNT978" s="26"/>
      <c r="TNU978" s="26"/>
      <c r="TNV978" s="26"/>
      <c r="TNW978" s="26"/>
      <c r="TNX978" s="26"/>
      <c r="TNY978" s="26"/>
      <c r="TNZ978" s="26"/>
      <c r="TOA978" s="26"/>
      <c r="TOB978" s="26"/>
      <c r="TOC978" s="26"/>
      <c r="TOD978" s="26"/>
      <c r="TOE978" s="26"/>
      <c r="TOF978" s="26"/>
      <c r="TOG978" s="26"/>
      <c r="TOH978" s="26"/>
      <c r="TOI978" s="26"/>
      <c r="TOJ978" s="26"/>
      <c r="TOK978" s="26"/>
      <c r="TOL978" s="26"/>
      <c r="TOM978" s="26"/>
      <c r="TON978" s="26"/>
      <c r="TOO978" s="26"/>
      <c r="TOP978" s="26"/>
      <c r="TOQ978" s="26"/>
      <c r="TOR978" s="26"/>
      <c r="TOS978" s="26"/>
      <c r="TOT978" s="26"/>
      <c r="TOU978" s="26"/>
      <c r="TOV978" s="26"/>
      <c r="TOW978" s="26"/>
      <c r="TOX978" s="26"/>
      <c r="TOY978" s="26"/>
      <c r="TOZ978" s="26"/>
      <c r="TPA978" s="26"/>
      <c r="TPB978" s="26"/>
      <c r="TPC978" s="26"/>
      <c r="TPD978" s="26"/>
      <c r="TPE978" s="26"/>
      <c r="TPF978" s="26"/>
      <c r="TPG978" s="26"/>
      <c r="TPH978" s="26"/>
      <c r="TPI978" s="26"/>
      <c r="TPJ978" s="26"/>
      <c r="TPK978" s="26"/>
      <c r="TPL978" s="26"/>
      <c r="TPM978" s="26"/>
      <c r="TPN978" s="26"/>
      <c r="TPO978" s="26"/>
      <c r="TPP978" s="26"/>
      <c r="TPQ978" s="26"/>
      <c r="TPR978" s="26"/>
      <c r="TPS978" s="26"/>
      <c r="TPT978" s="26"/>
      <c r="TPU978" s="26"/>
      <c r="TPV978" s="26"/>
      <c r="TPW978" s="26"/>
      <c r="TPX978" s="26"/>
      <c r="TPY978" s="26"/>
      <c r="TPZ978" s="26"/>
      <c r="TQA978" s="26"/>
      <c r="TQB978" s="26"/>
      <c r="TQC978" s="26"/>
      <c r="TQD978" s="26"/>
      <c r="TQE978" s="26"/>
      <c r="TQF978" s="26"/>
      <c r="TQG978" s="26"/>
      <c r="TQH978" s="26"/>
      <c r="TQI978" s="26"/>
      <c r="TQJ978" s="26"/>
      <c r="TQK978" s="26"/>
      <c r="TQL978" s="26"/>
      <c r="TQM978" s="26"/>
      <c r="TQN978" s="26"/>
      <c r="TQO978" s="26"/>
      <c r="TQP978" s="26"/>
      <c r="TQQ978" s="26"/>
      <c r="TQR978" s="26"/>
      <c r="TQS978" s="26"/>
      <c r="TQT978" s="26"/>
      <c r="TQU978" s="26"/>
      <c r="TQV978" s="26"/>
      <c r="TQW978" s="26"/>
      <c r="TQX978" s="26"/>
      <c r="TQY978" s="26"/>
      <c r="TQZ978" s="26"/>
      <c r="TRA978" s="26"/>
      <c r="TRB978" s="26"/>
      <c r="TRC978" s="26"/>
      <c r="TRD978" s="26"/>
      <c r="TRE978" s="26"/>
      <c r="TRF978" s="26"/>
      <c r="TRG978" s="26"/>
      <c r="TRH978" s="26"/>
      <c r="TRI978" s="26"/>
      <c r="TRJ978" s="26"/>
      <c r="TRK978" s="26"/>
      <c r="TRL978" s="26"/>
      <c r="TRM978" s="26"/>
      <c r="TRN978" s="26"/>
      <c r="TRO978" s="26"/>
      <c r="TRP978" s="26"/>
      <c r="TRQ978" s="26"/>
      <c r="TRR978" s="26"/>
      <c r="TRS978" s="26"/>
      <c r="TRT978" s="26"/>
      <c r="TRU978" s="26"/>
      <c r="TRV978" s="26"/>
      <c r="TRW978" s="26"/>
      <c r="TRX978" s="26"/>
      <c r="TRY978" s="26"/>
      <c r="TRZ978" s="26"/>
      <c r="TSA978" s="26"/>
      <c r="TSB978" s="26"/>
      <c r="TSC978" s="26"/>
      <c r="TSD978" s="26"/>
      <c r="TSE978" s="26"/>
      <c r="TSF978" s="26"/>
      <c r="TSG978" s="26"/>
      <c r="TSH978" s="26"/>
      <c r="TSI978" s="26"/>
      <c r="TSJ978" s="26"/>
      <c r="TSK978" s="26"/>
      <c r="TSL978" s="26"/>
      <c r="TSM978" s="26"/>
      <c r="TSN978" s="26"/>
      <c r="TSO978" s="26"/>
      <c r="TSP978" s="26"/>
      <c r="TSQ978" s="26"/>
      <c r="TSR978" s="26"/>
      <c r="TSS978" s="26"/>
      <c r="TST978" s="26"/>
      <c r="TSU978" s="26"/>
      <c r="TSV978" s="26"/>
      <c r="TSW978" s="26"/>
      <c r="TSX978" s="26"/>
      <c r="TSY978" s="26"/>
      <c r="TSZ978" s="26"/>
      <c r="TTA978" s="26"/>
      <c r="TTB978" s="26"/>
      <c r="TTC978" s="26"/>
      <c r="TTD978" s="26"/>
      <c r="TTE978" s="26"/>
      <c r="TTF978" s="26"/>
      <c r="TTG978" s="26"/>
      <c r="TTH978" s="26"/>
      <c r="TTI978" s="26"/>
      <c r="TTJ978" s="26"/>
      <c r="TTK978" s="26"/>
      <c r="TTL978" s="26"/>
      <c r="TTM978" s="26"/>
      <c r="TTN978" s="26"/>
      <c r="TTO978" s="26"/>
      <c r="TTP978" s="26"/>
      <c r="TTQ978" s="26"/>
      <c r="TTR978" s="26"/>
      <c r="TTS978" s="26"/>
      <c r="TTT978" s="26"/>
      <c r="TTU978" s="26"/>
      <c r="TTV978" s="26"/>
      <c r="TTW978" s="26"/>
      <c r="TTX978" s="26"/>
      <c r="TTY978" s="26"/>
      <c r="TTZ978" s="26"/>
      <c r="TUA978" s="26"/>
      <c r="TUB978" s="26"/>
      <c r="TUC978" s="26"/>
      <c r="TUD978" s="26"/>
      <c r="TUE978" s="26"/>
      <c r="TUF978" s="26"/>
      <c r="TUG978" s="26"/>
      <c r="TUH978" s="26"/>
      <c r="TUI978" s="26"/>
      <c r="TUJ978" s="26"/>
      <c r="TUK978" s="26"/>
      <c r="TUL978" s="26"/>
      <c r="TUM978" s="26"/>
      <c r="TUN978" s="26"/>
      <c r="TUO978" s="26"/>
      <c r="TUP978" s="26"/>
      <c r="TUQ978" s="26"/>
      <c r="TUR978" s="26"/>
      <c r="TUS978" s="26"/>
      <c r="TUT978" s="26"/>
      <c r="TUU978" s="26"/>
      <c r="TUV978" s="26"/>
      <c r="TUW978" s="26"/>
      <c r="TUX978" s="26"/>
      <c r="TUY978" s="26"/>
      <c r="TUZ978" s="26"/>
      <c r="TVA978" s="26"/>
      <c r="TVB978" s="26"/>
      <c r="TVC978" s="26"/>
      <c r="TVD978" s="26"/>
      <c r="TVE978" s="26"/>
      <c r="TVF978" s="26"/>
      <c r="TVG978" s="26"/>
      <c r="TVH978" s="26"/>
      <c r="TVI978" s="26"/>
      <c r="TVJ978" s="26"/>
      <c r="TVK978" s="26"/>
      <c r="TVL978" s="26"/>
      <c r="TVM978" s="26"/>
      <c r="TVN978" s="26"/>
      <c r="TVO978" s="26"/>
      <c r="TVP978" s="26"/>
      <c r="TVQ978" s="26"/>
      <c r="TVR978" s="26"/>
      <c r="TVS978" s="26"/>
      <c r="TVT978" s="26"/>
      <c r="TVU978" s="26"/>
      <c r="TVV978" s="26"/>
      <c r="TVW978" s="26"/>
      <c r="TVX978" s="26"/>
      <c r="TVY978" s="26"/>
      <c r="TVZ978" s="26"/>
      <c r="TWA978" s="26"/>
      <c r="TWB978" s="26"/>
      <c r="TWC978" s="26"/>
      <c r="TWD978" s="26"/>
      <c r="TWE978" s="26"/>
      <c r="TWF978" s="26"/>
      <c r="TWG978" s="26"/>
      <c r="TWH978" s="26"/>
      <c r="TWI978" s="26"/>
      <c r="TWJ978" s="26"/>
      <c r="TWK978" s="26"/>
      <c r="TWL978" s="26"/>
      <c r="TWM978" s="26"/>
      <c r="TWN978" s="26"/>
      <c r="TWO978" s="26"/>
      <c r="TWP978" s="26"/>
      <c r="TWQ978" s="26"/>
      <c r="TWR978" s="26"/>
      <c r="TWS978" s="26"/>
      <c r="TWT978" s="26"/>
      <c r="TWU978" s="26"/>
      <c r="TWV978" s="26"/>
      <c r="TWW978" s="26"/>
      <c r="TWX978" s="26"/>
      <c r="TWY978" s="26"/>
      <c r="TWZ978" s="26"/>
      <c r="TXA978" s="26"/>
      <c r="TXB978" s="26"/>
      <c r="TXC978" s="26"/>
      <c r="TXD978" s="26"/>
      <c r="TXE978" s="26"/>
      <c r="TXF978" s="26"/>
      <c r="TXG978" s="26"/>
      <c r="TXH978" s="26"/>
      <c r="TXI978" s="26"/>
      <c r="TXJ978" s="26"/>
      <c r="TXK978" s="26"/>
      <c r="TXL978" s="26"/>
      <c r="TXM978" s="26"/>
      <c r="TXN978" s="26"/>
      <c r="TXO978" s="26"/>
      <c r="TXP978" s="26"/>
      <c r="TXQ978" s="26"/>
      <c r="TXR978" s="26"/>
      <c r="TXS978" s="26"/>
      <c r="TXT978" s="26"/>
      <c r="TXU978" s="26"/>
      <c r="TXV978" s="26"/>
      <c r="TXW978" s="26"/>
      <c r="TXX978" s="26"/>
      <c r="TXY978" s="26"/>
      <c r="TXZ978" s="26"/>
      <c r="TYA978" s="26"/>
      <c r="TYB978" s="26"/>
      <c r="TYC978" s="26"/>
      <c r="TYD978" s="26"/>
      <c r="TYE978" s="26"/>
      <c r="TYF978" s="26"/>
      <c r="TYG978" s="26"/>
      <c r="TYH978" s="26"/>
      <c r="TYI978" s="26"/>
      <c r="TYJ978" s="26"/>
      <c r="TYK978" s="26"/>
      <c r="TYL978" s="26"/>
      <c r="TYM978" s="26"/>
      <c r="TYN978" s="26"/>
      <c r="TYO978" s="26"/>
      <c r="TYP978" s="26"/>
      <c r="TYQ978" s="26"/>
      <c r="TYR978" s="26"/>
      <c r="TYS978" s="26"/>
      <c r="TYT978" s="26"/>
      <c r="TYU978" s="26"/>
      <c r="TYV978" s="26"/>
      <c r="TYW978" s="26"/>
      <c r="TYX978" s="26"/>
      <c r="TYY978" s="26"/>
      <c r="TYZ978" s="26"/>
      <c r="TZA978" s="26"/>
      <c r="TZB978" s="26"/>
      <c r="TZC978" s="26"/>
      <c r="TZD978" s="26"/>
      <c r="TZE978" s="26"/>
      <c r="TZF978" s="26"/>
      <c r="TZG978" s="26"/>
      <c r="TZH978" s="26"/>
      <c r="TZI978" s="26"/>
      <c r="TZJ978" s="26"/>
      <c r="TZK978" s="26"/>
      <c r="TZL978" s="26"/>
      <c r="TZM978" s="26"/>
      <c r="TZN978" s="26"/>
      <c r="TZO978" s="26"/>
      <c r="TZP978" s="26"/>
      <c r="TZQ978" s="26"/>
      <c r="TZR978" s="26"/>
      <c r="TZS978" s="26"/>
      <c r="TZT978" s="26"/>
      <c r="TZU978" s="26"/>
      <c r="TZV978" s="26"/>
      <c r="TZW978" s="26"/>
      <c r="TZX978" s="26"/>
      <c r="TZY978" s="26"/>
      <c r="TZZ978" s="26"/>
      <c r="UAA978" s="26"/>
      <c r="UAB978" s="26"/>
      <c r="UAC978" s="26"/>
      <c r="UAD978" s="26"/>
      <c r="UAE978" s="26"/>
      <c r="UAF978" s="26"/>
      <c r="UAG978" s="26"/>
      <c r="UAH978" s="26"/>
      <c r="UAI978" s="26"/>
      <c r="UAJ978" s="26"/>
      <c r="UAK978" s="26"/>
      <c r="UAL978" s="26"/>
      <c r="UAM978" s="26"/>
      <c r="UAN978" s="26"/>
      <c r="UAO978" s="26"/>
      <c r="UAP978" s="26"/>
      <c r="UAQ978" s="26"/>
      <c r="UAR978" s="26"/>
      <c r="UAS978" s="26"/>
      <c r="UAT978" s="26"/>
      <c r="UAU978" s="26"/>
      <c r="UAV978" s="26"/>
      <c r="UAW978" s="26"/>
      <c r="UAX978" s="26"/>
      <c r="UAY978" s="26"/>
      <c r="UAZ978" s="26"/>
      <c r="UBA978" s="26"/>
      <c r="UBB978" s="26"/>
      <c r="UBC978" s="26"/>
      <c r="UBD978" s="26"/>
      <c r="UBE978" s="26"/>
      <c r="UBF978" s="26"/>
      <c r="UBG978" s="26"/>
      <c r="UBH978" s="26"/>
      <c r="UBI978" s="26"/>
      <c r="UBJ978" s="26"/>
      <c r="UBK978" s="26"/>
      <c r="UBL978" s="26"/>
      <c r="UBM978" s="26"/>
      <c r="UBN978" s="26"/>
      <c r="UBO978" s="26"/>
      <c r="UBP978" s="26"/>
      <c r="UBQ978" s="26"/>
      <c r="UBR978" s="26"/>
      <c r="UBS978" s="26"/>
      <c r="UBT978" s="26"/>
      <c r="UBU978" s="26"/>
      <c r="UBV978" s="26"/>
      <c r="UBW978" s="26"/>
      <c r="UBX978" s="26"/>
      <c r="UBY978" s="26"/>
      <c r="UBZ978" s="26"/>
      <c r="UCA978" s="26"/>
      <c r="UCB978" s="26"/>
      <c r="UCC978" s="26"/>
      <c r="UCD978" s="26"/>
      <c r="UCE978" s="26"/>
      <c r="UCF978" s="26"/>
      <c r="UCG978" s="26"/>
      <c r="UCH978" s="26"/>
      <c r="UCI978" s="26"/>
      <c r="UCJ978" s="26"/>
      <c r="UCK978" s="26"/>
      <c r="UCL978" s="26"/>
      <c r="UCM978" s="26"/>
      <c r="UCN978" s="26"/>
      <c r="UCO978" s="26"/>
      <c r="UCP978" s="26"/>
      <c r="UCQ978" s="26"/>
      <c r="UCR978" s="26"/>
      <c r="UCS978" s="26"/>
      <c r="UCT978" s="26"/>
      <c r="UCU978" s="26"/>
      <c r="UCV978" s="26"/>
      <c r="UCW978" s="26"/>
      <c r="UCX978" s="26"/>
      <c r="UCY978" s="26"/>
      <c r="UCZ978" s="26"/>
      <c r="UDA978" s="26"/>
      <c r="UDB978" s="26"/>
      <c r="UDC978" s="26"/>
      <c r="UDD978" s="26"/>
      <c r="UDE978" s="26"/>
      <c r="UDF978" s="26"/>
      <c r="UDG978" s="26"/>
      <c r="UDH978" s="26"/>
      <c r="UDI978" s="26"/>
      <c r="UDJ978" s="26"/>
      <c r="UDK978" s="26"/>
      <c r="UDL978" s="26"/>
      <c r="UDM978" s="26"/>
      <c r="UDN978" s="26"/>
      <c r="UDO978" s="26"/>
      <c r="UDP978" s="26"/>
      <c r="UDQ978" s="26"/>
      <c r="UDR978" s="26"/>
      <c r="UDS978" s="26"/>
      <c r="UDT978" s="26"/>
      <c r="UDU978" s="26"/>
      <c r="UDV978" s="26"/>
      <c r="UDW978" s="26"/>
      <c r="UDX978" s="26"/>
      <c r="UDY978" s="26"/>
      <c r="UDZ978" s="26"/>
      <c r="UEA978" s="26"/>
      <c r="UEB978" s="26"/>
      <c r="UEC978" s="26"/>
      <c r="UED978" s="26"/>
      <c r="UEE978" s="26"/>
      <c r="UEF978" s="26"/>
      <c r="UEG978" s="26"/>
      <c r="UEH978" s="26"/>
      <c r="UEI978" s="26"/>
      <c r="UEJ978" s="26"/>
      <c r="UEK978" s="26"/>
      <c r="UEL978" s="26"/>
      <c r="UEM978" s="26"/>
      <c r="UEN978" s="26"/>
      <c r="UEO978" s="26"/>
      <c r="UEP978" s="26"/>
      <c r="UEQ978" s="26"/>
      <c r="UER978" s="26"/>
      <c r="UES978" s="26"/>
      <c r="UET978" s="26"/>
      <c r="UEU978" s="26"/>
      <c r="UEV978" s="26"/>
      <c r="UEW978" s="26"/>
      <c r="UEX978" s="26"/>
      <c r="UEY978" s="26"/>
      <c r="UEZ978" s="26"/>
      <c r="UFA978" s="26"/>
      <c r="UFB978" s="26"/>
      <c r="UFC978" s="26"/>
      <c r="UFD978" s="26"/>
      <c r="UFE978" s="26"/>
      <c r="UFF978" s="26"/>
      <c r="UFG978" s="26"/>
      <c r="UFH978" s="26"/>
      <c r="UFI978" s="26"/>
      <c r="UFJ978" s="26"/>
      <c r="UFK978" s="26"/>
      <c r="UFL978" s="26"/>
      <c r="UFM978" s="26"/>
      <c r="UFN978" s="26"/>
      <c r="UFO978" s="26"/>
      <c r="UFP978" s="26"/>
      <c r="UFQ978" s="26"/>
      <c r="UFR978" s="26"/>
      <c r="UFS978" s="26"/>
      <c r="UFT978" s="26"/>
      <c r="UFU978" s="26"/>
      <c r="UFV978" s="26"/>
      <c r="UFW978" s="26"/>
      <c r="UFX978" s="26"/>
      <c r="UFY978" s="26"/>
      <c r="UFZ978" s="26"/>
      <c r="UGA978" s="26"/>
      <c r="UGB978" s="26"/>
      <c r="UGC978" s="26"/>
      <c r="UGD978" s="26"/>
      <c r="UGE978" s="26"/>
      <c r="UGF978" s="26"/>
      <c r="UGG978" s="26"/>
      <c r="UGH978" s="26"/>
      <c r="UGI978" s="26"/>
      <c r="UGJ978" s="26"/>
      <c r="UGK978" s="26"/>
      <c r="UGL978" s="26"/>
      <c r="UGM978" s="26"/>
      <c r="UGN978" s="26"/>
      <c r="UGO978" s="26"/>
      <c r="UGP978" s="26"/>
      <c r="UGQ978" s="26"/>
      <c r="UGR978" s="26"/>
      <c r="UGS978" s="26"/>
      <c r="UGT978" s="26"/>
      <c r="UGU978" s="26"/>
      <c r="UGV978" s="26"/>
      <c r="UGW978" s="26"/>
      <c r="UGX978" s="26"/>
      <c r="UGY978" s="26"/>
      <c r="UGZ978" s="26"/>
      <c r="UHA978" s="26"/>
      <c r="UHB978" s="26"/>
      <c r="UHC978" s="26"/>
      <c r="UHD978" s="26"/>
      <c r="UHE978" s="26"/>
      <c r="UHF978" s="26"/>
      <c r="UHG978" s="26"/>
      <c r="UHH978" s="26"/>
      <c r="UHI978" s="26"/>
      <c r="UHJ978" s="26"/>
      <c r="UHK978" s="26"/>
      <c r="UHL978" s="26"/>
      <c r="UHM978" s="26"/>
      <c r="UHN978" s="26"/>
      <c r="UHO978" s="26"/>
      <c r="UHP978" s="26"/>
      <c r="UHQ978" s="26"/>
      <c r="UHR978" s="26"/>
      <c r="UHS978" s="26"/>
      <c r="UHT978" s="26"/>
      <c r="UHU978" s="26"/>
      <c r="UHV978" s="26"/>
      <c r="UHW978" s="26"/>
      <c r="UHX978" s="26"/>
      <c r="UHY978" s="26"/>
      <c r="UHZ978" s="26"/>
      <c r="UIA978" s="26"/>
      <c r="UIB978" s="26"/>
      <c r="UIC978" s="26"/>
      <c r="UID978" s="26"/>
      <c r="UIE978" s="26"/>
      <c r="UIF978" s="26"/>
      <c r="UIG978" s="26"/>
      <c r="UIH978" s="26"/>
      <c r="UII978" s="26"/>
      <c r="UIJ978" s="26"/>
      <c r="UIK978" s="26"/>
      <c r="UIL978" s="26"/>
      <c r="UIM978" s="26"/>
      <c r="UIN978" s="26"/>
      <c r="UIO978" s="26"/>
      <c r="UIP978" s="26"/>
      <c r="UIQ978" s="26"/>
      <c r="UIR978" s="26"/>
      <c r="UIS978" s="26"/>
      <c r="UIT978" s="26"/>
      <c r="UIU978" s="26"/>
      <c r="UIV978" s="26"/>
      <c r="UIW978" s="26"/>
      <c r="UIX978" s="26"/>
      <c r="UIY978" s="26"/>
      <c r="UIZ978" s="26"/>
      <c r="UJA978" s="26"/>
      <c r="UJB978" s="26"/>
      <c r="UJC978" s="26"/>
      <c r="UJD978" s="26"/>
      <c r="UJE978" s="26"/>
      <c r="UJF978" s="26"/>
      <c r="UJG978" s="26"/>
      <c r="UJH978" s="26"/>
      <c r="UJI978" s="26"/>
      <c r="UJJ978" s="26"/>
      <c r="UJK978" s="26"/>
      <c r="UJL978" s="26"/>
      <c r="UJM978" s="26"/>
      <c r="UJN978" s="26"/>
      <c r="UJO978" s="26"/>
      <c r="UJP978" s="26"/>
      <c r="UJQ978" s="26"/>
      <c r="UJR978" s="26"/>
      <c r="UJS978" s="26"/>
      <c r="UJT978" s="26"/>
      <c r="UJU978" s="26"/>
      <c r="UJV978" s="26"/>
      <c r="UJW978" s="26"/>
      <c r="UJX978" s="26"/>
      <c r="UJY978" s="26"/>
      <c r="UJZ978" s="26"/>
      <c r="UKA978" s="26"/>
      <c r="UKB978" s="26"/>
      <c r="UKC978" s="26"/>
      <c r="UKD978" s="26"/>
      <c r="UKE978" s="26"/>
      <c r="UKF978" s="26"/>
      <c r="UKG978" s="26"/>
      <c r="UKH978" s="26"/>
      <c r="UKI978" s="26"/>
      <c r="UKJ978" s="26"/>
      <c r="UKK978" s="26"/>
      <c r="UKL978" s="26"/>
      <c r="UKM978" s="26"/>
      <c r="UKN978" s="26"/>
      <c r="UKO978" s="26"/>
      <c r="UKP978" s="26"/>
      <c r="UKQ978" s="26"/>
      <c r="UKR978" s="26"/>
      <c r="UKS978" s="26"/>
      <c r="UKT978" s="26"/>
      <c r="UKU978" s="26"/>
      <c r="UKV978" s="26"/>
      <c r="UKW978" s="26"/>
      <c r="UKX978" s="26"/>
      <c r="UKY978" s="26"/>
      <c r="UKZ978" s="26"/>
      <c r="ULA978" s="26"/>
      <c r="ULB978" s="26"/>
      <c r="ULC978" s="26"/>
      <c r="ULD978" s="26"/>
      <c r="ULE978" s="26"/>
      <c r="ULF978" s="26"/>
      <c r="ULG978" s="26"/>
      <c r="ULH978" s="26"/>
      <c r="ULI978" s="26"/>
      <c r="ULJ978" s="26"/>
      <c r="ULK978" s="26"/>
      <c r="ULL978" s="26"/>
      <c r="ULM978" s="26"/>
      <c r="ULN978" s="26"/>
      <c r="ULO978" s="26"/>
      <c r="ULP978" s="26"/>
      <c r="ULQ978" s="26"/>
      <c r="ULR978" s="26"/>
      <c r="ULS978" s="26"/>
      <c r="ULT978" s="26"/>
      <c r="ULU978" s="26"/>
      <c r="ULV978" s="26"/>
      <c r="ULW978" s="26"/>
      <c r="ULX978" s="26"/>
      <c r="ULY978" s="26"/>
      <c r="ULZ978" s="26"/>
      <c r="UMA978" s="26"/>
      <c r="UMB978" s="26"/>
      <c r="UMC978" s="26"/>
      <c r="UMD978" s="26"/>
      <c r="UME978" s="26"/>
      <c r="UMF978" s="26"/>
      <c r="UMG978" s="26"/>
      <c r="UMH978" s="26"/>
      <c r="UMI978" s="26"/>
      <c r="UMJ978" s="26"/>
      <c r="UMK978" s="26"/>
      <c r="UML978" s="26"/>
      <c r="UMM978" s="26"/>
      <c r="UMN978" s="26"/>
      <c r="UMO978" s="26"/>
      <c r="UMP978" s="26"/>
      <c r="UMQ978" s="26"/>
      <c r="UMR978" s="26"/>
      <c r="UMS978" s="26"/>
      <c r="UMT978" s="26"/>
      <c r="UMU978" s="26"/>
      <c r="UMV978" s="26"/>
      <c r="UMW978" s="26"/>
      <c r="UMX978" s="26"/>
      <c r="UMY978" s="26"/>
      <c r="UMZ978" s="26"/>
      <c r="UNA978" s="26"/>
      <c r="UNB978" s="26"/>
      <c r="UNC978" s="26"/>
      <c r="UND978" s="26"/>
      <c r="UNE978" s="26"/>
      <c r="UNF978" s="26"/>
      <c r="UNG978" s="26"/>
      <c r="UNH978" s="26"/>
      <c r="UNI978" s="26"/>
      <c r="UNJ978" s="26"/>
      <c r="UNK978" s="26"/>
      <c r="UNL978" s="26"/>
      <c r="UNM978" s="26"/>
      <c r="UNN978" s="26"/>
      <c r="UNO978" s="26"/>
      <c r="UNP978" s="26"/>
      <c r="UNQ978" s="26"/>
      <c r="UNR978" s="26"/>
      <c r="UNS978" s="26"/>
      <c r="UNT978" s="26"/>
      <c r="UNU978" s="26"/>
      <c r="UNV978" s="26"/>
      <c r="UNW978" s="26"/>
      <c r="UNX978" s="26"/>
      <c r="UNY978" s="26"/>
      <c r="UNZ978" s="26"/>
      <c r="UOA978" s="26"/>
      <c r="UOB978" s="26"/>
      <c r="UOC978" s="26"/>
      <c r="UOD978" s="26"/>
      <c r="UOE978" s="26"/>
      <c r="UOF978" s="26"/>
      <c r="UOG978" s="26"/>
      <c r="UOH978" s="26"/>
      <c r="UOI978" s="26"/>
      <c r="UOJ978" s="26"/>
      <c r="UOK978" s="26"/>
      <c r="UOL978" s="26"/>
      <c r="UOM978" s="26"/>
      <c r="UON978" s="26"/>
      <c r="UOO978" s="26"/>
      <c r="UOP978" s="26"/>
      <c r="UOQ978" s="26"/>
      <c r="UOR978" s="26"/>
      <c r="UOS978" s="26"/>
      <c r="UOT978" s="26"/>
      <c r="UOU978" s="26"/>
      <c r="UOV978" s="26"/>
      <c r="UOW978" s="26"/>
      <c r="UOX978" s="26"/>
      <c r="UOY978" s="26"/>
      <c r="UOZ978" s="26"/>
      <c r="UPA978" s="26"/>
      <c r="UPB978" s="26"/>
      <c r="UPC978" s="26"/>
      <c r="UPD978" s="26"/>
      <c r="UPE978" s="26"/>
      <c r="UPF978" s="26"/>
      <c r="UPG978" s="26"/>
      <c r="UPH978" s="26"/>
      <c r="UPI978" s="26"/>
      <c r="UPJ978" s="26"/>
      <c r="UPK978" s="26"/>
      <c r="UPL978" s="26"/>
      <c r="UPM978" s="26"/>
      <c r="UPN978" s="26"/>
      <c r="UPO978" s="26"/>
      <c r="UPP978" s="26"/>
      <c r="UPQ978" s="26"/>
      <c r="UPR978" s="26"/>
      <c r="UPS978" s="26"/>
      <c r="UPT978" s="26"/>
      <c r="UPU978" s="26"/>
      <c r="UPV978" s="26"/>
      <c r="UPW978" s="26"/>
      <c r="UPX978" s="26"/>
      <c r="UPY978" s="26"/>
      <c r="UPZ978" s="26"/>
      <c r="UQA978" s="26"/>
      <c r="UQB978" s="26"/>
      <c r="UQC978" s="26"/>
      <c r="UQD978" s="26"/>
      <c r="UQE978" s="26"/>
      <c r="UQF978" s="26"/>
      <c r="UQG978" s="26"/>
      <c r="UQH978" s="26"/>
      <c r="UQI978" s="26"/>
      <c r="UQJ978" s="26"/>
      <c r="UQK978" s="26"/>
      <c r="UQL978" s="26"/>
      <c r="UQM978" s="26"/>
      <c r="UQN978" s="26"/>
      <c r="UQO978" s="26"/>
      <c r="UQP978" s="26"/>
      <c r="UQQ978" s="26"/>
      <c r="UQR978" s="26"/>
      <c r="UQS978" s="26"/>
      <c r="UQT978" s="26"/>
      <c r="UQU978" s="26"/>
      <c r="UQV978" s="26"/>
      <c r="UQW978" s="26"/>
      <c r="UQX978" s="26"/>
      <c r="UQY978" s="26"/>
      <c r="UQZ978" s="26"/>
      <c r="URA978" s="26"/>
      <c r="URB978" s="26"/>
      <c r="URC978" s="26"/>
      <c r="URD978" s="26"/>
      <c r="URE978" s="26"/>
      <c r="URF978" s="26"/>
      <c r="URG978" s="26"/>
      <c r="URH978" s="26"/>
      <c r="URI978" s="26"/>
      <c r="URJ978" s="26"/>
      <c r="URK978" s="26"/>
      <c r="URL978" s="26"/>
      <c r="URM978" s="26"/>
      <c r="URN978" s="26"/>
      <c r="URO978" s="26"/>
      <c r="URP978" s="26"/>
      <c r="URQ978" s="26"/>
      <c r="URR978" s="26"/>
      <c r="URS978" s="26"/>
      <c r="URT978" s="26"/>
      <c r="URU978" s="26"/>
      <c r="URV978" s="26"/>
      <c r="URW978" s="26"/>
      <c r="URX978" s="26"/>
      <c r="URY978" s="26"/>
      <c r="URZ978" s="26"/>
      <c r="USA978" s="26"/>
      <c r="USB978" s="26"/>
      <c r="USC978" s="26"/>
      <c r="USD978" s="26"/>
      <c r="USE978" s="26"/>
      <c r="USF978" s="26"/>
      <c r="USG978" s="26"/>
      <c r="USH978" s="26"/>
      <c r="USI978" s="26"/>
      <c r="USJ978" s="26"/>
      <c r="USK978" s="26"/>
      <c r="USL978" s="26"/>
      <c r="USM978" s="26"/>
      <c r="USN978" s="26"/>
      <c r="USO978" s="26"/>
      <c r="USP978" s="26"/>
      <c r="USQ978" s="26"/>
      <c r="USR978" s="26"/>
      <c r="USS978" s="26"/>
      <c r="UST978" s="26"/>
      <c r="USU978" s="26"/>
      <c r="USV978" s="26"/>
      <c r="USW978" s="26"/>
      <c r="USX978" s="26"/>
      <c r="USY978" s="26"/>
      <c r="USZ978" s="26"/>
      <c r="UTA978" s="26"/>
      <c r="UTB978" s="26"/>
      <c r="UTC978" s="26"/>
      <c r="UTD978" s="26"/>
      <c r="UTE978" s="26"/>
      <c r="UTF978" s="26"/>
      <c r="UTG978" s="26"/>
      <c r="UTH978" s="26"/>
      <c r="UTI978" s="26"/>
      <c r="UTJ978" s="26"/>
      <c r="UTK978" s="26"/>
      <c r="UTL978" s="26"/>
      <c r="UTM978" s="26"/>
      <c r="UTN978" s="26"/>
      <c r="UTO978" s="26"/>
      <c r="UTP978" s="26"/>
      <c r="UTQ978" s="26"/>
      <c r="UTR978" s="26"/>
      <c r="UTS978" s="26"/>
      <c r="UTT978" s="26"/>
      <c r="UTU978" s="26"/>
      <c r="UTV978" s="26"/>
      <c r="UTW978" s="26"/>
      <c r="UTX978" s="26"/>
      <c r="UTY978" s="26"/>
      <c r="UTZ978" s="26"/>
      <c r="UUA978" s="26"/>
      <c r="UUB978" s="26"/>
      <c r="UUC978" s="26"/>
      <c r="UUD978" s="26"/>
      <c r="UUE978" s="26"/>
      <c r="UUF978" s="26"/>
      <c r="UUG978" s="26"/>
      <c r="UUH978" s="26"/>
      <c r="UUI978" s="26"/>
      <c r="UUJ978" s="26"/>
      <c r="UUK978" s="26"/>
      <c r="UUL978" s="26"/>
      <c r="UUM978" s="26"/>
      <c r="UUN978" s="26"/>
      <c r="UUO978" s="26"/>
      <c r="UUP978" s="26"/>
      <c r="UUQ978" s="26"/>
      <c r="UUR978" s="26"/>
      <c r="UUS978" s="26"/>
      <c r="UUT978" s="26"/>
      <c r="UUU978" s="26"/>
      <c r="UUV978" s="26"/>
      <c r="UUW978" s="26"/>
      <c r="UUX978" s="26"/>
      <c r="UUY978" s="26"/>
      <c r="UUZ978" s="26"/>
      <c r="UVA978" s="26"/>
      <c r="UVB978" s="26"/>
      <c r="UVC978" s="26"/>
      <c r="UVD978" s="26"/>
      <c r="UVE978" s="26"/>
      <c r="UVF978" s="26"/>
      <c r="UVG978" s="26"/>
      <c r="UVH978" s="26"/>
      <c r="UVI978" s="26"/>
      <c r="UVJ978" s="26"/>
      <c r="UVK978" s="26"/>
      <c r="UVL978" s="26"/>
      <c r="UVM978" s="26"/>
      <c r="UVN978" s="26"/>
      <c r="UVO978" s="26"/>
      <c r="UVP978" s="26"/>
      <c r="UVQ978" s="26"/>
      <c r="UVR978" s="26"/>
      <c r="UVS978" s="26"/>
      <c r="UVT978" s="26"/>
      <c r="UVU978" s="26"/>
      <c r="UVV978" s="26"/>
      <c r="UVW978" s="26"/>
      <c r="UVX978" s="26"/>
      <c r="UVY978" s="26"/>
      <c r="UVZ978" s="26"/>
      <c r="UWA978" s="26"/>
      <c r="UWB978" s="26"/>
      <c r="UWC978" s="26"/>
      <c r="UWD978" s="26"/>
      <c r="UWE978" s="26"/>
      <c r="UWF978" s="26"/>
      <c r="UWG978" s="26"/>
      <c r="UWH978" s="26"/>
      <c r="UWI978" s="26"/>
      <c r="UWJ978" s="26"/>
      <c r="UWK978" s="26"/>
      <c r="UWL978" s="26"/>
      <c r="UWM978" s="26"/>
      <c r="UWN978" s="26"/>
      <c r="UWO978" s="26"/>
      <c r="UWP978" s="26"/>
      <c r="UWQ978" s="26"/>
      <c r="UWR978" s="26"/>
      <c r="UWS978" s="26"/>
      <c r="UWT978" s="26"/>
      <c r="UWU978" s="26"/>
      <c r="UWV978" s="26"/>
      <c r="UWW978" s="26"/>
      <c r="UWX978" s="26"/>
      <c r="UWY978" s="26"/>
      <c r="UWZ978" s="26"/>
      <c r="UXA978" s="26"/>
      <c r="UXB978" s="26"/>
      <c r="UXC978" s="26"/>
      <c r="UXD978" s="26"/>
      <c r="UXE978" s="26"/>
      <c r="UXF978" s="26"/>
      <c r="UXG978" s="26"/>
      <c r="UXH978" s="26"/>
      <c r="UXI978" s="26"/>
      <c r="UXJ978" s="26"/>
      <c r="UXK978" s="26"/>
      <c r="UXL978" s="26"/>
      <c r="UXM978" s="26"/>
      <c r="UXN978" s="26"/>
      <c r="UXO978" s="26"/>
      <c r="UXP978" s="26"/>
      <c r="UXQ978" s="26"/>
      <c r="UXR978" s="26"/>
      <c r="UXS978" s="26"/>
      <c r="UXT978" s="26"/>
      <c r="UXU978" s="26"/>
      <c r="UXV978" s="26"/>
      <c r="UXW978" s="26"/>
      <c r="UXX978" s="26"/>
      <c r="UXY978" s="26"/>
      <c r="UXZ978" s="26"/>
      <c r="UYA978" s="26"/>
      <c r="UYB978" s="26"/>
      <c r="UYC978" s="26"/>
      <c r="UYD978" s="26"/>
      <c r="UYE978" s="26"/>
      <c r="UYF978" s="26"/>
      <c r="UYG978" s="26"/>
      <c r="UYH978" s="26"/>
      <c r="UYI978" s="26"/>
      <c r="UYJ978" s="26"/>
      <c r="UYK978" s="26"/>
      <c r="UYL978" s="26"/>
      <c r="UYM978" s="26"/>
      <c r="UYN978" s="26"/>
      <c r="UYO978" s="26"/>
      <c r="UYP978" s="26"/>
      <c r="UYQ978" s="26"/>
      <c r="UYR978" s="26"/>
      <c r="UYS978" s="26"/>
      <c r="UYT978" s="26"/>
      <c r="UYU978" s="26"/>
      <c r="UYV978" s="26"/>
      <c r="UYW978" s="26"/>
      <c r="UYX978" s="26"/>
      <c r="UYY978" s="26"/>
      <c r="UYZ978" s="26"/>
      <c r="UZA978" s="26"/>
      <c r="UZB978" s="26"/>
      <c r="UZC978" s="26"/>
      <c r="UZD978" s="26"/>
      <c r="UZE978" s="26"/>
      <c r="UZF978" s="26"/>
      <c r="UZG978" s="26"/>
      <c r="UZH978" s="26"/>
      <c r="UZI978" s="26"/>
      <c r="UZJ978" s="26"/>
      <c r="UZK978" s="26"/>
      <c r="UZL978" s="26"/>
      <c r="UZM978" s="26"/>
      <c r="UZN978" s="26"/>
      <c r="UZO978" s="26"/>
      <c r="UZP978" s="26"/>
      <c r="UZQ978" s="26"/>
      <c r="UZR978" s="26"/>
      <c r="UZS978" s="26"/>
      <c r="UZT978" s="26"/>
      <c r="UZU978" s="26"/>
      <c r="UZV978" s="26"/>
      <c r="UZW978" s="26"/>
      <c r="UZX978" s="26"/>
      <c r="UZY978" s="26"/>
      <c r="UZZ978" s="26"/>
      <c r="VAA978" s="26"/>
      <c r="VAB978" s="26"/>
      <c r="VAC978" s="26"/>
      <c r="VAD978" s="26"/>
      <c r="VAE978" s="26"/>
      <c r="VAF978" s="26"/>
      <c r="VAG978" s="26"/>
      <c r="VAH978" s="26"/>
      <c r="VAI978" s="26"/>
      <c r="VAJ978" s="26"/>
      <c r="VAK978" s="26"/>
      <c r="VAL978" s="26"/>
      <c r="VAM978" s="26"/>
      <c r="VAN978" s="26"/>
      <c r="VAO978" s="26"/>
      <c r="VAP978" s="26"/>
      <c r="VAQ978" s="26"/>
      <c r="VAR978" s="26"/>
      <c r="VAS978" s="26"/>
      <c r="VAT978" s="26"/>
      <c r="VAU978" s="26"/>
      <c r="VAV978" s="26"/>
      <c r="VAW978" s="26"/>
      <c r="VAX978" s="26"/>
      <c r="VAY978" s="26"/>
      <c r="VAZ978" s="26"/>
      <c r="VBA978" s="26"/>
      <c r="VBB978" s="26"/>
      <c r="VBC978" s="26"/>
      <c r="VBD978" s="26"/>
      <c r="VBE978" s="26"/>
      <c r="VBF978" s="26"/>
      <c r="VBG978" s="26"/>
      <c r="VBH978" s="26"/>
      <c r="VBI978" s="26"/>
      <c r="VBJ978" s="26"/>
      <c r="VBK978" s="26"/>
      <c r="VBL978" s="26"/>
      <c r="VBM978" s="26"/>
      <c r="VBN978" s="26"/>
      <c r="VBO978" s="26"/>
      <c r="VBP978" s="26"/>
      <c r="VBQ978" s="26"/>
      <c r="VBR978" s="26"/>
      <c r="VBS978" s="26"/>
      <c r="VBT978" s="26"/>
      <c r="VBU978" s="26"/>
      <c r="VBV978" s="26"/>
      <c r="VBW978" s="26"/>
      <c r="VBX978" s="26"/>
      <c r="VBY978" s="26"/>
      <c r="VBZ978" s="26"/>
      <c r="VCA978" s="26"/>
      <c r="VCB978" s="26"/>
      <c r="VCC978" s="26"/>
      <c r="VCD978" s="26"/>
      <c r="VCE978" s="26"/>
      <c r="VCF978" s="26"/>
      <c r="VCG978" s="26"/>
      <c r="VCH978" s="26"/>
      <c r="VCI978" s="26"/>
      <c r="VCJ978" s="26"/>
      <c r="VCK978" s="26"/>
      <c r="VCL978" s="26"/>
      <c r="VCM978" s="26"/>
      <c r="VCN978" s="26"/>
      <c r="VCO978" s="26"/>
      <c r="VCP978" s="26"/>
      <c r="VCQ978" s="26"/>
      <c r="VCR978" s="26"/>
      <c r="VCS978" s="26"/>
      <c r="VCT978" s="26"/>
      <c r="VCU978" s="26"/>
      <c r="VCV978" s="26"/>
      <c r="VCW978" s="26"/>
      <c r="VCX978" s="26"/>
      <c r="VCY978" s="26"/>
      <c r="VCZ978" s="26"/>
      <c r="VDA978" s="26"/>
      <c r="VDB978" s="26"/>
      <c r="VDC978" s="26"/>
      <c r="VDD978" s="26"/>
      <c r="VDE978" s="26"/>
      <c r="VDF978" s="26"/>
      <c r="VDG978" s="26"/>
      <c r="VDH978" s="26"/>
      <c r="VDI978" s="26"/>
      <c r="VDJ978" s="26"/>
      <c r="VDK978" s="26"/>
      <c r="VDL978" s="26"/>
      <c r="VDM978" s="26"/>
      <c r="VDN978" s="26"/>
      <c r="VDO978" s="26"/>
      <c r="VDP978" s="26"/>
      <c r="VDQ978" s="26"/>
      <c r="VDR978" s="26"/>
      <c r="VDS978" s="26"/>
      <c r="VDT978" s="26"/>
      <c r="VDU978" s="26"/>
      <c r="VDV978" s="26"/>
      <c r="VDW978" s="26"/>
      <c r="VDX978" s="26"/>
      <c r="VDY978" s="26"/>
      <c r="VDZ978" s="26"/>
      <c r="VEA978" s="26"/>
      <c r="VEB978" s="26"/>
      <c r="VEC978" s="26"/>
      <c r="VED978" s="26"/>
      <c r="VEE978" s="26"/>
      <c r="VEF978" s="26"/>
      <c r="VEG978" s="26"/>
      <c r="VEH978" s="26"/>
      <c r="VEI978" s="26"/>
      <c r="VEJ978" s="26"/>
      <c r="VEK978" s="26"/>
      <c r="VEL978" s="26"/>
      <c r="VEM978" s="26"/>
      <c r="VEN978" s="26"/>
      <c r="VEO978" s="26"/>
      <c r="VEP978" s="26"/>
      <c r="VEQ978" s="26"/>
      <c r="VER978" s="26"/>
      <c r="VES978" s="26"/>
      <c r="VET978" s="26"/>
      <c r="VEU978" s="26"/>
      <c r="VEV978" s="26"/>
      <c r="VEW978" s="26"/>
      <c r="VEX978" s="26"/>
      <c r="VEY978" s="26"/>
      <c r="VEZ978" s="26"/>
      <c r="VFA978" s="26"/>
      <c r="VFB978" s="26"/>
      <c r="VFC978" s="26"/>
      <c r="VFD978" s="26"/>
      <c r="VFE978" s="26"/>
      <c r="VFF978" s="26"/>
      <c r="VFG978" s="26"/>
      <c r="VFH978" s="26"/>
      <c r="VFI978" s="26"/>
      <c r="VFJ978" s="26"/>
      <c r="VFK978" s="26"/>
      <c r="VFL978" s="26"/>
      <c r="VFM978" s="26"/>
      <c r="VFN978" s="26"/>
      <c r="VFO978" s="26"/>
      <c r="VFP978" s="26"/>
      <c r="VFQ978" s="26"/>
      <c r="VFR978" s="26"/>
      <c r="VFS978" s="26"/>
      <c r="VFT978" s="26"/>
      <c r="VFU978" s="26"/>
      <c r="VFV978" s="26"/>
      <c r="VFW978" s="26"/>
      <c r="VFX978" s="26"/>
      <c r="VFY978" s="26"/>
      <c r="VFZ978" s="26"/>
      <c r="VGA978" s="26"/>
      <c r="VGB978" s="26"/>
      <c r="VGC978" s="26"/>
      <c r="VGD978" s="26"/>
      <c r="VGE978" s="26"/>
      <c r="VGF978" s="26"/>
      <c r="VGG978" s="26"/>
      <c r="VGH978" s="26"/>
      <c r="VGI978" s="26"/>
      <c r="VGJ978" s="26"/>
      <c r="VGK978" s="26"/>
      <c r="VGL978" s="26"/>
      <c r="VGM978" s="26"/>
      <c r="VGN978" s="26"/>
      <c r="VGO978" s="26"/>
      <c r="VGP978" s="26"/>
      <c r="VGQ978" s="26"/>
      <c r="VGR978" s="26"/>
      <c r="VGS978" s="26"/>
      <c r="VGT978" s="26"/>
      <c r="VGU978" s="26"/>
      <c r="VGV978" s="26"/>
      <c r="VGW978" s="26"/>
      <c r="VGX978" s="26"/>
      <c r="VGY978" s="26"/>
      <c r="VGZ978" s="26"/>
      <c r="VHA978" s="26"/>
      <c r="VHB978" s="26"/>
      <c r="VHC978" s="26"/>
      <c r="VHD978" s="26"/>
      <c r="VHE978" s="26"/>
      <c r="VHF978" s="26"/>
      <c r="VHG978" s="26"/>
      <c r="VHH978" s="26"/>
      <c r="VHI978" s="26"/>
      <c r="VHJ978" s="26"/>
      <c r="VHK978" s="26"/>
      <c r="VHL978" s="26"/>
      <c r="VHM978" s="26"/>
      <c r="VHN978" s="26"/>
      <c r="VHO978" s="26"/>
      <c r="VHP978" s="26"/>
      <c r="VHQ978" s="26"/>
      <c r="VHR978" s="26"/>
      <c r="VHS978" s="26"/>
      <c r="VHT978" s="26"/>
      <c r="VHU978" s="26"/>
      <c r="VHV978" s="26"/>
      <c r="VHW978" s="26"/>
      <c r="VHX978" s="26"/>
      <c r="VHY978" s="26"/>
      <c r="VHZ978" s="26"/>
      <c r="VIA978" s="26"/>
      <c r="VIB978" s="26"/>
      <c r="VIC978" s="26"/>
      <c r="VID978" s="26"/>
      <c r="VIE978" s="26"/>
      <c r="VIF978" s="26"/>
      <c r="VIG978" s="26"/>
      <c r="VIH978" s="26"/>
      <c r="VII978" s="26"/>
      <c r="VIJ978" s="26"/>
      <c r="VIK978" s="26"/>
      <c r="VIL978" s="26"/>
      <c r="VIM978" s="26"/>
      <c r="VIN978" s="26"/>
      <c r="VIO978" s="26"/>
      <c r="VIP978" s="26"/>
      <c r="VIQ978" s="26"/>
      <c r="VIR978" s="26"/>
      <c r="VIS978" s="26"/>
      <c r="VIT978" s="26"/>
      <c r="VIU978" s="26"/>
      <c r="VIV978" s="26"/>
      <c r="VIW978" s="26"/>
      <c r="VIX978" s="26"/>
      <c r="VIY978" s="26"/>
      <c r="VIZ978" s="26"/>
      <c r="VJA978" s="26"/>
      <c r="VJB978" s="26"/>
      <c r="VJC978" s="26"/>
      <c r="VJD978" s="26"/>
      <c r="VJE978" s="26"/>
      <c r="VJF978" s="26"/>
      <c r="VJG978" s="26"/>
      <c r="VJH978" s="26"/>
      <c r="VJI978" s="26"/>
      <c r="VJJ978" s="26"/>
      <c r="VJK978" s="26"/>
      <c r="VJL978" s="26"/>
      <c r="VJM978" s="26"/>
      <c r="VJN978" s="26"/>
      <c r="VJO978" s="26"/>
      <c r="VJP978" s="26"/>
      <c r="VJQ978" s="26"/>
      <c r="VJR978" s="26"/>
      <c r="VJS978" s="26"/>
      <c r="VJT978" s="26"/>
      <c r="VJU978" s="26"/>
      <c r="VJV978" s="26"/>
      <c r="VJW978" s="26"/>
      <c r="VJX978" s="26"/>
      <c r="VJY978" s="26"/>
      <c r="VJZ978" s="26"/>
      <c r="VKA978" s="26"/>
      <c r="VKB978" s="26"/>
      <c r="VKC978" s="26"/>
      <c r="VKD978" s="26"/>
      <c r="VKE978" s="26"/>
      <c r="VKF978" s="26"/>
      <c r="VKG978" s="26"/>
      <c r="VKH978" s="26"/>
      <c r="VKI978" s="26"/>
      <c r="VKJ978" s="26"/>
      <c r="VKK978" s="26"/>
      <c r="VKL978" s="26"/>
      <c r="VKM978" s="26"/>
      <c r="VKN978" s="26"/>
      <c r="VKO978" s="26"/>
      <c r="VKP978" s="26"/>
      <c r="VKQ978" s="26"/>
      <c r="VKR978" s="26"/>
      <c r="VKS978" s="26"/>
      <c r="VKT978" s="26"/>
      <c r="VKU978" s="26"/>
      <c r="VKV978" s="26"/>
      <c r="VKW978" s="26"/>
      <c r="VKX978" s="26"/>
      <c r="VKY978" s="26"/>
      <c r="VKZ978" s="26"/>
      <c r="VLA978" s="26"/>
      <c r="VLB978" s="26"/>
      <c r="VLC978" s="26"/>
      <c r="VLD978" s="26"/>
      <c r="VLE978" s="26"/>
      <c r="VLF978" s="26"/>
      <c r="VLG978" s="26"/>
      <c r="VLH978" s="26"/>
      <c r="VLI978" s="26"/>
      <c r="VLJ978" s="26"/>
      <c r="VLK978" s="26"/>
      <c r="VLL978" s="26"/>
      <c r="VLM978" s="26"/>
      <c r="VLN978" s="26"/>
      <c r="VLO978" s="26"/>
      <c r="VLP978" s="26"/>
      <c r="VLQ978" s="26"/>
      <c r="VLR978" s="26"/>
      <c r="VLS978" s="26"/>
      <c r="VLT978" s="26"/>
      <c r="VLU978" s="26"/>
      <c r="VLV978" s="26"/>
      <c r="VLW978" s="26"/>
      <c r="VLX978" s="26"/>
      <c r="VLY978" s="26"/>
      <c r="VLZ978" s="26"/>
      <c r="VMA978" s="26"/>
      <c r="VMB978" s="26"/>
      <c r="VMC978" s="26"/>
      <c r="VMD978" s="26"/>
      <c r="VME978" s="26"/>
      <c r="VMF978" s="26"/>
      <c r="VMG978" s="26"/>
      <c r="VMH978" s="26"/>
      <c r="VMI978" s="26"/>
      <c r="VMJ978" s="26"/>
      <c r="VMK978" s="26"/>
      <c r="VML978" s="26"/>
      <c r="VMM978" s="26"/>
      <c r="VMN978" s="26"/>
      <c r="VMO978" s="26"/>
      <c r="VMP978" s="26"/>
      <c r="VMQ978" s="26"/>
      <c r="VMR978" s="26"/>
      <c r="VMS978" s="26"/>
      <c r="VMT978" s="26"/>
      <c r="VMU978" s="26"/>
      <c r="VMV978" s="26"/>
      <c r="VMW978" s="26"/>
      <c r="VMX978" s="26"/>
      <c r="VMY978" s="26"/>
      <c r="VMZ978" s="26"/>
      <c r="VNA978" s="26"/>
      <c r="VNB978" s="26"/>
      <c r="VNC978" s="26"/>
      <c r="VND978" s="26"/>
      <c r="VNE978" s="26"/>
      <c r="VNF978" s="26"/>
      <c r="VNG978" s="26"/>
      <c r="VNH978" s="26"/>
      <c r="VNI978" s="26"/>
      <c r="VNJ978" s="26"/>
      <c r="VNK978" s="26"/>
      <c r="VNL978" s="26"/>
      <c r="VNM978" s="26"/>
      <c r="VNN978" s="26"/>
      <c r="VNO978" s="26"/>
      <c r="VNP978" s="26"/>
      <c r="VNQ978" s="26"/>
      <c r="VNR978" s="26"/>
      <c r="VNS978" s="26"/>
      <c r="VNT978" s="26"/>
      <c r="VNU978" s="26"/>
      <c r="VNV978" s="26"/>
      <c r="VNW978" s="26"/>
      <c r="VNX978" s="26"/>
      <c r="VNY978" s="26"/>
      <c r="VNZ978" s="26"/>
      <c r="VOA978" s="26"/>
      <c r="VOB978" s="26"/>
      <c r="VOC978" s="26"/>
      <c r="VOD978" s="26"/>
      <c r="VOE978" s="26"/>
      <c r="VOF978" s="26"/>
      <c r="VOG978" s="26"/>
      <c r="VOH978" s="26"/>
      <c r="VOI978" s="26"/>
      <c r="VOJ978" s="26"/>
      <c r="VOK978" s="26"/>
      <c r="VOL978" s="26"/>
      <c r="VOM978" s="26"/>
      <c r="VON978" s="26"/>
      <c r="VOO978" s="26"/>
      <c r="VOP978" s="26"/>
      <c r="VOQ978" s="26"/>
      <c r="VOR978" s="26"/>
      <c r="VOS978" s="26"/>
      <c r="VOT978" s="26"/>
      <c r="VOU978" s="26"/>
      <c r="VOV978" s="26"/>
      <c r="VOW978" s="26"/>
      <c r="VOX978" s="26"/>
      <c r="VOY978" s="26"/>
      <c r="VOZ978" s="26"/>
      <c r="VPA978" s="26"/>
      <c r="VPB978" s="26"/>
      <c r="VPC978" s="26"/>
      <c r="VPD978" s="26"/>
      <c r="VPE978" s="26"/>
      <c r="VPF978" s="26"/>
      <c r="VPG978" s="26"/>
      <c r="VPH978" s="26"/>
      <c r="VPI978" s="26"/>
      <c r="VPJ978" s="26"/>
      <c r="VPK978" s="26"/>
      <c r="VPL978" s="26"/>
      <c r="VPM978" s="26"/>
      <c r="VPN978" s="26"/>
      <c r="VPO978" s="26"/>
      <c r="VPP978" s="26"/>
      <c r="VPQ978" s="26"/>
      <c r="VPR978" s="26"/>
      <c r="VPS978" s="26"/>
      <c r="VPT978" s="26"/>
      <c r="VPU978" s="26"/>
      <c r="VPV978" s="26"/>
      <c r="VPW978" s="26"/>
      <c r="VPX978" s="26"/>
      <c r="VPY978" s="26"/>
      <c r="VPZ978" s="26"/>
      <c r="VQA978" s="26"/>
      <c r="VQB978" s="26"/>
      <c r="VQC978" s="26"/>
      <c r="VQD978" s="26"/>
      <c r="VQE978" s="26"/>
      <c r="VQF978" s="26"/>
      <c r="VQG978" s="26"/>
      <c r="VQH978" s="26"/>
      <c r="VQI978" s="26"/>
      <c r="VQJ978" s="26"/>
      <c r="VQK978" s="26"/>
      <c r="VQL978" s="26"/>
      <c r="VQM978" s="26"/>
      <c r="VQN978" s="26"/>
      <c r="VQO978" s="26"/>
      <c r="VQP978" s="26"/>
      <c r="VQQ978" s="26"/>
      <c r="VQR978" s="26"/>
      <c r="VQS978" s="26"/>
      <c r="VQT978" s="26"/>
      <c r="VQU978" s="26"/>
      <c r="VQV978" s="26"/>
      <c r="VQW978" s="26"/>
      <c r="VQX978" s="26"/>
      <c r="VQY978" s="26"/>
      <c r="VQZ978" s="26"/>
      <c r="VRA978" s="26"/>
      <c r="VRB978" s="26"/>
      <c r="VRC978" s="26"/>
      <c r="VRD978" s="26"/>
      <c r="VRE978" s="26"/>
      <c r="VRF978" s="26"/>
      <c r="VRG978" s="26"/>
      <c r="VRH978" s="26"/>
      <c r="VRI978" s="26"/>
      <c r="VRJ978" s="26"/>
      <c r="VRK978" s="26"/>
      <c r="VRL978" s="26"/>
      <c r="VRM978" s="26"/>
      <c r="VRN978" s="26"/>
      <c r="VRO978" s="26"/>
      <c r="VRP978" s="26"/>
      <c r="VRQ978" s="26"/>
      <c r="VRR978" s="26"/>
      <c r="VRS978" s="26"/>
      <c r="VRT978" s="26"/>
      <c r="VRU978" s="26"/>
      <c r="VRV978" s="26"/>
      <c r="VRW978" s="26"/>
      <c r="VRX978" s="26"/>
      <c r="VRY978" s="26"/>
      <c r="VRZ978" s="26"/>
      <c r="VSA978" s="26"/>
      <c r="VSB978" s="26"/>
      <c r="VSC978" s="26"/>
      <c r="VSD978" s="26"/>
      <c r="VSE978" s="26"/>
      <c r="VSF978" s="26"/>
      <c r="VSG978" s="26"/>
      <c r="VSH978" s="26"/>
      <c r="VSI978" s="26"/>
      <c r="VSJ978" s="26"/>
      <c r="VSK978" s="26"/>
      <c r="VSL978" s="26"/>
      <c r="VSM978" s="26"/>
      <c r="VSN978" s="26"/>
      <c r="VSO978" s="26"/>
      <c r="VSP978" s="26"/>
      <c r="VSQ978" s="26"/>
      <c r="VSR978" s="26"/>
      <c r="VSS978" s="26"/>
      <c r="VST978" s="26"/>
      <c r="VSU978" s="26"/>
      <c r="VSV978" s="26"/>
      <c r="VSW978" s="26"/>
      <c r="VSX978" s="26"/>
      <c r="VSY978" s="26"/>
      <c r="VSZ978" s="26"/>
      <c r="VTA978" s="26"/>
      <c r="VTB978" s="26"/>
      <c r="VTC978" s="26"/>
      <c r="VTD978" s="26"/>
      <c r="VTE978" s="26"/>
      <c r="VTF978" s="26"/>
      <c r="VTG978" s="26"/>
      <c r="VTH978" s="26"/>
      <c r="VTI978" s="26"/>
      <c r="VTJ978" s="26"/>
      <c r="VTK978" s="26"/>
      <c r="VTL978" s="26"/>
      <c r="VTM978" s="26"/>
      <c r="VTN978" s="26"/>
      <c r="VTO978" s="26"/>
      <c r="VTP978" s="26"/>
      <c r="VTQ978" s="26"/>
      <c r="VTR978" s="26"/>
      <c r="VTS978" s="26"/>
      <c r="VTT978" s="26"/>
      <c r="VTU978" s="26"/>
      <c r="VTV978" s="26"/>
      <c r="VTW978" s="26"/>
      <c r="VTX978" s="26"/>
      <c r="VTY978" s="26"/>
      <c r="VTZ978" s="26"/>
      <c r="VUA978" s="26"/>
      <c r="VUB978" s="26"/>
      <c r="VUC978" s="26"/>
      <c r="VUD978" s="26"/>
      <c r="VUE978" s="26"/>
      <c r="VUF978" s="26"/>
      <c r="VUG978" s="26"/>
      <c r="VUH978" s="26"/>
      <c r="VUI978" s="26"/>
      <c r="VUJ978" s="26"/>
      <c r="VUK978" s="26"/>
      <c r="VUL978" s="26"/>
      <c r="VUM978" s="26"/>
      <c r="VUN978" s="26"/>
      <c r="VUO978" s="26"/>
      <c r="VUP978" s="26"/>
      <c r="VUQ978" s="26"/>
      <c r="VUR978" s="26"/>
      <c r="VUS978" s="26"/>
      <c r="VUT978" s="26"/>
      <c r="VUU978" s="26"/>
      <c r="VUV978" s="26"/>
      <c r="VUW978" s="26"/>
      <c r="VUX978" s="26"/>
      <c r="VUY978" s="26"/>
      <c r="VUZ978" s="26"/>
      <c r="VVA978" s="26"/>
      <c r="VVB978" s="26"/>
      <c r="VVC978" s="26"/>
      <c r="VVD978" s="26"/>
      <c r="VVE978" s="26"/>
      <c r="VVF978" s="26"/>
      <c r="VVG978" s="26"/>
      <c r="VVH978" s="26"/>
      <c r="VVI978" s="26"/>
      <c r="VVJ978" s="26"/>
      <c r="VVK978" s="26"/>
      <c r="VVL978" s="26"/>
      <c r="VVM978" s="26"/>
      <c r="VVN978" s="26"/>
      <c r="VVO978" s="26"/>
      <c r="VVP978" s="26"/>
      <c r="VVQ978" s="26"/>
      <c r="VVR978" s="26"/>
      <c r="VVS978" s="26"/>
      <c r="VVT978" s="26"/>
      <c r="VVU978" s="26"/>
      <c r="VVV978" s="26"/>
      <c r="VVW978" s="26"/>
      <c r="VVX978" s="26"/>
      <c r="VVY978" s="26"/>
      <c r="VVZ978" s="26"/>
      <c r="VWA978" s="26"/>
      <c r="VWB978" s="26"/>
      <c r="VWC978" s="26"/>
      <c r="VWD978" s="26"/>
      <c r="VWE978" s="26"/>
      <c r="VWF978" s="26"/>
      <c r="VWG978" s="26"/>
      <c r="VWH978" s="26"/>
      <c r="VWI978" s="26"/>
      <c r="VWJ978" s="26"/>
      <c r="VWK978" s="26"/>
      <c r="VWL978" s="26"/>
      <c r="VWM978" s="26"/>
      <c r="VWN978" s="26"/>
      <c r="VWO978" s="26"/>
      <c r="VWP978" s="26"/>
      <c r="VWQ978" s="26"/>
      <c r="VWR978" s="26"/>
      <c r="VWS978" s="26"/>
      <c r="VWT978" s="26"/>
      <c r="VWU978" s="26"/>
      <c r="VWV978" s="26"/>
      <c r="VWW978" s="26"/>
      <c r="VWX978" s="26"/>
      <c r="VWY978" s="26"/>
      <c r="VWZ978" s="26"/>
      <c r="VXA978" s="26"/>
      <c r="VXB978" s="26"/>
      <c r="VXC978" s="26"/>
      <c r="VXD978" s="26"/>
      <c r="VXE978" s="26"/>
      <c r="VXF978" s="26"/>
      <c r="VXG978" s="26"/>
      <c r="VXH978" s="26"/>
      <c r="VXI978" s="26"/>
      <c r="VXJ978" s="26"/>
      <c r="VXK978" s="26"/>
      <c r="VXL978" s="26"/>
      <c r="VXM978" s="26"/>
      <c r="VXN978" s="26"/>
      <c r="VXO978" s="26"/>
      <c r="VXP978" s="26"/>
      <c r="VXQ978" s="26"/>
      <c r="VXR978" s="26"/>
      <c r="VXS978" s="26"/>
      <c r="VXT978" s="26"/>
      <c r="VXU978" s="26"/>
      <c r="VXV978" s="26"/>
      <c r="VXW978" s="26"/>
      <c r="VXX978" s="26"/>
      <c r="VXY978" s="26"/>
      <c r="VXZ978" s="26"/>
      <c r="VYA978" s="26"/>
      <c r="VYB978" s="26"/>
      <c r="VYC978" s="26"/>
      <c r="VYD978" s="26"/>
      <c r="VYE978" s="26"/>
      <c r="VYF978" s="26"/>
      <c r="VYG978" s="26"/>
      <c r="VYH978" s="26"/>
      <c r="VYI978" s="26"/>
      <c r="VYJ978" s="26"/>
      <c r="VYK978" s="26"/>
      <c r="VYL978" s="26"/>
      <c r="VYM978" s="26"/>
      <c r="VYN978" s="26"/>
      <c r="VYO978" s="26"/>
      <c r="VYP978" s="26"/>
      <c r="VYQ978" s="26"/>
      <c r="VYR978" s="26"/>
      <c r="VYS978" s="26"/>
      <c r="VYT978" s="26"/>
      <c r="VYU978" s="26"/>
      <c r="VYV978" s="26"/>
      <c r="VYW978" s="26"/>
      <c r="VYX978" s="26"/>
      <c r="VYY978" s="26"/>
      <c r="VYZ978" s="26"/>
      <c r="VZA978" s="26"/>
      <c r="VZB978" s="26"/>
      <c r="VZC978" s="26"/>
      <c r="VZD978" s="26"/>
      <c r="VZE978" s="26"/>
      <c r="VZF978" s="26"/>
      <c r="VZG978" s="26"/>
      <c r="VZH978" s="26"/>
      <c r="VZI978" s="26"/>
      <c r="VZJ978" s="26"/>
      <c r="VZK978" s="26"/>
      <c r="VZL978" s="26"/>
      <c r="VZM978" s="26"/>
      <c r="VZN978" s="26"/>
      <c r="VZO978" s="26"/>
      <c r="VZP978" s="26"/>
      <c r="VZQ978" s="26"/>
      <c r="VZR978" s="26"/>
      <c r="VZS978" s="26"/>
      <c r="VZT978" s="26"/>
      <c r="VZU978" s="26"/>
      <c r="VZV978" s="26"/>
      <c r="VZW978" s="26"/>
      <c r="VZX978" s="26"/>
      <c r="VZY978" s="26"/>
      <c r="VZZ978" s="26"/>
      <c r="WAA978" s="26"/>
      <c r="WAB978" s="26"/>
      <c r="WAC978" s="26"/>
      <c r="WAD978" s="26"/>
      <c r="WAE978" s="26"/>
      <c r="WAF978" s="26"/>
      <c r="WAG978" s="26"/>
      <c r="WAH978" s="26"/>
      <c r="WAI978" s="26"/>
      <c r="WAJ978" s="26"/>
      <c r="WAK978" s="26"/>
      <c r="WAL978" s="26"/>
      <c r="WAM978" s="26"/>
      <c r="WAN978" s="26"/>
      <c r="WAO978" s="26"/>
      <c r="WAP978" s="26"/>
      <c r="WAQ978" s="26"/>
      <c r="WAR978" s="26"/>
      <c r="WAS978" s="26"/>
      <c r="WAT978" s="26"/>
      <c r="WAU978" s="26"/>
      <c r="WAV978" s="26"/>
      <c r="WAW978" s="26"/>
      <c r="WAX978" s="26"/>
      <c r="WAY978" s="26"/>
      <c r="WAZ978" s="26"/>
      <c r="WBA978" s="26"/>
      <c r="WBB978" s="26"/>
      <c r="WBC978" s="26"/>
      <c r="WBD978" s="26"/>
      <c r="WBE978" s="26"/>
      <c r="WBF978" s="26"/>
      <c r="WBG978" s="26"/>
      <c r="WBH978" s="26"/>
      <c r="WBI978" s="26"/>
      <c r="WBJ978" s="26"/>
      <c r="WBK978" s="26"/>
      <c r="WBL978" s="26"/>
      <c r="WBM978" s="26"/>
      <c r="WBN978" s="26"/>
      <c r="WBO978" s="26"/>
      <c r="WBP978" s="26"/>
      <c r="WBQ978" s="26"/>
      <c r="WBR978" s="26"/>
      <c r="WBS978" s="26"/>
      <c r="WBT978" s="26"/>
      <c r="WBU978" s="26"/>
      <c r="WBV978" s="26"/>
      <c r="WBW978" s="26"/>
      <c r="WBX978" s="26"/>
      <c r="WBY978" s="26"/>
      <c r="WBZ978" s="26"/>
      <c r="WCA978" s="26"/>
      <c r="WCB978" s="26"/>
      <c r="WCC978" s="26"/>
      <c r="WCD978" s="26"/>
      <c r="WCE978" s="26"/>
      <c r="WCF978" s="26"/>
      <c r="WCG978" s="26"/>
      <c r="WCH978" s="26"/>
      <c r="WCI978" s="26"/>
      <c r="WCJ978" s="26"/>
      <c r="WCK978" s="26"/>
      <c r="WCL978" s="26"/>
      <c r="WCM978" s="26"/>
      <c r="WCN978" s="26"/>
      <c r="WCO978" s="26"/>
      <c r="WCP978" s="26"/>
      <c r="WCQ978" s="26"/>
      <c r="WCR978" s="26"/>
      <c r="WCS978" s="26"/>
      <c r="WCT978" s="26"/>
      <c r="WCU978" s="26"/>
      <c r="WCV978" s="26"/>
      <c r="WCW978" s="26"/>
      <c r="WCX978" s="26"/>
      <c r="WCY978" s="26"/>
      <c r="WCZ978" s="26"/>
      <c r="WDA978" s="26"/>
      <c r="WDB978" s="26"/>
      <c r="WDC978" s="26"/>
      <c r="WDD978" s="26"/>
      <c r="WDE978" s="26"/>
      <c r="WDF978" s="26"/>
      <c r="WDG978" s="26"/>
      <c r="WDH978" s="26"/>
      <c r="WDI978" s="26"/>
      <c r="WDJ978" s="26"/>
      <c r="WDK978" s="26"/>
      <c r="WDL978" s="26"/>
      <c r="WDM978" s="26"/>
      <c r="WDN978" s="26"/>
      <c r="WDO978" s="26"/>
      <c r="WDP978" s="26"/>
      <c r="WDQ978" s="26"/>
      <c r="WDR978" s="26"/>
      <c r="WDS978" s="26"/>
      <c r="WDT978" s="26"/>
      <c r="WDU978" s="26"/>
      <c r="WDV978" s="26"/>
      <c r="WDW978" s="26"/>
      <c r="WDX978" s="26"/>
      <c r="WDY978" s="26"/>
      <c r="WDZ978" s="26"/>
      <c r="WEA978" s="26"/>
      <c r="WEB978" s="26"/>
      <c r="WEC978" s="26"/>
      <c r="WED978" s="26"/>
      <c r="WEE978" s="26"/>
      <c r="WEF978" s="26"/>
      <c r="WEG978" s="26"/>
      <c r="WEH978" s="26"/>
      <c r="WEI978" s="26"/>
      <c r="WEJ978" s="26"/>
      <c r="WEK978" s="26"/>
      <c r="WEL978" s="26"/>
      <c r="WEM978" s="26"/>
      <c r="WEN978" s="26"/>
      <c r="WEO978" s="26"/>
      <c r="WEP978" s="26"/>
      <c r="WEQ978" s="26"/>
      <c r="WER978" s="26"/>
      <c r="WES978" s="26"/>
      <c r="WET978" s="26"/>
      <c r="WEU978" s="26"/>
      <c r="WEV978" s="26"/>
      <c r="WEW978" s="26"/>
      <c r="WEX978" s="26"/>
      <c r="WEY978" s="26"/>
      <c r="WEZ978" s="26"/>
      <c r="WFA978" s="26"/>
      <c r="WFB978" s="26"/>
      <c r="WFC978" s="26"/>
      <c r="WFD978" s="26"/>
      <c r="WFE978" s="26"/>
      <c r="WFF978" s="26"/>
      <c r="WFG978" s="26"/>
      <c r="WFH978" s="26"/>
      <c r="WFI978" s="26"/>
      <c r="WFJ978" s="26"/>
      <c r="WFK978" s="26"/>
      <c r="WFL978" s="26"/>
      <c r="WFM978" s="26"/>
      <c r="WFN978" s="26"/>
      <c r="WFO978" s="26"/>
      <c r="WFP978" s="26"/>
      <c r="WFQ978" s="26"/>
      <c r="WFR978" s="26"/>
      <c r="WFS978" s="26"/>
      <c r="WFT978" s="26"/>
      <c r="WFU978" s="26"/>
      <c r="WFV978" s="26"/>
      <c r="WFW978" s="26"/>
      <c r="WFX978" s="26"/>
      <c r="WFY978" s="26"/>
      <c r="WFZ978" s="26"/>
      <c r="WGA978" s="26"/>
      <c r="WGB978" s="26"/>
      <c r="WGC978" s="26"/>
      <c r="WGD978" s="26"/>
      <c r="WGE978" s="26"/>
      <c r="WGF978" s="26"/>
      <c r="WGG978" s="26"/>
      <c r="WGH978" s="26"/>
      <c r="WGI978" s="26"/>
      <c r="WGJ978" s="26"/>
      <c r="WGK978" s="26"/>
      <c r="WGL978" s="26"/>
      <c r="WGM978" s="26"/>
      <c r="WGN978" s="26"/>
      <c r="WGO978" s="26"/>
      <c r="WGP978" s="26"/>
      <c r="WGQ978" s="26"/>
      <c r="WGR978" s="26"/>
      <c r="WGS978" s="26"/>
      <c r="WGT978" s="26"/>
      <c r="WGU978" s="26"/>
      <c r="WGV978" s="26"/>
      <c r="WGW978" s="26"/>
      <c r="WGX978" s="26"/>
      <c r="WGY978" s="26"/>
      <c r="WGZ978" s="26"/>
      <c r="WHA978" s="26"/>
      <c r="WHB978" s="26"/>
      <c r="WHC978" s="26"/>
      <c r="WHD978" s="26"/>
      <c r="WHE978" s="26"/>
      <c r="WHF978" s="26"/>
      <c r="WHG978" s="26"/>
      <c r="WHH978" s="26"/>
      <c r="WHI978" s="26"/>
      <c r="WHJ978" s="26"/>
      <c r="WHK978" s="26"/>
      <c r="WHL978" s="26"/>
      <c r="WHM978" s="26"/>
      <c r="WHN978" s="26"/>
      <c r="WHO978" s="26"/>
      <c r="WHP978" s="26"/>
      <c r="WHQ978" s="26"/>
      <c r="WHR978" s="26"/>
      <c r="WHS978" s="26"/>
      <c r="WHT978" s="26"/>
      <c r="WHU978" s="26"/>
      <c r="WHV978" s="26"/>
      <c r="WHW978" s="26"/>
      <c r="WHX978" s="26"/>
      <c r="WHY978" s="26"/>
      <c r="WHZ978" s="26"/>
      <c r="WIA978" s="26"/>
      <c r="WIB978" s="26"/>
      <c r="WIC978" s="26"/>
      <c r="WID978" s="26"/>
      <c r="WIE978" s="26"/>
      <c r="WIF978" s="26"/>
      <c r="WIG978" s="26"/>
      <c r="WIH978" s="26"/>
      <c r="WII978" s="26"/>
      <c r="WIJ978" s="26"/>
      <c r="WIK978" s="26"/>
      <c r="WIL978" s="26"/>
      <c r="WIM978" s="26"/>
      <c r="WIN978" s="26"/>
      <c r="WIO978" s="26"/>
      <c r="WIP978" s="26"/>
      <c r="WIQ978" s="26"/>
      <c r="WIR978" s="26"/>
      <c r="WIS978" s="26"/>
      <c r="WIT978" s="26"/>
      <c r="WIU978" s="26"/>
      <c r="WIV978" s="26"/>
      <c r="WIW978" s="26"/>
      <c r="WIX978" s="26"/>
      <c r="WIY978" s="26"/>
      <c r="WIZ978" s="26"/>
      <c r="WJA978" s="26"/>
      <c r="WJB978" s="26"/>
      <c r="WJC978" s="26"/>
      <c r="WJD978" s="26"/>
      <c r="WJE978" s="26"/>
      <c r="WJF978" s="26"/>
      <c r="WJG978" s="26"/>
      <c r="WJH978" s="26"/>
      <c r="WJI978" s="26"/>
      <c r="WJJ978" s="26"/>
      <c r="WJK978" s="26"/>
      <c r="WJL978" s="26"/>
      <c r="WJM978" s="26"/>
      <c r="WJN978" s="26"/>
      <c r="WJO978" s="26"/>
      <c r="WJP978" s="26"/>
      <c r="WJQ978" s="26"/>
      <c r="WJR978" s="26"/>
      <c r="WJS978" s="26"/>
      <c r="WJT978" s="26"/>
      <c r="WJU978" s="26"/>
      <c r="WJV978" s="26"/>
      <c r="WJW978" s="26"/>
      <c r="WJX978" s="26"/>
      <c r="WJY978" s="26"/>
      <c r="WJZ978" s="26"/>
      <c r="WKA978" s="26"/>
      <c r="WKB978" s="26"/>
      <c r="WKC978" s="26"/>
      <c r="WKD978" s="26"/>
      <c r="WKE978" s="26"/>
      <c r="WKF978" s="26"/>
      <c r="WKG978" s="26"/>
      <c r="WKH978" s="26"/>
      <c r="WKI978" s="26"/>
      <c r="WKJ978" s="26"/>
      <c r="WKK978" s="26"/>
      <c r="WKL978" s="26"/>
      <c r="WKM978" s="26"/>
      <c r="WKN978" s="26"/>
      <c r="WKO978" s="26"/>
      <c r="WKP978" s="26"/>
      <c r="WKQ978" s="26"/>
      <c r="WKR978" s="26"/>
      <c r="WKS978" s="26"/>
      <c r="WKT978" s="26"/>
      <c r="WKU978" s="26"/>
      <c r="WKV978" s="26"/>
      <c r="WKW978" s="26"/>
      <c r="WKX978" s="26"/>
      <c r="WKY978" s="26"/>
      <c r="WKZ978" s="26"/>
      <c r="WLA978" s="26"/>
      <c r="WLB978" s="26"/>
      <c r="WLC978" s="26"/>
      <c r="WLD978" s="26"/>
      <c r="WLE978" s="26"/>
      <c r="WLF978" s="26"/>
      <c r="WLG978" s="26"/>
      <c r="WLH978" s="26"/>
      <c r="WLI978" s="26"/>
      <c r="WLJ978" s="26"/>
      <c r="WLK978" s="26"/>
      <c r="WLL978" s="26"/>
      <c r="WLM978" s="26"/>
      <c r="WLN978" s="26"/>
      <c r="WLO978" s="26"/>
      <c r="WLP978" s="26"/>
      <c r="WLQ978" s="26"/>
      <c r="WLR978" s="26"/>
      <c r="WLS978" s="26"/>
      <c r="WLT978" s="26"/>
      <c r="WLU978" s="26"/>
      <c r="WLV978" s="26"/>
      <c r="WLW978" s="26"/>
      <c r="WLX978" s="26"/>
      <c r="WLY978" s="26"/>
      <c r="WLZ978" s="26"/>
      <c r="WMA978" s="26"/>
      <c r="WMB978" s="26"/>
      <c r="WMC978" s="26"/>
      <c r="WMD978" s="26"/>
      <c r="WME978" s="26"/>
      <c r="WMF978" s="26"/>
      <c r="WMG978" s="26"/>
      <c r="WMH978" s="26"/>
      <c r="WMI978" s="26"/>
      <c r="WMJ978" s="26"/>
      <c r="WMK978" s="26"/>
      <c r="WML978" s="26"/>
      <c r="WMM978" s="26"/>
      <c r="WMN978" s="26"/>
      <c r="WMO978" s="26"/>
      <c r="WMP978" s="26"/>
      <c r="WMQ978" s="26"/>
      <c r="WMR978" s="26"/>
      <c r="WMS978" s="26"/>
      <c r="WMT978" s="26"/>
      <c r="WMU978" s="26"/>
      <c r="WMV978" s="26"/>
      <c r="WMW978" s="26"/>
      <c r="WMX978" s="26"/>
      <c r="WMY978" s="26"/>
      <c r="WMZ978" s="26"/>
      <c r="WNA978" s="26"/>
      <c r="WNB978" s="26"/>
      <c r="WNC978" s="26"/>
      <c r="WND978" s="26"/>
      <c r="WNE978" s="26"/>
      <c r="WNF978" s="26"/>
      <c r="WNG978" s="26"/>
      <c r="WNH978" s="26"/>
      <c r="WNI978" s="26"/>
      <c r="WNJ978" s="26"/>
      <c r="WNK978" s="26"/>
      <c r="WNL978" s="26"/>
      <c r="WNM978" s="26"/>
      <c r="WNN978" s="26"/>
      <c r="WNO978" s="26"/>
      <c r="WNP978" s="26"/>
      <c r="WNQ978" s="26"/>
      <c r="WNR978" s="26"/>
      <c r="WNS978" s="26"/>
      <c r="WNT978" s="26"/>
      <c r="WNU978" s="26"/>
      <c r="WNV978" s="26"/>
      <c r="WNW978" s="26"/>
      <c r="WNX978" s="26"/>
      <c r="WNY978" s="26"/>
      <c r="WNZ978" s="26"/>
      <c r="WOA978" s="26"/>
      <c r="WOB978" s="26"/>
      <c r="WOC978" s="26"/>
      <c r="WOD978" s="26"/>
      <c r="WOE978" s="26"/>
      <c r="WOF978" s="26"/>
      <c r="WOG978" s="26"/>
      <c r="WOH978" s="26"/>
      <c r="WOI978" s="26"/>
      <c r="WOJ978" s="26"/>
      <c r="WOK978" s="26"/>
      <c r="WOL978" s="26"/>
      <c r="WOM978" s="26"/>
      <c r="WON978" s="26"/>
      <c r="WOO978" s="26"/>
      <c r="WOP978" s="26"/>
      <c r="WOQ978" s="26"/>
      <c r="WOR978" s="26"/>
      <c r="WOS978" s="26"/>
      <c r="WOT978" s="26"/>
      <c r="WOU978" s="26"/>
      <c r="WOV978" s="26"/>
      <c r="WOW978" s="26"/>
      <c r="WOX978" s="26"/>
      <c r="WOY978" s="26"/>
      <c r="WOZ978" s="26"/>
      <c r="WPA978" s="26"/>
      <c r="WPB978" s="26"/>
      <c r="WPC978" s="26"/>
      <c r="WPD978" s="26"/>
      <c r="WPE978" s="26"/>
      <c r="WPF978" s="26"/>
      <c r="WPG978" s="26"/>
      <c r="WPH978" s="26"/>
      <c r="WPI978" s="26"/>
      <c r="WPJ978" s="26"/>
      <c r="WPK978" s="26"/>
      <c r="WPL978" s="26"/>
      <c r="WPM978" s="26"/>
      <c r="WPN978" s="26"/>
      <c r="WPO978" s="26"/>
      <c r="WPP978" s="26"/>
      <c r="WPQ978" s="26"/>
      <c r="WPR978" s="26"/>
      <c r="WPS978" s="26"/>
      <c r="WPT978" s="26"/>
      <c r="WPU978" s="26"/>
      <c r="WPV978" s="26"/>
      <c r="WPW978" s="26"/>
      <c r="WPX978" s="26"/>
      <c r="WPY978" s="26"/>
      <c r="WPZ978" s="26"/>
      <c r="WQA978" s="26"/>
      <c r="WQB978" s="26"/>
      <c r="WQC978" s="26"/>
      <c r="WQD978" s="26"/>
      <c r="WQE978" s="26"/>
      <c r="WQF978" s="26"/>
      <c r="WQG978" s="26"/>
      <c r="WQH978" s="26"/>
      <c r="WQI978" s="26"/>
      <c r="WQJ978" s="26"/>
      <c r="WQK978" s="26"/>
      <c r="WQL978" s="26"/>
      <c r="WQM978" s="26"/>
      <c r="WQN978" s="26"/>
      <c r="WQO978" s="26"/>
      <c r="WQP978" s="26"/>
      <c r="WQQ978" s="26"/>
      <c r="WQR978" s="26"/>
      <c r="WQS978" s="26"/>
      <c r="WQT978" s="26"/>
      <c r="WQU978" s="26"/>
      <c r="WQV978" s="26"/>
      <c r="WQW978" s="26"/>
      <c r="WQX978" s="26"/>
      <c r="WQY978" s="26"/>
      <c r="WQZ978" s="26"/>
      <c r="WRA978" s="26"/>
      <c r="WRB978" s="26"/>
      <c r="WRC978" s="26"/>
      <c r="WRD978" s="26"/>
      <c r="WRE978" s="26"/>
      <c r="WRF978" s="26"/>
      <c r="WRG978" s="26"/>
      <c r="WRH978" s="26"/>
      <c r="WRI978" s="26"/>
      <c r="WRJ978" s="26"/>
      <c r="WRK978" s="26"/>
      <c r="WRL978" s="26"/>
      <c r="WRM978" s="26"/>
      <c r="WRN978" s="26"/>
      <c r="WRO978" s="26"/>
      <c r="WRP978" s="26"/>
      <c r="WRQ978" s="26"/>
      <c r="WRR978" s="26"/>
      <c r="WRS978" s="26"/>
      <c r="WRT978" s="26"/>
      <c r="WRU978" s="26"/>
      <c r="WRV978" s="26"/>
      <c r="WRW978" s="26"/>
      <c r="WRX978" s="26"/>
      <c r="WRY978" s="26"/>
      <c r="WRZ978" s="26"/>
      <c r="WSA978" s="26"/>
      <c r="WSB978" s="26"/>
      <c r="WSC978" s="26"/>
      <c r="WSD978" s="26"/>
      <c r="WSE978" s="26"/>
      <c r="WSF978" s="26"/>
      <c r="WSG978" s="26"/>
      <c r="WSH978" s="26"/>
      <c r="WSI978" s="26"/>
      <c r="WSJ978" s="26"/>
      <c r="WSK978" s="26"/>
      <c r="WSL978" s="26"/>
      <c r="WSM978" s="26"/>
      <c r="WSN978" s="26"/>
      <c r="WSO978" s="26"/>
      <c r="WSP978" s="26"/>
      <c r="WSQ978" s="26"/>
      <c r="WSR978" s="26"/>
      <c r="WSS978" s="26"/>
      <c r="WST978" s="26"/>
      <c r="WSU978" s="26"/>
      <c r="WSV978" s="26"/>
      <c r="WSW978" s="26"/>
      <c r="WSX978" s="26"/>
      <c r="WSY978" s="26"/>
      <c r="WSZ978" s="26"/>
      <c r="WTA978" s="26"/>
      <c r="WTB978" s="26"/>
      <c r="WTC978" s="26"/>
      <c r="WTD978" s="26"/>
      <c r="WTE978" s="26"/>
      <c r="WTF978" s="26"/>
      <c r="WTG978" s="26"/>
      <c r="WTH978" s="26"/>
      <c r="WTI978" s="26"/>
      <c r="WTJ978" s="26"/>
      <c r="WTK978" s="26"/>
      <c r="WTL978" s="26"/>
      <c r="WTM978" s="26"/>
      <c r="WTN978" s="26"/>
      <c r="WTO978" s="26"/>
      <c r="WTP978" s="26"/>
      <c r="WTQ978" s="26"/>
      <c r="WTR978" s="26"/>
      <c r="WTS978" s="26"/>
      <c r="WTT978" s="26"/>
      <c r="WTU978" s="26"/>
      <c r="WTV978" s="26"/>
      <c r="WTW978" s="26"/>
      <c r="WTX978" s="26"/>
      <c r="WTY978" s="26"/>
      <c r="WTZ978" s="26"/>
      <c r="WUA978" s="26"/>
      <c r="WUB978" s="26"/>
      <c r="WUC978" s="26"/>
      <c r="WUD978" s="26"/>
      <c r="WUE978" s="26"/>
      <c r="WUF978" s="26"/>
      <c r="WUG978" s="26"/>
      <c r="WUH978" s="26"/>
      <c r="WUI978" s="26"/>
      <c r="WUJ978" s="26"/>
      <c r="WUK978" s="26"/>
      <c r="WUL978" s="26"/>
      <c r="WUM978" s="26"/>
      <c r="WUN978" s="26"/>
      <c r="WUO978" s="26"/>
      <c r="WUP978" s="26"/>
      <c r="WUQ978" s="26"/>
      <c r="WUR978" s="26"/>
      <c r="WUS978" s="26"/>
      <c r="WUT978" s="26"/>
      <c r="WUU978" s="26"/>
      <c r="WUV978" s="26"/>
      <c r="WUW978" s="26"/>
      <c r="WUX978" s="26"/>
      <c r="WUY978" s="26"/>
      <c r="WUZ978" s="26"/>
      <c r="WVA978" s="26"/>
      <c r="WVB978" s="26"/>
      <c r="WVC978" s="26"/>
      <c r="WVD978" s="26"/>
      <c r="WVE978" s="26"/>
      <c r="WVF978" s="26"/>
      <c r="WVG978" s="26"/>
      <c r="WVH978" s="26"/>
      <c r="WVI978" s="26"/>
      <c r="WVJ978" s="26"/>
      <c r="WVK978" s="26"/>
      <c r="WVL978" s="26"/>
      <c r="WVM978" s="26"/>
      <c r="WVN978" s="26"/>
      <c r="WVO978" s="26"/>
      <c r="WVP978" s="26"/>
      <c r="WVQ978" s="26"/>
      <c r="WVR978" s="26"/>
      <c r="WVS978" s="26"/>
      <c r="WVT978" s="26"/>
      <c r="WVU978" s="26"/>
      <c r="WVV978" s="26"/>
      <c r="WVW978" s="26"/>
      <c r="WVX978" s="26"/>
      <c r="WVY978" s="26"/>
      <c r="WVZ978" s="26"/>
      <c r="WWA978" s="26"/>
      <c r="WWB978" s="26"/>
      <c r="WWC978" s="26"/>
      <c r="WWD978" s="26"/>
      <c r="WWE978" s="26"/>
      <c r="WWF978" s="26"/>
      <c r="WWG978" s="26"/>
      <c r="WWH978" s="26"/>
      <c r="WWI978" s="26"/>
      <c r="WWJ978" s="26"/>
      <c r="WWK978" s="26"/>
      <c r="WWL978" s="26"/>
      <c r="WWM978" s="26"/>
      <c r="WWN978" s="26"/>
      <c r="WWO978" s="26"/>
      <c r="WWP978" s="26"/>
      <c r="WWQ978" s="26"/>
      <c r="WWR978" s="26"/>
      <c r="WWS978" s="26"/>
      <c r="WWT978" s="26"/>
      <c r="WWU978" s="26"/>
      <c r="WWV978" s="26"/>
      <c r="WWW978" s="26"/>
      <c r="WWX978" s="26"/>
      <c r="WWY978" s="26"/>
      <c r="WWZ978" s="26"/>
      <c r="WXA978" s="26"/>
      <c r="WXB978" s="26"/>
      <c r="WXC978" s="26"/>
      <c r="WXD978" s="26"/>
      <c r="WXE978" s="26"/>
      <c r="WXF978" s="26"/>
      <c r="WXG978" s="26"/>
      <c r="WXH978" s="26"/>
      <c r="WXI978" s="26"/>
      <c r="WXJ978" s="26"/>
      <c r="WXK978" s="26"/>
      <c r="WXL978" s="26"/>
      <c r="WXM978" s="26"/>
      <c r="WXN978" s="26"/>
      <c r="WXO978" s="26"/>
      <c r="WXP978" s="26"/>
      <c r="WXQ978" s="26"/>
      <c r="WXR978" s="26"/>
    </row>
    <row r="979" spans="1:16190" s="11" customFormat="1" x14ac:dyDescent="0.3">
      <c r="A979" s="193"/>
      <c r="B979" s="44"/>
      <c r="C979" s="194"/>
      <c r="D979" s="195"/>
      <c r="E979" s="196"/>
      <c r="F979" s="196"/>
      <c r="G979" s="197"/>
      <c r="H979" s="197"/>
      <c r="I979" s="198"/>
      <c r="J979" s="198"/>
      <c r="K979" s="199"/>
      <c r="L979" s="200"/>
      <c r="M979" s="201"/>
      <c r="N979" s="196"/>
      <c r="O979" s="196"/>
      <c r="P979" s="19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c r="AV979" s="26"/>
      <c r="AW979" s="26"/>
      <c r="AX979" s="26"/>
      <c r="AY979" s="26"/>
      <c r="AZ979" s="26"/>
      <c r="BA979" s="26"/>
      <c r="BB979" s="26"/>
      <c r="BC979" s="26"/>
      <c r="BD979" s="26"/>
      <c r="BE979" s="26"/>
      <c r="BF979" s="26"/>
      <c r="BG979" s="26"/>
      <c r="BH979" s="26"/>
      <c r="BI979" s="26"/>
      <c r="BJ979" s="26"/>
      <c r="BK979" s="26"/>
      <c r="BL979" s="26"/>
      <c r="BM979" s="26"/>
      <c r="BN979" s="26"/>
      <c r="BO979" s="26"/>
      <c r="BP979" s="26"/>
      <c r="BQ979" s="26"/>
      <c r="BR979" s="26"/>
      <c r="BS979" s="26"/>
      <c r="BT979" s="26"/>
      <c r="BU979" s="26"/>
      <c r="BV979" s="26"/>
      <c r="BW979" s="26"/>
      <c r="BX979" s="26"/>
      <c r="BY979" s="26"/>
      <c r="BZ979" s="26"/>
      <c r="CA979" s="26"/>
      <c r="CB979" s="26"/>
      <c r="CC979" s="26"/>
      <c r="CD979" s="26"/>
      <c r="CE979" s="26"/>
      <c r="CF979" s="26"/>
      <c r="CG979" s="26"/>
      <c r="CH979" s="26"/>
      <c r="CI979" s="26"/>
      <c r="CJ979" s="26"/>
      <c r="CK979" s="26"/>
      <c r="CL979" s="26"/>
      <c r="CM979" s="26"/>
      <c r="CN979" s="26"/>
      <c r="CO979" s="26"/>
      <c r="CP979" s="26"/>
      <c r="CQ979" s="26"/>
      <c r="CR979" s="26"/>
      <c r="CS979" s="26"/>
      <c r="CT979" s="26"/>
      <c r="CU979" s="26"/>
      <c r="CV979" s="26"/>
      <c r="CW979" s="26"/>
      <c r="CX979" s="26"/>
      <c r="CY979" s="26"/>
      <c r="CZ979" s="26"/>
      <c r="DA979" s="26"/>
      <c r="DB979" s="26"/>
      <c r="DC979" s="26"/>
      <c r="DD979" s="26"/>
      <c r="DE979" s="26"/>
      <c r="DF979" s="26"/>
      <c r="DG979" s="26"/>
      <c r="DH979" s="26"/>
      <c r="DI979" s="26"/>
      <c r="DJ979" s="26"/>
      <c r="DK979" s="26"/>
      <c r="DL979" s="26"/>
      <c r="DM979" s="26"/>
      <c r="DN979" s="26"/>
      <c r="DO979" s="26"/>
      <c r="DP979" s="26"/>
      <c r="DQ979" s="26"/>
      <c r="DR979" s="26"/>
      <c r="DS979" s="26"/>
      <c r="DT979" s="26"/>
      <c r="DU979" s="26"/>
      <c r="DV979" s="26"/>
      <c r="DW979" s="26"/>
      <c r="DX979" s="26"/>
      <c r="DY979" s="26"/>
      <c r="DZ979" s="26"/>
      <c r="EA979" s="26"/>
      <c r="EB979" s="26"/>
      <c r="EC979" s="26"/>
      <c r="ED979" s="26"/>
      <c r="EE979" s="26"/>
      <c r="EF979" s="26"/>
      <c r="EG979" s="26"/>
      <c r="EH979" s="26"/>
      <c r="EI979" s="26"/>
      <c r="EJ979" s="26"/>
      <c r="EK979" s="26"/>
      <c r="EL979" s="26"/>
      <c r="EM979" s="26"/>
      <c r="EN979" s="26"/>
      <c r="EO979" s="26"/>
      <c r="EP979" s="26"/>
      <c r="EQ979" s="26"/>
      <c r="ER979" s="26"/>
      <c r="ES979" s="26"/>
      <c r="ET979" s="26"/>
      <c r="EU979" s="26"/>
      <c r="EV979" s="26"/>
      <c r="EW979" s="26"/>
      <c r="EX979" s="26"/>
      <c r="EY979" s="26"/>
      <c r="EZ979" s="26"/>
      <c r="FA979" s="26"/>
      <c r="FB979" s="26"/>
      <c r="FC979" s="26"/>
      <c r="FD979" s="26"/>
      <c r="FE979" s="26"/>
      <c r="FF979" s="26"/>
      <c r="FG979" s="26"/>
      <c r="FH979" s="26"/>
      <c r="FI979" s="26"/>
      <c r="FJ979" s="26"/>
      <c r="FK979" s="26"/>
      <c r="FL979" s="26"/>
      <c r="FM979" s="26"/>
      <c r="FN979" s="26"/>
      <c r="FO979" s="26"/>
      <c r="FP979" s="26"/>
      <c r="FQ979" s="26"/>
      <c r="FR979" s="26"/>
      <c r="FS979" s="26"/>
      <c r="FT979" s="26"/>
      <c r="FU979" s="26"/>
      <c r="FV979" s="26"/>
      <c r="FW979" s="26"/>
      <c r="FX979" s="26"/>
      <c r="FY979" s="26"/>
      <c r="FZ979" s="26"/>
      <c r="GA979" s="26"/>
      <c r="GB979" s="26"/>
      <c r="GC979" s="26"/>
      <c r="GD979" s="26"/>
      <c r="GE979" s="26"/>
      <c r="GF979" s="26"/>
      <c r="GG979" s="26"/>
      <c r="GH979" s="26"/>
      <c r="GI979" s="26"/>
      <c r="GJ979" s="26"/>
      <c r="GK979" s="26"/>
      <c r="GL979" s="26"/>
      <c r="GM979" s="26"/>
      <c r="GN979" s="26"/>
      <c r="GO979" s="26"/>
      <c r="GP979" s="26"/>
      <c r="GQ979" s="26"/>
      <c r="GR979" s="26"/>
      <c r="GS979" s="26"/>
      <c r="GT979" s="26"/>
      <c r="GU979" s="26"/>
      <c r="GV979" s="26"/>
      <c r="GW979" s="26"/>
      <c r="GX979" s="26"/>
      <c r="GY979" s="26"/>
      <c r="GZ979" s="26"/>
      <c r="HA979" s="26"/>
      <c r="HB979" s="26"/>
      <c r="HC979" s="26"/>
      <c r="HD979" s="26"/>
      <c r="HE979" s="26"/>
      <c r="HF979" s="26"/>
      <c r="HG979" s="26"/>
      <c r="HH979" s="26"/>
      <c r="HI979" s="26"/>
      <c r="HJ979" s="26"/>
      <c r="HK979" s="26"/>
      <c r="HL979" s="26"/>
      <c r="HM979" s="26"/>
      <c r="HN979" s="26"/>
      <c r="HO979" s="26"/>
      <c r="HP979" s="26"/>
      <c r="HQ979" s="26"/>
      <c r="HR979" s="26"/>
      <c r="HS979" s="26"/>
      <c r="HT979" s="26"/>
      <c r="HU979" s="26"/>
      <c r="HV979" s="26"/>
      <c r="HW979" s="26"/>
      <c r="HX979" s="26"/>
      <c r="HY979" s="26"/>
      <c r="HZ979" s="26"/>
      <c r="IA979" s="26"/>
      <c r="IB979" s="26"/>
      <c r="IC979" s="26"/>
      <c r="ID979" s="26"/>
      <c r="IE979" s="26"/>
      <c r="IF979" s="26"/>
      <c r="IG979" s="26"/>
      <c r="IH979" s="26"/>
      <c r="II979" s="26"/>
      <c r="IJ979" s="26"/>
      <c r="IK979" s="26"/>
      <c r="IL979" s="26"/>
      <c r="IM979" s="26"/>
      <c r="IN979" s="26"/>
      <c r="IO979" s="26"/>
      <c r="IP979" s="26"/>
      <c r="IQ979" s="26"/>
      <c r="IR979" s="26"/>
      <c r="IS979" s="26"/>
      <c r="IT979" s="26"/>
      <c r="IU979" s="26"/>
      <c r="IV979" s="26"/>
      <c r="IW979" s="26"/>
      <c r="IX979" s="26"/>
      <c r="IY979" s="26"/>
      <c r="IZ979" s="26"/>
      <c r="JA979" s="26"/>
      <c r="JB979" s="26"/>
      <c r="JC979" s="26"/>
      <c r="JD979" s="26"/>
      <c r="JE979" s="26"/>
      <c r="JF979" s="26"/>
      <c r="JG979" s="26"/>
      <c r="JH979" s="26"/>
      <c r="JI979" s="26"/>
      <c r="JJ979" s="26"/>
      <c r="JK979" s="26"/>
      <c r="JL979" s="26"/>
      <c r="JM979" s="26"/>
      <c r="JN979" s="26"/>
      <c r="JO979" s="26"/>
      <c r="JP979" s="26"/>
      <c r="JQ979" s="26"/>
      <c r="JR979" s="26"/>
      <c r="JS979" s="26"/>
      <c r="JT979" s="26"/>
      <c r="JU979" s="26"/>
      <c r="JV979" s="26"/>
      <c r="JW979" s="26"/>
      <c r="JX979" s="26"/>
      <c r="JY979" s="26"/>
      <c r="JZ979" s="26"/>
      <c r="KA979" s="26"/>
      <c r="KB979" s="26"/>
      <c r="KC979" s="26"/>
      <c r="KD979" s="26"/>
      <c r="KE979" s="26"/>
      <c r="KF979" s="26"/>
      <c r="KG979" s="26"/>
      <c r="KH979" s="26"/>
      <c r="KI979" s="26"/>
      <c r="KJ979" s="26"/>
      <c r="KK979" s="26"/>
      <c r="KL979" s="26"/>
      <c r="KM979" s="26"/>
      <c r="KN979" s="26"/>
      <c r="KO979" s="26"/>
      <c r="KP979" s="26"/>
      <c r="KQ979" s="26"/>
      <c r="KR979" s="26"/>
      <c r="KS979" s="26"/>
      <c r="KT979" s="26"/>
      <c r="KU979" s="26"/>
      <c r="KV979" s="26"/>
      <c r="KW979" s="26"/>
      <c r="KX979" s="26"/>
      <c r="KY979" s="26"/>
      <c r="KZ979" s="26"/>
      <c r="LA979" s="26"/>
      <c r="LB979" s="26"/>
      <c r="LC979" s="26"/>
      <c r="LD979" s="26"/>
      <c r="LE979" s="26"/>
      <c r="LF979" s="26"/>
      <c r="LG979" s="26"/>
      <c r="LH979" s="26"/>
      <c r="LI979" s="26"/>
      <c r="LJ979" s="26"/>
      <c r="LK979" s="26"/>
      <c r="LL979" s="26"/>
      <c r="LM979" s="26"/>
      <c r="LN979" s="26"/>
      <c r="LO979" s="26"/>
      <c r="LP979" s="26"/>
      <c r="LQ979" s="26"/>
      <c r="LR979" s="26"/>
      <c r="LS979" s="26"/>
      <c r="LT979" s="26"/>
      <c r="LU979" s="26"/>
      <c r="LV979" s="26"/>
      <c r="LW979" s="26"/>
      <c r="LX979" s="26"/>
      <c r="LY979" s="26"/>
      <c r="LZ979" s="26"/>
      <c r="MA979" s="26"/>
      <c r="MB979" s="26"/>
      <c r="MC979" s="26"/>
      <c r="MD979" s="26"/>
      <c r="ME979" s="26"/>
      <c r="MF979" s="26"/>
      <c r="MG979" s="26"/>
      <c r="MH979" s="26"/>
      <c r="MI979" s="26"/>
      <c r="MJ979" s="26"/>
      <c r="MK979" s="26"/>
      <c r="ML979" s="26"/>
      <c r="MM979" s="26"/>
      <c r="MN979" s="26"/>
      <c r="MO979" s="26"/>
      <c r="MP979" s="26"/>
      <c r="MQ979" s="26"/>
      <c r="MR979" s="26"/>
      <c r="MS979" s="26"/>
      <c r="MT979" s="26"/>
      <c r="MU979" s="26"/>
      <c r="MV979" s="26"/>
      <c r="MW979" s="26"/>
      <c r="MX979" s="26"/>
      <c r="MY979" s="26"/>
      <c r="MZ979" s="26"/>
      <c r="NA979" s="26"/>
      <c r="NB979" s="26"/>
      <c r="NC979" s="26"/>
      <c r="ND979" s="26"/>
      <c r="NE979" s="26"/>
      <c r="NF979" s="26"/>
      <c r="NG979" s="26"/>
      <c r="NH979" s="26"/>
      <c r="NI979" s="26"/>
      <c r="NJ979" s="26"/>
      <c r="NK979" s="26"/>
      <c r="NL979" s="26"/>
      <c r="NM979" s="26"/>
      <c r="NN979" s="26"/>
      <c r="NO979" s="26"/>
      <c r="NP979" s="26"/>
      <c r="NQ979" s="26"/>
      <c r="NR979" s="26"/>
      <c r="NS979" s="26"/>
      <c r="NT979" s="26"/>
      <c r="NU979" s="26"/>
      <c r="NV979" s="26"/>
      <c r="NW979" s="26"/>
      <c r="NX979" s="26"/>
      <c r="NY979" s="26"/>
      <c r="NZ979" s="26"/>
      <c r="OA979" s="26"/>
      <c r="OB979" s="26"/>
      <c r="OC979" s="26"/>
      <c r="OD979" s="26"/>
      <c r="OE979" s="26"/>
      <c r="OF979" s="26"/>
      <c r="OG979" s="26"/>
      <c r="OH979" s="26"/>
      <c r="OI979" s="26"/>
      <c r="OJ979" s="26"/>
      <c r="OK979" s="26"/>
      <c r="OL979" s="26"/>
      <c r="OM979" s="26"/>
      <c r="ON979" s="26"/>
      <c r="OO979" s="26"/>
      <c r="OP979" s="26"/>
      <c r="OQ979" s="26"/>
      <c r="OR979" s="26"/>
      <c r="OS979" s="26"/>
      <c r="OT979" s="26"/>
      <c r="OU979" s="26"/>
      <c r="OV979" s="26"/>
      <c r="OW979" s="26"/>
      <c r="OX979" s="26"/>
      <c r="OY979" s="26"/>
      <c r="OZ979" s="26"/>
      <c r="PA979" s="26"/>
      <c r="PB979" s="26"/>
      <c r="PC979" s="26"/>
      <c r="PD979" s="26"/>
      <c r="PE979" s="26"/>
      <c r="PF979" s="26"/>
      <c r="PG979" s="26"/>
      <c r="PH979" s="26"/>
      <c r="PI979" s="26"/>
      <c r="PJ979" s="26"/>
      <c r="PK979" s="26"/>
      <c r="PL979" s="26"/>
      <c r="PM979" s="26"/>
      <c r="PN979" s="26"/>
      <c r="PO979" s="26"/>
      <c r="PP979" s="26"/>
      <c r="PQ979" s="26"/>
      <c r="PR979" s="26"/>
      <c r="PS979" s="26"/>
      <c r="PT979" s="26"/>
      <c r="PU979" s="26"/>
      <c r="PV979" s="26"/>
      <c r="PW979" s="26"/>
      <c r="PX979" s="26"/>
      <c r="PY979" s="26"/>
      <c r="PZ979" s="26"/>
      <c r="QA979" s="26"/>
      <c r="QB979" s="26"/>
      <c r="QC979" s="26"/>
      <c r="QD979" s="26"/>
      <c r="QE979" s="26"/>
      <c r="QF979" s="26"/>
      <c r="QG979" s="26"/>
      <c r="QH979" s="26"/>
      <c r="QI979" s="26"/>
      <c r="QJ979" s="26"/>
      <c r="QK979" s="26"/>
      <c r="QL979" s="26"/>
      <c r="QM979" s="26"/>
      <c r="QN979" s="26"/>
      <c r="QO979" s="26"/>
      <c r="QP979" s="26"/>
      <c r="QQ979" s="26"/>
      <c r="QR979" s="26"/>
      <c r="QS979" s="26"/>
      <c r="QT979" s="26"/>
      <c r="QU979" s="26"/>
      <c r="QV979" s="26"/>
      <c r="QW979" s="26"/>
      <c r="QX979" s="26"/>
      <c r="QY979" s="26"/>
      <c r="QZ979" s="26"/>
      <c r="RA979" s="26"/>
      <c r="RB979" s="26"/>
      <c r="RC979" s="26"/>
      <c r="RD979" s="26"/>
      <c r="RE979" s="26"/>
      <c r="RF979" s="26"/>
      <c r="RG979" s="26"/>
      <c r="RH979" s="26"/>
      <c r="RI979" s="26"/>
      <c r="RJ979" s="26"/>
      <c r="RK979" s="26"/>
      <c r="RL979" s="26"/>
      <c r="RM979" s="26"/>
      <c r="RN979" s="26"/>
      <c r="RO979" s="26"/>
      <c r="RP979" s="26"/>
      <c r="RQ979" s="26"/>
      <c r="RR979" s="26"/>
      <c r="RS979" s="26"/>
      <c r="RT979" s="26"/>
      <c r="RU979" s="26"/>
      <c r="RV979" s="26"/>
      <c r="RW979" s="26"/>
      <c r="RX979" s="26"/>
      <c r="RY979" s="26"/>
      <c r="RZ979" s="26"/>
      <c r="SA979" s="26"/>
      <c r="SB979" s="26"/>
      <c r="SC979" s="26"/>
      <c r="SD979" s="26"/>
      <c r="SE979" s="26"/>
      <c r="SF979" s="26"/>
      <c r="SG979" s="26"/>
      <c r="SH979" s="26"/>
      <c r="SI979" s="26"/>
      <c r="SJ979" s="26"/>
      <c r="SK979" s="26"/>
      <c r="SL979" s="26"/>
      <c r="SM979" s="26"/>
      <c r="SN979" s="26"/>
      <c r="SO979" s="26"/>
      <c r="SP979" s="26"/>
      <c r="SQ979" s="26"/>
      <c r="SR979" s="26"/>
      <c r="SS979" s="26"/>
      <c r="ST979" s="26"/>
      <c r="SU979" s="26"/>
      <c r="SV979" s="26"/>
      <c r="SW979" s="26"/>
      <c r="SX979" s="26"/>
      <c r="SY979" s="26"/>
      <c r="SZ979" s="26"/>
      <c r="TA979" s="26"/>
      <c r="TB979" s="26"/>
      <c r="TC979" s="26"/>
      <c r="TD979" s="26"/>
      <c r="TE979" s="26"/>
      <c r="TF979" s="26"/>
      <c r="TG979" s="26"/>
      <c r="TH979" s="26"/>
      <c r="TI979" s="26"/>
      <c r="TJ979" s="26"/>
      <c r="TK979" s="26"/>
      <c r="TL979" s="26"/>
      <c r="TM979" s="26"/>
      <c r="TN979" s="26"/>
      <c r="TO979" s="26"/>
      <c r="TP979" s="26"/>
      <c r="TQ979" s="26"/>
      <c r="TR979" s="26"/>
      <c r="TS979" s="26"/>
      <c r="TT979" s="26"/>
      <c r="TU979" s="26"/>
      <c r="TV979" s="26"/>
      <c r="TW979" s="26"/>
      <c r="TX979" s="26"/>
      <c r="TY979" s="26"/>
      <c r="TZ979" s="26"/>
      <c r="UA979" s="26"/>
      <c r="UB979" s="26"/>
      <c r="UC979" s="26"/>
      <c r="UD979" s="26"/>
      <c r="UE979" s="26"/>
      <c r="UF979" s="26"/>
      <c r="UG979" s="26"/>
      <c r="UH979" s="26"/>
      <c r="UI979" s="26"/>
      <c r="UJ979" s="26"/>
      <c r="UK979" s="26"/>
      <c r="UL979" s="26"/>
      <c r="UM979" s="26"/>
      <c r="UN979" s="26"/>
      <c r="UO979" s="26"/>
      <c r="UP979" s="26"/>
      <c r="UQ979" s="26"/>
      <c r="UR979" s="26"/>
      <c r="US979" s="26"/>
      <c r="UT979" s="26"/>
      <c r="UU979" s="26"/>
      <c r="UV979" s="26"/>
      <c r="UW979" s="26"/>
      <c r="UX979" s="26"/>
      <c r="UY979" s="26"/>
      <c r="UZ979" s="26"/>
      <c r="VA979" s="26"/>
      <c r="VB979" s="26"/>
      <c r="VC979" s="26"/>
      <c r="VD979" s="26"/>
      <c r="VE979" s="26"/>
      <c r="VF979" s="26"/>
      <c r="VG979" s="26"/>
      <c r="VH979" s="26"/>
      <c r="VI979" s="26"/>
      <c r="VJ979" s="26"/>
      <c r="VK979" s="26"/>
      <c r="VL979" s="26"/>
      <c r="VM979" s="26"/>
      <c r="VN979" s="26"/>
      <c r="VO979" s="26"/>
      <c r="VP979" s="26"/>
      <c r="VQ979" s="26"/>
      <c r="VR979" s="26"/>
      <c r="VS979" s="26"/>
      <c r="VT979" s="26"/>
      <c r="VU979" s="26"/>
      <c r="VV979" s="26"/>
      <c r="VW979" s="26"/>
      <c r="VX979" s="26"/>
      <c r="VY979" s="26"/>
      <c r="VZ979" s="26"/>
      <c r="WA979" s="26"/>
      <c r="WB979" s="26"/>
      <c r="WC979" s="26"/>
      <c r="WD979" s="26"/>
      <c r="WE979" s="26"/>
      <c r="WF979" s="26"/>
      <c r="WG979" s="26"/>
      <c r="WH979" s="26"/>
      <c r="WI979" s="26"/>
      <c r="WJ979" s="26"/>
      <c r="WK979" s="26"/>
      <c r="WL979" s="26"/>
      <c r="WM979" s="26"/>
      <c r="WN979" s="26"/>
      <c r="WO979" s="26"/>
      <c r="WP979" s="26"/>
      <c r="WQ979" s="26"/>
      <c r="WR979" s="26"/>
      <c r="WS979" s="26"/>
      <c r="WT979" s="26"/>
      <c r="WU979" s="26"/>
      <c r="WV979" s="26"/>
      <c r="WW979" s="26"/>
      <c r="WX979" s="26"/>
      <c r="WY979" s="26"/>
      <c r="WZ979" s="26"/>
      <c r="XA979" s="26"/>
      <c r="XB979" s="26"/>
      <c r="XC979" s="26"/>
      <c r="XD979" s="26"/>
      <c r="XE979" s="26"/>
      <c r="XF979" s="26"/>
      <c r="XG979" s="26"/>
      <c r="XH979" s="26"/>
      <c r="XI979" s="26"/>
      <c r="XJ979" s="26"/>
      <c r="XK979" s="26"/>
      <c r="XL979" s="26"/>
      <c r="XM979" s="26"/>
      <c r="XN979" s="26"/>
      <c r="XO979" s="26"/>
      <c r="XP979" s="26"/>
      <c r="XQ979" s="26"/>
      <c r="XR979" s="26"/>
      <c r="XS979" s="26"/>
      <c r="XT979" s="26"/>
      <c r="XU979" s="26"/>
      <c r="XV979" s="26"/>
      <c r="XW979" s="26"/>
      <c r="XX979" s="26"/>
      <c r="XY979" s="26"/>
      <c r="XZ979" s="26"/>
      <c r="YA979" s="26"/>
      <c r="YB979" s="26"/>
      <c r="YC979" s="26"/>
      <c r="YD979" s="26"/>
      <c r="YE979" s="26"/>
      <c r="YF979" s="26"/>
      <c r="YG979" s="26"/>
      <c r="YH979" s="26"/>
      <c r="YI979" s="26"/>
      <c r="YJ979" s="26"/>
      <c r="YK979" s="26"/>
      <c r="YL979" s="26"/>
      <c r="YM979" s="26"/>
      <c r="YN979" s="26"/>
      <c r="YO979" s="26"/>
      <c r="YP979" s="26"/>
      <c r="YQ979" s="26"/>
      <c r="YR979" s="26"/>
      <c r="YS979" s="26"/>
      <c r="YT979" s="26"/>
      <c r="YU979" s="26"/>
      <c r="YV979" s="26"/>
      <c r="YW979" s="26"/>
      <c r="YX979" s="26"/>
      <c r="YY979" s="26"/>
      <c r="YZ979" s="26"/>
      <c r="ZA979" s="26"/>
      <c r="ZB979" s="26"/>
      <c r="ZC979" s="26"/>
      <c r="ZD979" s="26"/>
      <c r="ZE979" s="26"/>
      <c r="ZF979" s="26"/>
      <c r="ZG979" s="26"/>
      <c r="ZH979" s="26"/>
      <c r="ZI979" s="26"/>
      <c r="ZJ979" s="26"/>
      <c r="ZK979" s="26"/>
      <c r="ZL979" s="26"/>
      <c r="ZM979" s="26"/>
      <c r="ZN979" s="26"/>
      <c r="ZO979" s="26"/>
      <c r="ZP979" s="26"/>
      <c r="ZQ979" s="26"/>
      <c r="ZR979" s="26"/>
      <c r="ZS979" s="26"/>
      <c r="ZT979" s="26"/>
      <c r="ZU979" s="26"/>
      <c r="ZV979" s="26"/>
      <c r="ZW979" s="26"/>
      <c r="ZX979" s="26"/>
      <c r="ZY979" s="26"/>
      <c r="ZZ979" s="26"/>
      <c r="AAA979" s="26"/>
      <c r="AAB979" s="26"/>
      <c r="AAC979" s="26"/>
      <c r="AAD979" s="26"/>
      <c r="AAE979" s="26"/>
      <c r="AAF979" s="26"/>
      <c r="AAG979" s="26"/>
      <c r="AAH979" s="26"/>
      <c r="AAI979" s="26"/>
      <c r="AAJ979" s="26"/>
      <c r="AAK979" s="26"/>
      <c r="AAL979" s="26"/>
      <c r="AAM979" s="26"/>
      <c r="AAN979" s="26"/>
      <c r="AAO979" s="26"/>
      <c r="AAP979" s="26"/>
      <c r="AAQ979" s="26"/>
      <c r="AAR979" s="26"/>
      <c r="AAS979" s="26"/>
      <c r="AAT979" s="26"/>
      <c r="AAU979" s="26"/>
      <c r="AAV979" s="26"/>
      <c r="AAW979" s="26"/>
      <c r="AAX979" s="26"/>
      <c r="AAY979" s="26"/>
      <c r="AAZ979" s="26"/>
      <c r="ABA979" s="26"/>
      <c r="ABB979" s="26"/>
      <c r="ABC979" s="26"/>
      <c r="ABD979" s="26"/>
      <c r="ABE979" s="26"/>
      <c r="ABF979" s="26"/>
      <c r="ABG979" s="26"/>
      <c r="ABH979" s="26"/>
      <c r="ABI979" s="26"/>
      <c r="ABJ979" s="26"/>
      <c r="ABK979" s="26"/>
      <c r="ABL979" s="26"/>
      <c r="ABM979" s="26"/>
      <c r="ABN979" s="26"/>
      <c r="ABO979" s="26"/>
      <c r="ABP979" s="26"/>
      <c r="ABQ979" s="26"/>
      <c r="ABR979" s="26"/>
      <c r="ABS979" s="26"/>
      <c r="ABT979" s="26"/>
      <c r="ABU979" s="26"/>
      <c r="ABV979" s="26"/>
      <c r="ABW979" s="26"/>
      <c r="ABX979" s="26"/>
      <c r="ABY979" s="26"/>
      <c r="ABZ979" s="26"/>
      <c r="ACA979" s="26"/>
      <c r="ACB979" s="26"/>
      <c r="ACC979" s="26"/>
      <c r="ACD979" s="26"/>
      <c r="ACE979" s="26"/>
      <c r="ACF979" s="26"/>
      <c r="ACG979" s="26"/>
      <c r="ACH979" s="26"/>
      <c r="ACI979" s="26"/>
      <c r="ACJ979" s="26"/>
      <c r="ACK979" s="26"/>
      <c r="ACL979" s="26"/>
      <c r="ACM979" s="26"/>
      <c r="ACN979" s="26"/>
      <c r="ACO979" s="26"/>
      <c r="ACP979" s="26"/>
      <c r="ACQ979" s="26"/>
      <c r="ACR979" s="26"/>
      <c r="ACS979" s="26"/>
      <c r="ACT979" s="26"/>
      <c r="ACU979" s="26"/>
      <c r="ACV979" s="26"/>
      <c r="ACW979" s="26"/>
      <c r="ACX979" s="26"/>
      <c r="ACY979" s="26"/>
      <c r="ACZ979" s="26"/>
      <c r="ADA979" s="26"/>
      <c r="ADB979" s="26"/>
      <c r="ADC979" s="26"/>
      <c r="ADD979" s="26"/>
      <c r="ADE979" s="26"/>
      <c r="ADF979" s="26"/>
      <c r="ADG979" s="26"/>
      <c r="ADH979" s="26"/>
      <c r="ADI979" s="26"/>
      <c r="ADJ979" s="26"/>
      <c r="ADK979" s="26"/>
      <c r="ADL979" s="26"/>
      <c r="ADM979" s="26"/>
      <c r="ADN979" s="26"/>
      <c r="ADO979" s="26"/>
      <c r="ADP979" s="26"/>
      <c r="ADQ979" s="26"/>
      <c r="ADR979" s="26"/>
      <c r="ADS979" s="26"/>
      <c r="ADT979" s="26"/>
      <c r="ADU979" s="26"/>
      <c r="ADV979" s="26"/>
      <c r="ADW979" s="26"/>
      <c r="ADX979" s="26"/>
      <c r="ADY979" s="26"/>
      <c r="ADZ979" s="26"/>
      <c r="AEA979" s="26"/>
      <c r="AEB979" s="26"/>
      <c r="AEC979" s="26"/>
      <c r="AED979" s="26"/>
      <c r="AEE979" s="26"/>
      <c r="AEF979" s="26"/>
      <c r="AEG979" s="26"/>
      <c r="AEH979" s="26"/>
      <c r="AEI979" s="26"/>
      <c r="AEJ979" s="26"/>
      <c r="AEK979" s="26"/>
      <c r="AEL979" s="26"/>
      <c r="AEM979" s="26"/>
      <c r="AEN979" s="26"/>
      <c r="AEO979" s="26"/>
      <c r="AEP979" s="26"/>
      <c r="AEQ979" s="26"/>
      <c r="AER979" s="26"/>
      <c r="AES979" s="26"/>
      <c r="AET979" s="26"/>
      <c r="AEU979" s="26"/>
      <c r="AEV979" s="26"/>
      <c r="AEW979" s="26"/>
      <c r="AEX979" s="26"/>
      <c r="AEY979" s="26"/>
      <c r="AEZ979" s="26"/>
      <c r="AFA979" s="26"/>
      <c r="AFB979" s="26"/>
      <c r="AFC979" s="26"/>
      <c r="AFD979" s="26"/>
      <c r="AFE979" s="26"/>
      <c r="AFF979" s="26"/>
      <c r="AFG979" s="26"/>
      <c r="AFH979" s="26"/>
      <c r="AFI979" s="26"/>
      <c r="AFJ979" s="26"/>
      <c r="AFK979" s="26"/>
      <c r="AFL979" s="26"/>
      <c r="AFM979" s="26"/>
      <c r="AFN979" s="26"/>
      <c r="AFO979" s="26"/>
      <c r="AFP979" s="26"/>
      <c r="AFQ979" s="26"/>
      <c r="AFR979" s="26"/>
      <c r="AFS979" s="26"/>
      <c r="AFT979" s="26"/>
      <c r="AFU979" s="26"/>
      <c r="AFV979" s="26"/>
      <c r="AFW979" s="26"/>
      <c r="AFX979" s="26"/>
      <c r="AFY979" s="26"/>
      <c r="AFZ979" s="26"/>
      <c r="AGA979" s="26"/>
      <c r="AGB979" s="26"/>
      <c r="AGC979" s="26"/>
      <c r="AGD979" s="26"/>
      <c r="AGE979" s="26"/>
      <c r="AGF979" s="26"/>
      <c r="AGG979" s="26"/>
      <c r="AGH979" s="26"/>
      <c r="AGI979" s="26"/>
      <c r="AGJ979" s="26"/>
      <c r="AGK979" s="26"/>
      <c r="AGL979" s="26"/>
      <c r="AGM979" s="26"/>
      <c r="AGN979" s="26"/>
      <c r="AGO979" s="26"/>
      <c r="AGP979" s="26"/>
      <c r="AGQ979" s="26"/>
      <c r="AGR979" s="26"/>
      <c r="AGS979" s="26"/>
      <c r="AGT979" s="26"/>
      <c r="AGU979" s="26"/>
      <c r="AGV979" s="26"/>
      <c r="AGW979" s="26"/>
      <c r="AGX979" s="26"/>
      <c r="AGY979" s="26"/>
      <c r="AGZ979" s="26"/>
      <c r="AHA979" s="26"/>
      <c r="AHB979" s="26"/>
      <c r="AHC979" s="26"/>
      <c r="AHD979" s="26"/>
      <c r="AHE979" s="26"/>
      <c r="AHF979" s="26"/>
      <c r="AHG979" s="26"/>
      <c r="AHH979" s="26"/>
      <c r="AHI979" s="26"/>
      <c r="AHJ979" s="26"/>
      <c r="AHK979" s="26"/>
      <c r="AHL979" s="26"/>
      <c r="AHM979" s="26"/>
      <c r="AHN979" s="26"/>
      <c r="AHO979" s="26"/>
      <c r="AHP979" s="26"/>
      <c r="AHQ979" s="26"/>
      <c r="AHR979" s="26"/>
      <c r="AHS979" s="26"/>
      <c r="AHT979" s="26"/>
      <c r="AHU979" s="26"/>
      <c r="AHV979" s="26"/>
      <c r="AHW979" s="26"/>
      <c r="AHX979" s="26"/>
      <c r="AHY979" s="26"/>
      <c r="AHZ979" s="26"/>
      <c r="AIA979" s="26"/>
      <c r="AIB979" s="26"/>
      <c r="AIC979" s="26"/>
      <c r="AID979" s="26"/>
      <c r="AIE979" s="26"/>
      <c r="AIF979" s="26"/>
      <c r="AIG979" s="26"/>
      <c r="AIH979" s="26"/>
      <c r="AII979" s="26"/>
      <c r="AIJ979" s="26"/>
      <c r="AIK979" s="26"/>
      <c r="AIL979" s="26"/>
      <c r="AIM979" s="26"/>
      <c r="AIN979" s="26"/>
      <c r="AIO979" s="26"/>
      <c r="AIP979" s="26"/>
      <c r="AIQ979" s="26"/>
      <c r="AIR979" s="26"/>
      <c r="AIS979" s="26"/>
      <c r="AIT979" s="26"/>
      <c r="AIU979" s="26"/>
      <c r="AIV979" s="26"/>
      <c r="AIW979" s="26"/>
      <c r="AIX979" s="26"/>
      <c r="AIY979" s="26"/>
      <c r="AIZ979" s="26"/>
      <c r="AJA979" s="26"/>
      <c r="AJB979" s="26"/>
      <c r="AJC979" s="26"/>
      <c r="AJD979" s="26"/>
      <c r="AJE979" s="26"/>
      <c r="AJF979" s="26"/>
      <c r="AJG979" s="26"/>
      <c r="AJH979" s="26"/>
      <c r="AJI979" s="26"/>
      <c r="AJJ979" s="26"/>
      <c r="AJK979" s="26"/>
      <c r="AJL979" s="26"/>
      <c r="AJM979" s="26"/>
      <c r="AJN979" s="26"/>
      <c r="AJO979" s="26"/>
      <c r="AJP979" s="26"/>
      <c r="AJQ979" s="26"/>
      <c r="AJR979" s="26"/>
      <c r="AJS979" s="26"/>
      <c r="AJT979" s="26"/>
      <c r="AJU979" s="26"/>
      <c r="AJV979" s="26"/>
      <c r="AJW979" s="26"/>
      <c r="AJX979" s="26"/>
      <c r="AJY979" s="26"/>
      <c r="AJZ979" s="26"/>
      <c r="AKA979" s="26"/>
      <c r="AKB979" s="26"/>
      <c r="AKC979" s="26"/>
      <c r="AKD979" s="26"/>
      <c r="AKE979" s="26"/>
      <c r="AKF979" s="26"/>
      <c r="AKG979" s="26"/>
      <c r="AKH979" s="26"/>
      <c r="AKI979" s="26"/>
      <c r="AKJ979" s="26"/>
      <c r="AKK979" s="26"/>
      <c r="AKL979" s="26"/>
      <c r="AKM979" s="26"/>
      <c r="AKN979" s="26"/>
      <c r="AKO979" s="26"/>
      <c r="AKP979" s="26"/>
      <c r="AKQ979" s="26"/>
      <c r="AKR979" s="26"/>
      <c r="AKS979" s="26"/>
      <c r="AKT979" s="26"/>
      <c r="AKU979" s="26"/>
      <c r="AKV979" s="26"/>
      <c r="AKW979" s="26"/>
      <c r="AKX979" s="26"/>
      <c r="AKY979" s="26"/>
      <c r="AKZ979" s="26"/>
      <c r="ALA979" s="26"/>
      <c r="ALB979" s="26"/>
      <c r="ALC979" s="26"/>
      <c r="ALD979" s="26"/>
      <c r="ALE979" s="26"/>
      <c r="ALF979" s="26"/>
      <c r="ALG979" s="26"/>
      <c r="ALH979" s="26"/>
      <c r="ALI979" s="26"/>
      <c r="ALJ979" s="26"/>
      <c r="ALK979" s="26"/>
      <c r="ALL979" s="26"/>
      <c r="ALM979" s="26"/>
      <c r="ALN979" s="26"/>
      <c r="ALO979" s="26"/>
      <c r="ALP979" s="26"/>
      <c r="ALQ979" s="26"/>
      <c r="ALR979" s="26"/>
      <c r="ALS979" s="26"/>
      <c r="ALT979" s="26"/>
      <c r="ALU979" s="26"/>
      <c r="ALV979" s="26"/>
      <c r="ALW979" s="26"/>
      <c r="ALX979" s="26"/>
      <c r="ALY979" s="26"/>
      <c r="ALZ979" s="26"/>
      <c r="AMA979" s="26"/>
      <c r="AMB979" s="26"/>
      <c r="AMC979" s="26"/>
      <c r="AMD979" s="26"/>
      <c r="AME979" s="26"/>
      <c r="AMF979" s="26"/>
      <c r="AMG979" s="26"/>
      <c r="AMH979" s="26"/>
      <c r="AMI979" s="26"/>
      <c r="AMJ979" s="26"/>
      <c r="AMK979" s="26"/>
      <c r="AML979" s="26"/>
      <c r="AMM979" s="26"/>
      <c r="AMN979" s="26"/>
      <c r="AMO979" s="26"/>
      <c r="AMP979" s="26"/>
      <c r="AMQ979" s="26"/>
      <c r="AMR979" s="26"/>
      <c r="AMS979" s="26"/>
      <c r="AMT979" s="26"/>
      <c r="AMU979" s="26"/>
      <c r="AMV979" s="26"/>
      <c r="AMW979" s="26"/>
      <c r="AMX979" s="26"/>
      <c r="AMY979" s="26"/>
      <c r="AMZ979" s="26"/>
      <c r="ANA979" s="26"/>
      <c r="ANB979" s="26"/>
      <c r="ANC979" s="26"/>
      <c r="AND979" s="26"/>
      <c r="ANE979" s="26"/>
      <c r="ANF979" s="26"/>
      <c r="ANG979" s="26"/>
      <c r="ANH979" s="26"/>
      <c r="ANI979" s="26"/>
      <c r="ANJ979" s="26"/>
      <c r="ANK979" s="26"/>
      <c r="ANL979" s="26"/>
      <c r="ANM979" s="26"/>
      <c r="ANN979" s="26"/>
      <c r="ANO979" s="26"/>
      <c r="ANP979" s="26"/>
      <c r="ANQ979" s="26"/>
      <c r="ANR979" s="26"/>
      <c r="ANS979" s="26"/>
      <c r="ANT979" s="26"/>
      <c r="ANU979" s="26"/>
      <c r="ANV979" s="26"/>
      <c r="ANW979" s="26"/>
      <c r="ANX979" s="26"/>
      <c r="ANY979" s="26"/>
      <c r="ANZ979" s="26"/>
      <c r="AOA979" s="26"/>
      <c r="AOB979" s="26"/>
      <c r="AOC979" s="26"/>
      <c r="AOD979" s="26"/>
      <c r="AOE979" s="26"/>
      <c r="AOF979" s="26"/>
      <c r="AOG979" s="26"/>
      <c r="AOH979" s="26"/>
      <c r="AOI979" s="26"/>
      <c r="AOJ979" s="26"/>
      <c r="AOK979" s="26"/>
      <c r="AOL979" s="26"/>
      <c r="AOM979" s="26"/>
      <c r="AON979" s="26"/>
      <c r="AOO979" s="26"/>
      <c r="AOP979" s="26"/>
      <c r="AOQ979" s="26"/>
      <c r="AOR979" s="26"/>
      <c r="AOS979" s="26"/>
      <c r="AOT979" s="26"/>
      <c r="AOU979" s="26"/>
      <c r="AOV979" s="26"/>
      <c r="AOW979" s="26"/>
      <c r="AOX979" s="26"/>
      <c r="AOY979" s="26"/>
      <c r="AOZ979" s="26"/>
      <c r="APA979" s="26"/>
      <c r="APB979" s="26"/>
      <c r="APC979" s="26"/>
      <c r="APD979" s="26"/>
      <c r="APE979" s="26"/>
      <c r="APF979" s="26"/>
      <c r="APG979" s="26"/>
      <c r="APH979" s="26"/>
      <c r="API979" s="26"/>
      <c r="APJ979" s="26"/>
      <c r="APK979" s="26"/>
      <c r="APL979" s="26"/>
      <c r="APM979" s="26"/>
      <c r="APN979" s="26"/>
      <c r="APO979" s="26"/>
      <c r="APP979" s="26"/>
      <c r="APQ979" s="26"/>
      <c r="APR979" s="26"/>
      <c r="APS979" s="26"/>
      <c r="APT979" s="26"/>
      <c r="APU979" s="26"/>
      <c r="APV979" s="26"/>
      <c r="APW979" s="26"/>
      <c r="APX979" s="26"/>
      <c r="APY979" s="26"/>
      <c r="APZ979" s="26"/>
      <c r="AQA979" s="26"/>
      <c r="AQB979" s="26"/>
      <c r="AQC979" s="26"/>
      <c r="AQD979" s="26"/>
      <c r="AQE979" s="26"/>
      <c r="AQF979" s="26"/>
      <c r="AQG979" s="26"/>
      <c r="AQH979" s="26"/>
      <c r="AQI979" s="26"/>
      <c r="AQJ979" s="26"/>
      <c r="AQK979" s="26"/>
      <c r="AQL979" s="26"/>
      <c r="AQM979" s="26"/>
      <c r="AQN979" s="26"/>
      <c r="AQO979" s="26"/>
      <c r="AQP979" s="26"/>
      <c r="AQQ979" s="26"/>
      <c r="AQR979" s="26"/>
      <c r="AQS979" s="26"/>
      <c r="AQT979" s="26"/>
      <c r="AQU979" s="26"/>
      <c r="AQV979" s="26"/>
      <c r="AQW979" s="26"/>
      <c r="AQX979" s="26"/>
      <c r="AQY979" s="26"/>
      <c r="AQZ979" s="26"/>
      <c r="ARA979" s="26"/>
      <c r="ARB979" s="26"/>
      <c r="ARC979" s="26"/>
      <c r="ARD979" s="26"/>
      <c r="ARE979" s="26"/>
      <c r="ARF979" s="26"/>
      <c r="ARG979" s="26"/>
      <c r="ARH979" s="26"/>
      <c r="ARI979" s="26"/>
      <c r="ARJ979" s="26"/>
      <c r="ARK979" s="26"/>
      <c r="ARL979" s="26"/>
      <c r="ARM979" s="26"/>
      <c r="ARN979" s="26"/>
      <c r="ARO979" s="26"/>
      <c r="ARP979" s="26"/>
      <c r="ARQ979" s="26"/>
      <c r="ARR979" s="26"/>
      <c r="ARS979" s="26"/>
      <c r="ART979" s="26"/>
      <c r="ARU979" s="26"/>
      <c r="ARV979" s="26"/>
      <c r="ARW979" s="26"/>
      <c r="ARX979" s="26"/>
      <c r="ARY979" s="26"/>
      <c r="ARZ979" s="26"/>
      <c r="ASA979" s="26"/>
      <c r="ASB979" s="26"/>
      <c r="ASC979" s="26"/>
      <c r="ASD979" s="26"/>
      <c r="ASE979" s="26"/>
      <c r="ASF979" s="26"/>
      <c r="ASG979" s="26"/>
      <c r="ASH979" s="26"/>
      <c r="ASI979" s="26"/>
      <c r="ASJ979" s="26"/>
      <c r="ASK979" s="26"/>
      <c r="ASL979" s="26"/>
      <c r="ASM979" s="26"/>
      <c r="ASN979" s="26"/>
      <c r="ASO979" s="26"/>
      <c r="ASP979" s="26"/>
      <c r="ASQ979" s="26"/>
      <c r="ASR979" s="26"/>
      <c r="ASS979" s="26"/>
      <c r="AST979" s="26"/>
      <c r="ASU979" s="26"/>
      <c r="ASV979" s="26"/>
      <c r="ASW979" s="26"/>
      <c r="ASX979" s="26"/>
      <c r="ASY979" s="26"/>
      <c r="ASZ979" s="26"/>
      <c r="ATA979" s="26"/>
      <c r="ATB979" s="26"/>
      <c r="ATC979" s="26"/>
      <c r="ATD979" s="26"/>
      <c r="ATE979" s="26"/>
      <c r="ATF979" s="26"/>
      <c r="ATG979" s="26"/>
      <c r="ATH979" s="26"/>
      <c r="ATI979" s="26"/>
      <c r="ATJ979" s="26"/>
      <c r="ATK979" s="26"/>
      <c r="ATL979" s="26"/>
      <c r="ATM979" s="26"/>
      <c r="ATN979" s="26"/>
      <c r="ATO979" s="26"/>
      <c r="ATP979" s="26"/>
      <c r="ATQ979" s="26"/>
      <c r="ATR979" s="26"/>
      <c r="ATS979" s="26"/>
      <c r="ATT979" s="26"/>
      <c r="ATU979" s="26"/>
      <c r="ATV979" s="26"/>
      <c r="ATW979" s="26"/>
      <c r="ATX979" s="26"/>
      <c r="ATY979" s="26"/>
      <c r="ATZ979" s="26"/>
      <c r="AUA979" s="26"/>
      <c r="AUB979" s="26"/>
      <c r="AUC979" s="26"/>
      <c r="AUD979" s="26"/>
      <c r="AUE979" s="26"/>
      <c r="AUF979" s="26"/>
      <c r="AUG979" s="26"/>
      <c r="AUH979" s="26"/>
      <c r="AUI979" s="26"/>
      <c r="AUJ979" s="26"/>
      <c r="AUK979" s="26"/>
      <c r="AUL979" s="26"/>
      <c r="AUM979" s="26"/>
      <c r="AUN979" s="26"/>
      <c r="AUO979" s="26"/>
      <c r="AUP979" s="26"/>
      <c r="AUQ979" s="26"/>
      <c r="AUR979" s="26"/>
      <c r="AUS979" s="26"/>
      <c r="AUT979" s="26"/>
      <c r="AUU979" s="26"/>
      <c r="AUV979" s="26"/>
      <c r="AUW979" s="26"/>
      <c r="AUX979" s="26"/>
      <c r="AUY979" s="26"/>
      <c r="AUZ979" s="26"/>
      <c r="AVA979" s="26"/>
      <c r="AVB979" s="26"/>
      <c r="AVC979" s="26"/>
      <c r="AVD979" s="26"/>
      <c r="AVE979" s="26"/>
      <c r="AVF979" s="26"/>
      <c r="AVG979" s="26"/>
      <c r="AVH979" s="26"/>
      <c r="AVI979" s="26"/>
      <c r="AVJ979" s="26"/>
      <c r="AVK979" s="26"/>
      <c r="AVL979" s="26"/>
      <c r="AVM979" s="26"/>
      <c r="AVN979" s="26"/>
      <c r="AVO979" s="26"/>
      <c r="AVP979" s="26"/>
      <c r="AVQ979" s="26"/>
      <c r="AVR979" s="26"/>
      <c r="AVS979" s="26"/>
      <c r="AVT979" s="26"/>
      <c r="AVU979" s="26"/>
      <c r="AVV979" s="26"/>
      <c r="AVW979" s="26"/>
      <c r="AVX979" s="26"/>
      <c r="AVY979" s="26"/>
      <c r="AVZ979" s="26"/>
      <c r="AWA979" s="26"/>
      <c r="AWB979" s="26"/>
      <c r="AWC979" s="26"/>
      <c r="AWD979" s="26"/>
      <c r="AWE979" s="26"/>
      <c r="AWF979" s="26"/>
      <c r="AWG979" s="26"/>
      <c r="AWH979" s="26"/>
      <c r="AWI979" s="26"/>
      <c r="AWJ979" s="26"/>
      <c r="AWK979" s="26"/>
      <c r="AWL979" s="26"/>
      <c r="AWM979" s="26"/>
      <c r="AWN979" s="26"/>
      <c r="AWO979" s="26"/>
      <c r="AWP979" s="26"/>
      <c r="AWQ979" s="26"/>
      <c r="AWR979" s="26"/>
      <c r="AWS979" s="26"/>
      <c r="AWT979" s="26"/>
      <c r="AWU979" s="26"/>
      <c r="AWV979" s="26"/>
      <c r="AWW979" s="26"/>
      <c r="AWX979" s="26"/>
      <c r="AWY979" s="26"/>
      <c r="AWZ979" s="26"/>
      <c r="AXA979" s="26"/>
      <c r="AXB979" s="26"/>
      <c r="AXC979" s="26"/>
      <c r="AXD979" s="26"/>
      <c r="AXE979" s="26"/>
      <c r="AXF979" s="26"/>
      <c r="AXG979" s="26"/>
      <c r="AXH979" s="26"/>
      <c r="AXI979" s="26"/>
      <c r="AXJ979" s="26"/>
      <c r="AXK979" s="26"/>
      <c r="AXL979" s="26"/>
      <c r="AXM979" s="26"/>
      <c r="AXN979" s="26"/>
      <c r="AXO979" s="26"/>
      <c r="AXP979" s="26"/>
      <c r="AXQ979" s="26"/>
      <c r="AXR979" s="26"/>
      <c r="AXS979" s="26"/>
      <c r="AXT979" s="26"/>
      <c r="AXU979" s="26"/>
      <c r="AXV979" s="26"/>
      <c r="AXW979" s="26"/>
      <c r="AXX979" s="26"/>
      <c r="AXY979" s="26"/>
      <c r="AXZ979" s="26"/>
      <c r="AYA979" s="26"/>
      <c r="AYB979" s="26"/>
      <c r="AYC979" s="26"/>
      <c r="AYD979" s="26"/>
      <c r="AYE979" s="26"/>
      <c r="AYF979" s="26"/>
      <c r="AYG979" s="26"/>
      <c r="AYH979" s="26"/>
      <c r="AYI979" s="26"/>
      <c r="AYJ979" s="26"/>
      <c r="AYK979" s="26"/>
      <c r="AYL979" s="26"/>
      <c r="AYM979" s="26"/>
      <c r="AYN979" s="26"/>
      <c r="AYO979" s="26"/>
      <c r="AYP979" s="26"/>
      <c r="AYQ979" s="26"/>
      <c r="AYR979" s="26"/>
      <c r="AYS979" s="26"/>
      <c r="AYT979" s="26"/>
      <c r="AYU979" s="26"/>
      <c r="AYV979" s="26"/>
      <c r="AYW979" s="26"/>
      <c r="AYX979" s="26"/>
      <c r="AYY979" s="26"/>
      <c r="AYZ979" s="26"/>
      <c r="AZA979" s="26"/>
      <c r="AZB979" s="26"/>
      <c r="AZC979" s="26"/>
      <c r="AZD979" s="26"/>
      <c r="AZE979" s="26"/>
      <c r="AZF979" s="26"/>
      <c r="AZG979" s="26"/>
      <c r="AZH979" s="26"/>
      <c r="AZI979" s="26"/>
      <c r="AZJ979" s="26"/>
      <c r="AZK979" s="26"/>
      <c r="AZL979" s="26"/>
      <c r="AZM979" s="26"/>
      <c r="AZN979" s="26"/>
      <c r="AZO979" s="26"/>
      <c r="AZP979" s="26"/>
      <c r="AZQ979" s="26"/>
      <c r="AZR979" s="26"/>
      <c r="AZS979" s="26"/>
      <c r="AZT979" s="26"/>
      <c r="AZU979" s="26"/>
      <c r="AZV979" s="26"/>
      <c r="AZW979" s="26"/>
      <c r="AZX979" s="26"/>
      <c r="AZY979" s="26"/>
      <c r="AZZ979" s="26"/>
      <c r="BAA979" s="26"/>
      <c r="BAB979" s="26"/>
      <c r="BAC979" s="26"/>
      <c r="BAD979" s="26"/>
      <c r="BAE979" s="26"/>
      <c r="BAF979" s="26"/>
      <c r="BAG979" s="26"/>
      <c r="BAH979" s="26"/>
      <c r="BAI979" s="26"/>
      <c r="BAJ979" s="26"/>
      <c r="BAK979" s="26"/>
      <c r="BAL979" s="26"/>
      <c r="BAM979" s="26"/>
      <c r="BAN979" s="26"/>
      <c r="BAO979" s="26"/>
      <c r="BAP979" s="26"/>
      <c r="BAQ979" s="26"/>
      <c r="BAR979" s="26"/>
      <c r="BAS979" s="26"/>
      <c r="BAT979" s="26"/>
      <c r="BAU979" s="26"/>
      <c r="BAV979" s="26"/>
      <c r="BAW979" s="26"/>
      <c r="BAX979" s="26"/>
      <c r="BAY979" s="26"/>
      <c r="BAZ979" s="26"/>
      <c r="BBA979" s="26"/>
      <c r="BBB979" s="26"/>
      <c r="BBC979" s="26"/>
      <c r="BBD979" s="26"/>
      <c r="BBE979" s="26"/>
      <c r="BBF979" s="26"/>
      <c r="BBG979" s="26"/>
      <c r="BBH979" s="26"/>
      <c r="BBI979" s="26"/>
      <c r="BBJ979" s="26"/>
      <c r="BBK979" s="26"/>
      <c r="BBL979" s="26"/>
      <c r="BBM979" s="26"/>
      <c r="BBN979" s="26"/>
      <c r="BBO979" s="26"/>
      <c r="BBP979" s="26"/>
      <c r="BBQ979" s="26"/>
      <c r="BBR979" s="26"/>
      <c r="BBS979" s="26"/>
      <c r="BBT979" s="26"/>
      <c r="BBU979" s="26"/>
      <c r="BBV979" s="26"/>
      <c r="BBW979" s="26"/>
      <c r="BBX979" s="26"/>
      <c r="BBY979" s="26"/>
      <c r="BBZ979" s="26"/>
      <c r="BCA979" s="26"/>
      <c r="BCB979" s="26"/>
      <c r="BCC979" s="26"/>
      <c r="BCD979" s="26"/>
      <c r="BCE979" s="26"/>
      <c r="BCF979" s="26"/>
      <c r="BCG979" s="26"/>
      <c r="BCH979" s="26"/>
      <c r="BCI979" s="26"/>
      <c r="BCJ979" s="26"/>
      <c r="BCK979" s="26"/>
      <c r="BCL979" s="26"/>
      <c r="BCM979" s="26"/>
      <c r="BCN979" s="26"/>
      <c r="BCO979" s="26"/>
      <c r="BCP979" s="26"/>
      <c r="BCQ979" s="26"/>
      <c r="BCR979" s="26"/>
      <c r="BCS979" s="26"/>
      <c r="BCT979" s="26"/>
      <c r="BCU979" s="26"/>
      <c r="BCV979" s="26"/>
      <c r="BCW979" s="26"/>
      <c r="BCX979" s="26"/>
      <c r="BCY979" s="26"/>
      <c r="BCZ979" s="26"/>
      <c r="BDA979" s="26"/>
      <c r="BDB979" s="26"/>
      <c r="BDC979" s="26"/>
      <c r="BDD979" s="26"/>
      <c r="BDE979" s="26"/>
      <c r="BDF979" s="26"/>
      <c r="BDG979" s="26"/>
      <c r="BDH979" s="26"/>
      <c r="BDI979" s="26"/>
      <c r="BDJ979" s="26"/>
      <c r="BDK979" s="26"/>
      <c r="BDL979" s="26"/>
      <c r="BDM979" s="26"/>
      <c r="BDN979" s="26"/>
      <c r="BDO979" s="26"/>
      <c r="BDP979" s="26"/>
      <c r="BDQ979" s="26"/>
      <c r="BDR979" s="26"/>
      <c r="BDS979" s="26"/>
      <c r="BDT979" s="26"/>
      <c r="BDU979" s="26"/>
      <c r="BDV979" s="26"/>
      <c r="BDW979" s="26"/>
      <c r="BDX979" s="26"/>
      <c r="BDY979" s="26"/>
      <c r="BDZ979" s="26"/>
      <c r="BEA979" s="26"/>
      <c r="BEB979" s="26"/>
      <c r="BEC979" s="26"/>
      <c r="BED979" s="26"/>
      <c r="BEE979" s="26"/>
      <c r="BEF979" s="26"/>
      <c r="BEG979" s="26"/>
      <c r="BEH979" s="26"/>
      <c r="BEI979" s="26"/>
      <c r="BEJ979" s="26"/>
      <c r="BEK979" s="26"/>
      <c r="BEL979" s="26"/>
      <c r="BEM979" s="26"/>
      <c r="BEN979" s="26"/>
      <c r="BEO979" s="26"/>
      <c r="BEP979" s="26"/>
      <c r="BEQ979" s="26"/>
      <c r="BER979" s="26"/>
      <c r="BES979" s="26"/>
      <c r="BET979" s="26"/>
      <c r="BEU979" s="26"/>
      <c r="BEV979" s="26"/>
      <c r="BEW979" s="26"/>
      <c r="BEX979" s="26"/>
      <c r="BEY979" s="26"/>
      <c r="BEZ979" s="26"/>
      <c r="BFA979" s="26"/>
      <c r="BFB979" s="26"/>
      <c r="BFC979" s="26"/>
      <c r="BFD979" s="26"/>
      <c r="BFE979" s="26"/>
      <c r="BFF979" s="26"/>
      <c r="BFG979" s="26"/>
      <c r="BFH979" s="26"/>
      <c r="BFI979" s="26"/>
      <c r="BFJ979" s="26"/>
      <c r="BFK979" s="26"/>
      <c r="BFL979" s="26"/>
      <c r="BFM979" s="26"/>
      <c r="BFN979" s="26"/>
      <c r="BFO979" s="26"/>
      <c r="BFP979" s="26"/>
      <c r="BFQ979" s="26"/>
      <c r="BFR979" s="26"/>
      <c r="BFS979" s="26"/>
      <c r="BFT979" s="26"/>
      <c r="BFU979" s="26"/>
      <c r="BFV979" s="26"/>
      <c r="BFW979" s="26"/>
      <c r="BFX979" s="26"/>
      <c r="BFY979" s="26"/>
      <c r="BFZ979" s="26"/>
      <c r="BGA979" s="26"/>
      <c r="BGB979" s="26"/>
      <c r="BGC979" s="26"/>
      <c r="BGD979" s="26"/>
      <c r="BGE979" s="26"/>
      <c r="BGF979" s="26"/>
      <c r="BGG979" s="26"/>
      <c r="BGH979" s="26"/>
      <c r="BGI979" s="26"/>
      <c r="BGJ979" s="26"/>
      <c r="BGK979" s="26"/>
      <c r="BGL979" s="26"/>
      <c r="BGM979" s="26"/>
      <c r="BGN979" s="26"/>
      <c r="BGO979" s="26"/>
      <c r="BGP979" s="26"/>
      <c r="BGQ979" s="26"/>
      <c r="BGR979" s="26"/>
      <c r="BGS979" s="26"/>
      <c r="BGT979" s="26"/>
      <c r="BGU979" s="26"/>
      <c r="BGV979" s="26"/>
      <c r="BGW979" s="26"/>
      <c r="BGX979" s="26"/>
      <c r="BGY979" s="26"/>
      <c r="BGZ979" s="26"/>
      <c r="BHA979" s="26"/>
      <c r="BHB979" s="26"/>
      <c r="BHC979" s="26"/>
      <c r="BHD979" s="26"/>
      <c r="BHE979" s="26"/>
      <c r="BHF979" s="26"/>
      <c r="BHG979" s="26"/>
      <c r="BHH979" s="26"/>
      <c r="BHI979" s="26"/>
      <c r="BHJ979" s="26"/>
      <c r="BHK979" s="26"/>
      <c r="BHL979" s="26"/>
      <c r="BHM979" s="26"/>
      <c r="BHN979" s="26"/>
      <c r="BHO979" s="26"/>
      <c r="BHP979" s="26"/>
      <c r="BHQ979" s="26"/>
      <c r="BHR979" s="26"/>
      <c r="BHS979" s="26"/>
      <c r="BHT979" s="26"/>
      <c r="BHU979" s="26"/>
      <c r="BHV979" s="26"/>
      <c r="BHW979" s="26"/>
      <c r="BHX979" s="26"/>
      <c r="BHY979" s="26"/>
      <c r="BHZ979" s="26"/>
      <c r="BIA979" s="26"/>
      <c r="BIB979" s="26"/>
      <c r="BIC979" s="26"/>
      <c r="BID979" s="26"/>
      <c r="BIE979" s="26"/>
      <c r="BIF979" s="26"/>
      <c r="BIG979" s="26"/>
      <c r="BIH979" s="26"/>
      <c r="BII979" s="26"/>
      <c r="BIJ979" s="26"/>
      <c r="BIK979" s="26"/>
      <c r="BIL979" s="26"/>
      <c r="BIM979" s="26"/>
      <c r="BIN979" s="26"/>
      <c r="BIO979" s="26"/>
      <c r="BIP979" s="26"/>
      <c r="BIQ979" s="26"/>
      <c r="BIR979" s="26"/>
      <c r="BIS979" s="26"/>
      <c r="BIT979" s="26"/>
      <c r="BIU979" s="26"/>
      <c r="BIV979" s="26"/>
      <c r="BIW979" s="26"/>
      <c r="BIX979" s="26"/>
      <c r="BIY979" s="26"/>
      <c r="BIZ979" s="26"/>
      <c r="BJA979" s="26"/>
      <c r="BJB979" s="26"/>
      <c r="BJC979" s="26"/>
      <c r="BJD979" s="26"/>
      <c r="BJE979" s="26"/>
      <c r="BJF979" s="26"/>
      <c r="BJG979" s="26"/>
      <c r="BJH979" s="26"/>
      <c r="BJI979" s="26"/>
      <c r="BJJ979" s="26"/>
      <c r="BJK979" s="26"/>
      <c r="BJL979" s="26"/>
      <c r="BJM979" s="26"/>
      <c r="BJN979" s="26"/>
      <c r="BJO979" s="26"/>
      <c r="BJP979" s="26"/>
      <c r="BJQ979" s="26"/>
      <c r="BJR979" s="26"/>
      <c r="BJS979" s="26"/>
      <c r="BJT979" s="26"/>
      <c r="BJU979" s="26"/>
      <c r="BJV979" s="26"/>
      <c r="BJW979" s="26"/>
      <c r="BJX979" s="26"/>
      <c r="BJY979" s="26"/>
      <c r="BJZ979" s="26"/>
      <c r="BKA979" s="26"/>
      <c r="BKB979" s="26"/>
      <c r="BKC979" s="26"/>
      <c r="BKD979" s="26"/>
      <c r="BKE979" s="26"/>
      <c r="BKF979" s="26"/>
      <c r="BKG979" s="26"/>
      <c r="BKH979" s="26"/>
      <c r="BKI979" s="26"/>
      <c r="BKJ979" s="26"/>
      <c r="BKK979" s="26"/>
      <c r="BKL979" s="26"/>
      <c r="BKM979" s="26"/>
      <c r="BKN979" s="26"/>
      <c r="BKO979" s="26"/>
      <c r="BKP979" s="26"/>
      <c r="BKQ979" s="26"/>
      <c r="BKR979" s="26"/>
      <c r="BKS979" s="26"/>
      <c r="BKT979" s="26"/>
      <c r="BKU979" s="26"/>
      <c r="BKV979" s="26"/>
      <c r="BKW979" s="26"/>
      <c r="BKX979" s="26"/>
      <c r="BKY979" s="26"/>
      <c r="BKZ979" s="26"/>
      <c r="BLA979" s="26"/>
      <c r="BLB979" s="26"/>
      <c r="BLC979" s="26"/>
      <c r="BLD979" s="26"/>
      <c r="BLE979" s="26"/>
      <c r="BLF979" s="26"/>
      <c r="BLG979" s="26"/>
      <c r="BLH979" s="26"/>
      <c r="BLI979" s="26"/>
      <c r="BLJ979" s="26"/>
      <c r="BLK979" s="26"/>
      <c r="BLL979" s="26"/>
      <c r="BLM979" s="26"/>
      <c r="BLN979" s="26"/>
      <c r="BLO979" s="26"/>
      <c r="BLP979" s="26"/>
      <c r="BLQ979" s="26"/>
      <c r="BLR979" s="26"/>
      <c r="BLS979" s="26"/>
      <c r="BLT979" s="26"/>
      <c r="BLU979" s="26"/>
      <c r="BLV979" s="26"/>
      <c r="BLW979" s="26"/>
      <c r="BLX979" s="26"/>
      <c r="BLY979" s="26"/>
      <c r="BLZ979" s="26"/>
      <c r="BMA979" s="26"/>
      <c r="BMB979" s="26"/>
      <c r="BMC979" s="26"/>
      <c r="BMD979" s="26"/>
      <c r="BME979" s="26"/>
      <c r="BMF979" s="26"/>
      <c r="BMG979" s="26"/>
      <c r="BMH979" s="26"/>
      <c r="BMI979" s="26"/>
      <c r="BMJ979" s="26"/>
      <c r="BMK979" s="26"/>
      <c r="BML979" s="26"/>
      <c r="BMM979" s="26"/>
      <c r="BMN979" s="26"/>
      <c r="BMO979" s="26"/>
      <c r="BMP979" s="26"/>
      <c r="BMQ979" s="26"/>
      <c r="BMR979" s="26"/>
      <c r="BMS979" s="26"/>
      <c r="BMT979" s="26"/>
      <c r="BMU979" s="26"/>
      <c r="BMV979" s="26"/>
      <c r="BMW979" s="26"/>
      <c r="BMX979" s="26"/>
      <c r="BMY979" s="26"/>
      <c r="BMZ979" s="26"/>
      <c r="BNA979" s="26"/>
      <c r="BNB979" s="26"/>
      <c r="BNC979" s="26"/>
      <c r="BND979" s="26"/>
      <c r="BNE979" s="26"/>
      <c r="BNF979" s="26"/>
      <c r="BNG979" s="26"/>
      <c r="BNH979" s="26"/>
      <c r="BNI979" s="26"/>
      <c r="BNJ979" s="26"/>
      <c r="BNK979" s="26"/>
      <c r="BNL979" s="26"/>
      <c r="BNM979" s="26"/>
      <c r="BNN979" s="26"/>
      <c r="BNO979" s="26"/>
      <c r="BNP979" s="26"/>
      <c r="BNQ979" s="26"/>
      <c r="BNR979" s="26"/>
      <c r="BNS979" s="26"/>
      <c r="BNT979" s="26"/>
      <c r="BNU979" s="26"/>
      <c r="BNV979" s="26"/>
      <c r="BNW979" s="26"/>
      <c r="BNX979" s="26"/>
      <c r="BNY979" s="26"/>
      <c r="BNZ979" s="26"/>
      <c r="BOA979" s="26"/>
      <c r="BOB979" s="26"/>
      <c r="BOC979" s="26"/>
      <c r="BOD979" s="26"/>
      <c r="BOE979" s="26"/>
      <c r="BOF979" s="26"/>
      <c r="BOG979" s="26"/>
      <c r="BOH979" s="26"/>
      <c r="BOI979" s="26"/>
      <c r="BOJ979" s="26"/>
      <c r="BOK979" s="26"/>
      <c r="BOL979" s="26"/>
      <c r="BOM979" s="26"/>
      <c r="BON979" s="26"/>
      <c r="BOO979" s="26"/>
      <c r="BOP979" s="26"/>
      <c r="BOQ979" s="26"/>
      <c r="BOR979" s="26"/>
      <c r="BOS979" s="26"/>
      <c r="BOT979" s="26"/>
      <c r="BOU979" s="26"/>
      <c r="BOV979" s="26"/>
      <c r="BOW979" s="26"/>
      <c r="BOX979" s="26"/>
      <c r="BOY979" s="26"/>
      <c r="BOZ979" s="26"/>
      <c r="BPA979" s="26"/>
      <c r="BPB979" s="26"/>
      <c r="BPC979" s="26"/>
      <c r="BPD979" s="26"/>
      <c r="BPE979" s="26"/>
      <c r="BPF979" s="26"/>
      <c r="BPG979" s="26"/>
      <c r="BPH979" s="26"/>
      <c r="BPI979" s="26"/>
      <c r="BPJ979" s="26"/>
      <c r="BPK979" s="26"/>
      <c r="BPL979" s="26"/>
      <c r="BPM979" s="26"/>
      <c r="BPN979" s="26"/>
      <c r="BPO979" s="26"/>
      <c r="BPP979" s="26"/>
      <c r="BPQ979" s="26"/>
      <c r="BPR979" s="26"/>
      <c r="BPS979" s="26"/>
      <c r="BPT979" s="26"/>
      <c r="BPU979" s="26"/>
      <c r="BPV979" s="26"/>
      <c r="BPW979" s="26"/>
      <c r="BPX979" s="26"/>
      <c r="BPY979" s="26"/>
      <c r="BPZ979" s="26"/>
      <c r="BQA979" s="26"/>
      <c r="BQB979" s="26"/>
      <c r="BQC979" s="26"/>
      <c r="BQD979" s="26"/>
      <c r="BQE979" s="26"/>
      <c r="BQF979" s="26"/>
      <c r="BQG979" s="26"/>
      <c r="BQH979" s="26"/>
      <c r="BQI979" s="26"/>
      <c r="BQJ979" s="26"/>
      <c r="BQK979" s="26"/>
      <c r="BQL979" s="26"/>
      <c r="BQM979" s="26"/>
      <c r="BQN979" s="26"/>
      <c r="BQO979" s="26"/>
      <c r="BQP979" s="26"/>
      <c r="BQQ979" s="26"/>
      <c r="BQR979" s="26"/>
      <c r="BQS979" s="26"/>
      <c r="BQT979" s="26"/>
      <c r="BQU979" s="26"/>
      <c r="BQV979" s="26"/>
      <c r="BQW979" s="26"/>
      <c r="BQX979" s="26"/>
      <c r="BQY979" s="26"/>
      <c r="BQZ979" s="26"/>
      <c r="BRA979" s="26"/>
      <c r="BRB979" s="26"/>
      <c r="BRC979" s="26"/>
      <c r="BRD979" s="26"/>
      <c r="BRE979" s="26"/>
      <c r="BRF979" s="26"/>
      <c r="BRG979" s="26"/>
      <c r="BRH979" s="26"/>
      <c r="BRI979" s="26"/>
      <c r="BRJ979" s="26"/>
      <c r="BRK979" s="26"/>
      <c r="BRL979" s="26"/>
      <c r="BRM979" s="26"/>
      <c r="BRN979" s="26"/>
      <c r="BRO979" s="26"/>
      <c r="BRP979" s="26"/>
      <c r="BRQ979" s="26"/>
      <c r="BRR979" s="26"/>
      <c r="BRS979" s="26"/>
      <c r="BRT979" s="26"/>
      <c r="BRU979" s="26"/>
      <c r="BRV979" s="26"/>
      <c r="BRW979" s="26"/>
      <c r="BRX979" s="26"/>
      <c r="BRY979" s="26"/>
      <c r="BRZ979" s="26"/>
      <c r="BSA979" s="26"/>
      <c r="BSB979" s="26"/>
      <c r="BSC979" s="26"/>
      <c r="BSD979" s="26"/>
      <c r="BSE979" s="26"/>
      <c r="BSF979" s="26"/>
      <c r="BSG979" s="26"/>
      <c r="BSH979" s="26"/>
      <c r="BSI979" s="26"/>
      <c r="BSJ979" s="26"/>
      <c r="BSK979" s="26"/>
      <c r="BSL979" s="26"/>
      <c r="BSM979" s="26"/>
      <c r="BSN979" s="26"/>
      <c r="BSO979" s="26"/>
      <c r="BSP979" s="26"/>
      <c r="BSQ979" s="26"/>
      <c r="BSR979" s="26"/>
      <c r="BSS979" s="26"/>
      <c r="BST979" s="26"/>
      <c r="BSU979" s="26"/>
      <c r="BSV979" s="26"/>
      <c r="BSW979" s="26"/>
      <c r="BSX979" s="26"/>
      <c r="BSY979" s="26"/>
      <c r="BSZ979" s="26"/>
      <c r="BTA979" s="26"/>
      <c r="BTB979" s="26"/>
      <c r="BTC979" s="26"/>
      <c r="BTD979" s="26"/>
      <c r="BTE979" s="26"/>
      <c r="BTF979" s="26"/>
      <c r="BTG979" s="26"/>
      <c r="BTH979" s="26"/>
      <c r="BTI979" s="26"/>
      <c r="BTJ979" s="26"/>
      <c r="BTK979" s="26"/>
      <c r="BTL979" s="26"/>
      <c r="BTM979" s="26"/>
      <c r="BTN979" s="26"/>
      <c r="BTO979" s="26"/>
      <c r="BTP979" s="26"/>
      <c r="BTQ979" s="26"/>
      <c r="BTR979" s="26"/>
      <c r="BTS979" s="26"/>
      <c r="BTT979" s="26"/>
      <c r="BTU979" s="26"/>
      <c r="BTV979" s="26"/>
      <c r="BTW979" s="26"/>
      <c r="BTX979" s="26"/>
      <c r="BTY979" s="26"/>
      <c r="BTZ979" s="26"/>
      <c r="BUA979" s="26"/>
      <c r="BUB979" s="26"/>
      <c r="BUC979" s="26"/>
      <c r="BUD979" s="26"/>
      <c r="BUE979" s="26"/>
      <c r="BUF979" s="26"/>
      <c r="BUG979" s="26"/>
      <c r="BUH979" s="26"/>
      <c r="BUI979" s="26"/>
      <c r="BUJ979" s="26"/>
      <c r="BUK979" s="26"/>
      <c r="BUL979" s="26"/>
      <c r="BUM979" s="26"/>
      <c r="BUN979" s="26"/>
      <c r="BUO979" s="26"/>
      <c r="BUP979" s="26"/>
      <c r="BUQ979" s="26"/>
      <c r="BUR979" s="26"/>
      <c r="BUS979" s="26"/>
      <c r="BUT979" s="26"/>
      <c r="BUU979" s="26"/>
      <c r="BUV979" s="26"/>
      <c r="BUW979" s="26"/>
      <c r="BUX979" s="26"/>
      <c r="BUY979" s="26"/>
      <c r="BUZ979" s="26"/>
      <c r="BVA979" s="26"/>
      <c r="BVB979" s="26"/>
      <c r="BVC979" s="26"/>
      <c r="BVD979" s="26"/>
      <c r="BVE979" s="26"/>
      <c r="BVF979" s="26"/>
      <c r="BVG979" s="26"/>
      <c r="BVH979" s="26"/>
      <c r="BVI979" s="26"/>
      <c r="BVJ979" s="26"/>
      <c r="BVK979" s="26"/>
      <c r="BVL979" s="26"/>
      <c r="BVM979" s="26"/>
      <c r="BVN979" s="26"/>
      <c r="BVO979" s="26"/>
      <c r="BVP979" s="26"/>
      <c r="BVQ979" s="26"/>
      <c r="BVR979" s="26"/>
      <c r="BVS979" s="26"/>
      <c r="BVT979" s="26"/>
      <c r="BVU979" s="26"/>
      <c r="BVV979" s="26"/>
      <c r="BVW979" s="26"/>
      <c r="BVX979" s="26"/>
      <c r="BVY979" s="26"/>
      <c r="BVZ979" s="26"/>
      <c r="BWA979" s="26"/>
      <c r="BWB979" s="26"/>
      <c r="BWC979" s="26"/>
      <c r="BWD979" s="26"/>
      <c r="BWE979" s="26"/>
      <c r="BWF979" s="26"/>
      <c r="BWG979" s="26"/>
      <c r="BWH979" s="26"/>
      <c r="BWI979" s="26"/>
      <c r="BWJ979" s="26"/>
      <c r="BWK979" s="26"/>
      <c r="BWL979" s="26"/>
      <c r="BWM979" s="26"/>
      <c r="BWN979" s="26"/>
      <c r="BWO979" s="26"/>
      <c r="BWP979" s="26"/>
      <c r="BWQ979" s="26"/>
      <c r="BWR979" s="26"/>
      <c r="BWS979" s="26"/>
      <c r="BWT979" s="26"/>
      <c r="BWU979" s="26"/>
      <c r="BWV979" s="26"/>
      <c r="BWW979" s="26"/>
      <c r="BWX979" s="26"/>
      <c r="BWY979" s="26"/>
      <c r="BWZ979" s="26"/>
      <c r="BXA979" s="26"/>
      <c r="BXB979" s="26"/>
      <c r="BXC979" s="26"/>
      <c r="BXD979" s="26"/>
      <c r="BXE979" s="26"/>
      <c r="BXF979" s="26"/>
      <c r="BXG979" s="26"/>
      <c r="BXH979" s="26"/>
      <c r="BXI979" s="26"/>
      <c r="BXJ979" s="26"/>
      <c r="BXK979" s="26"/>
      <c r="BXL979" s="26"/>
      <c r="BXM979" s="26"/>
      <c r="BXN979" s="26"/>
      <c r="BXO979" s="26"/>
      <c r="BXP979" s="26"/>
      <c r="BXQ979" s="26"/>
      <c r="BXR979" s="26"/>
      <c r="BXS979" s="26"/>
      <c r="BXT979" s="26"/>
      <c r="BXU979" s="26"/>
      <c r="BXV979" s="26"/>
      <c r="BXW979" s="26"/>
      <c r="BXX979" s="26"/>
      <c r="BXY979" s="26"/>
      <c r="BXZ979" s="26"/>
      <c r="BYA979" s="26"/>
      <c r="BYB979" s="26"/>
      <c r="BYC979" s="26"/>
      <c r="BYD979" s="26"/>
      <c r="BYE979" s="26"/>
      <c r="BYF979" s="26"/>
      <c r="BYG979" s="26"/>
      <c r="BYH979" s="26"/>
      <c r="BYI979" s="26"/>
      <c r="BYJ979" s="26"/>
      <c r="BYK979" s="26"/>
      <c r="BYL979" s="26"/>
      <c r="BYM979" s="26"/>
      <c r="BYN979" s="26"/>
      <c r="BYO979" s="26"/>
      <c r="BYP979" s="26"/>
      <c r="BYQ979" s="26"/>
      <c r="BYR979" s="26"/>
      <c r="BYS979" s="26"/>
      <c r="BYT979" s="26"/>
      <c r="BYU979" s="26"/>
      <c r="BYV979" s="26"/>
      <c r="BYW979" s="26"/>
      <c r="BYX979" s="26"/>
      <c r="BYY979" s="26"/>
      <c r="BYZ979" s="26"/>
      <c r="BZA979" s="26"/>
      <c r="BZB979" s="26"/>
      <c r="BZC979" s="26"/>
      <c r="BZD979" s="26"/>
      <c r="BZE979" s="26"/>
      <c r="BZF979" s="26"/>
      <c r="BZG979" s="26"/>
      <c r="BZH979" s="26"/>
      <c r="BZI979" s="26"/>
      <c r="BZJ979" s="26"/>
      <c r="BZK979" s="26"/>
      <c r="BZL979" s="26"/>
      <c r="BZM979" s="26"/>
      <c r="BZN979" s="26"/>
      <c r="BZO979" s="26"/>
      <c r="BZP979" s="26"/>
      <c r="BZQ979" s="26"/>
      <c r="BZR979" s="26"/>
      <c r="BZS979" s="26"/>
      <c r="BZT979" s="26"/>
      <c r="BZU979" s="26"/>
      <c r="BZV979" s="26"/>
      <c r="BZW979" s="26"/>
      <c r="BZX979" s="26"/>
      <c r="BZY979" s="26"/>
      <c r="BZZ979" s="26"/>
      <c r="CAA979" s="26"/>
      <c r="CAB979" s="26"/>
      <c r="CAC979" s="26"/>
      <c r="CAD979" s="26"/>
      <c r="CAE979" s="26"/>
      <c r="CAF979" s="26"/>
      <c r="CAG979" s="26"/>
      <c r="CAH979" s="26"/>
      <c r="CAI979" s="26"/>
      <c r="CAJ979" s="26"/>
      <c r="CAK979" s="26"/>
      <c r="CAL979" s="26"/>
      <c r="CAM979" s="26"/>
      <c r="CAN979" s="26"/>
      <c r="CAO979" s="26"/>
      <c r="CAP979" s="26"/>
      <c r="CAQ979" s="26"/>
      <c r="CAR979" s="26"/>
      <c r="CAS979" s="26"/>
      <c r="CAT979" s="26"/>
      <c r="CAU979" s="26"/>
      <c r="CAV979" s="26"/>
      <c r="CAW979" s="26"/>
      <c r="CAX979" s="26"/>
      <c r="CAY979" s="26"/>
      <c r="CAZ979" s="26"/>
      <c r="CBA979" s="26"/>
      <c r="CBB979" s="26"/>
      <c r="CBC979" s="26"/>
      <c r="CBD979" s="26"/>
      <c r="CBE979" s="26"/>
      <c r="CBF979" s="26"/>
      <c r="CBG979" s="26"/>
      <c r="CBH979" s="26"/>
      <c r="CBI979" s="26"/>
      <c r="CBJ979" s="26"/>
      <c r="CBK979" s="26"/>
      <c r="CBL979" s="26"/>
      <c r="CBM979" s="26"/>
      <c r="CBN979" s="26"/>
      <c r="CBO979" s="26"/>
      <c r="CBP979" s="26"/>
      <c r="CBQ979" s="26"/>
      <c r="CBR979" s="26"/>
      <c r="CBS979" s="26"/>
      <c r="CBT979" s="26"/>
      <c r="CBU979" s="26"/>
      <c r="CBV979" s="26"/>
      <c r="CBW979" s="26"/>
      <c r="CBX979" s="26"/>
      <c r="CBY979" s="26"/>
      <c r="CBZ979" s="26"/>
      <c r="CCA979" s="26"/>
      <c r="CCB979" s="26"/>
      <c r="CCC979" s="26"/>
      <c r="CCD979" s="26"/>
      <c r="CCE979" s="26"/>
      <c r="CCF979" s="26"/>
      <c r="CCG979" s="26"/>
      <c r="CCH979" s="26"/>
      <c r="CCI979" s="26"/>
      <c r="CCJ979" s="26"/>
      <c r="CCK979" s="26"/>
      <c r="CCL979" s="26"/>
      <c r="CCM979" s="26"/>
      <c r="CCN979" s="26"/>
      <c r="CCO979" s="26"/>
      <c r="CCP979" s="26"/>
      <c r="CCQ979" s="26"/>
      <c r="CCR979" s="26"/>
      <c r="CCS979" s="26"/>
      <c r="CCT979" s="26"/>
      <c r="CCU979" s="26"/>
      <c r="CCV979" s="26"/>
      <c r="CCW979" s="26"/>
      <c r="CCX979" s="26"/>
      <c r="CCY979" s="26"/>
      <c r="CCZ979" s="26"/>
      <c r="CDA979" s="26"/>
      <c r="CDB979" s="26"/>
      <c r="CDC979" s="26"/>
      <c r="CDD979" s="26"/>
      <c r="CDE979" s="26"/>
      <c r="CDF979" s="26"/>
      <c r="CDG979" s="26"/>
      <c r="CDH979" s="26"/>
      <c r="CDI979" s="26"/>
      <c r="CDJ979" s="26"/>
      <c r="CDK979" s="26"/>
      <c r="CDL979" s="26"/>
      <c r="CDM979" s="26"/>
      <c r="CDN979" s="26"/>
      <c r="CDO979" s="26"/>
      <c r="CDP979" s="26"/>
      <c r="CDQ979" s="26"/>
      <c r="CDR979" s="26"/>
      <c r="CDS979" s="26"/>
      <c r="CDT979" s="26"/>
      <c r="CDU979" s="26"/>
      <c r="CDV979" s="26"/>
      <c r="CDW979" s="26"/>
      <c r="CDX979" s="26"/>
      <c r="CDY979" s="26"/>
      <c r="CDZ979" s="26"/>
      <c r="CEA979" s="26"/>
      <c r="CEB979" s="26"/>
      <c r="CEC979" s="26"/>
      <c r="CED979" s="26"/>
      <c r="CEE979" s="26"/>
      <c r="CEF979" s="26"/>
      <c r="CEG979" s="26"/>
      <c r="CEH979" s="26"/>
      <c r="CEI979" s="26"/>
      <c r="CEJ979" s="26"/>
      <c r="CEK979" s="26"/>
      <c r="CEL979" s="26"/>
      <c r="CEM979" s="26"/>
      <c r="CEN979" s="26"/>
      <c r="CEO979" s="26"/>
      <c r="CEP979" s="26"/>
      <c r="CEQ979" s="26"/>
      <c r="CER979" s="26"/>
      <c r="CES979" s="26"/>
      <c r="CET979" s="26"/>
      <c r="CEU979" s="26"/>
      <c r="CEV979" s="26"/>
      <c r="CEW979" s="26"/>
      <c r="CEX979" s="26"/>
      <c r="CEY979" s="26"/>
      <c r="CEZ979" s="26"/>
      <c r="CFA979" s="26"/>
      <c r="CFB979" s="26"/>
      <c r="CFC979" s="26"/>
      <c r="CFD979" s="26"/>
      <c r="CFE979" s="26"/>
      <c r="CFF979" s="26"/>
      <c r="CFG979" s="26"/>
      <c r="CFH979" s="26"/>
      <c r="CFI979" s="26"/>
      <c r="CFJ979" s="26"/>
      <c r="CFK979" s="26"/>
      <c r="CFL979" s="26"/>
      <c r="CFM979" s="26"/>
      <c r="CFN979" s="26"/>
      <c r="CFO979" s="26"/>
      <c r="CFP979" s="26"/>
      <c r="CFQ979" s="26"/>
      <c r="CFR979" s="26"/>
      <c r="CFS979" s="26"/>
      <c r="CFT979" s="26"/>
      <c r="CFU979" s="26"/>
      <c r="CFV979" s="26"/>
      <c r="CFW979" s="26"/>
      <c r="CFX979" s="26"/>
      <c r="CFY979" s="26"/>
      <c r="CFZ979" s="26"/>
      <c r="CGA979" s="26"/>
      <c r="CGB979" s="26"/>
      <c r="CGC979" s="26"/>
      <c r="CGD979" s="26"/>
      <c r="CGE979" s="26"/>
      <c r="CGF979" s="26"/>
      <c r="CGG979" s="26"/>
      <c r="CGH979" s="26"/>
      <c r="CGI979" s="26"/>
      <c r="CGJ979" s="26"/>
      <c r="CGK979" s="26"/>
      <c r="CGL979" s="26"/>
      <c r="CGM979" s="26"/>
      <c r="CGN979" s="26"/>
      <c r="CGO979" s="26"/>
      <c r="CGP979" s="26"/>
      <c r="CGQ979" s="26"/>
      <c r="CGR979" s="26"/>
      <c r="CGS979" s="26"/>
      <c r="CGT979" s="26"/>
      <c r="CGU979" s="26"/>
      <c r="CGV979" s="26"/>
      <c r="CGW979" s="26"/>
      <c r="CGX979" s="26"/>
      <c r="CGY979" s="26"/>
      <c r="CGZ979" s="26"/>
      <c r="CHA979" s="26"/>
      <c r="CHB979" s="26"/>
      <c r="CHC979" s="26"/>
      <c r="CHD979" s="26"/>
      <c r="CHE979" s="26"/>
      <c r="CHF979" s="26"/>
      <c r="CHG979" s="26"/>
      <c r="CHH979" s="26"/>
      <c r="CHI979" s="26"/>
      <c r="CHJ979" s="26"/>
      <c r="CHK979" s="26"/>
      <c r="CHL979" s="26"/>
      <c r="CHM979" s="26"/>
      <c r="CHN979" s="26"/>
      <c r="CHO979" s="26"/>
      <c r="CHP979" s="26"/>
      <c r="CHQ979" s="26"/>
      <c r="CHR979" s="26"/>
      <c r="CHS979" s="26"/>
      <c r="CHT979" s="26"/>
      <c r="CHU979" s="26"/>
      <c r="CHV979" s="26"/>
      <c r="CHW979" s="26"/>
      <c r="CHX979" s="26"/>
      <c r="CHY979" s="26"/>
      <c r="CHZ979" s="26"/>
      <c r="CIA979" s="26"/>
      <c r="CIB979" s="26"/>
      <c r="CIC979" s="26"/>
      <c r="CID979" s="26"/>
      <c r="CIE979" s="26"/>
      <c r="CIF979" s="26"/>
      <c r="CIG979" s="26"/>
      <c r="CIH979" s="26"/>
      <c r="CII979" s="26"/>
      <c r="CIJ979" s="26"/>
      <c r="CIK979" s="26"/>
      <c r="CIL979" s="26"/>
      <c r="CIM979" s="26"/>
      <c r="CIN979" s="26"/>
      <c r="CIO979" s="26"/>
      <c r="CIP979" s="26"/>
      <c r="CIQ979" s="26"/>
      <c r="CIR979" s="26"/>
      <c r="CIS979" s="26"/>
      <c r="CIT979" s="26"/>
      <c r="CIU979" s="26"/>
      <c r="CIV979" s="26"/>
      <c r="CIW979" s="26"/>
      <c r="CIX979" s="26"/>
      <c r="CIY979" s="26"/>
      <c r="CIZ979" s="26"/>
      <c r="CJA979" s="26"/>
      <c r="CJB979" s="26"/>
      <c r="CJC979" s="26"/>
      <c r="CJD979" s="26"/>
      <c r="CJE979" s="26"/>
      <c r="CJF979" s="26"/>
      <c r="CJG979" s="26"/>
      <c r="CJH979" s="26"/>
      <c r="CJI979" s="26"/>
      <c r="CJJ979" s="26"/>
      <c r="CJK979" s="26"/>
      <c r="CJL979" s="26"/>
      <c r="CJM979" s="26"/>
      <c r="CJN979" s="26"/>
      <c r="CJO979" s="26"/>
      <c r="CJP979" s="26"/>
      <c r="CJQ979" s="26"/>
      <c r="CJR979" s="26"/>
      <c r="CJS979" s="26"/>
      <c r="CJT979" s="26"/>
      <c r="CJU979" s="26"/>
      <c r="CJV979" s="26"/>
      <c r="CJW979" s="26"/>
      <c r="CJX979" s="26"/>
      <c r="CJY979" s="26"/>
      <c r="CJZ979" s="26"/>
      <c r="CKA979" s="26"/>
      <c r="CKB979" s="26"/>
      <c r="CKC979" s="26"/>
      <c r="CKD979" s="26"/>
      <c r="CKE979" s="26"/>
      <c r="CKF979" s="26"/>
      <c r="CKG979" s="26"/>
      <c r="CKH979" s="26"/>
      <c r="CKI979" s="26"/>
      <c r="CKJ979" s="26"/>
      <c r="CKK979" s="26"/>
      <c r="CKL979" s="26"/>
      <c r="CKM979" s="26"/>
      <c r="CKN979" s="26"/>
      <c r="CKO979" s="26"/>
      <c r="CKP979" s="26"/>
      <c r="CKQ979" s="26"/>
      <c r="CKR979" s="26"/>
      <c r="CKS979" s="26"/>
      <c r="CKT979" s="26"/>
      <c r="CKU979" s="26"/>
      <c r="CKV979" s="26"/>
      <c r="CKW979" s="26"/>
      <c r="CKX979" s="26"/>
      <c r="CKY979" s="26"/>
      <c r="CKZ979" s="26"/>
      <c r="CLA979" s="26"/>
      <c r="CLB979" s="26"/>
      <c r="CLC979" s="26"/>
      <c r="CLD979" s="26"/>
      <c r="CLE979" s="26"/>
      <c r="CLF979" s="26"/>
      <c r="CLG979" s="26"/>
      <c r="CLH979" s="26"/>
      <c r="CLI979" s="26"/>
      <c r="CLJ979" s="26"/>
      <c r="CLK979" s="26"/>
      <c r="CLL979" s="26"/>
      <c r="CLM979" s="26"/>
      <c r="CLN979" s="26"/>
      <c r="CLO979" s="26"/>
      <c r="CLP979" s="26"/>
      <c r="CLQ979" s="26"/>
      <c r="CLR979" s="26"/>
      <c r="CLS979" s="26"/>
      <c r="CLT979" s="26"/>
      <c r="CLU979" s="26"/>
      <c r="CLV979" s="26"/>
      <c r="CLW979" s="26"/>
      <c r="CLX979" s="26"/>
      <c r="CLY979" s="26"/>
      <c r="CLZ979" s="26"/>
      <c r="CMA979" s="26"/>
      <c r="CMB979" s="26"/>
      <c r="CMC979" s="26"/>
      <c r="CMD979" s="26"/>
      <c r="CME979" s="26"/>
      <c r="CMF979" s="26"/>
      <c r="CMG979" s="26"/>
      <c r="CMH979" s="26"/>
      <c r="CMI979" s="26"/>
      <c r="CMJ979" s="26"/>
      <c r="CMK979" s="26"/>
      <c r="CML979" s="26"/>
      <c r="CMM979" s="26"/>
      <c r="CMN979" s="26"/>
      <c r="CMO979" s="26"/>
      <c r="CMP979" s="26"/>
      <c r="CMQ979" s="26"/>
      <c r="CMR979" s="26"/>
      <c r="CMS979" s="26"/>
      <c r="CMT979" s="26"/>
      <c r="CMU979" s="26"/>
      <c r="CMV979" s="26"/>
      <c r="CMW979" s="26"/>
      <c r="CMX979" s="26"/>
      <c r="CMY979" s="26"/>
      <c r="CMZ979" s="26"/>
      <c r="CNA979" s="26"/>
      <c r="CNB979" s="26"/>
      <c r="CNC979" s="26"/>
      <c r="CND979" s="26"/>
      <c r="CNE979" s="26"/>
      <c r="CNF979" s="26"/>
      <c r="CNG979" s="26"/>
      <c r="CNH979" s="26"/>
      <c r="CNI979" s="26"/>
      <c r="CNJ979" s="26"/>
      <c r="CNK979" s="26"/>
      <c r="CNL979" s="26"/>
      <c r="CNM979" s="26"/>
      <c r="CNN979" s="26"/>
      <c r="CNO979" s="26"/>
      <c r="CNP979" s="26"/>
      <c r="CNQ979" s="26"/>
      <c r="CNR979" s="26"/>
      <c r="CNS979" s="26"/>
      <c r="CNT979" s="26"/>
      <c r="CNU979" s="26"/>
      <c r="CNV979" s="26"/>
      <c r="CNW979" s="26"/>
      <c r="CNX979" s="26"/>
      <c r="CNY979" s="26"/>
      <c r="CNZ979" s="26"/>
      <c r="COA979" s="26"/>
      <c r="COB979" s="26"/>
      <c r="COC979" s="26"/>
      <c r="COD979" s="26"/>
      <c r="COE979" s="26"/>
      <c r="COF979" s="26"/>
      <c r="COG979" s="26"/>
      <c r="COH979" s="26"/>
      <c r="COI979" s="26"/>
      <c r="COJ979" s="26"/>
      <c r="COK979" s="26"/>
      <c r="COL979" s="26"/>
      <c r="COM979" s="26"/>
      <c r="CON979" s="26"/>
      <c r="COO979" s="26"/>
      <c r="COP979" s="26"/>
      <c r="COQ979" s="26"/>
      <c r="COR979" s="26"/>
      <c r="COS979" s="26"/>
      <c r="COT979" s="26"/>
      <c r="COU979" s="26"/>
      <c r="COV979" s="26"/>
      <c r="COW979" s="26"/>
      <c r="COX979" s="26"/>
      <c r="COY979" s="26"/>
      <c r="COZ979" s="26"/>
      <c r="CPA979" s="26"/>
      <c r="CPB979" s="26"/>
      <c r="CPC979" s="26"/>
      <c r="CPD979" s="26"/>
      <c r="CPE979" s="26"/>
      <c r="CPF979" s="26"/>
      <c r="CPG979" s="26"/>
      <c r="CPH979" s="26"/>
      <c r="CPI979" s="26"/>
      <c r="CPJ979" s="26"/>
      <c r="CPK979" s="26"/>
      <c r="CPL979" s="26"/>
      <c r="CPM979" s="26"/>
      <c r="CPN979" s="26"/>
      <c r="CPO979" s="26"/>
      <c r="CPP979" s="26"/>
      <c r="CPQ979" s="26"/>
      <c r="CPR979" s="26"/>
      <c r="CPS979" s="26"/>
      <c r="CPT979" s="26"/>
      <c r="CPU979" s="26"/>
      <c r="CPV979" s="26"/>
      <c r="CPW979" s="26"/>
      <c r="CPX979" s="26"/>
      <c r="CPY979" s="26"/>
      <c r="CPZ979" s="26"/>
      <c r="CQA979" s="26"/>
      <c r="CQB979" s="26"/>
      <c r="CQC979" s="26"/>
      <c r="CQD979" s="26"/>
      <c r="CQE979" s="26"/>
      <c r="CQF979" s="26"/>
      <c r="CQG979" s="26"/>
      <c r="CQH979" s="26"/>
      <c r="CQI979" s="26"/>
      <c r="CQJ979" s="26"/>
      <c r="CQK979" s="26"/>
      <c r="CQL979" s="26"/>
      <c r="CQM979" s="26"/>
      <c r="CQN979" s="26"/>
      <c r="CQO979" s="26"/>
      <c r="CQP979" s="26"/>
      <c r="CQQ979" s="26"/>
      <c r="CQR979" s="26"/>
      <c r="CQS979" s="26"/>
      <c r="CQT979" s="26"/>
      <c r="CQU979" s="26"/>
      <c r="CQV979" s="26"/>
      <c r="CQW979" s="26"/>
      <c r="CQX979" s="26"/>
      <c r="CQY979" s="26"/>
      <c r="CQZ979" s="26"/>
      <c r="CRA979" s="26"/>
      <c r="CRB979" s="26"/>
      <c r="CRC979" s="26"/>
      <c r="CRD979" s="26"/>
      <c r="CRE979" s="26"/>
      <c r="CRF979" s="26"/>
      <c r="CRG979" s="26"/>
      <c r="CRH979" s="26"/>
      <c r="CRI979" s="26"/>
      <c r="CRJ979" s="26"/>
      <c r="CRK979" s="26"/>
      <c r="CRL979" s="26"/>
      <c r="CRM979" s="26"/>
      <c r="CRN979" s="26"/>
      <c r="CRO979" s="26"/>
      <c r="CRP979" s="26"/>
      <c r="CRQ979" s="26"/>
      <c r="CRR979" s="26"/>
      <c r="CRS979" s="26"/>
      <c r="CRT979" s="26"/>
      <c r="CRU979" s="26"/>
      <c r="CRV979" s="26"/>
      <c r="CRW979" s="26"/>
      <c r="CRX979" s="26"/>
      <c r="CRY979" s="26"/>
      <c r="CRZ979" s="26"/>
      <c r="CSA979" s="26"/>
      <c r="CSB979" s="26"/>
      <c r="CSC979" s="26"/>
      <c r="CSD979" s="26"/>
      <c r="CSE979" s="26"/>
      <c r="CSF979" s="26"/>
      <c r="CSG979" s="26"/>
      <c r="CSH979" s="26"/>
      <c r="CSI979" s="26"/>
      <c r="CSJ979" s="26"/>
      <c r="CSK979" s="26"/>
      <c r="CSL979" s="26"/>
      <c r="CSM979" s="26"/>
      <c r="CSN979" s="26"/>
      <c r="CSO979" s="26"/>
      <c r="CSP979" s="26"/>
      <c r="CSQ979" s="26"/>
      <c r="CSR979" s="26"/>
      <c r="CSS979" s="26"/>
      <c r="CST979" s="26"/>
      <c r="CSU979" s="26"/>
      <c r="CSV979" s="26"/>
      <c r="CSW979" s="26"/>
      <c r="CSX979" s="26"/>
      <c r="CSY979" s="26"/>
      <c r="CSZ979" s="26"/>
      <c r="CTA979" s="26"/>
      <c r="CTB979" s="26"/>
      <c r="CTC979" s="26"/>
      <c r="CTD979" s="26"/>
      <c r="CTE979" s="26"/>
      <c r="CTF979" s="26"/>
      <c r="CTG979" s="26"/>
      <c r="CTH979" s="26"/>
      <c r="CTI979" s="26"/>
      <c r="CTJ979" s="26"/>
      <c r="CTK979" s="26"/>
      <c r="CTL979" s="26"/>
      <c r="CTM979" s="26"/>
      <c r="CTN979" s="26"/>
      <c r="CTO979" s="26"/>
      <c r="CTP979" s="26"/>
      <c r="CTQ979" s="26"/>
      <c r="CTR979" s="26"/>
      <c r="CTS979" s="26"/>
      <c r="CTT979" s="26"/>
      <c r="CTU979" s="26"/>
      <c r="CTV979" s="26"/>
      <c r="CTW979" s="26"/>
      <c r="CTX979" s="26"/>
      <c r="CTY979" s="26"/>
      <c r="CTZ979" s="26"/>
      <c r="CUA979" s="26"/>
      <c r="CUB979" s="26"/>
      <c r="CUC979" s="26"/>
      <c r="CUD979" s="26"/>
      <c r="CUE979" s="26"/>
      <c r="CUF979" s="26"/>
      <c r="CUG979" s="26"/>
      <c r="CUH979" s="26"/>
      <c r="CUI979" s="26"/>
      <c r="CUJ979" s="26"/>
      <c r="CUK979" s="26"/>
      <c r="CUL979" s="26"/>
      <c r="CUM979" s="26"/>
      <c r="CUN979" s="26"/>
      <c r="CUO979" s="26"/>
      <c r="CUP979" s="26"/>
      <c r="CUQ979" s="26"/>
      <c r="CUR979" s="26"/>
      <c r="CUS979" s="26"/>
      <c r="CUT979" s="26"/>
      <c r="CUU979" s="26"/>
      <c r="CUV979" s="26"/>
      <c r="CUW979" s="26"/>
      <c r="CUX979" s="26"/>
      <c r="CUY979" s="26"/>
      <c r="CUZ979" s="26"/>
      <c r="CVA979" s="26"/>
      <c r="CVB979" s="26"/>
      <c r="CVC979" s="26"/>
      <c r="CVD979" s="26"/>
      <c r="CVE979" s="26"/>
      <c r="CVF979" s="26"/>
      <c r="CVG979" s="26"/>
      <c r="CVH979" s="26"/>
      <c r="CVI979" s="26"/>
      <c r="CVJ979" s="26"/>
      <c r="CVK979" s="26"/>
      <c r="CVL979" s="26"/>
      <c r="CVM979" s="26"/>
      <c r="CVN979" s="26"/>
      <c r="CVO979" s="26"/>
      <c r="CVP979" s="26"/>
      <c r="CVQ979" s="26"/>
      <c r="CVR979" s="26"/>
      <c r="CVS979" s="26"/>
      <c r="CVT979" s="26"/>
      <c r="CVU979" s="26"/>
      <c r="CVV979" s="26"/>
      <c r="CVW979" s="26"/>
      <c r="CVX979" s="26"/>
      <c r="CVY979" s="26"/>
      <c r="CVZ979" s="26"/>
      <c r="CWA979" s="26"/>
      <c r="CWB979" s="26"/>
      <c r="CWC979" s="26"/>
      <c r="CWD979" s="26"/>
      <c r="CWE979" s="26"/>
      <c r="CWF979" s="26"/>
      <c r="CWG979" s="26"/>
      <c r="CWH979" s="26"/>
      <c r="CWI979" s="26"/>
      <c r="CWJ979" s="26"/>
      <c r="CWK979" s="26"/>
      <c r="CWL979" s="26"/>
      <c r="CWM979" s="26"/>
      <c r="CWN979" s="26"/>
      <c r="CWO979" s="26"/>
      <c r="CWP979" s="26"/>
      <c r="CWQ979" s="26"/>
      <c r="CWR979" s="26"/>
      <c r="CWS979" s="26"/>
      <c r="CWT979" s="26"/>
      <c r="CWU979" s="26"/>
      <c r="CWV979" s="26"/>
      <c r="CWW979" s="26"/>
      <c r="CWX979" s="26"/>
      <c r="CWY979" s="26"/>
      <c r="CWZ979" s="26"/>
      <c r="CXA979" s="26"/>
      <c r="CXB979" s="26"/>
      <c r="CXC979" s="26"/>
      <c r="CXD979" s="26"/>
      <c r="CXE979" s="26"/>
      <c r="CXF979" s="26"/>
      <c r="CXG979" s="26"/>
      <c r="CXH979" s="26"/>
      <c r="CXI979" s="26"/>
      <c r="CXJ979" s="26"/>
      <c r="CXK979" s="26"/>
      <c r="CXL979" s="26"/>
      <c r="CXM979" s="26"/>
      <c r="CXN979" s="26"/>
      <c r="CXO979" s="26"/>
      <c r="CXP979" s="26"/>
      <c r="CXQ979" s="26"/>
      <c r="CXR979" s="26"/>
      <c r="CXS979" s="26"/>
      <c r="CXT979" s="26"/>
      <c r="CXU979" s="26"/>
      <c r="CXV979" s="26"/>
      <c r="CXW979" s="26"/>
      <c r="CXX979" s="26"/>
      <c r="CXY979" s="26"/>
      <c r="CXZ979" s="26"/>
      <c r="CYA979" s="26"/>
      <c r="CYB979" s="26"/>
      <c r="CYC979" s="26"/>
      <c r="CYD979" s="26"/>
      <c r="CYE979" s="26"/>
      <c r="CYF979" s="26"/>
      <c r="CYG979" s="26"/>
      <c r="CYH979" s="26"/>
      <c r="CYI979" s="26"/>
      <c r="CYJ979" s="26"/>
      <c r="CYK979" s="26"/>
      <c r="CYL979" s="26"/>
      <c r="CYM979" s="26"/>
      <c r="CYN979" s="26"/>
      <c r="CYO979" s="26"/>
      <c r="CYP979" s="26"/>
      <c r="CYQ979" s="26"/>
      <c r="CYR979" s="26"/>
      <c r="CYS979" s="26"/>
      <c r="CYT979" s="26"/>
      <c r="CYU979" s="26"/>
      <c r="CYV979" s="26"/>
      <c r="CYW979" s="26"/>
      <c r="CYX979" s="26"/>
      <c r="CYY979" s="26"/>
      <c r="CYZ979" s="26"/>
      <c r="CZA979" s="26"/>
      <c r="CZB979" s="26"/>
      <c r="CZC979" s="26"/>
      <c r="CZD979" s="26"/>
      <c r="CZE979" s="26"/>
      <c r="CZF979" s="26"/>
      <c r="CZG979" s="26"/>
      <c r="CZH979" s="26"/>
      <c r="CZI979" s="26"/>
      <c r="CZJ979" s="26"/>
      <c r="CZK979" s="26"/>
      <c r="CZL979" s="26"/>
      <c r="CZM979" s="26"/>
      <c r="CZN979" s="26"/>
      <c r="CZO979" s="26"/>
      <c r="CZP979" s="26"/>
      <c r="CZQ979" s="26"/>
      <c r="CZR979" s="26"/>
      <c r="CZS979" s="26"/>
      <c r="CZT979" s="26"/>
      <c r="CZU979" s="26"/>
      <c r="CZV979" s="26"/>
      <c r="CZW979" s="26"/>
      <c r="CZX979" s="26"/>
      <c r="CZY979" s="26"/>
      <c r="CZZ979" s="26"/>
      <c r="DAA979" s="26"/>
      <c r="DAB979" s="26"/>
      <c r="DAC979" s="26"/>
      <c r="DAD979" s="26"/>
      <c r="DAE979" s="26"/>
      <c r="DAF979" s="26"/>
      <c r="DAG979" s="26"/>
      <c r="DAH979" s="26"/>
      <c r="DAI979" s="26"/>
      <c r="DAJ979" s="26"/>
      <c r="DAK979" s="26"/>
      <c r="DAL979" s="26"/>
      <c r="DAM979" s="26"/>
      <c r="DAN979" s="26"/>
      <c r="DAO979" s="26"/>
      <c r="DAP979" s="26"/>
      <c r="DAQ979" s="26"/>
      <c r="DAR979" s="26"/>
      <c r="DAS979" s="26"/>
      <c r="DAT979" s="26"/>
      <c r="DAU979" s="26"/>
      <c r="DAV979" s="26"/>
      <c r="DAW979" s="26"/>
      <c r="DAX979" s="26"/>
      <c r="DAY979" s="26"/>
      <c r="DAZ979" s="26"/>
      <c r="DBA979" s="26"/>
      <c r="DBB979" s="26"/>
      <c r="DBC979" s="26"/>
      <c r="DBD979" s="26"/>
      <c r="DBE979" s="26"/>
      <c r="DBF979" s="26"/>
      <c r="DBG979" s="26"/>
      <c r="DBH979" s="26"/>
      <c r="DBI979" s="26"/>
      <c r="DBJ979" s="26"/>
      <c r="DBK979" s="26"/>
      <c r="DBL979" s="26"/>
      <c r="DBM979" s="26"/>
      <c r="DBN979" s="26"/>
      <c r="DBO979" s="26"/>
      <c r="DBP979" s="26"/>
      <c r="DBQ979" s="26"/>
      <c r="DBR979" s="26"/>
      <c r="DBS979" s="26"/>
      <c r="DBT979" s="26"/>
      <c r="DBU979" s="26"/>
      <c r="DBV979" s="26"/>
      <c r="DBW979" s="26"/>
      <c r="DBX979" s="26"/>
      <c r="DBY979" s="26"/>
      <c r="DBZ979" s="26"/>
      <c r="DCA979" s="26"/>
      <c r="DCB979" s="26"/>
      <c r="DCC979" s="26"/>
      <c r="DCD979" s="26"/>
      <c r="DCE979" s="26"/>
      <c r="DCF979" s="26"/>
      <c r="DCG979" s="26"/>
      <c r="DCH979" s="26"/>
      <c r="DCI979" s="26"/>
      <c r="DCJ979" s="26"/>
      <c r="DCK979" s="26"/>
      <c r="DCL979" s="26"/>
      <c r="DCM979" s="26"/>
      <c r="DCN979" s="26"/>
      <c r="DCO979" s="26"/>
      <c r="DCP979" s="26"/>
      <c r="DCQ979" s="26"/>
      <c r="DCR979" s="26"/>
      <c r="DCS979" s="26"/>
      <c r="DCT979" s="26"/>
      <c r="DCU979" s="26"/>
      <c r="DCV979" s="26"/>
      <c r="DCW979" s="26"/>
      <c r="DCX979" s="26"/>
      <c r="DCY979" s="26"/>
      <c r="DCZ979" s="26"/>
      <c r="DDA979" s="26"/>
      <c r="DDB979" s="26"/>
      <c r="DDC979" s="26"/>
      <c r="DDD979" s="26"/>
      <c r="DDE979" s="26"/>
      <c r="DDF979" s="26"/>
      <c r="DDG979" s="26"/>
      <c r="DDH979" s="26"/>
      <c r="DDI979" s="26"/>
      <c r="DDJ979" s="26"/>
      <c r="DDK979" s="26"/>
      <c r="DDL979" s="26"/>
      <c r="DDM979" s="26"/>
      <c r="DDN979" s="26"/>
      <c r="DDO979" s="26"/>
      <c r="DDP979" s="26"/>
      <c r="DDQ979" s="26"/>
      <c r="DDR979" s="26"/>
      <c r="DDS979" s="26"/>
      <c r="DDT979" s="26"/>
      <c r="DDU979" s="26"/>
      <c r="DDV979" s="26"/>
      <c r="DDW979" s="26"/>
      <c r="DDX979" s="26"/>
      <c r="DDY979" s="26"/>
      <c r="DDZ979" s="26"/>
      <c r="DEA979" s="26"/>
      <c r="DEB979" s="26"/>
      <c r="DEC979" s="26"/>
      <c r="DED979" s="26"/>
      <c r="DEE979" s="26"/>
      <c r="DEF979" s="26"/>
      <c r="DEG979" s="26"/>
      <c r="DEH979" s="26"/>
      <c r="DEI979" s="26"/>
      <c r="DEJ979" s="26"/>
      <c r="DEK979" s="26"/>
      <c r="DEL979" s="26"/>
      <c r="DEM979" s="26"/>
      <c r="DEN979" s="26"/>
      <c r="DEO979" s="26"/>
      <c r="DEP979" s="26"/>
      <c r="DEQ979" s="26"/>
      <c r="DER979" s="26"/>
      <c r="DES979" s="26"/>
      <c r="DET979" s="26"/>
      <c r="DEU979" s="26"/>
      <c r="DEV979" s="26"/>
      <c r="DEW979" s="26"/>
      <c r="DEX979" s="26"/>
      <c r="DEY979" s="26"/>
      <c r="DEZ979" s="26"/>
      <c r="DFA979" s="26"/>
      <c r="DFB979" s="26"/>
      <c r="DFC979" s="26"/>
      <c r="DFD979" s="26"/>
      <c r="DFE979" s="26"/>
      <c r="DFF979" s="26"/>
      <c r="DFG979" s="26"/>
      <c r="DFH979" s="26"/>
      <c r="DFI979" s="26"/>
      <c r="DFJ979" s="26"/>
      <c r="DFK979" s="26"/>
      <c r="DFL979" s="26"/>
      <c r="DFM979" s="26"/>
      <c r="DFN979" s="26"/>
      <c r="DFO979" s="26"/>
      <c r="DFP979" s="26"/>
      <c r="DFQ979" s="26"/>
      <c r="DFR979" s="26"/>
      <c r="DFS979" s="26"/>
      <c r="DFT979" s="26"/>
      <c r="DFU979" s="26"/>
      <c r="DFV979" s="26"/>
      <c r="DFW979" s="26"/>
      <c r="DFX979" s="26"/>
      <c r="DFY979" s="26"/>
      <c r="DFZ979" s="26"/>
      <c r="DGA979" s="26"/>
      <c r="DGB979" s="26"/>
      <c r="DGC979" s="26"/>
      <c r="DGD979" s="26"/>
      <c r="DGE979" s="26"/>
      <c r="DGF979" s="26"/>
      <c r="DGG979" s="26"/>
      <c r="DGH979" s="26"/>
      <c r="DGI979" s="26"/>
      <c r="DGJ979" s="26"/>
      <c r="DGK979" s="26"/>
      <c r="DGL979" s="26"/>
      <c r="DGM979" s="26"/>
      <c r="DGN979" s="26"/>
      <c r="DGO979" s="26"/>
      <c r="DGP979" s="26"/>
      <c r="DGQ979" s="26"/>
      <c r="DGR979" s="26"/>
      <c r="DGS979" s="26"/>
      <c r="DGT979" s="26"/>
      <c r="DGU979" s="26"/>
      <c r="DGV979" s="26"/>
      <c r="DGW979" s="26"/>
      <c r="DGX979" s="26"/>
      <c r="DGY979" s="26"/>
      <c r="DGZ979" s="26"/>
      <c r="DHA979" s="26"/>
      <c r="DHB979" s="26"/>
      <c r="DHC979" s="26"/>
      <c r="DHD979" s="26"/>
      <c r="DHE979" s="26"/>
      <c r="DHF979" s="26"/>
      <c r="DHG979" s="26"/>
      <c r="DHH979" s="26"/>
      <c r="DHI979" s="26"/>
      <c r="DHJ979" s="26"/>
      <c r="DHK979" s="26"/>
      <c r="DHL979" s="26"/>
      <c r="DHM979" s="26"/>
      <c r="DHN979" s="26"/>
      <c r="DHO979" s="26"/>
      <c r="DHP979" s="26"/>
      <c r="DHQ979" s="26"/>
      <c r="DHR979" s="26"/>
      <c r="DHS979" s="26"/>
      <c r="DHT979" s="26"/>
      <c r="DHU979" s="26"/>
      <c r="DHV979" s="26"/>
      <c r="DHW979" s="26"/>
      <c r="DHX979" s="26"/>
      <c r="DHY979" s="26"/>
      <c r="DHZ979" s="26"/>
      <c r="DIA979" s="26"/>
      <c r="DIB979" s="26"/>
      <c r="DIC979" s="26"/>
      <c r="DID979" s="26"/>
      <c r="DIE979" s="26"/>
      <c r="DIF979" s="26"/>
      <c r="DIG979" s="26"/>
      <c r="DIH979" s="26"/>
      <c r="DII979" s="26"/>
      <c r="DIJ979" s="26"/>
      <c r="DIK979" s="26"/>
      <c r="DIL979" s="26"/>
      <c r="DIM979" s="26"/>
      <c r="DIN979" s="26"/>
      <c r="DIO979" s="26"/>
      <c r="DIP979" s="26"/>
      <c r="DIQ979" s="26"/>
      <c r="DIR979" s="26"/>
      <c r="DIS979" s="26"/>
      <c r="DIT979" s="26"/>
      <c r="DIU979" s="26"/>
      <c r="DIV979" s="26"/>
      <c r="DIW979" s="26"/>
      <c r="DIX979" s="26"/>
      <c r="DIY979" s="26"/>
      <c r="DIZ979" s="26"/>
      <c r="DJA979" s="26"/>
      <c r="DJB979" s="26"/>
      <c r="DJC979" s="26"/>
      <c r="DJD979" s="26"/>
      <c r="DJE979" s="26"/>
      <c r="DJF979" s="26"/>
      <c r="DJG979" s="26"/>
      <c r="DJH979" s="26"/>
      <c r="DJI979" s="26"/>
      <c r="DJJ979" s="26"/>
      <c r="DJK979" s="26"/>
      <c r="DJL979" s="26"/>
      <c r="DJM979" s="26"/>
      <c r="DJN979" s="26"/>
      <c r="DJO979" s="26"/>
      <c r="DJP979" s="26"/>
      <c r="DJQ979" s="26"/>
      <c r="DJR979" s="26"/>
      <c r="DJS979" s="26"/>
      <c r="DJT979" s="26"/>
      <c r="DJU979" s="26"/>
      <c r="DJV979" s="26"/>
      <c r="DJW979" s="26"/>
      <c r="DJX979" s="26"/>
      <c r="DJY979" s="26"/>
      <c r="DJZ979" s="26"/>
      <c r="DKA979" s="26"/>
      <c r="DKB979" s="26"/>
      <c r="DKC979" s="26"/>
      <c r="DKD979" s="26"/>
      <c r="DKE979" s="26"/>
      <c r="DKF979" s="26"/>
      <c r="DKG979" s="26"/>
      <c r="DKH979" s="26"/>
      <c r="DKI979" s="26"/>
      <c r="DKJ979" s="26"/>
      <c r="DKK979" s="26"/>
      <c r="DKL979" s="26"/>
      <c r="DKM979" s="26"/>
      <c r="DKN979" s="26"/>
      <c r="DKO979" s="26"/>
      <c r="DKP979" s="26"/>
      <c r="DKQ979" s="26"/>
      <c r="DKR979" s="26"/>
      <c r="DKS979" s="26"/>
      <c r="DKT979" s="26"/>
      <c r="DKU979" s="26"/>
      <c r="DKV979" s="26"/>
      <c r="DKW979" s="26"/>
      <c r="DKX979" s="26"/>
      <c r="DKY979" s="26"/>
      <c r="DKZ979" s="26"/>
      <c r="DLA979" s="26"/>
      <c r="DLB979" s="26"/>
      <c r="DLC979" s="26"/>
      <c r="DLD979" s="26"/>
      <c r="DLE979" s="26"/>
      <c r="DLF979" s="26"/>
      <c r="DLG979" s="26"/>
      <c r="DLH979" s="26"/>
      <c r="DLI979" s="26"/>
      <c r="DLJ979" s="26"/>
      <c r="DLK979" s="26"/>
      <c r="DLL979" s="26"/>
      <c r="DLM979" s="26"/>
      <c r="DLN979" s="26"/>
      <c r="DLO979" s="26"/>
      <c r="DLP979" s="26"/>
      <c r="DLQ979" s="26"/>
      <c r="DLR979" s="26"/>
      <c r="DLS979" s="26"/>
      <c r="DLT979" s="26"/>
      <c r="DLU979" s="26"/>
      <c r="DLV979" s="26"/>
      <c r="DLW979" s="26"/>
      <c r="DLX979" s="26"/>
      <c r="DLY979" s="26"/>
      <c r="DLZ979" s="26"/>
      <c r="DMA979" s="26"/>
      <c r="DMB979" s="26"/>
      <c r="DMC979" s="26"/>
      <c r="DMD979" s="26"/>
      <c r="DME979" s="26"/>
      <c r="DMF979" s="26"/>
      <c r="DMG979" s="26"/>
      <c r="DMH979" s="26"/>
      <c r="DMI979" s="26"/>
      <c r="DMJ979" s="26"/>
      <c r="DMK979" s="26"/>
      <c r="DML979" s="26"/>
      <c r="DMM979" s="26"/>
      <c r="DMN979" s="26"/>
      <c r="DMO979" s="26"/>
      <c r="DMP979" s="26"/>
      <c r="DMQ979" s="26"/>
      <c r="DMR979" s="26"/>
      <c r="DMS979" s="26"/>
      <c r="DMT979" s="26"/>
      <c r="DMU979" s="26"/>
      <c r="DMV979" s="26"/>
      <c r="DMW979" s="26"/>
      <c r="DMX979" s="26"/>
      <c r="DMY979" s="26"/>
      <c r="DMZ979" s="26"/>
      <c r="DNA979" s="26"/>
      <c r="DNB979" s="26"/>
      <c r="DNC979" s="26"/>
      <c r="DND979" s="26"/>
      <c r="DNE979" s="26"/>
      <c r="DNF979" s="26"/>
      <c r="DNG979" s="26"/>
      <c r="DNH979" s="26"/>
      <c r="DNI979" s="26"/>
      <c r="DNJ979" s="26"/>
      <c r="DNK979" s="26"/>
      <c r="DNL979" s="26"/>
      <c r="DNM979" s="26"/>
      <c r="DNN979" s="26"/>
      <c r="DNO979" s="26"/>
      <c r="DNP979" s="26"/>
      <c r="DNQ979" s="26"/>
      <c r="DNR979" s="26"/>
      <c r="DNS979" s="26"/>
      <c r="DNT979" s="26"/>
      <c r="DNU979" s="26"/>
      <c r="DNV979" s="26"/>
      <c r="DNW979" s="26"/>
      <c r="DNX979" s="26"/>
      <c r="DNY979" s="26"/>
      <c r="DNZ979" s="26"/>
      <c r="DOA979" s="26"/>
      <c r="DOB979" s="26"/>
      <c r="DOC979" s="26"/>
      <c r="DOD979" s="26"/>
      <c r="DOE979" s="26"/>
      <c r="DOF979" s="26"/>
      <c r="DOG979" s="26"/>
      <c r="DOH979" s="26"/>
      <c r="DOI979" s="26"/>
      <c r="DOJ979" s="26"/>
      <c r="DOK979" s="26"/>
      <c r="DOL979" s="26"/>
      <c r="DOM979" s="26"/>
      <c r="DON979" s="26"/>
      <c r="DOO979" s="26"/>
      <c r="DOP979" s="26"/>
      <c r="DOQ979" s="26"/>
      <c r="DOR979" s="26"/>
      <c r="DOS979" s="26"/>
      <c r="DOT979" s="26"/>
      <c r="DOU979" s="26"/>
      <c r="DOV979" s="26"/>
      <c r="DOW979" s="26"/>
      <c r="DOX979" s="26"/>
      <c r="DOY979" s="26"/>
      <c r="DOZ979" s="26"/>
      <c r="DPA979" s="26"/>
      <c r="DPB979" s="26"/>
      <c r="DPC979" s="26"/>
      <c r="DPD979" s="26"/>
      <c r="DPE979" s="26"/>
      <c r="DPF979" s="26"/>
      <c r="DPG979" s="26"/>
      <c r="DPH979" s="26"/>
      <c r="DPI979" s="26"/>
      <c r="DPJ979" s="26"/>
      <c r="DPK979" s="26"/>
      <c r="DPL979" s="26"/>
      <c r="DPM979" s="26"/>
      <c r="DPN979" s="26"/>
      <c r="DPO979" s="26"/>
      <c r="DPP979" s="26"/>
      <c r="DPQ979" s="26"/>
      <c r="DPR979" s="26"/>
      <c r="DPS979" s="26"/>
      <c r="DPT979" s="26"/>
      <c r="DPU979" s="26"/>
      <c r="DPV979" s="26"/>
      <c r="DPW979" s="26"/>
      <c r="DPX979" s="26"/>
      <c r="DPY979" s="26"/>
      <c r="DPZ979" s="26"/>
      <c r="DQA979" s="26"/>
      <c r="DQB979" s="26"/>
      <c r="DQC979" s="26"/>
      <c r="DQD979" s="26"/>
      <c r="DQE979" s="26"/>
      <c r="DQF979" s="26"/>
      <c r="DQG979" s="26"/>
      <c r="DQH979" s="26"/>
      <c r="DQI979" s="26"/>
      <c r="DQJ979" s="26"/>
      <c r="DQK979" s="26"/>
      <c r="DQL979" s="26"/>
      <c r="DQM979" s="26"/>
      <c r="DQN979" s="26"/>
      <c r="DQO979" s="26"/>
      <c r="DQP979" s="26"/>
      <c r="DQQ979" s="26"/>
      <c r="DQR979" s="26"/>
      <c r="DQS979" s="26"/>
      <c r="DQT979" s="26"/>
      <c r="DQU979" s="26"/>
      <c r="DQV979" s="26"/>
      <c r="DQW979" s="26"/>
      <c r="DQX979" s="26"/>
      <c r="DQY979" s="26"/>
      <c r="DQZ979" s="26"/>
      <c r="DRA979" s="26"/>
      <c r="DRB979" s="26"/>
      <c r="DRC979" s="26"/>
      <c r="DRD979" s="26"/>
      <c r="DRE979" s="26"/>
      <c r="DRF979" s="26"/>
      <c r="DRG979" s="26"/>
      <c r="DRH979" s="26"/>
      <c r="DRI979" s="26"/>
      <c r="DRJ979" s="26"/>
      <c r="DRK979" s="26"/>
      <c r="DRL979" s="26"/>
      <c r="DRM979" s="26"/>
      <c r="DRN979" s="26"/>
      <c r="DRO979" s="26"/>
      <c r="DRP979" s="26"/>
      <c r="DRQ979" s="26"/>
      <c r="DRR979" s="26"/>
      <c r="DRS979" s="26"/>
      <c r="DRT979" s="26"/>
      <c r="DRU979" s="26"/>
      <c r="DRV979" s="26"/>
      <c r="DRW979" s="26"/>
      <c r="DRX979" s="26"/>
      <c r="DRY979" s="26"/>
      <c r="DRZ979" s="26"/>
      <c r="DSA979" s="26"/>
      <c r="DSB979" s="26"/>
      <c r="DSC979" s="26"/>
      <c r="DSD979" s="26"/>
      <c r="DSE979" s="26"/>
      <c r="DSF979" s="26"/>
      <c r="DSG979" s="26"/>
      <c r="DSH979" s="26"/>
      <c r="DSI979" s="26"/>
      <c r="DSJ979" s="26"/>
      <c r="DSK979" s="26"/>
      <c r="DSL979" s="26"/>
      <c r="DSM979" s="26"/>
      <c r="DSN979" s="26"/>
      <c r="DSO979" s="26"/>
      <c r="DSP979" s="26"/>
      <c r="DSQ979" s="26"/>
      <c r="DSR979" s="26"/>
      <c r="DSS979" s="26"/>
      <c r="DST979" s="26"/>
      <c r="DSU979" s="26"/>
      <c r="DSV979" s="26"/>
      <c r="DSW979" s="26"/>
      <c r="DSX979" s="26"/>
      <c r="DSY979" s="26"/>
      <c r="DSZ979" s="26"/>
      <c r="DTA979" s="26"/>
      <c r="DTB979" s="26"/>
      <c r="DTC979" s="26"/>
      <c r="DTD979" s="26"/>
      <c r="DTE979" s="26"/>
      <c r="DTF979" s="26"/>
      <c r="DTG979" s="26"/>
      <c r="DTH979" s="26"/>
      <c r="DTI979" s="26"/>
      <c r="DTJ979" s="26"/>
      <c r="DTK979" s="26"/>
      <c r="DTL979" s="26"/>
      <c r="DTM979" s="26"/>
      <c r="DTN979" s="26"/>
      <c r="DTO979" s="26"/>
      <c r="DTP979" s="26"/>
      <c r="DTQ979" s="26"/>
      <c r="DTR979" s="26"/>
      <c r="DTS979" s="26"/>
      <c r="DTT979" s="26"/>
      <c r="DTU979" s="26"/>
      <c r="DTV979" s="26"/>
      <c r="DTW979" s="26"/>
      <c r="DTX979" s="26"/>
      <c r="DTY979" s="26"/>
      <c r="DTZ979" s="26"/>
      <c r="DUA979" s="26"/>
      <c r="DUB979" s="26"/>
      <c r="DUC979" s="26"/>
      <c r="DUD979" s="26"/>
      <c r="DUE979" s="26"/>
      <c r="DUF979" s="26"/>
      <c r="DUG979" s="26"/>
      <c r="DUH979" s="26"/>
      <c r="DUI979" s="26"/>
      <c r="DUJ979" s="26"/>
      <c r="DUK979" s="26"/>
      <c r="DUL979" s="26"/>
      <c r="DUM979" s="26"/>
      <c r="DUN979" s="26"/>
      <c r="DUO979" s="26"/>
      <c r="DUP979" s="26"/>
      <c r="DUQ979" s="26"/>
      <c r="DUR979" s="26"/>
      <c r="DUS979" s="26"/>
      <c r="DUT979" s="26"/>
      <c r="DUU979" s="26"/>
      <c r="DUV979" s="26"/>
      <c r="DUW979" s="26"/>
      <c r="DUX979" s="26"/>
      <c r="DUY979" s="26"/>
      <c r="DUZ979" s="26"/>
      <c r="DVA979" s="26"/>
      <c r="DVB979" s="26"/>
      <c r="DVC979" s="26"/>
      <c r="DVD979" s="26"/>
      <c r="DVE979" s="26"/>
      <c r="DVF979" s="26"/>
      <c r="DVG979" s="26"/>
      <c r="DVH979" s="26"/>
      <c r="DVI979" s="26"/>
      <c r="DVJ979" s="26"/>
      <c r="DVK979" s="26"/>
      <c r="DVL979" s="26"/>
      <c r="DVM979" s="26"/>
      <c r="DVN979" s="26"/>
      <c r="DVO979" s="26"/>
      <c r="DVP979" s="26"/>
      <c r="DVQ979" s="26"/>
      <c r="DVR979" s="26"/>
      <c r="DVS979" s="26"/>
      <c r="DVT979" s="26"/>
      <c r="DVU979" s="26"/>
      <c r="DVV979" s="26"/>
      <c r="DVW979" s="26"/>
      <c r="DVX979" s="26"/>
      <c r="DVY979" s="26"/>
      <c r="DVZ979" s="26"/>
      <c r="DWA979" s="26"/>
      <c r="DWB979" s="26"/>
      <c r="DWC979" s="26"/>
      <c r="DWD979" s="26"/>
      <c r="DWE979" s="26"/>
      <c r="DWF979" s="26"/>
      <c r="DWG979" s="26"/>
      <c r="DWH979" s="26"/>
      <c r="DWI979" s="26"/>
      <c r="DWJ979" s="26"/>
      <c r="DWK979" s="26"/>
      <c r="DWL979" s="26"/>
      <c r="DWM979" s="26"/>
      <c r="DWN979" s="26"/>
      <c r="DWO979" s="26"/>
      <c r="DWP979" s="26"/>
      <c r="DWQ979" s="26"/>
      <c r="DWR979" s="26"/>
      <c r="DWS979" s="26"/>
      <c r="DWT979" s="26"/>
      <c r="DWU979" s="26"/>
      <c r="DWV979" s="26"/>
      <c r="DWW979" s="26"/>
      <c r="DWX979" s="26"/>
      <c r="DWY979" s="26"/>
      <c r="DWZ979" s="26"/>
      <c r="DXA979" s="26"/>
      <c r="DXB979" s="26"/>
      <c r="DXC979" s="26"/>
      <c r="DXD979" s="26"/>
      <c r="DXE979" s="26"/>
      <c r="DXF979" s="26"/>
      <c r="DXG979" s="26"/>
      <c r="DXH979" s="26"/>
      <c r="DXI979" s="26"/>
      <c r="DXJ979" s="26"/>
      <c r="DXK979" s="26"/>
      <c r="DXL979" s="26"/>
      <c r="DXM979" s="26"/>
      <c r="DXN979" s="26"/>
      <c r="DXO979" s="26"/>
      <c r="DXP979" s="26"/>
      <c r="DXQ979" s="26"/>
      <c r="DXR979" s="26"/>
      <c r="DXS979" s="26"/>
      <c r="DXT979" s="26"/>
      <c r="DXU979" s="26"/>
      <c r="DXV979" s="26"/>
      <c r="DXW979" s="26"/>
      <c r="DXX979" s="26"/>
      <c r="DXY979" s="26"/>
      <c r="DXZ979" s="26"/>
      <c r="DYA979" s="26"/>
      <c r="DYB979" s="26"/>
      <c r="DYC979" s="26"/>
      <c r="DYD979" s="26"/>
      <c r="DYE979" s="26"/>
      <c r="DYF979" s="26"/>
      <c r="DYG979" s="26"/>
      <c r="DYH979" s="26"/>
      <c r="DYI979" s="26"/>
      <c r="DYJ979" s="26"/>
      <c r="DYK979" s="26"/>
      <c r="DYL979" s="26"/>
      <c r="DYM979" s="26"/>
      <c r="DYN979" s="26"/>
      <c r="DYO979" s="26"/>
      <c r="DYP979" s="26"/>
      <c r="DYQ979" s="26"/>
      <c r="DYR979" s="26"/>
      <c r="DYS979" s="26"/>
      <c r="DYT979" s="26"/>
      <c r="DYU979" s="26"/>
      <c r="DYV979" s="26"/>
      <c r="DYW979" s="26"/>
      <c r="DYX979" s="26"/>
      <c r="DYY979" s="26"/>
      <c r="DYZ979" s="26"/>
      <c r="DZA979" s="26"/>
      <c r="DZB979" s="26"/>
      <c r="DZC979" s="26"/>
      <c r="DZD979" s="26"/>
      <c r="DZE979" s="26"/>
      <c r="DZF979" s="26"/>
      <c r="DZG979" s="26"/>
      <c r="DZH979" s="26"/>
      <c r="DZI979" s="26"/>
      <c r="DZJ979" s="26"/>
      <c r="DZK979" s="26"/>
      <c r="DZL979" s="26"/>
      <c r="DZM979" s="26"/>
      <c r="DZN979" s="26"/>
      <c r="DZO979" s="26"/>
      <c r="DZP979" s="26"/>
      <c r="DZQ979" s="26"/>
      <c r="DZR979" s="26"/>
      <c r="DZS979" s="26"/>
      <c r="DZT979" s="26"/>
      <c r="DZU979" s="26"/>
      <c r="DZV979" s="26"/>
      <c r="DZW979" s="26"/>
      <c r="DZX979" s="26"/>
      <c r="DZY979" s="26"/>
      <c r="DZZ979" s="26"/>
      <c r="EAA979" s="26"/>
      <c r="EAB979" s="26"/>
      <c r="EAC979" s="26"/>
      <c r="EAD979" s="26"/>
      <c r="EAE979" s="26"/>
      <c r="EAF979" s="26"/>
      <c r="EAG979" s="26"/>
      <c r="EAH979" s="26"/>
      <c r="EAI979" s="26"/>
      <c r="EAJ979" s="26"/>
      <c r="EAK979" s="26"/>
      <c r="EAL979" s="26"/>
      <c r="EAM979" s="26"/>
      <c r="EAN979" s="26"/>
      <c r="EAO979" s="26"/>
      <c r="EAP979" s="26"/>
      <c r="EAQ979" s="26"/>
      <c r="EAR979" s="26"/>
      <c r="EAS979" s="26"/>
      <c r="EAT979" s="26"/>
      <c r="EAU979" s="26"/>
      <c r="EAV979" s="26"/>
      <c r="EAW979" s="26"/>
      <c r="EAX979" s="26"/>
      <c r="EAY979" s="26"/>
      <c r="EAZ979" s="26"/>
      <c r="EBA979" s="26"/>
      <c r="EBB979" s="26"/>
      <c r="EBC979" s="26"/>
      <c r="EBD979" s="26"/>
      <c r="EBE979" s="26"/>
      <c r="EBF979" s="26"/>
      <c r="EBG979" s="26"/>
      <c r="EBH979" s="26"/>
      <c r="EBI979" s="26"/>
      <c r="EBJ979" s="26"/>
      <c r="EBK979" s="26"/>
      <c r="EBL979" s="26"/>
      <c r="EBM979" s="26"/>
      <c r="EBN979" s="26"/>
      <c r="EBO979" s="26"/>
      <c r="EBP979" s="26"/>
      <c r="EBQ979" s="26"/>
      <c r="EBR979" s="26"/>
      <c r="EBS979" s="26"/>
      <c r="EBT979" s="26"/>
      <c r="EBU979" s="26"/>
      <c r="EBV979" s="26"/>
      <c r="EBW979" s="26"/>
      <c r="EBX979" s="26"/>
      <c r="EBY979" s="26"/>
      <c r="EBZ979" s="26"/>
      <c r="ECA979" s="26"/>
      <c r="ECB979" s="26"/>
      <c r="ECC979" s="26"/>
      <c r="ECD979" s="26"/>
      <c r="ECE979" s="26"/>
      <c r="ECF979" s="26"/>
      <c r="ECG979" s="26"/>
      <c r="ECH979" s="26"/>
      <c r="ECI979" s="26"/>
      <c r="ECJ979" s="26"/>
      <c r="ECK979" s="26"/>
      <c r="ECL979" s="26"/>
      <c r="ECM979" s="26"/>
      <c r="ECN979" s="26"/>
      <c r="ECO979" s="26"/>
      <c r="ECP979" s="26"/>
      <c r="ECQ979" s="26"/>
      <c r="ECR979" s="26"/>
      <c r="ECS979" s="26"/>
      <c r="ECT979" s="26"/>
      <c r="ECU979" s="26"/>
      <c r="ECV979" s="26"/>
      <c r="ECW979" s="26"/>
      <c r="ECX979" s="26"/>
      <c r="ECY979" s="26"/>
      <c r="ECZ979" s="26"/>
      <c r="EDA979" s="26"/>
      <c r="EDB979" s="26"/>
      <c r="EDC979" s="26"/>
      <c r="EDD979" s="26"/>
      <c r="EDE979" s="26"/>
      <c r="EDF979" s="26"/>
      <c r="EDG979" s="26"/>
      <c r="EDH979" s="26"/>
      <c r="EDI979" s="26"/>
      <c r="EDJ979" s="26"/>
      <c r="EDK979" s="26"/>
      <c r="EDL979" s="26"/>
      <c r="EDM979" s="26"/>
      <c r="EDN979" s="26"/>
      <c r="EDO979" s="26"/>
      <c r="EDP979" s="26"/>
      <c r="EDQ979" s="26"/>
      <c r="EDR979" s="26"/>
      <c r="EDS979" s="26"/>
      <c r="EDT979" s="26"/>
      <c r="EDU979" s="26"/>
      <c r="EDV979" s="26"/>
      <c r="EDW979" s="26"/>
      <c r="EDX979" s="26"/>
      <c r="EDY979" s="26"/>
      <c r="EDZ979" s="26"/>
      <c r="EEA979" s="26"/>
      <c r="EEB979" s="26"/>
      <c r="EEC979" s="26"/>
      <c r="EED979" s="26"/>
      <c r="EEE979" s="26"/>
      <c r="EEF979" s="26"/>
      <c r="EEG979" s="26"/>
      <c r="EEH979" s="26"/>
      <c r="EEI979" s="26"/>
      <c r="EEJ979" s="26"/>
      <c r="EEK979" s="26"/>
      <c r="EEL979" s="26"/>
      <c r="EEM979" s="26"/>
      <c r="EEN979" s="26"/>
      <c r="EEO979" s="26"/>
      <c r="EEP979" s="26"/>
      <c r="EEQ979" s="26"/>
      <c r="EER979" s="26"/>
      <c r="EES979" s="26"/>
      <c r="EET979" s="26"/>
      <c r="EEU979" s="26"/>
      <c r="EEV979" s="26"/>
      <c r="EEW979" s="26"/>
      <c r="EEX979" s="26"/>
      <c r="EEY979" s="26"/>
      <c r="EEZ979" s="26"/>
      <c r="EFA979" s="26"/>
      <c r="EFB979" s="26"/>
      <c r="EFC979" s="26"/>
      <c r="EFD979" s="26"/>
      <c r="EFE979" s="26"/>
      <c r="EFF979" s="26"/>
      <c r="EFG979" s="26"/>
      <c r="EFH979" s="26"/>
      <c r="EFI979" s="26"/>
      <c r="EFJ979" s="26"/>
      <c r="EFK979" s="26"/>
      <c r="EFL979" s="26"/>
      <c r="EFM979" s="26"/>
      <c r="EFN979" s="26"/>
      <c r="EFO979" s="26"/>
      <c r="EFP979" s="26"/>
      <c r="EFQ979" s="26"/>
      <c r="EFR979" s="26"/>
      <c r="EFS979" s="26"/>
      <c r="EFT979" s="26"/>
      <c r="EFU979" s="26"/>
      <c r="EFV979" s="26"/>
      <c r="EFW979" s="26"/>
      <c r="EFX979" s="26"/>
      <c r="EFY979" s="26"/>
      <c r="EFZ979" s="26"/>
      <c r="EGA979" s="26"/>
      <c r="EGB979" s="26"/>
      <c r="EGC979" s="26"/>
      <c r="EGD979" s="26"/>
      <c r="EGE979" s="26"/>
      <c r="EGF979" s="26"/>
      <c r="EGG979" s="26"/>
      <c r="EGH979" s="26"/>
      <c r="EGI979" s="26"/>
      <c r="EGJ979" s="26"/>
      <c r="EGK979" s="26"/>
      <c r="EGL979" s="26"/>
      <c r="EGM979" s="26"/>
      <c r="EGN979" s="26"/>
      <c r="EGO979" s="26"/>
      <c r="EGP979" s="26"/>
      <c r="EGQ979" s="26"/>
      <c r="EGR979" s="26"/>
      <c r="EGS979" s="26"/>
      <c r="EGT979" s="26"/>
      <c r="EGU979" s="26"/>
      <c r="EGV979" s="26"/>
      <c r="EGW979" s="26"/>
      <c r="EGX979" s="26"/>
      <c r="EGY979" s="26"/>
      <c r="EGZ979" s="26"/>
      <c r="EHA979" s="26"/>
      <c r="EHB979" s="26"/>
      <c r="EHC979" s="26"/>
      <c r="EHD979" s="26"/>
      <c r="EHE979" s="26"/>
      <c r="EHF979" s="26"/>
      <c r="EHG979" s="26"/>
      <c r="EHH979" s="26"/>
      <c r="EHI979" s="26"/>
      <c r="EHJ979" s="26"/>
      <c r="EHK979" s="26"/>
      <c r="EHL979" s="26"/>
      <c r="EHM979" s="26"/>
      <c r="EHN979" s="26"/>
      <c r="EHO979" s="26"/>
      <c r="EHP979" s="26"/>
      <c r="EHQ979" s="26"/>
      <c r="EHR979" s="26"/>
      <c r="EHS979" s="26"/>
      <c r="EHT979" s="26"/>
      <c r="EHU979" s="26"/>
      <c r="EHV979" s="26"/>
      <c r="EHW979" s="26"/>
      <c r="EHX979" s="26"/>
      <c r="EHY979" s="26"/>
      <c r="EHZ979" s="26"/>
      <c r="EIA979" s="26"/>
      <c r="EIB979" s="26"/>
      <c r="EIC979" s="26"/>
      <c r="EID979" s="26"/>
      <c r="EIE979" s="26"/>
      <c r="EIF979" s="26"/>
      <c r="EIG979" s="26"/>
      <c r="EIH979" s="26"/>
      <c r="EII979" s="26"/>
      <c r="EIJ979" s="26"/>
      <c r="EIK979" s="26"/>
      <c r="EIL979" s="26"/>
      <c r="EIM979" s="26"/>
      <c r="EIN979" s="26"/>
      <c r="EIO979" s="26"/>
      <c r="EIP979" s="26"/>
      <c r="EIQ979" s="26"/>
      <c r="EIR979" s="26"/>
      <c r="EIS979" s="26"/>
      <c r="EIT979" s="26"/>
      <c r="EIU979" s="26"/>
      <c r="EIV979" s="26"/>
      <c r="EIW979" s="26"/>
      <c r="EIX979" s="26"/>
      <c r="EIY979" s="26"/>
      <c r="EIZ979" s="26"/>
      <c r="EJA979" s="26"/>
      <c r="EJB979" s="26"/>
      <c r="EJC979" s="26"/>
      <c r="EJD979" s="26"/>
      <c r="EJE979" s="26"/>
      <c r="EJF979" s="26"/>
      <c r="EJG979" s="26"/>
      <c r="EJH979" s="26"/>
      <c r="EJI979" s="26"/>
      <c r="EJJ979" s="26"/>
      <c r="EJK979" s="26"/>
      <c r="EJL979" s="26"/>
      <c r="EJM979" s="26"/>
      <c r="EJN979" s="26"/>
      <c r="EJO979" s="26"/>
      <c r="EJP979" s="26"/>
      <c r="EJQ979" s="26"/>
      <c r="EJR979" s="26"/>
      <c r="EJS979" s="26"/>
      <c r="EJT979" s="26"/>
      <c r="EJU979" s="26"/>
      <c r="EJV979" s="26"/>
      <c r="EJW979" s="26"/>
      <c r="EJX979" s="26"/>
      <c r="EJY979" s="26"/>
      <c r="EJZ979" s="26"/>
      <c r="EKA979" s="26"/>
      <c r="EKB979" s="26"/>
      <c r="EKC979" s="26"/>
      <c r="EKD979" s="26"/>
      <c r="EKE979" s="26"/>
      <c r="EKF979" s="26"/>
      <c r="EKG979" s="26"/>
      <c r="EKH979" s="26"/>
      <c r="EKI979" s="26"/>
      <c r="EKJ979" s="26"/>
      <c r="EKK979" s="26"/>
      <c r="EKL979" s="26"/>
      <c r="EKM979" s="26"/>
      <c r="EKN979" s="26"/>
      <c r="EKO979" s="26"/>
      <c r="EKP979" s="26"/>
      <c r="EKQ979" s="26"/>
      <c r="EKR979" s="26"/>
      <c r="EKS979" s="26"/>
      <c r="EKT979" s="26"/>
      <c r="EKU979" s="26"/>
      <c r="EKV979" s="26"/>
      <c r="EKW979" s="26"/>
      <c r="EKX979" s="26"/>
      <c r="EKY979" s="26"/>
      <c r="EKZ979" s="26"/>
      <c r="ELA979" s="26"/>
      <c r="ELB979" s="26"/>
      <c r="ELC979" s="26"/>
      <c r="ELD979" s="26"/>
      <c r="ELE979" s="26"/>
      <c r="ELF979" s="26"/>
      <c r="ELG979" s="26"/>
      <c r="ELH979" s="26"/>
      <c r="ELI979" s="26"/>
      <c r="ELJ979" s="26"/>
      <c r="ELK979" s="26"/>
      <c r="ELL979" s="26"/>
      <c r="ELM979" s="26"/>
      <c r="ELN979" s="26"/>
      <c r="ELO979" s="26"/>
      <c r="ELP979" s="26"/>
      <c r="ELQ979" s="26"/>
      <c r="ELR979" s="26"/>
      <c r="ELS979" s="26"/>
      <c r="ELT979" s="26"/>
      <c r="ELU979" s="26"/>
      <c r="ELV979" s="26"/>
      <c r="ELW979" s="26"/>
      <c r="ELX979" s="26"/>
      <c r="ELY979" s="26"/>
      <c r="ELZ979" s="26"/>
      <c r="EMA979" s="26"/>
      <c r="EMB979" s="26"/>
      <c r="EMC979" s="26"/>
      <c r="EMD979" s="26"/>
      <c r="EME979" s="26"/>
      <c r="EMF979" s="26"/>
      <c r="EMG979" s="26"/>
      <c r="EMH979" s="26"/>
      <c r="EMI979" s="26"/>
      <c r="EMJ979" s="26"/>
      <c r="EMK979" s="26"/>
      <c r="EML979" s="26"/>
      <c r="EMM979" s="26"/>
      <c r="EMN979" s="26"/>
      <c r="EMO979" s="26"/>
      <c r="EMP979" s="26"/>
      <c r="EMQ979" s="26"/>
      <c r="EMR979" s="26"/>
      <c r="EMS979" s="26"/>
      <c r="EMT979" s="26"/>
      <c r="EMU979" s="26"/>
      <c r="EMV979" s="26"/>
      <c r="EMW979" s="26"/>
      <c r="EMX979" s="26"/>
      <c r="EMY979" s="26"/>
      <c r="EMZ979" s="26"/>
      <c r="ENA979" s="26"/>
      <c r="ENB979" s="26"/>
      <c r="ENC979" s="26"/>
      <c r="END979" s="26"/>
      <c r="ENE979" s="26"/>
      <c r="ENF979" s="26"/>
      <c r="ENG979" s="26"/>
      <c r="ENH979" s="26"/>
      <c r="ENI979" s="26"/>
      <c r="ENJ979" s="26"/>
      <c r="ENK979" s="26"/>
      <c r="ENL979" s="26"/>
      <c r="ENM979" s="26"/>
      <c r="ENN979" s="26"/>
      <c r="ENO979" s="26"/>
      <c r="ENP979" s="26"/>
      <c r="ENQ979" s="26"/>
      <c r="ENR979" s="26"/>
      <c r="ENS979" s="26"/>
      <c r="ENT979" s="26"/>
      <c r="ENU979" s="26"/>
      <c r="ENV979" s="26"/>
      <c r="ENW979" s="26"/>
      <c r="ENX979" s="26"/>
      <c r="ENY979" s="26"/>
      <c r="ENZ979" s="26"/>
      <c r="EOA979" s="26"/>
      <c r="EOB979" s="26"/>
      <c r="EOC979" s="26"/>
      <c r="EOD979" s="26"/>
      <c r="EOE979" s="26"/>
      <c r="EOF979" s="26"/>
      <c r="EOG979" s="26"/>
      <c r="EOH979" s="26"/>
      <c r="EOI979" s="26"/>
      <c r="EOJ979" s="26"/>
      <c r="EOK979" s="26"/>
      <c r="EOL979" s="26"/>
      <c r="EOM979" s="26"/>
      <c r="EON979" s="26"/>
      <c r="EOO979" s="26"/>
      <c r="EOP979" s="26"/>
      <c r="EOQ979" s="26"/>
      <c r="EOR979" s="26"/>
      <c r="EOS979" s="26"/>
      <c r="EOT979" s="26"/>
      <c r="EOU979" s="26"/>
      <c r="EOV979" s="26"/>
      <c r="EOW979" s="26"/>
      <c r="EOX979" s="26"/>
      <c r="EOY979" s="26"/>
      <c r="EOZ979" s="26"/>
      <c r="EPA979" s="26"/>
      <c r="EPB979" s="26"/>
      <c r="EPC979" s="26"/>
      <c r="EPD979" s="26"/>
      <c r="EPE979" s="26"/>
      <c r="EPF979" s="26"/>
      <c r="EPG979" s="26"/>
      <c r="EPH979" s="26"/>
      <c r="EPI979" s="26"/>
      <c r="EPJ979" s="26"/>
      <c r="EPK979" s="26"/>
      <c r="EPL979" s="26"/>
      <c r="EPM979" s="26"/>
      <c r="EPN979" s="26"/>
      <c r="EPO979" s="26"/>
      <c r="EPP979" s="26"/>
      <c r="EPQ979" s="26"/>
      <c r="EPR979" s="26"/>
      <c r="EPS979" s="26"/>
      <c r="EPT979" s="26"/>
      <c r="EPU979" s="26"/>
      <c r="EPV979" s="26"/>
      <c r="EPW979" s="26"/>
      <c r="EPX979" s="26"/>
      <c r="EPY979" s="26"/>
      <c r="EPZ979" s="26"/>
      <c r="EQA979" s="26"/>
      <c r="EQB979" s="26"/>
      <c r="EQC979" s="26"/>
      <c r="EQD979" s="26"/>
      <c r="EQE979" s="26"/>
      <c r="EQF979" s="26"/>
      <c r="EQG979" s="26"/>
      <c r="EQH979" s="26"/>
      <c r="EQI979" s="26"/>
      <c r="EQJ979" s="26"/>
      <c r="EQK979" s="26"/>
      <c r="EQL979" s="26"/>
      <c r="EQM979" s="26"/>
      <c r="EQN979" s="26"/>
      <c r="EQO979" s="26"/>
      <c r="EQP979" s="26"/>
      <c r="EQQ979" s="26"/>
      <c r="EQR979" s="26"/>
      <c r="EQS979" s="26"/>
      <c r="EQT979" s="26"/>
      <c r="EQU979" s="26"/>
      <c r="EQV979" s="26"/>
      <c r="EQW979" s="26"/>
      <c r="EQX979" s="26"/>
      <c r="EQY979" s="26"/>
      <c r="EQZ979" s="26"/>
      <c r="ERA979" s="26"/>
      <c r="ERB979" s="26"/>
      <c r="ERC979" s="26"/>
      <c r="ERD979" s="26"/>
      <c r="ERE979" s="26"/>
      <c r="ERF979" s="26"/>
      <c r="ERG979" s="26"/>
      <c r="ERH979" s="26"/>
      <c r="ERI979" s="26"/>
      <c r="ERJ979" s="26"/>
      <c r="ERK979" s="26"/>
      <c r="ERL979" s="26"/>
      <c r="ERM979" s="26"/>
      <c r="ERN979" s="26"/>
      <c r="ERO979" s="26"/>
      <c r="ERP979" s="26"/>
      <c r="ERQ979" s="26"/>
      <c r="ERR979" s="26"/>
      <c r="ERS979" s="26"/>
      <c r="ERT979" s="26"/>
      <c r="ERU979" s="26"/>
      <c r="ERV979" s="26"/>
      <c r="ERW979" s="26"/>
      <c r="ERX979" s="26"/>
      <c r="ERY979" s="26"/>
      <c r="ERZ979" s="26"/>
      <c r="ESA979" s="26"/>
      <c r="ESB979" s="26"/>
      <c r="ESC979" s="26"/>
      <c r="ESD979" s="26"/>
      <c r="ESE979" s="26"/>
      <c r="ESF979" s="26"/>
      <c r="ESG979" s="26"/>
      <c r="ESH979" s="26"/>
      <c r="ESI979" s="26"/>
      <c r="ESJ979" s="26"/>
      <c r="ESK979" s="26"/>
      <c r="ESL979" s="26"/>
      <c r="ESM979" s="26"/>
      <c r="ESN979" s="26"/>
      <c r="ESO979" s="26"/>
      <c r="ESP979" s="26"/>
      <c r="ESQ979" s="26"/>
      <c r="ESR979" s="26"/>
      <c r="ESS979" s="26"/>
      <c r="EST979" s="26"/>
      <c r="ESU979" s="26"/>
      <c r="ESV979" s="26"/>
      <c r="ESW979" s="26"/>
      <c r="ESX979" s="26"/>
      <c r="ESY979" s="26"/>
      <c r="ESZ979" s="26"/>
      <c r="ETA979" s="26"/>
      <c r="ETB979" s="26"/>
      <c r="ETC979" s="26"/>
      <c r="ETD979" s="26"/>
      <c r="ETE979" s="26"/>
      <c r="ETF979" s="26"/>
      <c r="ETG979" s="26"/>
      <c r="ETH979" s="26"/>
      <c r="ETI979" s="26"/>
      <c r="ETJ979" s="26"/>
      <c r="ETK979" s="26"/>
      <c r="ETL979" s="26"/>
      <c r="ETM979" s="26"/>
      <c r="ETN979" s="26"/>
      <c r="ETO979" s="26"/>
      <c r="ETP979" s="26"/>
      <c r="ETQ979" s="26"/>
      <c r="ETR979" s="26"/>
      <c r="ETS979" s="26"/>
      <c r="ETT979" s="26"/>
      <c r="ETU979" s="26"/>
      <c r="ETV979" s="26"/>
      <c r="ETW979" s="26"/>
      <c r="ETX979" s="26"/>
      <c r="ETY979" s="26"/>
      <c r="ETZ979" s="26"/>
      <c r="EUA979" s="26"/>
      <c r="EUB979" s="26"/>
      <c r="EUC979" s="26"/>
      <c r="EUD979" s="26"/>
      <c r="EUE979" s="26"/>
      <c r="EUF979" s="26"/>
      <c r="EUG979" s="26"/>
      <c r="EUH979" s="26"/>
      <c r="EUI979" s="26"/>
      <c r="EUJ979" s="26"/>
      <c r="EUK979" s="26"/>
      <c r="EUL979" s="26"/>
      <c r="EUM979" s="26"/>
      <c r="EUN979" s="26"/>
      <c r="EUO979" s="26"/>
      <c r="EUP979" s="26"/>
      <c r="EUQ979" s="26"/>
      <c r="EUR979" s="26"/>
      <c r="EUS979" s="26"/>
      <c r="EUT979" s="26"/>
      <c r="EUU979" s="26"/>
      <c r="EUV979" s="26"/>
      <c r="EUW979" s="26"/>
      <c r="EUX979" s="26"/>
      <c r="EUY979" s="26"/>
      <c r="EUZ979" s="26"/>
      <c r="EVA979" s="26"/>
      <c r="EVB979" s="26"/>
      <c r="EVC979" s="26"/>
      <c r="EVD979" s="26"/>
      <c r="EVE979" s="26"/>
      <c r="EVF979" s="26"/>
      <c r="EVG979" s="26"/>
      <c r="EVH979" s="26"/>
      <c r="EVI979" s="26"/>
      <c r="EVJ979" s="26"/>
      <c r="EVK979" s="26"/>
      <c r="EVL979" s="26"/>
      <c r="EVM979" s="26"/>
      <c r="EVN979" s="26"/>
      <c r="EVO979" s="26"/>
      <c r="EVP979" s="26"/>
      <c r="EVQ979" s="26"/>
      <c r="EVR979" s="26"/>
      <c r="EVS979" s="26"/>
      <c r="EVT979" s="26"/>
      <c r="EVU979" s="26"/>
      <c r="EVV979" s="26"/>
      <c r="EVW979" s="26"/>
      <c r="EVX979" s="26"/>
      <c r="EVY979" s="26"/>
      <c r="EVZ979" s="26"/>
      <c r="EWA979" s="26"/>
      <c r="EWB979" s="26"/>
      <c r="EWC979" s="26"/>
      <c r="EWD979" s="26"/>
      <c r="EWE979" s="26"/>
      <c r="EWF979" s="26"/>
      <c r="EWG979" s="26"/>
      <c r="EWH979" s="26"/>
      <c r="EWI979" s="26"/>
      <c r="EWJ979" s="26"/>
      <c r="EWK979" s="26"/>
      <c r="EWL979" s="26"/>
      <c r="EWM979" s="26"/>
      <c r="EWN979" s="26"/>
      <c r="EWO979" s="26"/>
      <c r="EWP979" s="26"/>
      <c r="EWQ979" s="26"/>
      <c r="EWR979" s="26"/>
      <c r="EWS979" s="26"/>
      <c r="EWT979" s="26"/>
      <c r="EWU979" s="26"/>
      <c r="EWV979" s="26"/>
      <c r="EWW979" s="26"/>
      <c r="EWX979" s="26"/>
      <c r="EWY979" s="26"/>
      <c r="EWZ979" s="26"/>
      <c r="EXA979" s="26"/>
      <c r="EXB979" s="26"/>
      <c r="EXC979" s="26"/>
      <c r="EXD979" s="26"/>
      <c r="EXE979" s="26"/>
      <c r="EXF979" s="26"/>
      <c r="EXG979" s="26"/>
      <c r="EXH979" s="26"/>
      <c r="EXI979" s="26"/>
      <c r="EXJ979" s="26"/>
      <c r="EXK979" s="26"/>
      <c r="EXL979" s="26"/>
      <c r="EXM979" s="26"/>
      <c r="EXN979" s="26"/>
      <c r="EXO979" s="26"/>
      <c r="EXP979" s="26"/>
      <c r="EXQ979" s="26"/>
      <c r="EXR979" s="26"/>
      <c r="EXS979" s="26"/>
      <c r="EXT979" s="26"/>
      <c r="EXU979" s="26"/>
      <c r="EXV979" s="26"/>
      <c r="EXW979" s="26"/>
      <c r="EXX979" s="26"/>
      <c r="EXY979" s="26"/>
      <c r="EXZ979" s="26"/>
      <c r="EYA979" s="26"/>
      <c r="EYB979" s="26"/>
      <c r="EYC979" s="26"/>
      <c r="EYD979" s="26"/>
      <c r="EYE979" s="26"/>
      <c r="EYF979" s="26"/>
      <c r="EYG979" s="26"/>
      <c r="EYH979" s="26"/>
      <c r="EYI979" s="26"/>
      <c r="EYJ979" s="26"/>
      <c r="EYK979" s="26"/>
      <c r="EYL979" s="26"/>
      <c r="EYM979" s="26"/>
      <c r="EYN979" s="26"/>
      <c r="EYO979" s="26"/>
      <c r="EYP979" s="26"/>
      <c r="EYQ979" s="26"/>
      <c r="EYR979" s="26"/>
      <c r="EYS979" s="26"/>
      <c r="EYT979" s="26"/>
      <c r="EYU979" s="26"/>
      <c r="EYV979" s="26"/>
      <c r="EYW979" s="26"/>
      <c r="EYX979" s="26"/>
      <c r="EYY979" s="26"/>
      <c r="EYZ979" s="26"/>
      <c r="EZA979" s="26"/>
      <c r="EZB979" s="26"/>
      <c r="EZC979" s="26"/>
      <c r="EZD979" s="26"/>
      <c r="EZE979" s="26"/>
      <c r="EZF979" s="26"/>
      <c r="EZG979" s="26"/>
      <c r="EZH979" s="26"/>
      <c r="EZI979" s="26"/>
      <c r="EZJ979" s="26"/>
      <c r="EZK979" s="26"/>
      <c r="EZL979" s="26"/>
      <c r="EZM979" s="26"/>
      <c r="EZN979" s="26"/>
      <c r="EZO979" s="26"/>
      <c r="EZP979" s="26"/>
      <c r="EZQ979" s="26"/>
      <c r="EZR979" s="26"/>
      <c r="EZS979" s="26"/>
      <c r="EZT979" s="26"/>
      <c r="EZU979" s="26"/>
      <c r="EZV979" s="26"/>
      <c r="EZW979" s="26"/>
      <c r="EZX979" s="26"/>
      <c r="EZY979" s="26"/>
      <c r="EZZ979" s="26"/>
      <c r="FAA979" s="26"/>
      <c r="FAB979" s="26"/>
      <c r="FAC979" s="26"/>
      <c r="FAD979" s="26"/>
      <c r="FAE979" s="26"/>
      <c r="FAF979" s="26"/>
      <c r="FAG979" s="26"/>
      <c r="FAH979" s="26"/>
      <c r="FAI979" s="26"/>
      <c r="FAJ979" s="26"/>
      <c r="FAK979" s="26"/>
      <c r="FAL979" s="26"/>
      <c r="FAM979" s="26"/>
      <c r="FAN979" s="26"/>
      <c r="FAO979" s="26"/>
      <c r="FAP979" s="26"/>
      <c r="FAQ979" s="26"/>
      <c r="FAR979" s="26"/>
      <c r="FAS979" s="26"/>
      <c r="FAT979" s="26"/>
      <c r="FAU979" s="26"/>
      <c r="FAV979" s="26"/>
      <c r="FAW979" s="26"/>
      <c r="FAX979" s="26"/>
      <c r="FAY979" s="26"/>
      <c r="FAZ979" s="26"/>
      <c r="FBA979" s="26"/>
      <c r="FBB979" s="26"/>
      <c r="FBC979" s="26"/>
      <c r="FBD979" s="26"/>
      <c r="FBE979" s="26"/>
      <c r="FBF979" s="26"/>
      <c r="FBG979" s="26"/>
      <c r="FBH979" s="26"/>
      <c r="FBI979" s="26"/>
      <c r="FBJ979" s="26"/>
      <c r="FBK979" s="26"/>
      <c r="FBL979" s="26"/>
      <c r="FBM979" s="26"/>
      <c r="FBN979" s="26"/>
      <c r="FBO979" s="26"/>
      <c r="FBP979" s="26"/>
      <c r="FBQ979" s="26"/>
      <c r="FBR979" s="26"/>
      <c r="FBS979" s="26"/>
      <c r="FBT979" s="26"/>
      <c r="FBU979" s="26"/>
      <c r="FBV979" s="26"/>
      <c r="FBW979" s="26"/>
      <c r="FBX979" s="26"/>
      <c r="FBY979" s="26"/>
      <c r="FBZ979" s="26"/>
      <c r="FCA979" s="26"/>
      <c r="FCB979" s="26"/>
      <c r="FCC979" s="26"/>
      <c r="FCD979" s="26"/>
      <c r="FCE979" s="26"/>
      <c r="FCF979" s="26"/>
      <c r="FCG979" s="26"/>
      <c r="FCH979" s="26"/>
      <c r="FCI979" s="26"/>
      <c r="FCJ979" s="26"/>
      <c r="FCK979" s="26"/>
      <c r="FCL979" s="26"/>
      <c r="FCM979" s="26"/>
      <c r="FCN979" s="26"/>
      <c r="FCO979" s="26"/>
      <c r="FCP979" s="26"/>
      <c r="FCQ979" s="26"/>
      <c r="FCR979" s="26"/>
      <c r="FCS979" s="26"/>
      <c r="FCT979" s="26"/>
      <c r="FCU979" s="26"/>
      <c r="FCV979" s="26"/>
      <c r="FCW979" s="26"/>
      <c r="FCX979" s="26"/>
      <c r="FCY979" s="26"/>
      <c r="FCZ979" s="26"/>
      <c r="FDA979" s="26"/>
      <c r="FDB979" s="26"/>
      <c r="FDC979" s="26"/>
      <c r="FDD979" s="26"/>
      <c r="FDE979" s="26"/>
      <c r="FDF979" s="26"/>
      <c r="FDG979" s="26"/>
      <c r="FDH979" s="26"/>
      <c r="FDI979" s="26"/>
      <c r="FDJ979" s="26"/>
      <c r="FDK979" s="26"/>
      <c r="FDL979" s="26"/>
      <c r="FDM979" s="26"/>
      <c r="FDN979" s="26"/>
      <c r="FDO979" s="26"/>
      <c r="FDP979" s="26"/>
      <c r="FDQ979" s="26"/>
      <c r="FDR979" s="26"/>
      <c r="FDS979" s="26"/>
      <c r="FDT979" s="26"/>
      <c r="FDU979" s="26"/>
      <c r="FDV979" s="26"/>
      <c r="FDW979" s="26"/>
      <c r="FDX979" s="26"/>
      <c r="FDY979" s="26"/>
      <c r="FDZ979" s="26"/>
      <c r="FEA979" s="26"/>
      <c r="FEB979" s="26"/>
      <c r="FEC979" s="26"/>
      <c r="FED979" s="26"/>
      <c r="FEE979" s="26"/>
      <c r="FEF979" s="26"/>
      <c r="FEG979" s="26"/>
      <c r="FEH979" s="26"/>
      <c r="FEI979" s="26"/>
      <c r="FEJ979" s="26"/>
      <c r="FEK979" s="26"/>
      <c r="FEL979" s="26"/>
      <c r="FEM979" s="26"/>
      <c r="FEN979" s="26"/>
      <c r="FEO979" s="26"/>
      <c r="FEP979" s="26"/>
      <c r="FEQ979" s="26"/>
      <c r="FER979" s="26"/>
      <c r="FES979" s="26"/>
      <c r="FET979" s="26"/>
      <c r="FEU979" s="26"/>
      <c r="FEV979" s="26"/>
      <c r="FEW979" s="26"/>
      <c r="FEX979" s="26"/>
      <c r="FEY979" s="26"/>
      <c r="FEZ979" s="26"/>
      <c r="FFA979" s="26"/>
      <c r="FFB979" s="26"/>
      <c r="FFC979" s="26"/>
      <c r="FFD979" s="26"/>
      <c r="FFE979" s="26"/>
      <c r="FFF979" s="26"/>
      <c r="FFG979" s="26"/>
      <c r="FFH979" s="26"/>
      <c r="FFI979" s="26"/>
      <c r="FFJ979" s="26"/>
      <c r="FFK979" s="26"/>
      <c r="FFL979" s="26"/>
      <c r="FFM979" s="26"/>
      <c r="FFN979" s="26"/>
      <c r="FFO979" s="26"/>
      <c r="FFP979" s="26"/>
      <c r="FFQ979" s="26"/>
      <c r="FFR979" s="26"/>
      <c r="FFS979" s="26"/>
      <c r="FFT979" s="26"/>
      <c r="FFU979" s="26"/>
      <c r="FFV979" s="26"/>
      <c r="FFW979" s="26"/>
      <c r="FFX979" s="26"/>
      <c r="FFY979" s="26"/>
      <c r="FFZ979" s="26"/>
      <c r="FGA979" s="26"/>
      <c r="FGB979" s="26"/>
      <c r="FGC979" s="26"/>
      <c r="FGD979" s="26"/>
      <c r="FGE979" s="26"/>
      <c r="FGF979" s="26"/>
      <c r="FGG979" s="26"/>
      <c r="FGH979" s="26"/>
      <c r="FGI979" s="26"/>
      <c r="FGJ979" s="26"/>
      <c r="FGK979" s="26"/>
      <c r="FGL979" s="26"/>
      <c r="FGM979" s="26"/>
      <c r="FGN979" s="26"/>
      <c r="FGO979" s="26"/>
      <c r="FGP979" s="26"/>
      <c r="FGQ979" s="26"/>
      <c r="FGR979" s="26"/>
      <c r="FGS979" s="26"/>
      <c r="FGT979" s="26"/>
      <c r="FGU979" s="26"/>
      <c r="FGV979" s="26"/>
      <c r="FGW979" s="26"/>
      <c r="FGX979" s="26"/>
      <c r="FGY979" s="26"/>
      <c r="FGZ979" s="26"/>
      <c r="FHA979" s="26"/>
      <c r="FHB979" s="26"/>
      <c r="FHC979" s="26"/>
      <c r="FHD979" s="26"/>
      <c r="FHE979" s="26"/>
      <c r="FHF979" s="26"/>
      <c r="FHG979" s="26"/>
      <c r="FHH979" s="26"/>
      <c r="FHI979" s="26"/>
      <c r="FHJ979" s="26"/>
      <c r="FHK979" s="26"/>
      <c r="FHL979" s="26"/>
      <c r="FHM979" s="26"/>
      <c r="FHN979" s="26"/>
      <c r="FHO979" s="26"/>
      <c r="FHP979" s="26"/>
      <c r="FHQ979" s="26"/>
      <c r="FHR979" s="26"/>
      <c r="FHS979" s="26"/>
      <c r="FHT979" s="26"/>
      <c r="FHU979" s="26"/>
      <c r="FHV979" s="26"/>
      <c r="FHW979" s="26"/>
      <c r="FHX979" s="26"/>
      <c r="FHY979" s="26"/>
      <c r="FHZ979" s="26"/>
      <c r="FIA979" s="26"/>
      <c r="FIB979" s="26"/>
      <c r="FIC979" s="26"/>
      <c r="FID979" s="26"/>
      <c r="FIE979" s="26"/>
      <c r="FIF979" s="26"/>
      <c r="FIG979" s="26"/>
      <c r="FIH979" s="26"/>
      <c r="FII979" s="26"/>
      <c r="FIJ979" s="26"/>
      <c r="FIK979" s="26"/>
      <c r="FIL979" s="26"/>
      <c r="FIM979" s="26"/>
      <c r="FIN979" s="26"/>
      <c r="FIO979" s="26"/>
      <c r="FIP979" s="26"/>
      <c r="FIQ979" s="26"/>
      <c r="FIR979" s="26"/>
      <c r="FIS979" s="26"/>
      <c r="FIT979" s="26"/>
      <c r="FIU979" s="26"/>
      <c r="FIV979" s="26"/>
      <c r="FIW979" s="26"/>
      <c r="FIX979" s="26"/>
      <c r="FIY979" s="26"/>
      <c r="FIZ979" s="26"/>
      <c r="FJA979" s="26"/>
      <c r="FJB979" s="26"/>
      <c r="FJC979" s="26"/>
      <c r="FJD979" s="26"/>
      <c r="FJE979" s="26"/>
      <c r="FJF979" s="26"/>
      <c r="FJG979" s="26"/>
      <c r="FJH979" s="26"/>
      <c r="FJI979" s="26"/>
      <c r="FJJ979" s="26"/>
      <c r="FJK979" s="26"/>
      <c r="FJL979" s="26"/>
      <c r="FJM979" s="26"/>
      <c r="FJN979" s="26"/>
      <c r="FJO979" s="26"/>
      <c r="FJP979" s="26"/>
      <c r="FJQ979" s="26"/>
      <c r="FJR979" s="26"/>
      <c r="FJS979" s="26"/>
      <c r="FJT979" s="26"/>
      <c r="FJU979" s="26"/>
      <c r="FJV979" s="26"/>
      <c r="FJW979" s="26"/>
      <c r="FJX979" s="26"/>
      <c r="FJY979" s="26"/>
      <c r="FJZ979" s="26"/>
      <c r="FKA979" s="26"/>
      <c r="FKB979" s="26"/>
      <c r="FKC979" s="26"/>
      <c r="FKD979" s="26"/>
      <c r="FKE979" s="26"/>
      <c r="FKF979" s="26"/>
      <c r="FKG979" s="26"/>
      <c r="FKH979" s="26"/>
      <c r="FKI979" s="26"/>
      <c r="FKJ979" s="26"/>
      <c r="FKK979" s="26"/>
      <c r="FKL979" s="26"/>
      <c r="FKM979" s="26"/>
      <c r="FKN979" s="26"/>
      <c r="FKO979" s="26"/>
      <c r="FKP979" s="26"/>
      <c r="FKQ979" s="26"/>
      <c r="FKR979" s="26"/>
      <c r="FKS979" s="26"/>
      <c r="FKT979" s="26"/>
      <c r="FKU979" s="26"/>
      <c r="FKV979" s="26"/>
      <c r="FKW979" s="26"/>
      <c r="FKX979" s="26"/>
      <c r="FKY979" s="26"/>
      <c r="FKZ979" s="26"/>
      <c r="FLA979" s="26"/>
      <c r="FLB979" s="26"/>
      <c r="FLC979" s="26"/>
      <c r="FLD979" s="26"/>
      <c r="FLE979" s="26"/>
      <c r="FLF979" s="26"/>
      <c r="FLG979" s="26"/>
      <c r="FLH979" s="26"/>
      <c r="FLI979" s="26"/>
      <c r="FLJ979" s="26"/>
      <c r="FLK979" s="26"/>
      <c r="FLL979" s="26"/>
      <c r="FLM979" s="26"/>
      <c r="FLN979" s="26"/>
      <c r="FLO979" s="26"/>
      <c r="FLP979" s="26"/>
      <c r="FLQ979" s="26"/>
      <c r="FLR979" s="26"/>
      <c r="FLS979" s="26"/>
      <c r="FLT979" s="26"/>
      <c r="FLU979" s="26"/>
      <c r="FLV979" s="26"/>
      <c r="FLW979" s="26"/>
      <c r="FLX979" s="26"/>
      <c r="FLY979" s="26"/>
      <c r="FLZ979" s="26"/>
      <c r="FMA979" s="26"/>
      <c r="FMB979" s="26"/>
      <c r="FMC979" s="26"/>
      <c r="FMD979" s="26"/>
      <c r="FME979" s="26"/>
      <c r="FMF979" s="26"/>
      <c r="FMG979" s="26"/>
      <c r="FMH979" s="26"/>
      <c r="FMI979" s="26"/>
      <c r="FMJ979" s="26"/>
      <c r="FMK979" s="26"/>
      <c r="FML979" s="26"/>
      <c r="FMM979" s="26"/>
      <c r="FMN979" s="26"/>
      <c r="FMO979" s="26"/>
      <c r="FMP979" s="26"/>
      <c r="FMQ979" s="26"/>
      <c r="FMR979" s="26"/>
      <c r="FMS979" s="26"/>
      <c r="FMT979" s="26"/>
      <c r="FMU979" s="26"/>
      <c r="FMV979" s="26"/>
      <c r="FMW979" s="26"/>
      <c r="FMX979" s="26"/>
      <c r="FMY979" s="26"/>
      <c r="FMZ979" s="26"/>
      <c r="FNA979" s="26"/>
      <c r="FNB979" s="26"/>
      <c r="FNC979" s="26"/>
      <c r="FND979" s="26"/>
      <c r="FNE979" s="26"/>
      <c r="FNF979" s="26"/>
      <c r="FNG979" s="26"/>
      <c r="FNH979" s="26"/>
      <c r="FNI979" s="26"/>
      <c r="FNJ979" s="26"/>
      <c r="FNK979" s="26"/>
      <c r="FNL979" s="26"/>
      <c r="FNM979" s="26"/>
      <c r="FNN979" s="26"/>
      <c r="FNO979" s="26"/>
      <c r="FNP979" s="26"/>
      <c r="FNQ979" s="26"/>
      <c r="FNR979" s="26"/>
      <c r="FNS979" s="26"/>
      <c r="FNT979" s="26"/>
      <c r="FNU979" s="26"/>
      <c r="FNV979" s="26"/>
      <c r="FNW979" s="26"/>
      <c r="FNX979" s="26"/>
      <c r="FNY979" s="26"/>
      <c r="FNZ979" s="26"/>
      <c r="FOA979" s="26"/>
      <c r="FOB979" s="26"/>
      <c r="FOC979" s="26"/>
      <c r="FOD979" s="26"/>
      <c r="FOE979" s="26"/>
      <c r="FOF979" s="26"/>
      <c r="FOG979" s="26"/>
      <c r="FOH979" s="26"/>
      <c r="FOI979" s="26"/>
      <c r="FOJ979" s="26"/>
      <c r="FOK979" s="26"/>
      <c r="FOL979" s="26"/>
      <c r="FOM979" s="26"/>
      <c r="FON979" s="26"/>
      <c r="FOO979" s="26"/>
      <c r="FOP979" s="26"/>
      <c r="FOQ979" s="26"/>
      <c r="FOR979" s="26"/>
      <c r="FOS979" s="26"/>
      <c r="FOT979" s="26"/>
      <c r="FOU979" s="26"/>
      <c r="FOV979" s="26"/>
      <c r="FOW979" s="26"/>
      <c r="FOX979" s="26"/>
      <c r="FOY979" s="26"/>
      <c r="FOZ979" s="26"/>
      <c r="FPA979" s="26"/>
      <c r="FPB979" s="26"/>
      <c r="FPC979" s="26"/>
      <c r="FPD979" s="26"/>
      <c r="FPE979" s="26"/>
      <c r="FPF979" s="26"/>
      <c r="FPG979" s="26"/>
      <c r="FPH979" s="26"/>
      <c r="FPI979" s="26"/>
      <c r="FPJ979" s="26"/>
      <c r="FPK979" s="26"/>
      <c r="FPL979" s="26"/>
      <c r="FPM979" s="26"/>
      <c r="FPN979" s="26"/>
      <c r="FPO979" s="26"/>
      <c r="FPP979" s="26"/>
      <c r="FPQ979" s="26"/>
      <c r="FPR979" s="26"/>
      <c r="FPS979" s="26"/>
      <c r="FPT979" s="26"/>
      <c r="FPU979" s="26"/>
      <c r="FPV979" s="26"/>
      <c r="FPW979" s="26"/>
      <c r="FPX979" s="26"/>
      <c r="FPY979" s="26"/>
      <c r="FPZ979" s="26"/>
      <c r="FQA979" s="26"/>
      <c r="FQB979" s="26"/>
      <c r="FQC979" s="26"/>
      <c r="FQD979" s="26"/>
      <c r="FQE979" s="26"/>
      <c r="FQF979" s="26"/>
      <c r="FQG979" s="26"/>
      <c r="FQH979" s="26"/>
      <c r="FQI979" s="26"/>
      <c r="FQJ979" s="26"/>
      <c r="FQK979" s="26"/>
      <c r="FQL979" s="26"/>
      <c r="FQM979" s="26"/>
      <c r="FQN979" s="26"/>
      <c r="FQO979" s="26"/>
      <c r="FQP979" s="26"/>
      <c r="FQQ979" s="26"/>
      <c r="FQR979" s="26"/>
      <c r="FQS979" s="26"/>
      <c r="FQT979" s="26"/>
      <c r="FQU979" s="26"/>
      <c r="FQV979" s="26"/>
      <c r="FQW979" s="26"/>
      <c r="FQX979" s="26"/>
      <c r="FQY979" s="26"/>
      <c r="FQZ979" s="26"/>
      <c r="FRA979" s="26"/>
      <c r="FRB979" s="26"/>
      <c r="FRC979" s="26"/>
      <c r="FRD979" s="26"/>
      <c r="FRE979" s="26"/>
      <c r="FRF979" s="26"/>
      <c r="FRG979" s="26"/>
      <c r="FRH979" s="26"/>
      <c r="FRI979" s="26"/>
      <c r="FRJ979" s="26"/>
      <c r="FRK979" s="26"/>
      <c r="FRL979" s="26"/>
      <c r="FRM979" s="26"/>
      <c r="FRN979" s="26"/>
      <c r="FRO979" s="26"/>
      <c r="FRP979" s="26"/>
      <c r="FRQ979" s="26"/>
      <c r="FRR979" s="26"/>
      <c r="FRS979" s="26"/>
      <c r="FRT979" s="26"/>
      <c r="FRU979" s="26"/>
      <c r="FRV979" s="26"/>
      <c r="FRW979" s="26"/>
      <c r="FRX979" s="26"/>
      <c r="FRY979" s="26"/>
      <c r="FRZ979" s="26"/>
      <c r="FSA979" s="26"/>
      <c r="FSB979" s="26"/>
      <c r="FSC979" s="26"/>
      <c r="FSD979" s="26"/>
      <c r="FSE979" s="26"/>
      <c r="FSF979" s="26"/>
      <c r="FSG979" s="26"/>
      <c r="FSH979" s="26"/>
      <c r="FSI979" s="26"/>
      <c r="FSJ979" s="26"/>
      <c r="FSK979" s="26"/>
      <c r="FSL979" s="26"/>
      <c r="FSM979" s="26"/>
      <c r="FSN979" s="26"/>
      <c r="FSO979" s="26"/>
      <c r="FSP979" s="26"/>
      <c r="FSQ979" s="26"/>
      <c r="FSR979" s="26"/>
      <c r="FSS979" s="26"/>
      <c r="FST979" s="26"/>
      <c r="FSU979" s="26"/>
      <c r="FSV979" s="26"/>
      <c r="FSW979" s="26"/>
      <c r="FSX979" s="26"/>
      <c r="FSY979" s="26"/>
      <c r="FSZ979" s="26"/>
      <c r="FTA979" s="26"/>
      <c r="FTB979" s="26"/>
      <c r="FTC979" s="26"/>
      <c r="FTD979" s="26"/>
      <c r="FTE979" s="26"/>
      <c r="FTF979" s="26"/>
      <c r="FTG979" s="26"/>
      <c r="FTH979" s="26"/>
      <c r="FTI979" s="26"/>
      <c r="FTJ979" s="26"/>
      <c r="FTK979" s="26"/>
      <c r="FTL979" s="26"/>
      <c r="FTM979" s="26"/>
      <c r="FTN979" s="26"/>
      <c r="FTO979" s="26"/>
      <c r="FTP979" s="26"/>
      <c r="FTQ979" s="26"/>
      <c r="FTR979" s="26"/>
      <c r="FTS979" s="26"/>
      <c r="FTT979" s="26"/>
      <c r="FTU979" s="26"/>
      <c r="FTV979" s="26"/>
      <c r="FTW979" s="26"/>
      <c r="FTX979" s="26"/>
      <c r="FTY979" s="26"/>
      <c r="FTZ979" s="26"/>
      <c r="FUA979" s="26"/>
      <c r="FUB979" s="26"/>
      <c r="FUC979" s="26"/>
      <c r="FUD979" s="26"/>
      <c r="FUE979" s="26"/>
      <c r="FUF979" s="26"/>
      <c r="FUG979" s="26"/>
      <c r="FUH979" s="26"/>
      <c r="FUI979" s="26"/>
      <c r="FUJ979" s="26"/>
      <c r="FUK979" s="26"/>
      <c r="FUL979" s="26"/>
      <c r="FUM979" s="26"/>
      <c r="FUN979" s="26"/>
      <c r="FUO979" s="26"/>
      <c r="FUP979" s="26"/>
      <c r="FUQ979" s="26"/>
      <c r="FUR979" s="26"/>
      <c r="FUS979" s="26"/>
      <c r="FUT979" s="26"/>
      <c r="FUU979" s="26"/>
      <c r="FUV979" s="26"/>
      <c r="FUW979" s="26"/>
      <c r="FUX979" s="26"/>
      <c r="FUY979" s="26"/>
      <c r="FUZ979" s="26"/>
      <c r="FVA979" s="26"/>
      <c r="FVB979" s="26"/>
      <c r="FVC979" s="26"/>
      <c r="FVD979" s="26"/>
      <c r="FVE979" s="26"/>
      <c r="FVF979" s="26"/>
      <c r="FVG979" s="26"/>
      <c r="FVH979" s="26"/>
      <c r="FVI979" s="26"/>
      <c r="FVJ979" s="26"/>
      <c r="FVK979" s="26"/>
      <c r="FVL979" s="26"/>
      <c r="FVM979" s="26"/>
      <c r="FVN979" s="26"/>
      <c r="FVO979" s="26"/>
      <c r="FVP979" s="26"/>
      <c r="FVQ979" s="26"/>
      <c r="FVR979" s="26"/>
      <c r="FVS979" s="26"/>
      <c r="FVT979" s="26"/>
      <c r="FVU979" s="26"/>
      <c r="FVV979" s="26"/>
      <c r="FVW979" s="26"/>
      <c r="FVX979" s="26"/>
      <c r="FVY979" s="26"/>
      <c r="FVZ979" s="26"/>
      <c r="FWA979" s="26"/>
      <c r="FWB979" s="26"/>
      <c r="FWC979" s="26"/>
      <c r="FWD979" s="26"/>
      <c r="FWE979" s="26"/>
      <c r="FWF979" s="26"/>
      <c r="FWG979" s="26"/>
      <c r="FWH979" s="26"/>
      <c r="FWI979" s="26"/>
      <c r="FWJ979" s="26"/>
      <c r="FWK979" s="26"/>
      <c r="FWL979" s="26"/>
      <c r="FWM979" s="26"/>
      <c r="FWN979" s="26"/>
      <c r="FWO979" s="26"/>
      <c r="FWP979" s="26"/>
      <c r="FWQ979" s="26"/>
      <c r="FWR979" s="26"/>
      <c r="FWS979" s="26"/>
      <c r="FWT979" s="26"/>
      <c r="FWU979" s="26"/>
      <c r="FWV979" s="26"/>
      <c r="FWW979" s="26"/>
      <c r="FWX979" s="26"/>
      <c r="FWY979" s="26"/>
      <c r="FWZ979" s="26"/>
      <c r="FXA979" s="26"/>
      <c r="FXB979" s="26"/>
      <c r="FXC979" s="26"/>
      <c r="FXD979" s="26"/>
      <c r="FXE979" s="26"/>
      <c r="FXF979" s="26"/>
      <c r="FXG979" s="26"/>
      <c r="FXH979" s="26"/>
      <c r="FXI979" s="26"/>
      <c r="FXJ979" s="26"/>
      <c r="FXK979" s="26"/>
      <c r="FXL979" s="26"/>
      <c r="FXM979" s="26"/>
      <c r="FXN979" s="26"/>
      <c r="FXO979" s="26"/>
      <c r="FXP979" s="26"/>
      <c r="FXQ979" s="26"/>
      <c r="FXR979" s="26"/>
      <c r="FXS979" s="26"/>
      <c r="FXT979" s="26"/>
      <c r="FXU979" s="26"/>
      <c r="FXV979" s="26"/>
      <c r="FXW979" s="26"/>
      <c r="FXX979" s="26"/>
      <c r="FXY979" s="26"/>
      <c r="FXZ979" s="26"/>
      <c r="FYA979" s="26"/>
      <c r="FYB979" s="26"/>
      <c r="FYC979" s="26"/>
      <c r="FYD979" s="26"/>
      <c r="FYE979" s="26"/>
      <c r="FYF979" s="26"/>
      <c r="FYG979" s="26"/>
      <c r="FYH979" s="26"/>
      <c r="FYI979" s="26"/>
      <c r="FYJ979" s="26"/>
      <c r="FYK979" s="26"/>
      <c r="FYL979" s="26"/>
      <c r="FYM979" s="26"/>
      <c r="FYN979" s="26"/>
      <c r="FYO979" s="26"/>
      <c r="FYP979" s="26"/>
      <c r="FYQ979" s="26"/>
      <c r="FYR979" s="26"/>
      <c r="FYS979" s="26"/>
      <c r="FYT979" s="26"/>
      <c r="FYU979" s="26"/>
      <c r="FYV979" s="26"/>
      <c r="FYW979" s="26"/>
      <c r="FYX979" s="26"/>
      <c r="FYY979" s="26"/>
      <c r="FYZ979" s="26"/>
      <c r="FZA979" s="26"/>
      <c r="FZB979" s="26"/>
      <c r="FZC979" s="26"/>
      <c r="FZD979" s="26"/>
      <c r="FZE979" s="26"/>
      <c r="FZF979" s="26"/>
      <c r="FZG979" s="26"/>
      <c r="FZH979" s="26"/>
      <c r="FZI979" s="26"/>
      <c r="FZJ979" s="26"/>
      <c r="FZK979" s="26"/>
      <c r="FZL979" s="26"/>
      <c r="FZM979" s="26"/>
      <c r="FZN979" s="26"/>
      <c r="FZO979" s="26"/>
      <c r="FZP979" s="26"/>
      <c r="FZQ979" s="26"/>
      <c r="FZR979" s="26"/>
      <c r="FZS979" s="26"/>
      <c r="FZT979" s="26"/>
      <c r="FZU979" s="26"/>
      <c r="FZV979" s="26"/>
      <c r="FZW979" s="26"/>
      <c r="FZX979" s="26"/>
      <c r="FZY979" s="26"/>
      <c r="FZZ979" s="26"/>
      <c r="GAA979" s="26"/>
      <c r="GAB979" s="26"/>
      <c r="GAC979" s="26"/>
      <c r="GAD979" s="26"/>
      <c r="GAE979" s="26"/>
      <c r="GAF979" s="26"/>
      <c r="GAG979" s="26"/>
      <c r="GAH979" s="26"/>
      <c r="GAI979" s="26"/>
      <c r="GAJ979" s="26"/>
      <c r="GAK979" s="26"/>
      <c r="GAL979" s="26"/>
      <c r="GAM979" s="26"/>
      <c r="GAN979" s="26"/>
      <c r="GAO979" s="26"/>
      <c r="GAP979" s="26"/>
      <c r="GAQ979" s="26"/>
      <c r="GAR979" s="26"/>
      <c r="GAS979" s="26"/>
      <c r="GAT979" s="26"/>
      <c r="GAU979" s="26"/>
      <c r="GAV979" s="26"/>
      <c r="GAW979" s="26"/>
      <c r="GAX979" s="26"/>
      <c r="GAY979" s="26"/>
      <c r="GAZ979" s="26"/>
      <c r="GBA979" s="26"/>
      <c r="GBB979" s="26"/>
      <c r="GBC979" s="26"/>
      <c r="GBD979" s="26"/>
      <c r="GBE979" s="26"/>
      <c r="GBF979" s="26"/>
      <c r="GBG979" s="26"/>
      <c r="GBH979" s="26"/>
      <c r="GBI979" s="26"/>
      <c r="GBJ979" s="26"/>
      <c r="GBK979" s="26"/>
      <c r="GBL979" s="26"/>
      <c r="GBM979" s="26"/>
      <c r="GBN979" s="26"/>
      <c r="GBO979" s="26"/>
      <c r="GBP979" s="26"/>
      <c r="GBQ979" s="26"/>
      <c r="GBR979" s="26"/>
      <c r="GBS979" s="26"/>
      <c r="GBT979" s="26"/>
      <c r="GBU979" s="26"/>
      <c r="GBV979" s="26"/>
      <c r="GBW979" s="26"/>
      <c r="GBX979" s="26"/>
      <c r="GBY979" s="26"/>
      <c r="GBZ979" s="26"/>
      <c r="GCA979" s="26"/>
      <c r="GCB979" s="26"/>
      <c r="GCC979" s="26"/>
      <c r="GCD979" s="26"/>
      <c r="GCE979" s="26"/>
      <c r="GCF979" s="26"/>
      <c r="GCG979" s="26"/>
      <c r="GCH979" s="26"/>
      <c r="GCI979" s="26"/>
      <c r="GCJ979" s="26"/>
      <c r="GCK979" s="26"/>
      <c r="GCL979" s="26"/>
      <c r="GCM979" s="26"/>
      <c r="GCN979" s="26"/>
      <c r="GCO979" s="26"/>
      <c r="GCP979" s="26"/>
      <c r="GCQ979" s="26"/>
      <c r="GCR979" s="26"/>
      <c r="GCS979" s="26"/>
      <c r="GCT979" s="26"/>
      <c r="GCU979" s="26"/>
      <c r="GCV979" s="26"/>
      <c r="GCW979" s="26"/>
      <c r="GCX979" s="26"/>
      <c r="GCY979" s="26"/>
      <c r="GCZ979" s="26"/>
      <c r="GDA979" s="26"/>
      <c r="GDB979" s="26"/>
      <c r="GDC979" s="26"/>
      <c r="GDD979" s="26"/>
      <c r="GDE979" s="26"/>
      <c r="GDF979" s="26"/>
      <c r="GDG979" s="26"/>
      <c r="GDH979" s="26"/>
      <c r="GDI979" s="26"/>
      <c r="GDJ979" s="26"/>
      <c r="GDK979" s="26"/>
      <c r="GDL979" s="26"/>
      <c r="GDM979" s="26"/>
      <c r="GDN979" s="26"/>
      <c r="GDO979" s="26"/>
      <c r="GDP979" s="26"/>
      <c r="GDQ979" s="26"/>
      <c r="GDR979" s="26"/>
      <c r="GDS979" s="26"/>
      <c r="GDT979" s="26"/>
      <c r="GDU979" s="26"/>
      <c r="GDV979" s="26"/>
      <c r="GDW979" s="26"/>
      <c r="GDX979" s="26"/>
      <c r="GDY979" s="26"/>
      <c r="GDZ979" s="26"/>
      <c r="GEA979" s="26"/>
      <c r="GEB979" s="26"/>
      <c r="GEC979" s="26"/>
      <c r="GED979" s="26"/>
      <c r="GEE979" s="26"/>
      <c r="GEF979" s="26"/>
      <c r="GEG979" s="26"/>
      <c r="GEH979" s="26"/>
      <c r="GEI979" s="26"/>
      <c r="GEJ979" s="26"/>
      <c r="GEK979" s="26"/>
      <c r="GEL979" s="26"/>
      <c r="GEM979" s="26"/>
      <c r="GEN979" s="26"/>
      <c r="GEO979" s="26"/>
      <c r="GEP979" s="26"/>
      <c r="GEQ979" s="26"/>
      <c r="GER979" s="26"/>
      <c r="GES979" s="26"/>
      <c r="GET979" s="26"/>
      <c r="GEU979" s="26"/>
      <c r="GEV979" s="26"/>
      <c r="GEW979" s="26"/>
      <c r="GEX979" s="26"/>
      <c r="GEY979" s="26"/>
      <c r="GEZ979" s="26"/>
      <c r="GFA979" s="26"/>
      <c r="GFB979" s="26"/>
      <c r="GFC979" s="26"/>
      <c r="GFD979" s="26"/>
      <c r="GFE979" s="26"/>
      <c r="GFF979" s="26"/>
      <c r="GFG979" s="26"/>
      <c r="GFH979" s="26"/>
      <c r="GFI979" s="26"/>
      <c r="GFJ979" s="26"/>
      <c r="GFK979" s="26"/>
      <c r="GFL979" s="26"/>
      <c r="GFM979" s="26"/>
      <c r="GFN979" s="26"/>
      <c r="GFO979" s="26"/>
      <c r="GFP979" s="26"/>
      <c r="GFQ979" s="26"/>
      <c r="GFR979" s="26"/>
      <c r="GFS979" s="26"/>
      <c r="GFT979" s="26"/>
      <c r="GFU979" s="26"/>
      <c r="GFV979" s="26"/>
      <c r="GFW979" s="26"/>
      <c r="GFX979" s="26"/>
      <c r="GFY979" s="26"/>
      <c r="GFZ979" s="26"/>
      <c r="GGA979" s="26"/>
      <c r="GGB979" s="26"/>
      <c r="GGC979" s="26"/>
      <c r="GGD979" s="26"/>
      <c r="GGE979" s="26"/>
      <c r="GGF979" s="26"/>
      <c r="GGG979" s="26"/>
      <c r="GGH979" s="26"/>
      <c r="GGI979" s="26"/>
      <c r="GGJ979" s="26"/>
      <c r="GGK979" s="26"/>
      <c r="GGL979" s="26"/>
      <c r="GGM979" s="26"/>
      <c r="GGN979" s="26"/>
      <c r="GGO979" s="26"/>
      <c r="GGP979" s="26"/>
      <c r="GGQ979" s="26"/>
      <c r="GGR979" s="26"/>
      <c r="GGS979" s="26"/>
      <c r="GGT979" s="26"/>
      <c r="GGU979" s="26"/>
      <c r="GGV979" s="26"/>
      <c r="GGW979" s="26"/>
      <c r="GGX979" s="26"/>
      <c r="GGY979" s="26"/>
      <c r="GGZ979" s="26"/>
      <c r="GHA979" s="26"/>
      <c r="GHB979" s="26"/>
      <c r="GHC979" s="26"/>
      <c r="GHD979" s="26"/>
      <c r="GHE979" s="26"/>
      <c r="GHF979" s="26"/>
      <c r="GHG979" s="26"/>
      <c r="GHH979" s="26"/>
      <c r="GHI979" s="26"/>
      <c r="GHJ979" s="26"/>
      <c r="GHK979" s="26"/>
      <c r="GHL979" s="26"/>
      <c r="GHM979" s="26"/>
      <c r="GHN979" s="26"/>
      <c r="GHO979" s="26"/>
      <c r="GHP979" s="26"/>
      <c r="GHQ979" s="26"/>
      <c r="GHR979" s="26"/>
      <c r="GHS979" s="26"/>
      <c r="GHT979" s="26"/>
      <c r="GHU979" s="26"/>
      <c r="GHV979" s="26"/>
      <c r="GHW979" s="26"/>
      <c r="GHX979" s="26"/>
      <c r="GHY979" s="26"/>
      <c r="GHZ979" s="26"/>
      <c r="GIA979" s="26"/>
      <c r="GIB979" s="26"/>
      <c r="GIC979" s="26"/>
      <c r="GID979" s="26"/>
      <c r="GIE979" s="26"/>
      <c r="GIF979" s="26"/>
      <c r="GIG979" s="26"/>
      <c r="GIH979" s="26"/>
      <c r="GII979" s="26"/>
      <c r="GIJ979" s="26"/>
      <c r="GIK979" s="26"/>
      <c r="GIL979" s="26"/>
      <c r="GIM979" s="26"/>
      <c r="GIN979" s="26"/>
      <c r="GIO979" s="26"/>
      <c r="GIP979" s="26"/>
      <c r="GIQ979" s="26"/>
      <c r="GIR979" s="26"/>
      <c r="GIS979" s="26"/>
      <c r="GIT979" s="26"/>
      <c r="GIU979" s="26"/>
      <c r="GIV979" s="26"/>
      <c r="GIW979" s="26"/>
      <c r="GIX979" s="26"/>
      <c r="GIY979" s="26"/>
      <c r="GIZ979" s="26"/>
      <c r="GJA979" s="26"/>
      <c r="GJB979" s="26"/>
      <c r="GJC979" s="26"/>
      <c r="GJD979" s="26"/>
      <c r="GJE979" s="26"/>
      <c r="GJF979" s="26"/>
      <c r="GJG979" s="26"/>
      <c r="GJH979" s="26"/>
      <c r="GJI979" s="26"/>
      <c r="GJJ979" s="26"/>
      <c r="GJK979" s="26"/>
      <c r="GJL979" s="26"/>
      <c r="GJM979" s="26"/>
      <c r="GJN979" s="26"/>
      <c r="GJO979" s="26"/>
      <c r="GJP979" s="26"/>
      <c r="GJQ979" s="26"/>
      <c r="GJR979" s="26"/>
      <c r="GJS979" s="26"/>
      <c r="GJT979" s="26"/>
      <c r="GJU979" s="26"/>
      <c r="GJV979" s="26"/>
      <c r="GJW979" s="26"/>
      <c r="GJX979" s="26"/>
      <c r="GJY979" s="26"/>
      <c r="GJZ979" s="26"/>
      <c r="GKA979" s="26"/>
      <c r="GKB979" s="26"/>
      <c r="GKC979" s="26"/>
      <c r="GKD979" s="26"/>
      <c r="GKE979" s="26"/>
      <c r="GKF979" s="26"/>
      <c r="GKG979" s="26"/>
      <c r="GKH979" s="26"/>
      <c r="GKI979" s="26"/>
      <c r="GKJ979" s="26"/>
      <c r="GKK979" s="26"/>
      <c r="GKL979" s="26"/>
      <c r="GKM979" s="26"/>
      <c r="GKN979" s="26"/>
      <c r="GKO979" s="26"/>
      <c r="GKP979" s="26"/>
      <c r="GKQ979" s="26"/>
      <c r="GKR979" s="26"/>
      <c r="GKS979" s="26"/>
      <c r="GKT979" s="26"/>
      <c r="GKU979" s="26"/>
      <c r="GKV979" s="26"/>
      <c r="GKW979" s="26"/>
      <c r="GKX979" s="26"/>
      <c r="GKY979" s="26"/>
      <c r="GKZ979" s="26"/>
      <c r="GLA979" s="26"/>
      <c r="GLB979" s="26"/>
      <c r="GLC979" s="26"/>
      <c r="GLD979" s="26"/>
      <c r="GLE979" s="26"/>
      <c r="GLF979" s="26"/>
      <c r="GLG979" s="26"/>
      <c r="GLH979" s="26"/>
      <c r="GLI979" s="26"/>
      <c r="GLJ979" s="26"/>
      <c r="GLK979" s="26"/>
      <c r="GLL979" s="26"/>
      <c r="GLM979" s="26"/>
      <c r="GLN979" s="26"/>
      <c r="GLO979" s="26"/>
      <c r="GLP979" s="26"/>
      <c r="GLQ979" s="26"/>
      <c r="GLR979" s="26"/>
      <c r="GLS979" s="26"/>
      <c r="GLT979" s="26"/>
      <c r="GLU979" s="26"/>
      <c r="GLV979" s="26"/>
      <c r="GLW979" s="26"/>
      <c r="GLX979" s="26"/>
      <c r="GLY979" s="26"/>
      <c r="GLZ979" s="26"/>
      <c r="GMA979" s="26"/>
      <c r="GMB979" s="26"/>
      <c r="GMC979" s="26"/>
      <c r="GMD979" s="26"/>
      <c r="GME979" s="26"/>
      <c r="GMF979" s="26"/>
      <c r="GMG979" s="26"/>
      <c r="GMH979" s="26"/>
      <c r="GMI979" s="26"/>
      <c r="GMJ979" s="26"/>
      <c r="GMK979" s="26"/>
      <c r="GML979" s="26"/>
      <c r="GMM979" s="26"/>
      <c r="GMN979" s="26"/>
      <c r="GMO979" s="26"/>
      <c r="GMP979" s="26"/>
      <c r="GMQ979" s="26"/>
      <c r="GMR979" s="26"/>
      <c r="GMS979" s="26"/>
      <c r="GMT979" s="26"/>
      <c r="GMU979" s="26"/>
      <c r="GMV979" s="26"/>
      <c r="GMW979" s="26"/>
      <c r="GMX979" s="26"/>
      <c r="GMY979" s="26"/>
      <c r="GMZ979" s="26"/>
      <c r="GNA979" s="26"/>
      <c r="GNB979" s="26"/>
      <c r="GNC979" s="26"/>
      <c r="GND979" s="26"/>
      <c r="GNE979" s="26"/>
      <c r="GNF979" s="26"/>
      <c r="GNG979" s="26"/>
      <c r="GNH979" s="26"/>
      <c r="GNI979" s="26"/>
      <c r="GNJ979" s="26"/>
      <c r="GNK979" s="26"/>
      <c r="GNL979" s="26"/>
      <c r="GNM979" s="26"/>
      <c r="GNN979" s="26"/>
      <c r="GNO979" s="26"/>
      <c r="GNP979" s="26"/>
      <c r="GNQ979" s="26"/>
      <c r="GNR979" s="26"/>
      <c r="GNS979" s="26"/>
      <c r="GNT979" s="26"/>
      <c r="GNU979" s="26"/>
      <c r="GNV979" s="26"/>
      <c r="GNW979" s="26"/>
      <c r="GNX979" s="26"/>
      <c r="GNY979" s="26"/>
      <c r="GNZ979" s="26"/>
      <c r="GOA979" s="26"/>
      <c r="GOB979" s="26"/>
      <c r="GOC979" s="26"/>
      <c r="GOD979" s="26"/>
      <c r="GOE979" s="26"/>
      <c r="GOF979" s="26"/>
      <c r="GOG979" s="26"/>
      <c r="GOH979" s="26"/>
      <c r="GOI979" s="26"/>
      <c r="GOJ979" s="26"/>
      <c r="GOK979" s="26"/>
      <c r="GOL979" s="26"/>
      <c r="GOM979" s="26"/>
      <c r="GON979" s="26"/>
      <c r="GOO979" s="26"/>
      <c r="GOP979" s="26"/>
      <c r="GOQ979" s="26"/>
      <c r="GOR979" s="26"/>
      <c r="GOS979" s="26"/>
      <c r="GOT979" s="26"/>
      <c r="GOU979" s="26"/>
      <c r="GOV979" s="26"/>
      <c r="GOW979" s="26"/>
      <c r="GOX979" s="26"/>
      <c r="GOY979" s="26"/>
      <c r="GOZ979" s="26"/>
      <c r="GPA979" s="26"/>
      <c r="GPB979" s="26"/>
      <c r="GPC979" s="26"/>
      <c r="GPD979" s="26"/>
      <c r="GPE979" s="26"/>
      <c r="GPF979" s="26"/>
      <c r="GPG979" s="26"/>
      <c r="GPH979" s="26"/>
      <c r="GPI979" s="26"/>
      <c r="GPJ979" s="26"/>
      <c r="GPK979" s="26"/>
      <c r="GPL979" s="26"/>
      <c r="GPM979" s="26"/>
      <c r="GPN979" s="26"/>
      <c r="GPO979" s="26"/>
      <c r="GPP979" s="26"/>
      <c r="GPQ979" s="26"/>
      <c r="GPR979" s="26"/>
      <c r="GPS979" s="26"/>
      <c r="GPT979" s="26"/>
      <c r="GPU979" s="26"/>
      <c r="GPV979" s="26"/>
      <c r="GPW979" s="26"/>
      <c r="GPX979" s="26"/>
      <c r="GPY979" s="26"/>
      <c r="GPZ979" s="26"/>
      <c r="GQA979" s="26"/>
      <c r="GQB979" s="26"/>
      <c r="GQC979" s="26"/>
      <c r="GQD979" s="26"/>
      <c r="GQE979" s="26"/>
      <c r="GQF979" s="26"/>
      <c r="GQG979" s="26"/>
      <c r="GQH979" s="26"/>
      <c r="GQI979" s="26"/>
      <c r="GQJ979" s="26"/>
      <c r="GQK979" s="26"/>
      <c r="GQL979" s="26"/>
      <c r="GQM979" s="26"/>
      <c r="GQN979" s="26"/>
      <c r="GQO979" s="26"/>
      <c r="GQP979" s="26"/>
      <c r="GQQ979" s="26"/>
      <c r="GQR979" s="26"/>
      <c r="GQS979" s="26"/>
      <c r="GQT979" s="26"/>
      <c r="GQU979" s="26"/>
      <c r="GQV979" s="26"/>
      <c r="GQW979" s="26"/>
      <c r="GQX979" s="26"/>
      <c r="GQY979" s="26"/>
      <c r="GQZ979" s="26"/>
      <c r="GRA979" s="26"/>
      <c r="GRB979" s="26"/>
      <c r="GRC979" s="26"/>
      <c r="GRD979" s="26"/>
      <c r="GRE979" s="26"/>
      <c r="GRF979" s="26"/>
      <c r="GRG979" s="26"/>
      <c r="GRH979" s="26"/>
      <c r="GRI979" s="26"/>
      <c r="GRJ979" s="26"/>
      <c r="GRK979" s="26"/>
      <c r="GRL979" s="26"/>
      <c r="GRM979" s="26"/>
      <c r="GRN979" s="26"/>
      <c r="GRO979" s="26"/>
      <c r="GRP979" s="26"/>
      <c r="GRQ979" s="26"/>
      <c r="GRR979" s="26"/>
      <c r="GRS979" s="26"/>
      <c r="GRT979" s="26"/>
      <c r="GRU979" s="26"/>
      <c r="GRV979" s="26"/>
      <c r="GRW979" s="26"/>
      <c r="GRX979" s="26"/>
      <c r="GRY979" s="26"/>
      <c r="GRZ979" s="26"/>
      <c r="GSA979" s="26"/>
      <c r="GSB979" s="26"/>
      <c r="GSC979" s="26"/>
      <c r="GSD979" s="26"/>
      <c r="GSE979" s="26"/>
      <c r="GSF979" s="26"/>
      <c r="GSG979" s="26"/>
      <c r="GSH979" s="26"/>
      <c r="GSI979" s="26"/>
      <c r="GSJ979" s="26"/>
      <c r="GSK979" s="26"/>
      <c r="GSL979" s="26"/>
      <c r="GSM979" s="26"/>
      <c r="GSN979" s="26"/>
      <c r="GSO979" s="26"/>
      <c r="GSP979" s="26"/>
      <c r="GSQ979" s="26"/>
      <c r="GSR979" s="26"/>
      <c r="GSS979" s="26"/>
      <c r="GST979" s="26"/>
      <c r="GSU979" s="26"/>
      <c r="GSV979" s="26"/>
      <c r="GSW979" s="26"/>
      <c r="GSX979" s="26"/>
      <c r="GSY979" s="26"/>
      <c r="GSZ979" s="26"/>
      <c r="GTA979" s="26"/>
      <c r="GTB979" s="26"/>
      <c r="GTC979" s="26"/>
      <c r="GTD979" s="26"/>
      <c r="GTE979" s="26"/>
      <c r="GTF979" s="26"/>
      <c r="GTG979" s="26"/>
      <c r="GTH979" s="26"/>
      <c r="GTI979" s="26"/>
      <c r="GTJ979" s="26"/>
      <c r="GTK979" s="26"/>
      <c r="GTL979" s="26"/>
      <c r="GTM979" s="26"/>
      <c r="GTN979" s="26"/>
      <c r="GTO979" s="26"/>
      <c r="GTP979" s="26"/>
      <c r="GTQ979" s="26"/>
      <c r="GTR979" s="26"/>
      <c r="GTS979" s="26"/>
      <c r="GTT979" s="26"/>
      <c r="GTU979" s="26"/>
      <c r="GTV979" s="26"/>
      <c r="GTW979" s="26"/>
      <c r="GTX979" s="26"/>
      <c r="GTY979" s="26"/>
      <c r="GTZ979" s="26"/>
      <c r="GUA979" s="26"/>
      <c r="GUB979" s="26"/>
      <c r="GUC979" s="26"/>
      <c r="GUD979" s="26"/>
      <c r="GUE979" s="26"/>
      <c r="GUF979" s="26"/>
      <c r="GUG979" s="26"/>
      <c r="GUH979" s="26"/>
      <c r="GUI979" s="26"/>
      <c r="GUJ979" s="26"/>
      <c r="GUK979" s="26"/>
      <c r="GUL979" s="26"/>
      <c r="GUM979" s="26"/>
      <c r="GUN979" s="26"/>
      <c r="GUO979" s="26"/>
      <c r="GUP979" s="26"/>
      <c r="GUQ979" s="26"/>
      <c r="GUR979" s="26"/>
      <c r="GUS979" s="26"/>
      <c r="GUT979" s="26"/>
      <c r="GUU979" s="26"/>
      <c r="GUV979" s="26"/>
      <c r="GUW979" s="26"/>
      <c r="GUX979" s="26"/>
      <c r="GUY979" s="26"/>
      <c r="GUZ979" s="26"/>
      <c r="GVA979" s="26"/>
      <c r="GVB979" s="26"/>
      <c r="GVC979" s="26"/>
      <c r="GVD979" s="26"/>
      <c r="GVE979" s="26"/>
      <c r="GVF979" s="26"/>
      <c r="GVG979" s="26"/>
      <c r="GVH979" s="26"/>
      <c r="GVI979" s="26"/>
      <c r="GVJ979" s="26"/>
      <c r="GVK979" s="26"/>
      <c r="GVL979" s="26"/>
      <c r="GVM979" s="26"/>
      <c r="GVN979" s="26"/>
      <c r="GVO979" s="26"/>
      <c r="GVP979" s="26"/>
      <c r="GVQ979" s="26"/>
      <c r="GVR979" s="26"/>
      <c r="GVS979" s="26"/>
      <c r="GVT979" s="26"/>
      <c r="GVU979" s="26"/>
      <c r="GVV979" s="26"/>
      <c r="GVW979" s="26"/>
      <c r="GVX979" s="26"/>
      <c r="GVY979" s="26"/>
      <c r="GVZ979" s="26"/>
      <c r="GWA979" s="26"/>
      <c r="GWB979" s="26"/>
      <c r="GWC979" s="26"/>
      <c r="GWD979" s="26"/>
      <c r="GWE979" s="26"/>
      <c r="GWF979" s="26"/>
      <c r="GWG979" s="26"/>
      <c r="GWH979" s="26"/>
      <c r="GWI979" s="26"/>
      <c r="GWJ979" s="26"/>
      <c r="GWK979" s="26"/>
      <c r="GWL979" s="26"/>
      <c r="GWM979" s="26"/>
      <c r="GWN979" s="26"/>
      <c r="GWO979" s="26"/>
      <c r="GWP979" s="26"/>
      <c r="GWQ979" s="26"/>
      <c r="GWR979" s="26"/>
      <c r="GWS979" s="26"/>
      <c r="GWT979" s="26"/>
      <c r="GWU979" s="26"/>
      <c r="GWV979" s="26"/>
      <c r="GWW979" s="26"/>
      <c r="GWX979" s="26"/>
      <c r="GWY979" s="26"/>
      <c r="GWZ979" s="26"/>
      <c r="GXA979" s="26"/>
      <c r="GXB979" s="26"/>
      <c r="GXC979" s="26"/>
      <c r="GXD979" s="26"/>
      <c r="GXE979" s="26"/>
      <c r="GXF979" s="26"/>
      <c r="GXG979" s="26"/>
      <c r="GXH979" s="26"/>
      <c r="GXI979" s="26"/>
      <c r="GXJ979" s="26"/>
      <c r="GXK979" s="26"/>
      <c r="GXL979" s="26"/>
      <c r="GXM979" s="26"/>
      <c r="GXN979" s="26"/>
      <c r="GXO979" s="26"/>
      <c r="GXP979" s="26"/>
      <c r="GXQ979" s="26"/>
      <c r="GXR979" s="26"/>
      <c r="GXS979" s="26"/>
      <c r="GXT979" s="26"/>
      <c r="GXU979" s="26"/>
      <c r="GXV979" s="26"/>
      <c r="GXW979" s="26"/>
      <c r="GXX979" s="26"/>
      <c r="GXY979" s="26"/>
      <c r="GXZ979" s="26"/>
      <c r="GYA979" s="26"/>
      <c r="GYB979" s="26"/>
      <c r="GYC979" s="26"/>
      <c r="GYD979" s="26"/>
      <c r="GYE979" s="26"/>
      <c r="GYF979" s="26"/>
      <c r="GYG979" s="26"/>
      <c r="GYH979" s="26"/>
      <c r="GYI979" s="26"/>
      <c r="GYJ979" s="26"/>
      <c r="GYK979" s="26"/>
      <c r="GYL979" s="26"/>
      <c r="GYM979" s="26"/>
      <c r="GYN979" s="26"/>
      <c r="GYO979" s="26"/>
      <c r="GYP979" s="26"/>
      <c r="GYQ979" s="26"/>
      <c r="GYR979" s="26"/>
      <c r="GYS979" s="26"/>
      <c r="GYT979" s="26"/>
      <c r="GYU979" s="26"/>
      <c r="GYV979" s="26"/>
      <c r="GYW979" s="26"/>
      <c r="GYX979" s="26"/>
      <c r="GYY979" s="26"/>
      <c r="GYZ979" s="26"/>
      <c r="GZA979" s="26"/>
      <c r="GZB979" s="26"/>
      <c r="GZC979" s="26"/>
      <c r="GZD979" s="26"/>
      <c r="GZE979" s="26"/>
      <c r="GZF979" s="26"/>
      <c r="GZG979" s="26"/>
      <c r="GZH979" s="26"/>
      <c r="GZI979" s="26"/>
      <c r="GZJ979" s="26"/>
      <c r="GZK979" s="26"/>
      <c r="GZL979" s="26"/>
      <c r="GZM979" s="26"/>
      <c r="GZN979" s="26"/>
      <c r="GZO979" s="26"/>
      <c r="GZP979" s="26"/>
      <c r="GZQ979" s="26"/>
      <c r="GZR979" s="26"/>
      <c r="GZS979" s="26"/>
      <c r="GZT979" s="26"/>
      <c r="GZU979" s="26"/>
      <c r="GZV979" s="26"/>
      <c r="GZW979" s="26"/>
      <c r="GZX979" s="26"/>
      <c r="GZY979" s="26"/>
      <c r="GZZ979" s="26"/>
      <c r="HAA979" s="26"/>
      <c r="HAB979" s="26"/>
      <c r="HAC979" s="26"/>
      <c r="HAD979" s="26"/>
      <c r="HAE979" s="26"/>
      <c r="HAF979" s="26"/>
      <c r="HAG979" s="26"/>
      <c r="HAH979" s="26"/>
      <c r="HAI979" s="26"/>
      <c r="HAJ979" s="26"/>
      <c r="HAK979" s="26"/>
      <c r="HAL979" s="26"/>
      <c r="HAM979" s="26"/>
      <c r="HAN979" s="26"/>
      <c r="HAO979" s="26"/>
      <c r="HAP979" s="26"/>
      <c r="HAQ979" s="26"/>
      <c r="HAR979" s="26"/>
      <c r="HAS979" s="26"/>
      <c r="HAT979" s="26"/>
      <c r="HAU979" s="26"/>
      <c r="HAV979" s="26"/>
      <c r="HAW979" s="26"/>
      <c r="HAX979" s="26"/>
      <c r="HAY979" s="26"/>
      <c r="HAZ979" s="26"/>
      <c r="HBA979" s="26"/>
      <c r="HBB979" s="26"/>
      <c r="HBC979" s="26"/>
      <c r="HBD979" s="26"/>
      <c r="HBE979" s="26"/>
      <c r="HBF979" s="26"/>
      <c r="HBG979" s="26"/>
      <c r="HBH979" s="26"/>
      <c r="HBI979" s="26"/>
      <c r="HBJ979" s="26"/>
      <c r="HBK979" s="26"/>
      <c r="HBL979" s="26"/>
      <c r="HBM979" s="26"/>
      <c r="HBN979" s="26"/>
      <c r="HBO979" s="26"/>
      <c r="HBP979" s="26"/>
      <c r="HBQ979" s="26"/>
      <c r="HBR979" s="26"/>
      <c r="HBS979" s="26"/>
      <c r="HBT979" s="26"/>
      <c r="HBU979" s="26"/>
      <c r="HBV979" s="26"/>
      <c r="HBW979" s="26"/>
      <c r="HBX979" s="26"/>
      <c r="HBY979" s="26"/>
      <c r="HBZ979" s="26"/>
      <c r="HCA979" s="26"/>
      <c r="HCB979" s="26"/>
      <c r="HCC979" s="26"/>
      <c r="HCD979" s="26"/>
      <c r="HCE979" s="26"/>
      <c r="HCF979" s="26"/>
      <c r="HCG979" s="26"/>
      <c r="HCH979" s="26"/>
      <c r="HCI979" s="26"/>
      <c r="HCJ979" s="26"/>
      <c r="HCK979" s="26"/>
      <c r="HCL979" s="26"/>
      <c r="HCM979" s="26"/>
      <c r="HCN979" s="26"/>
      <c r="HCO979" s="26"/>
      <c r="HCP979" s="26"/>
      <c r="HCQ979" s="26"/>
      <c r="HCR979" s="26"/>
      <c r="HCS979" s="26"/>
      <c r="HCT979" s="26"/>
      <c r="HCU979" s="26"/>
      <c r="HCV979" s="26"/>
      <c r="HCW979" s="26"/>
      <c r="HCX979" s="26"/>
      <c r="HCY979" s="26"/>
      <c r="HCZ979" s="26"/>
      <c r="HDA979" s="26"/>
      <c r="HDB979" s="26"/>
      <c r="HDC979" s="26"/>
      <c r="HDD979" s="26"/>
      <c r="HDE979" s="26"/>
      <c r="HDF979" s="26"/>
      <c r="HDG979" s="26"/>
      <c r="HDH979" s="26"/>
      <c r="HDI979" s="26"/>
      <c r="HDJ979" s="26"/>
      <c r="HDK979" s="26"/>
      <c r="HDL979" s="26"/>
      <c r="HDM979" s="26"/>
      <c r="HDN979" s="26"/>
      <c r="HDO979" s="26"/>
      <c r="HDP979" s="26"/>
      <c r="HDQ979" s="26"/>
      <c r="HDR979" s="26"/>
      <c r="HDS979" s="26"/>
      <c r="HDT979" s="26"/>
      <c r="HDU979" s="26"/>
      <c r="HDV979" s="26"/>
      <c r="HDW979" s="26"/>
      <c r="HDX979" s="26"/>
      <c r="HDY979" s="26"/>
      <c r="HDZ979" s="26"/>
      <c r="HEA979" s="26"/>
      <c r="HEB979" s="26"/>
      <c r="HEC979" s="26"/>
      <c r="HED979" s="26"/>
      <c r="HEE979" s="26"/>
      <c r="HEF979" s="26"/>
      <c r="HEG979" s="26"/>
      <c r="HEH979" s="26"/>
      <c r="HEI979" s="26"/>
      <c r="HEJ979" s="26"/>
      <c r="HEK979" s="26"/>
      <c r="HEL979" s="26"/>
      <c r="HEM979" s="26"/>
      <c r="HEN979" s="26"/>
      <c r="HEO979" s="26"/>
      <c r="HEP979" s="26"/>
      <c r="HEQ979" s="26"/>
      <c r="HER979" s="26"/>
      <c r="HES979" s="26"/>
      <c r="HET979" s="26"/>
      <c r="HEU979" s="26"/>
      <c r="HEV979" s="26"/>
      <c r="HEW979" s="26"/>
      <c r="HEX979" s="26"/>
      <c r="HEY979" s="26"/>
      <c r="HEZ979" s="26"/>
      <c r="HFA979" s="26"/>
      <c r="HFB979" s="26"/>
      <c r="HFC979" s="26"/>
      <c r="HFD979" s="26"/>
      <c r="HFE979" s="26"/>
      <c r="HFF979" s="26"/>
      <c r="HFG979" s="26"/>
      <c r="HFH979" s="26"/>
      <c r="HFI979" s="26"/>
      <c r="HFJ979" s="26"/>
      <c r="HFK979" s="26"/>
      <c r="HFL979" s="26"/>
      <c r="HFM979" s="26"/>
      <c r="HFN979" s="26"/>
      <c r="HFO979" s="26"/>
      <c r="HFP979" s="26"/>
      <c r="HFQ979" s="26"/>
      <c r="HFR979" s="26"/>
      <c r="HFS979" s="26"/>
      <c r="HFT979" s="26"/>
      <c r="HFU979" s="26"/>
      <c r="HFV979" s="26"/>
      <c r="HFW979" s="26"/>
      <c r="HFX979" s="26"/>
      <c r="HFY979" s="26"/>
      <c r="HFZ979" s="26"/>
      <c r="HGA979" s="26"/>
      <c r="HGB979" s="26"/>
      <c r="HGC979" s="26"/>
      <c r="HGD979" s="26"/>
      <c r="HGE979" s="26"/>
      <c r="HGF979" s="26"/>
      <c r="HGG979" s="26"/>
      <c r="HGH979" s="26"/>
      <c r="HGI979" s="26"/>
      <c r="HGJ979" s="26"/>
      <c r="HGK979" s="26"/>
      <c r="HGL979" s="26"/>
      <c r="HGM979" s="26"/>
      <c r="HGN979" s="26"/>
      <c r="HGO979" s="26"/>
      <c r="HGP979" s="26"/>
      <c r="HGQ979" s="26"/>
      <c r="HGR979" s="26"/>
      <c r="HGS979" s="26"/>
      <c r="HGT979" s="26"/>
      <c r="HGU979" s="26"/>
      <c r="HGV979" s="26"/>
      <c r="HGW979" s="26"/>
      <c r="HGX979" s="26"/>
      <c r="HGY979" s="26"/>
      <c r="HGZ979" s="26"/>
      <c r="HHA979" s="26"/>
      <c r="HHB979" s="26"/>
      <c r="HHC979" s="26"/>
      <c r="HHD979" s="26"/>
      <c r="HHE979" s="26"/>
      <c r="HHF979" s="26"/>
      <c r="HHG979" s="26"/>
      <c r="HHH979" s="26"/>
      <c r="HHI979" s="26"/>
      <c r="HHJ979" s="26"/>
      <c r="HHK979" s="26"/>
      <c r="HHL979" s="26"/>
      <c r="HHM979" s="26"/>
      <c r="HHN979" s="26"/>
      <c r="HHO979" s="26"/>
      <c r="HHP979" s="26"/>
      <c r="HHQ979" s="26"/>
      <c r="HHR979" s="26"/>
      <c r="HHS979" s="26"/>
      <c r="HHT979" s="26"/>
      <c r="HHU979" s="26"/>
      <c r="HHV979" s="26"/>
      <c r="HHW979" s="26"/>
      <c r="HHX979" s="26"/>
      <c r="HHY979" s="26"/>
      <c r="HHZ979" s="26"/>
      <c r="HIA979" s="26"/>
      <c r="HIB979" s="26"/>
      <c r="HIC979" s="26"/>
      <c r="HID979" s="26"/>
      <c r="HIE979" s="26"/>
      <c r="HIF979" s="26"/>
      <c r="HIG979" s="26"/>
      <c r="HIH979" s="26"/>
      <c r="HII979" s="26"/>
      <c r="HIJ979" s="26"/>
      <c r="HIK979" s="26"/>
      <c r="HIL979" s="26"/>
      <c r="HIM979" s="26"/>
      <c r="HIN979" s="26"/>
      <c r="HIO979" s="26"/>
      <c r="HIP979" s="26"/>
      <c r="HIQ979" s="26"/>
      <c r="HIR979" s="26"/>
      <c r="HIS979" s="26"/>
      <c r="HIT979" s="26"/>
      <c r="HIU979" s="26"/>
      <c r="HIV979" s="26"/>
      <c r="HIW979" s="26"/>
      <c r="HIX979" s="26"/>
      <c r="HIY979" s="26"/>
      <c r="HIZ979" s="26"/>
      <c r="HJA979" s="26"/>
      <c r="HJB979" s="26"/>
      <c r="HJC979" s="26"/>
      <c r="HJD979" s="26"/>
      <c r="HJE979" s="26"/>
      <c r="HJF979" s="26"/>
      <c r="HJG979" s="26"/>
      <c r="HJH979" s="26"/>
      <c r="HJI979" s="26"/>
      <c r="HJJ979" s="26"/>
      <c r="HJK979" s="26"/>
      <c r="HJL979" s="26"/>
      <c r="HJM979" s="26"/>
      <c r="HJN979" s="26"/>
      <c r="HJO979" s="26"/>
      <c r="HJP979" s="26"/>
      <c r="HJQ979" s="26"/>
      <c r="HJR979" s="26"/>
      <c r="HJS979" s="26"/>
      <c r="HJT979" s="26"/>
      <c r="HJU979" s="26"/>
      <c r="HJV979" s="26"/>
      <c r="HJW979" s="26"/>
      <c r="HJX979" s="26"/>
      <c r="HJY979" s="26"/>
      <c r="HJZ979" s="26"/>
      <c r="HKA979" s="26"/>
      <c r="HKB979" s="26"/>
      <c r="HKC979" s="26"/>
      <c r="HKD979" s="26"/>
      <c r="HKE979" s="26"/>
      <c r="HKF979" s="26"/>
      <c r="HKG979" s="26"/>
      <c r="HKH979" s="26"/>
      <c r="HKI979" s="26"/>
      <c r="HKJ979" s="26"/>
      <c r="HKK979" s="26"/>
      <c r="HKL979" s="26"/>
      <c r="HKM979" s="26"/>
      <c r="HKN979" s="26"/>
      <c r="HKO979" s="26"/>
      <c r="HKP979" s="26"/>
      <c r="HKQ979" s="26"/>
      <c r="HKR979" s="26"/>
      <c r="HKS979" s="26"/>
      <c r="HKT979" s="26"/>
      <c r="HKU979" s="26"/>
      <c r="HKV979" s="26"/>
      <c r="HKW979" s="26"/>
      <c r="HKX979" s="26"/>
      <c r="HKY979" s="26"/>
      <c r="HKZ979" s="26"/>
      <c r="HLA979" s="26"/>
      <c r="HLB979" s="26"/>
      <c r="HLC979" s="26"/>
      <c r="HLD979" s="26"/>
      <c r="HLE979" s="26"/>
      <c r="HLF979" s="26"/>
      <c r="HLG979" s="26"/>
      <c r="HLH979" s="26"/>
      <c r="HLI979" s="26"/>
      <c r="HLJ979" s="26"/>
      <c r="HLK979" s="26"/>
      <c r="HLL979" s="26"/>
      <c r="HLM979" s="26"/>
      <c r="HLN979" s="26"/>
      <c r="HLO979" s="26"/>
      <c r="HLP979" s="26"/>
      <c r="HLQ979" s="26"/>
      <c r="HLR979" s="26"/>
      <c r="HLS979" s="26"/>
      <c r="HLT979" s="26"/>
      <c r="HLU979" s="26"/>
      <c r="HLV979" s="26"/>
      <c r="HLW979" s="26"/>
      <c r="HLX979" s="26"/>
      <c r="HLY979" s="26"/>
      <c r="HLZ979" s="26"/>
      <c r="HMA979" s="26"/>
      <c r="HMB979" s="26"/>
      <c r="HMC979" s="26"/>
      <c r="HMD979" s="26"/>
      <c r="HME979" s="26"/>
      <c r="HMF979" s="26"/>
      <c r="HMG979" s="26"/>
      <c r="HMH979" s="26"/>
      <c r="HMI979" s="26"/>
      <c r="HMJ979" s="26"/>
      <c r="HMK979" s="26"/>
      <c r="HML979" s="26"/>
      <c r="HMM979" s="26"/>
      <c r="HMN979" s="26"/>
      <c r="HMO979" s="26"/>
      <c r="HMP979" s="26"/>
      <c r="HMQ979" s="26"/>
      <c r="HMR979" s="26"/>
      <c r="HMS979" s="26"/>
      <c r="HMT979" s="26"/>
      <c r="HMU979" s="26"/>
      <c r="HMV979" s="26"/>
      <c r="HMW979" s="26"/>
      <c r="HMX979" s="26"/>
      <c r="HMY979" s="26"/>
      <c r="HMZ979" s="26"/>
      <c r="HNA979" s="26"/>
      <c r="HNB979" s="26"/>
      <c r="HNC979" s="26"/>
      <c r="HND979" s="26"/>
      <c r="HNE979" s="26"/>
      <c r="HNF979" s="26"/>
      <c r="HNG979" s="26"/>
      <c r="HNH979" s="26"/>
      <c r="HNI979" s="26"/>
      <c r="HNJ979" s="26"/>
      <c r="HNK979" s="26"/>
      <c r="HNL979" s="26"/>
      <c r="HNM979" s="26"/>
      <c r="HNN979" s="26"/>
      <c r="HNO979" s="26"/>
      <c r="HNP979" s="26"/>
      <c r="HNQ979" s="26"/>
      <c r="HNR979" s="26"/>
      <c r="HNS979" s="26"/>
      <c r="HNT979" s="26"/>
      <c r="HNU979" s="26"/>
      <c r="HNV979" s="26"/>
      <c r="HNW979" s="26"/>
      <c r="HNX979" s="26"/>
      <c r="HNY979" s="26"/>
      <c r="HNZ979" s="26"/>
      <c r="HOA979" s="26"/>
      <c r="HOB979" s="26"/>
      <c r="HOC979" s="26"/>
      <c r="HOD979" s="26"/>
      <c r="HOE979" s="26"/>
      <c r="HOF979" s="26"/>
      <c r="HOG979" s="26"/>
      <c r="HOH979" s="26"/>
      <c r="HOI979" s="26"/>
      <c r="HOJ979" s="26"/>
      <c r="HOK979" s="26"/>
      <c r="HOL979" s="26"/>
      <c r="HOM979" s="26"/>
      <c r="HON979" s="26"/>
      <c r="HOO979" s="26"/>
      <c r="HOP979" s="26"/>
      <c r="HOQ979" s="26"/>
      <c r="HOR979" s="26"/>
      <c r="HOS979" s="26"/>
      <c r="HOT979" s="26"/>
      <c r="HOU979" s="26"/>
      <c r="HOV979" s="26"/>
      <c r="HOW979" s="26"/>
      <c r="HOX979" s="26"/>
      <c r="HOY979" s="26"/>
      <c r="HOZ979" s="26"/>
      <c r="HPA979" s="26"/>
      <c r="HPB979" s="26"/>
      <c r="HPC979" s="26"/>
      <c r="HPD979" s="26"/>
      <c r="HPE979" s="26"/>
      <c r="HPF979" s="26"/>
      <c r="HPG979" s="26"/>
      <c r="HPH979" s="26"/>
      <c r="HPI979" s="26"/>
      <c r="HPJ979" s="26"/>
      <c r="HPK979" s="26"/>
      <c r="HPL979" s="26"/>
      <c r="HPM979" s="26"/>
      <c r="HPN979" s="26"/>
      <c r="HPO979" s="26"/>
      <c r="HPP979" s="26"/>
      <c r="HPQ979" s="26"/>
      <c r="HPR979" s="26"/>
      <c r="HPS979" s="26"/>
      <c r="HPT979" s="26"/>
      <c r="HPU979" s="26"/>
      <c r="HPV979" s="26"/>
      <c r="HPW979" s="26"/>
      <c r="HPX979" s="26"/>
      <c r="HPY979" s="26"/>
      <c r="HPZ979" s="26"/>
      <c r="HQA979" s="26"/>
      <c r="HQB979" s="26"/>
      <c r="HQC979" s="26"/>
      <c r="HQD979" s="26"/>
      <c r="HQE979" s="26"/>
      <c r="HQF979" s="26"/>
      <c r="HQG979" s="26"/>
      <c r="HQH979" s="26"/>
      <c r="HQI979" s="26"/>
      <c r="HQJ979" s="26"/>
      <c r="HQK979" s="26"/>
      <c r="HQL979" s="26"/>
      <c r="HQM979" s="26"/>
      <c r="HQN979" s="26"/>
      <c r="HQO979" s="26"/>
      <c r="HQP979" s="26"/>
      <c r="HQQ979" s="26"/>
      <c r="HQR979" s="26"/>
      <c r="HQS979" s="26"/>
      <c r="HQT979" s="26"/>
      <c r="HQU979" s="26"/>
      <c r="HQV979" s="26"/>
      <c r="HQW979" s="26"/>
      <c r="HQX979" s="26"/>
      <c r="HQY979" s="26"/>
      <c r="HQZ979" s="26"/>
      <c r="HRA979" s="26"/>
      <c r="HRB979" s="26"/>
      <c r="HRC979" s="26"/>
      <c r="HRD979" s="26"/>
      <c r="HRE979" s="26"/>
      <c r="HRF979" s="26"/>
      <c r="HRG979" s="26"/>
      <c r="HRH979" s="26"/>
      <c r="HRI979" s="26"/>
      <c r="HRJ979" s="26"/>
      <c r="HRK979" s="26"/>
      <c r="HRL979" s="26"/>
      <c r="HRM979" s="26"/>
      <c r="HRN979" s="26"/>
      <c r="HRO979" s="26"/>
      <c r="HRP979" s="26"/>
      <c r="HRQ979" s="26"/>
      <c r="HRR979" s="26"/>
      <c r="HRS979" s="26"/>
      <c r="HRT979" s="26"/>
      <c r="HRU979" s="26"/>
      <c r="HRV979" s="26"/>
      <c r="HRW979" s="26"/>
      <c r="HRX979" s="26"/>
      <c r="HRY979" s="26"/>
      <c r="HRZ979" s="26"/>
      <c r="HSA979" s="26"/>
      <c r="HSB979" s="26"/>
      <c r="HSC979" s="26"/>
      <c r="HSD979" s="26"/>
      <c r="HSE979" s="26"/>
      <c r="HSF979" s="26"/>
      <c r="HSG979" s="26"/>
      <c r="HSH979" s="26"/>
      <c r="HSI979" s="26"/>
      <c r="HSJ979" s="26"/>
      <c r="HSK979" s="26"/>
      <c r="HSL979" s="26"/>
      <c r="HSM979" s="26"/>
      <c r="HSN979" s="26"/>
      <c r="HSO979" s="26"/>
      <c r="HSP979" s="26"/>
      <c r="HSQ979" s="26"/>
      <c r="HSR979" s="26"/>
      <c r="HSS979" s="26"/>
      <c r="HST979" s="26"/>
      <c r="HSU979" s="26"/>
      <c r="HSV979" s="26"/>
      <c r="HSW979" s="26"/>
      <c r="HSX979" s="26"/>
      <c r="HSY979" s="26"/>
      <c r="HSZ979" s="26"/>
      <c r="HTA979" s="26"/>
      <c r="HTB979" s="26"/>
      <c r="HTC979" s="26"/>
      <c r="HTD979" s="26"/>
      <c r="HTE979" s="26"/>
      <c r="HTF979" s="26"/>
      <c r="HTG979" s="26"/>
      <c r="HTH979" s="26"/>
      <c r="HTI979" s="26"/>
      <c r="HTJ979" s="26"/>
      <c r="HTK979" s="26"/>
      <c r="HTL979" s="26"/>
      <c r="HTM979" s="26"/>
      <c r="HTN979" s="26"/>
      <c r="HTO979" s="26"/>
      <c r="HTP979" s="26"/>
      <c r="HTQ979" s="26"/>
      <c r="HTR979" s="26"/>
      <c r="HTS979" s="26"/>
      <c r="HTT979" s="26"/>
      <c r="HTU979" s="26"/>
      <c r="HTV979" s="26"/>
      <c r="HTW979" s="26"/>
      <c r="HTX979" s="26"/>
      <c r="HTY979" s="26"/>
      <c r="HTZ979" s="26"/>
      <c r="HUA979" s="26"/>
      <c r="HUB979" s="26"/>
      <c r="HUC979" s="26"/>
      <c r="HUD979" s="26"/>
      <c r="HUE979" s="26"/>
      <c r="HUF979" s="26"/>
      <c r="HUG979" s="26"/>
      <c r="HUH979" s="26"/>
      <c r="HUI979" s="26"/>
      <c r="HUJ979" s="26"/>
      <c r="HUK979" s="26"/>
      <c r="HUL979" s="26"/>
      <c r="HUM979" s="26"/>
      <c r="HUN979" s="26"/>
      <c r="HUO979" s="26"/>
      <c r="HUP979" s="26"/>
      <c r="HUQ979" s="26"/>
      <c r="HUR979" s="26"/>
      <c r="HUS979" s="26"/>
      <c r="HUT979" s="26"/>
      <c r="HUU979" s="26"/>
      <c r="HUV979" s="26"/>
      <c r="HUW979" s="26"/>
      <c r="HUX979" s="26"/>
      <c r="HUY979" s="26"/>
      <c r="HUZ979" s="26"/>
      <c r="HVA979" s="26"/>
      <c r="HVB979" s="26"/>
      <c r="HVC979" s="26"/>
      <c r="HVD979" s="26"/>
      <c r="HVE979" s="26"/>
      <c r="HVF979" s="26"/>
      <c r="HVG979" s="26"/>
      <c r="HVH979" s="26"/>
      <c r="HVI979" s="26"/>
      <c r="HVJ979" s="26"/>
      <c r="HVK979" s="26"/>
      <c r="HVL979" s="26"/>
      <c r="HVM979" s="26"/>
      <c r="HVN979" s="26"/>
      <c r="HVO979" s="26"/>
      <c r="HVP979" s="26"/>
      <c r="HVQ979" s="26"/>
      <c r="HVR979" s="26"/>
      <c r="HVS979" s="26"/>
      <c r="HVT979" s="26"/>
      <c r="HVU979" s="26"/>
      <c r="HVV979" s="26"/>
      <c r="HVW979" s="26"/>
      <c r="HVX979" s="26"/>
      <c r="HVY979" s="26"/>
      <c r="HVZ979" s="26"/>
      <c r="HWA979" s="26"/>
      <c r="HWB979" s="26"/>
      <c r="HWC979" s="26"/>
      <c r="HWD979" s="26"/>
      <c r="HWE979" s="26"/>
      <c r="HWF979" s="26"/>
      <c r="HWG979" s="26"/>
      <c r="HWH979" s="26"/>
      <c r="HWI979" s="26"/>
      <c r="HWJ979" s="26"/>
      <c r="HWK979" s="26"/>
      <c r="HWL979" s="26"/>
      <c r="HWM979" s="26"/>
      <c r="HWN979" s="26"/>
      <c r="HWO979" s="26"/>
      <c r="HWP979" s="26"/>
      <c r="HWQ979" s="26"/>
      <c r="HWR979" s="26"/>
      <c r="HWS979" s="26"/>
      <c r="HWT979" s="26"/>
      <c r="HWU979" s="26"/>
      <c r="HWV979" s="26"/>
      <c r="HWW979" s="26"/>
      <c r="HWX979" s="26"/>
      <c r="HWY979" s="26"/>
      <c r="HWZ979" s="26"/>
      <c r="HXA979" s="26"/>
      <c r="HXB979" s="26"/>
      <c r="HXC979" s="26"/>
      <c r="HXD979" s="26"/>
      <c r="HXE979" s="26"/>
      <c r="HXF979" s="26"/>
      <c r="HXG979" s="26"/>
      <c r="HXH979" s="26"/>
      <c r="HXI979" s="26"/>
      <c r="HXJ979" s="26"/>
      <c r="HXK979" s="26"/>
      <c r="HXL979" s="26"/>
      <c r="HXM979" s="26"/>
      <c r="HXN979" s="26"/>
      <c r="HXO979" s="26"/>
      <c r="HXP979" s="26"/>
      <c r="HXQ979" s="26"/>
      <c r="HXR979" s="26"/>
      <c r="HXS979" s="26"/>
      <c r="HXT979" s="26"/>
      <c r="HXU979" s="26"/>
      <c r="HXV979" s="26"/>
      <c r="HXW979" s="26"/>
      <c r="HXX979" s="26"/>
      <c r="HXY979" s="26"/>
      <c r="HXZ979" s="26"/>
      <c r="HYA979" s="26"/>
      <c r="HYB979" s="26"/>
      <c r="HYC979" s="26"/>
      <c r="HYD979" s="26"/>
      <c r="HYE979" s="26"/>
      <c r="HYF979" s="26"/>
      <c r="HYG979" s="26"/>
      <c r="HYH979" s="26"/>
      <c r="HYI979" s="26"/>
      <c r="HYJ979" s="26"/>
      <c r="HYK979" s="26"/>
      <c r="HYL979" s="26"/>
      <c r="HYM979" s="26"/>
      <c r="HYN979" s="26"/>
      <c r="HYO979" s="26"/>
      <c r="HYP979" s="26"/>
      <c r="HYQ979" s="26"/>
      <c r="HYR979" s="26"/>
      <c r="HYS979" s="26"/>
      <c r="HYT979" s="26"/>
      <c r="HYU979" s="26"/>
      <c r="HYV979" s="26"/>
      <c r="HYW979" s="26"/>
      <c r="HYX979" s="26"/>
      <c r="HYY979" s="26"/>
      <c r="HYZ979" s="26"/>
      <c r="HZA979" s="26"/>
      <c r="HZB979" s="26"/>
      <c r="HZC979" s="26"/>
      <c r="HZD979" s="26"/>
      <c r="HZE979" s="26"/>
      <c r="HZF979" s="26"/>
      <c r="HZG979" s="26"/>
      <c r="HZH979" s="26"/>
      <c r="HZI979" s="26"/>
      <c r="HZJ979" s="26"/>
      <c r="HZK979" s="26"/>
      <c r="HZL979" s="26"/>
      <c r="HZM979" s="26"/>
      <c r="HZN979" s="26"/>
      <c r="HZO979" s="26"/>
      <c r="HZP979" s="26"/>
      <c r="HZQ979" s="26"/>
      <c r="HZR979" s="26"/>
      <c r="HZS979" s="26"/>
      <c r="HZT979" s="26"/>
      <c r="HZU979" s="26"/>
      <c r="HZV979" s="26"/>
      <c r="HZW979" s="26"/>
      <c r="HZX979" s="26"/>
      <c r="HZY979" s="26"/>
      <c r="HZZ979" s="26"/>
      <c r="IAA979" s="26"/>
      <c r="IAB979" s="26"/>
      <c r="IAC979" s="26"/>
      <c r="IAD979" s="26"/>
      <c r="IAE979" s="26"/>
      <c r="IAF979" s="26"/>
      <c r="IAG979" s="26"/>
      <c r="IAH979" s="26"/>
      <c r="IAI979" s="26"/>
      <c r="IAJ979" s="26"/>
      <c r="IAK979" s="26"/>
      <c r="IAL979" s="26"/>
      <c r="IAM979" s="26"/>
      <c r="IAN979" s="26"/>
      <c r="IAO979" s="26"/>
      <c r="IAP979" s="26"/>
      <c r="IAQ979" s="26"/>
      <c r="IAR979" s="26"/>
      <c r="IAS979" s="26"/>
      <c r="IAT979" s="26"/>
      <c r="IAU979" s="26"/>
      <c r="IAV979" s="26"/>
      <c r="IAW979" s="26"/>
      <c r="IAX979" s="26"/>
      <c r="IAY979" s="26"/>
      <c r="IAZ979" s="26"/>
      <c r="IBA979" s="26"/>
      <c r="IBB979" s="26"/>
      <c r="IBC979" s="26"/>
      <c r="IBD979" s="26"/>
      <c r="IBE979" s="26"/>
      <c r="IBF979" s="26"/>
      <c r="IBG979" s="26"/>
      <c r="IBH979" s="26"/>
      <c r="IBI979" s="26"/>
      <c r="IBJ979" s="26"/>
      <c r="IBK979" s="26"/>
      <c r="IBL979" s="26"/>
      <c r="IBM979" s="26"/>
      <c r="IBN979" s="26"/>
      <c r="IBO979" s="26"/>
      <c r="IBP979" s="26"/>
      <c r="IBQ979" s="26"/>
      <c r="IBR979" s="26"/>
      <c r="IBS979" s="26"/>
      <c r="IBT979" s="26"/>
      <c r="IBU979" s="26"/>
      <c r="IBV979" s="26"/>
      <c r="IBW979" s="26"/>
      <c r="IBX979" s="26"/>
      <c r="IBY979" s="26"/>
      <c r="IBZ979" s="26"/>
      <c r="ICA979" s="26"/>
      <c r="ICB979" s="26"/>
      <c r="ICC979" s="26"/>
      <c r="ICD979" s="26"/>
      <c r="ICE979" s="26"/>
      <c r="ICF979" s="26"/>
      <c r="ICG979" s="26"/>
      <c r="ICH979" s="26"/>
      <c r="ICI979" s="26"/>
      <c r="ICJ979" s="26"/>
      <c r="ICK979" s="26"/>
      <c r="ICL979" s="26"/>
      <c r="ICM979" s="26"/>
      <c r="ICN979" s="26"/>
      <c r="ICO979" s="26"/>
      <c r="ICP979" s="26"/>
      <c r="ICQ979" s="26"/>
      <c r="ICR979" s="26"/>
      <c r="ICS979" s="26"/>
      <c r="ICT979" s="26"/>
      <c r="ICU979" s="26"/>
      <c r="ICV979" s="26"/>
      <c r="ICW979" s="26"/>
      <c r="ICX979" s="26"/>
      <c r="ICY979" s="26"/>
      <c r="ICZ979" s="26"/>
      <c r="IDA979" s="26"/>
      <c r="IDB979" s="26"/>
      <c r="IDC979" s="26"/>
      <c r="IDD979" s="26"/>
      <c r="IDE979" s="26"/>
      <c r="IDF979" s="26"/>
      <c r="IDG979" s="26"/>
      <c r="IDH979" s="26"/>
      <c r="IDI979" s="26"/>
      <c r="IDJ979" s="26"/>
      <c r="IDK979" s="26"/>
      <c r="IDL979" s="26"/>
      <c r="IDM979" s="26"/>
      <c r="IDN979" s="26"/>
      <c r="IDO979" s="26"/>
      <c r="IDP979" s="26"/>
      <c r="IDQ979" s="26"/>
      <c r="IDR979" s="26"/>
      <c r="IDS979" s="26"/>
      <c r="IDT979" s="26"/>
      <c r="IDU979" s="26"/>
      <c r="IDV979" s="26"/>
      <c r="IDW979" s="26"/>
      <c r="IDX979" s="26"/>
      <c r="IDY979" s="26"/>
      <c r="IDZ979" s="26"/>
      <c r="IEA979" s="26"/>
      <c r="IEB979" s="26"/>
      <c r="IEC979" s="26"/>
      <c r="IED979" s="26"/>
      <c r="IEE979" s="26"/>
      <c r="IEF979" s="26"/>
      <c r="IEG979" s="26"/>
      <c r="IEH979" s="26"/>
      <c r="IEI979" s="26"/>
      <c r="IEJ979" s="26"/>
      <c r="IEK979" s="26"/>
      <c r="IEL979" s="26"/>
      <c r="IEM979" s="26"/>
      <c r="IEN979" s="26"/>
      <c r="IEO979" s="26"/>
      <c r="IEP979" s="26"/>
      <c r="IEQ979" s="26"/>
      <c r="IER979" s="26"/>
      <c r="IES979" s="26"/>
      <c r="IET979" s="26"/>
      <c r="IEU979" s="26"/>
      <c r="IEV979" s="26"/>
      <c r="IEW979" s="26"/>
      <c r="IEX979" s="26"/>
      <c r="IEY979" s="26"/>
      <c r="IEZ979" s="26"/>
      <c r="IFA979" s="26"/>
      <c r="IFB979" s="26"/>
      <c r="IFC979" s="26"/>
      <c r="IFD979" s="26"/>
      <c r="IFE979" s="26"/>
      <c r="IFF979" s="26"/>
      <c r="IFG979" s="26"/>
      <c r="IFH979" s="26"/>
      <c r="IFI979" s="26"/>
      <c r="IFJ979" s="26"/>
      <c r="IFK979" s="26"/>
      <c r="IFL979" s="26"/>
      <c r="IFM979" s="26"/>
      <c r="IFN979" s="26"/>
      <c r="IFO979" s="26"/>
      <c r="IFP979" s="26"/>
      <c r="IFQ979" s="26"/>
      <c r="IFR979" s="26"/>
      <c r="IFS979" s="26"/>
      <c r="IFT979" s="26"/>
      <c r="IFU979" s="26"/>
      <c r="IFV979" s="26"/>
      <c r="IFW979" s="26"/>
      <c r="IFX979" s="26"/>
      <c r="IFY979" s="26"/>
      <c r="IFZ979" s="26"/>
      <c r="IGA979" s="26"/>
      <c r="IGB979" s="26"/>
      <c r="IGC979" s="26"/>
      <c r="IGD979" s="26"/>
      <c r="IGE979" s="26"/>
      <c r="IGF979" s="26"/>
      <c r="IGG979" s="26"/>
      <c r="IGH979" s="26"/>
      <c r="IGI979" s="26"/>
      <c r="IGJ979" s="26"/>
      <c r="IGK979" s="26"/>
      <c r="IGL979" s="26"/>
      <c r="IGM979" s="26"/>
      <c r="IGN979" s="26"/>
      <c r="IGO979" s="26"/>
      <c r="IGP979" s="26"/>
      <c r="IGQ979" s="26"/>
      <c r="IGR979" s="26"/>
      <c r="IGS979" s="26"/>
      <c r="IGT979" s="26"/>
      <c r="IGU979" s="26"/>
      <c r="IGV979" s="26"/>
      <c r="IGW979" s="26"/>
      <c r="IGX979" s="26"/>
      <c r="IGY979" s="26"/>
      <c r="IGZ979" s="26"/>
      <c r="IHA979" s="26"/>
      <c r="IHB979" s="26"/>
      <c r="IHC979" s="26"/>
      <c r="IHD979" s="26"/>
      <c r="IHE979" s="26"/>
      <c r="IHF979" s="26"/>
      <c r="IHG979" s="26"/>
      <c r="IHH979" s="26"/>
      <c r="IHI979" s="26"/>
      <c r="IHJ979" s="26"/>
      <c r="IHK979" s="26"/>
      <c r="IHL979" s="26"/>
      <c r="IHM979" s="26"/>
      <c r="IHN979" s="26"/>
      <c r="IHO979" s="26"/>
      <c r="IHP979" s="26"/>
      <c r="IHQ979" s="26"/>
      <c r="IHR979" s="26"/>
      <c r="IHS979" s="26"/>
      <c r="IHT979" s="26"/>
      <c r="IHU979" s="26"/>
      <c r="IHV979" s="26"/>
      <c r="IHW979" s="26"/>
      <c r="IHX979" s="26"/>
      <c r="IHY979" s="26"/>
      <c r="IHZ979" s="26"/>
      <c r="IIA979" s="26"/>
      <c r="IIB979" s="26"/>
      <c r="IIC979" s="26"/>
      <c r="IID979" s="26"/>
      <c r="IIE979" s="26"/>
      <c r="IIF979" s="26"/>
      <c r="IIG979" s="26"/>
      <c r="IIH979" s="26"/>
      <c r="III979" s="26"/>
      <c r="IIJ979" s="26"/>
      <c r="IIK979" s="26"/>
      <c r="IIL979" s="26"/>
      <c r="IIM979" s="26"/>
      <c r="IIN979" s="26"/>
      <c r="IIO979" s="26"/>
      <c r="IIP979" s="26"/>
      <c r="IIQ979" s="26"/>
      <c r="IIR979" s="26"/>
      <c r="IIS979" s="26"/>
      <c r="IIT979" s="26"/>
      <c r="IIU979" s="26"/>
      <c r="IIV979" s="26"/>
      <c r="IIW979" s="26"/>
      <c r="IIX979" s="26"/>
      <c r="IIY979" s="26"/>
      <c r="IIZ979" s="26"/>
      <c r="IJA979" s="26"/>
      <c r="IJB979" s="26"/>
      <c r="IJC979" s="26"/>
      <c r="IJD979" s="26"/>
      <c r="IJE979" s="26"/>
      <c r="IJF979" s="26"/>
      <c r="IJG979" s="26"/>
      <c r="IJH979" s="26"/>
      <c r="IJI979" s="26"/>
      <c r="IJJ979" s="26"/>
      <c r="IJK979" s="26"/>
      <c r="IJL979" s="26"/>
      <c r="IJM979" s="26"/>
      <c r="IJN979" s="26"/>
      <c r="IJO979" s="26"/>
      <c r="IJP979" s="26"/>
      <c r="IJQ979" s="26"/>
      <c r="IJR979" s="26"/>
      <c r="IJS979" s="26"/>
      <c r="IJT979" s="26"/>
      <c r="IJU979" s="26"/>
      <c r="IJV979" s="26"/>
      <c r="IJW979" s="26"/>
      <c r="IJX979" s="26"/>
      <c r="IJY979" s="26"/>
      <c r="IJZ979" s="26"/>
      <c r="IKA979" s="26"/>
      <c r="IKB979" s="26"/>
      <c r="IKC979" s="26"/>
      <c r="IKD979" s="26"/>
      <c r="IKE979" s="26"/>
      <c r="IKF979" s="26"/>
      <c r="IKG979" s="26"/>
      <c r="IKH979" s="26"/>
      <c r="IKI979" s="26"/>
      <c r="IKJ979" s="26"/>
      <c r="IKK979" s="26"/>
      <c r="IKL979" s="26"/>
      <c r="IKM979" s="26"/>
      <c r="IKN979" s="26"/>
      <c r="IKO979" s="26"/>
      <c r="IKP979" s="26"/>
      <c r="IKQ979" s="26"/>
      <c r="IKR979" s="26"/>
      <c r="IKS979" s="26"/>
      <c r="IKT979" s="26"/>
      <c r="IKU979" s="26"/>
      <c r="IKV979" s="26"/>
      <c r="IKW979" s="26"/>
      <c r="IKX979" s="26"/>
      <c r="IKY979" s="26"/>
      <c r="IKZ979" s="26"/>
      <c r="ILA979" s="26"/>
      <c r="ILB979" s="26"/>
      <c r="ILC979" s="26"/>
      <c r="ILD979" s="26"/>
      <c r="ILE979" s="26"/>
      <c r="ILF979" s="26"/>
      <c r="ILG979" s="26"/>
      <c r="ILH979" s="26"/>
      <c r="ILI979" s="26"/>
      <c r="ILJ979" s="26"/>
      <c r="ILK979" s="26"/>
      <c r="ILL979" s="26"/>
      <c r="ILM979" s="26"/>
      <c r="ILN979" s="26"/>
      <c r="ILO979" s="26"/>
      <c r="ILP979" s="26"/>
      <c r="ILQ979" s="26"/>
      <c r="ILR979" s="26"/>
      <c r="ILS979" s="26"/>
      <c r="ILT979" s="26"/>
      <c r="ILU979" s="26"/>
      <c r="ILV979" s="26"/>
      <c r="ILW979" s="26"/>
      <c r="ILX979" s="26"/>
      <c r="ILY979" s="26"/>
      <c r="ILZ979" s="26"/>
      <c r="IMA979" s="26"/>
      <c r="IMB979" s="26"/>
      <c r="IMC979" s="26"/>
      <c r="IMD979" s="26"/>
      <c r="IME979" s="26"/>
      <c r="IMF979" s="26"/>
      <c r="IMG979" s="26"/>
      <c r="IMH979" s="26"/>
      <c r="IMI979" s="26"/>
      <c r="IMJ979" s="26"/>
      <c r="IMK979" s="26"/>
      <c r="IML979" s="26"/>
      <c r="IMM979" s="26"/>
      <c r="IMN979" s="26"/>
      <c r="IMO979" s="26"/>
      <c r="IMP979" s="26"/>
      <c r="IMQ979" s="26"/>
      <c r="IMR979" s="26"/>
      <c r="IMS979" s="26"/>
      <c r="IMT979" s="26"/>
      <c r="IMU979" s="26"/>
      <c r="IMV979" s="26"/>
      <c r="IMW979" s="26"/>
      <c r="IMX979" s="26"/>
      <c r="IMY979" s="26"/>
      <c r="IMZ979" s="26"/>
      <c r="INA979" s="26"/>
      <c r="INB979" s="26"/>
      <c r="INC979" s="26"/>
      <c r="IND979" s="26"/>
      <c r="INE979" s="26"/>
      <c r="INF979" s="26"/>
      <c r="ING979" s="26"/>
      <c r="INH979" s="26"/>
      <c r="INI979" s="26"/>
      <c r="INJ979" s="26"/>
      <c r="INK979" s="26"/>
      <c r="INL979" s="26"/>
      <c r="INM979" s="26"/>
      <c r="INN979" s="26"/>
      <c r="INO979" s="26"/>
      <c r="INP979" s="26"/>
      <c r="INQ979" s="26"/>
      <c r="INR979" s="26"/>
      <c r="INS979" s="26"/>
      <c r="INT979" s="26"/>
      <c r="INU979" s="26"/>
      <c r="INV979" s="26"/>
      <c r="INW979" s="26"/>
      <c r="INX979" s="26"/>
      <c r="INY979" s="26"/>
      <c r="INZ979" s="26"/>
      <c r="IOA979" s="26"/>
      <c r="IOB979" s="26"/>
      <c r="IOC979" s="26"/>
      <c r="IOD979" s="26"/>
      <c r="IOE979" s="26"/>
      <c r="IOF979" s="26"/>
      <c r="IOG979" s="26"/>
      <c r="IOH979" s="26"/>
      <c r="IOI979" s="26"/>
      <c r="IOJ979" s="26"/>
      <c r="IOK979" s="26"/>
      <c r="IOL979" s="26"/>
      <c r="IOM979" s="26"/>
      <c r="ION979" s="26"/>
      <c r="IOO979" s="26"/>
      <c r="IOP979" s="26"/>
      <c r="IOQ979" s="26"/>
      <c r="IOR979" s="26"/>
      <c r="IOS979" s="26"/>
      <c r="IOT979" s="26"/>
      <c r="IOU979" s="26"/>
      <c r="IOV979" s="26"/>
      <c r="IOW979" s="26"/>
      <c r="IOX979" s="26"/>
      <c r="IOY979" s="26"/>
      <c r="IOZ979" s="26"/>
      <c r="IPA979" s="26"/>
      <c r="IPB979" s="26"/>
      <c r="IPC979" s="26"/>
      <c r="IPD979" s="26"/>
      <c r="IPE979" s="26"/>
      <c r="IPF979" s="26"/>
      <c r="IPG979" s="26"/>
      <c r="IPH979" s="26"/>
      <c r="IPI979" s="26"/>
      <c r="IPJ979" s="26"/>
      <c r="IPK979" s="26"/>
      <c r="IPL979" s="26"/>
      <c r="IPM979" s="26"/>
      <c r="IPN979" s="26"/>
      <c r="IPO979" s="26"/>
      <c r="IPP979" s="26"/>
      <c r="IPQ979" s="26"/>
      <c r="IPR979" s="26"/>
      <c r="IPS979" s="26"/>
      <c r="IPT979" s="26"/>
      <c r="IPU979" s="26"/>
      <c r="IPV979" s="26"/>
      <c r="IPW979" s="26"/>
      <c r="IPX979" s="26"/>
      <c r="IPY979" s="26"/>
      <c r="IPZ979" s="26"/>
      <c r="IQA979" s="26"/>
      <c r="IQB979" s="26"/>
      <c r="IQC979" s="26"/>
      <c r="IQD979" s="26"/>
      <c r="IQE979" s="26"/>
      <c r="IQF979" s="26"/>
      <c r="IQG979" s="26"/>
      <c r="IQH979" s="26"/>
      <c r="IQI979" s="26"/>
      <c r="IQJ979" s="26"/>
      <c r="IQK979" s="26"/>
      <c r="IQL979" s="26"/>
      <c r="IQM979" s="26"/>
      <c r="IQN979" s="26"/>
      <c r="IQO979" s="26"/>
      <c r="IQP979" s="26"/>
      <c r="IQQ979" s="26"/>
      <c r="IQR979" s="26"/>
      <c r="IQS979" s="26"/>
      <c r="IQT979" s="26"/>
      <c r="IQU979" s="26"/>
      <c r="IQV979" s="26"/>
      <c r="IQW979" s="26"/>
      <c r="IQX979" s="26"/>
      <c r="IQY979" s="26"/>
      <c r="IQZ979" s="26"/>
      <c r="IRA979" s="26"/>
      <c r="IRB979" s="26"/>
      <c r="IRC979" s="26"/>
      <c r="IRD979" s="26"/>
      <c r="IRE979" s="26"/>
      <c r="IRF979" s="26"/>
      <c r="IRG979" s="26"/>
      <c r="IRH979" s="26"/>
      <c r="IRI979" s="26"/>
      <c r="IRJ979" s="26"/>
      <c r="IRK979" s="26"/>
      <c r="IRL979" s="26"/>
      <c r="IRM979" s="26"/>
      <c r="IRN979" s="26"/>
      <c r="IRO979" s="26"/>
      <c r="IRP979" s="26"/>
      <c r="IRQ979" s="26"/>
      <c r="IRR979" s="26"/>
      <c r="IRS979" s="26"/>
      <c r="IRT979" s="26"/>
      <c r="IRU979" s="26"/>
      <c r="IRV979" s="26"/>
      <c r="IRW979" s="26"/>
      <c r="IRX979" s="26"/>
      <c r="IRY979" s="26"/>
      <c r="IRZ979" s="26"/>
      <c r="ISA979" s="26"/>
      <c r="ISB979" s="26"/>
      <c r="ISC979" s="26"/>
      <c r="ISD979" s="26"/>
      <c r="ISE979" s="26"/>
      <c r="ISF979" s="26"/>
      <c r="ISG979" s="26"/>
      <c r="ISH979" s="26"/>
      <c r="ISI979" s="26"/>
      <c r="ISJ979" s="26"/>
      <c r="ISK979" s="26"/>
      <c r="ISL979" s="26"/>
      <c r="ISM979" s="26"/>
      <c r="ISN979" s="26"/>
      <c r="ISO979" s="26"/>
      <c r="ISP979" s="26"/>
      <c r="ISQ979" s="26"/>
      <c r="ISR979" s="26"/>
      <c r="ISS979" s="26"/>
      <c r="IST979" s="26"/>
      <c r="ISU979" s="26"/>
      <c r="ISV979" s="26"/>
      <c r="ISW979" s="26"/>
      <c r="ISX979" s="26"/>
      <c r="ISY979" s="26"/>
      <c r="ISZ979" s="26"/>
      <c r="ITA979" s="26"/>
      <c r="ITB979" s="26"/>
      <c r="ITC979" s="26"/>
      <c r="ITD979" s="26"/>
      <c r="ITE979" s="26"/>
      <c r="ITF979" s="26"/>
      <c r="ITG979" s="26"/>
      <c r="ITH979" s="26"/>
      <c r="ITI979" s="26"/>
      <c r="ITJ979" s="26"/>
      <c r="ITK979" s="26"/>
      <c r="ITL979" s="26"/>
      <c r="ITM979" s="26"/>
      <c r="ITN979" s="26"/>
      <c r="ITO979" s="26"/>
      <c r="ITP979" s="26"/>
      <c r="ITQ979" s="26"/>
      <c r="ITR979" s="26"/>
      <c r="ITS979" s="26"/>
      <c r="ITT979" s="26"/>
      <c r="ITU979" s="26"/>
      <c r="ITV979" s="26"/>
      <c r="ITW979" s="26"/>
      <c r="ITX979" s="26"/>
      <c r="ITY979" s="26"/>
      <c r="ITZ979" s="26"/>
      <c r="IUA979" s="26"/>
      <c r="IUB979" s="26"/>
      <c r="IUC979" s="26"/>
      <c r="IUD979" s="26"/>
      <c r="IUE979" s="26"/>
      <c r="IUF979" s="26"/>
      <c r="IUG979" s="26"/>
      <c r="IUH979" s="26"/>
      <c r="IUI979" s="26"/>
      <c r="IUJ979" s="26"/>
      <c r="IUK979" s="26"/>
      <c r="IUL979" s="26"/>
      <c r="IUM979" s="26"/>
      <c r="IUN979" s="26"/>
      <c r="IUO979" s="26"/>
      <c r="IUP979" s="26"/>
      <c r="IUQ979" s="26"/>
      <c r="IUR979" s="26"/>
      <c r="IUS979" s="26"/>
      <c r="IUT979" s="26"/>
      <c r="IUU979" s="26"/>
      <c r="IUV979" s="26"/>
      <c r="IUW979" s="26"/>
      <c r="IUX979" s="26"/>
      <c r="IUY979" s="26"/>
      <c r="IUZ979" s="26"/>
      <c r="IVA979" s="26"/>
      <c r="IVB979" s="26"/>
      <c r="IVC979" s="26"/>
      <c r="IVD979" s="26"/>
      <c r="IVE979" s="26"/>
      <c r="IVF979" s="26"/>
      <c r="IVG979" s="26"/>
      <c r="IVH979" s="26"/>
      <c r="IVI979" s="26"/>
      <c r="IVJ979" s="26"/>
      <c r="IVK979" s="26"/>
      <c r="IVL979" s="26"/>
      <c r="IVM979" s="26"/>
      <c r="IVN979" s="26"/>
      <c r="IVO979" s="26"/>
      <c r="IVP979" s="26"/>
      <c r="IVQ979" s="26"/>
      <c r="IVR979" s="26"/>
      <c r="IVS979" s="26"/>
      <c r="IVT979" s="26"/>
      <c r="IVU979" s="26"/>
      <c r="IVV979" s="26"/>
      <c r="IVW979" s="26"/>
      <c r="IVX979" s="26"/>
      <c r="IVY979" s="26"/>
      <c r="IVZ979" s="26"/>
      <c r="IWA979" s="26"/>
      <c r="IWB979" s="26"/>
      <c r="IWC979" s="26"/>
      <c r="IWD979" s="26"/>
      <c r="IWE979" s="26"/>
      <c r="IWF979" s="26"/>
      <c r="IWG979" s="26"/>
      <c r="IWH979" s="26"/>
      <c r="IWI979" s="26"/>
      <c r="IWJ979" s="26"/>
      <c r="IWK979" s="26"/>
      <c r="IWL979" s="26"/>
      <c r="IWM979" s="26"/>
      <c r="IWN979" s="26"/>
      <c r="IWO979" s="26"/>
      <c r="IWP979" s="26"/>
      <c r="IWQ979" s="26"/>
      <c r="IWR979" s="26"/>
      <c r="IWS979" s="26"/>
      <c r="IWT979" s="26"/>
      <c r="IWU979" s="26"/>
      <c r="IWV979" s="26"/>
      <c r="IWW979" s="26"/>
      <c r="IWX979" s="26"/>
      <c r="IWY979" s="26"/>
      <c r="IWZ979" s="26"/>
      <c r="IXA979" s="26"/>
      <c r="IXB979" s="26"/>
      <c r="IXC979" s="26"/>
      <c r="IXD979" s="26"/>
      <c r="IXE979" s="26"/>
      <c r="IXF979" s="26"/>
      <c r="IXG979" s="26"/>
      <c r="IXH979" s="26"/>
      <c r="IXI979" s="26"/>
      <c r="IXJ979" s="26"/>
      <c r="IXK979" s="26"/>
      <c r="IXL979" s="26"/>
      <c r="IXM979" s="26"/>
      <c r="IXN979" s="26"/>
      <c r="IXO979" s="26"/>
      <c r="IXP979" s="26"/>
      <c r="IXQ979" s="26"/>
      <c r="IXR979" s="26"/>
      <c r="IXS979" s="26"/>
      <c r="IXT979" s="26"/>
      <c r="IXU979" s="26"/>
      <c r="IXV979" s="26"/>
      <c r="IXW979" s="26"/>
      <c r="IXX979" s="26"/>
      <c r="IXY979" s="26"/>
      <c r="IXZ979" s="26"/>
      <c r="IYA979" s="26"/>
      <c r="IYB979" s="26"/>
      <c r="IYC979" s="26"/>
      <c r="IYD979" s="26"/>
      <c r="IYE979" s="26"/>
      <c r="IYF979" s="26"/>
      <c r="IYG979" s="26"/>
      <c r="IYH979" s="26"/>
      <c r="IYI979" s="26"/>
      <c r="IYJ979" s="26"/>
      <c r="IYK979" s="26"/>
      <c r="IYL979" s="26"/>
      <c r="IYM979" s="26"/>
      <c r="IYN979" s="26"/>
      <c r="IYO979" s="26"/>
      <c r="IYP979" s="26"/>
      <c r="IYQ979" s="26"/>
      <c r="IYR979" s="26"/>
      <c r="IYS979" s="26"/>
      <c r="IYT979" s="26"/>
      <c r="IYU979" s="26"/>
      <c r="IYV979" s="26"/>
      <c r="IYW979" s="26"/>
      <c r="IYX979" s="26"/>
      <c r="IYY979" s="26"/>
      <c r="IYZ979" s="26"/>
      <c r="IZA979" s="26"/>
      <c r="IZB979" s="26"/>
      <c r="IZC979" s="26"/>
      <c r="IZD979" s="26"/>
      <c r="IZE979" s="26"/>
      <c r="IZF979" s="26"/>
      <c r="IZG979" s="26"/>
      <c r="IZH979" s="26"/>
      <c r="IZI979" s="26"/>
      <c r="IZJ979" s="26"/>
      <c r="IZK979" s="26"/>
      <c r="IZL979" s="26"/>
      <c r="IZM979" s="26"/>
      <c r="IZN979" s="26"/>
      <c r="IZO979" s="26"/>
      <c r="IZP979" s="26"/>
      <c r="IZQ979" s="26"/>
      <c r="IZR979" s="26"/>
      <c r="IZS979" s="26"/>
      <c r="IZT979" s="26"/>
      <c r="IZU979" s="26"/>
      <c r="IZV979" s="26"/>
      <c r="IZW979" s="26"/>
      <c r="IZX979" s="26"/>
      <c r="IZY979" s="26"/>
      <c r="IZZ979" s="26"/>
      <c r="JAA979" s="26"/>
      <c r="JAB979" s="26"/>
      <c r="JAC979" s="26"/>
      <c r="JAD979" s="26"/>
      <c r="JAE979" s="26"/>
      <c r="JAF979" s="26"/>
      <c r="JAG979" s="26"/>
      <c r="JAH979" s="26"/>
      <c r="JAI979" s="26"/>
      <c r="JAJ979" s="26"/>
      <c r="JAK979" s="26"/>
      <c r="JAL979" s="26"/>
      <c r="JAM979" s="26"/>
      <c r="JAN979" s="26"/>
      <c r="JAO979" s="26"/>
      <c r="JAP979" s="26"/>
      <c r="JAQ979" s="26"/>
      <c r="JAR979" s="26"/>
      <c r="JAS979" s="26"/>
      <c r="JAT979" s="26"/>
      <c r="JAU979" s="26"/>
      <c r="JAV979" s="26"/>
      <c r="JAW979" s="26"/>
      <c r="JAX979" s="26"/>
      <c r="JAY979" s="26"/>
      <c r="JAZ979" s="26"/>
      <c r="JBA979" s="26"/>
      <c r="JBB979" s="26"/>
      <c r="JBC979" s="26"/>
      <c r="JBD979" s="26"/>
      <c r="JBE979" s="26"/>
      <c r="JBF979" s="26"/>
      <c r="JBG979" s="26"/>
      <c r="JBH979" s="26"/>
      <c r="JBI979" s="26"/>
      <c r="JBJ979" s="26"/>
      <c r="JBK979" s="26"/>
      <c r="JBL979" s="26"/>
      <c r="JBM979" s="26"/>
      <c r="JBN979" s="26"/>
      <c r="JBO979" s="26"/>
      <c r="JBP979" s="26"/>
      <c r="JBQ979" s="26"/>
      <c r="JBR979" s="26"/>
      <c r="JBS979" s="26"/>
      <c r="JBT979" s="26"/>
      <c r="JBU979" s="26"/>
      <c r="JBV979" s="26"/>
      <c r="JBW979" s="26"/>
      <c r="JBX979" s="26"/>
      <c r="JBY979" s="26"/>
      <c r="JBZ979" s="26"/>
      <c r="JCA979" s="26"/>
      <c r="JCB979" s="26"/>
      <c r="JCC979" s="26"/>
      <c r="JCD979" s="26"/>
      <c r="JCE979" s="26"/>
      <c r="JCF979" s="26"/>
      <c r="JCG979" s="26"/>
      <c r="JCH979" s="26"/>
      <c r="JCI979" s="26"/>
      <c r="JCJ979" s="26"/>
      <c r="JCK979" s="26"/>
      <c r="JCL979" s="26"/>
      <c r="JCM979" s="26"/>
      <c r="JCN979" s="26"/>
      <c r="JCO979" s="26"/>
      <c r="JCP979" s="26"/>
      <c r="JCQ979" s="26"/>
      <c r="JCR979" s="26"/>
      <c r="JCS979" s="26"/>
      <c r="JCT979" s="26"/>
      <c r="JCU979" s="26"/>
      <c r="JCV979" s="26"/>
      <c r="JCW979" s="26"/>
      <c r="JCX979" s="26"/>
      <c r="JCY979" s="26"/>
      <c r="JCZ979" s="26"/>
      <c r="JDA979" s="26"/>
      <c r="JDB979" s="26"/>
      <c r="JDC979" s="26"/>
      <c r="JDD979" s="26"/>
      <c r="JDE979" s="26"/>
      <c r="JDF979" s="26"/>
      <c r="JDG979" s="26"/>
      <c r="JDH979" s="26"/>
      <c r="JDI979" s="26"/>
      <c r="JDJ979" s="26"/>
      <c r="JDK979" s="26"/>
      <c r="JDL979" s="26"/>
      <c r="JDM979" s="26"/>
      <c r="JDN979" s="26"/>
      <c r="JDO979" s="26"/>
      <c r="JDP979" s="26"/>
      <c r="JDQ979" s="26"/>
      <c r="JDR979" s="26"/>
      <c r="JDS979" s="26"/>
      <c r="JDT979" s="26"/>
      <c r="JDU979" s="26"/>
      <c r="JDV979" s="26"/>
      <c r="JDW979" s="26"/>
      <c r="JDX979" s="26"/>
      <c r="JDY979" s="26"/>
      <c r="JDZ979" s="26"/>
      <c r="JEA979" s="26"/>
      <c r="JEB979" s="26"/>
      <c r="JEC979" s="26"/>
      <c r="JED979" s="26"/>
      <c r="JEE979" s="26"/>
      <c r="JEF979" s="26"/>
      <c r="JEG979" s="26"/>
      <c r="JEH979" s="26"/>
      <c r="JEI979" s="26"/>
      <c r="JEJ979" s="26"/>
      <c r="JEK979" s="26"/>
      <c r="JEL979" s="26"/>
      <c r="JEM979" s="26"/>
      <c r="JEN979" s="26"/>
      <c r="JEO979" s="26"/>
      <c r="JEP979" s="26"/>
      <c r="JEQ979" s="26"/>
      <c r="JER979" s="26"/>
      <c r="JES979" s="26"/>
      <c r="JET979" s="26"/>
      <c r="JEU979" s="26"/>
      <c r="JEV979" s="26"/>
      <c r="JEW979" s="26"/>
      <c r="JEX979" s="26"/>
      <c r="JEY979" s="26"/>
      <c r="JEZ979" s="26"/>
      <c r="JFA979" s="26"/>
      <c r="JFB979" s="26"/>
      <c r="JFC979" s="26"/>
      <c r="JFD979" s="26"/>
      <c r="JFE979" s="26"/>
      <c r="JFF979" s="26"/>
      <c r="JFG979" s="26"/>
      <c r="JFH979" s="26"/>
      <c r="JFI979" s="26"/>
      <c r="JFJ979" s="26"/>
      <c r="JFK979" s="26"/>
      <c r="JFL979" s="26"/>
      <c r="JFM979" s="26"/>
      <c r="JFN979" s="26"/>
      <c r="JFO979" s="26"/>
      <c r="JFP979" s="26"/>
      <c r="JFQ979" s="26"/>
      <c r="JFR979" s="26"/>
      <c r="JFS979" s="26"/>
      <c r="JFT979" s="26"/>
      <c r="JFU979" s="26"/>
      <c r="JFV979" s="26"/>
      <c r="JFW979" s="26"/>
      <c r="JFX979" s="26"/>
      <c r="JFY979" s="26"/>
      <c r="JFZ979" s="26"/>
      <c r="JGA979" s="26"/>
      <c r="JGB979" s="26"/>
      <c r="JGC979" s="26"/>
      <c r="JGD979" s="26"/>
      <c r="JGE979" s="26"/>
      <c r="JGF979" s="26"/>
      <c r="JGG979" s="26"/>
      <c r="JGH979" s="26"/>
      <c r="JGI979" s="26"/>
      <c r="JGJ979" s="26"/>
      <c r="JGK979" s="26"/>
      <c r="JGL979" s="26"/>
      <c r="JGM979" s="26"/>
      <c r="JGN979" s="26"/>
      <c r="JGO979" s="26"/>
      <c r="JGP979" s="26"/>
      <c r="JGQ979" s="26"/>
      <c r="JGR979" s="26"/>
      <c r="JGS979" s="26"/>
      <c r="JGT979" s="26"/>
      <c r="JGU979" s="26"/>
      <c r="JGV979" s="26"/>
      <c r="JGW979" s="26"/>
      <c r="JGX979" s="26"/>
      <c r="JGY979" s="26"/>
      <c r="JGZ979" s="26"/>
      <c r="JHA979" s="26"/>
      <c r="JHB979" s="26"/>
      <c r="JHC979" s="26"/>
      <c r="JHD979" s="26"/>
      <c r="JHE979" s="26"/>
      <c r="JHF979" s="26"/>
      <c r="JHG979" s="26"/>
      <c r="JHH979" s="26"/>
      <c r="JHI979" s="26"/>
      <c r="JHJ979" s="26"/>
      <c r="JHK979" s="26"/>
      <c r="JHL979" s="26"/>
      <c r="JHM979" s="26"/>
      <c r="JHN979" s="26"/>
      <c r="JHO979" s="26"/>
      <c r="JHP979" s="26"/>
      <c r="JHQ979" s="26"/>
      <c r="JHR979" s="26"/>
      <c r="JHS979" s="26"/>
      <c r="JHT979" s="26"/>
      <c r="JHU979" s="26"/>
      <c r="JHV979" s="26"/>
      <c r="JHW979" s="26"/>
      <c r="JHX979" s="26"/>
      <c r="JHY979" s="26"/>
      <c r="JHZ979" s="26"/>
      <c r="JIA979" s="26"/>
      <c r="JIB979" s="26"/>
      <c r="JIC979" s="26"/>
      <c r="JID979" s="26"/>
      <c r="JIE979" s="26"/>
      <c r="JIF979" s="26"/>
      <c r="JIG979" s="26"/>
      <c r="JIH979" s="26"/>
      <c r="JII979" s="26"/>
      <c r="JIJ979" s="26"/>
      <c r="JIK979" s="26"/>
      <c r="JIL979" s="26"/>
      <c r="JIM979" s="26"/>
      <c r="JIN979" s="26"/>
      <c r="JIO979" s="26"/>
      <c r="JIP979" s="26"/>
      <c r="JIQ979" s="26"/>
      <c r="JIR979" s="26"/>
      <c r="JIS979" s="26"/>
      <c r="JIT979" s="26"/>
      <c r="JIU979" s="26"/>
      <c r="JIV979" s="26"/>
      <c r="JIW979" s="26"/>
      <c r="JIX979" s="26"/>
      <c r="JIY979" s="26"/>
      <c r="JIZ979" s="26"/>
      <c r="JJA979" s="26"/>
      <c r="JJB979" s="26"/>
      <c r="JJC979" s="26"/>
      <c r="JJD979" s="26"/>
      <c r="JJE979" s="26"/>
      <c r="JJF979" s="26"/>
      <c r="JJG979" s="26"/>
      <c r="JJH979" s="26"/>
      <c r="JJI979" s="26"/>
      <c r="JJJ979" s="26"/>
      <c r="JJK979" s="26"/>
      <c r="JJL979" s="26"/>
      <c r="JJM979" s="26"/>
      <c r="JJN979" s="26"/>
      <c r="JJO979" s="26"/>
      <c r="JJP979" s="26"/>
      <c r="JJQ979" s="26"/>
      <c r="JJR979" s="26"/>
      <c r="JJS979" s="26"/>
      <c r="JJT979" s="26"/>
      <c r="JJU979" s="26"/>
      <c r="JJV979" s="26"/>
      <c r="JJW979" s="26"/>
      <c r="JJX979" s="26"/>
      <c r="JJY979" s="26"/>
      <c r="JJZ979" s="26"/>
      <c r="JKA979" s="26"/>
      <c r="JKB979" s="26"/>
      <c r="JKC979" s="26"/>
      <c r="JKD979" s="26"/>
      <c r="JKE979" s="26"/>
      <c r="JKF979" s="26"/>
      <c r="JKG979" s="26"/>
      <c r="JKH979" s="26"/>
      <c r="JKI979" s="26"/>
      <c r="JKJ979" s="26"/>
      <c r="JKK979" s="26"/>
      <c r="JKL979" s="26"/>
      <c r="JKM979" s="26"/>
      <c r="JKN979" s="26"/>
      <c r="JKO979" s="26"/>
      <c r="JKP979" s="26"/>
      <c r="JKQ979" s="26"/>
      <c r="JKR979" s="26"/>
      <c r="JKS979" s="26"/>
      <c r="JKT979" s="26"/>
      <c r="JKU979" s="26"/>
      <c r="JKV979" s="26"/>
      <c r="JKW979" s="26"/>
      <c r="JKX979" s="26"/>
      <c r="JKY979" s="26"/>
      <c r="JKZ979" s="26"/>
      <c r="JLA979" s="26"/>
      <c r="JLB979" s="26"/>
      <c r="JLC979" s="26"/>
      <c r="JLD979" s="26"/>
      <c r="JLE979" s="26"/>
      <c r="JLF979" s="26"/>
      <c r="JLG979" s="26"/>
      <c r="JLH979" s="26"/>
      <c r="JLI979" s="26"/>
      <c r="JLJ979" s="26"/>
      <c r="JLK979" s="26"/>
      <c r="JLL979" s="26"/>
      <c r="JLM979" s="26"/>
      <c r="JLN979" s="26"/>
      <c r="JLO979" s="26"/>
      <c r="JLP979" s="26"/>
      <c r="JLQ979" s="26"/>
      <c r="JLR979" s="26"/>
      <c r="JLS979" s="26"/>
      <c r="JLT979" s="26"/>
      <c r="JLU979" s="26"/>
      <c r="JLV979" s="26"/>
      <c r="JLW979" s="26"/>
      <c r="JLX979" s="26"/>
      <c r="JLY979" s="26"/>
      <c r="JLZ979" s="26"/>
      <c r="JMA979" s="26"/>
      <c r="JMB979" s="26"/>
      <c r="JMC979" s="26"/>
      <c r="JMD979" s="26"/>
      <c r="JME979" s="26"/>
      <c r="JMF979" s="26"/>
      <c r="JMG979" s="26"/>
      <c r="JMH979" s="26"/>
      <c r="JMI979" s="26"/>
      <c r="JMJ979" s="26"/>
      <c r="JMK979" s="26"/>
      <c r="JML979" s="26"/>
      <c r="JMM979" s="26"/>
      <c r="JMN979" s="26"/>
      <c r="JMO979" s="26"/>
      <c r="JMP979" s="26"/>
      <c r="JMQ979" s="26"/>
      <c r="JMR979" s="26"/>
      <c r="JMS979" s="26"/>
      <c r="JMT979" s="26"/>
      <c r="JMU979" s="26"/>
      <c r="JMV979" s="26"/>
      <c r="JMW979" s="26"/>
      <c r="JMX979" s="26"/>
      <c r="JMY979" s="26"/>
      <c r="JMZ979" s="26"/>
      <c r="JNA979" s="26"/>
      <c r="JNB979" s="26"/>
      <c r="JNC979" s="26"/>
      <c r="JND979" s="26"/>
      <c r="JNE979" s="26"/>
      <c r="JNF979" s="26"/>
      <c r="JNG979" s="26"/>
      <c r="JNH979" s="26"/>
      <c r="JNI979" s="26"/>
      <c r="JNJ979" s="26"/>
      <c r="JNK979" s="26"/>
      <c r="JNL979" s="26"/>
      <c r="JNM979" s="26"/>
      <c r="JNN979" s="26"/>
      <c r="JNO979" s="26"/>
      <c r="JNP979" s="26"/>
      <c r="JNQ979" s="26"/>
      <c r="JNR979" s="26"/>
      <c r="JNS979" s="26"/>
      <c r="JNT979" s="26"/>
      <c r="JNU979" s="26"/>
      <c r="JNV979" s="26"/>
      <c r="JNW979" s="26"/>
      <c r="JNX979" s="26"/>
      <c r="JNY979" s="26"/>
      <c r="JNZ979" s="26"/>
      <c r="JOA979" s="26"/>
      <c r="JOB979" s="26"/>
      <c r="JOC979" s="26"/>
      <c r="JOD979" s="26"/>
      <c r="JOE979" s="26"/>
      <c r="JOF979" s="26"/>
      <c r="JOG979" s="26"/>
      <c r="JOH979" s="26"/>
      <c r="JOI979" s="26"/>
      <c r="JOJ979" s="26"/>
      <c r="JOK979" s="26"/>
      <c r="JOL979" s="26"/>
      <c r="JOM979" s="26"/>
      <c r="JON979" s="26"/>
      <c r="JOO979" s="26"/>
      <c r="JOP979" s="26"/>
      <c r="JOQ979" s="26"/>
      <c r="JOR979" s="26"/>
      <c r="JOS979" s="26"/>
      <c r="JOT979" s="26"/>
      <c r="JOU979" s="26"/>
      <c r="JOV979" s="26"/>
      <c r="JOW979" s="26"/>
      <c r="JOX979" s="26"/>
      <c r="JOY979" s="26"/>
      <c r="JOZ979" s="26"/>
      <c r="JPA979" s="26"/>
      <c r="JPB979" s="26"/>
      <c r="JPC979" s="26"/>
      <c r="JPD979" s="26"/>
      <c r="JPE979" s="26"/>
      <c r="JPF979" s="26"/>
      <c r="JPG979" s="26"/>
      <c r="JPH979" s="26"/>
      <c r="JPI979" s="26"/>
      <c r="JPJ979" s="26"/>
      <c r="JPK979" s="26"/>
      <c r="JPL979" s="26"/>
      <c r="JPM979" s="26"/>
      <c r="JPN979" s="26"/>
      <c r="JPO979" s="26"/>
      <c r="JPP979" s="26"/>
      <c r="JPQ979" s="26"/>
      <c r="JPR979" s="26"/>
      <c r="JPS979" s="26"/>
      <c r="JPT979" s="26"/>
      <c r="JPU979" s="26"/>
      <c r="JPV979" s="26"/>
      <c r="JPW979" s="26"/>
      <c r="JPX979" s="26"/>
      <c r="JPY979" s="26"/>
      <c r="JPZ979" s="26"/>
      <c r="JQA979" s="26"/>
      <c r="JQB979" s="26"/>
      <c r="JQC979" s="26"/>
      <c r="JQD979" s="26"/>
      <c r="JQE979" s="26"/>
      <c r="JQF979" s="26"/>
      <c r="JQG979" s="26"/>
      <c r="JQH979" s="26"/>
      <c r="JQI979" s="26"/>
      <c r="JQJ979" s="26"/>
      <c r="JQK979" s="26"/>
      <c r="JQL979" s="26"/>
      <c r="JQM979" s="26"/>
      <c r="JQN979" s="26"/>
      <c r="JQO979" s="26"/>
      <c r="JQP979" s="26"/>
      <c r="JQQ979" s="26"/>
      <c r="JQR979" s="26"/>
      <c r="JQS979" s="26"/>
      <c r="JQT979" s="26"/>
      <c r="JQU979" s="26"/>
      <c r="JQV979" s="26"/>
      <c r="JQW979" s="26"/>
      <c r="JQX979" s="26"/>
      <c r="JQY979" s="26"/>
      <c r="JQZ979" s="26"/>
      <c r="JRA979" s="26"/>
      <c r="JRB979" s="26"/>
      <c r="JRC979" s="26"/>
      <c r="JRD979" s="26"/>
      <c r="JRE979" s="26"/>
      <c r="JRF979" s="26"/>
      <c r="JRG979" s="26"/>
      <c r="JRH979" s="26"/>
      <c r="JRI979" s="26"/>
      <c r="JRJ979" s="26"/>
      <c r="JRK979" s="26"/>
      <c r="JRL979" s="26"/>
      <c r="JRM979" s="26"/>
      <c r="JRN979" s="26"/>
      <c r="JRO979" s="26"/>
      <c r="JRP979" s="26"/>
      <c r="JRQ979" s="26"/>
      <c r="JRR979" s="26"/>
      <c r="JRS979" s="26"/>
      <c r="JRT979" s="26"/>
      <c r="JRU979" s="26"/>
      <c r="JRV979" s="26"/>
      <c r="JRW979" s="26"/>
      <c r="JRX979" s="26"/>
      <c r="JRY979" s="26"/>
      <c r="JRZ979" s="26"/>
      <c r="JSA979" s="26"/>
      <c r="JSB979" s="26"/>
      <c r="JSC979" s="26"/>
      <c r="JSD979" s="26"/>
      <c r="JSE979" s="26"/>
      <c r="JSF979" s="26"/>
      <c r="JSG979" s="26"/>
      <c r="JSH979" s="26"/>
      <c r="JSI979" s="26"/>
      <c r="JSJ979" s="26"/>
      <c r="JSK979" s="26"/>
      <c r="JSL979" s="26"/>
      <c r="JSM979" s="26"/>
      <c r="JSN979" s="26"/>
      <c r="JSO979" s="26"/>
      <c r="JSP979" s="26"/>
      <c r="JSQ979" s="26"/>
      <c r="JSR979" s="26"/>
      <c r="JSS979" s="26"/>
      <c r="JST979" s="26"/>
      <c r="JSU979" s="26"/>
      <c r="JSV979" s="26"/>
      <c r="JSW979" s="26"/>
      <c r="JSX979" s="26"/>
      <c r="JSY979" s="26"/>
      <c r="JSZ979" s="26"/>
      <c r="JTA979" s="26"/>
      <c r="JTB979" s="26"/>
      <c r="JTC979" s="26"/>
      <c r="JTD979" s="26"/>
      <c r="JTE979" s="26"/>
      <c r="JTF979" s="26"/>
      <c r="JTG979" s="26"/>
      <c r="JTH979" s="26"/>
      <c r="JTI979" s="26"/>
      <c r="JTJ979" s="26"/>
      <c r="JTK979" s="26"/>
      <c r="JTL979" s="26"/>
      <c r="JTM979" s="26"/>
      <c r="JTN979" s="26"/>
      <c r="JTO979" s="26"/>
      <c r="JTP979" s="26"/>
      <c r="JTQ979" s="26"/>
      <c r="JTR979" s="26"/>
      <c r="JTS979" s="26"/>
      <c r="JTT979" s="26"/>
      <c r="JTU979" s="26"/>
      <c r="JTV979" s="26"/>
      <c r="JTW979" s="26"/>
      <c r="JTX979" s="26"/>
      <c r="JTY979" s="26"/>
      <c r="JTZ979" s="26"/>
      <c r="JUA979" s="26"/>
      <c r="JUB979" s="26"/>
      <c r="JUC979" s="26"/>
      <c r="JUD979" s="26"/>
      <c r="JUE979" s="26"/>
      <c r="JUF979" s="26"/>
      <c r="JUG979" s="26"/>
      <c r="JUH979" s="26"/>
      <c r="JUI979" s="26"/>
      <c r="JUJ979" s="26"/>
      <c r="JUK979" s="26"/>
      <c r="JUL979" s="26"/>
      <c r="JUM979" s="26"/>
      <c r="JUN979" s="26"/>
      <c r="JUO979" s="26"/>
      <c r="JUP979" s="26"/>
      <c r="JUQ979" s="26"/>
      <c r="JUR979" s="26"/>
      <c r="JUS979" s="26"/>
      <c r="JUT979" s="26"/>
      <c r="JUU979" s="26"/>
      <c r="JUV979" s="26"/>
      <c r="JUW979" s="26"/>
      <c r="JUX979" s="26"/>
      <c r="JUY979" s="26"/>
      <c r="JUZ979" s="26"/>
      <c r="JVA979" s="26"/>
      <c r="JVB979" s="26"/>
      <c r="JVC979" s="26"/>
      <c r="JVD979" s="26"/>
      <c r="JVE979" s="26"/>
      <c r="JVF979" s="26"/>
      <c r="JVG979" s="26"/>
      <c r="JVH979" s="26"/>
      <c r="JVI979" s="26"/>
      <c r="JVJ979" s="26"/>
      <c r="JVK979" s="26"/>
      <c r="JVL979" s="26"/>
      <c r="JVM979" s="26"/>
      <c r="JVN979" s="26"/>
      <c r="JVO979" s="26"/>
      <c r="JVP979" s="26"/>
      <c r="JVQ979" s="26"/>
      <c r="JVR979" s="26"/>
      <c r="JVS979" s="26"/>
      <c r="JVT979" s="26"/>
      <c r="JVU979" s="26"/>
      <c r="JVV979" s="26"/>
      <c r="JVW979" s="26"/>
      <c r="JVX979" s="26"/>
      <c r="JVY979" s="26"/>
      <c r="JVZ979" s="26"/>
      <c r="JWA979" s="26"/>
      <c r="JWB979" s="26"/>
      <c r="JWC979" s="26"/>
      <c r="JWD979" s="26"/>
      <c r="JWE979" s="26"/>
      <c r="JWF979" s="26"/>
      <c r="JWG979" s="26"/>
      <c r="JWH979" s="26"/>
      <c r="JWI979" s="26"/>
      <c r="JWJ979" s="26"/>
      <c r="JWK979" s="26"/>
      <c r="JWL979" s="26"/>
      <c r="JWM979" s="26"/>
      <c r="JWN979" s="26"/>
      <c r="JWO979" s="26"/>
      <c r="JWP979" s="26"/>
      <c r="JWQ979" s="26"/>
      <c r="JWR979" s="26"/>
      <c r="JWS979" s="26"/>
      <c r="JWT979" s="26"/>
      <c r="JWU979" s="26"/>
      <c r="JWV979" s="26"/>
      <c r="JWW979" s="26"/>
      <c r="JWX979" s="26"/>
      <c r="JWY979" s="26"/>
      <c r="JWZ979" s="26"/>
      <c r="JXA979" s="26"/>
      <c r="JXB979" s="26"/>
      <c r="JXC979" s="26"/>
      <c r="JXD979" s="26"/>
      <c r="JXE979" s="26"/>
      <c r="JXF979" s="26"/>
      <c r="JXG979" s="26"/>
      <c r="JXH979" s="26"/>
      <c r="JXI979" s="26"/>
      <c r="JXJ979" s="26"/>
      <c r="JXK979" s="26"/>
      <c r="JXL979" s="26"/>
      <c r="JXM979" s="26"/>
      <c r="JXN979" s="26"/>
      <c r="JXO979" s="26"/>
      <c r="JXP979" s="26"/>
      <c r="JXQ979" s="26"/>
      <c r="JXR979" s="26"/>
      <c r="JXS979" s="26"/>
      <c r="JXT979" s="26"/>
      <c r="JXU979" s="26"/>
      <c r="JXV979" s="26"/>
      <c r="JXW979" s="26"/>
      <c r="JXX979" s="26"/>
      <c r="JXY979" s="26"/>
      <c r="JXZ979" s="26"/>
      <c r="JYA979" s="26"/>
      <c r="JYB979" s="26"/>
      <c r="JYC979" s="26"/>
      <c r="JYD979" s="26"/>
      <c r="JYE979" s="26"/>
      <c r="JYF979" s="26"/>
      <c r="JYG979" s="26"/>
      <c r="JYH979" s="26"/>
      <c r="JYI979" s="26"/>
      <c r="JYJ979" s="26"/>
      <c r="JYK979" s="26"/>
      <c r="JYL979" s="26"/>
      <c r="JYM979" s="26"/>
      <c r="JYN979" s="26"/>
      <c r="JYO979" s="26"/>
      <c r="JYP979" s="26"/>
      <c r="JYQ979" s="26"/>
      <c r="JYR979" s="26"/>
      <c r="JYS979" s="26"/>
      <c r="JYT979" s="26"/>
      <c r="JYU979" s="26"/>
      <c r="JYV979" s="26"/>
      <c r="JYW979" s="26"/>
      <c r="JYX979" s="26"/>
      <c r="JYY979" s="26"/>
      <c r="JYZ979" s="26"/>
      <c r="JZA979" s="26"/>
      <c r="JZB979" s="26"/>
      <c r="JZC979" s="26"/>
      <c r="JZD979" s="26"/>
      <c r="JZE979" s="26"/>
      <c r="JZF979" s="26"/>
      <c r="JZG979" s="26"/>
      <c r="JZH979" s="26"/>
      <c r="JZI979" s="26"/>
      <c r="JZJ979" s="26"/>
      <c r="JZK979" s="26"/>
      <c r="JZL979" s="26"/>
      <c r="JZM979" s="26"/>
      <c r="JZN979" s="26"/>
      <c r="JZO979" s="26"/>
      <c r="JZP979" s="26"/>
      <c r="JZQ979" s="26"/>
      <c r="JZR979" s="26"/>
      <c r="JZS979" s="26"/>
      <c r="JZT979" s="26"/>
      <c r="JZU979" s="26"/>
      <c r="JZV979" s="26"/>
      <c r="JZW979" s="26"/>
      <c r="JZX979" s="26"/>
      <c r="JZY979" s="26"/>
      <c r="JZZ979" s="26"/>
      <c r="KAA979" s="26"/>
      <c r="KAB979" s="26"/>
      <c r="KAC979" s="26"/>
      <c r="KAD979" s="26"/>
      <c r="KAE979" s="26"/>
      <c r="KAF979" s="26"/>
      <c r="KAG979" s="26"/>
      <c r="KAH979" s="26"/>
      <c r="KAI979" s="26"/>
      <c r="KAJ979" s="26"/>
      <c r="KAK979" s="26"/>
      <c r="KAL979" s="26"/>
      <c r="KAM979" s="26"/>
      <c r="KAN979" s="26"/>
      <c r="KAO979" s="26"/>
      <c r="KAP979" s="26"/>
      <c r="KAQ979" s="26"/>
      <c r="KAR979" s="26"/>
      <c r="KAS979" s="26"/>
      <c r="KAT979" s="26"/>
      <c r="KAU979" s="26"/>
      <c r="KAV979" s="26"/>
      <c r="KAW979" s="26"/>
      <c r="KAX979" s="26"/>
      <c r="KAY979" s="26"/>
      <c r="KAZ979" s="26"/>
      <c r="KBA979" s="26"/>
      <c r="KBB979" s="26"/>
      <c r="KBC979" s="26"/>
      <c r="KBD979" s="26"/>
      <c r="KBE979" s="26"/>
      <c r="KBF979" s="26"/>
      <c r="KBG979" s="26"/>
      <c r="KBH979" s="26"/>
      <c r="KBI979" s="26"/>
      <c r="KBJ979" s="26"/>
      <c r="KBK979" s="26"/>
      <c r="KBL979" s="26"/>
      <c r="KBM979" s="26"/>
      <c r="KBN979" s="26"/>
      <c r="KBO979" s="26"/>
      <c r="KBP979" s="26"/>
      <c r="KBQ979" s="26"/>
      <c r="KBR979" s="26"/>
      <c r="KBS979" s="26"/>
      <c r="KBT979" s="26"/>
      <c r="KBU979" s="26"/>
      <c r="KBV979" s="26"/>
      <c r="KBW979" s="26"/>
      <c r="KBX979" s="26"/>
      <c r="KBY979" s="26"/>
      <c r="KBZ979" s="26"/>
      <c r="KCA979" s="26"/>
      <c r="KCB979" s="26"/>
      <c r="KCC979" s="26"/>
      <c r="KCD979" s="26"/>
      <c r="KCE979" s="26"/>
      <c r="KCF979" s="26"/>
      <c r="KCG979" s="26"/>
      <c r="KCH979" s="26"/>
      <c r="KCI979" s="26"/>
      <c r="KCJ979" s="26"/>
      <c r="KCK979" s="26"/>
      <c r="KCL979" s="26"/>
      <c r="KCM979" s="26"/>
      <c r="KCN979" s="26"/>
      <c r="KCO979" s="26"/>
      <c r="KCP979" s="26"/>
      <c r="KCQ979" s="26"/>
      <c r="KCR979" s="26"/>
      <c r="KCS979" s="26"/>
      <c r="KCT979" s="26"/>
      <c r="KCU979" s="26"/>
      <c r="KCV979" s="26"/>
      <c r="KCW979" s="26"/>
      <c r="KCX979" s="26"/>
      <c r="KCY979" s="26"/>
      <c r="KCZ979" s="26"/>
      <c r="KDA979" s="26"/>
      <c r="KDB979" s="26"/>
      <c r="KDC979" s="26"/>
      <c r="KDD979" s="26"/>
      <c r="KDE979" s="26"/>
      <c r="KDF979" s="26"/>
      <c r="KDG979" s="26"/>
      <c r="KDH979" s="26"/>
      <c r="KDI979" s="26"/>
      <c r="KDJ979" s="26"/>
      <c r="KDK979" s="26"/>
      <c r="KDL979" s="26"/>
      <c r="KDM979" s="26"/>
      <c r="KDN979" s="26"/>
      <c r="KDO979" s="26"/>
      <c r="KDP979" s="26"/>
      <c r="KDQ979" s="26"/>
      <c r="KDR979" s="26"/>
      <c r="KDS979" s="26"/>
      <c r="KDT979" s="26"/>
      <c r="KDU979" s="26"/>
      <c r="KDV979" s="26"/>
      <c r="KDW979" s="26"/>
      <c r="KDX979" s="26"/>
      <c r="KDY979" s="26"/>
      <c r="KDZ979" s="26"/>
      <c r="KEA979" s="26"/>
      <c r="KEB979" s="26"/>
      <c r="KEC979" s="26"/>
      <c r="KED979" s="26"/>
      <c r="KEE979" s="26"/>
      <c r="KEF979" s="26"/>
      <c r="KEG979" s="26"/>
      <c r="KEH979" s="26"/>
      <c r="KEI979" s="26"/>
      <c r="KEJ979" s="26"/>
      <c r="KEK979" s="26"/>
      <c r="KEL979" s="26"/>
      <c r="KEM979" s="26"/>
      <c r="KEN979" s="26"/>
      <c r="KEO979" s="26"/>
      <c r="KEP979" s="26"/>
      <c r="KEQ979" s="26"/>
      <c r="KER979" s="26"/>
      <c r="KES979" s="26"/>
      <c r="KET979" s="26"/>
      <c r="KEU979" s="26"/>
      <c r="KEV979" s="26"/>
      <c r="KEW979" s="26"/>
      <c r="KEX979" s="26"/>
      <c r="KEY979" s="26"/>
      <c r="KEZ979" s="26"/>
      <c r="KFA979" s="26"/>
      <c r="KFB979" s="26"/>
      <c r="KFC979" s="26"/>
      <c r="KFD979" s="26"/>
      <c r="KFE979" s="26"/>
      <c r="KFF979" s="26"/>
      <c r="KFG979" s="26"/>
      <c r="KFH979" s="26"/>
      <c r="KFI979" s="26"/>
      <c r="KFJ979" s="26"/>
      <c r="KFK979" s="26"/>
      <c r="KFL979" s="26"/>
      <c r="KFM979" s="26"/>
      <c r="KFN979" s="26"/>
      <c r="KFO979" s="26"/>
      <c r="KFP979" s="26"/>
      <c r="KFQ979" s="26"/>
      <c r="KFR979" s="26"/>
      <c r="KFS979" s="26"/>
      <c r="KFT979" s="26"/>
      <c r="KFU979" s="26"/>
      <c r="KFV979" s="26"/>
      <c r="KFW979" s="26"/>
      <c r="KFX979" s="26"/>
      <c r="KFY979" s="26"/>
      <c r="KFZ979" s="26"/>
      <c r="KGA979" s="26"/>
      <c r="KGB979" s="26"/>
      <c r="KGC979" s="26"/>
      <c r="KGD979" s="26"/>
      <c r="KGE979" s="26"/>
      <c r="KGF979" s="26"/>
      <c r="KGG979" s="26"/>
      <c r="KGH979" s="26"/>
      <c r="KGI979" s="26"/>
      <c r="KGJ979" s="26"/>
      <c r="KGK979" s="26"/>
      <c r="KGL979" s="26"/>
      <c r="KGM979" s="26"/>
      <c r="KGN979" s="26"/>
      <c r="KGO979" s="26"/>
      <c r="KGP979" s="26"/>
      <c r="KGQ979" s="26"/>
      <c r="KGR979" s="26"/>
      <c r="KGS979" s="26"/>
      <c r="KGT979" s="26"/>
      <c r="KGU979" s="26"/>
      <c r="KGV979" s="26"/>
      <c r="KGW979" s="26"/>
      <c r="KGX979" s="26"/>
      <c r="KGY979" s="26"/>
      <c r="KGZ979" s="26"/>
      <c r="KHA979" s="26"/>
      <c r="KHB979" s="26"/>
      <c r="KHC979" s="26"/>
      <c r="KHD979" s="26"/>
      <c r="KHE979" s="26"/>
      <c r="KHF979" s="26"/>
      <c r="KHG979" s="26"/>
      <c r="KHH979" s="26"/>
      <c r="KHI979" s="26"/>
      <c r="KHJ979" s="26"/>
      <c r="KHK979" s="26"/>
      <c r="KHL979" s="26"/>
      <c r="KHM979" s="26"/>
      <c r="KHN979" s="26"/>
      <c r="KHO979" s="26"/>
      <c r="KHP979" s="26"/>
      <c r="KHQ979" s="26"/>
      <c r="KHR979" s="26"/>
      <c r="KHS979" s="26"/>
      <c r="KHT979" s="26"/>
      <c r="KHU979" s="26"/>
      <c r="KHV979" s="26"/>
      <c r="KHW979" s="26"/>
      <c r="KHX979" s="26"/>
      <c r="KHY979" s="26"/>
      <c r="KHZ979" s="26"/>
      <c r="KIA979" s="26"/>
      <c r="KIB979" s="26"/>
      <c r="KIC979" s="26"/>
      <c r="KID979" s="26"/>
      <c r="KIE979" s="26"/>
      <c r="KIF979" s="26"/>
      <c r="KIG979" s="26"/>
      <c r="KIH979" s="26"/>
      <c r="KII979" s="26"/>
      <c r="KIJ979" s="26"/>
      <c r="KIK979" s="26"/>
      <c r="KIL979" s="26"/>
      <c r="KIM979" s="26"/>
      <c r="KIN979" s="26"/>
      <c r="KIO979" s="26"/>
      <c r="KIP979" s="26"/>
      <c r="KIQ979" s="26"/>
      <c r="KIR979" s="26"/>
      <c r="KIS979" s="26"/>
      <c r="KIT979" s="26"/>
      <c r="KIU979" s="26"/>
      <c r="KIV979" s="26"/>
      <c r="KIW979" s="26"/>
      <c r="KIX979" s="26"/>
      <c r="KIY979" s="26"/>
      <c r="KIZ979" s="26"/>
      <c r="KJA979" s="26"/>
      <c r="KJB979" s="26"/>
      <c r="KJC979" s="26"/>
      <c r="KJD979" s="26"/>
      <c r="KJE979" s="26"/>
      <c r="KJF979" s="26"/>
      <c r="KJG979" s="26"/>
      <c r="KJH979" s="26"/>
      <c r="KJI979" s="26"/>
      <c r="KJJ979" s="26"/>
      <c r="KJK979" s="26"/>
      <c r="KJL979" s="26"/>
      <c r="KJM979" s="26"/>
      <c r="KJN979" s="26"/>
      <c r="KJO979" s="26"/>
      <c r="KJP979" s="26"/>
      <c r="KJQ979" s="26"/>
      <c r="KJR979" s="26"/>
      <c r="KJS979" s="26"/>
      <c r="KJT979" s="26"/>
      <c r="KJU979" s="26"/>
      <c r="KJV979" s="26"/>
      <c r="KJW979" s="26"/>
      <c r="KJX979" s="26"/>
      <c r="KJY979" s="26"/>
      <c r="KJZ979" s="26"/>
      <c r="KKA979" s="26"/>
      <c r="KKB979" s="26"/>
      <c r="KKC979" s="26"/>
      <c r="KKD979" s="26"/>
      <c r="KKE979" s="26"/>
      <c r="KKF979" s="26"/>
      <c r="KKG979" s="26"/>
      <c r="KKH979" s="26"/>
      <c r="KKI979" s="26"/>
      <c r="KKJ979" s="26"/>
      <c r="KKK979" s="26"/>
      <c r="KKL979" s="26"/>
      <c r="KKM979" s="26"/>
      <c r="KKN979" s="26"/>
      <c r="KKO979" s="26"/>
      <c r="KKP979" s="26"/>
      <c r="KKQ979" s="26"/>
      <c r="KKR979" s="26"/>
      <c r="KKS979" s="26"/>
      <c r="KKT979" s="26"/>
      <c r="KKU979" s="26"/>
      <c r="KKV979" s="26"/>
      <c r="KKW979" s="26"/>
      <c r="KKX979" s="26"/>
      <c r="KKY979" s="26"/>
      <c r="KKZ979" s="26"/>
      <c r="KLA979" s="26"/>
      <c r="KLB979" s="26"/>
      <c r="KLC979" s="26"/>
      <c r="KLD979" s="26"/>
      <c r="KLE979" s="26"/>
      <c r="KLF979" s="26"/>
      <c r="KLG979" s="26"/>
      <c r="KLH979" s="26"/>
      <c r="KLI979" s="26"/>
      <c r="KLJ979" s="26"/>
      <c r="KLK979" s="26"/>
      <c r="KLL979" s="26"/>
      <c r="KLM979" s="26"/>
      <c r="KLN979" s="26"/>
      <c r="KLO979" s="26"/>
      <c r="KLP979" s="26"/>
      <c r="KLQ979" s="26"/>
      <c r="KLR979" s="26"/>
      <c r="KLS979" s="26"/>
      <c r="KLT979" s="26"/>
      <c r="KLU979" s="26"/>
      <c r="KLV979" s="26"/>
      <c r="KLW979" s="26"/>
      <c r="KLX979" s="26"/>
      <c r="KLY979" s="26"/>
      <c r="KLZ979" s="26"/>
      <c r="KMA979" s="26"/>
      <c r="KMB979" s="26"/>
      <c r="KMC979" s="26"/>
      <c r="KMD979" s="26"/>
      <c r="KME979" s="26"/>
      <c r="KMF979" s="26"/>
      <c r="KMG979" s="26"/>
      <c r="KMH979" s="26"/>
      <c r="KMI979" s="26"/>
      <c r="KMJ979" s="26"/>
      <c r="KMK979" s="26"/>
      <c r="KML979" s="26"/>
      <c r="KMM979" s="26"/>
      <c r="KMN979" s="26"/>
      <c r="KMO979" s="26"/>
      <c r="KMP979" s="26"/>
      <c r="KMQ979" s="26"/>
      <c r="KMR979" s="26"/>
      <c r="KMS979" s="26"/>
      <c r="KMT979" s="26"/>
      <c r="KMU979" s="26"/>
      <c r="KMV979" s="26"/>
      <c r="KMW979" s="26"/>
      <c r="KMX979" s="26"/>
      <c r="KMY979" s="26"/>
      <c r="KMZ979" s="26"/>
      <c r="KNA979" s="26"/>
      <c r="KNB979" s="26"/>
      <c r="KNC979" s="26"/>
      <c r="KND979" s="26"/>
      <c r="KNE979" s="26"/>
      <c r="KNF979" s="26"/>
      <c r="KNG979" s="26"/>
      <c r="KNH979" s="26"/>
      <c r="KNI979" s="26"/>
      <c r="KNJ979" s="26"/>
      <c r="KNK979" s="26"/>
      <c r="KNL979" s="26"/>
      <c r="KNM979" s="26"/>
      <c r="KNN979" s="26"/>
      <c r="KNO979" s="26"/>
      <c r="KNP979" s="26"/>
      <c r="KNQ979" s="26"/>
      <c r="KNR979" s="26"/>
      <c r="KNS979" s="26"/>
      <c r="KNT979" s="26"/>
      <c r="KNU979" s="26"/>
      <c r="KNV979" s="26"/>
      <c r="KNW979" s="26"/>
      <c r="KNX979" s="26"/>
      <c r="KNY979" s="26"/>
      <c r="KNZ979" s="26"/>
      <c r="KOA979" s="26"/>
      <c r="KOB979" s="26"/>
      <c r="KOC979" s="26"/>
      <c r="KOD979" s="26"/>
      <c r="KOE979" s="26"/>
      <c r="KOF979" s="26"/>
      <c r="KOG979" s="26"/>
      <c r="KOH979" s="26"/>
      <c r="KOI979" s="26"/>
      <c r="KOJ979" s="26"/>
      <c r="KOK979" s="26"/>
      <c r="KOL979" s="26"/>
      <c r="KOM979" s="26"/>
      <c r="KON979" s="26"/>
      <c r="KOO979" s="26"/>
      <c r="KOP979" s="26"/>
      <c r="KOQ979" s="26"/>
      <c r="KOR979" s="26"/>
      <c r="KOS979" s="26"/>
      <c r="KOT979" s="26"/>
      <c r="KOU979" s="26"/>
      <c r="KOV979" s="26"/>
      <c r="KOW979" s="26"/>
      <c r="KOX979" s="26"/>
      <c r="KOY979" s="26"/>
      <c r="KOZ979" s="26"/>
      <c r="KPA979" s="26"/>
      <c r="KPB979" s="26"/>
      <c r="KPC979" s="26"/>
      <c r="KPD979" s="26"/>
      <c r="KPE979" s="26"/>
      <c r="KPF979" s="26"/>
      <c r="KPG979" s="26"/>
      <c r="KPH979" s="26"/>
      <c r="KPI979" s="26"/>
      <c r="KPJ979" s="26"/>
      <c r="KPK979" s="26"/>
      <c r="KPL979" s="26"/>
      <c r="KPM979" s="26"/>
      <c r="KPN979" s="26"/>
      <c r="KPO979" s="26"/>
      <c r="KPP979" s="26"/>
      <c r="KPQ979" s="26"/>
      <c r="KPR979" s="26"/>
      <c r="KPS979" s="26"/>
      <c r="KPT979" s="26"/>
      <c r="KPU979" s="26"/>
      <c r="KPV979" s="26"/>
      <c r="KPW979" s="26"/>
      <c r="KPX979" s="26"/>
      <c r="KPY979" s="26"/>
      <c r="KPZ979" s="26"/>
      <c r="KQA979" s="26"/>
      <c r="KQB979" s="26"/>
      <c r="KQC979" s="26"/>
      <c r="KQD979" s="26"/>
      <c r="KQE979" s="26"/>
      <c r="KQF979" s="26"/>
      <c r="KQG979" s="26"/>
      <c r="KQH979" s="26"/>
      <c r="KQI979" s="26"/>
      <c r="KQJ979" s="26"/>
      <c r="KQK979" s="26"/>
      <c r="KQL979" s="26"/>
      <c r="KQM979" s="26"/>
      <c r="KQN979" s="26"/>
      <c r="KQO979" s="26"/>
      <c r="KQP979" s="26"/>
      <c r="KQQ979" s="26"/>
      <c r="KQR979" s="26"/>
      <c r="KQS979" s="26"/>
      <c r="KQT979" s="26"/>
      <c r="KQU979" s="26"/>
      <c r="KQV979" s="26"/>
      <c r="KQW979" s="26"/>
      <c r="KQX979" s="26"/>
      <c r="KQY979" s="26"/>
      <c r="KQZ979" s="26"/>
      <c r="KRA979" s="26"/>
      <c r="KRB979" s="26"/>
      <c r="KRC979" s="26"/>
      <c r="KRD979" s="26"/>
      <c r="KRE979" s="26"/>
      <c r="KRF979" s="26"/>
      <c r="KRG979" s="26"/>
      <c r="KRH979" s="26"/>
      <c r="KRI979" s="26"/>
      <c r="KRJ979" s="26"/>
      <c r="KRK979" s="26"/>
      <c r="KRL979" s="26"/>
      <c r="KRM979" s="26"/>
      <c r="KRN979" s="26"/>
      <c r="KRO979" s="26"/>
      <c r="KRP979" s="26"/>
      <c r="KRQ979" s="26"/>
      <c r="KRR979" s="26"/>
      <c r="KRS979" s="26"/>
      <c r="KRT979" s="26"/>
      <c r="KRU979" s="26"/>
      <c r="KRV979" s="26"/>
      <c r="KRW979" s="26"/>
      <c r="KRX979" s="26"/>
      <c r="KRY979" s="26"/>
      <c r="KRZ979" s="26"/>
      <c r="KSA979" s="26"/>
      <c r="KSB979" s="26"/>
      <c r="KSC979" s="26"/>
      <c r="KSD979" s="26"/>
      <c r="KSE979" s="26"/>
      <c r="KSF979" s="26"/>
      <c r="KSG979" s="26"/>
      <c r="KSH979" s="26"/>
      <c r="KSI979" s="26"/>
      <c r="KSJ979" s="26"/>
      <c r="KSK979" s="26"/>
      <c r="KSL979" s="26"/>
      <c r="KSM979" s="26"/>
      <c r="KSN979" s="26"/>
      <c r="KSO979" s="26"/>
      <c r="KSP979" s="26"/>
      <c r="KSQ979" s="26"/>
      <c r="KSR979" s="26"/>
      <c r="KSS979" s="26"/>
      <c r="KST979" s="26"/>
      <c r="KSU979" s="26"/>
      <c r="KSV979" s="26"/>
      <c r="KSW979" s="26"/>
      <c r="KSX979" s="26"/>
      <c r="KSY979" s="26"/>
      <c r="KSZ979" s="26"/>
      <c r="KTA979" s="26"/>
      <c r="KTB979" s="26"/>
      <c r="KTC979" s="26"/>
      <c r="KTD979" s="26"/>
      <c r="KTE979" s="26"/>
      <c r="KTF979" s="26"/>
      <c r="KTG979" s="26"/>
      <c r="KTH979" s="26"/>
      <c r="KTI979" s="26"/>
      <c r="KTJ979" s="26"/>
      <c r="KTK979" s="26"/>
      <c r="KTL979" s="26"/>
      <c r="KTM979" s="26"/>
      <c r="KTN979" s="26"/>
      <c r="KTO979" s="26"/>
      <c r="KTP979" s="26"/>
      <c r="KTQ979" s="26"/>
      <c r="KTR979" s="26"/>
      <c r="KTS979" s="26"/>
      <c r="KTT979" s="26"/>
      <c r="KTU979" s="26"/>
      <c r="KTV979" s="26"/>
      <c r="KTW979" s="26"/>
      <c r="KTX979" s="26"/>
      <c r="KTY979" s="26"/>
      <c r="KTZ979" s="26"/>
      <c r="KUA979" s="26"/>
      <c r="KUB979" s="26"/>
      <c r="KUC979" s="26"/>
      <c r="KUD979" s="26"/>
      <c r="KUE979" s="26"/>
      <c r="KUF979" s="26"/>
      <c r="KUG979" s="26"/>
      <c r="KUH979" s="26"/>
      <c r="KUI979" s="26"/>
      <c r="KUJ979" s="26"/>
      <c r="KUK979" s="26"/>
      <c r="KUL979" s="26"/>
      <c r="KUM979" s="26"/>
      <c r="KUN979" s="26"/>
      <c r="KUO979" s="26"/>
      <c r="KUP979" s="26"/>
      <c r="KUQ979" s="26"/>
      <c r="KUR979" s="26"/>
      <c r="KUS979" s="26"/>
      <c r="KUT979" s="26"/>
      <c r="KUU979" s="26"/>
      <c r="KUV979" s="26"/>
      <c r="KUW979" s="26"/>
      <c r="KUX979" s="26"/>
      <c r="KUY979" s="26"/>
      <c r="KUZ979" s="26"/>
      <c r="KVA979" s="26"/>
      <c r="KVB979" s="26"/>
      <c r="KVC979" s="26"/>
      <c r="KVD979" s="26"/>
      <c r="KVE979" s="26"/>
      <c r="KVF979" s="26"/>
      <c r="KVG979" s="26"/>
      <c r="KVH979" s="26"/>
      <c r="KVI979" s="26"/>
      <c r="KVJ979" s="26"/>
      <c r="KVK979" s="26"/>
      <c r="KVL979" s="26"/>
      <c r="KVM979" s="26"/>
      <c r="KVN979" s="26"/>
      <c r="KVO979" s="26"/>
      <c r="KVP979" s="26"/>
      <c r="KVQ979" s="26"/>
      <c r="KVR979" s="26"/>
      <c r="KVS979" s="26"/>
      <c r="KVT979" s="26"/>
      <c r="KVU979" s="26"/>
      <c r="KVV979" s="26"/>
      <c r="KVW979" s="26"/>
      <c r="KVX979" s="26"/>
      <c r="KVY979" s="26"/>
      <c r="KVZ979" s="26"/>
      <c r="KWA979" s="26"/>
      <c r="KWB979" s="26"/>
      <c r="KWC979" s="26"/>
      <c r="KWD979" s="26"/>
      <c r="KWE979" s="26"/>
      <c r="KWF979" s="26"/>
      <c r="KWG979" s="26"/>
      <c r="KWH979" s="26"/>
      <c r="KWI979" s="26"/>
      <c r="KWJ979" s="26"/>
      <c r="KWK979" s="26"/>
      <c r="KWL979" s="26"/>
      <c r="KWM979" s="26"/>
      <c r="KWN979" s="26"/>
      <c r="KWO979" s="26"/>
      <c r="KWP979" s="26"/>
      <c r="KWQ979" s="26"/>
      <c r="KWR979" s="26"/>
      <c r="KWS979" s="26"/>
      <c r="KWT979" s="26"/>
      <c r="KWU979" s="26"/>
      <c r="KWV979" s="26"/>
      <c r="KWW979" s="26"/>
      <c r="KWX979" s="26"/>
      <c r="KWY979" s="26"/>
      <c r="KWZ979" s="26"/>
      <c r="KXA979" s="26"/>
      <c r="KXB979" s="26"/>
      <c r="KXC979" s="26"/>
      <c r="KXD979" s="26"/>
      <c r="KXE979" s="26"/>
      <c r="KXF979" s="26"/>
      <c r="KXG979" s="26"/>
      <c r="KXH979" s="26"/>
      <c r="KXI979" s="26"/>
      <c r="KXJ979" s="26"/>
      <c r="KXK979" s="26"/>
      <c r="KXL979" s="26"/>
      <c r="KXM979" s="26"/>
      <c r="KXN979" s="26"/>
      <c r="KXO979" s="26"/>
      <c r="KXP979" s="26"/>
      <c r="KXQ979" s="26"/>
      <c r="KXR979" s="26"/>
      <c r="KXS979" s="26"/>
      <c r="KXT979" s="26"/>
      <c r="KXU979" s="26"/>
      <c r="KXV979" s="26"/>
      <c r="KXW979" s="26"/>
      <c r="KXX979" s="26"/>
      <c r="KXY979" s="26"/>
      <c r="KXZ979" s="26"/>
      <c r="KYA979" s="26"/>
      <c r="KYB979" s="26"/>
      <c r="KYC979" s="26"/>
      <c r="KYD979" s="26"/>
      <c r="KYE979" s="26"/>
      <c r="KYF979" s="26"/>
      <c r="KYG979" s="26"/>
      <c r="KYH979" s="26"/>
      <c r="KYI979" s="26"/>
      <c r="KYJ979" s="26"/>
      <c r="KYK979" s="26"/>
      <c r="KYL979" s="26"/>
      <c r="KYM979" s="26"/>
      <c r="KYN979" s="26"/>
      <c r="KYO979" s="26"/>
      <c r="KYP979" s="26"/>
      <c r="KYQ979" s="26"/>
      <c r="KYR979" s="26"/>
      <c r="KYS979" s="26"/>
      <c r="KYT979" s="26"/>
      <c r="KYU979" s="26"/>
      <c r="KYV979" s="26"/>
      <c r="KYW979" s="26"/>
      <c r="KYX979" s="26"/>
      <c r="KYY979" s="26"/>
      <c r="KYZ979" s="26"/>
      <c r="KZA979" s="26"/>
      <c r="KZB979" s="26"/>
      <c r="KZC979" s="26"/>
      <c r="KZD979" s="26"/>
      <c r="KZE979" s="26"/>
      <c r="KZF979" s="26"/>
      <c r="KZG979" s="26"/>
      <c r="KZH979" s="26"/>
      <c r="KZI979" s="26"/>
      <c r="KZJ979" s="26"/>
      <c r="KZK979" s="26"/>
      <c r="KZL979" s="26"/>
      <c r="KZM979" s="26"/>
      <c r="KZN979" s="26"/>
      <c r="KZO979" s="26"/>
      <c r="KZP979" s="26"/>
      <c r="KZQ979" s="26"/>
      <c r="KZR979" s="26"/>
      <c r="KZS979" s="26"/>
      <c r="KZT979" s="26"/>
      <c r="KZU979" s="26"/>
      <c r="KZV979" s="26"/>
      <c r="KZW979" s="26"/>
      <c r="KZX979" s="26"/>
      <c r="KZY979" s="26"/>
      <c r="KZZ979" s="26"/>
      <c r="LAA979" s="26"/>
      <c r="LAB979" s="26"/>
      <c r="LAC979" s="26"/>
      <c r="LAD979" s="26"/>
      <c r="LAE979" s="26"/>
      <c r="LAF979" s="26"/>
      <c r="LAG979" s="26"/>
      <c r="LAH979" s="26"/>
      <c r="LAI979" s="26"/>
      <c r="LAJ979" s="26"/>
      <c r="LAK979" s="26"/>
      <c r="LAL979" s="26"/>
      <c r="LAM979" s="26"/>
      <c r="LAN979" s="26"/>
      <c r="LAO979" s="26"/>
      <c r="LAP979" s="26"/>
      <c r="LAQ979" s="26"/>
      <c r="LAR979" s="26"/>
      <c r="LAS979" s="26"/>
      <c r="LAT979" s="26"/>
      <c r="LAU979" s="26"/>
      <c r="LAV979" s="26"/>
      <c r="LAW979" s="26"/>
      <c r="LAX979" s="26"/>
      <c r="LAY979" s="26"/>
      <c r="LAZ979" s="26"/>
      <c r="LBA979" s="26"/>
      <c r="LBB979" s="26"/>
      <c r="LBC979" s="26"/>
      <c r="LBD979" s="26"/>
      <c r="LBE979" s="26"/>
      <c r="LBF979" s="26"/>
      <c r="LBG979" s="26"/>
      <c r="LBH979" s="26"/>
      <c r="LBI979" s="26"/>
      <c r="LBJ979" s="26"/>
      <c r="LBK979" s="26"/>
      <c r="LBL979" s="26"/>
      <c r="LBM979" s="26"/>
      <c r="LBN979" s="26"/>
      <c r="LBO979" s="26"/>
      <c r="LBP979" s="26"/>
      <c r="LBQ979" s="26"/>
      <c r="LBR979" s="26"/>
      <c r="LBS979" s="26"/>
      <c r="LBT979" s="26"/>
      <c r="LBU979" s="26"/>
      <c r="LBV979" s="26"/>
      <c r="LBW979" s="26"/>
      <c r="LBX979" s="26"/>
      <c r="LBY979" s="26"/>
      <c r="LBZ979" s="26"/>
      <c r="LCA979" s="26"/>
      <c r="LCB979" s="26"/>
      <c r="LCC979" s="26"/>
      <c r="LCD979" s="26"/>
      <c r="LCE979" s="26"/>
      <c r="LCF979" s="26"/>
      <c r="LCG979" s="26"/>
      <c r="LCH979" s="26"/>
      <c r="LCI979" s="26"/>
      <c r="LCJ979" s="26"/>
      <c r="LCK979" s="26"/>
      <c r="LCL979" s="26"/>
      <c r="LCM979" s="26"/>
      <c r="LCN979" s="26"/>
      <c r="LCO979" s="26"/>
      <c r="LCP979" s="26"/>
      <c r="LCQ979" s="26"/>
      <c r="LCR979" s="26"/>
      <c r="LCS979" s="26"/>
      <c r="LCT979" s="26"/>
      <c r="LCU979" s="26"/>
      <c r="LCV979" s="26"/>
      <c r="LCW979" s="26"/>
      <c r="LCX979" s="26"/>
      <c r="LCY979" s="26"/>
      <c r="LCZ979" s="26"/>
      <c r="LDA979" s="26"/>
      <c r="LDB979" s="26"/>
      <c r="LDC979" s="26"/>
      <c r="LDD979" s="26"/>
      <c r="LDE979" s="26"/>
      <c r="LDF979" s="26"/>
      <c r="LDG979" s="26"/>
      <c r="LDH979" s="26"/>
      <c r="LDI979" s="26"/>
      <c r="LDJ979" s="26"/>
      <c r="LDK979" s="26"/>
      <c r="LDL979" s="26"/>
      <c r="LDM979" s="26"/>
      <c r="LDN979" s="26"/>
      <c r="LDO979" s="26"/>
      <c r="LDP979" s="26"/>
      <c r="LDQ979" s="26"/>
      <c r="LDR979" s="26"/>
      <c r="LDS979" s="26"/>
      <c r="LDT979" s="26"/>
      <c r="LDU979" s="26"/>
      <c r="LDV979" s="26"/>
      <c r="LDW979" s="26"/>
      <c r="LDX979" s="26"/>
      <c r="LDY979" s="26"/>
      <c r="LDZ979" s="26"/>
      <c r="LEA979" s="26"/>
      <c r="LEB979" s="26"/>
      <c r="LEC979" s="26"/>
      <c r="LED979" s="26"/>
      <c r="LEE979" s="26"/>
      <c r="LEF979" s="26"/>
      <c r="LEG979" s="26"/>
      <c r="LEH979" s="26"/>
      <c r="LEI979" s="26"/>
      <c r="LEJ979" s="26"/>
      <c r="LEK979" s="26"/>
      <c r="LEL979" s="26"/>
      <c r="LEM979" s="26"/>
      <c r="LEN979" s="26"/>
      <c r="LEO979" s="26"/>
      <c r="LEP979" s="26"/>
      <c r="LEQ979" s="26"/>
      <c r="LER979" s="26"/>
      <c r="LES979" s="26"/>
      <c r="LET979" s="26"/>
      <c r="LEU979" s="26"/>
      <c r="LEV979" s="26"/>
      <c r="LEW979" s="26"/>
      <c r="LEX979" s="26"/>
      <c r="LEY979" s="26"/>
      <c r="LEZ979" s="26"/>
      <c r="LFA979" s="26"/>
      <c r="LFB979" s="26"/>
      <c r="LFC979" s="26"/>
      <c r="LFD979" s="26"/>
      <c r="LFE979" s="26"/>
      <c r="LFF979" s="26"/>
      <c r="LFG979" s="26"/>
      <c r="LFH979" s="26"/>
      <c r="LFI979" s="26"/>
      <c r="LFJ979" s="26"/>
      <c r="LFK979" s="26"/>
      <c r="LFL979" s="26"/>
      <c r="LFM979" s="26"/>
      <c r="LFN979" s="26"/>
      <c r="LFO979" s="26"/>
      <c r="LFP979" s="26"/>
      <c r="LFQ979" s="26"/>
      <c r="LFR979" s="26"/>
      <c r="LFS979" s="26"/>
      <c r="LFT979" s="26"/>
      <c r="LFU979" s="26"/>
      <c r="LFV979" s="26"/>
      <c r="LFW979" s="26"/>
      <c r="LFX979" s="26"/>
      <c r="LFY979" s="26"/>
      <c r="LFZ979" s="26"/>
      <c r="LGA979" s="26"/>
      <c r="LGB979" s="26"/>
      <c r="LGC979" s="26"/>
      <c r="LGD979" s="26"/>
      <c r="LGE979" s="26"/>
      <c r="LGF979" s="26"/>
      <c r="LGG979" s="26"/>
      <c r="LGH979" s="26"/>
      <c r="LGI979" s="26"/>
      <c r="LGJ979" s="26"/>
      <c r="LGK979" s="26"/>
      <c r="LGL979" s="26"/>
      <c r="LGM979" s="26"/>
      <c r="LGN979" s="26"/>
      <c r="LGO979" s="26"/>
      <c r="LGP979" s="26"/>
      <c r="LGQ979" s="26"/>
      <c r="LGR979" s="26"/>
      <c r="LGS979" s="26"/>
      <c r="LGT979" s="26"/>
      <c r="LGU979" s="26"/>
      <c r="LGV979" s="26"/>
      <c r="LGW979" s="26"/>
      <c r="LGX979" s="26"/>
      <c r="LGY979" s="26"/>
      <c r="LGZ979" s="26"/>
      <c r="LHA979" s="26"/>
      <c r="LHB979" s="26"/>
      <c r="LHC979" s="26"/>
      <c r="LHD979" s="26"/>
      <c r="LHE979" s="26"/>
      <c r="LHF979" s="26"/>
      <c r="LHG979" s="26"/>
      <c r="LHH979" s="26"/>
      <c r="LHI979" s="26"/>
      <c r="LHJ979" s="26"/>
      <c r="LHK979" s="26"/>
      <c r="LHL979" s="26"/>
      <c r="LHM979" s="26"/>
      <c r="LHN979" s="26"/>
      <c r="LHO979" s="26"/>
      <c r="LHP979" s="26"/>
      <c r="LHQ979" s="26"/>
      <c r="LHR979" s="26"/>
      <c r="LHS979" s="26"/>
      <c r="LHT979" s="26"/>
      <c r="LHU979" s="26"/>
      <c r="LHV979" s="26"/>
      <c r="LHW979" s="26"/>
      <c r="LHX979" s="26"/>
      <c r="LHY979" s="26"/>
      <c r="LHZ979" s="26"/>
      <c r="LIA979" s="26"/>
      <c r="LIB979" s="26"/>
      <c r="LIC979" s="26"/>
      <c r="LID979" s="26"/>
      <c r="LIE979" s="26"/>
      <c r="LIF979" s="26"/>
      <c r="LIG979" s="26"/>
      <c r="LIH979" s="26"/>
      <c r="LII979" s="26"/>
      <c r="LIJ979" s="26"/>
      <c r="LIK979" s="26"/>
      <c r="LIL979" s="26"/>
      <c r="LIM979" s="26"/>
      <c r="LIN979" s="26"/>
      <c r="LIO979" s="26"/>
      <c r="LIP979" s="26"/>
      <c r="LIQ979" s="26"/>
      <c r="LIR979" s="26"/>
      <c r="LIS979" s="26"/>
      <c r="LIT979" s="26"/>
      <c r="LIU979" s="26"/>
      <c r="LIV979" s="26"/>
      <c r="LIW979" s="26"/>
      <c r="LIX979" s="26"/>
      <c r="LIY979" s="26"/>
      <c r="LIZ979" s="26"/>
      <c r="LJA979" s="26"/>
      <c r="LJB979" s="26"/>
      <c r="LJC979" s="26"/>
      <c r="LJD979" s="26"/>
      <c r="LJE979" s="26"/>
      <c r="LJF979" s="26"/>
      <c r="LJG979" s="26"/>
      <c r="LJH979" s="26"/>
      <c r="LJI979" s="26"/>
      <c r="LJJ979" s="26"/>
      <c r="LJK979" s="26"/>
      <c r="LJL979" s="26"/>
      <c r="LJM979" s="26"/>
      <c r="LJN979" s="26"/>
      <c r="LJO979" s="26"/>
      <c r="LJP979" s="26"/>
      <c r="LJQ979" s="26"/>
      <c r="LJR979" s="26"/>
      <c r="LJS979" s="26"/>
      <c r="LJT979" s="26"/>
      <c r="LJU979" s="26"/>
      <c r="LJV979" s="26"/>
      <c r="LJW979" s="26"/>
      <c r="LJX979" s="26"/>
      <c r="LJY979" s="26"/>
      <c r="LJZ979" s="26"/>
      <c r="LKA979" s="26"/>
      <c r="LKB979" s="26"/>
      <c r="LKC979" s="26"/>
      <c r="LKD979" s="26"/>
      <c r="LKE979" s="26"/>
      <c r="LKF979" s="26"/>
      <c r="LKG979" s="26"/>
      <c r="LKH979" s="26"/>
      <c r="LKI979" s="26"/>
      <c r="LKJ979" s="26"/>
      <c r="LKK979" s="26"/>
      <c r="LKL979" s="26"/>
      <c r="LKM979" s="26"/>
      <c r="LKN979" s="26"/>
      <c r="LKO979" s="26"/>
      <c r="LKP979" s="26"/>
      <c r="LKQ979" s="26"/>
      <c r="LKR979" s="26"/>
      <c r="LKS979" s="26"/>
      <c r="LKT979" s="26"/>
      <c r="LKU979" s="26"/>
      <c r="LKV979" s="26"/>
      <c r="LKW979" s="26"/>
      <c r="LKX979" s="26"/>
      <c r="LKY979" s="26"/>
      <c r="LKZ979" s="26"/>
      <c r="LLA979" s="26"/>
      <c r="LLB979" s="26"/>
      <c r="LLC979" s="26"/>
      <c r="LLD979" s="26"/>
      <c r="LLE979" s="26"/>
      <c r="LLF979" s="26"/>
      <c r="LLG979" s="26"/>
      <c r="LLH979" s="26"/>
      <c r="LLI979" s="26"/>
      <c r="LLJ979" s="26"/>
      <c r="LLK979" s="26"/>
      <c r="LLL979" s="26"/>
      <c r="LLM979" s="26"/>
      <c r="LLN979" s="26"/>
      <c r="LLO979" s="26"/>
      <c r="LLP979" s="26"/>
      <c r="LLQ979" s="26"/>
      <c r="LLR979" s="26"/>
      <c r="LLS979" s="26"/>
      <c r="LLT979" s="26"/>
      <c r="LLU979" s="26"/>
      <c r="LLV979" s="26"/>
      <c r="LLW979" s="26"/>
      <c r="LLX979" s="26"/>
      <c r="LLY979" s="26"/>
      <c r="LLZ979" s="26"/>
      <c r="LMA979" s="26"/>
      <c r="LMB979" s="26"/>
      <c r="LMC979" s="26"/>
      <c r="LMD979" s="26"/>
      <c r="LME979" s="26"/>
      <c r="LMF979" s="26"/>
      <c r="LMG979" s="26"/>
      <c r="LMH979" s="26"/>
      <c r="LMI979" s="26"/>
      <c r="LMJ979" s="26"/>
      <c r="LMK979" s="26"/>
      <c r="LML979" s="26"/>
      <c r="LMM979" s="26"/>
      <c r="LMN979" s="26"/>
      <c r="LMO979" s="26"/>
      <c r="LMP979" s="26"/>
      <c r="LMQ979" s="26"/>
      <c r="LMR979" s="26"/>
      <c r="LMS979" s="26"/>
      <c r="LMT979" s="26"/>
      <c r="LMU979" s="26"/>
      <c r="LMV979" s="26"/>
      <c r="LMW979" s="26"/>
      <c r="LMX979" s="26"/>
      <c r="LMY979" s="26"/>
      <c r="LMZ979" s="26"/>
      <c r="LNA979" s="26"/>
      <c r="LNB979" s="26"/>
      <c r="LNC979" s="26"/>
      <c r="LND979" s="26"/>
      <c r="LNE979" s="26"/>
      <c r="LNF979" s="26"/>
      <c r="LNG979" s="26"/>
      <c r="LNH979" s="26"/>
      <c r="LNI979" s="26"/>
      <c r="LNJ979" s="26"/>
      <c r="LNK979" s="26"/>
      <c r="LNL979" s="26"/>
      <c r="LNM979" s="26"/>
      <c r="LNN979" s="26"/>
      <c r="LNO979" s="26"/>
      <c r="LNP979" s="26"/>
      <c r="LNQ979" s="26"/>
      <c r="LNR979" s="26"/>
      <c r="LNS979" s="26"/>
      <c r="LNT979" s="26"/>
      <c r="LNU979" s="26"/>
      <c r="LNV979" s="26"/>
      <c r="LNW979" s="26"/>
      <c r="LNX979" s="26"/>
      <c r="LNY979" s="26"/>
      <c r="LNZ979" s="26"/>
      <c r="LOA979" s="26"/>
      <c r="LOB979" s="26"/>
      <c r="LOC979" s="26"/>
      <c r="LOD979" s="26"/>
      <c r="LOE979" s="26"/>
      <c r="LOF979" s="26"/>
      <c r="LOG979" s="26"/>
      <c r="LOH979" s="26"/>
      <c r="LOI979" s="26"/>
      <c r="LOJ979" s="26"/>
      <c r="LOK979" s="26"/>
      <c r="LOL979" s="26"/>
      <c r="LOM979" s="26"/>
      <c r="LON979" s="26"/>
      <c r="LOO979" s="26"/>
      <c r="LOP979" s="26"/>
      <c r="LOQ979" s="26"/>
      <c r="LOR979" s="26"/>
      <c r="LOS979" s="26"/>
      <c r="LOT979" s="26"/>
      <c r="LOU979" s="26"/>
      <c r="LOV979" s="26"/>
      <c r="LOW979" s="26"/>
      <c r="LOX979" s="26"/>
      <c r="LOY979" s="26"/>
      <c r="LOZ979" s="26"/>
      <c r="LPA979" s="26"/>
      <c r="LPB979" s="26"/>
      <c r="LPC979" s="26"/>
      <c r="LPD979" s="26"/>
      <c r="LPE979" s="26"/>
      <c r="LPF979" s="26"/>
      <c r="LPG979" s="26"/>
      <c r="LPH979" s="26"/>
      <c r="LPI979" s="26"/>
      <c r="LPJ979" s="26"/>
      <c r="LPK979" s="26"/>
      <c r="LPL979" s="26"/>
      <c r="LPM979" s="26"/>
      <c r="LPN979" s="26"/>
      <c r="LPO979" s="26"/>
      <c r="LPP979" s="26"/>
      <c r="LPQ979" s="26"/>
      <c r="LPR979" s="26"/>
      <c r="LPS979" s="26"/>
      <c r="LPT979" s="26"/>
      <c r="LPU979" s="26"/>
      <c r="LPV979" s="26"/>
      <c r="LPW979" s="26"/>
      <c r="LPX979" s="26"/>
      <c r="LPY979" s="26"/>
      <c r="LPZ979" s="26"/>
      <c r="LQA979" s="26"/>
      <c r="LQB979" s="26"/>
      <c r="LQC979" s="26"/>
      <c r="LQD979" s="26"/>
      <c r="LQE979" s="26"/>
      <c r="LQF979" s="26"/>
      <c r="LQG979" s="26"/>
      <c r="LQH979" s="26"/>
      <c r="LQI979" s="26"/>
      <c r="LQJ979" s="26"/>
      <c r="LQK979" s="26"/>
      <c r="LQL979" s="26"/>
      <c r="LQM979" s="26"/>
      <c r="LQN979" s="26"/>
      <c r="LQO979" s="26"/>
      <c r="LQP979" s="26"/>
      <c r="LQQ979" s="26"/>
      <c r="LQR979" s="26"/>
      <c r="LQS979" s="26"/>
      <c r="LQT979" s="26"/>
      <c r="LQU979" s="26"/>
      <c r="LQV979" s="26"/>
      <c r="LQW979" s="26"/>
      <c r="LQX979" s="26"/>
      <c r="LQY979" s="26"/>
      <c r="LQZ979" s="26"/>
      <c r="LRA979" s="26"/>
      <c r="LRB979" s="26"/>
      <c r="LRC979" s="26"/>
      <c r="LRD979" s="26"/>
      <c r="LRE979" s="26"/>
      <c r="LRF979" s="26"/>
      <c r="LRG979" s="26"/>
      <c r="LRH979" s="26"/>
      <c r="LRI979" s="26"/>
      <c r="LRJ979" s="26"/>
      <c r="LRK979" s="26"/>
      <c r="LRL979" s="26"/>
      <c r="LRM979" s="26"/>
      <c r="LRN979" s="26"/>
      <c r="LRO979" s="26"/>
      <c r="LRP979" s="26"/>
      <c r="LRQ979" s="26"/>
      <c r="LRR979" s="26"/>
      <c r="LRS979" s="26"/>
      <c r="LRT979" s="26"/>
      <c r="LRU979" s="26"/>
      <c r="LRV979" s="26"/>
      <c r="LRW979" s="26"/>
      <c r="LRX979" s="26"/>
      <c r="LRY979" s="26"/>
      <c r="LRZ979" s="26"/>
      <c r="LSA979" s="26"/>
      <c r="LSB979" s="26"/>
      <c r="LSC979" s="26"/>
      <c r="LSD979" s="26"/>
      <c r="LSE979" s="26"/>
      <c r="LSF979" s="26"/>
      <c r="LSG979" s="26"/>
      <c r="LSH979" s="26"/>
      <c r="LSI979" s="26"/>
      <c r="LSJ979" s="26"/>
      <c r="LSK979" s="26"/>
      <c r="LSL979" s="26"/>
      <c r="LSM979" s="26"/>
      <c r="LSN979" s="26"/>
      <c r="LSO979" s="26"/>
      <c r="LSP979" s="26"/>
      <c r="LSQ979" s="26"/>
      <c r="LSR979" s="26"/>
      <c r="LSS979" s="26"/>
      <c r="LST979" s="26"/>
      <c r="LSU979" s="26"/>
      <c r="LSV979" s="26"/>
      <c r="LSW979" s="26"/>
      <c r="LSX979" s="26"/>
      <c r="LSY979" s="26"/>
      <c r="LSZ979" s="26"/>
      <c r="LTA979" s="26"/>
      <c r="LTB979" s="26"/>
      <c r="LTC979" s="26"/>
      <c r="LTD979" s="26"/>
      <c r="LTE979" s="26"/>
      <c r="LTF979" s="26"/>
      <c r="LTG979" s="26"/>
      <c r="LTH979" s="26"/>
      <c r="LTI979" s="26"/>
      <c r="LTJ979" s="26"/>
      <c r="LTK979" s="26"/>
      <c r="LTL979" s="26"/>
      <c r="LTM979" s="26"/>
      <c r="LTN979" s="26"/>
      <c r="LTO979" s="26"/>
      <c r="LTP979" s="26"/>
      <c r="LTQ979" s="26"/>
      <c r="LTR979" s="26"/>
      <c r="LTS979" s="26"/>
      <c r="LTT979" s="26"/>
      <c r="LTU979" s="26"/>
      <c r="LTV979" s="26"/>
      <c r="LTW979" s="26"/>
      <c r="LTX979" s="26"/>
      <c r="LTY979" s="26"/>
      <c r="LTZ979" s="26"/>
      <c r="LUA979" s="26"/>
      <c r="LUB979" s="26"/>
      <c r="LUC979" s="26"/>
      <c r="LUD979" s="26"/>
      <c r="LUE979" s="26"/>
      <c r="LUF979" s="26"/>
      <c r="LUG979" s="26"/>
      <c r="LUH979" s="26"/>
      <c r="LUI979" s="26"/>
      <c r="LUJ979" s="26"/>
      <c r="LUK979" s="26"/>
      <c r="LUL979" s="26"/>
      <c r="LUM979" s="26"/>
      <c r="LUN979" s="26"/>
      <c r="LUO979" s="26"/>
      <c r="LUP979" s="26"/>
      <c r="LUQ979" s="26"/>
      <c r="LUR979" s="26"/>
      <c r="LUS979" s="26"/>
      <c r="LUT979" s="26"/>
      <c r="LUU979" s="26"/>
      <c r="LUV979" s="26"/>
      <c r="LUW979" s="26"/>
      <c r="LUX979" s="26"/>
      <c r="LUY979" s="26"/>
      <c r="LUZ979" s="26"/>
      <c r="LVA979" s="26"/>
      <c r="LVB979" s="26"/>
      <c r="LVC979" s="26"/>
      <c r="LVD979" s="26"/>
      <c r="LVE979" s="26"/>
      <c r="LVF979" s="26"/>
      <c r="LVG979" s="26"/>
      <c r="LVH979" s="26"/>
      <c r="LVI979" s="26"/>
      <c r="LVJ979" s="26"/>
      <c r="LVK979" s="26"/>
      <c r="LVL979" s="26"/>
      <c r="LVM979" s="26"/>
      <c r="LVN979" s="26"/>
      <c r="LVO979" s="26"/>
      <c r="LVP979" s="26"/>
      <c r="LVQ979" s="26"/>
      <c r="LVR979" s="26"/>
      <c r="LVS979" s="26"/>
      <c r="LVT979" s="26"/>
      <c r="LVU979" s="26"/>
      <c r="LVV979" s="26"/>
      <c r="LVW979" s="26"/>
      <c r="LVX979" s="26"/>
      <c r="LVY979" s="26"/>
      <c r="LVZ979" s="26"/>
      <c r="LWA979" s="26"/>
      <c r="LWB979" s="26"/>
      <c r="LWC979" s="26"/>
      <c r="LWD979" s="26"/>
      <c r="LWE979" s="26"/>
      <c r="LWF979" s="26"/>
      <c r="LWG979" s="26"/>
      <c r="LWH979" s="26"/>
      <c r="LWI979" s="26"/>
      <c r="LWJ979" s="26"/>
      <c r="LWK979" s="26"/>
      <c r="LWL979" s="26"/>
      <c r="LWM979" s="26"/>
      <c r="LWN979" s="26"/>
      <c r="LWO979" s="26"/>
      <c r="LWP979" s="26"/>
      <c r="LWQ979" s="26"/>
      <c r="LWR979" s="26"/>
      <c r="LWS979" s="26"/>
      <c r="LWT979" s="26"/>
      <c r="LWU979" s="26"/>
      <c r="LWV979" s="26"/>
      <c r="LWW979" s="26"/>
      <c r="LWX979" s="26"/>
      <c r="LWY979" s="26"/>
      <c r="LWZ979" s="26"/>
      <c r="LXA979" s="26"/>
      <c r="LXB979" s="26"/>
      <c r="LXC979" s="26"/>
      <c r="LXD979" s="26"/>
      <c r="LXE979" s="26"/>
      <c r="LXF979" s="26"/>
      <c r="LXG979" s="26"/>
      <c r="LXH979" s="26"/>
      <c r="LXI979" s="26"/>
      <c r="LXJ979" s="26"/>
      <c r="LXK979" s="26"/>
      <c r="LXL979" s="26"/>
      <c r="LXM979" s="26"/>
      <c r="LXN979" s="26"/>
      <c r="LXO979" s="26"/>
      <c r="LXP979" s="26"/>
      <c r="LXQ979" s="26"/>
      <c r="LXR979" s="26"/>
      <c r="LXS979" s="26"/>
      <c r="LXT979" s="26"/>
      <c r="LXU979" s="26"/>
      <c r="LXV979" s="26"/>
      <c r="LXW979" s="26"/>
      <c r="LXX979" s="26"/>
      <c r="LXY979" s="26"/>
      <c r="LXZ979" s="26"/>
      <c r="LYA979" s="26"/>
      <c r="LYB979" s="26"/>
      <c r="LYC979" s="26"/>
      <c r="LYD979" s="26"/>
      <c r="LYE979" s="26"/>
      <c r="LYF979" s="26"/>
      <c r="LYG979" s="26"/>
      <c r="LYH979" s="26"/>
      <c r="LYI979" s="26"/>
      <c r="LYJ979" s="26"/>
      <c r="LYK979" s="26"/>
      <c r="LYL979" s="26"/>
      <c r="LYM979" s="26"/>
      <c r="LYN979" s="26"/>
      <c r="LYO979" s="26"/>
      <c r="LYP979" s="26"/>
      <c r="LYQ979" s="26"/>
      <c r="LYR979" s="26"/>
      <c r="LYS979" s="26"/>
      <c r="LYT979" s="26"/>
      <c r="LYU979" s="26"/>
      <c r="LYV979" s="26"/>
      <c r="LYW979" s="26"/>
      <c r="LYX979" s="26"/>
      <c r="LYY979" s="26"/>
      <c r="LYZ979" s="26"/>
      <c r="LZA979" s="26"/>
      <c r="LZB979" s="26"/>
      <c r="LZC979" s="26"/>
      <c r="LZD979" s="26"/>
      <c r="LZE979" s="26"/>
      <c r="LZF979" s="26"/>
      <c r="LZG979" s="26"/>
      <c r="LZH979" s="26"/>
      <c r="LZI979" s="26"/>
      <c r="LZJ979" s="26"/>
      <c r="LZK979" s="26"/>
      <c r="LZL979" s="26"/>
      <c r="LZM979" s="26"/>
      <c r="LZN979" s="26"/>
      <c r="LZO979" s="26"/>
      <c r="LZP979" s="26"/>
      <c r="LZQ979" s="26"/>
      <c r="LZR979" s="26"/>
      <c r="LZS979" s="26"/>
      <c r="LZT979" s="26"/>
      <c r="LZU979" s="26"/>
      <c r="LZV979" s="26"/>
      <c r="LZW979" s="26"/>
      <c r="LZX979" s="26"/>
      <c r="LZY979" s="26"/>
      <c r="LZZ979" s="26"/>
      <c r="MAA979" s="26"/>
      <c r="MAB979" s="26"/>
      <c r="MAC979" s="26"/>
      <c r="MAD979" s="26"/>
      <c r="MAE979" s="26"/>
      <c r="MAF979" s="26"/>
      <c r="MAG979" s="26"/>
      <c r="MAH979" s="26"/>
      <c r="MAI979" s="26"/>
      <c r="MAJ979" s="26"/>
      <c r="MAK979" s="26"/>
      <c r="MAL979" s="26"/>
      <c r="MAM979" s="26"/>
      <c r="MAN979" s="26"/>
      <c r="MAO979" s="26"/>
      <c r="MAP979" s="26"/>
      <c r="MAQ979" s="26"/>
      <c r="MAR979" s="26"/>
      <c r="MAS979" s="26"/>
      <c r="MAT979" s="26"/>
      <c r="MAU979" s="26"/>
      <c r="MAV979" s="26"/>
      <c r="MAW979" s="26"/>
      <c r="MAX979" s="26"/>
      <c r="MAY979" s="26"/>
      <c r="MAZ979" s="26"/>
      <c r="MBA979" s="26"/>
      <c r="MBB979" s="26"/>
      <c r="MBC979" s="26"/>
      <c r="MBD979" s="26"/>
      <c r="MBE979" s="26"/>
      <c r="MBF979" s="26"/>
      <c r="MBG979" s="26"/>
      <c r="MBH979" s="26"/>
      <c r="MBI979" s="26"/>
      <c r="MBJ979" s="26"/>
      <c r="MBK979" s="26"/>
      <c r="MBL979" s="26"/>
      <c r="MBM979" s="26"/>
      <c r="MBN979" s="26"/>
      <c r="MBO979" s="26"/>
      <c r="MBP979" s="26"/>
      <c r="MBQ979" s="26"/>
      <c r="MBR979" s="26"/>
      <c r="MBS979" s="26"/>
      <c r="MBT979" s="26"/>
      <c r="MBU979" s="26"/>
      <c r="MBV979" s="26"/>
      <c r="MBW979" s="26"/>
      <c r="MBX979" s="26"/>
      <c r="MBY979" s="26"/>
      <c r="MBZ979" s="26"/>
      <c r="MCA979" s="26"/>
      <c r="MCB979" s="26"/>
      <c r="MCC979" s="26"/>
      <c r="MCD979" s="26"/>
      <c r="MCE979" s="26"/>
      <c r="MCF979" s="26"/>
      <c r="MCG979" s="26"/>
      <c r="MCH979" s="26"/>
      <c r="MCI979" s="26"/>
      <c r="MCJ979" s="26"/>
      <c r="MCK979" s="26"/>
      <c r="MCL979" s="26"/>
      <c r="MCM979" s="26"/>
      <c r="MCN979" s="26"/>
      <c r="MCO979" s="26"/>
      <c r="MCP979" s="26"/>
      <c r="MCQ979" s="26"/>
      <c r="MCR979" s="26"/>
      <c r="MCS979" s="26"/>
      <c r="MCT979" s="26"/>
      <c r="MCU979" s="26"/>
      <c r="MCV979" s="26"/>
      <c r="MCW979" s="26"/>
      <c r="MCX979" s="26"/>
      <c r="MCY979" s="26"/>
      <c r="MCZ979" s="26"/>
      <c r="MDA979" s="26"/>
      <c r="MDB979" s="26"/>
      <c r="MDC979" s="26"/>
      <c r="MDD979" s="26"/>
      <c r="MDE979" s="26"/>
      <c r="MDF979" s="26"/>
      <c r="MDG979" s="26"/>
      <c r="MDH979" s="26"/>
      <c r="MDI979" s="26"/>
      <c r="MDJ979" s="26"/>
      <c r="MDK979" s="26"/>
      <c r="MDL979" s="26"/>
      <c r="MDM979" s="26"/>
      <c r="MDN979" s="26"/>
      <c r="MDO979" s="26"/>
      <c r="MDP979" s="26"/>
      <c r="MDQ979" s="26"/>
      <c r="MDR979" s="26"/>
      <c r="MDS979" s="26"/>
      <c r="MDT979" s="26"/>
      <c r="MDU979" s="26"/>
      <c r="MDV979" s="26"/>
      <c r="MDW979" s="26"/>
      <c r="MDX979" s="26"/>
      <c r="MDY979" s="26"/>
      <c r="MDZ979" s="26"/>
      <c r="MEA979" s="26"/>
      <c r="MEB979" s="26"/>
      <c r="MEC979" s="26"/>
      <c r="MED979" s="26"/>
      <c r="MEE979" s="26"/>
      <c r="MEF979" s="26"/>
      <c r="MEG979" s="26"/>
      <c r="MEH979" s="26"/>
      <c r="MEI979" s="26"/>
      <c r="MEJ979" s="26"/>
      <c r="MEK979" s="26"/>
      <c r="MEL979" s="26"/>
      <c r="MEM979" s="26"/>
      <c r="MEN979" s="26"/>
      <c r="MEO979" s="26"/>
      <c r="MEP979" s="26"/>
      <c r="MEQ979" s="26"/>
      <c r="MER979" s="26"/>
      <c r="MES979" s="26"/>
      <c r="MET979" s="26"/>
      <c r="MEU979" s="26"/>
      <c r="MEV979" s="26"/>
      <c r="MEW979" s="26"/>
      <c r="MEX979" s="26"/>
      <c r="MEY979" s="26"/>
      <c r="MEZ979" s="26"/>
      <c r="MFA979" s="26"/>
      <c r="MFB979" s="26"/>
      <c r="MFC979" s="26"/>
      <c r="MFD979" s="26"/>
      <c r="MFE979" s="26"/>
      <c r="MFF979" s="26"/>
      <c r="MFG979" s="26"/>
      <c r="MFH979" s="26"/>
      <c r="MFI979" s="26"/>
      <c r="MFJ979" s="26"/>
      <c r="MFK979" s="26"/>
      <c r="MFL979" s="26"/>
      <c r="MFM979" s="26"/>
      <c r="MFN979" s="26"/>
      <c r="MFO979" s="26"/>
      <c r="MFP979" s="26"/>
      <c r="MFQ979" s="26"/>
      <c r="MFR979" s="26"/>
      <c r="MFS979" s="26"/>
      <c r="MFT979" s="26"/>
      <c r="MFU979" s="26"/>
      <c r="MFV979" s="26"/>
      <c r="MFW979" s="26"/>
      <c r="MFX979" s="26"/>
      <c r="MFY979" s="26"/>
      <c r="MFZ979" s="26"/>
      <c r="MGA979" s="26"/>
      <c r="MGB979" s="26"/>
      <c r="MGC979" s="26"/>
      <c r="MGD979" s="26"/>
      <c r="MGE979" s="26"/>
      <c r="MGF979" s="26"/>
      <c r="MGG979" s="26"/>
      <c r="MGH979" s="26"/>
      <c r="MGI979" s="26"/>
      <c r="MGJ979" s="26"/>
      <c r="MGK979" s="26"/>
      <c r="MGL979" s="26"/>
      <c r="MGM979" s="26"/>
      <c r="MGN979" s="26"/>
      <c r="MGO979" s="26"/>
      <c r="MGP979" s="26"/>
      <c r="MGQ979" s="26"/>
      <c r="MGR979" s="26"/>
      <c r="MGS979" s="26"/>
      <c r="MGT979" s="26"/>
      <c r="MGU979" s="26"/>
      <c r="MGV979" s="26"/>
      <c r="MGW979" s="26"/>
      <c r="MGX979" s="26"/>
      <c r="MGY979" s="26"/>
      <c r="MGZ979" s="26"/>
      <c r="MHA979" s="26"/>
      <c r="MHB979" s="26"/>
      <c r="MHC979" s="26"/>
      <c r="MHD979" s="26"/>
      <c r="MHE979" s="26"/>
      <c r="MHF979" s="26"/>
      <c r="MHG979" s="26"/>
      <c r="MHH979" s="26"/>
      <c r="MHI979" s="26"/>
      <c r="MHJ979" s="26"/>
      <c r="MHK979" s="26"/>
      <c r="MHL979" s="26"/>
      <c r="MHM979" s="26"/>
      <c r="MHN979" s="26"/>
      <c r="MHO979" s="26"/>
      <c r="MHP979" s="26"/>
      <c r="MHQ979" s="26"/>
      <c r="MHR979" s="26"/>
      <c r="MHS979" s="26"/>
      <c r="MHT979" s="26"/>
      <c r="MHU979" s="26"/>
      <c r="MHV979" s="26"/>
      <c r="MHW979" s="26"/>
      <c r="MHX979" s="26"/>
      <c r="MHY979" s="26"/>
      <c r="MHZ979" s="26"/>
      <c r="MIA979" s="26"/>
      <c r="MIB979" s="26"/>
      <c r="MIC979" s="26"/>
      <c r="MID979" s="26"/>
      <c r="MIE979" s="26"/>
      <c r="MIF979" s="26"/>
      <c r="MIG979" s="26"/>
      <c r="MIH979" s="26"/>
      <c r="MII979" s="26"/>
      <c r="MIJ979" s="26"/>
      <c r="MIK979" s="26"/>
      <c r="MIL979" s="26"/>
      <c r="MIM979" s="26"/>
      <c r="MIN979" s="26"/>
      <c r="MIO979" s="26"/>
      <c r="MIP979" s="26"/>
      <c r="MIQ979" s="26"/>
      <c r="MIR979" s="26"/>
      <c r="MIS979" s="26"/>
      <c r="MIT979" s="26"/>
      <c r="MIU979" s="26"/>
      <c r="MIV979" s="26"/>
      <c r="MIW979" s="26"/>
      <c r="MIX979" s="26"/>
      <c r="MIY979" s="26"/>
      <c r="MIZ979" s="26"/>
      <c r="MJA979" s="26"/>
      <c r="MJB979" s="26"/>
      <c r="MJC979" s="26"/>
      <c r="MJD979" s="26"/>
      <c r="MJE979" s="26"/>
      <c r="MJF979" s="26"/>
      <c r="MJG979" s="26"/>
      <c r="MJH979" s="26"/>
      <c r="MJI979" s="26"/>
      <c r="MJJ979" s="26"/>
      <c r="MJK979" s="26"/>
      <c r="MJL979" s="26"/>
      <c r="MJM979" s="26"/>
      <c r="MJN979" s="26"/>
      <c r="MJO979" s="26"/>
      <c r="MJP979" s="26"/>
      <c r="MJQ979" s="26"/>
      <c r="MJR979" s="26"/>
      <c r="MJS979" s="26"/>
      <c r="MJT979" s="26"/>
      <c r="MJU979" s="26"/>
      <c r="MJV979" s="26"/>
      <c r="MJW979" s="26"/>
      <c r="MJX979" s="26"/>
      <c r="MJY979" s="26"/>
      <c r="MJZ979" s="26"/>
      <c r="MKA979" s="26"/>
      <c r="MKB979" s="26"/>
      <c r="MKC979" s="26"/>
      <c r="MKD979" s="26"/>
      <c r="MKE979" s="26"/>
      <c r="MKF979" s="26"/>
      <c r="MKG979" s="26"/>
      <c r="MKH979" s="26"/>
      <c r="MKI979" s="26"/>
      <c r="MKJ979" s="26"/>
      <c r="MKK979" s="26"/>
      <c r="MKL979" s="26"/>
      <c r="MKM979" s="26"/>
      <c r="MKN979" s="26"/>
      <c r="MKO979" s="26"/>
      <c r="MKP979" s="26"/>
      <c r="MKQ979" s="26"/>
      <c r="MKR979" s="26"/>
      <c r="MKS979" s="26"/>
      <c r="MKT979" s="26"/>
      <c r="MKU979" s="26"/>
      <c r="MKV979" s="26"/>
      <c r="MKW979" s="26"/>
      <c r="MKX979" s="26"/>
      <c r="MKY979" s="26"/>
      <c r="MKZ979" s="26"/>
      <c r="MLA979" s="26"/>
      <c r="MLB979" s="26"/>
      <c r="MLC979" s="26"/>
      <c r="MLD979" s="26"/>
      <c r="MLE979" s="26"/>
      <c r="MLF979" s="26"/>
      <c r="MLG979" s="26"/>
      <c r="MLH979" s="26"/>
      <c r="MLI979" s="26"/>
      <c r="MLJ979" s="26"/>
      <c r="MLK979" s="26"/>
      <c r="MLL979" s="26"/>
      <c r="MLM979" s="26"/>
      <c r="MLN979" s="26"/>
      <c r="MLO979" s="26"/>
      <c r="MLP979" s="26"/>
      <c r="MLQ979" s="26"/>
      <c r="MLR979" s="26"/>
      <c r="MLS979" s="26"/>
      <c r="MLT979" s="26"/>
      <c r="MLU979" s="26"/>
      <c r="MLV979" s="26"/>
      <c r="MLW979" s="26"/>
      <c r="MLX979" s="26"/>
      <c r="MLY979" s="26"/>
      <c r="MLZ979" s="26"/>
      <c r="MMA979" s="26"/>
      <c r="MMB979" s="26"/>
      <c r="MMC979" s="26"/>
      <c r="MMD979" s="26"/>
      <c r="MME979" s="26"/>
      <c r="MMF979" s="26"/>
      <c r="MMG979" s="26"/>
      <c r="MMH979" s="26"/>
      <c r="MMI979" s="26"/>
      <c r="MMJ979" s="26"/>
      <c r="MMK979" s="26"/>
      <c r="MML979" s="26"/>
      <c r="MMM979" s="26"/>
      <c r="MMN979" s="26"/>
      <c r="MMO979" s="26"/>
      <c r="MMP979" s="26"/>
      <c r="MMQ979" s="26"/>
      <c r="MMR979" s="26"/>
      <c r="MMS979" s="26"/>
      <c r="MMT979" s="26"/>
      <c r="MMU979" s="26"/>
      <c r="MMV979" s="26"/>
      <c r="MMW979" s="26"/>
      <c r="MMX979" s="26"/>
      <c r="MMY979" s="26"/>
      <c r="MMZ979" s="26"/>
      <c r="MNA979" s="26"/>
      <c r="MNB979" s="26"/>
      <c r="MNC979" s="26"/>
      <c r="MND979" s="26"/>
      <c r="MNE979" s="26"/>
      <c r="MNF979" s="26"/>
      <c r="MNG979" s="26"/>
      <c r="MNH979" s="26"/>
      <c r="MNI979" s="26"/>
      <c r="MNJ979" s="26"/>
      <c r="MNK979" s="26"/>
      <c r="MNL979" s="26"/>
      <c r="MNM979" s="26"/>
      <c r="MNN979" s="26"/>
      <c r="MNO979" s="26"/>
      <c r="MNP979" s="26"/>
      <c r="MNQ979" s="26"/>
      <c r="MNR979" s="26"/>
      <c r="MNS979" s="26"/>
      <c r="MNT979" s="26"/>
      <c r="MNU979" s="26"/>
      <c r="MNV979" s="26"/>
      <c r="MNW979" s="26"/>
      <c r="MNX979" s="26"/>
      <c r="MNY979" s="26"/>
      <c r="MNZ979" s="26"/>
      <c r="MOA979" s="26"/>
      <c r="MOB979" s="26"/>
      <c r="MOC979" s="26"/>
      <c r="MOD979" s="26"/>
      <c r="MOE979" s="26"/>
      <c r="MOF979" s="26"/>
      <c r="MOG979" s="26"/>
      <c r="MOH979" s="26"/>
      <c r="MOI979" s="26"/>
      <c r="MOJ979" s="26"/>
      <c r="MOK979" s="26"/>
      <c r="MOL979" s="26"/>
      <c r="MOM979" s="26"/>
      <c r="MON979" s="26"/>
      <c r="MOO979" s="26"/>
      <c r="MOP979" s="26"/>
      <c r="MOQ979" s="26"/>
      <c r="MOR979" s="26"/>
      <c r="MOS979" s="26"/>
      <c r="MOT979" s="26"/>
      <c r="MOU979" s="26"/>
      <c r="MOV979" s="26"/>
      <c r="MOW979" s="26"/>
      <c r="MOX979" s="26"/>
      <c r="MOY979" s="26"/>
      <c r="MOZ979" s="26"/>
      <c r="MPA979" s="26"/>
      <c r="MPB979" s="26"/>
      <c r="MPC979" s="26"/>
      <c r="MPD979" s="26"/>
      <c r="MPE979" s="26"/>
      <c r="MPF979" s="26"/>
      <c r="MPG979" s="26"/>
      <c r="MPH979" s="26"/>
      <c r="MPI979" s="26"/>
      <c r="MPJ979" s="26"/>
      <c r="MPK979" s="26"/>
      <c r="MPL979" s="26"/>
      <c r="MPM979" s="26"/>
      <c r="MPN979" s="26"/>
      <c r="MPO979" s="26"/>
      <c r="MPP979" s="26"/>
      <c r="MPQ979" s="26"/>
      <c r="MPR979" s="26"/>
      <c r="MPS979" s="26"/>
      <c r="MPT979" s="26"/>
      <c r="MPU979" s="26"/>
      <c r="MPV979" s="26"/>
      <c r="MPW979" s="26"/>
      <c r="MPX979" s="26"/>
      <c r="MPY979" s="26"/>
      <c r="MPZ979" s="26"/>
      <c r="MQA979" s="26"/>
      <c r="MQB979" s="26"/>
      <c r="MQC979" s="26"/>
      <c r="MQD979" s="26"/>
      <c r="MQE979" s="26"/>
      <c r="MQF979" s="26"/>
      <c r="MQG979" s="26"/>
      <c r="MQH979" s="26"/>
      <c r="MQI979" s="26"/>
      <c r="MQJ979" s="26"/>
      <c r="MQK979" s="26"/>
      <c r="MQL979" s="26"/>
      <c r="MQM979" s="26"/>
      <c r="MQN979" s="26"/>
      <c r="MQO979" s="26"/>
      <c r="MQP979" s="26"/>
      <c r="MQQ979" s="26"/>
      <c r="MQR979" s="26"/>
      <c r="MQS979" s="26"/>
      <c r="MQT979" s="26"/>
      <c r="MQU979" s="26"/>
      <c r="MQV979" s="26"/>
      <c r="MQW979" s="26"/>
      <c r="MQX979" s="26"/>
      <c r="MQY979" s="26"/>
      <c r="MQZ979" s="26"/>
      <c r="MRA979" s="26"/>
      <c r="MRB979" s="26"/>
      <c r="MRC979" s="26"/>
      <c r="MRD979" s="26"/>
      <c r="MRE979" s="26"/>
      <c r="MRF979" s="26"/>
      <c r="MRG979" s="26"/>
      <c r="MRH979" s="26"/>
      <c r="MRI979" s="26"/>
      <c r="MRJ979" s="26"/>
      <c r="MRK979" s="26"/>
      <c r="MRL979" s="26"/>
      <c r="MRM979" s="26"/>
      <c r="MRN979" s="26"/>
      <c r="MRO979" s="26"/>
      <c r="MRP979" s="26"/>
      <c r="MRQ979" s="26"/>
      <c r="MRR979" s="26"/>
      <c r="MRS979" s="26"/>
      <c r="MRT979" s="26"/>
      <c r="MRU979" s="26"/>
      <c r="MRV979" s="26"/>
      <c r="MRW979" s="26"/>
      <c r="MRX979" s="26"/>
      <c r="MRY979" s="26"/>
      <c r="MRZ979" s="26"/>
      <c r="MSA979" s="26"/>
      <c r="MSB979" s="26"/>
      <c r="MSC979" s="26"/>
      <c r="MSD979" s="26"/>
      <c r="MSE979" s="26"/>
      <c r="MSF979" s="26"/>
      <c r="MSG979" s="26"/>
      <c r="MSH979" s="26"/>
      <c r="MSI979" s="26"/>
      <c r="MSJ979" s="26"/>
      <c r="MSK979" s="26"/>
      <c r="MSL979" s="26"/>
      <c r="MSM979" s="26"/>
      <c r="MSN979" s="26"/>
      <c r="MSO979" s="26"/>
      <c r="MSP979" s="26"/>
      <c r="MSQ979" s="26"/>
      <c r="MSR979" s="26"/>
      <c r="MSS979" s="26"/>
      <c r="MST979" s="26"/>
      <c r="MSU979" s="26"/>
      <c r="MSV979" s="26"/>
      <c r="MSW979" s="26"/>
      <c r="MSX979" s="26"/>
      <c r="MSY979" s="26"/>
      <c r="MSZ979" s="26"/>
      <c r="MTA979" s="26"/>
      <c r="MTB979" s="26"/>
      <c r="MTC979" s="26"/>
      <c r="MTD979" s="26"/>
      <c r="MTE979" s="26"/>
      <c r="MTF979" s="26"/>
      <c r="MTG979" s="26"/>
      <c r="MTH979" s="26"/>
      <c r="MTI979" s="26"/>
      <c r="MTJ979" s="26"/>
      <c r="MTK979" s="26"/>
      <c r="MTL979" s="26"/>
      <c r="MTM979" s="26"/>
      <c r="MTN979" s="26"/>
      <c r="MTO979" s="26"/>
      <c r="MTP979" s="26"/>
      <c r="MTQ979" s="26"/>
      <c r="MTR979" s="26"/>
      <c r="MTS979" s="26"/>
      <c r="MTT979" s="26"/>
      <c r="MTU979" s="26"/>
      <c r="MTV979" s="26"/>
      <c r="MTW979" s="26"/>
      <c r="MTX979" s="26"/>
      <c r="MTY979" s="26"/>
      <c r="MTZ979" s="26"/>
      <c r="MUA979" s="26"/>
      <c r="MUB979" s="26"/>
      <c r="MUC979" s="26"/>
      <c r="MUD979" s="26"/>
      <c r="MUE979" s="26"/>
      <c r="MUF979" s="26"/>
      <c r="MUG979" s="26"/>
      <c r="MUH979" s="26"/>
      <c r="MUI979" s="26"/>
      <c r="MUJ979" s="26"/>
      <c r="MUK979" s="26"/>
      <c r="MUL979" s="26"/>
      <c r="MUM979" s="26"/>
      <c r="MUN979" s="26"/>
      <c r="MUO979" s="26"/>
      <c r="MUP979" s="26"/>
      <c r="MUQ979" s="26"/>
      <c r="MUR979" s="26"/>
      <c r="MUS979" s="26"/>
      <c r="MUT979" s="26"/>
      <c r="MUU979" s="26"/>
      <c r="MUV979" s="26"/>
      <c r="MUW979" s="26"/>
      <c r="MUX979" s="26"/>
      <c r="MUY979" s="26"/>
      <c r="MUZ979" s="26"/>
      <c r="MVA979" s="26"/>
      <c r="MVB979" s="26"/>
      <c r="MVC979" s="26"/>
      <c r="MVD979" s="26"/>
      <c r="MVE979" s="26"/>
      <c r="MVF979" s="26"/>
      <c r="MVG979" s="26"/>
      <c r="MVH979" s="26"/>
      <c r="MVI979" s="26"/>
      <c r="MVJ979" s="26"/>
      <c r="MVK979" s="26"/>
      <c r="MVL979" s="26"/>
      <c r="MVM979" s="26"/>
      <c r="MVN979" s="26"/>
      <c r="MVO979" s="26"/>
      <c r="MVP979" s="26"/>
      <c r="MVQ979" s="26"/>
      <c r="MVR979" s="26"/>
      <c r="MVS979" s="26"/>
      <c r="MVT979" s="26"/>
      <c r="MVU979" s="26"/>
      <c r="MVV979" s="26"/>
      <c r="MVW979" s="26"/>
      <c r="MVX979" s="26"/>
      <c r="MVY979" s="26"/>
      <c r="MVZ979" s="26"/>
      <c r="MWA979" s="26"/>
      <c r="MWB979" s="26"/>
      <c r="MWC979" s="26"/>
      <c r="MWD979" s="26"/>
      <c r="MWE979" s="26"/>
      <c r="MWF979" s="26"/>
      <c r="MWG979" s="26"/>
      <c r="MWH979" s="26"/>
      <c r="MWI979" s="26"/>
      <c r="MWJ979" s="26"/>
      <c r="MWK979" s="26"/>
      <c r="MWL979" s="26"/>
      <c r="MWM979" s="26"/>
      <c r="MWN979" s="26"/>
      <c r="MWO979" s="26"/>
      <c r="MWP979" s="26"/>
      <c r="MWQ979" s="26"/>
      <c r="MWR979" s="26"/>
      <c r="MWS979" s="26"/>
      <c r="MWT979" s="26"/>
      <c r="MWU979" s="26"/>
      <c r="MWV979" s="26"/>
      <c r="MWW979" s="26"/>
      <c r="MWX979" s="26"/>
      <c r="MWY979" s="26"/>
      <c r="MWZ979" s="26"/>
      <c r="MXA979" s="26"/>
      <c r="MXB979" s="26"/>
      <c r="MXC979" s="26"/>
      <c r="MXD979" s="26"/>
      <c r="MXE979" s="26"/>
      <c r="MXF979" s="26"/>
      <c r="MXG979" s="26"/>
      <c r="MXH979" s="26"/>
      <c r="MXI979" s="26"/>
      <c r="MXJ979" s="26"/>
      <c r="MXK979" s="26"/>
      <c r="MXL979" s="26"/>
      <c r="MXM979" s="26"/>
      <c r="MXN979" s="26"/>
      <c r="MXO979" s="26"/>
      <c r="MXP979" s="26"/>
      <c r="MXQ979" s="26"/>
      <c r="MXR979" s="26"/>
      <c r="MXS979" s="26"/>
      <c r="MXT979" s="26"/>
      <c r="MXU979" s="26"/>
      <c r="MXV979" s="26"/>
      <c r="MXW979" s="26"/>
      <c r="MXX979" s="26"/>
      <c r="MXY979" s="26"/>
      <c r="MXZ979" s="26"/>
      <c r="MYA979" s="26"/>
      <c r="MYB979" s="26"/>
      <c r="MYC979" s="26"/>
      <c r="MYD979" s="26"/>
      <c r="MYE979" s="26"/>
      <c r="MYF979" s="26"/>
      <c r="MYG979" s="26"/>
      <c r="MYH979" s="26"/>
      <c r="MYI979" s="26"/>
      <c r="MYJ979" s="26"/>
      <c r="MYK979" s="26"/>
      <c r="MYL979" s="26"/>
      <c r="MYM979" s="26"/>
      <c r="MYN979" s="26"/>
      <c r="MYO979" s="26"/>
      <c r="MYP979" s="26"/>
      <c r="MYQ979" s="26"/>
      <c r="MYR979" s="26"/>
      <c r="MYS979" s="26"/>
      <c r="MYT979" s="26"/>
      <c r="MYU979" s="26"/>
      <c r="MYV979" s="26"/>
      <c r="MYW979" s="26"/>
      <c r="MYX979" s="26"/>
      <c r="MYY979" s="26"/>
      <c r="MYZ979" s="26"/>
      <c r="MZA979" s="26"/>
      <c r="MZB979" s="26"/>
      <c r="MZC979" s="26"/>
      <c r="MZD979" s="26"/>
      <c r="MZE979" s="26"/>
      <c r="MZF979" s="26"/>
      <c r="MZG979" s="26"/>
      <c r="MZH979" s="26"/>
      <c r="MZI979" s="26"/>
      <c r="MZJ979" s="26"/>
      <c r="MZK979" s="26"/>
      <c r="MZL979" s="26"/>
      <c r="MZM979" s="26"/>
      <c r="MZN979" s="26"/>
      <c r="MZO979" s="26"/>
      <c r="MZP979" s="26"/>
      <c r="MZQ979" s="26"/>
      <c r="MZR979" s="26"/>
      <c r="MZS979" s="26"/>
      <c r="MZT979" s="26"/>
      <c r="MZU979" s="26"/>
      <c r="MZV979" s="26"/>
      <c r="MZW979" s="26"/>
      <c r="MZX979" s="26"/>
      <c r="MZY979" s="26"/>
      <c r="MZZ979" s="26"/>
      <c r="NAA979" s="26"/>
      <c r="NAB979" s="26"/>
      <c r="NAC979" s="26"/>
      <c r="NAD979" s="26"/>
      <c r="NAE979" s="26"/>
      <c r="NAF979" s="26"/>
      <c r="NAG979" s="26"/>
      <c r="NAH979" s="26"/>
      <c r="NAI979" s="26"/>
      <c r="NAJ979" s="26"/>
      <c r="NAK979" s="26"/>
      <c r="NAL979" s="26"/>
      <c r="NAM979" s="26"/>
      <c r="NAN979" s="26"/>
      <c r="NAO979" s="26"/>
      <c r="NAP979" s="26"/>
      <c r="NAQ979" s="26"/>
      <c r="NAR979" s="26"/>
      <c r="NAS979" s="26"/>
      <c r="NAT979" s="26"/>
      <c r="NAU979" s="26"/>
      <c r="NAV979" s="26"/>
      <c r="NAW979" s="26"/>
      <c r="NAX979" s="26"/>
      <c r="NAY979" s="26"/>
      <c r="NAZ979" s="26"/>
      <c r="NBA979" s="26"/>
      <c r="NBB979" s="26"/>
      <c r="NBC979" s="26"/>
      <c r="NBD979" s="26"/>
      <c r="NBE979" s="26"/>
      <c r="NBF979" s="26"/>
      <c r="NBG979" s="26"/>
      <c r="NBH979" s="26"/>
      <c r="NBI979" s="26"/>
      <c r="NBJ979" s="26"/>
      <c r="NBK979" s="26"/>
      <c r="NBL979" s="26"/>
      <c r="NBM979" s="26"/>
      <c r="NBN979" s="26"/>
      <c r="NBO979" s="26"/>
      <c r="NBP979" s="26"/>
      <c r="NBQ979" s="26"/>
      <c r="NBR979" s="26"/>
      <c r="NBS979" s="26"/>
      <c r="NBT979" s="26"/>
      <c r="NBU979" s="26"/>
      <c r="NBV979" s="26"/>
      <c r="NBW979" s="26"/>
      <c r="NBX979" s="26"/>
      <c r="NBY979" s="26"/>
      <c r="NBZ979" s="26"/>
      <c r="NCA979" s="26"/>
      <c r="NCB979" s="26"/>
      <c r="NCC979" s="26"/>
      <c r="NCD979" s="26"/>
      <c r="NCE979" s="26"/>
      <c r="NCF979" s="26"/>
      <c r="NCG979" s="26"/>
      <c r="NCH979" s="26"/>
      <c r="NCI979" s="26"/>
      <c r="NCJ979" s="26"/>
      <c r="NCK979" s="26"/>
      <c r="NCL979" s="26"/>
      <c r="NCM979" s="26"/>
      <c r="NCN979" s="26"/>
      <c r="NCO979" s="26"/>
      <c r="NCP979" s="26"/>
      <c r="NCQ979" s="26"/>
      <c r="NCR979" s="26"/>
      <c r="NCS979" s="26"/>
      <c r="NCT979" s="26"/>
      <c r="NCU979" s="26"/>
      <c r="NCV979" s="26"/>
      <c r="NCW979" s="26"/>
      <c r="NCX979" s="26"/>
      <c r="NCY979" s="26"/>
      <c r="NCZ979" s="26"/>
      <c r="NDA979" s="26"/>
      <c r="NDB979" s="26"/>
      <c r="NDC979" s="26"/>
      <c r="NDD979" s="26"/>
      <c r="NDE979" s="26"/>
      <c r="NDF979" s="26"/>
      <c r="NDG979" s="26"/>
      <c r="NDH979" s="26"/>
      <c r="NDI979" s="26"/>
      <c r="NDJ979" s="26"/>
      <c r="NDK979" s="26"/>
      <c r="NDL979" s="26"/>
      <c r="NDM979" s="26"/>
      <c r="NDN979" s="26"/>
      <c r="NDO979" s="26"/>
      <c r="NDP979" s="26"/>
      <c r="NDQ979" s="26"/>
      <c r="NDR979" s="26"/>
      <c r="NDS979" s="26"/>
      <c r="NDT979" s="26"/>
      <c r="NDU979" s="26"/>
      <c r="NDV979" s="26"/>
      <c r="NDW979" s="26"/>
      <c r="NDX979" s="26"/>
      <c r="NDY979" s="26"/>
      <c r="NDZ979" s="26"/>
      <c r="NEA979" s="26"/>
      <c r="NEB979" s="26"/>
      <c r="NEC979" s="26"/>
      <c r="NED979" s="26"/>
      <c r="NEE979" s="26"/>
      <c r="NEF979" s="26"/>
      <c r="NEG979" s="26"/>
      <c r="NEH979" s="26"/>
      <c r="NEI979" s="26"/>
      <c r="NEJ979" s="26"/>
      <c r="NEK979" s="26"/>
      <c r="NEL979" s="26"/>
      <c r="NEM979" s="26"/>
      <c r="NEN979" s="26"/>
      <c r="NEO979" s="26"/>
      <c r="NEP979" s="26"/>
      <c r="NEQ979" s="26"/>
      <c r="NER979" s="26"/>
      <c r="NES979" s="26"/>
      <c r="NET979" s="26"/>
      <c r="NEU979" s="26"/>
      <c r="NEV979" s="26"/>
      <c r="NEW979" s="26"/>
      <c r="NEX979" s="26"/>
      <c r="NEY979" s="26"/>
      <c r="NEZ979" s="26"/>
      <c r="NFA979" s="26"/>
      <c r="NFB979" s="26"/>
      <c r="NFC979" s="26"/>
      <c r="NFD979" s="26"/>
      <c r="NFE979" s="26"/>
      <c r="NFF979" s="26"/>
      <c r="NFG979" s="26"/>
      <c r="NFH979" s="26"/>
      <c r="NFI979" s="26"/>
      <c r="NFJ979" s="26"/>
      <c r="NFK979" s="26"/>
      <c r="NFL979" s="26"/>
      <c r="NFM979" s="26"/>
      <c r="NFN979" s="26"/>
      <c r="NFO979" s="26"/>
      <c r="NFP979" s="26"/>
      <c r="NFQ979" s="26"/>
      <c r="NFR979" s="26"/>
      <c r="NFS979" s="26"/>
      <c r="NFT979" s="26"/>
      <c r="NFU979" s="26"/>
      <c r="NFV979" s="26"/>
      <c r="NFW979" s="26"/>
      <c r="NFX979" s="26"/>
      <c r="NFY979" s="26"/>
      <c r="NFZ979" s="26"/>
      <c r="NGA979" s="26"/>
      <c r="NGB979" s="26"/>
      <c r="NGC979" s="26"/>
      <c r="NGD979" s="26"/>
      <c r="NGE979" s="26"/>
      <c r="NGF979" s="26"/>
      <c r="NGG979" s="26"/>
      <c r="NGH979" s="26"/>
      <c r="NGI979" s="26"/>
      <c r="NGJ979" s="26"/>
      <c r="NGK979" s="26"/>
      <c r="NGL979" s="26"/>
      <c r="NGM979" s="26"/>
      <c r="NGN979" s="26"/>
      <c r="NGO979" s="26"/>
      <c r="NGP979" s="26"/>
      <c r="NGQ979" s="26"/>
      <c r="NGR979" s="26"/>
      <c r="NGS979" s="26"/>
      <c r="NGT979" s="26"/>
      <c r="NGU979" s="26"/>
      <c r="NGV979" s="26"/>
      <c r="NGW979" s="26"/>
      <c r="NGX979" s="26"/>
      <c r="NGY979" s="26"/>
      <c r="NGZ979" s="26"/>
      <c r="NHA979" s="26"/>
      <c r="NHB979" s="26"/>
      <c r="NHC979" s="26"/>
      <c r="NHD979" s="26"/>
      <c r="NHE979" s="26"/>
      <c r="NHF979" s="26"/>
      <c r="NHG979" s="26"/>
      <c r="NHH979" s="26"/>
      <c r="NHI979" s="26"/>
      <c r="NHJ979" s="26"/>
      <c r="NHK979" s="26"/>
      <c r="NHL979" s="26"/>
      <c r="NHM979" s="26"/>
      <c r="NHN979" s="26"/>
      <c r="NHO979" s="26"/>
      <c r="NHP979" s="26"/>
      <c r="NHQ979" s="26"/>
      <c r="NHR979" s="26"/>
      <c r="NHS979" s="26"/>
      <c r="NHT979" s="26"/>
      <c r="NHU979" s="26"/>
      <c r="NHV979" s="26"/>
      <c r="NHW979" s="26"/>
      <c r="NHX979" s="26"/>
      <c r="NHY979" s="26"/>
      <c r="NHZ979" s="26"/>
      <c r="NIA979" s="26"/>
      <c r="NIB979" s="26"/>
      <c r="NIC979" s="26"/>
      <c r="NID979" s="26"/>
      <c r="NIE979" s="26"/>
      <c r="NIF979" s="26"/>
      <c r="NIG979" s="26"/>
      <c r="NIH979" s="26"/>
      <c r="NII979" s="26"/>
      <c r="NIJ979" s="26"/>
      <c r="NIK979" s="26"/>
      <c r="NIL979" s="26"/>
      <c r="NIM979" s="26"/>
      <c r="NIN979" s="26"/>
      <c r="NIO979" s="26"/>
      <c r="NIP979" s="26"/>
      <c r="NIQ979" s="26"/>
      <c r="NIR979" s="26"/>
      <c r="NIS979" s="26"/>
      <c r="NIT979" s="26"/>
      <c r="NIU979" s="26"/>
      <c r="NIV979" s="26"/>
      <c r="NIW979" s="26"/>
      <c r="NIX979" s="26"/>
      <c r="NIY979" s="26"/>
      <c r="NIZ979" s="26"/>
      <c r="NJA979" s="26"/>
      <c r="NJB979" s="26"/>
      <c r="NJC979" s="26"/>
      <c r="NJD979" s="26"/>
      <c r="NJE979" s="26"/>
      <c r="NJF979" s="26"/>
      <c r="NJG979" s="26"/>
      <c r="NJH979" s="26"/>
      <c r="NJI979" s="26"/>
      <c r="NJJ979" s="26"/>
      <c r="NJK979" s="26"/>
      <c r="NJL979" s="26"/>
      <c r="NJM979" s="26"/>
      <c r="NJN979" s="26"/>
      <c r="NJO979" s="26"/>
      <c r="NJP979" s="26"/>
      <c r="NJQ979" s="26"/>
      <c r="NJR979" s="26"/>
      <c r="NJS979" s="26"/>
      <c r="NJT979" s="26"/>
      <c r="NJU979" s="26"/>
      <c r="NJV979" s="26"/>
      <c r="NJW979" s="26"/>
      <c r="NJX979" s="26"/>
      <c r="NJY979" s="26"/>
      <c r="NJZ979" s="26"/>
      <c r="NKA979" s="26"/>
      <c r="NKB979" s="26"/>
      <c r="NKC979" s="26"/>
      <c r="NKD979" s="26"/>
      <c r="NKE979" s="26"/>
      <c r="NKF979" s="26"/>
      <c r="NKG979" s="26"/>
      <c r="NKH979" s="26"/>
      <c r="NKI979" s="26"/>
      <c r="NKJ979" s="26"/>
      <c r="NKK979" s="26"/>
      <c r="NKL979" s="26"/>
      <c r="NKM979" s="26"/>
      <c r="NKN979" s="26"/>
      <c r="NKO979" s="26"/>
      <c r="NKP979" s="26"/>
      <c r="NKQ979" s="26"/>
      <c r="NKR979" s="26"/>
      <c r="NKS979" s="26"/>
      <c r="NKT979" s="26"/>
      <c r="NKU979" s="26"/>
      <c r="NKV979" s="26"/>
      <c r="NKW979" s="26"/>
      <c r="NKX979" s="26"/>
      <c r="NKY979" s="26"/>
      <c r="NKZ979" s="26"/>
      <c r="NLA979" s="26"/>
      <c r="NLB979" s="26"/>
      <c r="NLC979" s="26"/>
      <c r="NLD979" s="26"/>
      <c r="NLE979" s="26"/>
      <c r="NLF979" s="26"/>
      <c r="NLG979" s="26"/>
      <c r="NLH979" s="26"/>
      <c r="NLI979" s="26"/>
      <c r="NLJ979" s="26"/>
      <c r="NLK979" s="26"/>
      <c r="NLL979" s="26"/>
      <c r="NLM979" s="26"/>
      <c r="NLN979" s="26"/>
      <c r="NLO979" s="26"/>
      <c r="NLP979" s="26"/>
      <c r="NLQ979" s="26"/>
      <c r="NLR979" s="26"/>
      <c r="NLS979" s="26"/>
      <c r="NLT979" s="26"/>
      <c r="NLU979" s="26"/>
      <c r="NLV979" s="26"/>
      <c r="NLW979" s="26"/>
      <c r="NLX979" s="26"/>
      <c r="NLY979" s="26"/>
      <c r="NLZ979" s="26"/>
      <c r="NMA979" s="26"/>
      <c r="NMB979" s="26"/>
      <c r="NMC979" s="26"/>
      <c r="NMD979" s="26"/>
      <c r="NME979" s="26"/>
      <c r="NMF979" s="26"/>
      <c r="NMG979" s="26"/>
      <c r="NMH979" s="26"/>
      <c r="NMI979" s="26"/>
      <c r="NMJ979" s="26"/>
      <c r="NMK979" s="26"/>
      <c r="NML979" s="26"/>
      <c r="NMM979" s="26"/>
      <c r="NMN979" s="26"/>
      <c r="NMO979" s="26"/>
      <c r="NMP979" s="26"/>
      <c r="NMQ979" s="26"/>
      <c r="NMR979" s="26"/>
      <c r="NMS979" s="26"/>
      <c r="NMT979" s="26"/>
      <c r="NMU979" s="26"/>
      <c r="NMV979" s="26"/>
      <c r="NMW979" s="26"/>
      <c r="NMX979" s="26"/>
      <c r="NMY979" s="26"/>
      <c r="NMZ979" s="26"/>
      <c r="NNA979" s="26"/>
      <c r="NNB979" s="26"/>
      <c r="NNC979" s="26"/>
      <c r="NND979" s="26"/>
      <c r="NNE979" s="26"/>
      <c r="NNF979" s="26"/>
      <c r="NNG979" s="26"/>
      <c r="NNH979" s="26"/>
      <c r="NNI979" s="26"/>
      <c r="NNJ979" s="26"/>
      <c r="NNK979" s="26"/>
      <c r="NNL979" s="26"/>
      <c r="NNM979" s="26"/>
      <c r="NNN979" s="26"/>
      <c r="NNO979" s="26"/>
      <c r="NNP979" s="26"/>
      <c r="NNQ979" s="26"/>
      <c r="NNR979" s="26"/>
      <c r="NNS979" s="26"/>
      <c r="NNT979" s="26"/>
      <c r="NNU979" s="26"/>
      <c r="NNV979" s="26"/>
      <c r="NNW979" s="26"/>
      <c r="NNX979" s="26"/>
      <c r="NNY979" s="26"/>
      <c r="NNZ979" s="26"/>
      <c r="NOA979" s="26"/>
      <c r="NOB979" s="26"/>
      <c r="NOC979" s="26"/>
      <c r="NOD979" s="26"/>
      <c r="NOE979" s="26"/>
      <c r="NOF979" s="26"/>
      <c r="NOG979" s="26"/>
      <c r="NOH979" s="26"/>
      <c r="NOI979" s="26"/>
      <c r="NOJ979" s="26"/>
      <c r="NOK979" s="26"/>
      <c r="NOL979" s="26"/>
      <c r="NOM979" s="26"/>
      <c r="NON979" s="26"/>
      <c r="NOO979" s="26"/>
      <c r="NOP979" s="26"/>
      <c r="NOQ979" s="26"/>
      <c r="NOR979" s="26"/>
      <c r="NOS979" s="26"/>
      <c r="NOT979" s="26"/>
      <c r="NOU979" s="26"/>
      <c r="NOV979" s="26"/>
      <c r="NOW979" s="26"/>
      <c r="NOX979" s="26"/>
      <c r="NOY979" s="26"/>
      <c r="NOZ979" s="26"/>
      <c r="NPA979" s="26"/>
      <c r="NPB979" s="26"/>
      <c r="NPC979" s="26"/>
      <c r="NPD979" s="26"/>
      <c r="NPE979" s="26"/>
      <c r="NPF979" s="26"/>
      <c r="NPG979" s="26"/>
      <c r="NPH979" s="26"/>
      <c r="NPI979" s="26"/>
      <c r="NPJ979" s="26"/>
      <c r="NPK979" s="26"/>
      <c r="NPL979" s="26"/>
      <c r="NPM979" s="26"/>
      <c r="NPN979" s="26"/>
      <c r="NPO979" s="26"/>
      <c r="NPP979" s="26"/>
      <c r="NPQ979" s="26"/>
      <c r="NPR979" s="26"/>
      <c r="NPS979" s="26"/>
      <c r="NPT979" s="26"/>
      <c r="NPU979" s="26"/>
      <c r="NPV979" s="26"/>
      <c r="NPW979" s="26"/>
      <c r="NPX979" s="26"/>
      <c r="NPY979" s="26"/>
      <c r="NPZ979" s="26"/>
      <c r="NQA979" s="26"/>
      <c r="NQB979" s="26"/>
      <c r="NQC979" s="26"/>
      <c r="NQD979" s="26"/>
      <c r="NQE979" s="26"/>
      <c r="NQF979" s="26"/>
      <c r="NQG979" s="26"/>
      <c r="NQH979" s="26"/>
      <c r="NQI979" s="26"/>
      <c r="NQJ979" s="26"/>
      <c r="NQK979" s="26"/>
      <c r="NQL979" s="26"/>
      <c r="NQM979" s="26"/>
      <c r="NQN979" s="26"/>
      <c r="NQO979" s="26"/>
      <c r="NQP979" s="26"/>
      <c r="NQQ979" s="26"/>
      <c r="NQR979" s="26"/>
      <c r="NQS979" s="26"/>
      <c r="NQT979" s="26"/>
      <c r="NQU979" s="26"/>
      <c r="NQV979" s="26"/>
      <c r="NQW979" s="26"/>
      <c r="NQX979" s="26"/>
      <c r="NQY979" s="26"/>
      <c r="NQZ979" s="26"/>
      <c r="NRA979" s="26"/>
      <c r="NRB979" s="26"/>
      <c r="NRC979" s="26"/>
      <c r="NRD979" s="26"/>
      <c r="NRE979" s="26"/>
      <c r="NRF979" s="26"/>
      <c r="NRG979" s="26"/>
      <c r="NRH979" s="26"/>
      <c r="NRI979" s="26"/>
      <c r="NRJ979" s="26"/>
      <c r="NRK979" s="26"/>
      <c r="NRL979" s="26"/>
      <c r="NRM979" s="26"/>
      <c r="NRN979" s="26"/>
      <c r="NRO979" s="26"/>
      <c r="NRP979" s="26"/>
      <c r="NRQ979" s="26"/>
      <c r="NRR979" s="26"/>
      <c r="NRS979" s="26"/>
      <c r="NRT979" s="26"/>
      <c r="NRU979" s="26"/>
      <c r="NRV979" s="26"/>
      <c r="NRW979" s="26"/>
      <c r="NRX979" s="26"/>
      <c r="NRY979" s="26"/>
      <c r="NRZ979" s="26"/>
      <c r="NSA979" s="26"/>
      <c r="NSB979" s="26"/>
      <c r="NSC979" s="26"/>
      <c r="NSD979" s="26"/>
      <c r="NSE979" s="26"/>
      <c r="NSF979" s="26"/>
      <c r="NSG979" s="26"/>
      <c r="NSH979" s="26"/>
      <c r="NSI979" s="26"/>
      <c r="NSJ979" s="26"/>
      <c r="NSK979" s="26"/>
      <c r="NSL979" s="26"/>
      <c r="NSM979" s="26"/>
      <c r="NSN979" s="26"/>
      <c r="NSO979" s="26"/>
      <c r="NSP979" s="26"/>
      <c r="NSQ979" s="26"/>
      <c r="NSR979" s="26"/>
      <c r="NSS979" s="26"/>
      <c r="NST979" s="26"/>
      <c r="NSU979" s="26"/>
      <c r="NSV979" s="26"/>
      <c r="NSW979" s="26"/>
      <c r="NSX979" s="26"/>
      <c r="NSY979" s="26"/>
      <c r="NSZ979" s="26"/>
      <c r="NTA979" s="26"/>
      <c r="NTB979" s="26"/>
      <c r="NTC979" s="26"/>
      <c r="NTD979" s="26"/>
      <c r="NTE979" s="26"/>
      <c r="NTF979" s="26"/>
      <c r="NTG979" s="26"/>
      <c r="NTH979" s="26"/>
      <c r="NTI979" s="26"/>
      <c r="NTJ979" s="26"/>
      <c r="NTK979" s="26"/>
      <c r="NTL979" s="26"/>
      <c r="NTM979" s="26"/>
      <c r="NTN979" s="26"/>
      <c r="NTO979" s="26"/>
      <c r="NTP979" s="26"/>
      <c r="NTQ979" s="26"/>
      <c r="NTR979" s="26"/>
      <c r="NTS979" s="26"/>
      <c r="NTT979" s="26"/>
      <c r="NTU979" s="26"/>
      <c r="NTV979" s="26"/>
      <c r="NTW979" s="26"/>
      <c r="NTX979" s="26"/>
      <c r="NTY979" s="26"/>
      <c r="NTZ979" s="26"/>
      <c r="NUA979" s="26"/>
      <c r="NUB979" s="26"/>
      <c r="NUC979" s="26"/>
      <c r="NUD979" s="26"/>
      <c r="NUE979" s="26"/>
      <c r="NUF979" s="26"/>
      <c r="NUG979" s="26"/>
      <c r="NUH979" s="26"/>
      <c r="NUI979" s="26"/>
      <c r="NUJ979" s="26"/>
      <c r="NUK979" s="26"/>
      <c r="NUL979" s="26"/>
      <c r="NUM979" s="26"/>
      <c r="NUN979" s="26"/>
      <c r="NUO979" s="26"/>
      <c r="NUP979" s="26"/>
      <c r="NUQ979" s="26"/>
      <c r="NUR979" s="26"/>
      <c r="NUS979" s="26"/>
      <c r="NUT979" s="26"/>
      <c r="NUU979" s="26"/>
      <c r="NUV979" s="26"/>
      <c r="NUW979" s="26"/>
      <c r="NUX979" s="26"/>
      <c r="NUY979" s="26"/>
      <c r="NUZ979" s="26"/>
      <c r="NVA979" s="26"/>
      <c r="NVB979" s="26"/>
      <c r="NVC979" s="26"/>
      <c r="NVD979" s="26"/>
      <c r="NVE979" s="26"/>
      <c r="NVF979" s="26"/>
      <c r="NVG979" s="26"/>
      <c r="NVH979" s="26"/>
      <c r="NVI979" s="26"/>
      <c r="NVJ979" s="26"/>
      <c r="NVK979" s="26"/>
      <c r="NVL979" s="26"/>
      <c r="NVM979" s="26"/>
      <c r="NVN979" s="26"/>
      <c r="NVO979" s="26"/>
      <c r="NVP979" s="26"/>
      <c r="NVQ979" s="26"/>
      <c r="NVR979" s="26"/>
      <c r="NVS979" s="26"/>
      <c r="NVT979" s="26"/>
      <c r="NVU979" s="26"/>
      <c r="NVV979" s="26"/>
      <c r="NVW979" s="26"/>
      <c r="NVX979" s="26"/>
      <c r="NVY979" s="26"/>
      <c r="NVZ979" s="26"/>
      <c r="NWA979" s="26"/>
      <c r="NWB979" s="26"/>
      <c r="NWC979" s="26"/>
      <c r="NWD979" s="26"/>
      <c r="NWE979" s="26"/>
      <c r="NWF979" s="26"/>
      <c r="NWG979" s="26"/>
      <c r="NWH979" s="26"/>
      <c r="NWI979" s="26"/>
      <c r="NWJ979" s="26"/>
      <c r="NWK979" s="26"/>
      <c r="NWL979" s="26"/>
      <c r="NWM979" s="26"/>
      <c r="NWN979" s="26"/>
      <c r="NWO979" s="26"/>
      <c r="NWP979" s="26"/>
      <c r="NWQ979" s="26"/>
      <c r="NWR979" s="26"/>
      <c r="NWS979" s="26"/>
      <c r="NWT979" s="26"/>
      <c r="NWU979" s="26"/>
      <c r="NWV979" s="26"/>
      <c r="NWW979" s="26"/>
      <c r="NWX979" s="26"/>
      <c r="NWY979" s="26"/>
      <c r="NWZ979" s="26"/>
      <c r="NXA979" s="26"/>
      <c r="NXB979" s="26"/>
      <c r="NXC979" s="26"/>
      <c r="NXD979" s="26"/>
      <c r="NXE979" s="26"/>
      <c r="NXF979" s="26"/>
      <c r="NXG979" s="26"/>
      <c r="NXH979" s="26"/>
      <c r="NXI979" s="26"/>
      <c r="NXJ979" s="26"/>
      <c r="NXK979" s="26"/>
      <c r="NXL979" s="26"/>
      <c r="NXM979" s="26"/>
      <c r="NXN979" s="26"/>
      <c r="NXO979" s="26"/>
      <c r="NXP979" s="26"/>
      <c r="NXQ979" s="26"/>
      <c r="NXR979" s="26"/>
      <c r="NXS979" s="26"/>
      <c r="NXT979" s="26"/>
      <c r="NXU979" s="26"/>
      <c r="NXV979" s="26"/>
      <c r="NXW979" s="26"/>
      <c r="NXX979" s="26"/>
      <c r="NXY979" s="26"/>
      <c r="NXZ979" s="26"/>
      <c r="NYA979" s="26"/>
      <c r="NYB979" s="26"/>
      <c r="NYC979" s="26"/>
      <c r="NYD979" s="26"/>
      <c r="NYE979" s="26"/>
      <c r="NYF979" s="26"/>
      <c r="NYG979" s="26"/>
      <c r="NYH979" s="26"/>
      <c r="NYI979" s="26"/>
      <c r="NYJ979" s="26"/>
      <c r="NYK979" s="26"/>
      <c r="NYL979" s="26"/>
      <c r="NYM979" s="26"/>
      <c r="NYN979" s="26"/>
      <c r="NYO979" s="26"/>
      <c r="NYP979" s="26"/>
      <c r="NYQ979" s="26"/>
      <c r="NYR979" s="26"/>
      <c r="NYS979" s="26"/>
      <c r="NYT979" s="26"/>
      <c r="NYU979" s="26"/>
      <c r="NYV979" s="26"/>
      <c r="NYW979" s="26"/>
      <c r="NYX979" s="26"/>
      <c r="NYY979" s="26"/>
      <c r="NYZ979" s="26"/>
      <c r="NZA979" s="26"/>
      <c r="NZB979" s="26"/>
      <c r="NZC979" s="26"/>
      <c r="NZD979" s="26"/>
      <c r="NZE979" s="26"/>
      <c r="NZF979" s="26"/>
      <c r="NZG979" s="26"/>
      <c r="NZH979" s="26"/>
      <c r="NZI979" s="26"/>
      <c r="NZJ979" s="26"/>
      <c r="NZK979" s="26"/>
      <c r="NZL979" s="26"/>
      <c r="NZM979" s="26"/>
      <c r="NZN979" s="26"/>
      <c r="NZO979" s="26"/>
      <c r="NZP979" s="26"/>
      <c r="NZQ979" s="26"/>
      <c r="NZR979" s="26"/>
      <c r="NZS979" s="26"/>
      <c r="NZT979" s="26"/>
      <c r="NZU979" s="26"/>
      <c r="NZV979" s="26"/>
      <c r="NZW979" s="26"/>
      <c r="NZX979" s="26"/>
      <c r="NZY979" s="26"/>
      <c r="NZZ979" s="26"/>
      <c r="OAA979" s="26"/>
      <c r="OAB979" s="26"/>
      <c r="OAC979" s="26"/>
      <c r="OAD979" s="26"/>
      <c r="OAE979" s="26"/>
      <c r="OAF979" s="26"/>
      <c r="OAG979" s="26"/>
      <c r="OAH979" s="26"/>
      <c r="OAI979" s="26"/>
      <c r="OAJ979" s="26"/>
      <c r="OAK979" s="26"/>
      <c r="OAL979" s="26"/>
      <c r="OAM979" s="26"/>
      <c r="OAN979" s="26"/>
      <c r="OAO979" s="26"/>
      <c r="OAP979" s="26"/>
      <c r="OAQ979" s="26"/>
      <c r="OAR979" s="26"/>
      <c r="OAS979" s="26"/>
      <c r="OAT979" s="26"/>
      <c r="OAU979" s="26"/>
      <c r="OAV979" s="26"/>
      <c r="OAW979" s="26"/>
      <c r="OAX979" s="26"/>
      <c r="OAY979" s="26"/>
      <c r="OAZ979" s="26"/>
      <c r="OBA979" s="26"/>
      <c r="OBB979" s="26"/>
      <c r="OBC979" s="26"/>
      <c r="OBD979" s="26"/>
      <c r="OBE979" s="26"/>
      <c r="OBF979" s="26"/>
      <c r="OBG979" s="26"/>
      <c r="OBH979" s="26"/>
      <c r="OBI979" s="26"/>
      <c r="OBJ979" s="26"/>
      <c r="OBK979" s="26"/>
      <c r="OBL979" s="26"/>
      <c r="OBM979" s="26"/>
      <c r="OBN979" s="26"/>
      <c r="OBO979" s="26"/>
      <c r="OBP979" s="26"/>
      <c r="OBQ979" s="26"/>
      <c r="OBR979" s="26"/>
      <c r="OBS979" s="26"/>
      <c r="OBT979" s="26"/>
      <c r="OBU979" s="26"/>
      <c r="OBV979" s="26"/>
      <c r="OBW979" s="26"/>
      <c r="OBX979" s="26"/>
      <c r="OBY979" s="26"/>
      <c r="OBZ979" s="26"/>
      <c r="OCA979" s="26"/>
      <c r="OCB979" s="26"/>
      <c r="OCC979" s="26"/>
      <c r="OCD979" s="26"/>
      <c r="OCE979" s="26"/>
      <c r="OCF979" s="26"/>
      <c r="OCG979" s="26"/>
      <c r="OCH979" s="26"/>
      <c r="OCI979" s="26"/>
      <c r="OCJ979" s="26"/>
      <c r="OCK979" s="26"/>
      <c r="OCL979" s="26"/>
      <c r="OCM979" s="26"/>
      <c r="OCN979" s="26"/>
      <c r="OCO979" s="26"/>
      <c r="OCP979" s="26"/>
      <c r="OCQ979" s="26"/>
      <c r="OCR979" s="26"/>
      <c r="OCS979" s="26"/>
      <c r="OCT979" s="26"/>
      <c r="OCU979" s="26"/>
      <c r="OCV979" s="26"/>
      <c r="OCW979" s="26"/>
      <c r="OCX979" s="26"/>
      <c r="OCY979" s="26"/>
      <c r="OCZ979" s="26"/>
      <c r="ODA979" s="26"/>
      <c r="ODB979" s="26"/>
      <c r="ODC979" s="26"/>
      <c r="ODD979" s="26"/>
      <c r="ODE979" s="26"/>
      <c r="ODF979" s="26"/>
      <c r="ODG979" s="26"/>
      <c r="ODH979" s="26"/>
      <c r="ODI979" s="26"/>
      <c r="ODJ979" s="26"/>
      <c r="ODK979" s="26"/>
      <c r="ODL979" s="26"/>
      <c r="ODM979" s="26"/>
      <c r="ODN979" s="26"/>
      <c r="ODO979" s="26"/>
      <c r="ODP979" s="26"/>
      <c r="ODQ979" s="26"/>
      <c r="ODR979" s="26"/>
      <c r="ODS979" s="26"/>
      <c r="ODT979" s="26"/>
      <c r="ODU979" s="26"/>
      <c r="ODV979" s="26"/>
      <c r="ODW979" s="26"/>
      <c r="ODX979" s="26"/>
      <c r="ODY979" s="26"/>
      <c r="ODZ979" s="26"/>
      <c r="OEA979" s="26"/>
      <c r="OEB979" s="26"/>
      <c r="OEC979" s="26"/>
      <c r="OED979" s="26"/>
      <c r="OEE979" s="26"/>
      <c r="OEF979" s="26"/>
      <c r="OEG979" s="26"/>
      <c r="OEH979" s="26"/>
      <c r="OEI979" s="26"/>
      <c r="OEJ979" s="26"/>
      <c r="OEK979" s="26"/>
      <c r="OEL979" s="26"/>
      <c r="OEM979" s="26"/>
      <c r="OEN979" s="26"/>
      <c r="OEO979" s="26"/>
      <c r="OEP979" s="26"/>
      <c r="OEQ979" s="26"/>
      <c r="OER979" s="26"/>
      <c r="OES979" s="26"/>
      <c r="OET979" s="26"/>
      <c r="OEU979" s="26"/>
      <c r="OEV979" s="26"/>
      <c r="OEW979" s="26"/>
      <c r="OEX979" s="26"/>
      <c r="OEY979" s="26"/>
      <c r="OEZ979" s="26"/>
      <c r="OFA979" s="26"/>
      <c r="OFB979" s="26"/>
      <c r="OFC979" s="26"/>
      <c r="OFD979" s="26"/>
      <c r="OFE979" s="26"/>
      <c r="OFF979" s="26"/>
      <c r="OFG979" s="26"/>
      <c r="OFH979" s="26"/>
      <c r="OFI979" s="26"/>
      <c r="OFJ979" s="26"/>
      <c r="OFK979" s="26"/>
      <c r="OFL979" s="26"/>
      <c r="OFM979" s="26"/>
      <c r="OFN979" s="26"/>
      <c r="OFO979" s="26"/>
      <c r="OFP979" s="26"/>
      <c r="OFQ979" s="26"/>
      <c r="OFR979" s="26"/>
      <c r="OFS979" s="26"/>
      <c r="OFT979" s="26"/>
      <c r="OFU979" s="26"/>
      <c r="OFV979" s="26"/>
      <c r="OFW979" s="26"/>
      <c r="OFX979" s="26"/>
      <c r="OFY979" s="26"/>
      <c r="OFZ979" s="26"/>
      <c r="OGA979" s="26"/>
      <c r="OGB979" s="26"/>
      <c r="OGC979" s="26"/>
      <c r="OGD979" s="26"/>
      <c r="OGE979" s="26"/>
      <c r="OGF979" s="26"/>
      <c r="OGG979" s="26"/>
      <c r="OGH979" s="26"/>
      <c r="OGI979" s="26"/>
      <c r="OGJ979" s="26"/>
      <c r="OGK979" s="26"/>
      <c r="OGL979" s="26"/>
      <c r="OGM979" s="26"/>
      <c r="OGN979" s="26"/>
      <c r="OGO979" s="26"/>
      <c r="OGP979" s="26"/>
      <c r="OGQ979" s="26"/>
      <c r="OGR979" s="26"/>
      <c r="OGS979" s="26"/>
      <c r="OGT979" s="26"/>
      <c r="OGU979" s="26"/>
      <c r="OGV979" s="26"/>
      <c r="OGW979" s="26"/>
      <c r="OGX979" s="26"/>
      <c r="OGY979" s="26"/>
      <c r="OGZ979" s="26"/>
      <c r="OHA979" s="26"/>
      <c r="OHB979" s="26"/>
      <c r="OHC979" s="26"/>
      <c r="OHD979" s="26"/>
      <c r="OHE979" s="26"/>
      <c r="OHF979" s="26"/>
      <c r="OHG979" s="26"/>
      <c r="OHH979" s="26"/>
      <c r="OHI979" s="26"/>
      <c r="OHJ979" s="26"/>
      <c r="OHK979" s="26"/>
      <c r="OHL979" s="26"/>
      <c r="OHM979" s="26"/>
      <c r="OHN979" s="26"/>
      <c r="OHO979" s="26"/>
      <c r="OHP979" s="26"/>
      <c r="OHQ979" s="26"/>
      <c r="OHR979" s="26"/>
      <c r="OHS979" s="26"/>
      <c r="OHT979" s="26"/>
      <c r="OHU979" s="26"/>
      <c r="OHV979" s="26"/>
      <c r="OHW979" s="26"/>
      <c r="OHX979" s="26"/>
      <c r="OHY979" s="26"/>
      <c r="OHZ979" s="26"/>
      <c r="OIA979" s="26"/>
      <c r="OIB979" s="26"/>
      <c r="OIC979" s="26"/>
      <c r="OID979" s="26"/>
      <c r="OIE979" s="26"/>
      <c r="OIF979" s="26"/>
      <c r="OIG979" s="26"/>
      <c r="OIH979" s="26"/>
      <c r="OII979" s="26"/>
      <c r="OIJ979" s="26"/>
      <c r="OIK979" s="26"/>
      <c r="OIL979" s="26"/>
      <c r="OIM979" s="26"/>
      <c r="OIN979" s="26"/>
      <c r="OIO979" s="26"/>
      <c r="OIP979" s="26"/>
      <c r="OIQ979" s="26"/>
      <c r="OIR979" s="26"/>
      <c r="OIS979" s="26"/>
      <c r="OIT979" s="26"/>
      <c r="OIU979" s="26"/>
      <c r="OIV979" s="26"/>
      <c r="OIW979" s="26"/>
      <c r="OIX979" s="26"/>
      <c r="OIY979" s="26"/>
      <c r="OIZ979" s="26"/>
      <c r="OJA979" s="26"/>
      <c r="OJB979" s="26"/>
      <c r="OJC979" s="26"/>
      <c r="OJD979" s="26"/>
      <c r="OJE979" s="26"/>
      <c r="OJF979" s="26"/>
      <c r="OJG979" s="26"/>
      <c r="OJH979" s="26"/>
      <c r="OJI979" s="26"/>
      <c r="OJJ979" s="26"/>
      <c r="OJK979" s="26"/>
      <c r="OJL979" s="26"/>
      <c r="OJM979" s="26"/>
      <c r="OJN979" s="26"/>
      <c r="OJO979" s="26"/>
      <c r="OJP979" s="26"/>
      <c r="OJQ979" s="26"/>
      <c r="OJR979" s="26"/>
      <c r="OJS979" s="26"/>
      <c r="OJT979" s="26"/>
      <c r="OJU979" s="26"/>
      <c r="OJV979" s="26"/>
      <c r="OJW979" s="26"/>
      <c r="OJX979" s="26"/>
      <c r="OJY979" s="26"/>
      <c r="OJZ979" s="26"/>
      <c r="OKA979" s="26"/>
      <c r="OKB979" s="26"/>
      <c r="OKC979" s="26"/>
      <c r="OKD979" s="26"/>
      <c r="OKE979" s="26"/>
      <c r="OKF979" s="26"/>
      <c r="OKG979" s="26"/>
      <c r="OKH979" s="26"/>
      <c r="OKI979" s="26"/>
      <c r="OKJ979" s="26"/>
      <c r="OKK979" s="26"/>
      <c r="OKL979" s="26"/>
      <c r="OKM979" s="26"/>
      <c r="OKN979" s="26"/>
      <c r="OKO979" s="26"/>
      <c r="OKP979" s="26"/>
      <c r="OKQ979" s="26"/>
      <c r="OKR979" s="26"/>
      <c r="OKS979" s="26"/>
      <c r="OKT979" s="26"/>
      <c r="OKU979" s="26"/>
      <c r="OKV979" s="26"/>
      <c r="OKW979" s="26"/>
      <c r="OKX979" s="26"/>
      <c r="OKY979" s="26"/>
      <c r="OKZ979" s="26"/>
      <c r="OLA979" s="26"/>
      <c r="OLB979" s="26"/>
      <c r="OLC979" s="26"/>
      <c r="OLD979" s="26"/>
      <c r="OLE979" s="26"/>
      <c r="OLF979" s="26"/>
      <c r="OLG979" s="26"/>
      <c r="OLH979" s="26"/>
      <c r="OLI979" s="26"/>
      <c r="OLJ979" s="26"/>
      <c r="OLK979" s="26"/>
      <c r="OLL979" s="26"/>
      <c r="OLM979" s="26"/>
      <c r="OLN979" s="26"/>
      <c r="OLO979" s="26"/>
      <c r="OLP979" s="26"/>
      <c r="OLQ979" s="26"/>
      <c r="OLR979" s="26"/>
      <c r="OLS979" s="26"/>
      <c r="OLT979" s="26"/>
      <c r="OLU979" s="26"/>
      <c r="OLV979" s="26"/>
      <c r="OLW979" s="26"/>
      <c r="OLX979" s="26"/>
      <c r="OLY979" s="26"/>
      <c r="OLZ979" s="26"/>
      <c r="OMA979" s="26"/>
      <c r="OMB979" s="26"/>
      <c r="OMC979" s="26"/>
      <c r="OMD979" s="26"/>
      <c r="OME979" s="26"/>
      <c r="OMF979" s="26"/>
      <c r="OMG979" s="26"/>
      <c r="OMH979" s="26"/>
      <c r="OMI979" s="26"/>
      <c r="OMJ979" s="26"/>
      <c r="OMK979" s="26"/>
      <c r="OML979" s="26"/>
      <c r="OMM979" s="26"/>
      <c r="OMN979" s="26"/>
      <c r="OMO979" s="26"/>
      <c r="OMP979" s="26"/>
      <c r="OMQ979" s="26"/>
      <c r="OMR979" s="26"/>
      <c r="OMS979" s="26"/>
      <c r="OMT979" s="26"/>
      <c r="OMU979" s="26"/>
      <c r="OMV979" s="26"/>
      <c r="OMW979" s="26"/>
      <c r="OMX979" s="26"/>
      <c r="OMY979" s="26"/>
      <c r="OMZ979" s="26"/>
      <c r="ONA979" s="26"/>
      <c r="ONB979" s="26"/>
      <c r="ONC979" s="26"/>
      <c r="OND979" s="26"/>
      <c r="ONE979" s="26"/>
      <c r="ONF979" s="26"/>
      <c r="ONG979" s="26"/>
      <c r="ONH979" s="26"/>
      <c r="ONI979" s="26"/>
      <c r="ONJ979" s="26"/>
      <c r="ONK979" s="26"/>
      <c r="ONL979" s="26"/>
      <c r="ONM979" s="26"/>
      <c r="ONN979" s="26"/>
      <c r="ONO979" s="26"/>
      <c r="ONP979" s="26"/>
      <c r="ONQ979" s="26"/>
      <c r="ONR979" s="26"/>
      <c r="ONS979" s="26"/>
      <c r="ONT979" s="26"/>
      <c r="ONU979" s="26"/>
      <c r="ONV979" s="26"/>
      <c r="ONW979" s="26"/>
      <c r="ONX979" s="26"/>
      <c r="ONY979" s="26"/>
      <c r="ONZ979" s="26"/>
      <c r="OOA979" s="26"/>
      <c r="OOB979" s="26"/>
      <c r="OOC979" s="26"/>
      <c r="OOD979" s="26"/>
      <c r="OOE979" s="26"/>
      <c r="OOF979" s="26"/>
      <c r="OOG979" s="26"/>
      <c r="OOH979" s="26"/>
      <c r="OOI979" s="26"/>
      <c r="OOJ979" s="26"/>
      <c r="OOK979" s="26"/>
      <c r="OOL979" s="26"/>
      <c r="OOM979" s="26"/>
      <c r="OON979" s="26"/>
      <c r="OOO979" s="26"/>
      <c r="OOP979" s="26"/>
      <c r="OOQ979" s="26"/>
      <c r="OOR979" s="26"/>
      <c r="OOS979" s="26"/>
      <c r="OOT979" s="26"/>
      <c r="OOU979" s="26"/>
      <c r="OOV979" s="26"/>
      <c r="OOW979" s="26"/>
      <c r="OOX979" s="26"/>
      <c r="OOY979" s="26"/>
      <c r="OOZ979" s="26"/>
      <c r="OPA979" s="26"/>
      <c r="OPB979" s="26"/>
      <c r="OPC979" s="26"/>
      <c r="OPD979" s="26"/>
      <c r="OPE979" s="26"/>
      <c r="OPF979" s="26"/>
      <c r="OPG979" s="26"/>
      <c r="OPH979" s="26"/>
      <c r="OPI979" s="26"/>
      <c r="OPJ979" s="26"/>
      <c r="OPK979" s="26"/>
      <c r="OPL979" s="26"/>
      <c r="OPM979" s="26"/>
      <c r="OPN979" s="26"/>
      <c r="OPO979" s="26"/>
      <c r="OPP979" s="26"/>
      <c r="OPQ979" s="26"/>
      <c r="OPR979" s="26"/>
      <c r="OPS979" s="26"/>
      <c r="OPT979" s="26"/>
      <c r="OPU979" s="26"/>
      <c r="OPV979" s="26"/>
      <c r="OPW979" s="26"/>
      <c r="OPX979" s="26"/>
      <c r="OPY979" s="26"/>
      <c r="OPZ979" s="26"/>
      <c r="OQA979" s="26"/>
      <c r="OQB979" s="26"/>
      <c r="OQC979" s="26"/>
      <c r="OQD979" s="26"/>
      <c r="OQE979" s="26"/>
      <c r="OQF979" s="26"/>
      <c r="OQG979" s="26"/>
      <c r="OQH979" s="26"/>
      <c r="OQI979" s="26"/>
      <c r="OQJ979" s="26"/>
      <c r="OQK979" s="26"/>
      <c r="OQL979" s="26"/>
      <c r="OQM979" s="26"/>
      <c r="OQN979" s="26"/>
      <c r="OQO979" s="26"/>
      <c r="OQP979" s="26"/>
      <c r="OQQ979" s="26"/>
      <c r="OQR979" s="26"/>
      <c r="OQS979" s="26"/>
      <c r="OQT979" s="26"/>
      <c r="OQU979" s="26"/>
      <c r="OQV979" s="26"/>
      <c r="OQW979" s="26"/>
      <c r="OQX979" s="26"/>
      <c r="OQY979" s="26"/>
      <c r="OQZ979" s="26"/>
      <c r="ORA979" s="26"/>
      <c r="ORB979" s="26"/>
      <c r="ORC979" s="26"/>
      <c r="ORD979" s="26"/>
      <c r="ORE979" s="26"/>
      <c r="ORF979" s="26"/>
      <c r="ORG979" s="26"/>
      <c r="ORH979" s="26"/>
      <c r="ORI979" s="26"/>
      <c r="ORJ979" s="26"/>
      <c r="ORK979" s="26"/>
      <c r="ORL979" s="26"/>
      <c r="ORM979" s="26"/>
      <c r="ORN979" s="26"/>
      <c r="ORO979" s="26"/>
      <c r="ORP979" s="26"/>
      <c r="ORQ979" s="26"/>
      <c r="ORR979" s="26"/>
      <c r="ORS979" s="26"/>
      <c r="ORT979" s="26"/>
      <c r="ORU979" s="26"/>
      <c r="ORV979" s="26"/>
      <c r="ORW979" s="26"/>
      <c r="ORX979" s="26"/>
      <c r="ORY979" s="26"/>
      <c r="ORZ979" s="26"/>
      <c r="OSA979" s="26"/>
      <c r="OSB979" s="26"/>
      <c r="OSC979" s="26"/>
      <c r="OSD979" s="26"/>
      <c r="OSE979" s="26"/>
      <c r="OSF979" s="26"/>
      <c r="OSG979" s="26"/>
      <c r="OSH979" s="26"/>
      <c r="OSI979" s="26"/>
      <c r="OSJ979" s="26"/>
      <c r="OSK979" s="26"/>
      <c r="OSL979" s="26"/>
      <c r="OSM979" s="26"/>
      <c r="OSN979" s="26"/>
      <c r="OSO979" s="26"/>
      <c r="OSP979" s="26"/>
      <c r="OSQ979" s="26"/>
      <c r="OSR979" s="26"/>
      <c r="OSS979" s="26"/>
      <c r="OST979" s="26"/>
      <c r="OSU979" s="26"/>
      <c r="OSV979" s="26"/>
      <c r="OSW979" s="26"/>
      <c r="OSX979" s="26"/>
      <c r="OSY979" s="26"/>
      <c r="OSZ979" s="26"/>
      <c r="OTA979" s="26"/>
      <c r="OTB979" s="26"/>
      <c r="OTC979" s="26"/>
      <c r="OTD979" s="26"/>
      <c r="OTE979" s="26"/>
      <c r="OTF979" s="26"/>
      <c r="OTG979" s="26"/>
      <c r="OTH979" s="26"/>
      <c r="OTI979" s="26"/>
      <c r="OTJ979" s="26"/>
      <c r="OTK979" s="26"/>
      <c r="OTL979" s="26"/>
      <c r="OTM979" s="26"/>
      <c r="OTN979" s="26"/>
      <c r="OTO979" s="26"/>
      <c r="OTP979" s="26"/>
      <c r="OTQ979" s="26"/>
      <c r="OTR979" s="26"/>
      <c r="OTS979" s="26"/>
      <c r="OTT979" s="26"/>
      <c r="OTU979" s="26"/>
      <c r="OTV979" s="26"/>
      <c r="OTW979" s="26"/>
      <c r="OTX979" s="26"/>
      <c r="OTY979" s="26"/>
      <c r="OTZ979" s="26"/>
      <c r="OUA979" s="26"/>
      <c r="OUB979" s="26"/>
      <c r="OUC979" s="26"/>
      <c r="OUD979" s="26"/>
      <c r="OUE979" s="26"/>
      <c r="OUF979" s="26"/>
      <c r="OUG979" s="26"/>
      <c r="OUH979" s="26"/>
      <c r="OUI979" s="26"/>
      <c r="OUJ979" s="26"/>
      <c r="OUK979" s="26"/>
      <c r="OUL979" s="26"/>
      <c r="OUM979" s="26"/>
      <c r="OUN979" s="26"/>
      <c r="OUO979" s="26"/>
      <c r="OUP979" s="26"/>
      <c r="OUQ979" s="26"/>
      <c r="OUR979" s="26"/>
      <c r="OUS979" s="26"/>
      <c r="OUT979" s="26"/>
      <c r="OUU979" s="26"/>
      <c r="OUV979" s="26"/>
      <c r="OUW979" s="26"/>
      <c r="OUX979" s="26"/>
      <c r="OUY979" s="26"/>
      <c r="OUZ979" s="26"/>
      <c r="OVA979" s="26"/>
      <c r="OVB979" s="26"/>
      <c r="OVC979" s="26"/>
      <c r="OVD979" s="26"/>
      <c r="OVE979" s="26"/>
      <c r="OVF979" s="26"/>
      <c r="OVG979" s="26"/>
      <c r="OVH979" s="26"/>
      <c r="OVI979" s="26"/>
      <c r="OVJ979" s="26"/>
      <c r="OVK979" s="26"/>
      <c r="OVL979" s="26"/>
      <c r="OVM979" s="26"/>
      <c r="OVN979" s="26"/>
      <c r="OVO979" s="26"/>
      <c r="OVP979" s="26"/>
      <c r="OVQ979" s="26"/>
      <c r="OVR979" s="26"/>
      <c r="OVS979" s="26"/>
      <c r="OVT979" s="26"/>
      <c r="OVU979" s="26"/>
      <c r="OVV979" s="26"/>
      <c r="OVW979" s="26"/>
      <c r="OVX979" s="26"/>
      <c r="OVY979" s="26"/>
      <c r="OVZ979" s="26"/>
      <c r="OWA979" s="26"/>
      <c r="OWB979" s="26"/>
      <c r="OWC979" s="26"/>
      <c r="OWD979" s="26"/>
      <c r="OWE979" s="26"/>
      <c r="OWF979" s="26"/>
      <c r="OWG979" s="26"/>
      <c r="OWH979" s="26"/>
      <c r="OWI979" s="26"/>
      <c r="OWJ979" s="26"/>
      <c r="OWK979" s="26"/>
      <c r="OWL979" s="26"/>
      <c r="OWM979" s="26"/>
      <c r="OWN979" s="26"/>
      <c r="OWO979" s="26"/>
      <c r="OWP979" s="26"/>
      <c r="OWQ979" s="26"/>
      <c r="OWR979" s="26"/>
      <c r="OWS979" s="26"/>
      <c r="OWT979" s="26"/>
      <c r="OWU979" s="26"/>
      <c r="OWV979" s="26"/>
      <c r="OWW979" s="26"/>
      <c r="OWX979" s="26"/>
      <c r="OWY979" s="26"/>
      <c r="OWZ979" s="26"/>
      <c r="OXA979" s="26"/>
      <c r="OXB979" s="26"/>
      <c r="OXC979" s="26"/>
      <c r="OXD979" s="26"/>
      <c r="OXE979" s="26"/>
      <c r="OXF979" s="26"/>
      <c r="OXG979" s="26"/>
      <c r="OXH979" s="26"/>
      <c r="OXI979" s="26"/>
      <c r="OXJ979" s="26"/>
      <c r="OXK979" s="26"/>
      <c r="OXL979" s="26"/>
      <c r="OXM979" s="26"/>
      <c r="OXN979" s="26"/>
      <c r="OXO979" s="26"/>
      <c r="OXP979" s="26"/>
      <c r="OXQ979" s="26"/>
      <c r="OXR979" s="26"/>
      <c r="OXS979" s="26"/>
      <c r="OXT979" s="26"/>
      <c r="OXU979" s="26"/>
      <c r="OXV979" s="26"/>
      <c r="OXW979" s="26"/>
      <c r="OXX979" s="26"/>
      <c r="OXY979" s="26"/>
      <c r="OXZ979" s="26"/>
      <c r="OYA979" s="26"/>
      <c r="OYB979" s="26"/>
      <c r="OYC979" s="26"/>
      <c r="OYD979" s="26"/>
      <c r="OYE979" s="26"/>
      <c r="OYF979" s="26"/>
      <c r="OYG979" s="26"/>
      <c r="OYH979" s="26"/>
      <c r="OYI979" s="26"/>
      <c r="OYJ979" s="26"/>
      <c r="OYK979" s="26"/>
      <c r="OYL979" s="26"/>
      <c r="OYM979" s="26"/>
      <c r="OYN979" s="26"/>
      <c r="OYO979" s="26"/>
      <c r="OYP979" s="26"/>
      <c r="OYQ979" s="26"/>
      <c r="OYR979" s="26"/>
      <c r="OYS979" s="26"/>
      <c r="OYT979" s="26"/>
      <c r="OYU979" s="26"/>
      <c r="OYV979" s="26"/>
      <c r="OYW979" s="26"/>
      <c r="OYX979" s="26"/>
      <c r="OYY979" s="26"/>
      <c r="OYZ979" s="26"/>
      <c r="OZA979" s="26"/>
      <c r="OZB979" s="26"/>
      <c r="OZC979" s="26"/>
      <c r="OZD979" s="26"/>
      <c r="OZE979" s="26"/>
      <c r="OZF979" s="26"/>
      <c r="OZG979" s="26"/>
      <c r="OZH979" s="26"/>
      <c r="OZI979" s="26"/>
      <c r="OZJ979" s="26"/>
      <c r="OZK979" s="26"/>
      <c r="OZL979" s="26"/>
      <c r="OZM979" s="26"/>
      <c r="OZN979" s="26"/>
      <c r="OZO979" s="26"/>
      <c r="OZP979" s="26"/>
      <c r="OZQ979" s="26"/>
      <c r="OZR979" s="26"/>
      <c r="OZS979" s="26"/>
      <c r="OZT979" s="26"/>
      <c r="OZU979" s="26"/>
      <c r="OZV979" s="26"/>
      <c r="OZW979" s="26"/>
      <c r="OZX979" s="26"/>
      <c r="OZY979" s="26"/>
      <c r="OZZ979" s="26"/>
      <c r="PAA979" s="26"/>
      <c r="PAB979" s="26"/>
      <c r="PAC979" s="26"/>
      <c r="PAD979" s="26"/>
      <c r="PAE979" s="26"/>
      <c r="PAF979" s="26"/>
      <c r="PAG979" s="26"/>
      <c r="PAH979" s="26"/>
      <c r="PAI979" s="26"/>
      <c r="PAJ979" s="26"/>
      <c r="PAK979" s="26"/>
      <c r="PAL979" s="26"/>
      <c r="PAM979" s="26"/>
      <c r="PAN979" s="26"/>
      <c r="PAO979" s="26"/>
      <c r="PAP979" s="26"/>
      <c r="PAQ979" s="26"/>
      <c r="PAR979" s="26"/>
      <c r="PAS979" s="26"/>
      <c r="PAT979" s="26"/>
      <c r="PAU979" s="26"/>
      <c r="PAV979" s="26"/>
      <c r="PAW979" s="26"/>
      <c r="PAX979" s="26"/>
      <c r="PAY979" s="26"/>
      <c r="PAZ979" s="26"/>
      <c r="PBA979" s="26"/>
      <c r="PBB979" s="26"/>
      <c r="PBC979" s="26"/>
      <c r="PBD979" s="26"/>
      <c r="PBE979" s="26"/>
      <c r="PBF979" s="26"/>
      <c r="PBG979" s="26"/>
      <c r="PBH979" s="26"/>
      <c r="PBI979" s="26"/>
      <c r="PBJ979" s="26"/>
      <c r="PBK979" s="26"/>
      <c r="PBL979" s="26"/>
      <c r="PBM979" s="26"/>
      <c r="PBN979" s="26"/>
      <c r="PBO979" s="26"/>
      <c r="PBP979" s="26"/>
      <c r="PBQ979" s="26"/>
      <c r="PBR979" s="26"/>
      <c r="PBS979" s="26"/>
      <c r="PBT979" s="26"/>
      <c r="PBU979" s="26"/>
      <c r="PBV979" s="26"/>
      <c r="PBW979" s="26"/>
      <c r="PBX979" s="26"/>
      <c r="PBY979" s="26"/>
      <c r="PBZ979" s="26"/>
      <c r="PCA979" s="26"/>
      <c r="PCB979" s="26"/>
      <c r="PCC979" s="26"/>
      <c r="PCD979" s="26"/>
      <c r="PCE979" s="26"/>
      <c r="PCF979" s="26"/>
      <c r="PCG979" s="26"/>
      <c r="PCH979" s="26"/>
      <c r="PCI979" s="26"/>
      <c r="PCJ979" s="26"/>
      <c r="PCK979" s="26"/>
      <c r="PCL979" s="26"/>
      <c r="PCM979" s="26"/>
      <c r="PCN979" s="26"/>
      <c r="PCO979" s="26"/>
      <c r="PCP979" s="26"/>
      <c r="PCQ979" s="26"/>
      <c r="PCR979" s="26"/>
      <c r="PCS979" s="26"/>
      <c r="PCT979" s="26"/>
      <c r="PCU979" s="26"/>
      <c r="PCV979" s="26"/>
      <c r="PCW979" s="26"/>
      <c r="PCX979" s="26"/>
      <c r="PCY979" s="26"/>
      <c r="PCZ979" s="26"/>
      <c r="PDA979" s="26"/>
      <c r="PDB979" s="26"/>
      <c r="PDC979" s="26"/>
      <c r="PDD979" s="26"/>
      <c r="PDE979" s="26"/>
      <c r="PDF979" s="26"/>
      <c r="PDG979" s="26"/>
      <c r="PDH979" s="26"/>
      <c r="PDI979" s="26"/>
      <c r="PDJ979" s="26"/>
      <c r="PDK979" s="26"/>
      <c r="PDL979" s="26"/>
      <c r="PDM979" s="26"/>
      <c r="PDN979" s="26"/>
      <c r="PDO979" s="26"/>
      <c r="PDP979" s="26"/>
      <c r="PDQ979" s="26"/>
      <c r="PDR979" s="26"/>
      <c r="PDS979" s="26"/>
      <c r="PDT979" s="26"/>
      <c r="PDU979" s="26"/>
      <c r="PDV979" s="26"/>
      <c r="PDW979" s="26"/>
      <c r="PDX979" s="26"/>
      <c r="PDY979" s="26"/>
      <c r="PDZ979" s="26"/>
      <c r="PEA979" s="26"/>
      <c r="PEB979" s="26"/>
      <c r="PEC979" s="26"/>
      <c r="PED979" s="26"/>
      <c r="PEE979" s="26"/>
      <c r="PEF979" s="26"/>
      <c r="PEG979" s="26"/>
      <c r="PEH979" s="26"/>
      <c r="PEI979" s="26"/>
      <c r="PEJ979" s="26"/>
      <c r="PEK979" s="26"/>
      <c r="PEL979" s="26"/>
      <c r="PEM979" s="26"/>
      <c r="PEN979" s="26"/>
      <c r="PEO979" s="26"/>
      <c r="PEP979" s="26"/>
      <c r="PEQ979" s="26"/>
      <c r="PER979" s="26"/>
      <c r="PES979" s="26"/>
      <c r="PET979" s="26"/>
      <c r="PEU979" s="26"/>
      <c r="PEV979" s="26"/>
      <c r="PEW979" s="26"/>
      <c r="PEX979" s="26"/>
      <c r="PEY979" s="26"/>
      <c r="PEZ979" s="26"/>
      <c r="PFA979" s="26"/>
      <c r="PFB979" s="26"/>
      <c r="PFC979" s="26"/>
      <c r="PFD979" s="26"/>
      <c r="PFE979" s="26"/>
      <c r="PFF979" s="26"/>
      <c r="PFG979" s="26"/>
      <c r="PFH979" s="26"/>
      <c r="PFI979" s="26"/>
      <c r="PFJ979" s="26"/>
      <c r="PFK979" s="26"/>
      <c r="PFL979" s="26"/>
      <c r="PFM979" s="26"/>
      <c r="PFN979" s="26"/>
      <c r="PFO979" s="26"/>
      <c r="PFP979" s="26"/>
      <c r="PFQ979" s="26"/>
      <c r="PFR979" s="26"/>
      <c r="PFS979" s="26"/>
      <c r="PFT979" s="26"/>
      <c r="PFU979" s="26"/>
      <c r="PFV979" s="26"/>
      <c r="PFW979" s="26"/>
      <c r="PFX979" s="26"/>
      <c r="PFY979" s="26"/>
      <c r="PFZ979" s="26"/>
      <c r="PGA979" s="26"/>
      <c r="PGB979" s="26"/>
      <c r="PGC979" s="26"/>
      <c r="PGD979" s="26"/>
      <c r="PGE979" s="26"/>
      <c r="PGF979" s="26"/>
      <c r="PGG979" s="26"/>
      <c r="PGH979" s="26"/>
      <c r="PGI979" s="26"/>
      <c r="PGJ979" s="26"/>
      <c r="PGK979" s="26"/>
      <c r="PGL979" s="26"/>
      <c r="PGM979" s="26"/>
      <c r="PGN979" s="26"/>
      <c r="PGO979" s="26"/>
      <c r="PGP979" s="26"/>
      <c r="PGQ979" s="26"/>
      <c r="PGR979" s="26"/>
      <c r="PGS979" s="26"/>
      <c r="PGT979" s="26"/>
      <c r="PGU979" s="26"/>
      <c r="PGV979" s="26"/>
      <c r="PGW979" s="26"/>
      <c r="PGX979" s="26"/>
      <c r="PGY979" s="26"/>
      <c r="PGZ979" s="26"/>
      <c r="PHA979" s="26"/>
      <c r="PHB979" s="26"/>
      <c r="PHC979" s="26"/>
      <c r="PHD979" s="26"/>
      <c r="PHE979" s="26"/>
      <c r="PHF979" s="26"/>
      <c r="PHG979" s="26"/>
      <c r="PHH979" s="26"/>
      <c r="PHI979" s="26"/>
      <c r="PHJ979" s="26"/>
      <c r="PHK979" s="26"/>
      <c r="PHL979" s="26"/>
      <c r="PHM979" s="26"/>
      <c r="PHN979" s="26"/>
      <c r="PHO979" s="26"/>
      <c r="PHP979" s="26"/>
      <c r="PHQ979" s="26"/>
      <c r="PHR979" s="26"/>
      <c r="PHS979" s="26"/>
      <c r="PHT979" s="26"/>
      <c r="PHU979" s="26"/>
      <c r="PHV979" s="26"/>
      <c r="PHW979" s="26"/>
      <c r="PHX979" s="26"/>
      <c r="PHY979" s="26"/>
      <c r="PHZ979" s="26"/>
      <c r="PIA979" s="26"/>
      <c r="PIB979" s="26"/>
      <c r="PIC979" s="26"/>
      <c r="PID979" s="26"/>
      <c r="PIE979" s="26"/>
      <c r="PIF979" s="26"/>
      <c r="PIG979" s="26"/>
      <c r="PIH979" s="26"/>
      <c r="PII979" s="26"/>
      <c r="PIJ979" s="26"/>
      <c r="PIK979" s="26"/>
      <c r="PIL979" s="26"/>
      <c r="PIM979" s="26"/>
      <c r="PIN979" s="26"/>
      <c r="PIO979" s="26"/>
      <c r="PIP979" s="26"/>
      <c r="PIQ979" s="26"/>
      <c r="PIR979" s="26"/>
      <c r="PIS979" s="26"/>
      <c r="PIT979" s="26"/>
      <c r="PIU979" s="26"/>
      <c r="PIV979" s="26"/>
      <c r="PIW979" s="26"/>
      <c r="PIX979" s="26"/>
      <c r="PIY979" s="26"/>
      <c r="PIZ979" s="26"/>
      <c r="PJA979" s="26"/>
      <c r="PJB979" s="26"/>
      <c r="PJC979" s="26"/>
      <c r="PJD979" s="26"/>
      <c r="PJE979" s="26"/>
      <c r="PJF979" s="26"/>
      <c r="PJG979" s="26"/>
      <c r="PJH979" s="26"/>
      <c r="PJI979" s="26"/>
      <c r="PJJ979" s="26"/>
      <c r="PJK979" s="26"/>
      <c r="PJL979" s="26"/>
      <c r="PJM979" s="26"/>
      <c r="PJN979" s="26"/>
      <c r="PJO979" s="26"/>
      <c r="PJP979" s="26"/>
      <c r="PJQ979" s="26"/>
      <c r="PJR979" s="26"/>
      <c r="PJS979" s="26"/>
      <c r="PJT979" s="26"/>
      <c r="PJU979" s="26"/>
      <c r="PJV979" s="26"/>
      <c r="PJW979" s="26"/>
      <c r="PJX979" s="26"/>
      <c r="PJY979" s="26"/>
      <c r="PJZ979" s="26"/>
      <c r="PKA979" s="26"/>
      <c r="PKB979" s="26"/>
      <c r="PKC979" s="26"/>
      <c r="PKD979" s="26"/>
      <c r="PKE979" s="26"/>
      <c r="PKF979" s="26"/>
      <c r="PKG979" s="26"/>
      <c r="PKH979" s="26"/>
      <c r="PKI979" s="26"/>
      <c r="PKJ979" s="26"/>
      <c r="PKK979" s="26"/>
      <c r="PKL979" s="26"/>
      <c r="PKM979" s="26"/>
      <c r="PKN979" s="26"/>
      <c r="PKO979" s="26"/>
      <c r="PKP979" s="26"/>
      <c r="PKQ979" s="26"/>
      <c r="PKR979" s="26"/>
      <c r="PKS979" s="26"/>
      <c r="PKT979" s="26"/>
      <c r="PKU979" s="26"/>
      <c r="PKV979" s="26"/>
      <c r="PKW979" s="26"/>
      <c r="PKX979" s="26"/>
      <c r="PKY979" s="26"/>
      <c r="PKZ979" s="26"/>
      <c r="PLA979" s="26"/>
      <c r="PLB979" s="26"/>
      <c r="PLC979" s="26"/>
      <c r="PLD979" s="26"/>
      <c r="PLE979" s="26"/>
      <c r="PLF979" s="26"/>
      <c r="PLG979" s="26"/>
      <c r="PLH979" s="26"/>
      <c r="PLI979" s="26"/>
      <c r="PLJ979" s="26"/>
      <c r="PLK979" s="26"/>
      <c r="PLL979" s="26"/>
      <c r="PLM979" s="26"/>
      <c r="PLN979" s="26"/>
      <c r="PLO979" s="26"/>
      <c r="PLP979" s="26"/>
      <c r="PLQ979" s="26"/>
      <c r="PLR979" s="26"/>
      <c r="PLS979" s="26"/>
      <c r="PLT979" s="26"/>
      <c r="PLU979" s="26"/>
      <c r="PLV979" s="26"/>
      <c r="PLW979" s="26"/>
      <c r="PLX979" s="26"/>
      <c r="PLY979" s="26"/>
      <c r="PLZ979" s="26"/>
      <c r="PMA979" s="26"/>
      <c r="PMB979" s="26"/>
      <c r="PMC979" s="26"/>
      <c r="PMD979" s="26"/>
      <c r="PME979" s="26"/>
      <c r="PMF979" s="26"/>
      <c r="PMG979" s="26"/>
      <c r="PMH979" s="26"/>
      <c r="PMI979" s="26"/>
      <c r="PMJ979" s="26"/>
      <c r="PMK979" s="26"/>
      <c r="PML979" s="26"/>
      <c r="PMM979" s="26"/>
      <c r="PMN979" s="26"/>
      <c r="PMO979" s="26"/>
      <c r="PMP979" s="26"/>
      <c r="PMQ979" s="26"/>
      <c r="PMR979" s="26"/>
      <c r="PMS979" s="26"/>
      <c r="PMT979" s="26"/>
      <c r="PMU979" s="26"/>
      <c r="PMV979" s="26"/>
      <c r="PMW979" s="26"/>
      <c r="PMX979" s="26"/>
      <c r="PMY979" s="26"/>
      <c r="PMZ979" s="26"/>
      <c r="PNA979" s="26"/>
      <c r="PNB979" s="26"/>
      <c r="PNC979" s="26"/>
      <c r="PND979" s="26"/>
      <c r="PNE979" s="26"/>
      <c r="PNF979" s="26"/>
      <c r="PNG979" s="26"/>
      <c r="PNH979" s="26"/>
      <c r="PNI979" s="26"/>
      <c r="PNJ979" s="26"/>
      <c r="PNK979" s="26"/>
      <c r="PNL979" s="26"/>
      <c r="PNM979" s="26"/>
      <c r="PNN979" s="26"/>
      <c r="PNO979" s="26"/>
      <c r="PNP979" s="26"/>
      <c r="PNQ979" s="26"/>
      <c r="PNR979" s="26"/>
      <c r="PNS979" s="26"/>
      <c r="PNT979" s="26"/>
      <c r="PNU979" s="26"/>
      <c r="PNV979" s="26"/>
      <c r="PNW979" s="26"/>
      <c r="PNX979" s="26"/>
      <c r="PNY979" s="26"/>
      <c r="PNZ979" s="26"/>
      <c r="POA979" s="26"/>
      <c r="POB979" s="26"/>
      <c r="POC979" s="26"/>
      <c r="POD979" s="26"/>
      <c r="POE979" s="26"/>
      <c r="POF979" s="26"/>
      <c r="POG979" s="26"/>
      <c r="POH979" s="26"/>
      <c r="POI979" s="26"/>
      <c r="POJ979" s="26"/>
      <c r="POK979" s="26"/>
      <c r="POL979" s="26"/>
      <c r="POM979" s="26"/>
      <c r="PON979" s="26"/>
      <c r="POO979" s="26"/>
      <c r="POP979" s="26"/>
      <c r="POQ979" s="26"/>
      <c r="POR979" s="26"/>
      <c r="POS979" s="26"/>
      <c r="POT979" s="26"/>
      <c r="POU979" s="26"/>
      <c r="POV979" s="26"/>
      <c r="POW979" s="26"/>
      <c r="POX979" s="26"/>
      <c r="POY979" s="26"/>
      <c r="POZ979" s="26"/>
      <c r="PPA979" s="26"/>
      <c r="PPB979" s="26"/>
      <c r="PPC979" s="26"/>
      <c r="PPD979" s="26"/>
      <c r="PPE979" s="26"/>
      <c r="PPF979" s="26"/>
      <c r="PPG979" s="26"/>
      <c r="PPH979" s="26"/>
      <c r="PPI979" s="26"/>
      <c r="PPJ979" s="26"/>
      <c r="PPK979" s="26"/>
      <c r="PPL979" s="26"/>
      <c r="PPM979" s="26"/>
      <c r="PPN979" s="26"/>
      <c r="PPO979" s="26"/>
      <c r="PPP979" s="26"/>
      <c r="PPQ979" s="26"/>
      <c r="PPR979" s="26"/>
      <c r="PPS979" s="26"/>
      <c r="PPT979" s="26"/>
      <c r="PPU979" s="26"/>
      <c r="PPV979" s="26"/>
      <c r="PPW979" s="26"/>
      <c r="PPX979" s="26"/>
      <c r="PPY979" s="26"/>
      <c r="PPZ979" s="26"/>
      <c r="PQA979" s="26"/>
      <c r="PQB979" s="26"/>
      <c r="PQC979" s="26"/>
      <c r="PQD979" s="26"/>
      <c r="PQE979" s="26"/>
      <c r="PQF979" s="26"/>
      <c r="PQG979" s="26"/>
      <c r="PQH979" s="26"/>
      <c r="PQI979" s="26"/>
      <c r="PQJ979" s="26"/>
      <c r="PQK979" s="26"/>
      <c r="PQL979" s="26"/>
      <c r="PQM979" s="26"/>
      <c r="PQN979" s="26"/>
      <c r="PQO979" s="26"/>
      <c r="PQP979" s="26"/>
      <c r="PQQ979" s="26"/>
      <c r="PQR979" s="26"/>
      <c r="PQS979" s="26"/>
      <c r="PQT979" s="26"/>
      <c r="PQU979" s="26"/>
      <c r="PQV979" s="26"/>
      <c r="PQW979" s="26"/>
      <c r="PQX979" s="26"/>
      <c r="PQY979" s="26"/>
      <c r="PQZ979" s="26"/>
      <c r="PRA979" s="26"/>
      <c r="PRB979" s="26"/>
      <c r="PRC979" s="26"/>
      <c r="PRD979" s="26"/>
      <c r="PRE979" s="26"/>
      <c r="PRF979" s="26"/>
      <c r="PRG979" s="26"/>
      <c r="PRH979" s="26"/>
      <c r="PRI979" s="26"/>
      <c r="PRJ979" s="26"/>
      <c r="PRK979" s="26"/>
      <c r="PRL979" s="26"/>
      <c r="PRM979" s="26"/>
      <c r="PRN979" s="26"/>
      <c r="PRO979" s="26"/>
      <c r="PRP979" s="26"/>
      <c r="PRQ979" s="26"/>
      <c r="PRR979" s="26"/>
      <c r="PRS979" s="26"/>
      <c r="PRT979" s="26"/>
      <c r="PRU979" s="26"/>
      <c r="PRV979" s="26"/>
      <c r="PRW979" s="26"/>
      <c r="PRX979" s="26"/>
      <c r="PRY979" s="26"/>
      <c r="PRZ979" s="26"/>
      <c r="PSA979" s="26"/>
      <c r="PSB979" s="26"/>
      <c r="PSC979" s="26"/>
      <c r="PSD979" s="26"/>
      <c r="PSE979" s="26"/>
      <c r="PSF979" s="26"/>
      <c r="PSG979" s="26"/>
      <c r="PSH979" s="26"/>
      <c r="PSI979" s="26"/>
      <c r="PSJ979" s="26"/>
      <c r="PSK979" s="26"/>
      <c r="PSL979" s="26"/>
      <c r="PSM979" s="26"/>
      <c r="PSN979" s="26"/>
      <c r="PSO979" s="26"/>
      <c r="PSP979" s="26"/>
      <c r="PSQ979" s="26"/>
      <c r="PSR979" s="26"/>
      <c r="PSS979" s="26"/>
      <c r="PST979" s="26"/>
      <c r="PSU979" s="26"/>
      <c r="PSV979" s="26"/>
      <c r="PSW979" s="26"/>
      <c r="PSX979" s="26"/>
      <c r="PSY979" s="26"/>
      <c r="PSZ979" s="26"/>
      <c r="PTA979" s="26"/>
      <c r="PTB979" s="26"/>
      <c r="PTC979" s="26"/>
      <c r="PTD979" s="26"/>
      <c r="PTE979" s="26"/>
      <c r="PTF979" s="26"/>
      <c r="PTG979" s="26"/>
      <c r="PTH979" s="26"/>
      <c r="PTI979" s="26"/>
      <c r="PTJ979" s="26"/>
      <c r="PTK979" s="26"/>
      <c r="PTL979" s="26"/>
      <c r="PTM979" s="26"/>
      <c r="PTN979" s="26"/>
      <c r="PTO979" s="26"/>
      <c r="PTP979" s="26"/>
      <c r="PTQ979" s="26"/>
      <c r="PTR979" s="26"/>
      <c r="PTS979" s="26"/>
      <c r="PTT979" s="26"/>
      <c r="PTU979" s="26"/>
      <c r="PTV979" s="26"/>
      <c r="PTW979" s="26"/>
      <c r="PTX979" s="26"/>
      <c r="PTY979" s="26"/>
      <c r="PTZ979" s="26"/>
      <c r="PUA979" s="26"/>
      <c r="PUB979" s="26"/>
      <c r="PUC979" s="26"/>
      <c r="PUD979" s="26"/>
      <c r="PUE979" s="26"/>
      <c r="PUF979" s="26"/>
      <c r="PUG979" s="26"/>
      <c r="PUH979" s="26"/>
      <c r="PUI979" s="26"/>
      <c r="PUJ979" s="26"/>
      <c r="PUK979" s="26"/>
      <c r="PUL979" s="26"/>
      <c r="PUM979" s="26"/>
      <c r="PUN979" s="26"/>
      <c r="PUO979" s="26"/>
      <c r="PUP979" s="26"/>
      <c r="PUQ979" s="26"/>
      <c r="PUR979" s="26"/>
      <c r="PUS979" s="26"/>
      <c r="PUT979" s="26"/>
      <c r="PUU979" s="26"/>
      <c r="PUV979" s="26"/>
      <c r="PUW979" s="26"/>
      <c r="PUX979" s="26"/>
      <c r="PUY979" s="26"/>
      <c r="PUZ979" s="26"/>
      <c r="PVA979" s="26"/>
      <c r="PVB979" s="26"/>
      <c r="PVC979" s="26"/>
      <c r="PVD979" s="26"/>
      <c r="PVE979" s="26"/>
      <c r="PVF979" s="26"/>
      <c r="PVG979" s="26"/>
      <c r="PVH979" s="26"/>
      <c r="PVI979" s="26"/>
      <c r="PVJ979" s="26"/>
      <c r="PVK979" s="26"/>
      <c r="PVL979" s="26"/>
      <c r="PVM979" s="26"/>
      <c r="PVN979" s="26"/>
      <c r="PVO979" s="26"/>
      <c r="PVP979" s="26"/>
      <c r="PVQ979" s="26"/>
      <c r="PVR979" s="26"/>
      <c r="PVS979" s="26"/>
      <c r="PVT979" s="26"/>
      <c r="PVU979" s="26"/>
      <c r="PVV979" s="26"/>
      <c r="PVW979" s="26"/>
      <c r="PVX979" s="26"/>
      <c r="PVY979" s="26"/>
      <c r="PVZ979" s="26"/>
      <c r="PWA979" s="26"/>
      <c r="PWB979" s="26"/>
      <c r="PWC979" s="26"/>
      <c r="PWD979" s="26"/>
      <c r="PWE979" s="26"/>
      <c r="PWF979" s="26"/>
      <c r="PWG979" s="26"/>
      <c r="PWH979" s="26"/>
      <c r="PWI979" s="26"/>
      <c r="PWJ979" s="26"/>
      <c r="PWK979" s="26"/>
      <c r="PWL979" s="26"/>
      <c r="PWM979" s="26"/>
      <c r="PWN979" s="26"/>
      <c r="PWO979" s="26"/>
      <c r="PWP979" s="26"/>
      <c r="PWQ979" s="26"/>
      <c r="PWR979" s="26"/>
      <c r="PWS979" s="26"/>
      <c r="PWT979" s="26"/>
      <c r="PWU979" s="26"/>
      <c r="PWV979" s="26"/>
      <c r="PWW979" s="26"/>
      <c r="PWX979" s="26"/>
      <c r="PWY979" s="26"/>
      <c r="PWZ979" s="26"/>
      <c r="PXA979" s="26"/>
      <c r="PXB979" s="26"/>
      <c r="PXC979" s="26"/>
      <c r="PXD979" s="26"/>
      <c r="PXE979" s="26"/>
      <c r="PXF979" s="26"/>
      <c r="PXG979" s="26"/>
      <c r="PXH979" s="26"/>
      <c r="PXI979" s="26"/>
      <c r="PXJ979" s="26"/>
      <c r="PXK979" s="26"/>
      <c r="PXL979" s="26"/>
      <c r="PXM979" s="26"/>
      <c r="PXN979" s="26"/>
      <c r="PXO979" s="26"/>
      <c r="PXP979" s="26"/>
      <c r="PXQ979" s="26"/>
      <c r="PXR979" s="26"/>
      <c r="PXS979" s="26"/>
      <c r="PXT979" s="26"/>
      <c r="PXU979" s="26"/>
      <c r="PXV979" s="26"/>
      <c r="PXW979" s="26"/>
      <c r="PXX979" s="26"/>
      <c r="PXY979" s="26"/>
      <c r="PXZ979" s="26"/>
      <c r="PYA979" s="26"/>
      <c r="PYB979" s="26"/>
      <c r="PYC979" s="26"/>
      <c r="PYD979" s="26"/>
      <c r="PYE979" s="26"/>
      <c r="PYF979" s="26"/>
      <c r="PYG979" s="26"/>
      <c r="PYH979" s="26"/>
      <c r="PYI979" s="26"/>
      <c r="PYJ979" s="26"/>
      <c r="PYK979" s="26"/>
      <c r="PYL979" s="26"/>
      <c r="PYM979" s="26"/>
      <c r="PYN979" s="26"/>
      <c r="PYO979" s="26"/>
      <c r="PYP979" s="26"/>
      <c r="PYQ979" s="26"/>
      <c r="PYR979" s="26"/>
      <c r="PYS979" s="26"/>
      <c r="PYT979" s="26"/>
      <c r="PYU979" s="26"/>
      <c r="PYV979" s="26"/>
      <c r="PYW979" s="26"/>
      <c r="PYX979" s="26"/>
      <c r="PYY979" s="26"/>
      <c r="PYZ979" s="26"/>
      <c r="PZA979" s="26"/>
      <c r="PZB979" s="26"/>
      <c r="PZC979" s="26"/>
      <c r="PZD979" s="26"/>
      <c r="PZE979" s="26"/>
      <c r="PZF979" s="26"/>
      <c r="PZG979" s="26"/>
      <c r="PZH979" s="26"/>
      <c r="PZI979" s="26"/>
      <c r="PZJ979" s="26"/>
      <c r="PZK979" s="26"/>
      <c r="PZL979" s="26"/>
      <c r="PZM979" s="26"/>
      <c r="PZN979" s="26"/>
      <c r="PZO979" s="26"/>
      <c r="PZP979" s="26"/>
      <c r="PZQ979" s="26"/>
      <c r="PZR979" s="26"/>
      <c r="PZS979" s="26"/>
      <c r="PZT979" s="26"/>
      <c r="PZU979" s="26"/>
      <c r="PZV979" s="26"/>
      <c r="PZW979" s="26"/>
      <c r="PZX979" s="26"/>
      <c r="PZY979" s="26"/>
      <c r="PZZ979" s="26"/>
      <c r="QAA979" s="26"/>
      <c r="QAB979" s="26"/>
      <c r="QAC979" s="26"/>
      <c r="QAD979" s="26"/>
      <c r="QAE979" s="26"/>
      <c r="QAF979" s="26"/>
      <c r="QAG979" s="26"/>
      <c r="QAH979" s="26"/>
      <c r="QAI979" s="26"/>
      <c r="QAJ979" s="26"/>
      <c r="QAK979" s="26"/>
      <c r="QAL979" s="26"/>
      <c r="QAM979" s="26"/>
      <c r="QAN979" s="26"/>
      <c r="QAO979" s="26"/>
      <c r="QAP979" s="26"/>
      <c r="QAQ979" s="26"/>
      <c r="QAR979" s="26"/>
      <c r="QAS979" s="26"/>
      <c r="QAT979" s="26"/>
      <c r="QAU979" s="26"/>
      <c r="QAV979" s="26"/>
      <c r="QAW979" s="26"/>
      <c r="QAX979" s="26"/>
      <c r="QAY979" s="26"/>
      <c r="QAZ979" s="26"/>
      <c r="QBA979" s="26"/>
      <c r="QBB979" s="26"/>
      <c r="QBC979" s="26"/>
      <c r="QBD979" s="26"/>
      <c r="QBE979" s="26"/>
      <c r="QBF979" s="26"/>
      <c r="QBG979" s="26"/>
      <c r="QBH979" s="26"/>
      <c r="QBI979" s="26"/>
      <c r="QBJ979" s="26"/>
      <c r="QBK979" s="26"/>
      <c r="QBL979" s="26"/>
      <c r="QBM979" s="26"/>
      <c r="QBN979" s="26"/>
      <c r="QBO979" s="26"/>
      <c r="QBP979" s="26"/>
      <c r="QBQ979" s="26"/>
      <c r="QBR979" s="26"/>
      <c r="QBS979" s="26"/>
      <c r="QBT979" s="26"/>
      <c r="QBU979" s="26"/>
      <c r="QBV979" s="26"/>
      <c r="QBW979" s="26"/>
      <c r="QBX979" s="26"/>
      <c r="QBY979" s="26"/>
      <c r="QBZ979" s="26"/>
      <c r="QCA979" s="26"/>
      <c r="QCB979" s="26"/>
      <c r="QCC979" s="26"/>
      <c r="QCD979" s="26"/>
      <c r="QCE979" s="26"/>
      <c r="QCF979" s="26"/>
      <c r="QCG979" s="26"/>
      <c r="QCH979" s="26"/>
      <c r="QCI979" s="26"/>
      <c r="QCJ979" s="26"/>
      <c r="QCK979" s="26"/>
      <c r="QCL979" s="26"/>
      <c r="QCM979" s="26"/>
      <c r="QCN979" s="26"/>
      <c r="QCO979" s="26"/>
      <c r="QCP979" s="26"/>
      <c r="QCQ979" s="26"/>
      <c r="QCR979" s="26"/>
      <c r="QCS979" s="26"/>
      <c r="QCT979" s="26"/>
      <c r="QCU979" s="26"/>
      <c r="QCV979" s="26"/>
      <c r="QCW979" s="26"/>
      <c r="QCX979" s="26"/>
      <c r="QCY979" s="26"/>
      <c r="QCZ979" s="26"/>
      <c r="QDA979" s="26"/>
      <c r="QDB979" s="26"/>
      <c r="QDC979" s="26"/>
      <c r="QDD979" s="26"/>
      <c r="QDE979" s="26"/>
      <c r="QDF979" s="26"/>
      <c r="QDG979" s="26"/>
      <c r="QDH979" s="26"/>
      <c r="QDI979" s="26"/>
      <c r="QDJ979" s="26"/>
      <c r="QDK979" s="26"/>
      <c r="QDL979" s="26"/>
      <c r="QDM979" s="26"/>
      <c r="QDN979" s="26"/>
      <c r="QDO979" s="26"/>
      <c r="QDP979" s="26"/>
      <c r="QDQ979" s="26"/>
      <c r="QDR979" s="26"/>
      <c r="QDS979" s="26"/>
      <c r="QDT979" s="26"/>
      <c r="QDU979" s="26"/>
      <c r="QDV979" s="26"/>
      <c r="QDW979" s="26"/>
      <c r="QDX979" s="26"/>
      <c r="QDY979" s="26"/>
      <c r="QDZ979" s="26"/>
      <c r="QEA979" s="26"/>
      <c r="QEB979" s="26"/>
      <c r="QEC979" s="26"/>
      <c r="QED979" s="26"/>
      <c r="QEE979" s="26"/>
      <c r="QEF979" s="26"/>
      <c r="QEG979" s="26"/>
      <c r="QEH979" s="26"/>
      <c r="QEI979" s="26"/>
      <c r="QEJ979" s="26"/>
      <c r="QEK979" s="26"/>
      <c r="QEL979" s="26"/>
      <c r="QEM979" s="26"/>
      <c r="QEN979" s="26"/>
      <c r="QEO979" s="26"/>
      <c r="QEP979" s="26"/>
      <c r="QEQ979" s="26"/>
      <c r="QER979" s="26"/>
      <c r="QES979" s="26"/>
      <c r="QET979" s="26"/>
      <c r="QEU979" s="26"/>
      <c r="QEV979" s="26"/>
      <c r="QEW979" s="26"/>
      <c r="QEX979" s="26"/>
      <c r="QEY979" s="26"/>
      <c r="QEZ979" s="26"/>
      <c r="QFA979" s="26"/>
      <c r="QFB979" s="26"/>
      <c r="QFC979" s="26"/>
      <c r="QFD979" s="26"/>
      <c r="QFE979" s="26"/>
      <c r="QFF979" s="26"/>
      <c r="QFG979" s="26"/>
      <c r="QFH979" s="26"/>
      <c r="QFI979" s="26"/>
      <c r="QFJ979" s="26"/>
      <c r="QFK979" s="26"/>
      <c r="QFL979" s="26"/>
      <c r="QFM979" s="26"/>
      <c r="QFN979" s="26"/>
      <c r="QFO979" s="26"/>
      <c r="QFP979" s="26"/>
      <c r="QFQ979" s="26"/>
      <c r="QFR979" s="26"/>
      <c r="QFS979" s="26"/>
      <c r="QFT979" s="26"/>
      <c r="QFU979" s="26"/>
      <c r="QFV979" s="26"/>
      <c r="QFW979" s="26"/>
      <c r="QFX979" s="26"/>
      <c r="QFY979" s="26"/>
      <c r="QFZ979" s="26"/>
      <c r="QGA979" s="26"/>
      <c r="QGB979" s="26"/>
      <c r="QGC979" s="26"/>
      <c r="QGD979" s="26"/>
      <c r="QGE979" s="26"/>
      <c r="QGF979" s="26"/>
      <c r="QGG979" s="26"/>
      <c r="QGH979" s="26"/>
      <c r="QGI979" s="26"/>
      <c r="QGJ979" s="26"/>
      <c r="QGK979" s="26"/>
      <c r="QGL979" s="26"/>
      <c r="QGM979" s="26"/>
      <c r="QGN979" s="26"/>
      <c r="QGO979" s="26"/>
      <c r="QGP979" s="26"/>
      <c r="QGQ979" s="26"/>
      <c r="QGR979" s="26"/>
      <c r="QGS979" s="26"/>
      <c r="QGT979" s="26"/>
      <c r="QGU979" s="26"/>
      <c r="QGV979" s="26"/>
      <c r="QGW979" s="26"/>
      <c r="QGX979" s="26"/>
      <c r="QGY979" s="26"/>
      <c r="QGZ979" s="26"/>
      <c r="QHA979" s="26"/>
      <c r="QHB979" s="26"/>
      <c r="QHC979" s="26"/>
      <c r="QHD979" s="26"/>
      <c r="QHE979" s="26"/>
      <c r="QHF979" s="26"/>
      <c r="QHG979" s="26"/>
      <c r="QHH979" s="26"/>
      <c r="QHI979" s="26"/>
      <c r="QHJ979" s="26"/>
      <c r="QHK979" s="26"/>
      <c r="QHL979" s="26"/>
      <c r="QHM979" s="26"/>
      <c r="QHN979" s="26"/>
      <c r="QHO979" s="26"/>
      <c r="QHP979" s="26"/>
      <c r="QHQ979" s="26"/>
      <c r="QHR979" s="26"/>
      <c r="QHS979" s="26"/>
      <c r="QHT979" s="26"/>
      <c r="QHU979" s="26"/>
      <c r="QHV979" s="26"/>
      <c r="QHW979" s="26"/>
      <c r="QHX979" s="26"/>
      <c r="QHY979" s="26"/>
      <c r="QHZ979" s="26"/>
      <c r="QIA979" s="26"/>
      <c r="QIB979" s="26"/>
      <c r="QIC979" s="26"/>
      <c r="QID979" s="26"/>
      <c r="QIE979" s="26"/>
      <c r="QIF979" s="26"/>
      <c r="QIG979" s="26"/>
      <c r="QIH979" s="26"/>
      <c r="QII979" s="26"/>
      <c r="QIJ979" s="26"/>
      <c r="QIK979" s="26"/>
      <c r="QIL979" s="26"/>
      <c r="QIM979" s="26"/>
      <c r="QIN979" s="26"/>
      <c r="QIO979" s="26"/>
      <c r="QIP979" s="26"/>
      <c r="QIQ979" s="26"/>
      <c r="QIR979" s="26"/>
      <c r="QIS979" s="26"/>
      <c r="QIT979" s="26"/>
      <c r="QIU979" s="26"/>
      <c r="QIV979" s="26"/>
      <c r="QIW979" s="26"/>
      <c r="QIX979" s="26"/>
      <c r="QIY979" s="26"/>
      <c r="QIZ979" s="26"/>
      <c r="QJA979" s="26"/>
      <c r="QJB979" s="26"/>
      <c r="QJC979" s="26"/>
      <c r="QJD979" s="26"/>
      <c r="QJE979" s="26"/>
      <c r="QJF979" s="26"/>
      <c r="QJG979" s="26"/>
      <c r="QJH979" s="26"/>
      <c r="QJI979" s="26"/>
      <c r="QJJ979" s="26"/>
      <c r="QJK979" s="26"/>
      <c r="QJL979" s="26"/>
      <c r="QJM979" s="26"/>
      <c r="QJN979" s="26"/>
      <c r="QJO979" s="26"/>
      <c r="QJP979" s="26"/>
      <c r="QJQ979" s="26"/>
      <c r="QJR979" s="26"/>
      <c r="QJS979" s="26"/>
      <c r="QJT979" s="26"/>
      <c r="QJU979" s="26"/>
      <c r="QJV979" s="26"/>
      <c r="QJW979" s="26"/>
      <c r="QJX979" s="26"/>
      <c r="QJY979" s="26"/>
      <c r="QJZ979" s="26"/>
      <c r="QKA979" s="26"/>
      <c r="QKB979" s="26"/>
      <c r="QKC979" s="26"/>
      <c r="QKD979" s="26"/>
      <c r="QKE979" s="26"/>
      <c r="QKF979" s="26"/>
      <c r="QKG979" s="26"/>
      <c r="QKH979" s="26"/>
      <c r="QKI979" s="26"/>
      <c r="QKJ979" s="26"/>
      <c r="QKK979" s="26"/>
      <c r="QKL979" s="26"/>
      <c r="QKM979" s="26"/>
      <c r="QKN979" s="26"/>
      <c r="QKO979" s="26"/>
      <c r="QKP979" s="26"/>
      <c r="QKQ979" s="26"/>
      <c r="QKR979" s="26"/>
      <c r="QKS979" s="26"/>
      <c r="QKT979" s="26"/>
      <c r="QKU979" s="26"/>
      <c r="QKV979" s="26"/>
      <c r="QKW979" s="26"/>
      <c r="QKX979" s="26"/>
      <c r="QKY979" s="26"/>
      <c r="QKZ979" s="26"/>
      <c r="QLA979" s="26"/>
      <c r="QLB979" s="26"/>
      <c r="QLC979" s="26"/>
      <c r="QLD979" s="26"/>
      <c r="QLE979" s="26"/>
      <c r="QLF979" s="26"/>
      <c r="QLG979" s="26"/>
      <c r="QLH979" s="26"/>
      <c r="QLI979" s="26"/>
      <c r="QLJ979" s="26"/>
      <c r="QLK979" s="26"/>
      <c r="QLL979" s="26"/>
      <c r="QLM979" s="26"/>
      <c r="QLN979" s="26"/>
      <c r="QLO979" s="26"/>
      <c r="QLP979" s="26"/>
      <c r="QLQ979" s="26"/>
      <c r="QLR979" s="26"/>
      <c r="QLS979" s="26"/>
      <c r="QLT979" s="26"/>
      <c r="QLU979" s="26"/>
      <c r="QLV979" s="26"/>
      <c r="QLW979" s="26"/>
      <c r="QLX979" s="26"/>
      <c r="QLY979" s="26"/>
      <c r="QLZ979" s="26"/>
      <c r="QMA979" s="26"/>
      <c r="QMB979" s="26"/>
      <c r="QMC979" s="26"/>
      <c r="QMD979" s="26"/>
      <c r="QME979" s="26"/>
      <c r="QMF979" s="26"/>
      <c r="QMG979" s="26"/>
      <c r="QMH979" s="26"/>
      <c r="QMI979" s="26"/>
      <c r="QMJ979" s="26"/>
      <c r="QMK979" s="26"/>
      <c r="QML979" s="26"/>
      <c r="QMM979" s="26"/>
      <c r="QMN979" s="26"/>
      <c r="QMO979" s="26"/>
      <c r="QMP979" s="26"/>
      <c r="QMQ979" s="26"/>
      <c r="QMR979" s="26"/>
      <c r="QMS979" s="26"/>
      <c r="QMT979" s="26"/>
      <c r="QMU979" s="26"/>
      <c r="QMV979" s="26"/>
      <c r="QMW979" s="26"/>
      <c r="QMX979" s="26"/>
      <c r="QMY979" s="26"/>
      <c r="QMZ979" s="26"/>
      <c r="QNA979" s="26"/>
      <c r="QNB979" s="26"/>
      <c r="QNC979" s="26"/>
      <c r="QND979" s="26"/>
      <c r="QNE979" s="26"/>
      <c r="QNF979" s="26"/>
      <c r="QNG979" s="26"/>
      <c r="QNH979" s="26"/>
      <c r="QNI979" s="26"/>
      <c r="QNJ979" s="26"/>
      <c r="QNK979" s="26"/>
      <c r="QNL979" s="26"/>
      <c r="QNM979" s="26"/>
      <c r="QNN979" s="26"/>
      <c r="QNO979" s="26"/>
      <c r="QNP979" s="26"/>
      <c r="QNQ979" s="26"/>
      <c r="QNR979" s="26"/>
      <c r="QNS979" s="26"/>
      <c r="QNT979" s="26"/>
      <c r="QNU979" s="26"/>
      <c r="QNV979" s="26"/>
      <c r="QNW979" s="26"/>
      <c r="QNX979" s="26"/>
      <c r="QNY979" s="26"/>
      <c r="QNZ979" s="26"/>
      <c r="QOA979" s="26"/>
      <c r="QOB979" s="26"/>
      <c r="QOC979" s="26"/>
      <c r="QOD979" s="26"/>
      <c r="QOE979" s="26"/>
      <c r="QOF979" s="26"/>
      <c r="QOG979" s="26"/>
      <c r="QOH979" s="26"/>
      <c r="QOI979" s="26"/>
      <c r="QOJ979" s="26"/>
      <c r="QOK979" s="26"/>
      <c r="QOL979" s="26"/>
      <c r="QOM979" s="26"/>
      <c r="QON979" s="26"/>
      <c r="QOO979" s="26"/>
      <c r="QOP979" s="26"/>
      <c r="QOQ979" s="26"/>
      <c r="QOR979" s="26"/>
      <c r="QOS979" s="26"/>
      <c r="QOT979" s="26"/>
      <c r="QOU979" s="26"/>
      <c r="QOV979" s="26"/>
      <c r="QOW979" s="26"/>
      <c r="QOX979" s="26"/>
      <c r="QOY979" s="26"/>
      <c r="QOZ979" s="26"/>
      <c r="QPA979" s="26"/>
      <c r="QPB979" s="26"/>
      <c r="QPC979" s="26"/>
      <c r="QPD979" s="26"/>
      <c r="QPE979" s="26"/>
      <c r="QPF979" s="26"/>
      <c r="QPG979" s="26"/>
      <c r="QPH979" s="26"/>
      <c r="QPI979" s="26"/>
      <c r="QPJ979" s="26"/>
      <c r="QPK979" s="26"/>
      <c r="QPL979" s="26"/>
      <c r="QPM979" s="26"/>
      <c r="QPN979" s="26"/>
      <c r="QPO979" s="26"/>
      <c r="QPP979" s="26"/>
      <c r="QPQ979" s="26"/>
      <c r="QPR979" s="26"/>
      <c r="QPS979" s="26"/>
      <c r="QPT979" s="26"/>
      <c r="QPU979" s="26"/>
      <c r="QPV979" s="26"/>
      <c r="QPW979" s="26"/>
      <c r="QPX979" s="26"/>
      <c r="QPY979" s="26"/>
      <c r="QPZ979" s="26"/>
      <c r="QQA979" s="26"/>
      <c r="QQB979" s="26"/>
      <c r="QQC979" s="26"/>
      <c r="QQD979" s="26"/>
      <c r="QQE979" s="26"/>
      <c r="QQF979" s="26"/>
      <c r="QQG979" s="26"/>
      <c r="QQH979" s="26"/>
      <c r="QQI979" s="26"/>
      <c r="QQJ979" s="26"/>
      <c r="QQK979" s="26"/>
      <c r="QQL979" s="26"/>
      <c r="QQM979" s="26"/>
      <c r="QQN979" s="26"/>
      <c r="QQO979" s="26"/>
      <c r="QQP979" s="26"/>
      <c r="QQQ979" s="26"/>
      <c r="QQR979" s="26"/>
      <c r="QQS979" s="26"/>
      <c r="QQT979" s="26"/>
      <c r="QQU979" s="26"/>
      <c r="QQV979" s="26"/>
      <c r="QQW979" s="26"/>
      <c r="QQX979" s="26"/>
      <c r="QQY979" s="26"/>
      <c r="QQZ979" s="26"/>
      <c r="QRA979" s="26"/>
      <c r="QRB979" s="26"/>
      <c r="QRC979" s="26"/>
      <c r="QRD979" s="26"/>
      <c r="QRE979" s="26"/>
      <c r="QRF979" s="26"/>
      <c r="QRG979" s="26"/>
      <c r="QRH979" s="26"/>
      <c r="QRI979" s="26"/>
      <c r="QRJ979" s="26"/>
      <c r="QRK979" s="26"/>
      <c r="QRL979" s="26"/>
      <c r="QRM979" s="26"/>
      <c r="QRN979" s="26"/>
      <c r="QRO979" s="26"/>
      <c r="QRP979" s="26"/>
      <c r="QRQ979" s="26"/>
      <c r="QRR979" s="26"/>
      <c r="QRS979" s="26"/>
      <c r="QRT979" s="26"/>
      <c r="QRU979" s="26"/>
      <c r="QRV979" s="26"/>
      <c r="QRW979" s="26"/>
      <c r="QRX979" s="26"/>
      <c r="QRY979" s="26"/>
      <c r="QRZ979" s="26"/>
      <c r="QSA979" s="26"/>
      <c r="QSB979" s="26"/>
      <c r="QSC979" s="26"/>
      <c r="QSD979" s="26"/>
      <c r="QSE979" s="26"/>
      <c r="QSF979" s="26"/>
      <c r="QSG979" s="26"/>
      <c r="QSH979" s="26"/>
      <c r="QSI979" s="26"/>
      <c r="QSJ979" s="26"/>
      <c r="QSK979" s="26"/>
      <c r="QSL979" s="26"/>
      <c r="QSM979" s="26"/>
      <c r="QSN979" s="26"/>
      <c r="QSO979" s="26"/>
      <c r="QSP979" s="26"/>
      <c r="QSQ979" s="26"/>
      <c r="QSR979" s="26"/>
      <c r="QSS979" s="26"/>
      <c r="QST979" s="26"/>
      <c r="QSU979" s="26"/>
      <c r="QSV979" s="26"/>
      <c r="QSW979" s="26"/>
      <c r="QSX979" s="26"/>
      <c r="QSY979" s="26"/>
      <c r="QSZ979" s="26"/>
      <c r="QTA979" s="26"/>
      <c r="QTB979" s="26"/>
      <c r="QTC979" s="26"/>
      <c r="QTD979" s="26"/>
      <c r="QTE979" s="26"/>
      <c r="QTF979" s="26"/>
      <c r="QTG979" s="26"/>
      <c r="QTH979" s="26"/>
      <c r="QTI979" s="26"/>
      <c r="QTJ979" s="26"/>
      <c r="QTK979" s="26"/>
      <c r="QTL979" s="26"/>
      <c r="QTM979" s="26"/>
      <c r="QTN979" s="26"/>
      <c r="QTO979" s="26"/>
      <c r="QTP979" s="26"/>
      <c r="QTQ979" s="26"/>
      <c r="QTR979" s="26"/>
      <c r="QTS979" s="26"/>
      <c r="QTT979" s="26"/>
      <c r="QTU979" s="26"/>
      <c r="QTV979" s="26"/>
      <c r="QTW979" s="26"/>
      <c r="QTX979" s="26"/>
      <c r="QTY979" s="26"/>
      <c r="QTZ979" s="26"/>
      <c r="QUA979" s="26"/>
      <c r="QUB979" s="26"/>
      <c r="QUC979" s="26"/>
      <c r="QUD979" s="26"/>
      <c r="QUE979" s="26"/>
      <c r="QUF979" s="26"/>
      <c r="QUG979" s="26"/>
      <c r="QUH979" s="26"/>
      <c r="QUI979" s="26"/>
      <c r="QUJ979" s="26"/>
      <c r="QUK979" s="26"/>
      <c r="QUL979" s="26"/>
      <c r="QUM979" s="26"/>
      <c r="QUN979" s="26"/>
      <c r="QUO979" s="26"/>
      <c r="QUP979" s="26"/>
      <c r="QUQ979" s="26"/>
      <c r="QUR979" s="26"/>
      <c r="QUS979" s="26"/>
      <c r="QUT979" s="26"/>
      <c r="QUU979" s="26"/>
      <c r="QUV979" s="26"/>
      <c r="QUW979" s="26"/>
      <c r="QUX979" s="26"/>
      <c r="QUY979" s="26"/>
      <c r="QUZ979" s="26"/>
      <c r="QVA979" s="26"/>
      <c r="QVB979" s="26"/>
      <c r="QVC979" s="26"/>
      <c r="QVD979" s="26"/>
      <c r="QVE979" s="26"/>
      <c r="QVF979" s="26"/>
      <c r="QVG979" s="26"/>
      <c r="QVH979" s="26"/>
      <c r="QVI979" s="26"/>
      <c r="QVJ979" s="26"/>
      <c r="QVK979" s="26"/>
      <c r="QVL979" s="26"/>
      <c r="QVM979" s="26"/>
      <c r="QVN979" s="26"/>
      <c r="QVO979" s="26"/>
      <c r="QVP979" s="26"/>
      <c r="QVQ979" s="26"/>
      <c r="QVR979" s="26"/>
      <c r="QVS979" s="26"/>
      <c r="QVT979" s="26"/>
      <c r="QVU979" s="26"/>
      <c r="QVV979" s="26"/>
      <c r="QVW979" s="26"/>
      <c r="QVX979" s="26"/>
      <c r="QVY979" s="26"/>
      <c r="QVZ979" s="26"/>
      <c r="QWA979" s="26"/>
      <c r="QWB979" s="26"/>
      <c r="QWC979" s="26"/>
      <c r="QWD979" s="26"/>
      <c r="QWE979" s="26"/>
      <c r="QWF979" s="26"/>
      <c r="QWG979" s="26"/>
      <c r="QWH979" s="26"/>
      <c r="QWI979" s="26"/>
      <c r="QWJ979" s="26"/>
      <c r="QWK979" s="26"/>
      <c r="QWL979" s="26"/>
      <c r="QWM979" s="26"/>
      <c r="QWN979" s="26"/>
      <c r="QWO979" s="26"/>
      <c r="QWP979" s="26"/>
      <c r="QWQ979" s="26"/>
      <c r="QWR979" s="26"/>
      <c r="QWS979" s="26"/>
      <c r="QWT979" s="26"/>
      <c r="QWU979" s="26"/>
      <c r="QWV979" s="26"/>
      <c r="QWW979" s="26"/>
      <c r="QWX979" s="26"/>
      <c r="QWY979" s="26"/>
      <c r="QWZ979" s="26"/>
      <c r="QXA979" s="26"/>
      <c r="QXB979" s="26"/>
      <c r="QXC979" s="26"/>
      <c r="QXD979" s="26"/>
      <c r="QXE979" s="26"/>
      <c r="QXF979" s="26"/>
      <c r="QXG979" s="26"/>
      <c r="QXH979" s="26"/>
      <c r="QXI979" s="26"/>
      <c r="QXJ979" s="26"/>
      <c r="QXK979" s="26"/>
      <c r="QXL979" s="26"/>
      <c r="QXM979" s="26"/>
      <c r="QXN979" s="26"/>
      <c r="QXO979" s="26"/>
      <c r="QXP979" s="26"/>
      <c r="QXQ979" s="26"/>
      <c r="QXR979" s="26"/>
      <c r="QXS979" s="26"/>
      <c r="QXT979" s="26"/>
      <c r="QXU979" s="26"/>
      <c r="QXV979" s="26"/>
      <c r="QXW979" s="26"/>
      <c r="QXX979" s="26"/>
      <c r="QXY979" s="26"/>
      <c r="QXZ979" s="26"/>
      <c r="QYA979" s="26"/>
      <c r="QYB979" s="26"/>
      <c r="QYC979" s="26"/>
      <c r="QYD979" s="26"/>
      <c r="QYE979" s="26"/>
      <c r="QYF979" s="26"/>
      <c r="QYG979" s="26"/>
      <c r="QYH979" s="26"/>
      <c r="QYI979" s="26"/>
      <c r="QYJ979" s="26"/>
      <c r="QYK979" s="26"/>
      <c r="QYL979" s="26"/>
      <c r="QYM979" s="26"/>
      <c r="QYN979" s="26"/>
      <c r="QYO979" s="26"/>
      <c r="QYP979" s="26"/>
      <c r="QYQ979" s="26"/>
      <c r="QYR979" s="26"/>
      <c r="QYS979" s="26"/>
      <c r="QYT979" s="26"/>
      <c r="QYU979" s="26"/>
      <c r="QYV979" s="26"/>
      <c r="QYW979" s="26"/>
      <c r="QYX979" s="26"/>
      <c r="QYY979" s="26"/>
      <c r="QYZ979" s="26"/>
      <c r="QZA979" s="26"/>
      <c r="QZB979" s="26"/>
      <c r="QZC979" s="26"/>
      <c r="QZD979" s="26"/>
      <c r="QZE979" s="26"/>
      <c r="QZF979" s="26"/>
      <c r="QZG979" s="26"/>
      <c r="QZH979" s="26"/>
      <c r="QZI979" s="26"/>
      <c r="QZJ979" s="26"/>
      <c r="QZK979" s="26"/>
      <c r="QZL979" s="26"/>
      <c r="QZM979" s="26"/>
      <c r="QZN979" s="26"/>
      <c r="QZO979" s="26"/>
      <c r="QZP979" s="26"/>
      <c r="QZQ979" s="26"/>
      <c r="QZR979" s="26"/>
      <c r="QZS979" s="26"/>
      <c r="QZT979" s="26"/>
      <c r="QZU979" s="26"/>
      <c r="QZV979" s="26"/>
      <c r="QZW979" s="26"/>
      <c r="QZX979" s="26"/>
      <c r="QZY979" s="26"/>
      <c r="QZZ979" s="26"/>
      <c r="RAA979" s="26"/>
      <c r="RAB979" s="26"/>
      <c r="RAC979" s="26"/>
      <c r="RAD979" s="26"/>
      <c r="RAE979" s="26"/>
      <c r="RAF979" s="26"/>
      <c r="RAG979" s="26"/>
      <c r="RAH979" s="26"/>
      <c r="RAI979" s="26"/>
      <c r="RAJ979" s="26"/>
      <c r="RAK979" s="26"/>
      <c r="RAL979" s="26"/>
      <c r="RAM979" s="26"/>
      <c r="RAN979" s="26"/>
      <c r="RAO979" s="26"/>
      <c r="RAP979" s="26"/>
      <c r="RAQ979" s="26"/>
      <c r="RAR979" s="26"/>
      <c r="RAS979" s="26"/>
      <c r="RAT979" s="26"/>
      <c r="RAU979" s="26"/>
      <c r="RAV979" s="26"/>
      <c r="RAW979" s="26"/>
      <c r="RAX979" s="26"/>
      <c r="RAY979" s="26"/>
      <c r="RAZ979" s="26"/>
      <c r="RBA979" s="26"/>
      <c r="RBB979" s="26"/>
      <c r="RBC979" s="26"/>
      <c r="RBD979" s="26"/>
      <c r="RBE979" s="26"/>
      <c r="RBF979" s="26"/>
      <c r="RBG979" s="26"/>
      <c r="RBH979" s="26"/>
      <c r="RBI979" s="26"/>
      <c r="RBJ979" s="26"/>
      <c r="RBK979" s="26"/>
      <c r="RBL979" s="26"/>
      <c r="RBM979" s="26"/>
      <c r="RBN979" s="26"/>
      <c r="RBO979" s="26"/>
      <c r="RBP979" s="26"/>
      <c r="RBQ979" s="26"/>
      <c r="RBR979" s="26"/>
      <c r="RBS979" s="26"/>
      <c r="RBT979" s="26"/>
      <c r="RBU979" s="26"/>
      <c r="RBV979" s="26"/>
      <c r="RBW979" s="26"/>
      <c r="RBX979" s="26"/>
      <c r="RBY979" s="26"/>
      <c r="RBZ979" s="26"/>
      <c r="RCA979" s="26"/>
      <c r="RCB979" s="26"/>
      <c r="RCC979" s="26"/>
      <c r="RCD979" s="26"/>
      <c r="RCE979" s="26"/>
      <c r="RCF979" s="26"/>
      <c r="RCG979" s="26"/>
      <c r="RCH979" s="26"/>
      <c r="RCI979" s="26"/>
      <c r="RCJ979" s="26"/>
      <c r="RCK979" s="26"/>
      <c r="RCL979" s="26"/>
      <c r="RCM979" s="26"/>
      <c r="RCN979" s="26"/>
      <c r="RCO979" s="26"/>
      <c r="RCP979" s="26"/>
      <c r="RCQ979" s="26"/>
      <c r="RCR979" s="26"/>
      <c r="RCS979" s="26"/>
      <c r="RCT979" s="26"/>
      <c r="RCU979" s="26"/>
      <c r="RCV979" s="26"/>
      <c r="RCW979" s="26"/>
      <c r="RCX979" s="26"/>
      <c r="RCY979" s="26"/>
      <c r="RCZ979" s="26"/>
      <c r="RDA979" s="26"/>
      <c r="RDB979" s="26"/>
      <c r="RDC979" s="26"/>
      <c r="RDD979" s="26"/>
      <c r="RDE979" s="26"/>
      <c r="RDF979" s="26"/>
      <c r="RDG979" s="26"/>
      <c r="RDH979" s="26"/>
      <c r="RDI979" s="26"/>
      <c r="RDJ979" s="26"/>
      <c r="RDK979" s="26"/>
      <c r="RDL979" s="26"/>
      <c r="RDM979" s="26"/>
      <c r="RDN979" s="26"/>
      <c r="RDO979" s="26"/>
      <c r="RDP979" s="26"/>
      <c r="RDQ979" s="26"/>
      <c r="RDR979" s="26"/>
      <c r="RDS979" s="26"/>
      <c r="RDT979" s="26"/>
      <c r="RDU979" s="26"/>
      <c r="RDV979" s="26"/>
      <c r="RDW979" s="26"/>
      <c r="RDX979" s="26"/>
      <c r="RDY979" s="26"/>
      <c r="RDZ979" s="26"/>
      <c r="REA979" s="26"/>
      <c r="REB979" s="26"/>
      <c r="REC979" s="26"/>
      <c r="RED979" s="26"/>
      <c r="REE979" s="26"/>
      <c r="REF979" s="26"/>
      <c r="REG979" s="26"/>
      <c r="REH979" s="26"/>
      <c r="REI979" s="26"/>
      <c r="REJ979" s="26"/>
      <c r="REK979" s="26"/>
      <c r="REL979" s="26"/>
      <c r="REM979" s="26"/>
      <c r="REN979" s="26"/>
      <c r="REO979" s="26"/>
      <c r="REP979" s="26"/>
      <c r="REQ979" s="26"/>
      <c r="RER979" s="26"/>
      <c r="RES979" s="26"/>
      <c r="RET979" s="26"/>
      <c r="REU979" s="26"/>
      <c r="REV979" s="26"/>
      <c r="REW979" s="26"/>
      <c r="REX979" s="26"/>
      <c r="REY979" s="26"/>
      <c r="REZ979" s="26"/>
      <c r="RFA979" s="26"/>
      <c r="RFB979" s="26"/>
      <c r="RFC979" s="26"/>
      <c r="RFD979" s="26"/>
      <c r="RFE979" s="26"/>
      <c r="RFF979" s="26"/>
      <c r="RFG979" s="26"/>
      <c r="RFH979" s="26"/>
      <c r="RFI979" s="26"/>
      <c r="RFJ979" s="26"/>
      <c r="RFK979" s="26"/>
      <c r="RFL979" s="26"/>
      <c r="RFM979" s="26"/>
      <c r="RFN979" s="26"/>
      <c r="RFO979" s="26"/>
      <c r="RFP979" s="26"/>
      <c r="RFQ979" s="26"/>
      <c r="RFR979" s="26"/>
      <c r="RFS979" s="26"/>
      <c r="RFT979" s="26"/>
      <c r="RFU979" s="26"/>
      <c r="RFV979" s="26"/>
      <c r="RFW979" s="26"/>
      <c r="RFX979" s="26"/>
      <c r="RFY979" s="26"/>
      <c r="RFZ979" s="26"/>
      <c r="RGA979" s="26"/>
      <c r="RGB979" s="26"/>
      <c r="RGC979" s="26"/>
      <c r="RGD979" s="26"/>
      <c r="RGE979" s="26"/>
      <c r="RGF979" s="26"/>
      <c r="RGG979" s="26"/>
      <c r="RGH979" s="26"/>
      <c r="RGI979" s="26"/>
      <c r="RGJ979" s="26"/>
      <c r="RGK979" s="26"/>
      <c r="RGL979" s="26"/>
      <c r="RGM979" s="26"/>
      <c r="RGN979" s="26"/>
      <c r="RGO979" s="26"/>
      <c r="RGP979" s="26"/>
      <c r="RGQ979" s="26"/>
      <c r="RGR979" s="26"/>
      <c r="RGS979" s="26"/>
      <c r="RGT979" s="26"/>
      <c r="RGU979" s="26"/>
      <c r="RGV979" s="26"/>
      <c r="RGW979" s="26"/>
      <c r="RGX979" s="26"/>
      <c r="RGY979" s="26"/>
      <c r="RGZ979" s="26"/>
      <c r="RHA979" s="26"/>
      <c r="RHB979" s="26"/>
      <c r="RHC979" s="26"/>
      <c r="RHD979" s="26"/>
      <c r="RHE979" s="26"/>
      <c r="RHF979" s="26"/>
      <c r="RHG979" s="26"/>
      <c r="RHH979" s="26"/>
      <c r="RHI979" s="26"/>
      <c r="RHJ979" s="26"/>
      <c r="RHK979" s="26"/>
      <c r="RHL979" s="26"/>
      <c r="RHM979" s="26"/>
      <c r="RHN979" s="26"/>
      <c r="RHO979" s="26"/>
      <c r="RHP979" s="26"/>
      <c r="RHQ979" s="26"/>
      <c r="RHR979" s="26"/>
      <c r="RHS979" s="26"/>
      <c r="RHT979" s="26"/>
      <c r="RHU979" s="26"/>
      <c r="RHV979" s="26"/>
      <c r="RHW979" s="26"/>
      <c r="RHX979" s="26"/>
      <c r="RHY979" s="26"/>
      <c r="RHZ979" s="26"/>
      <c r="RIA979" s="26"/>
      <c r="RIB979" s="26"/>
      <c r="RIC979" s="26"/>
      <c r="RID979" s="26"/>
      <c r="RIE979" s="26"/>
      <c r="RIF979" s="26"/>
      <c r="RIG979" s="26"/>
      <c r="RIH979" s="26"/>
      <c r="RII979" s="26"/>
      <c r="RIJ979" s="26"/>
      <c r="RIK979" s="26"/>
      <c r="RIL979" s="26"/>
      <c r="RIM979" s="26"/>
      <c r="RIN979" s="26"/>
      <c r="RIO979" s="26"/>
      <c r="RIP979" s="26"/>
      <c r="RIQ979" s="26"/>
      <c r="RIR979" s="26"/>
      <c r="RIS979" s="26"/>
      <c r="RIT979" s="26"/>
      <c r="RIU979" s="26"/>
      <c r="RIV979" s="26"/>
      <c r="RIW979" s="26"/>
      <c r="RIX979" s="26"/>
      <c r="RIY979" s="26"/>
      <c r="RIZ979" s="26"/>
      <c r="RJA979" s="26"/>
      <c r="RJB979" s="26"/>
      <c r="RJC979" s="26"/>
      <c r="RJD979" s="26"/>
      <c r="RJE979" s="26"/>
      <c r="RJF979" s="26"/>
      <c r="RJG979" s="26"/>
      <c r="RJH979" s="26"/>
      <c r="RJI979" s="26"/>
      <c r="RJJ979" s="26"/>
      <c r="RJK979" s="26"/>
      <c r="RJL979" s="26"/>
      <c r="RJM979" s="26"/>
      <c r="RJN979" s="26"/>
      <c r="RJO979" s="26"/>
      <c r="RJP979" s="26"/>
      <c r="RJQ979" s="26"/>
      <c r="RJR979" s="26"/>
      <c r="RJS979" s="26"/>
      <c r="RJT979" s="26"/>
      <c r="RJU979" s="26"/>
      <c r="RJV979" s="26"/>
      <c r="RJW979" s="26"/>
      <c r="RJX979" s="26"/>
      <c r="RJY979" s="26"/>
      <c r="RJZ979" s="26"/>
      <c r="RKA979" s="26"/>
      <c r="RKB979" s="26"/>
      <c r="RKC979" s="26"/>
      <c r="RKD979" s="26"/>
      <c r="RKE979" s="26"/>
      <c r="RKF979" s="26"/>
      <c r="RKG979" s="26"/>
      <c r="RKH979" s="26"/>
      <c r="RKI979" s="26"/>
      <c r="RKJ979" s="26"/>
      <c r="RKK979" s="26"/>
      <c r="RKL979" s="26"/>
      <c r="RKM979" s="26"/>
      <c r="RKN979" s="26"/>
      <c r="RKO979" s="26"/>
      <c r="RKP979" s="26"/>
      <c r="RKQ979" s="26"/>
      <c r="RKR979" s="26"/>
      <c r="RKS979" s="26"/>
      <c r="RKT979" s="26"/>
      <c r="RKU979" s="26"/>
      <c r="RKV979" s="26"/>
      <c r="RKW979" s="26"/>
      <c r="RKX979" s="26"/>
      <c r="RKY979" s="26"/>
      <c r="RKZ979" s="26"/>
      <c r="RLA979" s="26"/>
      <c r="RLB979" s="26"/>
      <c r="RLC979" s="26"/>
      <c r="RLD979" s="26"/>
      <c r="RLE979" s="26"/>
      <c r="RLF979" s="26"/>
      <c r="RLG979" s="26"/>
      <c r="RLH979" s="26"/>
      <c r="RLI979" s="26"/>
      <c r="RLJ979" s="26"/>
      <c r="RLK979" s="26"/>
      <c r="RLL979" s="26"/>
      <c r="RLM979" s="26"/>
      <c r="RLN979" s="26"/>
      <c r="RLO979" s="26"/>
      <c r="RLP979" s="26"/>
      <c r="RLQ979" s="26"/>
      <c r="RLR979" s="26"/>
      <c r="RLS979" s="26"/>
      <c r="RLT979" s="26"/>
      <c r="RLU979" s="26"/>
      <c r="RLV979" s="26"/>
      <c r="RLW979" s="26"/>
      <c r="RLX979" s="26"/>
      <c r="RLY979" s="26"/>
      <c r="RLZ979" s="26"/>
      <c r="RMA979" s="26"/>
      <c r="RMB979" s="26"/>
      <c r="RMC979" s="26"/>
      <c r="RMD979" s="26"/>
      <c r="RME979" s="26"/>
      <c r="RMF979" s="26"/>
      <c r="RMG979" s="26"/>
      <c r="RMH979" s="26"/>
      <c r="RMI979" s="26"/>
      <c r="RMJ979" s="26"/>
      <c r="RMK979" s="26"/>
      <c r="RML979" s="26"/>
      <c r="RMM979" s="26"/>
      <c r="RMN979" s="26"/>
      <c r="RMO979" s="26"/>
      <c r="RMP979" s="26"/>
      <c r="RMQ979" s="26"/>
      <c r="RMR979" s="26"/>
      <c r="RMS979" s="26"/>
      <c r="RMT979" s="26"/>
      <c r="RMU979" s="26"/>
      <c r="RMV979" s="26"/>
      <c r="RMW979" s="26"/>
      <c r="RMX979" s="26"/>
      <c r="RMY979" s="26"/>
      <c r="RMZ979" s="26"/>
      <c r="RNA979" s="26"/>
      <c r="RNB979" s="26"/>
      <c r="RNC979" s="26"/>
      <c r="RND979" s="26"/>
      <c r="RNE979" s="26"/>
      <c r="RNF979" s="26"/>
      <c r="RNG979" s="26"/>
      <c r="RNH979" s="26"/>
      <c r="RNI979" s="26"/>
      <c r="RNJ979" s="26"/>
      <c r="RNK979" s="26"/>
      <c r="RNL979" s="26"/>
      <c r="RNM979" s="26"/>
      <c r="RNN979" s="26"/>
      <c r="RNO979" s="26"/>
      <c r="RNP979" s="26"/>
      <c r="RNQ979" s="26"/>
      <c r="RNR979" s="26"/>
      <c r="RNS979" s="26"/>
      <c r="RNT979" s="26"/>
      <c r="RNU979" s="26"/>
      <c r="RNV979" s="26"/>
      <c r="RNW979" s="26"/>
      <c r="RNX979" s="26"/>
      <c r="RNY979" s="26"/>
      <c r="RNZ979" s="26"/>
      <c r="ROA979" s="26"/>
      <c r="ROB979" s="26"/>
      <c r="ROC979" s="26"/>
      <c r="ROD979" s="26"/>
      <c r="ROE979" s="26"/>
      <c r="ROF979" s="26"/>
      <c r="ROG979" s="26"/>
      <c r="ROH979" s="26"/>
      <c r="ROI979" s="26"/>
      <c r="ROJ979" s="26"/>
      <c r="ROK979" s="26"/>
      <c r="ROL979" s="26"/>
      <c r="ROM979" s="26"/>
      <c r="RON979" s="26"/>
      <c r="ROO979" s="26"/>
      <c r="ROP979" s="26"/>
      <c r="ROQ979" s="26"/>
      <c r="ROR979" s="26"/>
      <c r="ROS979" s="26"/>
      <c r="ROT979" s="26"/>
      <c r="ROU979" s="26"/>
      <c r="ROV979" s="26"/>
      <c r="ROW979" s="26"/>
      <c r="ROX979" s="26"/>
      <c r="ROY979" s="26"/>
      <c r="ROZ979" s="26"/>
      <c r="RPA979" s="26"/>
      <c r="RPB979" s="26"/>
      <c r="RPC979" s="26"/>
      <c r="RPD979" s="26"/>
      <c r="RPE979" s="26"/>
      <c r="RPF979" s="26"/>
      <c r="RPG979" s="26"/>
      <c r="RPH979" s="26"/>
      <c r="RPI979" s="26"/>
      <c r="RPJ979" s="26"/>
      <c r="RPK979" s="26"/>
      <c r="RPL979" s="26"/>
      <c r="RPM979" s="26"/>
      <c r="RPN979" s="26"/>
      <c r="RPO979" s="26"/>
      <c r="RPP979" s="26"/>
      <c r="RPQ979" s="26"/>
      <c r="RPR979" s="26"/>
      <c r="RPS979" s="26"/>
      <c r="RPT979" s="26"/>
      <c r="RPU979" s="26"/>
      <c r="RPV979" s="26"/>
      <c r="RPW979" s="26"/>
      <c r="RPX979" s="26"/>
      <c r="RPY979" s="26"/>
      <c r="RPZ979" s="26"/>
      <c r="RQA979" s="26"/>
      <c r="RQB979" s="26"/>
      <c r="RQC979" s="26"/>
      <c r="RQD979" s="26"/>
      <c r="RQE979" s="26"/>
      <c r="RQF979" s="26"/>
      <c r="RQG979" s="26"/>
      <c r="RQH979" s="26"/>
      <c r="RQI979" s="26"/>
      <c r="RQJ979" s="26"/>
      <c r="RQK979" s="26"/>
      <c r="RQL979" s="26"/>
      <c r="RQM979" s="26"/>
      <c r="RQN979" s="26"/>
      <c r="RQO979" s="26"/>
      <c r="RQP979" s="26"/>
      <c r="RQQ979" s="26"/>
      <c r="RQR979" s="26"/>
      <c r="RQS979" s="26"/>
      <c r="RQT979" s="26"/>
      <c r="RQU979" s="26"/>
      <c r="RQV979" s="26"/>
      <c r="RQW979" s="26"/>
      <c r="RQX979" s="26"/>
      <c r="RQY979" s="26"/>
      <c r="RQZ979" s="26"/>
      <c r="RRA979" s="26"/>
      <c r="RRB979" s="26"/>
      <c r="RRC979" s="26"/>
      <c r="RRD979" s="26"/>
      <c r="RRE979" s="26"/>
      <c r="RRF979" s="26"/>
      <c r="RRG979" s="26"/>
      <c r="RRH979" s="26"/>
      <c r="RRI979" s="26"/>
      <c r="RRJ979" s="26"/>
      <c r="RRK979" s="26"/>
      <c r="RRL979" s="26"/>
      <c r="RRM979" s="26"/>
      <c r="RRN979" s="26"/>
      <c r="RRO979" s="26"/>
      <c r="RRP979" s="26"/>
      <c r="RRQ979" s="26"/>
      <c r="RRR979" s="26"/>
      <c r="RRS979" s="26"/>
      <c r="RRT979" s="26"/>
      <c r="RRU979" s="26"/>
      <c r="RRV979" s="26"/>
      <c r="RRW979" s="26"/>
      <c r="RRX979" s="26"/>
      <c r="RRY979" s="26"/>
      <c r="RRZ979" s="26"/>
      <c r="RSA979" s="26"/>
      <c r="RSB979" s="26"/>
      <c r="RSC979" s="26"/>
      <c r="RSD979" s="26"/>
      <c r="RSE979" s="26"/>
      <c r="RSF979" s="26"/>
      <c r="RSG979" s="26"/>
      <c r="RSH979" s="26"/>
      <c r="RSI979" s="26"/>
      <c r="RSJ979" s="26"/>
      <c r="RSK979" s="26"/>
      <c r="RSL979" s="26"/>
      <c r="RSM979" s="26"/>
      <c r="RSN979" s="26"/>
      <c r="RSO979" s="26"/>
      <c r="RSP979" s="26"/>
      <c r="RSQ979" s="26"/>
      <c r="RSR979" s="26"/>
      <c r="RSS979" s="26"/>
      <c r="RST979" s="26"/>
      <c r="RSU979" s="26"/>
      <c r="RSV979" s="26"/>
      <c r="RSW979" s="26"/>
      <c r="RSX979" s="26"/>
      <c r="RSY979" s="26"/>
      <c r="RSZ979" s="26"/>
      <c r="RTA979" s="26"/>
      <c r="RTB979" s="26"/>
      <c r="RTC979" s="26"/>
      <c r="RTD979" s="26"/>
      <c r="RTE979" s="26"/>
      <c r="RTF979" s="26"/>
      <c r="RTG979" s="26"/>
      <c r="RTH979" s="26"/>
      <c r="RTI979" s="26"/>
      <c r="RTJ979" s="26"/>
      <c r="RTK979" s="26"/>
      <c r="RTL979" s="26"/>
      <c r="RTM979" s="26"/>
      <c r="RTN979" s="26"/>
      <c r="RTO979" s="26"/>
      <c r="RTP979" s="26"/>
      <c r="RTQ979" s="26"/>
      <c r="RTR979" s="26"/>
      <c r="RTS979" s="26"/>
      <c r="RTT979" s="26"/>
      <c r="RTU979" s="26"/>
      <c r="RTV979" s="26"/>
      <c r="RTW979" s="26"/>
      <c r="RTX979" s="26"/>
      <c r="RTY979" s="26"/>
      <c r="RTZ979" s="26"/>
      <c r="RUA979" s="26"/>
      <c r="RUB979" s="26"/>
      <c r="RUC979" s="26"/>
      <c r="RUD979" s="26"/>
      <c r="RUE979" s="26"/>
      <c r="RUF979" s="26"/>
      <c r="RUG979" s="26"/>
      <c r="RUH979" s="26"/>
      <c r="RUI979" s="26"/>
      <c r="RUJ979" s="26"/>
      <c r="RUK979" s="26"/>
      <c r="RUL979" s="26"/>
      <c r="RUM979" s="26"/>
      <c r="RUN979" s="26"/>
      <c r="RUO979" s="26"/>
      <c r="RUP979" s="26"/>
      <c r="RUQ979" s="26"/>
      <c r="RUR979" s="26"/>
      <c r="RUS979" s="26"/>
      <c r="RUT979" s="26"/>
      <c r="RUU979" s="26"/>
      <c r="RUV979" s="26"/>
      <c r="RUW979" s="26"/>
      <c r="RUX979" s="26"/>
      <c r="RUY979" s="26"/>
      <c r="RUZ979" s="26"/>
      <c r="RVA979" s="26"/>
      <c r="RVB979" s="26"/>
      <c r="RVC979" s="26"/>
      <c r="RVD979" s="26"/>
      <c r="RVE979" s="26"/>
      <c r="RVF979" s="26"/>
      <c r="RVG979" s="26"/>
      <c r="RVH979" s="26"/>
      <c r="RVI979" s="26"/>
      <c r="RVJ979" s="26"/>
      <c r="RVK979" s="26"/>
      <c r="RVL979" s="26"/>
      <c r="RVM979" s="26"/>
      <c r="RVN979" s="26"/>
      <c r="RVO979" s="26"/>
      <c r="RVP979" s="26"/>
      <c r="RVQ979" s="26"/>
      <c r="RVR979" s="26"/>
      <c r="RVS979" s="26"/>
      <c r="RVT979" s="26"/>
      <c r="RVU979" s="26"/>
      <c r="RVV979" s="26"/>
      <c r="RVW979" s="26"/>
      <c r="RVX979" s="26"/>
      <c r="RVY979" s="26"/>
      <c r="RVZ979" s="26"/>
      <c r="RWA979" s="26"/>
      <c r="RWB979" s="26"/>
      <c r="RWC979" s="26"/>
      <c r="RWD979" s="26"/>
      <c r="RWE979" s="26"/>
      <c r="RWF979" s="26"/>
      <c r="RWG979" s="26"/>
      <c r="RWH979" s="26"/>
      <c r="RWI979" s="26"/>
      <c r="RWJ979" s="26"/>
      <c r="RWK979" s="26"/>
      <c r="RWL979" s="26"/>
      <c r="RWM979" s="26"/>
      <c r="RWN979" s="26"/>
      <c r="RWO979" s="26"/>
      <c r="RWP979" s="26"/>
      <c r="RWQ979" s="26"/>
      <c r="RWR979" s="26"/>
      <c r="RWS979" s="26"/>
      <c r="RWT979" s="26"/>
      <c r="RWU979" s="26"/>
      <c r="RWV979" s="26"/>
      <c r="RWW979" s="26"/>
      <c r="RWX979" s="26"/>
      <c r="RWY979" s="26"/>
      <c r="RWZ979" s="26"/>
      <c r="RXA979" s="26"/>
      <c r="RXB979" s="26"/>
      <c r="RXC979" s="26"/>
      <c r="RXD979" s="26"/>
      <c r="RXE979" s="26"/>
      <c r="RXF979" s="26"/>
      <c r="RXG979" s="26"/>
      <c r="RXH979" s="26"/>
      <c r="RXI979" s="26"/>
      <c r="RXJ979" s="26"/>
      <c r="RXK979" s="26"/>
      <c r="RXL979" s="26"/>
      <c r="RXM979" s="26"/>
      <c r="RXN979" s="26"/>
      <c r="RXO979" s="26"/>
      <c r="RXP979" s="26"/>
      <c r="RXQ979" s="26"/>
      <c r="RXR979" s="26"/>
      <c r="RXS979" s="26"/>
      <c r="RXT979" s="26"/>
      <c r="RXU979" s="26"/>
      <c r="RXV979" s="26"/>
      <c r="RXW979" s="26"/>
      <c r="RXX979" s="26"/>
      <c r="RXY979" s="26"/>
      <c r="RXZ979" s="26"/>
      <c r="RYA979" s="26"/>
      <c r="RYB979" s="26"/>
      <c r="RYC979" s="26"/>
      <c r="RYD979" s="26"/>
      <c r="RYE979" s="26"/>
      <c r="RYF979" s="26"/>
      <c r="RYG979" s="26"/>
      <c r="RYH979" s="26"/>
      <c r="RYI979" s="26"/>
      <c r="RYJ979" s="26"/>
      <c r="RYK979" s="26"/>
      <c r="RYL979" s="26"/>
      <c r="RYM979" s="26"/>
      <c r="RYN979" s="26"/>
      <c r="RYO979" s="26"/>
      <c r="RYP979" s="26"/>
      <c r="RYQ979" s="26"/>
      <c r="RYR979" s="26"/>
      <c r="RYS979" s="26"/>
      <c r="RYT979" s="26"/>
      <c r="RYU979" s="26"/>
      <c r="RYV979" s="26"/>
      <c r="RYW979" s="26"/>
      <c r="RYX979" s="26"/>
      <c r="RYY979" s="26"/>
      <c r="RYZ979" s="26"/>
      <c r="RZA979" s="26"/>
      <c r="RZB979" s="26"/>
      <c r="RZC979" s="26"/>
      <c r="RZD979" s="26"/>
      <c r="RZE979" s="26"/>
      <c r="RZF979" s="26"/>
      <c r="RZG979" s="26"/>
      <c r="RZH979" s="26"/>
      <c r="RZI979" s="26"/>
      <c r="RZJ979" s="26"/>
      <c r="RZK979" s="26"/>
      <c r="RZL979" s="26"/>
      <c r="RZM979" s="26"/>
      <c r="RZN979" s="26"/>
      <c r="RZO979" s="26"/>
      <c r="RZP979" s="26"/>
      <c r="RZQ979" s="26"/>
      <c r="RZR979" s="26"/>
      <c r="RZS979" s="26"/>
      <c r="RZT979" s="26"/>
      <c r="RZU979" s="26"/>
      <c r="RZV979" s="26"/>
      <c r="RZW979" s="26"/>
      <c r="RZX979" s="26"/>
      <c r="RZY979" s="26"/>
      <c r="RZZ979" s="26"/>
      <c r="SAA979" s="26"/>
      <c r="SAB979" s="26"/>
      <c r="SAC979" s="26"/>
      <c r="SAD979" s="26"/>
      <c r="SAE979" s="26"/>
      <c r="SAF979" s="26"/>
      <c r="SAG979" s="26"/>
      <c r="SAH979" s="26"/>
      <c r="SAI979" s="26"/>
      <c r="SAJ979" s="26"/>
      <c r="SAK979" s="26"/>
      <c r="SAL979" s="26"/>
      <c r="SAM979" s="26"/>
      <c r="SAN979" s="26"/>
      <c r="SAO979" s="26"/>
      <c r="SAP979" s="26"/>
      <c r="SAQ979" s="26"/>
      <c r="SAR979" s="26"/>
      <c r="SAS979" s="26"/>
      <c r="SAT979" s="26"/>
      <c r="SAU979" s="26"/>
      <c r="SAV979" s="26"/>
      <c r="SAW979" s="26"/>
      <c r="SAX979" s="26"/>
      <c r="SAY979" s="26"/>
      <c r="SAZ979" s="26"/>
      <c r="SBA979" s="26"/>
      <c r="SBB979" s="26"/>
      <c r="SBC979" s="26"/>
      <c r="SBD979" s="26"/>
      <c r="SBE979" s="26"/>
      <c r="SBF979" s="26"/>
      <c r="SBG979" s="26"/>
      <c r="SBH979" s="26"/>
      <c r="SBI979" s="26"/>
      <c r="SBJ979" s="26"/>
      <c r="SBK979" s="26"/>
      <c r="SBL979" s="26"/>
      <c r="SBM979" s="26"/>
      <c r="SBN979" s="26"/>
      <c r="SBO979" s="26"/>
      <c r="SBP979" s="26"/>
      <c r="SBQ979" s="26"/>
      <c r="SBR979" s="26"/>
      <c r="SBS979" s="26"/>
      <c r="SBT979" s="26"/>
      <c r="SBU979" s="26"/>
      <c r="SBV979" s="26"/>
      <c r="SBW979" s="26"/>
      <c r="SBX979" s="26"/>
      <c r="SBY979" s="26"/>
      <c r="SBZ979" s="26"/>
      <c r="SCA979" s="26"/>
      <c r="SCB979" s="26"/>
      <c r="SCC979" s="26"/>
      <c r="SCD979" s="26"/>
      <c r="SCE979" s="26"/>
      <c r="SCF979" s="26"/>
      <c r="SCG979" s="26"/>
      <c r="SCH979" s="26"/>
      <c r="SCI979" s="26"/>
      <c r="SCJ979" s="26"/>
      <c r="SCK979" s="26"/>
      <c r="SCL979" s="26"/>
      <c r="SCM979" s="26"/>
      <c r="SCN979" s="26"/>
      <c r="SCO979" s="26"/>
      <c r="SCP979" s="26"/>
      <c r="SCQ979" s="26"/>
      <c r="SCR979" s="26"/>
      <c r="SCS979" s="26"/>
      <c r="SCT979" s="26"/>
      <c r="SCU979" s="26"/>
      <c r="SCV979" s="26"/>
      <c r="SCW979" s="26"/>
      <c r="SCX979" s="26"/>
      <c r="SCY979" s="26"/>
      <c r="SCZ979" s="26"/>
      <c r="SDA979" s="26"/>
      <c r="SDB979" s="26"/>
      <c r="SDC979" s="26"/>
      <c r="SDD979" s="26"/>
      <c r="SDE979" s="26"/>
      <c r="SDF979" s="26"/>
      <c r="SDG979" s="26"/>
      <c r="SDH979" s="26"/>
      <c r="SDI979" s="26"/>
      <c r="SDJ979" s="26"/>
      <c r="SDK979" s="26"/>
      <c r="SDL979" s="26"/>
      <c r="SDM979" s="26"/>
      <c r="SDN979" s="26"/>
      <c r="SDO979" s="26"/>
      <c r="SDP979" s="26"/>
      <c r="SDQ979" s="26"/>
      <c r="SDR979" s="26"/>
      <c r="SDS979" s="26"/>
      <c r="SDT979" s="26"/>
      <c r="SDU979" s="26"/>
      <c r="SDV979" s="26"/>
      <c r="SDW979" s="26"/>
      <c r="SDX979" s="26"/>
      <c r="SDY979" s="26"/>
      <c r="SDZ979" s="26"/>
      <c r="SEA979" s="26"/>
      <c r="SEB979" s="26"/>
      <c r="SEC979" s="26"/>
      <c r="SED979" s="26"/>
      <c r="SEE979" s="26"/>
      <c r="SEF979" s="26"/>
      <c r="SEG979" s="26"/>
      <c r="SEH979" s="26"/>
      <c r="SEI979" s="26"/>
      <c r="SEJ979" s="26"/>
      <c r="SEK979" s="26"/>
      <c r="SEL979" s="26"/>
      <c r="SEM979" s="26"/>
      <c r="SEN979" s="26"/>
      <c r="SEO979" s="26"/>
      <c r="SEP979" s="26"/>
      <c r="SEQ979" s="26"/>
      <c r="SER979" s="26"/>
      <c r="SES979" s="26"/>
      <c r="SET979" s="26"/>
      <c r="SEU979" s="26"/>
      <c r="SEV979" s="26"/>
      <c r="SEW979" s="26"/>
      <c r="SEX979" s="26"/>
      <c r="SEY979" s="26"/>
      <c r="SEZ979" s="26"/>
      <c r="SFA979" s="26"/>
      <c r="SFB979" s="26"/>
      <c r="SFC979" s="26"/>
      <c r="SFD979" s="26"/>
      <c r="SFE979" s="26"/>
      <c r="SFF979" s="26"/>
      <c r="SFG979" s="26"/>
      <c r="SFH979" s="26"/>
      <c r="SFI979" s="26"/>
      <c r="SFJ979" s="26"/>
      <c r="SFK979" s="26"/>
      <c r="SFL979" s="26"/>
      <c r="SFM979" s="26"/>
      <c r="SFN979" s="26"/>
      <c r="SFO979" s="26"/>
      <c r="SFP979" s="26"/>
      <c r="SFQ979" s="26"/>
      <c r="SFR979" s="26"/>
      <c r="SFS979" s="26"/>
      <c r="SFT979" s="26"/>
      <c r="SFU979" s="26"/>
      <c r="SFV979" s="26"/>
      <c r="SFW979" s="26"/>
      <c r="SFX979" s="26"/>
      <c r="SFY979" s="26"/>
      <c r="SFZ979" s="26"/>
      <c r="SGA979" s="26"/>
      <c r="SGB979" s="26"/>
      <c r="SGC979" s="26"/>
      <c r="SGD979" s="26"/>
      <c r="SGE979" s="26"/>
      <c r="SGF979" s="26"/>
      <c r="SGG979" s="26"/>
      <c r="SGH979" s="26"/>
      <c r="SGI979" s="26"/>
      <c r="SGJ979" s="26"/>
      <c r="SGK979" s="26"/>
      <c r="SGL979" s="26"/>
      <c r="SGM979" s="26"/>
      <c r="SGN979" s="26"/>
      <c r="SGO979" s="26"/>
      <c r="SGP979" s="26"/>
      <c r="SGQ979" s="26"/>
      <c r="SGR979" s="26"/>
      <c r="SGS979" s="26"/>
      <c r="SGT979" s="26"/>
      <c r="SGU979" s="26"/>
      <c r="SGV979" s="26"/>
      <c r="SGW979" s="26"/>
      <c r="SGX979" s="26"/>
      <c r="SGY979" s="26"/>
      <c r="SGZ979" s="26"/>
      <c r="SHA979" s="26"/>
      <c r="SHB979" s="26"/>
      <c r="SHC979" s="26"/>
      <c r="SHD979" s="26"/>
      <c r="SHE979" s="26"/>
      <c r="SHF979" s="26"/>
      <c r="SHG979" s="26"/>
      <c r="SHH979" s="26"/>
      <c r="SHI979" s="26"/>
      <c r="SHJ979" s="26"/>
      <c r="SHK979" s="26"/>
      <c r="SHL979" s="26"/>
      <c r="SHM979" s="26"/>
      <c r="SHN979" s="26"/>
      <c r="SHO979" s="26"/>
      <c r="SHP979" s="26"/>
      <c r="SHQ979" s="26"/>
      <c r="SHR979" s="26"/>
      <c r="SHS979" s="26"/>
      <c r="SHT979" s="26"/>
      <c r="SHU979" s="26"/>
      <c r="SHV979" s="26"/>
      <c r="SHW979" s="26"/>
      <c r="SHX979" s="26"/>
      <c r="SHY979" s="26"/>
      <c r="SHZ979" s="26"/>
      <c r="SIA979" s="26"/>
      <c r="SIB979" s="26"/>
      <c r="SIC979" s="26"/>
      <c r="SID979" s="26"/>
      <c r="SIE979" s="26"/>
      <c r="SIF979" s="26"/>
      <c r="SIG979" s="26"/>
      <c r="SIH979" s="26"/>
      <c r="SII979" s="26"/>
      <c r="SIJ979" s="26"/>
      <c r="SIK979" s="26"/>
      <c r="SIL979" s="26"/>
      <c r="SIM979" s="26"/>
      <c r="SIN979" s="26"/>
      <c r="SIO979" s="26"/>
      <c r="SIP979" s="26"/>
      <c r="SIQ979" s="26"/>
      <c r="SIR979" s="26"/>
      <c r="SIS979" s="26"/>
      <c r="SIT979" s="26"/>
      <c r="SIU979" s="26"/>
      <c r="SIV979" s="26"/>
      <c r="SIW979" s="26"/>
      <c r="SIX979" s="26"/>
      <c r="SIY979" s="26"/>
      <c r="SIZ979" s="26"/>
      <c r="SJA979" s="26"/>
      <c r="SJB979" s="26"/>
      <c r="SJC979" s="26"/>
      <c r="SJD979" s="26"/>
      <c r="SJE979" s="26"/>
      <c r="SJF979" s="26"/>
      <c r="SJG979" s="26"/>
      <c r="SJH979" s="26"/>
      <c r="SJI979" s="26"/>
      <c r="SJJ979" s="26"/>
      <c r="SJK979" s="26"/>
      <c r="SJL979" s="26"/>
      <c r="SJM979" s="26"/>
      <c r="SJN979" s="26"/>
      <c r="SJO979" s="26"/>
      <c r="SJP979" s="26"/>
      <c r="SJQ979" s="26"/>
      <c r="SJR979" s="26"/>
      <c r="SJS979" s="26"/>
      <c r="SJT979" s="26"/>
      <c r="SJU979" s="26"/>
      <c r="SJV979" s="26"/>
      <c r="SJW979" s="26"/>
      <c r="SJX979" s="26"/>
      <c r="SJY979" s="26"/>
      <c r="SJZ979" s="26"/>
      <c r="SKA979" s="26"/>
      <c r="SKB979" s="26"/>
      <c r="SKC979" s="26"/>
      <c r="SKD979" s="26"/>
      <c r="SKE979" s="26"/>
      <c r="SKF979" s="26"/>
      <c r="SKG979" s="26"/>
      <c r="SKH979" s="26"/>
      <c r="SKI979" s="26"/>
      <c r="SKJ979" s="26"/>
      <c r="SKK979" s="26"/>
      <c r="SKL979" s="26"/>
      <c r="SKM979" s="26"/>
      <c r="SKN979" s="26"/>
      <c r="SKO979" s="26"/>
      <c r="SKP979" s="26"/>
      <c r="SKQ979" s="26"/>
      <c r="SKR979" s="26"/>
      <c r="SKS979" s="26"/>
      <c r="SKT979" s="26"/>
      <c r="SKU979" s="26"/>
      <c r="SKV979" s="26"/>
      <c r="SKW979" s="26"/>
      <c r="SKX979" s="26"/>
      <c r="SKY979" s="26"/>
      <c r="SKZ979" s="26"/>
      <c r="SLA979" s="26"/>
      <c r="SLB979" s="26"/>
      <c r="SLC979" s="26"/>
      <c r="SLD979" s="26"/>
      <c r="SLE979" s="26"/>
      <c r="SLF979" s="26"/>
      <c r="SLG979" s="26"/>
      <c r="SLH979" s="26"/>
      <c r="SLI979" s="26"/>
      <c r="SLJ979" s="26"/>
      <c r="SLK979" s="26"/>
      <c r="SLL979" s="26"/>
      <c r="SLM979" s="26"/>
      <c r="SLN979" s="26"/>
      <c r="SLO979" s="26"/>
      <c r="SLP979" s="26"/>
      <c r="SLQ979" s="26"/>
      <c r="SLR979" s="26"/>
      <c r="SLS979" s="26"/>
      <c r="SLT979" s="26"/>
      <c r="SLU979" s="26"/>
      <c r="SLV979" s="26"/>
      <c r="SLW979" s="26"/>
      <c r="SLX979" s="26"/>
      <c r="SLY979" s="26"/>
      <c r="SLZ979" s="26"/>
      <c r="SMA979" s="26"/>
      <c r="SMB979" s="26"/>
      <c r="SMC979" s="26"/>
      <c r="SMD979" s="26"/>
      <c r="SME979" s="26"/>
      <c r="SMF979" s="26"/>
      <c r="SMG979" s="26"/>
      <c r="SMH979" s="26"/>
      <c r="SMI979" s="26"/>
      <c r="SMJ979" s="26"/>
      <c r="SMK979" s="26"/>
      <c r="SML979" s="26"/>
      <c r="SMM979" s="26"/>
      <c r="SMN979" s="26"/>
      <c r="SMO979" s="26"/>
      <c r="SMP979" s="26"/>
      <c r="SMQ979" s="26"/>
      <c r="SMR979" s="26"/>
      <c r="SMS979" s="26"/>
      <c r="SMT979" s="26"/>
      <c r="SMU979" s="26"/>
      <c r="SMV979" s="26"/>
      <c r="SMW979" s="26"/>
      <c r="SMX979" s="26"/>
      <c r="SMY979" s="26"/>
      <c r="SMZ979" s="26"/>
      <c r="SNA979" s="26"/>
      <c r="SNB979" s="26"/>
      <c r="SNC979" s="26"/>
      <c r="SND979" s="26"/>
      <c r="SNE979" s="26"/>
      <c r="SNF979" s="26"/>
      <c r="SNG979" s="26"/>
      <c r="SNH979" s="26"/>
      <c r="SNI979" s="26"/>
      <c r="SNJ979" s="26"/>
      <c r="SNK979" s="26"/>
      <c r="SNL979" s="26"/>
      <c r="SNM979" s="26"/>
      <c r="SNN979" s="26"/>
      <c r="SNO979" s="26"/>
      <c r="SNP979" s="26"/>
      <c r="SNQ979" s="26"/>
      <c r="SNR979" s="26"/>
      <c r="SNS979" s="26"/>
      <c r="SNT979" s="26"/>
      <c r="SNU979" s="26"/>
      <c r="SNV979" s="26"/>
      <c r="SNW979" s="26"/>
      <c r="SNX979" s="26"/>
      <c r="SNY979" s="26"/>
      <c r="SNZ979" s="26"/>
      <c r="SOA979" s="26"/>
      <c r="SOB979" s="26"/>
      <c r="SOC979" s="26"/>
      <c r="SOD979" s="26"/>
      <c r="SOE979" s="26"/>
      <c r="SOF979" s="26"/>
      <c r="SOG979" s="26"/>
      <c r="SOH979" s="26"/>
      <c r="SOI979" s="26"/>
      <c r="SOJ979" s="26"/>
      <c r="SOK979" s="26"/>
      <c r="SOL979" s="26"/>
      <c r="SOM979" s="26"/>
      <c r="SON979" s="26"/>
      <c r="SOO979" s="26"/>
      <c r="SOP979" s="26"/>
      <c r="SOQ979" s="26"/>
      <c r="SOR979" s="26"/>
      <c r="SOS979" s="26"/>
      <c r="SOT979" s="26"/>
      <c r="SOU979" s="26"/>
      <c r="SOV979" s="26"/>
      <c r="SOW979" s="26"/>
      <c r="SOX979" s="26"/>
      <c r="SOY979" s="26"/>
      <c r="SOZ979" s="26"/>
      <c r="SPA979" s="26"/>
      <c r="SPB979" s="26"/>
      <c r="SPC979" s="26"/>
      <c r="SPD979" s="26"/>
      <c r="SPE979" s="26"/>
      <c r="SPF979" s="26"/>
      <c r="SPG979" s="26"/>
      <c r="SPH979" s="26"/>
      <c r="SPI979" s="26"/>
      <c r="SPJ979" s="26"/>
      <c r="SPK979" s="26"/>
      <c r="SPL979" s="26"/>
      <c r="SPM979" s="26"/>
      <c r="SPN979" s="26"/>
      <c r="SPO979" s="26"/>
      <c r="SPP979" s="26"/>
      <c r="SPQ979" s="26"/>
      <c r="SPR979" s="26"/>
      <c r="SPS979" s="26"/>
      <c r="SPT979" s="26"/>
      <c r="SPU979" s="26"/>
      <c r="SPV979" s="26"/>
      <c r="SPW979" s="26"/>
      <c r="SPX979" s="26"/>
      <c r="SPY979" s="26"/>
      <c r="SPZ979" s="26"/>
      <c r="SQA979" s="26"/>
      <c r="SQB979" s="26"/>
      <c r="SQC979" s="26"/>
      <c r="SQD979" s="26"/>
      <c r="SQE979" s="26"/>
      <c r="SQF979" s="26"/>
      <c r="SQG979" s="26"/>
      <c r="SQH979" s="26"/>
      <c r="SQI979" s="26"/>
      <c r="SQJ979" s="26"/>
      <c r="SQK979" s="26"/>
      <c r="SQL979" s="26"/>
      <c r="SQM979" s="26"/>
      <c r="SQN979" s="26"/>
      <c r="SQO979" s="26"/>
      <c r="SQP979" s="26"/>
      <c r="SQQ979" s="26"/>
      <c r="SQR979" s="26"/>
      <c r="SQS979" s="26"/>
      <c r="SQT979" s="26"/>
      <c r="SQU979" s="26"/>
      <c r="SQV979" s="26"/>
      <c r="SQW979" s="26"/>
      <c r="SQX979" s="26"/>
      <c r="SQY979" s="26"/>
      <c r="SQZ979" s="26"/>
      <c r="SRA979" s="26"/>
      <c r="SRB979" s="26"/>
      <c r="SRC979" s="26"/>
      <c r="SRD979" s="26"/>
      <c r="SRE979" s="26"/>
      <c r="SRF979" s="26"/>
      <c r="SRG979" s="26"/>
      <c r="SRH979" s="26"/>
      <c r="SRI979" s="26"/>
      <c r="SRJ979" s="26"/>
      <c r="SRK979" s="26"/>
      <c r="SRL979" s="26"/>
      <c r="SRM979" s="26"/>
      <c r="SRN979" s="26"/>
      <c r="SRO979" s="26"/>
      <c r="SRP979" s="26"/>
      <c r="SRQ979" s="26"/>
      <c r="SRR979" s="26"/>
      <c r="SRS979" s="26"/>
      <c r="SRT979" s="26"/>
      <c r="SRU979" s="26"/>
      <c r="SRV979" s="26"/>
      <c r="SRW979" s="26"/>
      <c r="SRX979" s="26"/>
      <c r="SRY979" s="26"/>
      <c r="SRZ979" s="26"/>
      <c r="SSA979" s="26"/>
      <c r="SSB979" s="26"/>
      <c r="SSC979" s="26"/>
      <c r="SSD979" s="26"/>
      <c r="SSE979" s="26"/>
      <c r="SSF979" s="26"/>
      <c r="SSG979" s="26"/>
      <c r="SSH979" s="26"/>
      <c r="SSI979" s="26"/>
      <c r="SSJ979" s="26"/>
      <c r="SSK979" s="26"/>
      <c r="SSL979" s="26"/>
      <c r="SSM979" s="26"/>
      <c r="SSN979" s="26"/>
      <c r="SSO979" s="26"/>
      <c r="SSP979" s="26"/>
      <c r="SSQ979" s="26"/>
      <c r="SSR979" s="26"/>
      <c r="SSS979" s="26"/>
      <c r="SST979" s="26"/>
      <c r="SSU979" s="26"/>
      <c r="SSV979" s="26"/>
      <c r="SSW979" s="26"/>
      <c r="SSX979" s="26"/>
      <c r="SSY979" s="26"/>
      <c r="SSZ979" s="26"/>
      <c r="STA979" s="26"/>
      <c r="STB979" s="26"/>
      <c r="STC979" s="26"/>
      <c r="STD979" s="26"/>
      <c r="STE979" s="26"/>
      <c r="STF979" s="26"/>
      <c r="STG979" s="26"/>
      <c r="STH979" s="26"/>
      <c r="STI979" s="26"/>
      <c r="STJ979" s="26"/>
      <c r="STK979" s="26"/>
      <c r="STL979" s="26"/>
      <c r="STM979" s="26"/>
      <c r="STN979" s="26"/>
      <c r="STO979" s="26"/>
      <c r="STP979" s="26"/>
      <c r="STQ979" s="26"/>
      <c r="STR979" s="26"/>
      <c r="STS979" s="26"/>
      <c r="STT979" s="26"/>
      <c r="STU979" s="26"/>
      <c r="STV979" s="26"/>
      <c r="STW979" s="26"/>
      <c r="STX979" s="26"/>
      <c r="STY979" s="26"/>
      <c r="STZ979" s="26"/>
      <c r="SUA979" s="26"/>
      <c r="SUB979" s="26"/>
      <c r="SUC979" s="26"/>
      <c r="SUD979" s="26"/>
      <c r="SUE979" s="26"/>
      <c r="SUF979" s="26"/>
      <c r="SUG979" s="26"/>
      <c r="SUH979" s="26"/>
      <c r="SUI979" s="26"/>
      <c r="SUJ979" s="26"/>
      <c r="SUK979" s="26"/>
      <c r="SUL979" s="26"/>
      <c r="SUM979" s="26"/>
      <c r="SUN979" s="26"/>
      <c r="SUO979" s="26"/>
      <c r="SUP979" s="26"/>
      <c r="SUQ979" s="26"/>
      <c r="SUR979" s="26"/>
      <c r="SUS979" s="26"/>
      <c r="SUT979" s="26"/>
      <c r="SUU979" s="26"/>
      <c r="SUV979" s="26"/>
      <c r="SUW979" s="26"/>
      <c r="SUX979" s="26"/>
      <c r="SUY979" s="26"/>
      <c r="SUZ979" s="26"/>
      <c r="SVA979" s="26"/>
      <c r="SVB979" s="26"/>
      <c r="SVC979" s="26"/>
      <c r="SVD979" s="26"/>
      <c r="SVE979" s="26"/>
      <c r="SVF979" s="26"/>
      <c r="SVG979" s="26"/>
      <c r="SVH979" s="26"/>
      <c r="SVI979" s="26"/>
      <c r="SVJ979" s="26"/>
      <c r="SVK979" s="26"/>
      <c r="SVL979" s="26"/>
      <c r="SVM979" s="26"/>
      <c r="SVN979" s="26"/>
      <c r="SVO979" s="26"/>
      <c r="SVP979" s="26"/>
      <c r="SVQ979" s="26"/>
      <c r="SVR979" s="26"/>
      <c r="SVS979" s="26"/>
      <c r="SVT979" s="26"/>
      <c r="SVU979" s="26"/>
      <c r="SVV979" s="26"/>
      <c r="SVW979" s="26"/>
      <c r="SVX979" s="26"/>
      <c r="SVY979" s="26"/>
      <c r="SVZ979" s="26"/>
      <c r="SWA979" s="26"/>
      <c r="SWB979" s="26"/>
      <c r="SWC979" s="26"/>
      <c r="SWD979" s="26"/>
      <c r="SWE979" s="26"/>
      <c r="SWF979" s="26"/>
      <c r="SWG979" s="26"/>
      <c r="SWH979" s="26"/>
      <c r="SWI979" s="26"/>
      <c r="SWJ979" s="26"/>
      <c r="SWK979" s="26"/>
      <c r="SWL979" s="26"/>
      <c r="SWM979" s="26"/>
      <c r="SWN979" s="26"/>
      <c r="SWO979" s="26"/>
      <c r="SWP979" s="26"/>
      <c r="SWQ979" s="26"/>
      <c r="SWR979" s="26"/>
      <c r="SWS979" s="26"/>
      <c r="SWT979" s="26"/>
      <c r="SWU979" s="26"/>
      <c r="SWV979" s="26"/>
      <c r="SWW979" s="26"/>
      <c r="SWX979" s="26"/>
      <c r="SWY979" s="26"/>
      <c r="SWZ979" s="26"/>
      <c r="SXA979" s="26"/>
      <c r="SXB979" s="26"/>
      <c r="SXC979" s="26"/>
      <c r="SXD979" s="26"/>
      <c r="SXE979" s="26"/>
      <c r="SXF979" s="26"/>
      <c r="SXG979" s="26"/>
      <c r="SXH979" s="26"/>
      <c r="SXI979" s="26"/>
      <c r="SXJ979" s="26"/>
      <c r="SXK979" s="26"/>
      <c r="SXL979" s="26"/>
      <c r="SXM979" s="26"/>
      <c r="SXN979" s="26"/>
      <c r="SXO979" s="26"/>
      <c r="SXP979" s="26"/>
      <c r="SXQ979" s="26"/>
      <c r="SXR979" s="26"/>
      <c r="SXS979" s="26"/>
      <c r="SXT979" s="26"/>
      <c r="SXU979" s="26"/>
      <c r="SXV979" s="26"/>
      <c r="SXW979" s="26"/>
      <c r="SXX979" s="26"/>
      <c r="SXY979" s="26"/>
      <c r="SXZ979" s="26"/>
      <c r="SYA979" s="26"/>
      <c r="SYB979" s="26"/>
      <c r="SYC979" s="26"/>
      <c r="SYD979" s="26"/>
      <c r="SYE979" s="26"/>
      <c r="SYF979" s="26"/>
      <c r="SYG979" s="26"/>
      <c r="SYH979" s="26"/>
      <c r="SYI979" s="26"/>
      <c r="SYJ979" s="26"/>
      <c r="SYK979" s="26"/>
      <c r="SYL979" s="26"/>
      <c r="SYM979" s="26"/>
      <c r="SYN979" s="26"/>
      <c r="SYO979" s="26"/>
      <c r="SYP979" s="26"/>
      <c r="SYQ979" s="26"/>
      <c r="SYR979" s="26"/>
      <c r="SYS979" s="26"/>
      <c r="SYT979" s="26"/>
      <c r="SYU979" s="26"/>
      <c r="SYV979" s="26"/>
      <c r="SYW979" s="26"/>
      <c r="SYX979" s="26"/>
      <c r="SYY979" s="26"/>
      <c r="SYZ979" s="26"/>
      <c r="SZA979" s="26"/>
      <c r="SZB979" s="26"/>
      <c r="SZC979" s="26"/>
      <c r="SZD979" s="26"/>
      <c r="SZE979" s="26"/>
      <c r="SZF979" s="26"/>
      <c r="SZG979" s="26"/>
      <c r="SZH979" s="26"/>
      <c r="SZI979" s="26"/>
      <c r="SZJ979" s="26"/>
      <c r="SZK979" s="26"/>
      <c r="SZL979" s="26"/>
      <c r="SZM979" s="26"/>
      <c r="SZN979" s="26"/>
      <c r="SZO979" s="26"/>
      <c r="SZP979" s="26"/>
      <c r="SZQ979" s="26"/>
      <c r="SZR979" s="26"/>
      <c r="SZS979" s="26"/>
      <c r="SZT979" s="26"/>
      <c r="SZU979" s="26"/>
      <c r="SZV979" s="26"/>
      <c r="SZW979" s="26"/>
      <c r="SZX979" s="26"/>
      <c r="SZY979" s="26"/>
      <c r="SZZ979" s="26"/>
      <c r="TAA979" s="26"/>
      <c r="TAB979" s="26"/>
      <c r="TAC979" s="26"/>
      <c r="TAD979" s="26"/>
      <c r="TAE979" s="26"/>
      <c r="TAF979" s="26"/>
      <c r="TAG979" s="26"/>
      <c r="TAH979" s="26"/>
      <c r="TAI979" s="26"/>
      <c r="TAJ979" s="26"/>
      <c r="TAK979" s="26"/>
      <c r="TAL979" s="26"/>
      <c r="TAM979" s="26"/>
      <c r="TAN979" s="26"/>
      <c r="TAO979" s="26"/>
      <c r="TAP979" s="26"/>
      <c r="TAQ979" s="26"/>
      <c r="TAR979" s="26"/>
      <c r="TAS979" s="26"/>
      <c r="TAT979" s="26"/>
      <c r="TAU979" s="26"/>
      <c r="TAV979" s="26"/>
      <c r="TAW979" s="26"/>
      <c r="TAX979" s="26"/>
      <c r="TAY979" s="26"/>
      <c r="TAZ979" s="26"/>
      <c r="TBA979" s="26"/>
      <c r="TBB979" s="26"/>
      <c r="TBC979" s="26"/>
      <c r="TBD979" s="26"/>
      <c r="TBE979" s="26"/>
      <c r="TBF979" s="26"/>
      <c r="TBG979" s="26"/>
      <c r="TBH979" s="26"/>
      <c r="TBI979" s="26"/>
      <c r="TBJ979" s="26"/>
      <c r="TBK979" s="26"/>
      <c r="TBL979" s="26"/>
      <c r="TBM979" s="26"/>
      <c r="TBN979" s="26"/>
      <c r="TBO979" s="26"/>
      <c r="TBP979" s="26"/>
      <c r="TBQ979" s="26"/>
      <c r="TBR979" s="26"/>
      <c r="TBS979" s="26"/>
      <c r="TBT979" s="26"/>
      <c r="TBU979" s="26"/>
      <c r="TBV979" s="26"/>
      <c r="TBW979" s="26"/>
      <c r="TBX979" s="26"/>
      <c r="TBY979" s="26"/>
      <c r="TBZ979" s="26"/>
      <c r="TCA979" s="26"/>
      <c r="TCB979" s="26"/>
      <c r="TCC979" s="26"/>
      <c r="TCD979" s="26"/>
      <c r="TCE979" s="26"/>
      <c r="TCF979" s="26"/>
      <c r="TCG979" s="26"/>
      <c r="TCH979" s="26"/>
      <c r="TCI979" s="26"/>
      <c r="TCJ979" s="26"/>
      <c r="TCK979" s="26"/>
      <c r="TCL979" s="26"/>
      <c r="TCM979" s="26"/>
      <c r="TCN979" s="26"/>
      <c r="TCO979" s="26"/>
      <c r="TCP979" s="26"/>
      <c r="TCQ979" s="26"/>
      <c r="TCR979" s="26"/>
      <c r="TCS979" s="26"/>
      <c r="TCT979" s="26"/>
      <c r="TCU979" s="26"/>
      <c r="TCV979" s="26"/>
      <c r="TCW979" s="26"/>
      <c r="TCX979" s="26"/>
      <c r="TCY979" s="26"/>
      <c r="TCZ979" s="26"/>
      <c r="TDA979" s="26"/>
      <c r="TDB979" s="26"/>
      <c r="TDC979" s="26"/>
      <c r="TDD979" s="26"/>
      <c r="TDE979" s="26"/>
      <c r="TDF979" s="26"/>
      <c r="TDG979" s="26"/>
      <c r="TDH979" s="26"/>
      <c r="TDI979" s="26"/>
      <c r="TDJ979" s="26"/>
      <c r="TDK979" s="26"/>
      <c r="TDL979" s="26"/>
      <c r="TDM979" s="26"/>
      <c r="TDN979" s="26"/>
      <c r="TDO979" s="26"/>
      <c r="TDP979" s="26"/>
      <c r="TDQ979" s="26"/>
      <c r="TDR979" s="26"/>
      <c r="TDS979" s="26"/>
      <c r="TDT979" s="26"/>
      <c r="TDU979" s="26"/>
      <c r="TDV979" s="26"/>
      <c r="TDW979" s="26"/>
      <c r="TDX979" s="26"/>
      <c r="TDY979" s="26"/>
      <c r="TDZ979" s="26"/>
      <c r="TEA979" s="26"/>
      <c r="TEB979" s="26"/>
      <c r="TEC979" s="26"/>
      <c r="TED979" s="26"/>
      <c r="TEE979" s="26"/>
      <c r="TEF979" s="26"/>
      <c r="TEG979" s="26"/>
      <c r="TEH979" s="26"/>
      <c r="TEI979" s="26"/>
      <c r="TEJ979" s="26"/>
      <c r="TEK979" s="26"/>
      <c r="TEL979" s="26"/>
      <c r="TEM979" s="26"/>
      <c r="TEN979" s="26"/>
      <c r="TEO979" s="26"/>
      <c r="TEP979" s="26"/>
      <c r="TEQ979" s="26"/>
      <c r="TER979" s="26"/>
      <c r="TES979" s="26"/>
      <c r="TET979" s="26"/>
      <c r="TEU979" s="26"/>
      <c r="TEV979" s="26"/>
      <c r="TEW979" s="26"/>
      <c r="TEX979" s="26"/>
      <c r="TEY979" s="26"/>
      <c r="TEZ979" s="26"/>
      <c r="TFA979" s="26"/>
      <c r="TFB979" s="26"/>
      <c r="TFC979" s="26"/>
      <c r="TFD979" s="26"/>
      <c r="TFE979" s="26"/>
      <c r="TFF979" s="26"/>
      <c r="TFG979" s="26"/>
      <c r="TFH979" s="26"/>
      <c r="TFI979" s="26"/>
      <c r="TFJ979" s="26"/>
      <c r="TFK979" s="26"/>
      <c r="TFL979" s="26"/>
      <c r="TFM979" s="26"/>
      <c r="TFN979" s="26"/>
      <c r="TFO979" s="26"/>
      <c r="TFP979" s="26"/>
      <c r="TFQ979" s="26"/>
      <c r="TFR979" s="26"/>
      <c r="TFS979" s="26"/>
      <c r="TFT979" s="26"/>
      <c r="TFU979" s="26"/>
      <c r="TFV979" s="26"/>
      <c r="TFW979" s="26"/>
      <c r="TFX979" s="26"/>
      <c r="TFY979" s="26"/>
      <c r="TFZ979" s="26"/>
      <c r="TGA979" s="26"/>
      <c r="TGB979" s="26"/>
      <c r="TGC979" s="26"/>
      <c r="TGD979" s="26"/>
      <c r="TGE979" s="26"/>
      <c r="TGF979" s="26"/>
      <c r="TGG979" s="26"/>
      <c r="TGH979" s="26"/>
      <c r="TGI979" s="26"/>
      <c r="TGJ979" s="26"/>
      <c r="TGK979" s="26"/>
      <c r="TGL979" s="26"/>
      <c r="TGM979" s="26"/>
      <c r="TGN979" s="26"/>
      <c r="TGO979" s="26"/>
      <c r="TGP979" s="26"/>
      <c r="TGQ979" s="26"/>
      <c r="TGR979" s="26"/>
      <c r="TGS979" s="26"/>
      <c r="TGT979" s="26"/>
      <c r="TGU979" s="26"/>
      <c r="TGV979" s="26"/>
      <c r="TGW979" s="26"/>
      <c r="TGX979" s="26"/>
      <c r="TGY979" s="26"/>
      <c r="TGZ979" s="26"/>
      <c r="THA979" s="26"/>
      <c r="THB979" s="26"/>
      <c r="THC979" s="26"/>
      <c r="THD979" s="26"/>
      <c r="THE979" s="26"/>
      <c r="THF979" s="26"/>
      <c r="THG979" s="26"/>
      <c r="THH979" s="26"/>
      <c r="THI979" s="26"/>
      <c r="THJ979" s="26"/>
      <c r="THK979" s="26"/>
      <c r="THL979" s="26"/>
      <c r="THM979" s="26"/>
      <c r="THN979" s="26"/>
      <c r="THO979" s="26"/>
      <c r="THP979" s="26"/>
      <c r="THQ979" s="26"/>
      <c r="THR979" s="26"/>
      <c r="THS979" s="26"/>
      <c r="THT979" s="26"/>
      <c r="THU979" s="26"/>
      <c r="THV979" s="26"/>
      <c r="THW979" s="26"/>
      <c r="THX979" s="26"/>
      <c r="THY979" s="26"/>
      <c r="THZ979" s="26"/>
      <c r="TIA979" s="26"/>
      <c r="TIB979" s="26"/>
      <c r="TIC979" s="26"/>
      <c r="TID979" s="26"/>
      <c r="TIE979" s="26"/>
      <c r="TIF979" s="26"/>
      <c r="TIG979" s="26"/>
      <c r="TIH979" s="26"/>
      <c r="TII979" s="26"/>
      <c r="TIJ979" s="26"/>
      <c r="TIK979" s="26"/>
      <c r="TIL979" s="26"/>
      <c r="TIM979" s="26"/>
      <c r="TIN979" s="26"/>
      <c r="TIO979" s="26"/>
      <c r="TIP979" s="26"/>
      <c r="TIQ979" s="26"/>
      <c r="TIR979" s="26"/>
      <c r="TIS979" s="26"/>
      <c r="TIT979" s="26"/>
      <c r="TIU979" s="26"/>
      <c r="TIV979" s="26"/>
      <c r="TIW979" s="26"/>
      <c r="TIX979" s="26"/>
      <c r="TIY979" s="26"/>
      <c r="TIZ979" s="26"/>
      <c r="TJA979" s="26"/>
      <c r="TJB979" s="26"/>
      <c r="TJC979" s="26"/>
      <c r="TJD979" s="26"/>
      <c r="TJE979" s="26"/>
      <c r="TJF979" s="26"/>
      <c r="TJG979" s="26"/>
      <c r="TJH979" s="26"/>
      <c r="TJI979" s="26"/>
      <c r="TJJ979" s="26"/>
      <c r="TJK979" s="26"/>
      <c r="TJL979" s="26"/>
      <c r="TJM979" s="26"/>
      <c r="TJN979" s="26"/>
      <c r="TJO979" s="26"/>
      <c r="TJP979" s="26"/>
      <c r="TJQ979" s="26"/>
      <c r="TJR979" s="26"/>
      <c r="TJS979" s="26"/>
      <c r="TJT979" s="26"/>
      <c r="TJU979" s="26"/>
      <c r="TJV979" s="26"/>
      <c r="TJW979" s="26"/>
      <c r="TJX979" s="26"/>
      <c r="TJY979" s="26"/>
      <c r="TJZ979" s="26"/>
      <c r="TKA979" s="26"/>
      <c r="TKB979" s="26"/>
      <c r="TKC979" s="26"/>
      <c r="TKD979" s="26"/>
      <c r="TKE979" s="26"/>
      <c r="TKF979" s="26"/>
      <c r="TKG979" s="26"/>
      <c r="TKH979" s="26"/>
      <c r="TKI979" s="26"/>
      <c r="TKJ979" s="26"/>
      <c r="TKK979" s="26"/>
      <c r="TKL979" s="26"/>
      <c r="TKM979" s="26"/>
      <c r="TKN979" s="26"/>
      <c r="TKO979" s="26"/>
      <c r="TKP979" s="26"/>
      <c r="TKQ979" s="26"/>
      <c r="TKR979" s="26"/>
      <c r="TKS979" s="26"/>
      <c r="TKT979" s="26"/>
      <c r="TKU979" s="26"/>
      <c r="TKV979" s="26"/>
      <c r="TKW979" s="26"/>
      <c r="TKX979" s="26"/>
      <c r="TKY979" s="26"/>
      <c r="TKZ979" s="26"/>
      <c r="TLA979" s="26"/>
      <c r="TLB979" s="26"/>
      <c r="TLC979" s="26"/>
      <c r="TLD979" s="26"/>
      <c r="TLE979" s="26"/>
      <c r="TLF979" s="26"/>
      <c r="TLG979" s="26"/>
      <c r="TLH979" s="26"/>
      <c r="TLI979" s="26"/>
      <c r="TLJ979" s="26"/>
      <c r="TLK979" s="26"/>
      <c r="TLL979" s="26"/>
      <c r="TLM979" s="26"/>
      <c r="TLN979" s="26"/>
      <c r="TLO979" s="26"/>
      <c r="TLP979" s="26"/>
      <c r="TLQ979" s="26"/>
      <c r="TLR979" s="26"/>
      <c r="TLS979" s="26"/>
      <c r="TLT979" s="26"/>
      <c r="TLU979" s="26"/>
      <c r="TLV979" s="26"/>
      <c r="TLW979" s="26"/>
      <c r="TLX979" s="26"/>
      <c r="TLY979" s="26"/>
      <c r="TLZ979" s="26"/>
      <c r="TMA979" s="26"/>
      <c r="TMB979" s="26"/>
      <c r="TMC979" s="26"/>
      <c r="TMD979" s="26"/>
      <c r="TME979" s="26"/>
      <c r="TMF979" s="26"/>
      <c r="TMG979" s="26"/>
      <c r="TMH979" s="26"/>
      <c r="TMI979" s="26"/>
      <c r="TMJ979" s="26"/>
      <c r="TMK979" s="26"/>
      <c r="TML979" s="26"/>
      <c r="TMM979" s="26"/>
      <c r="TMN979" s="26"/>
      <c r="TMO979" s="26"/>
      <c r="TMP979" s="26"/>
      <c r="TMQ979" s="26"/>
      <c r="TMR979" s="26"/>
      <c r="TMS979" s="26"/>
      <c r="TMT979" s="26"/>
      <c r="TMU979" s="26"/>
      <c r="TMV979" s="26"/>
      <c r="TMW979" s="26"/>
      <c r="TMX979" s="26"/>
      <c r="TMY979" s="26"/>
      <c r="TMZ979" s="26"/>
      <c r="TNA979" s="26"/>
      <c r="TNB979" s="26"/>
      <c r="TNC979" s="26"/>
      <c r="TND979" s="26"/>
      <c r="TNE979" s="26"/>
      <c r="TNF979" s="26"/>
      <c r="TNG979" s="26"/>
      <c r="TNH979" s="26"/>
      <c r="TNI979" s="26"/>
      <c r="TNJ979" s="26"/>
      <c r="TNK979" s="26"/>
      <c r="TNL979" s="26"/>
      <c r="TNM979" s="26"/>
      <c r="TNN979" s="26"/>
      <c r="TNO979" s="26"/>
      <c r="TNP979" s="26"/>
      <c r="TNQ979" s="26"/>
      <c r="TNR979" s="26"/>
      <c r="TNS979" s="26"/>
      <c r="TNT979" s="26"/>
      <c r="TNU979" s="26"/>
      <c r="TNV979" s="26"/>
      <c r="TNW979" s="26"/>
      <c r="TNX979" s="26"/>
      <c r="TNY979" s="26"/>
      <c r="TNZ979" s="26"/>
      <c r="TOA979" s="26"/>
      <c r="TOB979" s="26"/>
      <c r="TOC979" s="26"/>
      <c r="TOD979" s="26"/>
      <c r="TOE979" s="26"/>
      <c r="TOF979" s="26"/>
      <c r="TOG979" s="26"/>
      <c r="TOH979" s="26"/>
      <c r="TOI979" s="26"/>
      <c r="TOJ979" s="26"/>
      <c r="TOK979" s="26"/>
      <c r="TOL979" s="26"/>
      <c r="TOM979" s="26"/>
      <c r="TON979" s="26"/>
      <c r="TOO979" s="26"/>
      <c r="TOP979" s="26"/>
      <c r="TOQ979" s="26"/>
      <c r="TOR979" s="26"/>
      <c r="TOS979" s="26"/>
      <c r="TOT979" s="26"/>
      <c r="TOU979" s="26"/>
      <c r="TOV979" s="26"/>
      <c r="TOW979" s="26"/>
      <c r="TOX979" s="26"/>
      <c r="TOY979" s="26"/>
      <c r="TOZ979" s="26"/>
      <c r="TPA979" s="26"/>
      <c r="TPB979" s="26"/>
      <c r="TPC979" s="26"/>
      <c r="TPD979" s="26"/>
      <c r="TPE979" s="26"/>
      <c r="TPF979" s="26"/>
      <c r="TPG979" s="26"/>
      <c r="TPH979" s="26"/>
      <c r="TPI979" s="26"/>
      <c r="TPJ979" s="26"/>
      <c r="TPK979" s="26"/>
      <c r="TPL979" s="26"/>
      <c r="TPM979" s="26"/>
      <c r="TPN979" s="26"/>
      <c r="TPO979" s="26"/>
      <c r="TPP979" s="26"/>
      <c r="TPQ979" s="26"/>
      <c r="TPR979" s="26"/>
      <c r="TPS979" s="26"/>
      <c r="TPT979" s="26"/>
      <c r="TPU979" s="26"/>
      <c r="TPV979" s="26"/>
      <c r="TPW979" s="26"/>
      <c r="TPX979" s="26"/>
      <c r="TPY979" s="26"/>
      <c r="TPZ979" s="26"/>
      <c r="TQA979" s="26"/>
      <c r="TQB979" s="26"/>
      <c r="TQC979" s="26"/>
      <c r="TQD979" s="26"/>
      <c r="TQE979" s="26"/>
      <c r="TQF979" s="26"/>
      <c r="TQG979" s="26"/>
      <c r="TQH979" s="26"/>
      <c r="TQI979" s="26"/>
      <c r="TQJ979" s="26"/>
      <c r="TQK979" s="26"/>
      <c r="TQL979" s="26"/>
      <c r="TQM979" s="26"/>
      <c r="TQN979" s="26"/>
      <c r="TQO979" s="26"/>
      <c r="TQP979" s="26"/>
      <c r="TQQ979" s="26"/>
      <c r="TQR979" s="26"/>
      <c r="TQS979" s="26"/>
      <c r="TQT979" s="26"/>
      <c r="TQU979" s="26"/>
      <c r="TQV979" s="26"/>
      <c r="TQW979" s="26"/>
      <c r="TQX979" s="26"/>
      <c r="TQY979" s="26"/>
      <c r="TQZ979" s="26"/>
      <c r="TRA979" s="26"/>
      <c r="TRB979" s="26"/>
      <c r="TRC979" s="26"/>
      <c r="TRD979" s="26"/>
      <c r="TRE979" s="26"/>
      <c r="TRF979" s="26"/>
      <c r="TRG979" s="26"/>
      <c r="TRH979" s="26"/>
      <c r="TRI979" s="26"/>
      <c r="TRJ979" s="26"/>
      <c r="TRK979" s="26"/>
      <c r="TRL979" s="26"/>
      <c r="TRM979" s="26"/>
      <c r="TRN979" s="26"/>
      <c r="TRO979" s="26"/>
      <c r="TRP979" s="26"/>
      <c r="TRQ979" s="26"/>
      <c r="TRR979" s="26"/>
      <c r="TRS979" s="26"/>
      <c r="TRT979" s="26"/>
      <c r="TRU979" s="26"/>
      <c r="TRV979" s="26"/>
      <c r="TRW979" s="26"/>
      <c r="TRX979" s="26"/>
      <c r="TRY979" s="26"/>
      <c r="TRZ979" s="26"/>
      <c r="TSA979" s="26"/>
      <c r="TSB979" s="26"/>
      <c r="TSC979" s="26"/>
      <c r="TSD979" s="26"/>
      <c r="TSE979" s="26"/>
      <c r="TSF979" s="26"/>
      <c r="TSG979" s="26"/>
      <c r="TSH979" s="26"/>
      <c r="TSI979" s="26"/>
      <c r="TSJ979" s="26"/>
      <c r="TSK979" s="26"/>
      <c r="TSL979" s="26"/>
      <c r="TSM979" s="26"/>
      <c r="TSN979" s="26"/>
      <c r="TSO979" s="26"/>
      <c r="TSP979" s="26"/>
      <c r="TSQ979" s="26"/>
      <c r="TSR979" s="26"/>
      <c r="TSS979" s="26"/>
      <c r="TST979" s="26"/>
      <c r="TSU979" s="26"/>
      <c r="TSV979" s="26"/>
      <c r="TSW979" s="26"/>
      <c r="TSX979" s="26"/>
      <c r="TSY979" s="26"/>
      <c r="TSZ979" s="26"/>
      <c r="TTA979" s="26"/>
      <c r="TTB979" s="26"/>
      <c r="TTC979" s="26"/>
      <c r="TTD979" s="26"/>
      <c r="TTE979" s="26"/>
      <c r="TTF979" s="26"/>
      <c r="TTG979" s="26"/>
      <c r="TTH979" s="26"/>
      <c r="TTI979" s="26"/>
      <c r="TTJ979" s="26"/>
      <c r="TTK979" s="26"/>
      <c r="TTL979" s="26"/>
      <c r="TTM979" s="26"/>
      <c r="TTN979" s="26"/>
      <c r="TTO979" s="26"/>
      <c r="TTP979" s="26"/>
      <c r="TTQ979" s="26"/>
      <c r="TTR979" s="26"/>
      <c r="TTS979" s="26"/>
      <c r="TTT979" s="26"/>
      <c r="TTU979" s="26"/>
      <c r="TTV979" s="26"/>
      <c r="TTW979" s="26"/>
      <c r="TTX979" s="26"/>
      <c r="TTY979" s="26"/>
      <c r="TTZ979" s="26"/>
      <c r="TUA979" s="26"/>
      <c r="TUB979" s="26"/>
      <c r="TUC979" s="26"/>
      <c r="TUD979" s="26"/>
      <c r="TUE979" s="26"/>
      <c r="TUF979" s="26"/>
      <c r="TUG979" s="26"/>
      <c r="TUH979" s="26"/>
      <c r="TUI979" s="26"/>
      <c r="TUJ979" s="26"/>
      <c r="TUK979" s="26"/>
      <c r="TUL979" s="26"/>
      <c r="TUM979" s="26"/>
      <c r="TUN979" s="26"/>
      <c r="TUO979" s="26"/>
      <c r="TUP979" s="26"/>
      <c r="TUQ979" s="26"/>
      <c r="TUR979" s="26"/>
      <c r="TUS979" s="26"/>
      <c r="TUT979" s="26"/>
      <c r="TUU979" s="26"/>
      <c r="TUV979" s="26"/>
      <c r="TUW979" s="26"/>
      <c r="TUX979" s="26"/>
      <c r="TUY979" s="26"/>
      <c r="TUZ979" s="26"/>
      <c r="TVA979" s="26"/>
      <c r="TVB979" s="26"/>
      <c r="TVC979" s="26"/>
      <c r="TVD979" s="26"/>
      <c r="TVE979" s="26"/>
      <c r="TVF979" s="26"/>
      <c r="TVG979" s="26"/>
      <c r="TVH979" s="26"/>
      <c r="TVI979" s="26"/>
      <c r="TVJ979" s="26"/>
      <c r="TVK979" s="26"/>
      <c r="TVL979" s="26"/>
      <c r="TVM979" s="26"/>
      <c r="TVN979" s="26"/>
      <c r="TVO979" s="26"/>
      <c r="TVP979" s="26"/>
      <c r="TVQ979" s="26"/>
      <c r="TVR979" s="26"/>
      <c r="TVS979" s="26"/>
      <c r="TVT979" s="26"/>
      <c r="TVU979" s="26"/>
      <c r="TVV979" s="26"/>
      <c r="TVW979" s="26"/>
      <c r="TVX979" s="26"/>
      <c r="TVY979" s="26"/>
      <c r="TVZ979" s="26"/>
      <c r="TWA979" s="26"/>
      <c r="TWB979" s="26"/>
      <c r="TWC979" s="26"/>
      <c r="TWD979" s="26"/>
      <c r="TWE979" s="26"/>
      <c r="TWF979" s="26"/>
      <c r="TWG979" s="26"/>
      <c r="TWH979" s="26"/>
      <c r="TWI979" s="26"/>
      <c r="TWJ979" s="26"/>
      <c r="TWK979" s="26"/>
      <c r="TWL979" s="26"/>
      <c r="TWM979" s="26"/>
      <c r="TWN979" s="26"/>
      <c r="TWO979" s="26"/>
      <c r="TWP979" s="26"/>
      <c r="TWQ979" s="26"/>
      <c r="TWR979" s="26"/>
      <c r="TWS979" s="26"/>
      <c r="TWT979" s="26"/>
      <c r="TWU979" s="26"/>
      <c r="TWV979" s="26"/>
      <c r="TWW979" s="26"/>
      <c r="TWX979" s="26"/>
      <c r="TWY979" s="26"/>
      <c r="TWZ979" s="26"/>
      <c r="TXA979" s="26"/>
      <c r="TXB979" s="26"/>
      <c r="TXC979" s="26"/>
      <c r="TXD979" s="26"/>
      <c r="TXE979" s="26"/>
      <c r="TXF979" s="26"/>
      <c r="TXG979" s="26"/>
      <c r="TXH979" s="26"/>
      <c r="TXI979" s="26"/>
      <c r="TXJ979" s="26"/>
      <c r="TXK979" s="26"/>
      <c r="TXL979" s="26"/>
      <c r="TXM979" s="26"/>
      <c r="TXN979" s="26"/>
      <c r="TXO979" s="26"/>
      <c r="TXP979" s="26"/>
      <c r="TXQ979" s="26"/>
      <c r="TXR979" s="26"/>
      <c r="TXS979" s="26"/>
      <c r="TXT979" s="26"/>
      <c r="TXU979" s="26"/>
      <c r="TXV979" s="26"/>
      <c r="TXW979" s="26"/>
      <c r="TXX979" s="26"/>
      <c r="TXY979" s="26"/>
      <c r="TXZ979" s="26"/>
      <c r="TYA979" s="26"/>
      <c r="TYB979" s="26"/>
      <c r="TYC979" s="26"/>
      <c r="TYD979" s="26"/>
      <c r="TYE979" s="26"/>
      <c r="TYF979" s="26"/>
      <c r="TYG979" s="26"/>
      <c r="TYH979" s="26"/>
      <c r="TYI979" s="26"/>
      <c r="TYJ979" s="26"/>
      <c r="TYK979" s="26"/>
      <c r="TYL979" s="26"/>
      <c r="TYM979" s="26"/>
      <c r="TYN979" s="26"/>
      <c r="TYO979" s="26"/>
      <c r="TYP979" s="26"/>
      <c r="TYQ979" s="26"/>
      <c r="TYR979" s="26"/>
      <c r="TYS979" s="26"/>
      <c r="TYT979" s="26"/>
      <c r="TYU979" s="26"/>
      <c r="TYV979" s="26"/>
      <c r="TYW979" s="26"/>
      <c r="TYX979" s="26"/>
      <c r="TYY979" s="26"/>
      <c r="TYZ979" s="26"/>
      <c r="TZA979" s="26"/>
      <c r="TZB979" s="26"/>
      <c r="TZC979" s="26"/>
      <c r="TZD979" s="26"/>
      <c r="TZE979" s="26"/>
      <c r="TZF979" s="26"/>
      <c r="TZG979" s="26"/>
      <c r="TZH979" s="26"/>
      <c r="TZI979" s="26"/>
      <c r="TZJ979" s="26"/>
      <c r="TZK979" s="26"/>
      <c r="TZL979" s="26"/>
      <c r="TZM979" s="26"/>
      <c r="TZN979" s="26"/>
      <c r="TZO979" s="26"/>
      <c r="TZP979" s="26"/>
      <c r="TZQ979" s="26"/>
      <c r="TZR979" s="26"/>
      <c r="TZS979" s="26"/>
      <c r="TZT979" s="26"/>
      <c r="TZU979" s="26"/>
      <c r="TZV979" s="26"/>
      <c r="TZW979" s="26"/>
      <c r="TZX979" s="26"/>
      <c r="TZY979" s="26"/>
      <c r="TZZ979" s="26"/>
      <c r="UAA979" s="26"/>
      <c r="UAB979" s="26"/>
      <c r="UAC979" s="26"/>
      <c r="UAD979" s="26"/>
      <c r="UAE979" s="26"/>
      <c r="UAF979" s="26"/>
      <c r="UAG979" s="26"/>
      <c r="UAH979" s="26"/>
      <c r="UAI979" s="26"/>
      <c r="UAJ979" s="26"/>
      <c r="UAK979" s="26"/>
      <c r="UAL979" s="26"/>
      <c r="UAM979" s="26"/>
      <c r="UAN979" s="26"/>
      <c r="UAO979" s="26"/>
      <c r="UAP979" s="26"/>
      <c r="UAQ979" s="26"/>
      <c r="UAR979" s="26"/>
      <c r="UAS979" s="26"/>
      <c r="UAT979" s="26"/>
      <c r="UAU979" s="26"/>
      <c r="UAV979" s="26"/>
      <c r="UAW979" s="26"/>
      <c r="UAX979" s="26"/>
      <c r="UAY979" s="26"/>
      <c r="UAZ979" s="26"/>
      <c r="UBA979" s="26"/>
      <c r="UBB979" s="26"/>
      <c r="UBC979" s="26"/>
      <c r="UBD979" s="26"/>
      <c r="UBE979" s="26"/>
      <c r="UBF979" s="26"/>
      <c r="UBG979" s="26"/>
      <c r="UBH979" s="26"/>
      <c r="UBI979" s="26"/>
      <c r="UBJ979" s="26"/>
      <c r="UBK979" s="26"/>
      <c r="UBL979" s="26"/>
      <c r="UBM979" s="26"/>
      <c r="UBN979" s="26"/>
      <c r="UBO979" s="26"/>
      <c r="UBP979" s="26"/>
      <c r="UBQ979" s="26"/>
      <c r="UBR979" s="26"/>
      <c r="UBS979" s="26"/>
      <c r="UBT979" s="26"/>
      <c r="UBU979" s="26"/>
      <c r="UBV979" s="26"/>
      <c r="UBW979" s="26"/>
      <c r="UBX979" s="26"/>
      <c r="UBY979" s="26"/>
      <c r="UBZ979" s="26"/>
      <c r="UCA979" s="26"/>
      <c r="UCB979" s="26"/>
      <c r="UCC979" s="26"/>
      <c r="UCD979" s="26"/>
      <c r="UCE979" s="26"/>
      <c r="UCF979" s="26"/>
      <c r="UCG979" s="26"/>
      <c r="UCH979" s="26"/>
      <c r="UCI979" s="26"/>
      <c r="UCJ979" s="26"/>
      <c r="UCK979" s="26"/>
      <c r="UCL979" s="26"/>
      <c r="UCM979" s="26"/>
      <c r="UCN979" s="26"/>
      <c r="UCO979" s="26"/>
      <c r="UCP979" s="26"/>
      <c r="UCQ979" s="26"/>
      <c r="UCR979" s="26"/>
      <c r="UCS979" s="26"/>
      <c r="UCT979" s="26"/>
      <c r="UCU979" s="26"/>
      <c r="UCV979" s="26"/>
      <c r="UCW979" s="26"/>
      <c r="UCX979" s="26"/>
      <c r="UCY979" s="26"/>
      <c r="UCZ979" s="26"/>
      <c r="UDA979" s="26"/>
      <c r="UDB979" s="26"/>
      <c r="UDC979" s="26"/>
      <c r="UDD979" s="26"/>
      <c r="UDE979" s="26"/>
      <c r="UDF979" s="26"/>
      <c r="UDG979" s="26"/>
      <c r="UDH979" s="26"/>
      <c r="UDI979" s="26"/>
      <c r="UDJ979" s="26"/>
      <c r="UDK979" s="26"/>
      <c r="UDL979" s="26"/>
      <c r="UDM979" s="26"/>
      <c r="UDN979" s="26"/>
      <c r="UDO979" s="26"/>
      <c r="UDP979" s="26"/>
      <c r="UDQ979" s="26"/>
      <c r="UDR979" s="26"/>
      <c r="UDS979" s="26"/>
      <c r="UDT979" s="26"/>
      <c r="UDU979" s="26"/>
      <c r="UDV979" s="26"/>
      <c r="UDW979" s="26"/>
      <c r="UDX979" s="26"/>
      <c r="UDY979" s="26"/>
      <c r="UDZ979" s="26"/>
      <c r="UEA979" s="26"/>
      <c r="UEB979" s="26"/>
      <c r="UEC979" s="26"/>
      <c r="UED979" s="26"/>
      <c r="UEE979" s="26"/>
      <c r="UEF979" s="26"/>
      <c r="UEG979" s="26"/>
      <c r="UEH979" s="26"/>
      <c r="UEI979" s="26"/>
      <c r="UEJ979" s="26"/>
      <c r="UEK979" s="26"/>
      <c r="UEL979" s="26"/>
      <c r="UEM979" s="26"/>
      <c r="UEN979" s="26"/>
      <c r="UEO979" s="26"/>
      <c r="UEP979" s="26"/>
      <c r="UEQ979" s="26"/>
      <c r="UER979" s="26"/>
      <c r="UES979" s="26"/>
      <c r="UET979" s="26"/>
      <c r="UEU979" s="26"/>
      <c r="UEV979" s="26"/>
      <c r="UEW979" s="26"/>
      <c r="UEX979" s="26"/>
      <c r="UEY979" s="26"/>
      <c r="UEZ979" s="26"/>
      <c r="UFA979" s="26"/>
      <c r="UFB979" s="26"/>
      <c r="UFC979" s="26"/>
      <c r="UFD979" s="26"/>
      <c r="UFE979" s="26"/>
      <c r="UFF979" s="26"/>
      <c r="UFG979" s="26"/>
      <c r="UFH979" s="26"/>
      <c r="UFI979" s="26"/>
      <c r="UFJ979" s="26"/>
      <c r="UFK979" s="26"/>
      <c r="UFL979" s="26"/>
      <c r="UFM979" s="26"/>
      <c r="UFN979" s="26"/>
      <c r="UFO979" s="26"/>
      <c r="UFP979" s="26"/>
      <c r="UFQ979" s="26"/>
      <c r="UFR979" s="26"/>
      <c r="UFS979" s="26"/>
      <c r="UFT979" s="26"/>
      <c r="UFU979" s="26"/>
      <c r="UFV979" s="26"/>
      <c r="UFW979" s="26"/>
      <c r="UFX979" s="26"/>
      <c r="UFY979" s="26"/>
      <c r="UFZ979" s="26"/>
      <c r="UGA979" s="26"/>
      <c r="UGB979" s="26"/>
      <c r="UGC979" s="26"/>
      <c r="UGD979" s="26"/>
      <c r="UGE979" s="26"/>
      <c r="UGF979" s="26"/>
      <c r="UGG979" s="26"/>
      <c r="UGH979" s="26"/>
      <c r="UGI979" s="26"/>
      <c r="UGJ979" s="26"/>
      <c r="UGK979" s="26"/>
      <c r="UGL979" s="26"/>
      <c r="UGM979" s="26"/>
      <c r="UGN979" s="26"/>
      <c r="UGO979" s="26"/>
      <c r="UGP979" s="26"/>
      <c r="UGQ979" s="26"/>
      <c r="UGR979" s="26"/>
      <c r="UGS979" s="26"/>
      <c r="UGT979" s="26"/>
      <c r="UGU979" s="26"/>
      <c r="UGV979" s="26"/>
      <c r="UGW979" s="26"/>
      <c r="UGX979" s="26"/>
      <c r="UGY979" s="26"/>
      <c r="UGZ979" s="26"/>
      <c r="UHA979" s="26"/>
      <c r="UHB979" s="26"/>
      <c r="UHC979" s="26"/>
      <c r="UHD979" s="26"/>
      <c r="UHE979" s="26"/>
      <c r="UHF979" s="26"/>
      <c r="UHG979" s="26"/>
      <c r="UHH979" s="26"/>
      <c r="UHI979" s="26"/>
      <c r="UHJ979" s="26"/>
      <c r="UHK979" s="26"/>
      <c r="UHL979" s="26"/>
      <c r="UHM979" s="26"/>
      <c r="UHN979" s="26"/>
      <c r="UHO979" s="26"/>
      <c r="UHP979" s="26"/>
      <c r="UHQ979" s="26"/>
      <c r="UHR979" s="26"/>
      <c r="UHS979" s="26"/>
      <c r="UHT979" s="26"/>
      <c r="UHU979" s="26"/>
      <c r="UHV979" s="26"/>
      <c r="UHW979" s="26"/>
      <c r="UHX979" s="26"/>
      <c r="UHY979" s="26"/>
      <c r="UHZ979" s="26"/>
      <c r="UIA979" s="26"/>
      <c r="UIB979" s="26"/>
      <c r="UIC979" s="26"/>
      <c r="UID979" s="26"/>
      <c r="UIE979" s="26"/>
      <c r="UIF979" s="26"/>
      <c r="UIG979" s="26"/>
      <c r="UIH979" s="26"/>
      <c r="UII979" s="26"/>
      <c r="UIJ979" s="26"/>
      <c r="UIK979" s="26"/>
      <c r="UIL979" s="26"/>
      <c r="UIM979" s="26"/>
      <c r="UIN979" s="26"/>
      <c r="UIO979" s="26"/>
      <c r="UIP979" s="26"/>
      <c r="UIQ979" s="26"/>
      <c r="UIR979" s="26"/>
      <c r="UIS979" s="26"/>
      <c r="UIT979" s="26"/>
      <c r="UIU979" s="26"/>
      <c r="UIV979" s="26"/>
      <c r="UIW979" s="26"/>
      <c r="UIX979" s="26"/>
      <c r="UIY979" s="26"/>
      <c r="UIZ979" s="26"/>
      <c r="UJA979" s="26"/>
      <c r="UJB979" s="26"/>
      <c r="UJC979" s="26"/>
      <c r="UJD979" s="26"/>
      <c r="UJE979" s="26"/>
      <c r="UJF979" s="26"/>
      <c r="UJG979" s="26"/>
      <c r="UJH979" s="26"/>
      <c r="UJI979" s="26"/>
      <c r="UJJ979" s="26"/>
      <c r="UJK979" s="26"/>
      <c r="UJL979" s="26"/>
      <c r="UJM979" s="26"/>
      <c r="UJN979" s="26"/>
      <c r="UJO979" s="26"/>
      <c r="UJP979" s="26"/>
      <c r="UJQ979" s="26"/>
      <c r="UJR979" s="26"/>
      <c r="UJS979" s="26"/>
      <c r="UJT979" s="26"/>
      <c r="UJU979" s="26"/>
      <c r="UJV979" s="26"/>
      <c r="UJW979" s="26"/>
      <c r="UJX979" s="26"/>
      <c r="UJY979" s="26"/>
      <c r="UJZ979" s="26"/>
      <c r="UKA979" s="26"/>
      <c r="UKB979" s="26"/>
      <c r="UKC979" s="26"/>
      <c r="UKD979" s="26"/>
      <c r="UKE979" s="26"/>
      <c r="UKF979" s="26"/>
      <c r="UKG979" s="26"/>
      <c r="UKH979" s="26"/>
      <c r="UKI979" s="26"/>
      <c r="UKJ979" s="26"/>
      <c r="UKK979" s="26"/>
      <c r="UKL979" s="26"/>
      <c r="UKM979" s="26"/>
      <c r="UKN979" s="26"/>
      <c r="UKO979" s="26"/>
      <c r="UKP979" s="26"/>
      <c r="UKQ979" s="26"/>
      <c r="UKR979" s="26"/>
      <c r="UKS979" s="26"/>
      <c r="UKT979" s="26"/>
      <c r="UKU979" s="26"/>
      <c r="UKV979" s="26"/>
      <c r="UKW979" s="26"/>
      <c r="UKX979" s="26"/>
      <c r="UKY979" s="26"/>
      <c r="UKZ979" s="26"/>
      <c r="ULA979" s="26"/>
      <c r="ULB979" s="26"/>
      <c r="ULC979" s="26"/>
      <c r="ULD979" s="26"/>
      <c r="ULE979" s="26"/>
      <c r="ULF979" s="26"/>
      <c r="ULG979" s="26"/>
      <c r="ULH979" s="26"/>
      <c r="ULI979" s="26"/>
      <c r="ULJ979" s="26"/>
      <c r="ULK979" s="26"/>
      <c r="ULL979" s="26"/>
      <c r="ULM979" s="26"/>
      <c r="ULN979" s="26"/>
      <c r="ULO979" s="26"/>
      <c r="ULP979" s="26"/>
      <c r="ULQ979" s="26"/>
      <c r="ULR979" s="26"/>
      <c r="ULS979" s="26"/>
      <c r="ULT979" s="26"/>
      <c r="ULU979" s="26"/>
      <c r="ULV979" s="26"/>
      <c r="ULW979" s="26"/>
      <c r="ULX979" s="26"/>
      <c r="ULY979" s="26"/>
      <c r="ULZ979" s="26"/>
      <c r="UMA979" s="26"/>
      <c r="UMB979" s="26"/>
      <c r="UMC979" s="26"/>
      <c r="UMD979" s="26"/>
      <c r="UME979" s="26"/>
      <c r="UMF979" s="26"/>
      <c r="UMG979" s="26"/>
      <c r="UMH979" s="26"/>
      <c r="UMI979" s="26"/>
      <c r="UMJ979" s="26"/>
      <c r="UMK979" s="26"/>
      <c r="UML979" s="26"/>
      <c r="UMM979" s="26"/>
      <c r="UMN979" s="26"/>
      <c r="UMO979" s="26"/>
      <c r="UMP979" s="26"/>
      <c r="UMQ979" s="26"/>
      <c r="UMR979" s="26"/>
      <c r="UMS979" s="26"/>
      <c r="UMT979" s="26"/>
      <c r="UMU979" s="26"/>
      <c r="UMV979" s="26"/>
      <c r="UMW979" s="26"/>
      <c r="UMX979" s="26"/>
      <c r="UMY979" s="26"/>
      <c r="UMZ979" s="26"/>
      <c r="UNA979" s="26"/>
      <c r="UNB979" s="26"/>
      <c r="UNC979" s="26"/>
      <c r="UND979" s="26"/>
      <c r="UNE979" s="26"/>
      <c r="UNF979" s="26"/>
      <c r="UNG979" s="26"/>
      <c r="UNH979" s="26"/>
      <c r="UNI979" s="26"/>
      <c r="UNJ979" s="26"/>
      <c r="UNK979" s="26"/>
      <c r="UNL979" s="26"/>
      <c r="UNM979" s="26"/>
      <c r="UNN979" s="26"/>
      <c r="UNO979" s="26"/>
      <c r="UNP979" s="26"/>
      <c r="UNQ979" s="26"/>
      <c r="UNR979" s="26"/>
      <c r="UNS979" s="26"/>
      <c r="UNT979" s="26"/>
      <c r="UNU979" s="26"/>
      <c r="UNV979" s="26"/>
      <c r="UNW979" s="26"/>
      <c r="UNX979" s="26"/>
      <c r="UNY979" s="26"/>
      <c r="UNZ979" s="26"/>
      <c r="UOA979" s="26"/>
      <c r="UOB979" s="26"/>
      <c r="UOC979" s="26"/>
      <c r="UOD979" s="26"/>
      <c r="UOE979" s="26"/>
      <c r="UOF979" s="26"/>
      <c r="UOG979" s="26"/>
      <c r="UOH979" s="26"/>
      <c r="UOI979" s="26"/>
      <c r="UOJ979" s="26"/>
      <c r="UOK979" s="26"/>
      <c r="UOL979" s="26"/>
      <c r="UOM979" s="26"/>
      <c r="UON979" s="26"/>
      <c r="UOO979" s="26"/>
      <c r="UOP979" s="26"/>
      <c r="UOQ979" s="26"/>
      <c r="UOR979" s="26"/>
      <c r="UOS979" s="26"/>
      <c r="UOT979" s="26"/>
      <c r="UOU979" s="26"/>
      <c r="UOV979" s="26"/>
      <c r="UOW979" s="26"/>
      <c r="UOX979" s="26"/>
      <c r="UOY979" s="26"/>
      <c r="UOZ979" s="26"/>
      <c r="UPA979" s="26"/>
      <c r="UPB979" s="26"/>
      <c r="UPC979" s="26"/>
      <c r="UPD979" s="26"/>
      <c r="UPE979" s="26"/>
      <c r="UPF979" s="26"/>
      <c r="UPG979" s="26"/>
      <c r="UPH979" s="26"/>
      <c r="UPI979" s="26"/>
      <c r="UPJ979" s="26"/>
      <c r="UPK979" s="26"/>
      <c r="UPL979" s="26"/>
      <c r="UPM979" s="26"/>
      <c r="UPN979" s="26"/>
      <c r="UPO979" s="26"/>
      <c r="UPP979" s="26"/>
      <c r="UPQ979" s="26"/>
      <c r="UPR979" s="26"/>
      <c r="UPS979" s="26"/>
      <c r="UPT979" s="26"/>
      <c r="UPU979" s="26"/>
      <c r="UPV979" s="26"/>
      <c r="UPW979" s="26"/>
      <c r="UPX979" s="26"/>
      <c r="UPY979" s="26"/>
      <c r="UPZ979" s="26"/>
      <c r="UQA979" s="26"/>
      <c r="UQB979" s="26"/>
      <c r="UQC979" s="26"/>
      <c r="UQD979" s="26"/>
      <c r="UQE979" s="26"/>
      <c r="UQF979" s="26"/>
      <c r="UQG979" s="26"/>
      <c r="UQH979" s="26"/>
      <c r="UQI979" s="26"/>
      <c r="UQJ979" s="26"/>
      <c r="UQK979" s="26"/>
      <c r="UQL979" s="26"/>
      <c r="UQM979" s="26"/>
      <c r="UQN979" s="26"/>
      <c r="UQO979" s="26"/>
      <c r="UQP979" s="26"/>
      <c r="UQQ979" s="26"/>
      <c r="UQR979" s="26"/>
      <c r="UQS979" s="26"/>
      <c r="UQT979" s="26"/>
      <c r="UQU979" s="26"/>
      <c r="UQV979" s="26"/>
      <c r="UQW979" s="26"/>
      <c r="UQX979" s="26"/>
      <c r="UQY979" s="26"/>
      <c r="UQZ979" s="26"/>
      <c r="URA979" s="26"/>
      <c r="URB979" s="26"/>
      <c r="URC979" s="26"/>
      <c r="URD979" s="26"/>
      <c r="URE979" s="26"/>
      <c r="URF979" s="26"/>
      <c r="URG979" s="26"/>
      <c r="URH979" s="26"/>
      <c r="URI979" s="26"/>
      <c r="URJ979" s="26"/>
      <c r="URK979" s="26"/>
      <c r="URL979" s="26"/>
      <c r="URM979" s="26"/>
      <c r="URN979" s="26"/>
      <c r="URO979" s="26"/>
      <c r="URP979" s="26"/>
      <c r="URQ979" s="26"/>
      <c r="URR979" s="26"/>
      <c r="URS979" s="26"/>
      <c r="URT979" s="26"/>
      <c r="URU979" s="26"/>
      <c r="URV979" s="26"/>
      <c r="URW979" s="26"/>
      <c r="URX979" s="26"/>
      <c r="URY979" s="26"/>
      <c r="URZ979" s="26"/>
      <c r="USA979" s="26"/>
      <c r="USB979" s="26"/>
      <c r="USC979" s="26"/>
      <c r="USD979" s="26"/>
      <c r="USE979" s="26"/>
      <c r="USF979" s="26"/>
      <c r="USG979" s="26"/>
      <c r="USH979" s="26"/>
      <c r="USI979" s="26"/>
      <c r="USJ979" s="26"/>
      <c r="USK979" s="26"/>
      <c r="USL979" s="26"/>
      <c r="USM979" s="26"/>
      <c r="USN979" s="26"/>
      <c r="USO979" s="26"/>
      <c r="USP979" s="26"/>
      <c r="USQ979" s="26"/>
      <c r="USR979" s="26"/>
      <c r="USS979" s="26"/>
      <c r="UST979" s="26"/>
      <c r="USU979" s="26"/>
      <c r="USV979" s="26"/>
      <c r="USW979" s="26"/>
      <c r="USX979" s="26"/>
      <c r="USY979" s="26"/>
      <c r="USZ979" s="26"/>
      <c r="UTA979" s="26"/>
      <c r="UTB979" s="26"/>
      <c r="UTC979" s="26"/>
      <c r="UTD979" s="26"/>
      <c r="UTE979" s="26"/>
      <c r="UTF979" s="26"/>
      <c r="UTG979" s="26"/>
      <c r="UTH979" s="26"/>
      <c r="UTI979" s="26"/>
      <c r="UTJ979" s="26"/>
      <c r="UTK979" s="26"/>
      <c r="UTL979" s="26"/>
      <c r="UTM979" s="26"/>
      <c r="UTN979" s="26"/>
      <c r="UTO979" s="26"/>
      <c r="UTP979" s="26"/>
      <c r="UTQ979" s="26"/>
      <c r="UTR979" s="26"/>
      <c r="UTS979" s="26"/>
      <c r="UTT979" s="26"/>
      <c r="UTU979" s="26"/>
      <c r="UTV979" s="26"/>
      <c r="UTW979" s="26"/>
      <c r="UTX979" s="26"/>
      <c r="UTY979" s="26"/>
      <c r="UTZ979" s="26"/>
      <c r="UUA979" s="26"/>
      <c r="UUB979" s="26"/>
      <c r="UUC979" s="26"/>
      <c r="UUD979" s="26"/>
      <c r="UUE979" s="26"/>
      <c r="UUF979" s="26"/>
      <c r="UUG979" s="26"/>
      <c r="UUH979" s="26"/>
      <c r="UUI979" s="26"/>
      <c r="UUJ979" s="26"/>
      <c r="UUK979" s="26"/>
      <c r="UUL979" s="26"/>
      <c r="UUM979" s="26"/>
      <c r="UUN979" s="26"/>
      <c r="UUO979" s="26"/>
      <c r="UUP979" s="26"/>
      <c r="UUQ979" s="26"/>
      <c r="UUR979" s="26"/>
      <c r="UUS979" s="26"/>
      <c r="UUT979" s="26"/>
      <c r="UUU979" s="26"/>
      <c r="UUV979" s="26"/>
      <c r="UUW979" s="26"/>
      <c r="UUX979" s="26"/>
      <c r="UUY979" s="26"/>
      <c r="UUZ979" s="26"/>
      <c r="UVA979" s="26"/>
      <c r="UVB979" s="26"/>
      <c r="UVC979" s="26"/>
      <c r="UVD979" s="26"/>
      <c r="UVE979" s="26"/>
      <c r="UVF979" s="26"/>
      <c r="UVG979" s="26"/>
      <c r="UVH979" s="26"/>
      <c r="UVI979" s="26"/>
      <c r="UVJ979" s="26"/>
      <c r="UVK979" s="26"/>
      <c r="UVL979" s="26"/>
      <c r="UVM979" s="26"/>
      <c r="UVN979" s="26"/>
      <c r="UVO979" s="26"/>
      <c r="UVP979" s="26"/>
      <c r="UVQ979" s="26"/>
      <c r="UVR979" s="26"/>
      <c r="UVS979" s="26"/>
      <c r="UVT979" s="26"/>
      <c r="UVU979" s="26"/>
      <c r="UVV979" s="26"/>
      <c r="UVW979" s="26"/>
      <c r="UVX979" s="26"/>
      <c r="UVY979" s="26"/>
      <c r="UVZ979" s="26"/>
      <c r="UWA979" s="26"/>
      <c r="UWB979" s="26"/>
      <c r="UWC979" s="26"/>
      <c r="UWD979" s="26"/>
      <c r="UWE979" s="26"/>
      <c r="UWF979" s="26"/>
      <c r="UWG979" s="26"/>
      <c r="UWH979" s="26"/>
      <c r="UWI979" s="26"/>
      <c r="UWJ979" s="26"/>
      <c r="UWK979" s="26"/>
      <c r="UWL979" s="26"/>
      <c r="UWM979" s="26"/>
      <c r="UWN979" s="26"/>
      <c r="UWO979" s="26"/>
      <c r="UWP979" s="26"/>
      <c r="UWQ979" s="26"/>
      <c r="UWR979" s="26"/>
      <c r="UWS979" s="26"/>
      <c r="UWT979" s="26"/>
      <c r="UWU979" s="26"/>
      <c r="UWV979" s="26"/>
      <c r="UWW979" s="26"/>
      <c r="UWX979" s="26"/>
      <c r="UWY979" s="26"/>
      <c r="UWZ979" s="26"/>
      <c r="UXA979" s="26"/>
      <c r="UXB979" s="26"/>
      <c r="UXC979" s="26"/>
      <c r="UXD979" s="26"/>
      <c r="UXE979" s="26"/>
      <c r="UXF979" s="26"/>
      <c r="UXG979" s="26"/>
      <c r="UXH979" s="26"/>
      <c r="UXI979" s="26"/>
      <c r="UXJ979" s="26"/>
      <c r="UXK979" s="26"/>
      <c r="UXL979" s="26"/>
      <c r="UXM979" s="26"/>
      <c r="UXN979" s="26"/>
      <c r="UXO979" s="26"/>
      <c r="UXP979" s="26"/>
      <c r="UXQ979" s="26"/>
      <c r="UXR979" s="26"/>
      <c r="UXS979" s="26"/>
      <c r="UXT979" s="26"/>
      <c r="UXU979" s="26"/>
      <c r="UXV979" s="26"/>
      <c r="UXW979" s="26"/>
      <c r="UXX979" s="26"/>
      <c r="UXY979" s="26"/>
      <c r="UXZ979" s="26"/>
      <c r="UYA979" s="26"/>
      <c r="UYB979" s="26"/>
      <c r="UYC979" s="26"/>
      <c r="UYD979" s="26"/>
      <c r="UYE979" s="26"/>
      <c r="UYF979" s="26"/>
      <c r="UYG979" s="26"/>
      <c r="UYH979" s="26"/>
      <c r="UYI979" s="26"/>
      <c r="UYJ979" s="26"/>
      <c r="UYK979" s="26"/>
      <c r="UYL979" s="26"/>
      <c r="UYM979" s="26"/>
      <c r="UYN979" s="26"/>
      <c r="UYO979" s="26"/>
      <c r="UYP979" s="26"/>
      <c r="UYQ979" s="26"/>
      <c r="UYR979" s="26"/>
      <c r="UYS979" s="26"/>
      <c r="UYT979" s="26"/>
      <c r="UYU979" s="26"/>
      <c r="UYV979" s="26"/>
      <c r="UYW979" s="26"/>
      <c r="UYX979" s="26"/>
      <c r="UYY979" s="26"/>
      <c r="UYZ979" s="26"/>
      <c r="UZA979" s="26"/>
      <c r="UZB979" s="26"/>
      <c r="UZC979" s="26"/>
      <c r="UZD979" s="26"/>
      <c r="UZE979" s="26"/>
      <c r="UZF979" s="26"/>
      <c r="UZG979" s="26"/>
      <c r="UZH979" s="26"/>
      <c r="UZI979" s="26"/>
      <c r="UZJ979" s="26"/>
      <c r="UZK979" s="26"/>
      <c r="UZL979" s="26"/>
      <c r="UZM979" s="26"/>
      <c r="UZN979" s="26"/>
      <c r="UZO979" s="26"/>
      <c r="UZP979" s="26"/>
      <c r="UZQ979" s="26"/>
      <c r="UZR979" s="26"/>
      <c r="UZS979" s="26"/>
      <c r="UZT979" s="26"/>
      <c r="UZU979" s="26"/>
      <c r="UZV979" s="26"/>
      <c r="UZW979" s="26"/>
      <c r="UZX979" s="26"/>
      <c r="UZY979" s="26"/>
      <c r="UZZ979" s="26"/>
      <c r="VAA979" s="26"/>
      <c r="VAB979" s="26"/>
      <c r="VAC979" s="26"/>
      <c r="VAD979" s="26"/>
      <c r="VAE979" s="26"/>
      <c r="VAF979" s="26"/>
      <c r="VAG979" s="26"/>
      <c r="VAH979" s="26"/>
      <c r="VAI979" s="26"/>
      <c r="VAJ979" s="26"/>
      <c r="VAK979" s="26"/>
      <c r="VAL979" s="26"/>
      <c r="VAM979" s="26"/>
      <c r="VAN979" s="26"/>
      <c r="VAO979" s="26"/>
      <c r="VAP979" s="26"/>
      <c r="VAQ979" s="26"/>
      <c r="VAR979" s="26"/>
      <c r="VAS979" s="26"/>
      <c r="VAT979" s="26"/>
      <c r="VAU979" s="26"/>
      <c r="VAV979" s="26"/>
      <c r="VAW979" s="26"/>
      <c r="VAX979" s="26"/>
      <c r="VAY979" s="26"/>
      <c r="VAZ979" s="26"/>
      <c r="VBA979" s="26"/>
      <c r="VBB979" s="26"/>
      <c r="VBC979" s="26"/>
      <c r="VBD979" s="26"/>
      <c r="VBE979" s="26"/>
      <c r="VBF979" s="26"/>
      <c r="VBG979" s="26"/>
      <c r="VBH979" s="26"/>
      <c r="VBI979" s="26"/>
      <c r="VBJ979" s="26"/>
      <c r="VBK979" s="26"/>
      <c r="VBL979" s="26"/>
      <c r="VBM979" s="26"/>
      <c r="VBN979" s="26"/>
      <c r="VBO979" s="26"/>
      <c r="VBP979" s="26"/>
      <c r="VBQ979" s="26"/>
      <c r="VBR979" s="26"/>
      <c r="VBS979" s="26"/>
      <c r="VBT979" s="26"/>
      <c r="VBU979" s="26"/>
      <c r="VBV979" s="26"/>
      <c r="VBW979" s="26"/>
      <c r="VBX979" s="26"/>
      <c r="VBY979" s="26"/>
      <c r="VBZ979" s="26"/>
      <c r="VCA979" s="26"/>
      <c r="VCB979" s="26"/>
      <c r="VCC979" s="26"/>
      <c r="VCD979" s="26"/>
      <c r="VCE979" s="26"/>
      <c r="VCF979" s="26"/>
      <c r="VCG979" s="26"/>
      <c r="VCH979" s="26"/>
      <c r="VCI979" s="26"/>
      <c r="VCJ979" s="26"/>
      <c r="VCK979" s="26"/>
      <c r="VCL979" s="26"/>
      <c r="VCM979" s="26"/>
      <c r="VCN979" s="26"/>
      <c r="VCO979" s="26"/>
      <c r="VCP979" s="26"/>
      <c r="VCQ979" s="26"/>
      <c r="VCR979" s="26"/>
      <c r="VCS979" s="26"/>
      <c r="VCT979" s="26"/>
      <c r="VCU979" s="26"/>
      <c r="VCV979" s="26"/>
      <c r="VCW979" s="26"/>
      <c r="VCX979" s="26"/>
      <c r="VCY979" s="26"/>
      <c r="VCZ979" s="26"/>
      <c r="VDA979" s="26"/>
      <c r="VDB979" s="26"/>
      <c r="VDC979" s="26"/>
      <c r="VDD979" s="26"/>
      <c r="VDE979" s="26"/>
      <c r="VDF979" s="26"/>
      <c r="VDG979" s="26"/>
      <c r="VDH979" s="26"/>
      <c r="VDI979" s="26"/>
      <c r="VDJ979" s="26"/>
      <c r="VDK979" s="26"/>
      <c r="VDL979" s="26"/>
      <c r="VDM979" s="26"/>
      <c r="VDN979" s="26"/>
      <c r="VDO979" s="26"/>
      <c r="VDP979" s="26"/>
      <c r="VDQ979" s="26"/>
      <c r="VDR979" s="26"/>
      <c r="VDS979" s="26"/>
      <c r="VDT979" s="26"/>
      <c r="VDU979" s="26"/>
      <c r="VDV979" s="26"/>
      <c r="VDW979" s="26"/>
      <c r="VDX979" s="26"/>
      <c r="VDY979" s="26"/>
      <c r="VDZ979" s="26"/>
      <c r="VEA979" s="26"/>
      <c r="VEB979" s="26"/>
      <c r="VEC979" s="26"/>
      <c r="VED979" s="26"/>
      <c r="VEE979" s="26"/>
      <c r="VEF979" s="26"/>
      <c r="VEG979" s="26"/>
      <c r="VEH979" s="26"/>
      <c r="VEI979" s="26"/>
      <c r="VEJ979" s="26"/>
      <c r="VEK979" s="26"/>
      <c r="VEL979" s="26"/>
      <c r="VEM979" s="26"/>
      <c r="VEN979" s="26"/>
      <c r="VEO979" s="26"/>
      <c r="VEP979" s="26"/>
      <c r="VEQ979" s="26"/>
      <c r="VER979" s="26"/>
      <c r="VES979" s="26"/>
      <c r="VET979" s="26"/>
      <c r="VEU979" s="26"/>
      <c r="VEV979" s="26"/>
      <c r="VEW979" s="26"/>
      <c r="VEX979" s="26"/>
      <c r="VEY979" s="26"/>
      <c r="VEZ979" s="26"/>
      <c r="VFA979" s="26"/>
      <c r="VFB979" s="26"/>
      <c r="VFC979" s="26"/>
      <c r="VFD979" s="26"/>
      <c r="VFE979" s="26"/>
      <c r="VFF979" s="26"/>
      <c r="VFG979" s="26"/>
      <c r="VFH979" s="26"/>
      <c r="VFI979" s="26"/>
      <c r="VFJ979" s="26"/>
      <c r="VFK979" s="26"/>
      <c r="VFL979" s="26"/>
      <c r="VFM979" s="26"/>
      <c r="VFN979" s="26"/>
      <c r="VFO979" s="26"/>
      <c r="VFP979" s="26"/>
      <c r="VFQ979" s="26"/>
      <c r="VFR979" s="26"/>
      <c r="VFS979" s="26"/>
      <c r="VFT979" s="26"/>
      <c r="VFU979" s="26"/>
      <c r="VFV979" s="26"/>
      <c r="VFW979" s="26"/>
      <c r="VFX979" s="26"/>
      <c r="VFY979" s="26"/>
      <c r="VFZ979" s="26"/>
      <c r="VGA979" s="26"/>
      <c r="VGB979" s="26"/>
      <c r="VGC979" s="26"/>
      <c r="VGD979" s="26"/>
      <c r="VGE979" s="26"/>
      <c r="VGF979" s="26"/>
      <c r="VGG979" s="26"/>
      <c r="VGH979" s="26"/>
      <c r="VGI979" s="26"/>
      <c r="VGJ979" s="26"/>
      <c r="VGK979" s="26"/>
      <c r="VGL979" s="26"/>
      <c r="VGM979" s="26"/>
      <c r="VGN979" s="26"/>
      <c r="VGO979" s="26"/>
      <c r="VGP979" s="26"/>
      <c r="VGQ979" s="26"/>
      <c r="VGR979" s="26"/>
      <c r="VGS979" s="26"/>
      <c r="VGT979" s="26"/>
      <c r="VGU979" s="26"/>
      <c r="VGV979" s="26"/>
      <c r="VGW979" s="26"/>
      <c r="VGX979" s="26"/>
      <c r="VGY979" s="26"/>
      <c r="VGZ979" s="26"/>
      <c r="VHA979" s="26"/>
      <c r="VHB979" s="26"/>
      <c r="VHC979" s="26"/>
      <c r="VHD979" s="26"/>
      <c r="VHE979" s="26"/>
      <c r="VHF979" s="26"/>
      <c r="VHG979" s="26"/>
      <c r="VHH979" s="26"/>
      <c r="VHI979" s="26"/>
      <c r="VHJ979" s="26"/>
      <c r="VHK979" s="26"/>
      <c r="VHL979" s="26"/>
      <c r="VHM979" s="26"/>
      <c r="VHN979" s="26"/>
      <c r="VHO979" s="26"/>
      <c r="VHP979" s="26"/>
      <c r="VHQ979" s="26"/>
      <c r="VHR979" s="26"/>
      <c r="VHS979" s="26"/>
      <c r="VHT979" s="26"/>
      <c r="VHU979" s="26"/>
      <c r="VHV979" s="26"/>
      <c r="VHW979" s="26"/>
      <c r="VHX979" s="26"/>
      <c r="VHY979" s="26"/>
      <c r="VHZ979" s="26"/>
      <c r="VIA979" s="26"/>
      <c r="VIB979" s="26"/>
      <c r="VIC979" s="26"/>
      <c r="VID979" s="26"/>
      <c r="VIE979" s="26"/>
      <c r="VIF979" s="26"/>
      <c r="VIG979" s="26"/>
      <c r="VIH979" s="26"/>
      <c r="VII979" s="26"/>
      <c r="VIJ979" s="26"/>
      <c r="VIK979" s="26"/>
      <c r="VIL979" s="26"/>
      <c r="VIM979" s="26"/>
      <c r="VIN979" s="26"/>
      <c r="VIO979" s="26"/>
      <c r="VIP979" s="26"/>
      <c r="VIQ979" s="26"/>
      <c r="VIR979" s="26"/>
      <c r="VIS979" s="26"/>
      <c r="VIT979" s="26"/>
      <c r="VIU979" s="26"/>
      <c r="VIV979" s="26"/>
      <c r="VIW979" s="26"/>
      <c r="VIX979" s="26"/>
      <c r="VIY979" s="26"/>
      <c r="VIZ979" s="26"/>
      <c r="VJA979" s="26"/>
      <c r="VJB979" s="26"/>
      <c r="VJC979" s="26"/>
      <c r="VJD979" s="26"/>
      <c r="VJE979" s="26"/>
      <c r="VJF979" s="26"/>
      <c r="VJG979" s="26"/>
      <c r="VJH979" s="26"/>
      <c r="VJI979" s="26"/>
      <c r="VJJ979" s="26"/>
      <c r="VJK979" s="26"/>
      <c r="VJL979" s="26"/>
      <c r="VJM979" s="26"/>
      <c r="VJN979" s="26"/>
      <c r="VJO979" s="26"/>
      <c r="VJP979" s="26"/>
      <c r="VJQ979" s="26"/>
      <c r="VJR979" s="26"/>
      <c r="VJS979" s="26"/>
      <c r="VJT979" s="26"/>
      <c r="VJU979" s="26"/>
      <c r="VJV979" s="26"/>
      <c r="VJW979" s="26"/>
      <c r="VJX979" s="26"/>
      <c r="VJY979" s="26"/>
      <c r="VJZ979" s="26"/>
      <c r="VKA979" s="26"/>
      <c r="VKB979" s="26"/>
      <c r="VKC979" s="26"/>
      <c r="VKD979" s="26"/>
      <c r="VKE979" s="26"/>
      <c r="VKF979" s="26"/>
      <c r="VKG979" s="26"/>
      <c r="VKH979" s="26"/>
      <c r="VKI979" s="26"/>
      <c r="VKJ979" s="26"/>
      <c r="VKK979" s="26"/>
      <c r="VKL979" s="26"/>
      <c r="VKM979" s="26"/>
      <c r="VKN979" s="26"/>
      <c r="VKO979" s="26"/>
      <c r="VKP979" s="26"/>
      <c r="VKQ979" s="26"/>
      <c r="VKR979" s="26"/>
      <c r="VKS979" s="26"/>
      <c r="VKT979" s="26"/>
      <c r="VKU979" s="26"/>
      <c r="VKV979" s="26"/>
      <c r="VKW979" s="26"/>
      <c r="VKX979" s="26"/>
      <c r="VKY979" s="26"/>
      <c r="VKZ979" s="26"/>
      <c r="VLA979" s="26"/>
      <c r="VLB979" s="26"/>
      <c r="VLC979" s="26"/>
      <c r="VLD979" s="26"/>
      <c r="VLE979" s="26"/>
      <c r="VLF979" s="26"/>
      <c r="VLG979" s="26"/>
      <c r="VLH979" s="26"/>
      <c r="VLI979" s="26"/>
      <c r="VLJ979" s="26"/>
      <c r="VLK979" s="26"/>
      <c r="VLL979" s="26"/>
      <c r="VLM979" s="26"/>
      <c r="VLN979" s="26"/>
      <c r="VLO979" s="26"/>
      <c r="VLP979" s="26"/>
      <c r="VLQ979" s="26"/>
      <c r="VLR979" s="26"/>
      <c r="VLS979" s="26"/>
      <c r="VLT979" s="26"/>
      <c r="VLU979" s="26"/>
      <c r="VLV979" s="26"/>
      <c r="VLW979" s="26"/>
      <c r="VLX979" s="26"/>
      <c r="VLY979" s="26"/>
      <c r="VLZ979" s="26"/>
      <c r="VMA979" s="26"/>
      <c r="VMB979" s="26"/>
      <c r="VMC979" s="26"/>
      <c r="VMD979" s="26"/>
      <c r="VME979" s="26"/>
      <c r="VMF979" s="26"/>
      <c r="VMG979" s="26"/>
      <c r="VMH979" s="26"/>
      <c r="VMI979" s="26"/>
      <c r="VMJ979" s="26"/>
      <c r="VMK979" s="26"/>
      <c r="VML979" s="26"/>
      <c r="VMM979" s="26"/>
      <c r="VMN979" s="26"/>
      <c r="VMO979" s="26"/>
      <c r="VMP979" s="26"/>
      <c r="VMQ979" s="26"/>
      <c r="VMR979" s="26"/>
      <c r="VMS979" s="26"/>
      <c r="VMT979" s="26"/>
      <c r="VMU979" s="26"/>
      <c r="VMV979" s="26"/>
      <c r="VMW979" s="26"/>
      <c r="VMX979" s="26"/>
      <c r="VMY979" s="26"/>
      <c r="VMZ979" s="26"/>
      <c r="VNA979" s="26"/>
      <c r="VNB979" s="26"/>
      <c r="VNC979" s="26"/>
      <c r="VND979" s="26"/>
      <c r="VNE979" s="26"/>
      <c r="VNF979" s="26"/>
      <c r="VNG979" s="26"/>
      <c r="VNH979" s="26"/>
      <c r="VNI979" s="26"/>
      <c r="VNJ979" s="26"/>
      <c r="VNK979" s="26"/>
      <c r="VNL979" s="26"/>
      <c r="VNM979" s="26"/>
      <c r="VNN979" s="26"/>
      <c r="VNO979" s="26"/>
      <c r="VNP979" s="26"/>
      <c r="VNQ979" s="26"/>
      <c r="VNR979" s="26"/>
      <c r="VNS979" s="26"/>
      <c r="VNT979" s="26"/>
      <c r="VNU979" s="26"/>
      <c r="VNV979" s="26"/>
      <c r="VNW979" s="26"/>
      <c r="VNX979" s="26"/>
      <c r="VNY979" s="26"/>
      <c r="VNZ979" s="26"/>
      <c r="VOA979" s="26"/>
      <c r="VOB979" s="26"/>
      <c r="VOC979" s="26"/>
      <c r="VOD979" s="26"/>
      <c r="VOE979" s="26"/>
      <c r="VOF979" s="26"/>
      <c r="VOG979" s="26"/>
      <c r="VOH979" s="26"/>
      <c r="VOI979" s="26"/>
      <c r="VOJ979" s="26"/>
      <c r="VOK979" s="26"/>
      <c r="VOL979" s="26"/>
      <c r="VOM979" s="26"/>
      <c r="VON979" s="26"/>
      <c r="VOO979" s="26"/>
      <c r="VOP979" s="26"/>
      <c r="VOQ979" s="26"/>
      <c r="VOR979" s="26"/>
      <c r="VOS979" s="26"/>
      <c r="VOT979" s="26"/>
      <c r="VOU979" s="26"/>
      <c r="VOV979" s="26"/>
      <c r="VOW979" s="26"/>
      <c r="VOX979" s="26"/>
      <c r="VOY979" s="26"/>
      <c r="VOZ979" s="26"/>
      <c r="VPA979" s="26"/>
      <c r="VPB979" s="26"/>
      <c r="VPC979" s="26"/>
      <c r="VPD979" s="26"/>
      <c r="VPE979" s="26"/>
      <c r="VPF979" s="26"/>
      <c r="VPG979" s="26"/>
      <c r="VPH979" s="26"/>
      <c r="VPI979" s="26"/>
      <c r="VPJ979" s="26"/>
      <c r="VPK979" s="26"/>
      <c r="VPL979" s="26"/>
      <c r="VPM979" s="26"/>
      <c r="VPN979" s="26"/>
      <c r="VPO979" s="26"/>
      <c r="VPP979" s="26"/>
      <c r="VPQ979" s="26"/>
      <c r="VPR979" s="26"/>
      <c r="VPS979" s="26"/>
      <c r="VPT979" s="26"/>
      <c r="VPU979" s="26"/>
      <c r="VPV979" s="26"/>
      <c r="VPW979" s="26"/>
      <c r="VPX979" s="26"/>
      <c r="VPY979" s="26"/>
      <c r="VPZ979" s="26"/>
      <c r="VQA979" s="26"/>
      <c r="VQB979" s="26"/>
      <c r="VQC979" s="26"/>
      <c r="VQD979" s="26"/>
      <c r="VQE979" s="26"/>
      <c r="VQF979" s="26"/>
      <c r="VQG979" s="26"/>
      <c r="VQH979" s="26"/>
      <c r="VQI979" s="26"/>
      <c r="VQJ979" s="26"/>
      <c r="VQK979" s="26"/>
      <c r="VQL979" s="26"/>
      <c r="VQM979" s="26"/>
      <c r="VQN979" s="26"/>
      <c r="VQO979" s="26"/>
      <c r="VQP979" s="26"/>
      <c r="VQQ979" s="26"/>
      <c r="VQR979" s="26"/>
      <c r="VQS979" s="26"/>
      <c r="VQT979" s="26"/>
      <c r="VQU979" s="26"/>
      <c r="VQV979" s="26"/>
      <c r="VQW979" s="26"/>
      <c r="VQX979" s="26"/>
      <c r="VQY979" s="26"/>
      <c r="VQZ979" s="26"/>
      <c r="VRA979" s="26"/>
      <c r="VRB979" s="26"/>
      <c r="VRC979" s="26"/>
      <c r="VRD979" s="26"/>
      <c r="VRE979" s="26"/>
      <c r="VRF979" s="26"/>
      <c r="VRG979" s="26"/>
      <c r="VRH979" s="26"/>
      <c r="VRI979" s="26"/>
      <c r="VRJ979" s="26"/>
      <c r="VRK979" s="26"/>
      <c r="VRL979" s="26"/>
      <c r="VRM979" s="26"/>
      <c r="VRN979" s="26"/>
      <c r="VRO979" s="26"/>
      <c r="VRP979" s="26"/>
      <c r="VRQ979" s="26"/>
      <c r="VRR979" s="26"/>
      <c r="VRS979" s="26"/>
      <c r="VRT979" s="26"/>
      <c r="VRU979" s="26"/>
      <c r="VRV979" s="26"/>
      <c r="VRW979" s="26"/>
      <c r="VRX979" s="26"/>
      <c r="VRY979" s="26"/>
      <c r="VRZ979" s="26"/>
      <c r="VSA979" s="26"/>
      <c r="VSB979" s="26"/>
      <c r="VSC979" s="26"/>
      <c r="VSD979" s="26"/>
      <c r="VSE979" s="26"/>
      <c r="VSF979" s="26"/>
      <c r="VSG979" s="26"/>
      <c r="VSH979" s="26"/>
      <c r="VSI979" s="26"/>
      <c r="VSJ979" s="26"/>
      <c r="VSK979" s="26"/>
      <c r="VSL979" s="26"/>
      <c r="VSM979" s="26"/>
      <c r="VSN979" s="26"/>
      <c r="VSO979" s="26"/>
      <c r="VSP979" s="26"/>
      <c r="VSQ979" s="26"/>
      <c r="VSR979" s="26"/>
      <c r="VSS979" s="26"/>
      <c r="VST979" s="26"/>
      <c r="VSU979" s="26"/>
      <c r="VSV979" s="26"/>
      <c r="VSW979" s="26"/>
      <c r="VSX979" s="26"/>
      <c r="VSY979" s="26"/>
      <c r="VSZ979" s="26"/>
      <c r="VTA979" s="26"/>
      <c r="VTB979" s="26"/>
      <c r="VTC979" s="26"/>
      <c r="VTD979" s="26"/>
      <c r="VTE979" s="26"/>
      <c r="VTF979" s="26"/>
      <c r="VTG979" s="26"/>
      <c r="VTH979" s="26"/>
      <c r="VTI979" s="26"/>
      <c r="VTJ979" s="26"/>
      <c r="VTK979" s="26"/>
      <c r="VTL979" s="26"/>
      <c r="VTM979" s="26"/>
      <c r="VTN979" s="26"/>
      <c r="VTO979" s="26"/>
      <c r="VTP979" s="26"/>
      <c r="VTQ979" s="26"/>
      <c r="VTR979" s="26"/>
      <c r="VTS979" s="26"/>
      <c r="VTT979" s="26"/>
      <c r="VTU979" s="26"/>
      <c r="VTV979" s="26"/>
      <c r="VTW979" s="26"/>
      <c r="VTX979" s="26"/>
      <c r="VTY979" s="26"/>
      <c r="VTZ979" s="26"/>
      <c r="VUA979" s="26"/>
      <c r="VUB979" s="26"/>
      <c r="VUC979" s="26"/>
      <c r="VUD979" s="26"/>
      <c r="VUE979" s="26"/>
      <c r="VUF979" s="26"/>
      <c r="VUG979" s="26"/>
      <c r="VUH979" s="26"/>
      <c r="VUI979" s="26"/>
      <c r="VUJ979" s="26"/>
      <c r="VUK979" s="26"/>
      <c r="VUL979" s="26"/>
      <c r="VUM979" s="26"/>
      <c r="VUN979" s="26"/>
      <c r="VUO979" s="26"/>
      <c r="VUP979" s="26"/>
      <c r="VUQ979" s="26"/>
      <c r="VUR979" s="26"/>
      <c r="VUS979" s="26"/>
      <c r="VUT979" s="26"/>
      <c r="VUU979" s="26"/>
      <c r="VUV979" s="26"/>
      <c r="VUW979" s="26"/>
      <c r="VUX979" s="26"/>
      <c r="VUY979" s="26"/>
      <c r="VUZ979" s="26"/>
      <c r="VVA979" s="26"/>
      <c r="VVB979" s="26"/>
      <c r="VVC979" s="26"/>
      <c r="VVD979" s="26"/>
      <c r="VVE979" s="26"/>
      <c r="VVF979" s="26"/>
      <c r="VVG979" s="26"/>
      <c r="VVH979" s="26"/>
      <c r="VVI979" s="26"/>
      <c r="VVJ979" s="26"/>
      <c r="VVK979" s="26"/>
      <c r="VVL979" s="26"/>
      <c r="VVM979" s="26"/>
      <c r="VVN979" s="26"/>
      <c r="VVO979" s="26"/>
      <c r="VVP979" s="26"/>
      <c r="VVQ979" s="26"/>
      <c r="VVR979" s="26"/>
      <c r="VVS979" s="26"/>
      <c r="VVT979" s="26"/>
      <c r="VVU979" s="26"/>
      <c r="VVV979" s="26"/>
      <c r="VVW979" s="26"/>
      <c r="VVX979" s="26"/>
      <c r="VVY979" s="26"/>
      <c r="VVZ979" s="26"/>
      <c r="VWA979" s="26"/>
      <c r="VWB979" s="26"/>
      <c r="VWC979" s="26"/>
      <c r="VWD979" s="26"/>
      <c r="VWE979" s="26"/>
      <c r="VWF979" s="26"/>
      <c r="VWG979" s="26"/>
      <c r="VWH979" s="26"/>
      <c r="VWI979" s="26"/>
      <c r="VWJ979" s="26"/>
      <c r="VWK979" s="26"/>
      <c r="VWL979" s="26"/>
      <c r="VWM979" s="26"/>
      <c r="VWN979" s="26"/>
      <c r="VWO979" s="26"/>
      <c r="VWP979" s="26"/>
      <c r="VWQ979" s="26"/>
      <c r="VWR979" s="26"/>
      <c r="VWS979" s="26"/>
      <c r="VWT979" s="26"/>
      <c r="VWU979" s="26"/>
      <c r="VWV979" s="26"/>
      <c r="VWW979" s="26"/>
      <c r="VWX979" s="26"/>
      <c r="VWY979" s="26"/>
      <c r="VWZ979" s="26"/>
      <c r="VXA979" s="26"/>
      <c r="VXB979" s="26"/>
      <c r="VXC979" s="26"/>
      <c r="VXD979" s="26"/>
      <c r="VXE979" s="26"/>
      <c r="VXF979" s="26"/>
      <c r="VXG979" s="26"/>
      <c r="VXH979" s="26"/>
      <c r="VXI979" s="26"/>
      <c r="VXJ979" s="26"/>
      <c r="VXK979" s="26"/>
      <c r="VXL979" s="26"/>
      <c r="VXM979" s="26"/>
      <c r="VXN979" s="26"/>
      <c r="VXO979" s="26"/>
      <c r="VXP979" s="26"/>
      <c r="VXQ979" s="26"/>
      <c r="VXR979" s="26"/>
      <c r="VXS979" s="26"/>
      <c r="VXT979" s="26"/>
      <c r="VXU979" s="26"/>
      <c r="VXV979" s="26"/>
      <c r="VXW979" s="26"/>
      <c r="VXX979" s="26"/>
      <c r="VXY979" s="26"/>
      <c r="VXZ979" s="26"/>
      <c r="VYA979" s="26"/>
      <c r="VYB979" s="26"/>
      <c r="VYC979" s="26"/>
      <c r="VYD979" s="26"/>
      <c r="VYE979" s="26"/>
      <c r="VYF979" s="26"/>
      <c r="VYG979" s="26"/>
      <c r="VYH979" s="26"/>
      <c r="VYI979" s="26"/>
      <c r="VYJ979" s="26"/>
      <c r="VYK979" s="26"/>
      <c r="VYL979" s="26"/>
      <c r="VYM979" s="26"/>
      <c r="VYN979" s="26"/>
      <c r="VYO979" s="26"/>
      <c r="VYP979" s="26"/>
      <c r="VYQ979" s="26"/>
      <c r="VYR979" s="26"/>
      <c r="VYS979" s="26"/>
      <c r="VYT979" s="26"/>
      <c r="VYU979" s="26"/>
      <c r="VYV979" s="26"/>
      <c r="VYW979" s="26"/>
      <c r="VYX979" s="26"/>
      <c r="VYY979" s="26"/>
      <c r="VYZ979" s="26"/>
      <c r="VZA979" s="26"/>
      <c r="VZB979" s="26"/>
      <c r="VZC979" s="26"/>
      <c r="VZD979" s="26"/>
      <c r="VZE979" s="26"/>
      <c r="VZF979" s="26"/>
      <c r="VZG979" s="26"/>
      <c r="VZH979" s="26"/>
      <c r="VZI979" s="26"/>
      <c r="VZJ979" s="26"/>
      <c r="VZK979" s="26"/>
      <c r="VZL979" s="26"/>
      <c r="VZM979" s="26"/>
      <c r="VZN979" s="26"/>
      <c r="VZO979" s="26"/>
      <c r="VZP979" s="26"/>
      <c r="VZQ979" s="26"/>
      <c r="VZR979" s="26"/>
      <c r="VZS979" s="26"/>
      <c r="VZT979" s="26"/>
      <c r="VZU979" s="26"/>
      <c r="VZV979" s="26"/>
      <c r="VZW979" s="26"/>
      <c r="VZX979" s="26"/>
      <c r="VZY979" s="26"/>
      <c r="VZZ979" s="26"/>
      <c r="WAA979" s="26"/>
      <c r="WAB979" s="26"/>
      <c r="WAC979" s="26"/>
      <c r="WAD979" s="26"/>
      <c r="WAE979" s="26"/>
      <c r="WAF979" s="26"/>
      <c r="WAG979" s="26"/>
      <c r="WAH979" s="26"/>
      <c r="WAI979" s="26"/>
      <c r="WAJ979" s="26"/>
      <c r="WAK979" s="26"/>
      <c r="WAL979" s="26"/>
      <c r="WAM979" s="26"/>
      <c r="WAN979" s="26"/>
      <c r="WAO979" s="26"/>
      <c r="WAP979" s="26"/>
      <c r="WAQ979" s="26"/>
      <c r="WAR979" s="26"/>
      <c r="WAS979" s="26"/>
      <c r="WAT979" s="26"/>
      <c r="WAU979" s="26"/>
      <c r="WAV979" s="26"/>
      <c r="WAW979" s="26"/>
      <c r="WAX979" s="26"/>
      <c r="WAY979" s="26"/>
      <c r="WAZ979" s="26"/>
      <c r="WBA979" s="26"/>
      <c r="WBB979" s="26"/>
      <c r="WBC979" s="26"/>
      <c r="WBD979" s="26"/>
      <c r="WBE979" s="26"/>
      <c r="WBF979" s="26"/>
      <c r="WBG979" s="26"/>
      <c r="WBH979" s="26"/>
      <c r="WBI979" s="26"/>
      <c r="WBJ979" s="26"/>
      <c r="WBK979" s="26"/>
      <c r="WBL979" s="26"/>
      <c r="WBM979" s="26"/>
      <c r="WBN979" s="26"/>
      <c r="WBO979" s="26"/>
      <c r="WBP979" s="26"/>
      <c r="WBQ979" s="26"/>
      <c r="WBR979" s="26"/>
      <c r="WBS979" s="26"/>
      <c r="WBT979" s="26"/>
      <c r="WBU979" s="26"/>
      <c r="WBV979" s="26"/>
      <c r="WBW979" s="26"/>
      <c r="WBX979" s="26"/>
      <c r="WBY979" s="26"/>
      <c r="WBZ979" s="26"/>
      <c r="WCA979" s="26"/>
      <c r="WCB979" s="26"/>
      <c r="WCC979" s="26"/>
      <c r="WCD979" s="26"/>
      <c r="WCE979" s="26"/>
      <c r="WCF979" s="26"/>
      <c r="WCG979" s="26"/>
      <c r="WCH979" s="26"/>
      <c r="WCI979" s="26"/>
      <c r="WCJ979" s="26"/>
      <c r="WCK979" s="26"/>
      <c r="WCL979" s="26"/>
      <c r="WCM979" s="26"/>
      <c r="WCN979" s="26"/>
      <c r="WCO979" s="26"/>
      <c r="WCP979" s="26"/>
      <c r="WCQ979" s="26"/>
      <c r="WCR979" s="26"/>
      <c r="WCS979" s="26"/>
      <c r="WCT979" s="26"/>
      <c r="WCU979" s="26"/>
      <c r="WCV979" s="26"/>
      <c r="WCW979" s="26"/>
      <c r="WCX979" s="26"/>
      <c r="WCY979" s="26"/>
      <c r="WCZ979" s="26"/>
      <c r="WDA979" s="26"/>
      <c r="WDB979" s="26"/>
      <c r="WDC979" s="26"/>
      <c r="WDD979" s="26"/>
      <c r="WDE979" s="26"/>
      <c r="WDF979" s="26"/>
      <c r="WDG979" s="26"/>
      <c r="WDH979" s="26"/>
      <c r="WDI979" s="26"/>
      <c r="WDJ979" s="26"/>
      <c r="WDK979" s="26"/>
      <c r="WDL979" s="26"/>
      <c r="WDM979" s="26"/>
      <c r="WDN979" s="26"/>
      <c r="WDO979" s="26"/>
      <c r="WDP979" s="26"/>
      <c r="WDQ979" s="26"/>
      <c r="WDR979" s="26"/>
      <c r="WDS979" s="26"/>
      <c r="WDT979" s="26"/>
      <c r="WDU979" s="26"/>
      <c r="WDV979" s="26"/>
      <c r="WDW979" s="26"/>
      <c r="WDX979" s="26"/>
      <c r="WDY979" s="26"/>
      <c r="WDZ979" s="26"/>
      <c r="WEA979" s="26"/>
      <c r="WEB979" s="26"/>
      <c r="WEC979" s="26"/>
      <c r="WED979" s="26"/>
      <c r="WEE979" s="26"/>
      <c r="WEF979" s="26"/>
      <c r="WEG979" s="26"/>
      <c r="WEH979" s="26"/>
      <c r="WEI979" s="26"/>
      <c r="WEJ979" s="26"/>
      <c r="WEK979" s="26"/>
      <c r="WEL979" s="26"/>
      <c r="WEM979" s="26"/>
      <c r="WEN979" s="26"/>
      <c r="WEO979" s="26"/>
      <c r="WEP979" s="26"/>
      <c r="WEQ979" s="26"/>
      <c r="WER979" s="26"/>
      <c r="WES979" s="26"/>
      <c r="WET979" s="26"/>
      <c r="WEU979" s="26"/>
      <c r="WEV979" s="26"/>
      <c r="WEW979" s="26"/>
      <c r="WEX979" s="26"/>
      <c r="WEY979" s="26"/>
      <c r="WEZ979" s="26"/>
      <c r="WFA979" s="26"/>
      <c r="WFB979" s="26"/>
      <c r="WFC979" s="26"/>
      <c r="WFD979" s="26"/>
      <c r="WFE979" s="26"/>
      <c r="WFF979" s="26"/>
      <c r="WFG979" s="26"/>
      <c r="WFH979" s="26"/>
      <c r="WFI979" s="26"/>
      <c r="WFJ979" s="26"/>
      <c r="WFK979" s="26"/>
      <c r="WFL979" s="26"/>
      <c r="WFM979" s="26"/>
      <c r="WFN979" s="26"/>
      <c r="WFO979" s="26"/>
      <c r="WFP979" s="26"/>
      <c r="WFQ979" s="26"/>
      <c r="WFR979" s="26"/>
      <c r="WFS979" s="26"/>
      <c r="WFT979" s="26"/>
      <c r="WFU979" s="26"/>
      <c r="WFV979" s="26"/>
      <c r="WFW979" s="26"/>
      <c r="WFX979" s="26"/>
      <c r="WFY979" s="26"/>
      <c r="WFZ979" s="26"/>
      <c r="WGA979" s="26"/>
      <c r="WGB979" s="26"/>
      <c r="WGC979" s="26"/>
      <c r="WGD979" s="26"/>
      <c r="WGE979" s="26"/>
      <c r="WGF979" s="26"/>
      <c r="WGG979" s="26"/>
      <c r="WGH979" s="26"/>
      <c r="WGI979" s="26"/>
      <c r="WGJ979" s="26"/>
      <c r="WGK979" s="26"/>
      <c r="WGL979" s="26"/>
      <c r="WGM979" s="26"/>
      <c r="WGN979" s="26"/>
      <c r="WGO979" s="26"/>
      <c r="WGP979" s="26"/>
      <c r="WGQ979" s="26"/>
      <c r="WGR979" s="26"/>
      <c r="WGS979" s="26"/>
      <c r="WGT979" s="26"/>
      <c r="WGU979" s="26"/>
      <c r="WGV979" s="26"/>
      <c r="WGW979" s="26"/>
      <c r="WGX979" s="26"/>
      <c r="WGY979" s="26"/>
      <c r="WGZ979" s="26"/>
      <c r="WHA979" s="26"/>
      <c r="WHB979" s="26"/>
      <c r="WHC979" s="26"/>
      <c r="WHD979" s="26"/>
      <c r="WHE979" s="26"/>
      <c r="WHF979" s="26"/>
      <c r="WHG979" s="26"/>
      <c r="WHH979" s="26"/>
      <c r="WHI979" s="26"/>
      <c r="WHJ979" s="26"/>
      <c r="WHK979" s="26"/>
      <c r="WHL979" s="26"/>
      <c r="WHM979" s="26"/>
      <c r="WHN979" s="26"/>
      <c r="WHO979" s="26"/>
      <c r="WHP979" s="26"/>
      <c r="WHQ979" s="26"/>
      <c r="WHR979" s="26"/>
      <c r="WHS979" s="26"/>
      <c r="WHT979" s="26"/>
      <c r="WHU979" s="26"/>
      <c r="WHV979" s="26"/>
      <c r="WHW979" s="26"/>
      <c r="WHX979" s="26"/>
      <c r="WHY979" s="26"/>
      <c r="WHZ979" s="26"/>
      <c r="WIA979" s="26"/>
      <c r="WIB979" s="26"/>
      <c r="WIC979" s="26"/>
      <c r="WID979" s="26"/>
      <c r="WIE979" s="26"/>
      <c r="WIF979" s="26"/>
      <c r="WIG979" s="26"/>
      <c r="WIH979" s="26"/>
      <c r="WII979" s="26"/>
      <c r="WIJ979" s="26"/>
      <c r="WIK979" s="26"/>
      <c r="WIL979" s="26"/>
      <c r="WIM979" s="26"/>
      <c r="WIN979" s="26"/>
      <c r="WIO979" s="26"/>
      <c r="WIP979" s="26"/>
      <c r="WIQ979" s="26"/>
      <c r="WIR979" s="26"/>
      <c r="WIS979" s="26"/>
      <c r="WIT979" s="26"/>
      <c r="WIU979" s="26"/>
      <c r="WIV979" s="26"/>
      <c r="WIW979" s="26"/>
      <c r="WIX979" s="26"/>
      <c r="WIY979" s="26"/>
      <c r="WIZ979" s="26"/>
      <c r="WJA979" s="26"/>
      <c r="WJB979" s="26"/>
      <c r="WJC979" s="26"/>
      <c r="WJD979" s="26"/>
      <c r="WJE979" s="26"/>
      <c r="WJF979" s="26"/>
      <c r="WJG979" s="26"/>
      <c r="WJH979" s="26"/>
      <c r="WJI979" s="26"/>
      <c r="WJJ979" s="26"/>
      <c r="WJK979" s="26"/>
      <c r="WJL979" s="26"/>
      <c r="WJM979" s="26"/>
      <c r="WJN979" s="26"/>
      <c r="WJO979" s="26"/>
      <c r="WJP979" s="26"/>
      <c r="WJQ979" s="26"/>
      <c r="WJR979" s="26"/>
      <c r="WJS979" s="26"/>
      <c r="WJT979" s="26"/>
      <c r="WJU979" s="26"/>
      <c r="WJV979" s="26"/>
      <c r="WJW979" s="26"/>
      <c r="WJX979" s="26"/>
      <c r="WJY979" s="26"/>
      <c r="WJZ979" s="26"/>
      <c r="WKA979" s="26"/>
      <c r="WKB979" s="26"/>
      <c r="WKC979" s="26"/>
      <c r="WKD979" s="26"/>
      <c r="WKE979" s="26"/>
      <c r="WKF979" s="26"/>
      <c r="WKG979" s="26"/>
      <c r="WKH979" s="26"/>
      <c r="WKI979" s="26"/>
      <c r="WKJ979" s="26"/>
      <c r="WKK979" s="26"/>
      <c r="WKL979" s="26"/>
      <c r="WKM979" s="26"/>
      <c r="WKN979" s="26"/>
      <c r="WKO979" s="26"/>
      <c r="WKP979" s="26"/>
      <c r="WKQ979" s="26"/>
      <c r="WKR979" s="26"/>
      <c r="WKS979" s="26"/>
      <c r="WKT979" s="26"/>
      <c r="WKU979" s="26"/>
      <c r="WKV979" s="26"/>
      <c r="WKW979" s="26"/>
      <c r="WKX979" s="26"/>
      <c r="WKY979" s="26"/>
      <c r="WKZ979" s="26"/>
      <c r="WLA979" s="26"/>
      <c r="WLB979" s="26"/>
      <c r="WLC979" s="26"/>
      <c r="WLD979" s="26"/>
      <c r="WLE979" s="26"/>
      <c r="WLF979" s="26"/>
      <c r="WLG979" s="26"/>
      <c r="WLH979" s="26"/>
      <c r="WLI979" s="26"/>
      <c r="WLJ979" s="26"/>
      <c r="WLK979" s="26"/>
      <c r="WLL979" s="26"/>
      <c r="WLM979" s="26"/>
      <c r="WLN979" s="26"/>
      <c r="WLO979" s="26"/>
      <c r="WLP979" s="26"/>
      <c r="WLQ979" s="26"/>
      <c r="WLR979" s="26"/>
      <c r="WLS979" s="26"/>
      <c r="WLT979" s="26"/>
      <c r="WLU979" s="26"/>
      <c r="WLV979" s="26"/>
      <c r="WLW979" s="26"/>
      <c r="WLX979" s="26"/>
      <c r="WLY979" s="26"/>
      <c r="WLZ979" s="26"/>
      <c r="WMA979" s="26"/>
      <c r="WMB979" s="26"/>
      <c r="WMC979" s="26"/>
      <c r="WMD979" s="26"/>
      <c r="WME979" s="26"/>
      <c r="WMF979" s="26"/>
      <c r="WMG979" s="26"/>
      <c r="WMH979" s="26"/>
      <c r="WMI979" s="26"/>
      <c r="WMJ979" s="26"/>
      <c r="WMK979" s="26"/>
      <c r="WML979" s="26"/>
      <c r="WMM979" s="26"/>
      <c r="WMN979" s="26"/>
      <c r="WMO979" s="26"/>
      <c r="WMP979" s="26"/>
      <c r="WMQ979" s="26"/>
      <c r="WMR979" s="26"/>
      <c r="WMS979" s="26"/>
      <c r="WMT979" s="26"/>
      <c r="WMU979" s="26"/>
      <c r="WMV979" s="26"/>
      <c r="WMW979" s="26"/>
      <c r="WMX979" s="26"/>
      <c r="WMY979" s="26"/>
      <c r="WMZ979" s="26"/>
      <c r="WNA979" s="26"/>
      <c r="WNB979" s="26"/>
      <c r="WNC979" s="26"/>
      <c r="WND979" s="26"/>
      <c r="WNE979" s="26"/>
      <c r="WNF979" s="26"/>
      <c r="WNG979" s="26"/>
      <c r="WNH979" s="26"/>
      <c r="WNI979" s="26"/>
      <c r="WNJ979" s="26"/>
      <c r="WNK979" s="26"/>
      <c r="WNL979" s="26"/>
      <c r="WNM979" s="26"/>
      <c r="WNN979" s="26"/>
      <c r="WNO979" s="26"/>
      <c r="WNP979" s="26"/>
      <c r="WNQ979" s="26"/>
      <c r="WNR979" s="26"/>
      <c r="WNS979" s="26"/>
      <c r="WNT979" s="26"/>
      <c r="WNU979" s="26"/>
      <c r="WNV979" s="26"/>
      <c r="WNW979" s="26"/>
      <c r="WNX979" s="26"/>
      <c r="WNY979" s="26"/>
      <c r="WNZ979" s="26"/>
      <c r="WOA979" s="26"/>
      <c r="WOB979" s="26"/>
      <c r="WOC979" s="26"/>
      <c r="WOD979" s="26"/>
      <c r="WOE979" s="26"/>
      <c r="WOF979" s="26"/>
      <c r="WOG979" s="26"/>
      <c r="WOH979" s="26"/>
      <c r="WOI979" s="26"/>
      <c r="WOJ979" s="26"/>
      <c r="WOK979" s="26"/>
      <c r="WOL979" s="26"/>
      <c r="WOM979" s="26"/>
      <c r="WON979" s="26"/>
      <c r="WOO979" s="26"/>
      <c r="WOP979" s="26"/>
      <c r="WOQ979" s="26"/>
      <c r="WOR979" s="26"/>
      <c r="WOS979" s="26"/>
      <c r="WOT979" s="26"/>
      <c r="WOU979" s="26"/>
      <c r="WOV979" s="26"/>
      <c r="WOW979" s="26"/>
      <c r="WOX979" s="26"/>
      <c r="WOY979" s="26"/>
      <c r="WOZ979" s="26"/>
      <c r="WPA979" s="26"/>
      <c r="WPB979" s="26"/>
      <c r="WPC979" s="26"/>
      <c r="WPD979" s="26"/>
      <c r="WPE979" s="26"/>
      <c r="WPF979" s="26"/>
      <c r="WPG979" s="26"/>
      <c r="WPH979" s="26"/>
      <c r="WPI979" s="26"/>
      <c r="WPJ979" s="26"/>
      <c r="WPK979" s="26"/>
      <c r="WPL979" s="26"/>
      <c r="WPM979" s="26"/>
      <c r="WPN979" s="26"/>
      <c r="WPO979" s="26"/>
      <c r="WPP979" s="26"/>
      <c r="WPQ979" s="26"/>
      <c r="WPR979" s="26"/>
      <c r="WPS979" s="26"/>
      <c r="WPT979" s="26"/>
      <c r="WPU979" s="26"/>
      <c r="WPV979" s="26"/>
      <c r="WPW979" s="26"/>
      <c r="WPX979" s="26"/>
      <c r="WPY979" s="26"/>
      <c r="WPZ979" s="26"/>
      <c r="WQA979" s="26"/>
      <c r="WQB979" s="26"/>
      <c r="WQC979" s="26"/>
      <c r="WQD979" s="26"/>
      <c r="WQE979" s="26"/>
      <c r="WQF979" s="26"/>
      <c r="WQG979" s="26"/>
      <c r="WQH979" s="26"/>
      <c r="WQI979" s="26"/>
      <c r="WQJ979" s="26"/>
      <c r="WQK979" s="26"/>
      <c r="WQL979" s="26"/>
      <c r="WQM979" s="26"/>
      <c r="WQN979" s="26"/>
      <c r="WQO979" s="26"/>
      <c r="WQP979" s="26"/>
      <c r="WQQ979" s="26"/>
      <c r="WQR979" s="26"/>
      <c r="WQS979" s="26"/>
      <c r="WQT979" s="26"/>
      <c r="WQU979" s="26"/>
      <c r="WQV979" s="26"/>
      <c r="WQW979" s="26"/>
      <c r="WQX979" s="26"/>
      <c r="WQY979" s="26"/>
      <c r="WQZ979" s="26"/>
      <c r="WRA979" s="26"/>
      <c r="WRB979" s="26"/>
      <c r="WRC979" s="26"/>
      <c r="WRD979" s="26"/>
      <c r="WRE979" s="26"/>
      <c r="WRF979" s="26"/>
      <c r="WRG979" s="26"/>
      <c r="WRH979" s="26"/>
      <c r="WRI979" s="26"/>
      <c r="WRJ979" s="26"/>
      <c r="WRK979" s="26"/>
      <c r="WRL979" s="26"/>
      <c r="WRM979" s="26"/>
      <c r="WRN979" s="26"/>
      <c r="WRO979" s="26"/>
      <c r="WRP979" s="26"/>
      <c r="WRQ979" s="26"/>
      <c r="WRR979" s="26"/>
      <c r="WRS979" s="26"/>
      <c r="WRT979" s="26"/>
      <c r="WRU979" s="26"/>
      <c r="WRV979" s="26"/>
      <c r="WRW979" s="26"/>
      <c r="WRX979" s="26"/>
      <c r="WRY979" s="26"/>
      <c r="WRZ979" s="26"/>
      <c r="WSA979" s="26"/>
      <c r="WSB979" s="26"/>
      <c r="WSC979" s="26"/>
      <c r="WSD979" s="26"/>
      <c r="WSE979" s="26"/>
      <c r="WSF979" s="26"/>
      <c r="WSG979" s="26"/>
      <c r="WSH979" s="26"/>
      <c r="WSI979" s="26"/>
      <c r="WSJ979" s="26"/>
      <c r="WSK979" s="26"/>
      <c r="WSL979" s="26"/>
      <c r="WSM979" s="26"/>
      <c r="WSN979" s="26"/>
      <c r="WSO979" s="26"/>
      <c r="WSP979" s="26"/>
      <c r="WSQ979" s="26"/>
      <c r="WSR979" s="26"/>
      <c r="WSS979" s="26"/>
      <c r="WST979" s="26"/>
      <c r="WSU979" s="26"/>
      <c r="WSV979" s="26"/>
      <c r="WSW979" s="26"/>
      <c r="WSX979" s="26"/>
      <c r="WSY979" s="26"/>
      <c r="WSZ979" s="26"/>
      <c r="WTA979" s="26"/>
      <c r="WTB979" s="26"/>
      <c r="WTC979" s="26"/>
      <c r="WTD979" s="26"/>
      <c r="WTE979" s="26"/>
      <c r="WTF979" s="26"/>
      <c r="WTG979" s="26"/>
      <c r="WTH979" s="26"/>
      <c r="WTI979" s="26"/>
      <c r="WTJ979" s="26"/>
      <c r="WTK979" s="26"/>
      <c r="WTL979" s="26"/>
      <c r="WTM979" s="26"/>
      <c r="WTN979" s="26"/>
      <c r="WTO979" s="26"/>
      <c r="WTP979" s="26"/>
      <c r="WTQ979" s="26"/>
      <c r="WTR979" s="26"/>
      <c r="WTS979" s="26"/>
      <c r="WTT979" s="26"/>
      <c r="WTU979" s="26"/>
      <c r="WTV979" s="26"/>
      <c r="WTW979" s="26"/>
      <c r="WTX979" s="26"/>
      <c r="WTY979" s="26"/>
      <c r="WTZ979" s="26"/>
      <c r="WUA979" s="26"/>
      <c r="WUB979" s="26"/>
      <c r="WUC979" s="26"/>
      <c r="WUD979" s="26"/>
      <c r="WUE979" s="26"/>
      <c r="WUF979" s="26"/>
      <c r="WUG979" s="26"/>
      <c r="WUH979" s="26"/>
      <c r="WUI979" s="26"/>
      <c r="WUJ979" s="26"/>
      <c r="WUK979" s="26"/>
      <c r="WUL979" s="26"/>
      <c r="WUM979" s="26"/>
      <c r="WUN979" s="26"/>
      <c r="WUO979" s="26"/>
      <c r="WUP979" s="26"/>
      <c r="WUQ979" s="26"/>
      <c r="WUR979" s="26"/>
      <c r="WUS979" s="26"/>
      <c r="WUT979" s="26"/>
      <c r="WUU979" s="26"/>
      <c r="WUV979" s="26"/>
      <c r="WUW979" s="26"/>
      <c r="WUX979" s="26"/>
      <c r="WUY979" s="26"/>
      <c r="WUZ979" s="26"/>
      <c r="WVA979" s="26"/>
      <c r="WVB979" s="26"/>
      <c r="WVC979" s="26"/>
      <c r="WVD979" s="26"/>
      <c r="WVE979" s="26"/>
      <c r="WVF979" s="26"/>
      <c r="WVG979" s="26"/>
      <c r="WVH979" s="26"/>
      <c r="WVI979" s="26"/>
      <c r="WVJ979" s="26"/>
      <c r="WVK979" s="26"/>
      <c r="WVL979" s="26"/>
      <c r="WVM979" s="26"/>
      <c r="WVN979" s="26"/>
      <c r="WVO979" s="26"/>
      <c r="WVP979" s="26"/>
      <c r="WVQ979" s="26"/>
      <c r="WVR979" s="26"/>
      <c r="WVS979" s="26"/>
      <c r="WVT979" s="26"/>
      <c r="WVU979" s="26"/>
      <c r="WVV979" s="26"/>
      <c r="WVW979" s="26"/>
      <c r="WVX979" s="26"/>
      <c r="WVY979" s="26"/>
      <c r="WVZ979" s="26"/>
      <c r="WWA979" s="26"/>
      <c r="WWB979" s="26"/>
      <c r="WWC979" s="26"/>
      <c r="WWD979" s="26"/>
      <c r="WWE979" s="26"/>
      <c r="WWF979" s="26"/>
      <c r="WWG979" s="26"/>
      <c r="WWH979" s="26"/>
      <c r="WWI979" s="26"/>
      <c r="WWJ979" s="26"/>
      <c r="WWK979" s="26"/>
      <c r="WWL979" s="26"/>
      <c r="WWM979" s="26"/>
      <c r="WWN979" s="26"/>
      <c r="WWO979" s="26"/>
      <c r="WWP979" s="26"/>
      <c r="WWQ979" s="26"/>
      <c r="WWR979" s="26"/>
      <c r="WWS979" s="26"/>
      <c r="WWT979" s="26"/>
      <c r="WWU979" s="26"/>
      <c r="WWV979" s="26"/>
      <c r="WWW979" s="26"/>
      <c r="WWX979" s="26"/>
      <c r="WWY979" s="26"/>
      <c r="WWZ979" s="26"/>
      <c r="WXA979" s="26"/>
      <c r="WXB979" s="26"/>
      <c r="WXC979" s="26"/>
      <c r="WXD979" s="26"/>
      <c r="WXE979" s="26"/>
      <c r="WXF979" s="26"/>
      <c r="WXG979" s="26"/>
      <c r="WXH979" s="26"/>
      <c r="WXI979" s="26"/>
      <c r="WXJ979" s="26"/>
      <c r="WXK979" s="26"/>
      <c r="WXL979" s="26"/>
      <c r="WXM979" s="26"/>
      <c r="WXN979" s="26"/>
      <c r="WXO979" s="26"/>
      <c r="WXP979" s="26"/>
      <c r="WXQ979" s="26"/>
      <c r="WXR979" s="26"/>
    </row>
    <row r="980" spans="1:16190" s="11" customFormat="1" x14ac:dyDescent="0.3">
      <c r="A980" s="34"/>
      <c r="B980" s="35"/>
      <c r="C980" s="36"/>
      <c r="D980" s="26"/>
      <c r="E980" s="13"/>
      <c r="F980" s="14"/>
      <c r="G980" s="37"/>
      <c r="H980" s="52"/>
      <c r="I980" s="35"/>
      <c r="J980" s="26"/>
      <c r="K980" s="26"/>
      <c r="L980" s="40"/>
      <c r="M980" s="41"/>
      <c r="N980" s="38"/>
      <c r="O980" s="26"/>
      <c r="P980" s="26"/>
      <c r="Q980" s="26"/>
      <c r="R980" s="26"/>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c r="AV980" s="26"/>
      <c r="AW980" s="26"/>
      <c r="AX980" s="26"/>
      <c r="AY980" s="26"/>
      <c r="AZ980" s="26"/>
      <c r="BA980" s="26"/>
      <c r="BB980" s="26"/>
      <c r="BC980" s="26"/>
      <c r="BD980" s="26"/>
      <c r="BE980" s="26"/>
      <c r="BF980" s="26"/>
      <c r="BG980" s="26"/>
      <c r="BH980" s="26"/>
      <c r="BI980" s="26"/>
      <c r="BJ980" s="26"/>
      <c r="BK980" s="26"/>
      <c r="BL980" s="26"/>
      <c r="BM980" s="26"/>
      <c r="BN980" s="26"/>
      <c r="BO980" s="26"/>
      <c r="BP980" s="26"/>
      <c r="BQ980" s="26"/>
      <c r="BR980" s="26"/>
      <c r="BS980" s="26"/>
      <c r="BT980" s="26"/>
      <c r="BU980" s="26"/>
      <c r="BV980" s="26"/>
      <c r="BW980" s="26"/>
      <c r="BX980" s="26"/>
      <c r="BY980" s="26"/>
      <c r="BZ980" s="26"/>
      <c r="CA980" s="26"/>
      <c r="CB980" s="26"/>
      <c r="CC980" s="26"/>
      <c r="CD980" s="26"/>
      <c r="CE980" s="26"/>
      <c r="CF980" s="26"/>
      <c r="CG980" s="26"/>
      <c r="CH980" s="26"/>
      <c r="CI980" s="26"/>
      <c r="CJ980" s="26"/>
      <c r="CK980" s="26"/>
      <c r="CL980" s="26"/>
      <c r="CM980" s="26"/>
      <c r="CN980" s="26"/>
      <c r="CO980" s="26"/>
      <c r="CP980" s="26"/>
      <c r="CQ980" s="26"/>
      <c r="CR980" s="26"/>
      <c r="CS980" s="26"/>
      <c r="CT980" s="26"/>
      <c r="CU980" s="26"/>
      <c r="CV980" s="26"/>
      <c r="CW980" s="26"/>
      <c r="CX980" s="26"/>
      <c r="CY980" s="26"/>
      <c r="CZ980" s="26"/>
      <c r="DA980" s="26"/>
      <c r="DB980" s="26"/>
      <c r="DC980" s="26"/>
      <c r="DD980" s="26"/>
      <c r="DE980" s="26"/>
      <c r="DF980" s="26"/>
      <c r="DG980" s="26"/>
      <c r="DH980" s="26"/>
      <c r="DI980" s="26"/>
      <c r="DJ980" s="26"/>
      <c r="DK980" s="26"/>
      <c r="DL980" s="26"/>
      <c r="DM980" s="26"/>
      <c r="DN980" s="26"/>
      <c r="DO980" s="26"/>
      <c r="DP980" s="26"/>
      <c r="DQ980" s="26"/>
      <c r="DR980" s="26"/>
      <c r="DS980" s="26"/>
      <c r="DT980" s="26"/>
      <c r="DU980" s="26"/>
      <c r="DV980" s="26"/>
      <c r="DW980" s="26"/>
      <c r="DX980" s="26"/>
      <c r="DY980" s="26"/>
      <c r="DZ980" s="26"/>
      <c r="EA980" s="26"/>
      <c r="EB980" s="26"/>
      <c r="EC980" s="26"/>
      <c r="ED980" s="26"/>
      <c r="EE980" s="26"/>
      <c r="EF980" s="26"/>
      <c r="EG980" s="26"/>
      <c r="EH980" s="26"/>
      <c r="EI980" s="26"/>
      <c r="EJ980" s="26"/>
      <c r="EK980" s="26"/>
      <c r="EL980" s="26"/>
      <c r="EM980" s="26"/>
      <c r="EN980" s="26"/>
      <c r="EO980" s="26"/>
      <c r="EP980" s="26"/>
      <c r="EQ980" s="26"/>
      <c r="ER980" s="26"/>
      <c r="ES980" s="26"/>
      <c r="ET980" s="26"/>
      <c r="EU980" s="26"/>
      <c r="EV980" s="26"/>
      <c r="EW980" s="26"/>
      <c r="EX980" s="26"/>
      <c r="EY980" s="26"/>
      <c r="EZ980" s="26"/>
      <c r="FA980" s="26"/>
      <c r="FB980" s="26"/>
      <c r="FC980" s="26"/>
      <c r="FD980" s="26"/>
      <c r="FE980" s="26"/>
      <c r="FF980" s="26"/>
      <c r="FG980" s="26"/>
      <c r="FH980" s="26"/>
      <c r="FI980" s="26"/>
      <c r="FJ980" s="26"/>
      <c r="FK980" s="26"/>
      <c r="FL980" s="26"/>
      <c r="FM980" s="26"/>
      <c r="FN980" s="26"/>
      <c r="FO980" s="26"/>
      <c r="FP980" s="26"/>
      <c r="FQ980" s="26"/>
      <c r="FR980" s="26"/>
      <c r="FS980" s="26"/>
      <c r="FT980" s="26"/>
      <c r="FU980" s="26"/>
      <c r="FV980" s="26"/>
      <c r="FW980" s="26"/>
      <c r="FX980" s="26"/>
      <c r="FY980" s="26"/>
      <c r="FZ980" s="26"/>
      <c r="GA980" s="26"/>
      <c r="GB980" s="26"/>
      <c r="GC980" s="26"/>
      <c r="GD980" s="26"/>
      <c r="GE980" s="26"/>
      <c r="GF980" s="26"/>
      <c r="GG980" s="26"/>
      <c r="GH980" s="26"/>
      <c r="GI980" s="26"/>
      <c r="GJ980" s="26"/>
      <c r="GK980" s="26"/>
      <c r="GL980" s="26"/>
      <c r="GM980" s="26"/>
      <c r="GN980" s="26"/>
      <c r="GO980" s="26"/>
      <c r="GP980" s="26"/>
      <c r="GQ980" s="26"/>
      <c r="GR980" s="26"/>
      <c r="GS980" s="26"/>
      <c r="GT980" s="26"/>
      <c r="GU980" s="26"/>
      <c r="GV980" s="26"/>
      <c r="GW980" s="26"/>
      <c r="GX980" s="26"/>
      <c r="GY980" s="26"/>
      <c r="GZ980" s="26"/>
      <c r="HA980" s="26"/>
      <c r="HB980" s="26"/>
      <c r="HC980" s="26"/>
      <c r="HD980" s="26"/>
      <c r="HE980" s="26"/>
      <c r="HF980" s="26"/>
      <c r="HG980" s="26"/>
      <c r="HH980" s="26"/>
      <c r="HI980" s="26"/>
      <c r="HJ980" s="26"/>
      <c r="HK980" s="26"/>
      <c r="HL980" s="26"/>
      <c r="HM980" s="26"/>
      <c r="HN980" s="26"/>
      <c r="HO980" s="26"/>
      <c r="HP980" s="26"/>
      <c r="HQ980" s="26"/>
      <c r="HR980" s="26"/>
      <c r="HS980" s="26"/>
      <c r="HT980" s="26"/>
      <c r="HU980" s="26"/>
      <c r="HV980" s="26"/>
      <c r="HW980" s="26"/>
      <c r="HX980" s="26"/>
      <c r="HY980" s="26"/>
      <c r="HZ980" s="26"/>
      <c r="IA980" s="26"/>
      <c r="IB980" s="26"/>
      <c r="IC980" s="26"/>
      <c r="ID980" s="26"/>
      <c r="IE980" s="26"/>
      <c r="IF980" s="26"/>
      <c r="IG980" s="26"/>
      <c r="IH980" s="26"/>
      <c r="II980" s="26"/>
      <c r="IJ980" s="26"/>
      <c r="IK980" s="26"/>
      <c r="IL980" s="26"/>
      <c r="IM980" s="26"/>
      <c r="IN980" s="26"/>
      <c r="IO980" s="26"/>
      <c r="IP980" s="26"/>
      <c r="IQ980" s="26"/>
      <c r="IR980" s="26"/>
      <c r="IS980" s="26"/>
      <c r="IT980" s="26"/>
      <c r="IU980" s="26"/>
      <c r="IV980" s="26"/>
      <c r="IW980" s="26"/>
      <c r="IX980" s="26"/>
      <c r="IY980" s="26"/>
      <c r="IZ980" s="26"/>
      <c r="JA980" s="26"/>
      <c r="JB980" s="26"/>
      <c r="JC980" s="26"/>
      <c r="JD980" s="26"/>
      <c r="JE980" s="26"/>
      <c r="JF980" s="26"/>
      <c r="JG980" s="26"/>
      <c r="JH980" s="26"/>
      <c r="JI980" s="26"/>
      <c r="JJ980" s="26"/>
      <c r="JK980" s="26"/>
      <c r="JL980" s="26"/>
      <c r="JM980" s="26"/>
      <c r="JN980" s="26"/>
      <c r="JO980" s="26"/>
      <c r="JP980" s="26"/>
      <c r="JQ980" s="26"/>
      <c r="JR980" s="26"/>
      <c r="JS980" s="26"/>
      <c r="JT980" s="26"/>
      <c r="JU980" s="26"/>
      <c r="JV980" s="26"/>
      <c r="JW980" s="26"/>
      <c r="JX980" s="26"/>
      <c r="JY980" s="26"/>
      <c r="JZ980" s="26"/>
      <c r="KA980" s="26"/>
      <c r="KB980" s="26"/>
      <c r="KC980" s="26"/>
      <c r="KD980" s="26"/>
      <c r="KE980" s="26"/>
      <c r="KF980" s="26"/>
      <c r="KG980" s="26"/>
      <c r="KH980" s="26"/>
      <c r="KI980" s="26"/>
      <c r="KJ980" s="26"/>
      <c r="KK980" s="26"/>
      <c r="KL980" s="26"/>
      <c r="KM980" s="26"/>
      <c r="KN980" s="26"/>
      <c r="KO980" s="26"/>
      <c r="KP980" s="26"/>
      <c r="KQ980" s="26"/>
      <c r="KR980" s="26"/>
      <c r="KS980" s="26"/>
      <c r="KT980" s="26"/>
      <c r="KU980" s="26"/>
      <c r="KV980" s="26"/>
      <c r="KW980" s="26"/>
      <c r="KX980" s="26"/>
      <c r="KY980" s="26"/>
      <c r="KZ980" s="26"/>
      <c r="LA980" s="26"/>
      <c r="LB980" s="26"/>
      <c r="LC980" s="26"/>
      <c r="LD980" s="26"/>
      <c r="LE980" s="26"/>
      <c r="LF980" s="26"/>
      <c r="LG980" s="26"/>
      <c r="LH980" s="26"/>
      <c r="LI980" s="26"/>
      <c r="LJ980" s="26"/>
      <c r="LK980" s="26"/>
      <c r="LL980" s="26"/>
      <c r="LM980" s="26"/>
      <c r="LN980" s="26"/>
      <c r="LO980" s="26"/>
      <c r="LP980" s="26"/>
      <c r="LQ980" s="26"/>
      <c r="LR980" s="26"/>
      <c r="LS980" s="26"/>
      <c r="LT980" s="26"/>
      <c r="LU980" s="26"/>
      <c r="LV980" s="26"/>
      <c r="LW980" s="26"/>
      <c r="LX980" s="26"/>
      <c r="LY980" s="26"/>
      <c r="LZ980" s="26"/>
      <c r="MA980" s="26"/>
      <c r="MB980" s="26"/>
      <c r="MC980" s="26"/>
      <c r="MD980" s="26"/>
      <c r="ME980" s="26"/>
      <c r="MF980" s="26"/>
      <c r="MG980" s="26"/>
      <c r="MH980" s="26"/>
      <c r="MI980" s="26"/>
      <c r="MJ980" s="26"/>
      <c r="MK980" s="26"/>
      <c r="ML980" s="26"/>
      <c r="MM980" s="26"/>
      <c r="MN980" s="26"/>
      <c r="MO980" s="26"/>
      <c r="MP980" s="26"/>
      <c r="MQ980" s="26"/>
      <c r="MR980" s="26"/>
      <c r="MS980" s="26"/>
      <c r="MT980" s="26"/>
      <c r="MU980" s="26"/>
      <c r="MV980" s="26"/>
      <c r="MW980" s="26"/>
      <c r="MX980" s="26"/>
      <c r="MY980" s="26"/>
      <c r="MZ980" s="26"/>
      <c r="NA980" s="26"/>
      <c r="NB980" s="26"/>
      <c r="NC980" s="26"/>
      <c r="ND980" s="26"/>
      <c r="NE980" s="26"/>
      <c r="NF980" s="26"/>
      <c r="NG980" s="26"/>
      <c r="NH980" s="26"/>
      <c r="NI980" s="26"/>
      <c r="NJ980" s="26"/>
      <c r="NK980" s="26"/>
      <c r="NL980" s="26"/>
      <c r="NM980" s="26"/>
      <c r="NN980" s="26"/>
      <c r="NO980" s="26"/>
      <c r="NP980" s="26"/>
      <c r="NQ980" s="26"/>
      <c r="NR980" s="26"/>
      <c r="NS980" s="26"/>
      <c r="NT980" s="26"/>
      <c r="NU980" s="26"/>
      <c r="NV980" s="26"/>
      <c r="NW980" s="26"/>
      <c r="NX980" s="26"/>
      <c r="NY980" s="26"/>
      <c r="NZ980" s="26"/>
      <c r="OA980" s="26"/>
      <c r="OB980" s="26"/>
      <c r="OC980" s="26"/>
      <c r="OD980" s="26"/>
      <c r="OE980" s="26"/>
      <c r="OF980" s="26"/>
      <c r="OG980" s="26"/>
      <c r="OH980" s="26"/>
      <c r="OI980" s="26"/>
      <c r="OJ980" s="26"/>
      <c r="OK980" s="26"/>
      <c r="OL980" s="26"/>
      <c r="OM980" s="26"/>
      <c r="ON980" s="26"/>
      <c r="OO980" s="26"/>
      <c r="OP980" s="26"/>
      <c r="OQ980" s="26"/>
      <c r="OR980" s="26"/>
      <c r="OS980" s="26"/>
      <c r="OT980" s="26"/>
      <c r="OU980" s="26"/>
      <c r="OV980" s="26"/>
      <c r="OW980" s="26"/>
      <c r="OX980" s="26"/>
      <c r="OY980" s="26"/>
      <c r="OZ980" s="26"/>
      <c r="PA980" s="26"/>
      <c r="PB980" s="26"/>
      <c r="PC980" s="26"/>
      <c r="PD980" s="26"/>
      <c r="PE980" s="26"/>
      <c r="PF980" s="26"/>
      <c r="PG980" s="26"/>
      <c r="PH980" s="26"/>
      <c r="PI980" s="26"/>
      <c r="PJ980" s="26"/>
      <c r="PK980" s="26"/>
      <c r="PL980" s="26"/>
      <c r="PM980" s="26"/>
      <c r="PN980" s="26"/>
      <c r="PO980" s="26"/>
      <c r="PP980" s="26"/>
      <c r="PQ980" s="26"/>
      <c r="PR980" s="26"/>
      <c r="PS980" s="26"/>
      <c r="PT980" s="26"/>
      <c r="PU980" s="26"/>
      <c r="PV980" s="26"/>
      <c r="PW980" s="26"/>
      <c r="PX980" s="26"/>
      <c r="PY980" s="26"/>
      <c r="PZ980" s="26"/>
      <c r="QA980" s="26"/>
      <c r="QB980" s="26"/>
      <c r="QC980" s="26"/>
      <c r="QD980" s="26"/>
      <c r="QE980" s="26"/>
      <c r="QF980" s="26"/>
      <c r="QG980" s="26"/>
      <c r="QH980" s="26"/>
      <c r="QI980" s="26"/>
      <c r="QJ980" s="26"/>
      <c r="QK980" s="26"/>
      <c r="QL980" s="26"/>
      <c r="QM980" s="26"/>
      <c r="QN980" s="26"/>
      <c r="QO980" s="26"/>
      <c r="QP980" s="26"/>
      <c r="QQ980" s="26"/>
      <c r="QR980" s="26"/>
      <c r="QS980" s="26"/>
      <c r="QT980" s="26"/>
      <c r="QU980" s="26"/>
      <c r="QV980" s="26"/>
      <c r="QW980" s="26"/>
      <c r="QX980" s="26"/>
      <c r="QY980" s="26"/>
      <c r="QZ980" s="26"/>
      <c r="RA980" s="26"/>
      <c r="RB980" s="26"/>
      <c r="RC980" s="26"/>
      <c r="RD980" s="26"/>
      <c r="RE980" s="26"/>
      <c r="RF980" s="26"/>
      <c r="RG980" s="26"/>
      <c r="RH980" s="26"/>
      <c r="RI980" s="26"/>
      <c r="RJ980" s="26"/>
      <c r="RK980" s="26"/>
      <c r="RL980" s="26"/>
      <c r="RM980" s="26"/>
      <c r="RN980" s="26"/>
      <c r="RO980" s="26"/>
      <c r="RP980" s="26"/>
      <c r="RQ980" s="26"/>
      <c r="RR980" s="26"/>
      <c r="RS980" s="26"/>
      <c r="RT980" s="26"/>
      <c r="RU980" s="26"/>
      <c r="RV980" s="26"/>
      <c r="RW980" s="26"/>
      <c r="RX980" s="26"/>
      <c r="RY980" s="26"/>
      <c r="RZ980" s="26"/>
      <c r="SA980" s="26"/>
      <c r="SB980" s="26"/>
      <c r="SC980" s="26"/>
      <c r="SD980" s="26"/>
      <c r="SE980" s="26"/>
      <c r="SF980" s="26"/>
      <c r="SG980" s="26"/>
      <c r="SH980" s="26"/>
      <c r="SI980" s="26"/>
      <c r="SJ980" s="26"/>
      <c r="SK980" s="26"/>
      <c r="SL980" s="26"/>
      <c r="SM980" s="26"/>
      <c r="SN980" s="26"/>
      <c r="SO980" s="26"/>
      <c r="SP980" s="26"/>
      <c r="SQ980" s="26"/>
      <c r="SR980" s="26"/>
      <c r="SS980" s="26"/>
      <c r="ST980" s="26"/>
      <c r="SU980" s="26"/>
      <c r="SV980" s="26"/>
      <c r="SW980" s="26"/>
      <c r="SX980" s="26"/>
      <c r="SY980" s="26"/>
      <c r="SZ980" s="26"/>
      <c r="TA980" s="26"/>
      <c r="TB980" s="26"/>
      <c r="TC980" s="26"/>
      <c r="TD980" s="26"/>
      <c r="TE980" s="26"/>
      <c r="TF980" s="26"/>
      <c r="TG980" s="26"/>
      <c r="TH980" s="26"/>
      <c r="TI980" s="26"/>
      <c r="TJ980" s="26"/>
      <c r="TK980" s="26"/>
      <c r="TL980" s="26"/>
      <c r="TM980" s="26"/>
      <c r="TN980" s="26"/>
      <c r="TO980" s="26"/>
      <c r="TP980" s="26"/>
      <c r="TQ980" s="26"/>
      <c r="TR980" s="26"/>
      <c r="TS980" s="26"/>
      <c r="TT980" s="26"/>
      <c r="TU980" s="26"/>
      <c r="TV980" s="26"/>
      <c r="TW980" s="26"/>
      <c r="TX980" s="26"/>
      <c r="TY980" s="26"/>
      <c r="TZ980" s="26"/>
      <c r="UA980" s="26"/>
      <c r="UB980" s="26"/>
      <c r="UC980" s="26"/>
      <c r="UD980" s="26"/>
      <c r="UE980" s="26"/>
      <c r="UF980" s="26"/>
      <c r="UG980" s="26"/>
      <c r="UH980" s="26"/>
      <c r="UI980" s="26"/>
      <c r="UJ980" s="26"/>
      <c r="UK980" s="26"/>
      <c r="UL980" s="26"/>
      <c r="UM980" s="26"/>
      <c r="UN980" s="26"/>
      <c r="UO980" s="26"/>
      <c r="UP980" s="26"/>
      <c r="UQ980" s="26"/>
      <c r="UR980" s="26"/>
      <c r="US980" s="26"/>
      <c r="UT980" s="26"/>
      <c r="UU980" s="26"/>
      <c r="UV980" s="26"/>
      <c r="UW980" s="26"/>
      <c r="UX980" s="26"/>
      <c r="UY980" s="26"/>
      <c r="UZ980" s="26"/>
      <c r="VA980" s="26"/>
      <c r="VB980" s="26"/>
      <c r="VC980" s="26"/>
      <c r="VD980" s="26"/>
      <c r="VE980" s="26"/>
      <c r="VF980" s="26"/>
      <c r="VG980" s="26"/>
      <c r="VH980" s="26"/>
      <c r="VI980" s="26"/>
      <c r="VJ980" s="26"/>
      <c r="VK980" s="26"/>
      <c r="VL980" s="26"/>
      <c r="VM980" s="26"/>
      <c r="VN980" s="26"/>
      <c r="VO980" s="26"/>
      <c r="VP980" s="26"/>
      <c r="VQ980" s="26"/>
      <c r="VR980" s="26"/>
      <c r="VS980" s="26"/>
      <c r="VT980" s="26"/>
      <c r="VU980" s="26"/>
      <c r="VV980" s="26"/>
      <c r="VW980" s="26"/>
      <c r="VX980" s="26"/>
      <c r="VY980" s="26"/>
      <c r="VZ980" s="26"/>
      <c r="WA980" s="26"/>
      <c r="WB980" s="26"/>
      <c r="WC980" s="26"/>
      <c r="WD980" s="26"/>
      <c r="WE980" s="26"/>
      <c r="WF980" s="26"/>
      <c r="WG980" s="26"/>
      <c r="WH980" s="26"/>
      <c r="WI980" s="26"/>
      <c r="WJ980" s="26"/>
      <c r="WK980" s="26"/>
      <c r="WL980" s="26"/>
      <c r="WM980" s="26"/>
      <c r="WN980" s="26"/>
      <c r="WO980" s="26"/>
      <c r="WP980" s="26"/>
      <c r="WQ980" s="26"/>
      <c r="WR980" s="26"/>
      <c r="WS980" s="26"/>
      <c r="WT980" s="26"/>
      <c r="WU980" s="26"/>
      <c r="WV980" s="26"/>
      <c r="WW980" s="26"/>
      <c r="WX980" s="26"/>
      <c r="WY980" s="26"/>
      <c r="WZ980" s="26"/>
      <c r="XA980" s="26"/>
      <c r="XB980" s="26"/>
      <c r="XC980" s="26"/>
      <c r="XD980" s="26"/>
      <c r="XE980" s="26"/>
      <c r="XF980" s="26"/>
      <c r="XG980" s="26"/>
      <c r="XH980" s="26"/>
      <c r="XI980" s="26"/>
      <c r="XJ980" s="26"/>
      <c r="XK980" s="26"/>
      <c r="XL980" s="26"/>
      <c r="XM980" s="26"/>
      <c r="XN980" s="26"/>
      <c r="XO980" s="26"/>
      <c r="XP980" s="26"/>
      <c r="XQ980" s="26"/>
      <c r="XR980" s="26"/>
      <c r="XS980" s="26"/>
      <c r="XT980" s="26"/>
      <c r="XU980" s="26"/>
      <c r="XV980" s="26"/>
      <c r="XW980" s="26"/>
      <c r="XX980" s="26"/>
      <c r="XY980" s="26"/>
      <c r="XZ980" s="26"/>
      <c r="YA980" s="26"/>
      <c r="YB980" s="26"/>
      <c r="YC980" s="26"/>
      <c r="YD980" s="26"/>
      <c r="YE980" s="26"/>
      <c r="YF980" s="26"/>
      <c r="YG980" s="26"/>
      <c r="YH980" s="26"/>
      <c r="YI980" s="26"/>
      <c r="YJ980" s="26"/>
      <c r="YK980" s="26"/>
      <c r="YL980" s="26"/>
      <c r="YM980" s="26"/>
      <c r="YN980" s="26"/>
      <c r="YO980" s="26"/>
      <c r="YP980" s="26"/>
      <c r="YQ980" s="26"/>
      <c r="YR980" s="26"/>
      <c r="YS980" s="26"/>
      <c r="YT980" s="26"/>
      <c r="YU980" s="26"/>
      <c r="YV980" s="26"/>
      <c r="YW980" s="26"/>
      <c r="YX980" s="26"/>
      <c r="YY980" s="26"/>
      <c r="YZ980" s="26"/>
      <c r="ZA980" s="26"/>
      <c r="ZB980" s="26"/>
      <c r="ZC980" s="26"/>
      <c r="ZD980" s="26"/>
      <c r="ZE980" s="26"/>
      <c r="ZF980" s="26"/>
      <c r="ZG980" s="26"/>
      <c r="ZH980" s="26"/>
      <c r="ZI980" s="26"/>
      <c r="ZJ980" s="26"/>
      <c r="ZK980" s="26"/>
      <c r="ZL980" s="26"/>
      <c r="ZM980" s="26"/>
      <c r="ZN980" s="26"/>
      <c r="ZO980" s="26"/>
      <c r="ZP980" s="26"/>
      <c r="ZQ980" s="26"/>
      <c r="ZR980" s="26"/>
      <c r="ZS980" s="26"/>
      <c r="ZT980" s="26"/>
      <c r="ZU980" s="26"/>
      <c r="ZV980" s="26"/>
      <c r="ZW980" s="26"/>
      <c r="ZX980" s="26"/>
      <c r="ZY980" s="26"/>
      <c r="ZZ980" s="26"/>
      <c r="AAA980" s="26"/>
      <c r="AAB980" s="26"/>
      <c r="AAC980" s="26"/>
      <c r="AAD980" s="26"/>
      <c r="AAE980" s="26"/>
      <c r="AAF980" s="26"/>
      <c r="AAG980" s="26"/>
      <c r="AAH980" s="26"/>
      <c r="AAI980" s="26"/>
      <c r="AAJ980" s="26"/>
      <c r="AAK980" s="26"/>
      <c r="AAL980" s="26"/>
      <c r="AAM980" s="26"/>
      <c r="AAN980" s="26"/>
      <c r="AAO980" s="26"/>
      <c r="AAP980" s="26"/>
      <c r="AAQ980" s="26"/>
      <c r="AAR980" s="26"/>
      <c r="AAS980" s="26"/>
      <c r="AAT980" s="26"/>
      <c r="AAU980" s="26"/>
      <c r="AAV980" s="26"/>
      <c r="AAW980" s="26"/>
      <c r="AAX980" s="26"/>
      <c r="AAY980" s="26"/>
      <c r="AAZ980" s="26"/>
      <c r="ABA980" s="26"/>
      <c r="ABB980" s="26"/>
      <c r="ABC980" s="26"/>
      <c r="ABD980" s="26"/>
      <c r="ABE980" s="26"/>
      <c r="ABF980" s="26"/>
      <c r="ABG980" s="26"/>
      <c r="ABH980" s="26"/>
      <c r="ABI980" s="26"/>
      <c r="ABJ980" s="26"/>
      <c r="ABK980" s="26"/>
      <c r="ABL980" s="26"/>
      <c r="ABM980" s="26"/>
      <c r="ABN980" s="26"/>
      <c r="ABO980" s="26"/>
      <c r="ABP980" s="26"/>
      <c r="ABQ980" s="26"/>
      <c r="ABR980" s="26"/>
      <c r="ABS980" s="26"/>
      <c r="ABT980" s="26"/>
      <c r="ABU980" s="26"/>
      <c r="ABV980" s="26"/>
      <c r="ABW980" s="26"/>
      <c r="ABX980" s="26"/>
      <c r="ABY980" s="26"/>
      <c r="ABZ980" s="26"/>
      <c r="ACA980" s="26"/>
      <c r="ACB980" s="26"/>
      <c r="ACC980" s="26"/>
      <c r="ACD980" s="26"/>
      <c r="ACE980" s="26"/>
      <c r="ACF980" s="26"/>
      <c r="ACG980" s="26"/>
      <c r="ACH980" s="26"/>
      <c r="ACI980" s="26"/>
      <c r="ACJ980" s="26"/>
      <c r="ACK980" s="26"/>
      <c r="ACL980" s="26"/>
      <c r="ACM980" s="26"/>
      <c r="ACN980" s="26"/>
      <c r="ACO980" s="26"/>
      <c r="ACP980" s="26"/>
      <c r="ACQ980" s="26"/>
      <c r="ACR980" s="26"/>
      <c r="ACS980" s="26"/>
      <c r="ACT980" s="26"/>
      <c r="ACU980" s="26"/>
      <c r="ACV980" s="26"/>
      <c r="ACW980" s="26"/>
      <c r="ACX980" s="26"/>
      <c r="ACY980" s="26"/>
      <c r="ACZ980" s="26"/>
      <c r="ADA980" s="26"/>
      <c r="ADB980" s="26"/>
      <c r="ADC980" s="26"/>
      <c r="ADD980" s="26"/>
      <c r="ADE980" s="26"/>
      <c r="ADF980" s="26"/>
      <c r="ADG980" s="26"/>
      <c r="ADH980" s="26"/>
      <c r="ADI980" s="26"/>
      <c r="ADJ980" s="26"/>
      <c r="ADK980" s="26"/>
      <c r="ADL980" s="26"/>
      <c r="ADM980" s="26"/>
      <c r="ADN980" s="26"/>
      <c r="ADO980" s="26"/>
      <c r="ADP980" s="26"/>
      <c r="ADQ980" s="26"/>
      <c r="ADR980" s="26"/>
      <c r="ADS980" s="26"/>
      <c r="ADT980" s="26"/>
      <c r="ADU980" s="26"/>
      <c r="ADV980" s="26"/>
      <c r="ADW980" s="26"/>
      <c r="ADX980" s="26"/>
      <c r="ADY980" s="26"/>
      <c r="ADZ980" s="26"/>
      <c r="AEA980" s="26"/>
      <c r="AEB980" s="26"/>
      <c r="AEC980" s="26"/>
      <c r="AED980" s="26"/>
      <c r="AEE980" s="26"/>
      <c r="AEF980" s="26"/>
      <c r="AEG980" s="26"/>
      <c r="AEH980" s="26"/>
      <c r="AEI980" s="26"/>
      <c r="AEJ980" s="26"/>
      <c r="AEK980" s="26"/>
      <c r="AEL980" s="26"/>
      <c r="AEM980" s="26"/>
      <c r="AEN980" s="26"/>
      <c r="AEO980" s="26"/>
      <c r="AEP980" s="26"/>
      <c r="AEQ980" s="26"/>
      <c r="AER980" s="26"/>
      <c r="AES980" s="26"/>
      <c r="AET980" s="26"/>
      <c r="AEU980" s="26"/>
      <c r="AEV980" s="26"/>
      <c r="AEW980" s="26"/>
      <c r="AEX980" s="26"/>
      <c r="AEY980" s="26"/>
      <c r="AEZ980" s="26"/>
      <c r="AFA980" s="26"/>
      <c r="AFB980" s="26"/>
      <c r="AFC980" s="26"/>
      <c r="AFD980" s="26"/>
      <c r="AFE980" s="26"/>
      <c r="AFF980" s="26"/>
      <c r="AFG980" s="26"/>
      <c r="AFH980" s="26"/>
      <c r="AFI980" s="26"/>
      <c r="AFJ980" s="26"/>
      <c r="AFK980" s="26"/>
      <c r="AFL980" s="26"/>
      <c r="AFM980" s="26"/>
      <c r="AFN980" s="26"/>
      <c r="AFO980" s="26"/>
      <c r="AFP980" s="26"/>
      <c r="AFQ980" s="26"/>
      <c r="AFR980" s="26"/>
      <c r="AFS980" s="26"/>
      <c r="AFT980" s="26"/>
      <c r="AFU980" s="26"/>
      <c r="AFV980" s="26"/>
      <c r="AFW980" s="26"/>
      <c r="AFX980" s="26"/>
      <c r="AFY980" s="26"/>
      <c r="AFZ980" s="26"/>
      <c r="AGA980" s="26"/>
      <c r="AGB980" s="26"/>
      <c r="AGC980" s="26"/>
      <c r="AGD980" s="26"/>
      <c r="AGE980" s="26"/>
      <c r="AGF980" s="26"/>
      <c r="AGG980" s="26"/>
      <c r="AGH980" s="26"/>
      <c r="AGI980" s="26"/>
      <c r="AGJ980" s="26"/>
      <c r="AGK980" s="26"/>
      <c r="AGL980" s="26"/>
      <c r="AGM980" s="26"/>
      <c r="AGN980" s="26"/>
      <c r="AGO980" s="26"/>
      <c r="AGP980" s="26"/>
      <c r="AGQ980" s="26"/>
      <c r="AGR980" s="26"/>
      <c r="AGS980" s="26"/>
      <c r="AGT980" s="26"/>
      <c r="AGU980" s="26"/>
      <c r="AGV980" s="26"/>
      <c r="AGW980" s="26"/>
      <c r="AGX980" s="26"/>
      <c r="AGY980" s="26"/>
      <c r="AGZ980" s="26"/>
      <c r="AHA980" s="26"/>
      <c r="AHB980" s="26"/>
      <c r="AHC980" s="26"/>
      <c r="AHD980" s="26"/>
      <c r="AHE980" s="26"/>
      <c r="AHF980" s="26"/>
      <c r="AHG980" s="26"/>
      <c r="AHH980" s="26"/>
      <c r="AHI980" s="26"/>
      <c r="AHJ980" s="26"/>
      <c r="AHK980" s="26"/>
      <c r="AHL980" s="26"/>
      <c r="AHM980" s="26"/>
      <c r="AHN980" s="26"/>
      <c r="AHO980" s="26"/>
      <c r="AHP980" s="26"/>
      <c r="AHQ980" s="26"/>
      <c r="AHR980" s="26"/>
      <c r="AHS980" s="26"/>
      <c r="AHT980" s="26"/>
      <c r="AHU980" s="26"/>
      <c r="AHV980" s="26"/>
      <c r="AHW980" s="26"/>
      <c r="AHX980" s="26"/>
      <c r="AHY980" s="26"/>
      <c r="AHZ980" s="26"/>
      <c r="AIA980" s="26"/>
      <c r="AIB980" s="26"/>
      <c r="AIC980" s="26"/>
      <c r="AID980" s="26"/>
      <c r="AIE980" s="26"/>
      <c r="AIF980" s="26"/>
      <c r="AIG980" s="26"/>
      <c r="AIH980" s="26"/>
      <c r="AII980" s="26"/>
      <c r="AIJ980" s="26"/>
      <c r="AIK980" s="26"/>
      <c r="AIL980" s="26"/>
      <c r="AIM980" s="26"/>
      <c r="AIN980" s="26"/>
      <c r="AIO980" s="26"/>
      <c r="AIP980" s="26"/>
      <c r="AIQ980" s="26"/>
      <c r="AIR980" s="26"/>
      <c r="AIS980" s="26"/>
      <c r="AIT980" s="26"/>
      <c r="AIU980" s="26"/>
      <c r="AIV980" s="26"/>
      <c r="AIW980" s="26"/>
      <c r="AIX980" s="26"/>
      <c r="AIY980" s="26"/>
      <c r="AIZ980" s="26"/>
      <c r="AJA980" s="26"/>
      <c r="AJB980" s="26"/>
      <c r="AJC980" s="26"/>
      <c r="AJD980" s="26"/>
      <c r="AJE980" s="26"/>
      <c r="AJF980" s="26"/>
      <c r="AJG980" s="26"/>
      <c r="AJH980" s="26"/>
      <c r="AJI980" s="26"/>
      <c r="AJJ980" s="26"/>
      <c r="AJK980" s="26"/>
      <c r="AJL980" s="26"/>
      <c r="AJM980" s="26"/>
      <c r="AJN980" s="26"/>
      <c r="AJO980" s="26"/>
      <c r="AJP980" s="26"/>
      <c r="AJQ980" s="26"/>
      <c r="AJR980" s="26"/>
      <c r="AJS980" s="26"/>
      <c r="AJT980" s="26"/>
      <c r="AJU980" s="26"/>
      <c r="AJV980" s="26"/>
      <c r="AJW980" s="26"/>
      <c r="AJX980" s="26"/>
      <c r="AJY980" s="26"/>
      <c r="AJZ980" s="26"/>
      <c r="AKA980" s="26"/>
      <c r="AKB980" s="26"/>
      <c r="AKC980" s="26"/>
      <c r="AKD980" s="26"/>
      <c r="AKE980" s="26"/>
      <c r="AKF980" s="26"/>
      <c r="AKG980" s="26"/>
      <c r="AKH980" s="26"/>
      <c r="AKI980" s="26"/>
      <c r="AKJ980" s="26"/>
      <c r="AKK980" s="26"/>
      <c r="AKL980" s="26"/>
      <c r="AKM980" s="26"/>
      <c r="AKN980" s="26"/>
      <c r="AKO980" s="26"/>
      <c r="AKP980" s="26"/>
      <c r="AKQ980" s="26"/>
      <c r="AKR980" s="26"/>
      <c r="AKS980" s="26"/>
      <c r="AKT980" s="26"/>
      <c r="AKU980" s="26"/>
      <c r="AKV980" s="26"/>
      <c r="AKW980" s="26"/>
      <c r="AKX980" s="26"/>
      <c r="AKY980" s="26"/>
      <c r="AKZ980" s="26"/>
      <c r="ALA980" s="26"/>
      <c r="ALB980" s="26"/>
      <c r="ALC980" s="26"/>
      <c r="ALD980" s="26"/>
      <c r="ALE980" s="26"/>
      <c r="ALF980" s="26"/>
      <c r="ALG980" s="26"/>
      <c r="ALH980" s="26"/>
      <c r="ALI980" s="26"/>
      <c r="ALJ980" s="26"/>
      <c r="ALK980" s="26"/>
      <c r="ALL980" s="26"/>
      <c r="ALM980" s="26"/>
      <c r="ALN980" s="26"/>
      <c r="ALO980" s="26"/>
      <c r="ALP980" s="26"/>
      <c r="ALQ980" s="26"/>
      <c r="ALR980" s="26"/>
      <c r="ALS980" s="26"/>
      <c r="ALT980" s="26"/>
      <c r="ALU980" s="26"/>
      <c r="ALV980" s="26"/>
      <c r="ALW980" s="26"/>
      <c r="ALX980" s="26"/>
      <c r="ALY980" s="26"/>
      <c r="ALZ980" s="26"/>
      <c r="AMA980" s="26"/>
      <c r="AMB980" s="26"/>
      <c r="AMC980" s="26"/>
      <c r="AMD980" s="26"/>
      <c r="AME980" s="26"/>
      <c r="AMF980" s="26"/>
      <c r="AMG980" s="26"/>
      <c r="AMH980" s="26"/>
      <c r="AMI980" s="26"/>
      <c r="AMJ980" s="26"/>
      <c r="AMK980" s="26"/>
      <c r="AML980" s="26"/>
      <c r="AMM980" s="26"/>
      <c r="AMN980" s="26"/>
      <c r="AMO980" s="26"/>
      <c r="AMP980" s="26"/>
      <c r="AMQ980" s="26"/>
      <c r="AMR980" s="26"/>
      <c r="AMS980" s="26"/>
      <c r="AMT980" s="26"/>
      <c r="AMU980" s="26"/>
      <c r="AMV980" s="26"/>
      <c r="AMW980" s="26"/>
      <c r="AMX980" s="26"/>
      <c r="AMY980" s="26"/>
      <c r="AMZ980" s="26"/>
      <c r="ANA980" s="26"/>
      <c r="ANB980" s="26"/>
      <c r="ANC980" s="26"/>
      <c r="AND980" s="26"/>
      <c r="ANE980" s="26"/>
      <c r="ANF980" s="26"/>
      <c r="ANG980" s="26"/>
      <c r="ANH980" s="26"/>
      <c r="ANI980" s="26"/>
      <c r="ANJ980" s="26"/>
      <c r="ANK980" s="26"/>
      <c r="ANL980" s="26"/>
      <c r="ANM980" s="26"/>
      <c r="ANN980" s="26"/>
      <c r="ANO980" s="26"/>
      <c r="ANP980" s="26"/>
      <c r="ANQ980" s="26"/>
      <c r="ANR980" s="26"/>
      <c r="ANS980" s="26"/>
      <c r="ANT980" s="26"/>
      <c r="ANU980" s="26"/>
      <c r="ANV980" s="26"/>
      <c r="ANW980" s="26"/>
      <c r="ANX980" s="26"/>
      <c r="ANY980" s="26"/>
      <c r="ANZ980" s="26"/>
      <c r="AOA980" s="26"/>
      <c r="AOB980" s="26"/>
      <c r="AOC980" s="26"/>
      <c r="AOD980" s="26"/>
      <c r="AOE980" s="26"/>
      <c r="AOF980" s="26"/>
      <c r="AOG980" s="26"/>
      <c r="AOH980" s="26"/>
      <c r="AOI980" s="26"/>
      <c r="AOJ980" s="26"/>
      <c r="AOK980" s="26"/>
      <c r="AOL980" s="26"/>
      <c r="AOM980" s="26"/>
      <c r="AON980" s="26"/>
      <c r="AOO980" s="26"/>
      <c r="AOP980" s="26"/>
      <c r="AOQ980" s="26"/>
      <c r="AOR980" s="26"/>
      <c r="AOS980" s="26"/>
      <c r="AOT980" s="26"/>
      <c r="AOU980" s="26"/>
      <c r="AOV980" s="26"/>
      <c r="AOW980" s="26"/>
      <c r="AOX980" s="26"/>
      <c r="AOY980" s="26"/>
      <c r="AOZ980" s="26"/>
      <c r="APA980" s="26"/>
      <c r="APB980" s="26"/>
      <c r="APC980" s="26"/>
      <c r="APD980" s="26"/>
      <c r="APE980" s="26"/>
      <c r="APF980" s="26"/>
      <c r="APG980" s="26"/>
      <c r="APH980" s="26"/>
      <c r="API980" s="26"/>
      <c r="APJ980" s="26"/>
      <c r="APK980" s="26"/>
      <c r="APL980" s="26"/>
      <c r="APM980" s="26"/>
      <c r="APN980" s="26"/>
      <c r="APO980" s="26"/>
      <c r="APP980" s="26"/>
      <c r="APQ980" s="26"/>
      <c r="APR980" s="26"/>
      <c r="APS980" s="26"/>
      <c r="APT980" s="26"/>
      <c r="APU980" s="26"/>
      <c r="APV980" s="26"/>
      <c r="APW980" s="26"/>
      <c r="APX980" s="26"/>
      <c r="APY980" s="26"/>
      <c r="APZ980" s="26"/>
      <c r="AQA980" s="26"/>
      <c r="AQB980" s="26"/>
      <c r="AQC980" s="26"/>
      <c r="AQD980" s="26"/>
      <c r="AQE980" s="26"/>
      <c r="AQF980" s="26"/>
      <c r="AQG980" s="26"/>
      <c r="AQH980" s="26"/>
      <c r="AQI980" s="26"/>
      <c r="AQJ980" s="26"/>
      <c r="AQK980" s="26"/>
      <c r="AQL980" s="26"/>
      <c r="AQM980" s="26"/>
      <c r="AQN980" s="26"/>
      <c r="AQO980" s="26"/>
      <c r="AQP980" s="26"/>
      <c r="AQQ980" s="26"/>
      <c r="AQR980" s="26"/>
      <c r="AQS980" s="26"/>
      <c r="AQT980" s="26"/>
      <c r="AQU980" s="26"/>
      <c r="AQV980" s="26"/>
      <c r="AQW980" s="26"/>
      <c r="AQX980" s="26"/>
      <c r="AQY980" s="26"/>
      <c r="AQZ980" s="26"/>
      <c r="ARA980" s="26"/>
      <c r="ARB980" s="26"/>
      <c r="ARC980" s="26"/>
      <c r="ARD980" s="26"/>
      <c r="ARE980" s="26"/>
      <c r="ARF980" s="26"/>
      <c r="ARG980" s="26"/>
      <c r="ARH980" s="26"/>
      <c r="ARI980" s="26"/>
      <c r="ARJ980" s="26"/>
      <c r="ARK980" s="26"/>
      <c r="ARL980" s="26"/>
      <c r="ARM980" s="26"/>
      <c r="ARN980" s="26"/>
      <c r="ARO980" s="26"/>
      <c r="ARP980" s="26"/>
      <c r="ARQ980" s="26"/>
      <c r="ARR980" s="26"/>
      <c r="ARS980" s="26"/>
      <c r="ART980" s="26"/>
      <c r="ARU980" s="26"/>
      <c r="ARV980" s="26"/>
      <c r="ARW980" s="26"/>
      <c r="ARX980" s="26"/>
      <c r="ARY980" s="26"/>
      <c r="ARZ980" s="26"/>
      <c r="ASA980" s="26"/>
      <c r="ASB980" s="26"/>
      <c r="ASC980" s="26"/>
      <c r="ASD980" s="26"/>
      <c r="ASE980" s="26"/>
      <c r="ASF980" s="26"/>
      <c r="ASG980" s="26"/>
      <c r="ASH980" s="26"/>
      <c r="ASI980" s="26"/>
      <c r="ASJ980" s="26"/>
      <c r="ASK980" s="26"/>
      <c r="ASL980" s="26"/>
      <c r="ASM980" s="26"/>
      <c r="ASN980" s="26"/>
      <c r="ASO980" s="26"/>
      <c r="ASP980" s="26"/>
      <c r="ASQ980" s="26"/>
      <c r="ASR980" s="26"/>
      <c r="ASS980" s="26"/>
      <c r="AST980" s="26"/>
      <c r="ASU980" s="26"/>
      <c r="ASV980" s="26"/>
      <c r="ASW980" s="26"/>
      <c r="ASX980" s="26"/>
      <c r="ASY980" s="26"/>
      <c r="ASZ980" s="26"/>
      <c r="ATA980" s="26"/>
      <c r="ATB980" s="26"/>
      <c r="ATC980" s="26"/>
      <c r="ATD980" s="26"/>
      <c r="ATE980" s="26"/>
      <c r="ATF980" s="26"/>
      <c r="ATG980" s="26"/>
      <c r="ATH980" s="26"/>
      <c r="ATI980" s="26"/>
      <c r="ATJ980" s="26"/>
      <c r="ATK980" s="26"/>
      <c r="ATL980" s="26"/>
      <c r="ATM980" s="26"/>
      <c r="ATN980" s="26"/>
      <c r="ATO980" s="26"/>
      <c r="ATP980" s="26"/>
      <c r="ATQ980" s="26"/>
      <c r="ATR980" s="26"/>
      <c r="ATS980" s="26"/>
      <c r="ATT980" s="26"/>
      <c r="ATU980" s="26"/>
      <c r="ATV980" s="26"/>
      <c r="ATW980" s="26"/>
      <c r="ATX980" s="26"/>
      <c r="ATY980" s="26"/>
      <c r="ATZ980" s="26"/>
      <c r="AUA980" s="26"/>
      <c r="AUB980" s="26"/>
      <c r="AUC980" s="26"/>
      <c r="AUD980" s="26"/>
      <c r="AUE980" s="26"/>
      <c r="AUF980" s="26"/>
      <c r="AUG980" s="26"/>
      <c r="AUH980" s="26"/>
      <c r="AUI980" s="26"/>
      <c r="AUJ980" s="26"/>
      <c r="AUK980" s="26"/>
      <c r="AUL980" s="26"/>
      <c r="AUM980" s="26"/>
      <c r="AUN980" s="26"/>
      <c r="AUO980" s="26"/>
      <c r="AUP980" s="26"/>
      <c r="AUQ980" s="26"/>
      <c r="AUR980" s="26"/>
      <c r="AUS980" s="26"/>
      <c r="AUT980" s="26"/>
      <c r="AUU980" s="26"/>
      <c r="AUV980" s="26"/>
      <c r="AUW980" s="26"/>
      <c r="AUX980" s="26"/>
      <c r="AUY980" s="26"/>
      <c r="AUZ980" s="26"/>
      <c r="AVA980" s="26"/>
      <c r="AVB980" s="26"/>
      <c r="AVC980" s="26"/>
      <c r="AVD980" s="26"/>
      <c r="AVE980" s="26"/>
      <c r="AVF980" s="26"/>
      <c r="AVG980" s="26"/>
      <c r="AVH980" s="26"/>
      <c r="AVI980" s="26"/>
      <c r="AVJ980" s="26"/>
      <c r="AVK980" s="26"/>
      <c r="AVL980" s="26"/>
      <c r="AVM980" s="26"/>
      <c r="AVN980" s="26"/>
      <c r="AVO980" s="26"/>
      <c r="AVP980" s="26"/>
      <c r="AVQ980" s="26"/>
      <c r="AVR980" s="26"/>
      <c r="AVS980" s="26"/>
      <c r="AVT980" s="26"/>
      <c r="AVU980" s="26"/>
      <c r="AVV980" s="26"/>
      <c r="AVW980" s="26"/>
      <c r="AVX980" s="26"/>
      <c r="AVY980" s="26"/>
      <c r="AVZ980" s="26"/>
      <c r="AWA980" s="26"/>
      <c r="AWB980" s="26"/>
      <c r="AWC980" s="26"/>
      <c r="AWD980" s="26"/>
      <c r="AWE980" s="26"/>
      <c r="AWF980" s="26"/>
      <c r="AWG980" s="26"/>
      <c r="AWH980" s="26"/>
      <c r="AWI980" s="26"/>
      <c r="AWJ980" s="26"/>
      <c r="AWK980" s="26"/>
      <c r="AWL980" s="26"/>
      <c r="AWM980" s="26"/>
      <c r="AWN980" s="26"/>
      <c r="AWO980" s="26"/>
      <c r="AWP980" s="26"/>
      <c r="AWQ980" s="26"/>
      <c r="AWR980" s="26"/>
      <c r="AWS980" s="26"/>
      <c r="AWT980" s="26"/>
      <c r="AWU980" s="26"/>
      <c r="AWV980" s="26"/>
      <c r="AWW980" s="26"/>
      <c r="AWX980" s="26"/>
      <c r="AWY980" s="26"/>
      <c r="AWZ980" s="26"/>
      <c r="AXA980" s="26"/>
      <c r="AXB980" s="26"/>
      <c r="AXC980" s="26"/>
      <c r="AXD980" s="26"/>
      <c r="AXE980" s="26"/>
      <c r="AXF980" s="26"/>
      <c r="AXG980" s="26"/>
      <c r="AXH980" s="26"/>
      <c r="AXI980" s="26"/>
      <c r="AXJ980" s="26"/>
      <c r="AXK980" s="26"/>
      <c r="AXL980" s="26"/>
      <c r="AXM980" s="26"/>
      <c r="AXN980" s="26"/>
      <c r="AXO980" s="26"/>
      <c r="AXP980" s="26"/>
      <c r="AXQ980" s="26"/>
      <c r="AXR980" s="26"/>
      <c r="AXS980" s="26"/>
      <c r="AXT980" s="26"/>
      <c r="AXU980" s="26"/>
      <c r="AXV980" s="26"/>
      <c r="AXW980" s="26"/>
      <c r="AXX980" s="26"/>
      <c r="AXY980" s="26"/>
      <c r="AXZ980" s="26"/>
      <c r="AYA980" s="26"/>
      <c r="AYB980" s="26"/>
      <c r="AYC980" s="26"/>
      <c r="AYD980" s="26"/>
      <c r="AYE980" s="26"/>
      <c r="AYF980" s="26"/>
      <c r="AYG980" s="26"/>
      <c r="AYH980" s="26"/>
      <c r="AYI980" s="26"/>
      <c r="AYJ980" s="26"/>
      <c r="AYK980" s="26"/>
      <c r="AYL980" s="26"/>
      <c r="AYM980" s="26"/>
      <c r="AYN980" s="26"/>
      <c r="AYO980" s="26"/>
      <c r="AYP980" s="26"/>
      <c r="AYQ980" s="26"/>
      <c r="AYR980" s="26"/>
      <c r="AYS980" s="26"/>
      <c r="AYT980" s="26"/>
      <c r="AYU980" s="26"/>
      <c r="AYV980" s="26"/>
      <c r="AYW980" s="26"/>
      <c r="AYX980" s="26"/>
      <c r="AYY980" s="26"/>
      <c r="AYZ980" s="26"/>
      <c r="AZA980" s="26"/>
      <c r="AZB980" s="26"/>
      <c r="AZC980" s="26"/>
      <c r="AZD980" s="26"/>
      <c r="AZE980" s="26"/>
      <c r="AZF980" s="26"/>
      <c r="AZG980" s="26"/>
      <c r="AZH980" s="26"/>
      <c r="AZI980" s="26"/>
      <c r="AZJ980" s="26"/>
      <c r="AZK980" s="26"/>
      <c r="AZL980" s="26"/>
      <c r="AZM980" s="26"/>
      <c r="AZN980" s="26"/>
      <c r="AZO980" s="26"/>
      <c r="AZP980" s="26"/>
      <c r="AZQ980" s="26"/>
      <c r="AZR980" s="26"/>
      <c r="AZS980" s="26"/>
      <c r="AZT980" s="26"/>
      <c r="AZU980" s="26"/>
      <c r="AZV980" s="26"/>
      <c r="AZW980" s="26"/>
      <c r="AZX980" s="26"/>
      <c r="AZY980" s="26"/>
      <c r="AZZ980" s="26"/>
      <c r="BAA980" s="26"/>
      <c r="BAB980" s="26"/>
      <c r="BAC980" s="26"/>
      <c r="BAD980" s="26"/>
      <c r="BAE980" s="26"/>
      <c r="BAF980" s="26"/>
      <c r="BAG980" s="26"/>
      <c r="BAH980" s="26"/>
      <c r="BAI980" s="26"/>
      <c r="BAJ980" s="26"/>
      <c r="BAK980" s="26"/>
      <c r="BAL980" s="26"/>
      <c r="BAM980" s="26"/>
      <c r="BAN980" s="26"/>
      <c r="BAO980" s="26"/>
      <c r="BAP980" s="26"/>
      <c r="BAQ980" s="26"/>
      <c r="BAR980" s="26"/>
      <c r="BAS980" s="26"/>
      <c r="BAT980" s="26"/>
      <c r="BAU980" s="26"/>
      <c r="BAV980" s="26"/>
      <c r="BAW980" s="26"/>
      <c r="BAX980" s="26"/>
      <c r="BAY980" s="26"/>
      <c r="BAZ980" s="26"/>
      <c r="BBA980" s="26"/>
      <c r="BBB980" s="26"/>
      <c r="BBC980" s="26"/>
      <c r="BBD980" s="26"/>
      <c r="BBE980" s="26"/>
      <c r="BBF980" s="26"/>
      <c r="BBG980" s="26"/>
      <c r="BBH980" s="26"/>
      <c r="BBI980" s="26"/>
      <c r="BBJ980" s="26"/>
      <c r="BBK980" s="26"/>
      <c r="BBL980" s="26"/>
      <c r="BBM980" s="26"/>
      <c r="BBN980" s="26"/>
      <c r="BBO980" s="26"/>
      <c r="BBP980" s="26"/>
      <c r="BBQ980" s="26"/>
      <c r="BBR980" s="26"/>
      <c r="BBS980" s="26"/>
      <c r="BBT980" s="26"/>
      <c r="BBU980" s="26"/>
      <c r="BBV980" s="26"/>
      <c r="BBW980" s="26"/>
      <c r="BBX980" s="26"/>
      <c r="BBY980" s="26"/>
      <c r="BBZ980" s="26"/>
      <c r="BCA980" s="26"/>
      <c r="BCB980" s="26"/>
      <c r="BCC980" s="26"/>
      <c r="BCD980" s="26"/>
      <c r="BCE980" s="26"/>
      <c r="BCF980" s="26"/>
      <c r="BCG980" s="26"/>
      <c r="BCH980" s="26"/>
      <c r="BCI980" s="26"/>
      <c r="BCJ980" s="26"/>
      <c r="BCK980" s="26"/>
      <c r="BCL980" s="26"/>
      <c r="BCM980" s="26"/>
      <c r="BCN980" s="26"/>
      <c r="BCO980" s="26"/>
      <c r="BCP980" s="26"/>
      <c r="BCQ980" s="26"/>
      <c r="BCR980" s="26"/>
      <c r="BCS980" s="26"/>
      <c r="BCT980" s="26"/>
      <c r="BCU980" s="26"/>
      <c r="BCV980" s="26"/>
      <c r="BCW980" s="26"/>
      <c r="BCX980" s="26"/>
      <c r="BCY980" s="26"/>
      <c r="BCZ980" s="26"/>
      <c r="BDA980" s="26"/>
      <c r="BDB980" s="26"/>
      <c r="BDC980" s="26"/>
      <c r="BDD980" s="26"/>
      <c r="BDE980" s="26"/>
      <c r="BDF980" s="26"/>
      <c r="BDG980" s="26"/>
      <c r="BDH980" s="26"/>
      <c r="BDI980" s="26"/>
      <c r="BDJ980" s="26"/>
      <c r="BDK980" s="26"/>
      <c r="BDL980" s="26"/>
      <c r="BDM980" s="26"/>
      <c r="BDN980" s="26"/>
      <c r="BDO980" s="26"/>
      <c r="BDP980" s="26"/>
      <c r="BDQ980" s="26"/>
      <c r="BDR980" s="26"/>
      <c r="BDS980" s="26"/>
      <c r="BDT980" s="26"/>
      <c r="BDU980" s="26"/>
      <c r="BDV980" s="26"/>
      <c r="BDW980" s="26"/>
      <c r="BDX980" s="26"/>
      <c r="BDY980" s="26"/>
      <c r="BDZ980" s="26"/>
      <c r="BEA980" s="26"/>
      <c r="BEB980" s="26"/>
      <c r="BEC980" s="26"/>
      <c r="BED980" s="26"/>
      <c r="BEE980" s="26"/>
      <c r="BEF980" s="26"/>
      <c r="BEG980" s="26"/>
      <c r="BEH980" s="26"/>
      <c r="BEI980" s="26"/>
      <c r="BEJ980" s="26"/>
      <c r="BEK980" s="26"/>
      <c r="BEL980" s="26"/>
      <c r="BEM980" s="26"/>
      <c r="BEN980" s="26"/>
      <c r="BEO980" s="26"/>
      <c r="BEP980" s="26"/>
      <c r="BEQ980" s="26"/>
      <c r="BER980" s="26"/>
      <c r="BES980" s="26"/>
      <c r="BET980" s="26"/>
      <c r="BEU980" s="26"/>
      <c r="BEV980" s="26"/>
      <c r="BEW980" s="26"/>
      <c r="BEX980" s="26"/>
      <c r="BEY980" s="26"/>
      <c r="BEZ980" s="26"/>
      <c r="BFA980" s="26"/>
      <c r="BFB980" s="26"/>
      <c r="BFC980" s="26"/>
      <c r="BFD980" s="26"/>
      <c r="BFE980" s="26"/>
      <c r="BFF980" s="26"/>
      <c r="BFG980" s="26"/>
      <c r="BFH980" s="26"/>
      <c r="BFI980" s="26"/>
      <c r="BFJ980" s="26"/>
      <c r="BFK980" s="26"/>
      <c r="BFL980" s="26"/>
      <c r="BFM980" s="26"/>
      <c r="BFN980" s="26"/>
      <c r="BFO980" s="26"/>
      <c r="BFP980" s="26"/>
      <c r="BFQ980" s="26"/>
      <c r="BFR980" s="26"/>
      <c r="BFS980" s="26"/>
      <c r="BFT980" s="26"/>
      <c r="BFU980" s="26"/>
      <c r="BFV980" s="26"/>
      <c r="BFW980" s="26"/>
      <c r="BFX980" s="26"/>
      <c r="BFY980" s="26"/>
      <c r="BFZ980" s="26"/>
      <c r="BGA980" s="26"/>
      <c r="BGB980" s="26"/>
      <c r="BGC980" s="26"/>
      <c r="BGD980" s="26"/>
      <c r="BGE980" s="26"/>
      <c r="BGF980" s="26"/>
      <c r="BGG980" s="26"/>
      <c r="BGH980" s="26"/>
      <c r="BGI980" s="26"/>
      <c r="BGJ980" s="26"/>
      <c r="BGK980" s="26"/>
      <c r="BGL980" s="26"/>
      <c r="BGM980" s="26"/>
      <c r="BGN980" s="26"/>
      <c r="BGO980" s="26"/>
      <c r="BGP980" s="26"/>
      <c r="BGQ980" s="26"/>
      <c r="BGR980" s="26"/>
      <c r="BGS980" s="26"/>
      <c r="BGT980" s="26"/>
      <c r="BGU980" s="26"/>
      <c r="BGV980" s="26"/>
      <c r="BGW980" s="26"/>
      <c r="BGX980" s="26"/>
      <c r="BGY980" s="26"/>
      <c r="BGZ980" s="26"/>
      <c r="BHA980" s="26"/>
      <c r="BHB980" s="26"/>
      <c r="BHC980" s="26"/>
      <c r="BHD980" s="26"/>
      <c r="BHE980" s="26"/>
      <c r="BHF980" s="26"/>
      <c r="BHG980" s="26"/>
      <c r="BHH980" s="26"/>
      <c r="BHI980" s="26"/>
      <c r="BHJ980" s="26"/>
      <c r="BHK980" s="26"/>
      <c r="BHL980" s="26"/>
      <c r="BHM980" s="26"/>
      <c r="BHN980" s="26"/>
      <c r="BHO980" s="26"/>
      <c r="BHP980" s="26"/>
      <c r="BHQ980" s="26"/>
      <c r="BHR980" s="26"/>
      <c r="BHS980" s="26"/>
      <c r="BHT980" s="26"/>
      <c r="BHU980" s="26"/>
      <c r="BHV980" s="26"/>
      <c r="BHW980" s="26"/>
      <c r="BHX980" s="26"/>
      <c r="BHY980" s="26"/>
      <c r="BHZ980" s="26"/>
      <c r="BIA980" s="26"/>
      <c r="BIB980" s="26"/>
      <c r="BIC980" s="26"/>
      <c r="BID980" s="26"/>
      <c r="BIE980" s="26"/>
      <c r="BIF980" s="26"/>
      <c r="BIG980" s="26"/>
      <c r="BIH980" s="26"/>
      <c r="BII980" s="26"/>
      <c r="BIJ980" s="26"/>
      <c r="BIK980" s="26"/>
      <c r="BIL980" s="26"/>
      <c r="BIM980" s="26"/>
      <c r="BIN980" s="26"/>
      <c r="BIO980" s="26"/>
      <c r="BIP980" s="26"/>
      <c r="BIQ980" s="26"/>
      <c r="BIR980" s="26"/>
      <c r="BIS980" s="26"/>
      <c r="BIT980" s="26"/>
      <c r="BIU980" s="26"/>
      <c r="BIV980" s="26"/>
      <c r="BIW980" s="26"/>
      <c r="BIX980" s="26"/>
      <c r="BIY980" s="26"/>
      <c r="BIZ980" s="26"/>
      <c r="BJA980" s="26"/>
      <c r="BJB980" s="26"/>
      <c r="BJC980" s="26"/>
      <c r="BJD980" s="26"/>
      <c r="BJE980" s="26"/>
      <c r="BJF980" s="26"/>
      <c r="BJG980" s="26"/>
      <c r="BJH980" s="26"/>
      <c r="BJI980" s="26"/>
      <c r="BJJ980" s="26"/>
      <c r="BJK980" s="26"/>
      <c r="BJL980" s="26"/>
      <c r="BJM980" s="26"/>
      <c r="BJN980" s="26"/>
      <c r="BJO980" s="26"/>
      <c r="BJP980" s="26"/>
      <c r="BJQ980" s="26"/>
      <c r="BJR980" s="26"/>
      <c r="BJS980" s="26"/>
      <c r="BJT980" s="26"/>
      <c r="BJU980" s="26"/>
      <c r="BJV980" s="26"/>
      <c r="BJW980" s="26"/>
      <c r="BJX980" s="26"/>
      <c r="BJY980" s="26"/>
      <c r="BJZ980" s="26"/>
      <c r="BKA980" s="26"/>
      <c r="BKB980" s="26"/>
      <c r="BKC980" s="26"/>
      <c r="BKD980" s="26"/>
      <c r="BKE980" s="26"/>
      <c r="BKF980" s="26"/>
      <c r="BKG980" s="26"/>
      <c r="BKH980" s="26"/>
      <c r="BKI980" s="26"/>
      <c r="BKJ980" s="26"/>
      <c r="BKK980" s="26"/>
      <c r="BKL980" s="26"/>
      <c r="BKM980" s="26"/>
      <c r="BKN980" s="26"/>
      <c r="BKO980" s="26"/>
      <c r="BKP980" s="26"/>
      <c r="BKQ980" s="26"/>
      <c r="BKR980" s="26"/>
      <c r="BKS980" s="26"/>
      <c r="BKT980" s="26"/>
      <c r="BKU980" s="26"/>
      <c r="BKV980" s="26"/>
      <c r="BKW980" s="26"/>
      <c r="BKX980" s="26"/>
      <c r="BKY980" s="26"/>
      <c r="BKZ980" s="26"/>
      <c r="BLA980" s="26"/>
      <c r="BLB980" s="26"/>
      <c r="BLC980" s="26"/>
      <c r="BLD980" s="26"/>
      <c r="BLE980" s="26"/>
      <c r="BLF980" s="26"/>
      <c r="BLG980" s="26"/>
      <c r="BLH980" s="26"/>
      <c r="BLI980" s="26"/>
      <c r="BLJ980" s="26"/>
      <c r="BLK980" s="26"/>
      <c r="BLL980" s="26"/>
      <c r="BLM980" s="26"/>
      <c r="BLN980" s="26"/>
      <c r="BLO980" s="26"/>
      <c r="BLP980" s="26"/>
      <c r="BLQ980" s="26"/>
      <c r="BLR980" s="26"/>
      <c r="BLS980" s="26"/>
      <c r="BLT980" s="26"/>
      <c r="BLU980" s="26"/>
      <c r="BLV980" s="26"/>
      <c r="BLW980" s="26"/>
      <c r="BLX980" s="26"/>
      <c r="BLY980" s="26"/>
      <c r="BLZ980" s="26"/>
      <c r="BMA980" s="26"/>
      <c r="BMB980" s="26"/>
      <c r="BMC980" s="26"/>
      <c r="BMD980" s="26"/>
      <c r="BME980" s="26"/>
      <c r="BMF980" s="26"/>
      <c r="BMG980" s="26"/>
      <c r="BMH980" s="26"/>
      <c r="BMI980" s="26"/>
      <c r="BMJ980" s="26"/>
      <c r="BMK980" s="26"/>
      <c r="BML980" s="26"/>
      <c r="BMM980" s="26"/>
      <c r="BMN980" s="26"/>
      <c r="BMO980" s="26"/>
      <c r="BMP980" s="26"/>
      <c r="BMQ980" s="26"/>
      <c r="BMR980" s="26"/>
      <c r="BMS980" s="26"/>
      <c r="BMT980" s="26"/>
      <c r="BMU980" s="26"/>
      <c r="BMV980" s="26"/>
      <c r="BMW980" s="26"/>
      <c r="BMX980" s="26"/>
      <c r="BMY980" s="26"/>
      <c r="BMZ980" s="26"/>
      <c r="BNA980" s="26"/>
      <c r="BNB980" s="26"/>
      <c r="BNC980" s="26"/>
      <c r="BND980" s="26"/>
      <c r="BNE980" s="26"/>
      <c r="BNF980" s="26"/>
      <c r="BNG980" s="26"/>
      <c r="BNH980" s="26"/>
      <c r="BNI980" s="26"/>
      <c r="BNJ980" s="26"/>
      <c r="BNK980" s="26"/>
      <c r="BNL980" s="26"/>
      <c r="BNM980" s="26"/>
      <c r="BNN980" s="26"/>
      <c r="BNO980" s="26"/>
      <c r="BNP980" s="26"/>
      <c r="BNQ980" s="26"/>
      <c r="BNR980" s="26"/>
      <c r="BNS980" s="26"/>
      <c r="BNT980" s="26"/>
      <c r="BNU980" s="26"/>
      <c r="BNV980" s="26"/>
      <c r="BNW980" s="26"/>
      <c r="BNX980" s="26"/>
      <c r="BNY980" s="26"/>
      <c r="BNZ980" s="26"/>
      <c r="BOA980" s="26"/>
      <c r="BOB980" s="26"/>
      <c r="BOC980" s="26"/>
      <c r="BOD980" s="26"/>
      <c r="BOE980" s="26"/>
      <c r="BOF980" s="26"/>
      <c r="BOG980" s="26"/>
      <c r="BOH980" s="26"/>
      <c r="BOI980" s="26"/>
      <c r="BOJ980" s="26"/>
      <c r="BOK980" s="26"/>
      <c r="BOL980" s="26"/>
      <c r="BOM980" s="26"/>
      <c r="BON980" s="26"/>
      <c r="BOO980" s="26"/>
      <c r="BOP980" s="26"/>
      <c r="BOQ980" s="26"/>
      <c r="BOR980" s="26"/>
      <c r="BOS980" s="26"/>
      <c r="BOT980" s="26"/>
      <c r="BOU980" s="26"/>
      <c r="BOV980" s="26"/>
      <c r="BOW980" s="26"/>
      <c r="BOX980" s="26"/>
      <c r="BOY980" s="26"/>
      <c r="BOZ980" s="26"/>
      <c r="BPA980" s="26"/>
      <c r="BPB980" s="26"/>
      <c r="BPC980" s="26"/>
      <c r="BPD980" s="26"/>
      <c r="BPE980" s="26"/>
      <c r="BPF980" s="26"/>
      <c r="BPG980" s="26"/>
      <c r="BPH980" s="26"/>
      <c r="BPI980" s="26"/>
      <c r="BPJ980" s="26"/>
      <c r="BPK980" s="26"/>
      <c r="BPL980" s="26"/>
      <c r="BPM980" s="26"/>
      <c r="BPN980" s="26"/>
      <c r="BPO980" s="26"/>
      <c r="BPP980" s="26"/>
      <c r="BPQ980" s="26"/>
      <c r="BPR980" s="26"/>
      <c r="BPS980" s="26"/>
      <c r="BPT980" s="26"/>
      <c r="BPU980" s="26"/>
      <c r="BPV980" s="26"/>
      <c r="BPW980" s="26"/>
      <c r="BPX980" s="26"/>
      <c r="BPY980" s="26"/>
      <c r="BPZ980" s="26"/>
      <c r="BQA980" s="26"/>
      <c r="BQB980" s="26"/>
      <c r="BQC980" s="26"/>
      <c r="BQD980" s="26"/>
      <c r="BQE980" s="26"/>
      <c r="BQF980" s="26"/>
      <c r="BQG980" s="26"/>
      <c r="BQH980" s="26"/>
      <c r="BQI980" s="26"/>
      <c r="BQJ980" s="26"/>
      <c r="BQK980" s="26"/>
      <c r="BQL980" s="26"/>
      <c r="BQM980" s="26"/>
      <c r="BQN980" s="26"/>
      <c r="BQO980" s="26"/>
      <c r="BQP980" s="26"/>
      <c r="BQQ980" s="26"/>
      <c r="BQR980" s="26"/>
      <c r="BQS980" s="26"/>
      <c r="BQT980" s="26"/>
      <c r="BQU980" s="26"/>
      <c r="BQV980" s="26"/>
      <c r="BQW980" s="26"/>
      <c r="BQX980" s="26"/>
      <c r="BQY980" s="26"/>
      <c r="BQZ980" s="26"/>
      <c r="BRA980" s="26"/>
      <c r="BRB980" s="26"/>
      <c r="BRC980" s="26"/>
      <c r="BRD980" s="26"/>
      <c r="BRE980" s="26"/>
      <c r="BRF980" s="26"/>
      <c r="BRG980" s="26"/>
      <c r="BRH980" s="26"/>
      <c r="BRI980" s="26"/>
      <c r="BRJ980" s="26"/>
      <c r="BRK980" s="26"/>
      <c r="BRL980" s="26"/>
      <c r="BRM980" s="26"/>
      <c r="BRN980" s="26"/>
      <c r="BRO980" s="26"/>
      <c r="BRP980" s="26"/>
      <c r="BRQ980" s="26"/>
      <c r="BRR980" s="26"/>
      <c r="BRS980" s="26"/>
      <c r="BRT980" s="26"/>
      <c r="BRU980" s="26"/>
      <c r="BRV980" s="26"/>
      <c r="BRW980" s="26"/>
      <c r="BRX980" s="26"/>
      <c r="BRY980" s="26"/>
      <c r="BRZ980" s="26"/>
      <c r="BSA980" s="26"/>
      <c r="BSB980" s="26"/>
      <c r="BSC980" s="26"/>
      <c r="BSD980" s="26"/>
      <c r="BSE980" s="26"/>
      <c r="BSF980" s="26"/>
      <c r="BSG980" s="26"/>
      <c r="BSH980" s="26"/>
      <c r="BSI980" s="26"/>
      <c r="BSJ980" s="26"/>
      <c r="BSK980" s="26"/>
      <c r="BSL980" s="26"/>
      <c r="BSM980" s="26"/>
      <c r="BSN980" s="26"/>
      <c r="BSO980" s="26"/>
      <c r="BSP980" s="26"/>
      <c r="BSQ980" s="26"/>
      <c r="BSR980" s="26"/>
      <c r="BSS980" s="26"/>
      <c r="BST980" s="26"/>
      <c r="BSU980" s="26"/>
      <c r="BSV980" s="26"/>
      <c r="BSW980" s="26"/>
      <c r="BSX980" s="26"/>
      <c r="BSY980" s="26"/>
      <c r="BSZ980" s="26"/>
      <c r="BTA980" s="26"/>
      <c r="BTB980" s="26"/>
      <c r="BTC980" s="26"/>
      <c r="BTD980" s="26"/>
      <c r="BTE980" s="26"/>
      <c r="BTF980" s="26"/>
      <c r="BTG980" s="26"/>
      <c r="BTH980" s="26"/>
      <c r="BTI980" s="26"/>
      <c r="BTJ980" s="26"/>
      <c r="BTK980" s="26"/>
      <c r="BTL980" s="26"/>
      <c r="BTM980" s="26"/>
      <c r="BTN980" s="26"/>
      <c r="BTO980" s="26"/>
      <c r="BTP980" s="26"/>
      <c r="BTQ980" s="26"/>
      <c r="BTR980" s="26"/>
      <c r="BTS980" s="26"/>
      <c r="BTT980" s="26"/>
      <c r="BTU980" s="26"/>
      <c r="BTV980" s="26"/>
      <c r="BTW980" s="26"/>
      <c r="BTX980" s="26"/>
      <c r="BTY980" s="26"/>
      <c r="BTZ980" s="26"/>
      <c r="BUA980" s="26"/>
      <c r="BUB980" s="26"/>
      <c r="BUC980" s="26"/>
      <c r="BUD980" s="26"/>
      <c r="BUE980" s="26"/>
      <c r="BUF980" s="26"/>
      <c r="BUG980" s="26"/>
      <c r="BUH980" s="26"/>
      <c r="BUI980" s="26"/>
      <c r="BUJ980" s="26"/>
      <c r="BUK980" s="26"/>
      <c r="BUL980" s="26"/>
      <c r="BUM980" s="26"/>
      <c r="BUN980" s="26"/>
      <c r="BUO980" s="26"/>
      <c r="BUP980" s="26"/>
      <c r="BUQ980" s="26"/>
      <c r="BUR980" s="26"/>
      <c r="BUS980" s="26"/>
      <c r="BUT980" s="26"/>
      <c r="BUU980" s="26"/>
      <c r="BUV980" s="26"/>
      <c r="BUW980" s="26"/>
      <c r="BUX980" s="26"/>
      <c r="BUY980" s="26"/>
      <c r="BUZ980" s="26"/>
      <c r="BVA980" s="26"/>
      <c r="BVB980" s="26"/>
      <c r="BVC980" s="26"/>
      <c r="BVD980" s="26"/>
      <c r="BVE980" s="26"/>
      <c r="BVF980" s="26"/>
      <c r="BVG980" s="26"/>
      <c r="BVH980" s="26"/>
      <c r="BVI980" s="26"/>
      <c r="BVJ980" s="26"/>
      <c r="BVK980" s="26"/>
      <c r="BVL980" s="26"/>
      <c r="BVM980" s="26"/>
      <c r="BVN980" s="26"/>
      <c r="BVO980" s="26"/>
      <c r="BVP980" s="26"/>
      <c r="BVQ980" s="26"/>
      <c r="BVR980" s="26"/>
      <c r="BVS980" s="26"/>
      <c r="BVT980" s="26"/>
      <c r="BVU980" s="26"/>
      <c r="BVV980" s="26"/>
      <c r="BVW980" s="26"/>
      <c r="BVX980" s="26"/>
      <c r="BVY980" s="26"/>
      <c r="BVZ980" s="26"/>
      <c r="BWA980" s="26"/>
      <c r="BWB980" s="26"/>
      <c r="BWC980" s="26"/>
      <c r="BWD980" s="26"/>
      <c r="BWE980" s="26"/>
      <c r="BWF980" s="26"/>
      <c r="BWG980" s="26"/>
      <c r="BWH980" s="26"/>
      <c r="BWI980" s="26"/>
      <c r="BWJ980" s="26"/>
      <c r="BWK980" s="26"/>
      <c r="BWL980" s="26"/>
      <c r="BWM980" s="26"/>
      <c r="BWN980" s="26"/>
      <c r="BWO980" s="26"/>
      <c r="BWP980" s="26"/>
      <c r="BWQ980" s="26"/>
      <c r="BWR980" s="26"/>
      <c r="BWS980" s="26"/>
      <c r="BWT980" s="26"/>
      <c r="BWU980" s="26"/>
      <c r="BWV980" s="26"/>
      <c r="BWW980" s="26"/>
      <c r="BWX980" s="26"/>
      <c r="BWY980" s="26"/>
      <c r="BWZ980" s="26"/>
      <c r="BXA980" s="26"/>
      <c r="BXB980" s="26"/>
      <c r="BXC980" s="26"/>
      <c r="BXD980" s="26"/>
      <c r="BXE980" s="26"/>
      <c r="BXF980" s="26"/>
      <c r="BXG980" s="26"/>
      <c r="BXH980" s="26"/>
      <c r="BXI980" s="26"/>
      <c r="BXJ980" s="26"/>
      <c r="BXK980" s="26"/>
      <c r="BXL980" s="26"/>
      <c r="BXM980" s="26"/>
      <c r="BXN980" s="26"/>
      <c r="BXO980" s="26"/>
      <c r="BXP980" s="26"/>
      <c r="BXQ980" s="26"/>
      <c r="BXR980" s="26"/>
      <c r="BXS980" s="26"/>
      <c r="BXT980" s="26"/>
      <c r="BXU980" s="26"/>
      <c r="BXV980" s="26"/>
      <c r="BXW980" s="26"/>
      <c r="BXX980" s="26"/>
      <c r="BXY980" s="26"/>
      <c r="BXZ980" s="26"/>
      <c r="BYA980" s="26"/>
      <c r="BYB980" s="26"/>
      <c r="BYC980" s="26"/>
      <c r="BYD980" s="26"/>
      <c r="BYE980" s="26"/>
      <c r="BYF980" s="26"/>
      <c r="BYG980" s="26"/>
      <c r="BYH980" s="26"/>
      <c r="BYI980" s="26"/>
      <c r="BYJ980" s="26"/>
      <c r="BYK980" s="26"/>
      <c r="BYL980" s="26"/>
      <c r="BYM980" s="26"/>
      <c r="BYN980" s="26"/>
      <c r="BYO980" s="26"/>
      <c r="BYP980" s="26"/>
      <c r="BYQ980" s="26"/>
      <c r="BYR980" s="26"/>
      <c r="BYS980" s="26"/>
      <c r="BYT980" s="26"/>
      <c r="BYU980" s="26"/>
      <c r="BYV980" s="26"/>
      <c r="BYW980" s="26"/>
      <c r="BYX980" s="26"/>
      <c r="BYY980" s="26"/>
      <c r="BYZ980" s="26"/>
      <c r="BZA980" s="26"/>
      <c r="BZB980" s="26"/>
      <c r="BZC980" s="26"/>
      <c r="BZD980" s="26"/>
      <c r="BZE980" s="26"/>
      <c r="BZF980" s="26"/>
      <c r="BZG980" s="26"/>
      <c r="BZH980" s="26"/>
      <c r="BZI980" s="26"/>
      <c r="BZJ980" s="26"/>
      <c r="BZK980" s="26"/>
      <c r="BZL980" s="26"/>
      <c r="BZM980" s="26"/>
      <c r="BZN980" s="26"/>
      <c r="BZO980" s="26"/>
      <c r="BZP980" s="26"/>
      <c r="BZQ980" s="26"/>
      <c r="BZR980" s="26"/>
      <c r="BZS980" s="26"/>
      <c r="BZT980" s="26"/>
      <c r="BZU980" s="26"/>
      <c r="BZV980" s="26"/>
      <c r="BZW980" s="26"/>
      <c r="BZX980" s="26"/>
      <c r="BZY980" s="26"/>
      <c r="BZZ980" s="26"/>
      <c r="CAA980" s="26"/>
      <c r="CAB980" s="26"/>
      <c r="CAC980" s="26"/>
      <c r="CAD980" s="26"/>
      <c r="CAE980" s="26"/>
      <c r="CAF980" s="26"/>
      <c r="CAG980" s="26"/>
      <c r="CAH980" s="26"/>
      <c r="CAI980" s="26"/>
      <c r="CAJ980" s="26"/>
      <c r="CAK980" s="26"/>
      <c r="CAL980" s="26"/>
      <c r="CAM980" s="26"/>
      <c r="CAN980" s="26"/>
      <c r="CAO980" s="26"/>
      <c r="CAP980" s="26"/>
      <c r="CAQ980" s="26"/>
      <c r="CAR980" s="26"/>
      <c r="CAS980" s="26"/>
      <c r="CAT980" s="26"/>
      <c r="CAU980" s="26"/>
      <c r="CAV980" s="26"/>
      <c r="CAW980" s="26"/>
      <c r="CAX980" s="26"/>
      <c r="CAY980" s="26"/>
      <c r="CAZ980" s="26"/>
      <c r="CBA980" s="26"/>
      <c r="CBB980" s="26"/>
      <c r="CBC980" s="26"/>
      <c r="CBD980" s="26"/>
      <c r="CBE980" s="26"/>
      <c r="CBF980" s="26"/>
      <c r="CBG980" s="26"/>
      <c r="CBH980" s="26"/>
      <c r="CBI980" s="26"/>
      <c r="CBJ980" s="26"/>
      <c r="CBK980" s="26"/>
      <c r="CBL980" s="26"/>
      <c r="CBM980" s="26"/>
      <c r="CBN980" s="26"/>
      <c r="CBO980" s="26"/>
      <c r="CBP980" s="26"/>
      <c r="CBQ980" s="26"/>
      <c r="CBR980" s="26"/>
      <c r="CBS980" s="26"/>
      <c r="CBT980" s="26"/>
      <c r="CBU980" s="26"/>
      <c r="CBV980" s="26"/>
      <c r="CBW980" s="26"/>
      <c r="CBX980" s="26"/>
      <c r="CBY980" s="26"/>
      <c r="CBZ980" s="26"/>
      <c r="CCA980" s="26"/>
      <c r="CCB980" s="26"/>
      <c r="CCC980" s="26"/>
      <c r="CCD980" s="26"/>
      <c r="CCE980" s="26"/>
      <c r="CCF980" s="26"/>
      <c r="CCG980" s="26"/>
      <c r="CCH980" s="26"/>
      <c r="CCI980" s="26"/>
      <c r="CCJ980" s="26"/>
      <c r="CCK980" s="26"/>
      <c r="CCL980" s="26"/>
      <c r="CCM980" s="26"/>
      <c r="CCN980" s="26"/>
      <c r="CCO980" s="26"/>
      <c r="CCP980" s="26"/>
      <c r="CCQ980" s="26"/>
      <c r="CCR980" s="26"/>
      <c r="CCS980" s="26"/>
      <c r="CCT980" s="26"/>
      <c r="CCU980" s="26"/>
      <c r="CCV980" s="26"/>
      <c r="CCW980" s="26"/>
      <c r="CCX980" s="26"/>
      <c r="CCY980" s="26"/>
      <c r="CCZ980" s="26"/>
      <c r="CDA980" s="26"/>
      <c r="CDB980" s="26"/>
      <c r="CDC980" s="26"/>
      <c r="CDD980" s="26"/>
      <c r="CDE980" s="26"/>
      <c r="CDF980" s="26"/>
      <c r="CDG980" s="26"/>
      <c r="CDH980" s="26"/>
      <c r="CDI980" s="26"/>
      <c r="CDJ980" s="26"/>
      <c r="CDK980" s="26"/>
      <c r="CDL980" s="26"/>
      <c r="CDM980" s="26"/>
      <c r="CDN980" s="26"/>
      <c r="CDO980" s="26"/>
      <c r="CDP980" s="26"/>
      <c r="CDQ980" s="26"/>
      <c r="CDR980" s="26"/>
      <c r="CDS980" s="26"/>
      <c r="CDT980" s="26"/>
      <c r="CDU980" s="26"/>
      <c r="CDV980" s="26"/>
      <c r="CDW980" s="26"/>
      <c r="CDX980" s="26"/>
      <c r="CDY980" s="26"/>
      <c r="CDZ980" s="26"/>
      <c r="CEA980" s="26"/>
      <c r="CEB980" s="26"/>
      <c r="CEC980" s="26"/>
      <c r="CED980" s="26"/>
      <c r="CEE980" s="26"/>
      <c r="CEF980" s="26"/>
      <c r="CEG980" s="26"/>
      <c r="CEH980" s="26"/>
      <c r="CEI980" s="26"/>
      <c r="CEJ980" s="26"/>
      <c r="CEK980" s="26"/>
      <c r="CEL980" s="26"/>
      <c r="CEM980" s="26"/>
      <c r="CEN980" s="26"/>
      <c r="CEO980" s="26"/>
      <c r="CEP980" s="26"/>
      <c r="CEQ980" s="26"/>
      <c r="CER980" s="26"/>
      <c r="CES980" s="26"/>
      <c r="CET980" s="26"/>
      <c r="CEU980" s="26"/>
      <c r="CEV980" s="26"/>
      <c r="CEW980" s="26"/>
      <c r="CEX980" s="26"/>
      <c r="CEY980" s="26"/>
      <c r="CEZ980" s="26"/>
      <c r="CFA980" s="26"/>
      <c r="CFB980" s="26"/>
      <c r="CFC980" s="26"/>
      <c r="CFD980" s="26"/>
      <c r="CFE980" s="26"/>
      <c r="CFF980" s="26"/>
      <c r="CFG980" s="26"/>
      <c r="CFH980" s="26"/>
      <c r="CFI980" s="26"/>
      <c r="CFJ980" s="26"/>
      <c r="CFK980" s="26"/>
      <c r="CFL980" s="26"/>
      <c r="CFM980" s="26"/>
      <c r="CFN980" s="26"/>
      <c r="CFO980" s="26"/>
      <c r="CFP980" s="26"/>
      <c r="CFQ980" s="26"/>
      <c r="CFR980" s="26"/>
      <c r="CFS980" s="26"/>
      <c r="CFT980" s="26"/>
      <c r="CFU980" s="26"/>
      <c r="CFV980" s="26"/>
      <c r="CFW980" s="26"/>
      <c r="CFX980" s="26"/>
      <c r="CFY980" s="26"/>
      <c r="CFZ980" s="26"/>
      <c r="CGA980" s="26"/>
      <c r="CGB980" s="26"/>
      <c r="CGC980" s="26"/>
      <c r="CGD980" s="26"/>
      <c r="CGE980" s="26"/>
      <c r="CGF980" s="26"/>
      <c r="CGG980" s="26"/>
      <c r="CGH980" s="26"/>
      <c r="CGI980" s="26"/>
      <c r="CGJ980" s="26"/>
      <c r="CGK980" s="26"/>
      <c r="CGL980" s="26"/>
      <c r="CGM980" s="26"/>
      <c r="CGN980" s="26"/>
      <c r="CGO980" s="26"/>
      <c r="CGP980" s="26"/>
      <c r="CGQ980" s="26"/>
      <c r="CGR980" s="26"/>
      <c r="CGS980" s="26"/>
      <c r="CGT980" s="26"/>
      <c r="CGU980" s="26"/>
      <c r="CGV980" s="26"/>
      <c r="CGW980" s="26"/>
      <c r="CGX980" s="26"/>
      <c r="CGY980" s="26"/>
      <c r="CGZ980" s="26"/>
      <c r="CHA980" s="26"/>
      <c r="CHB980" s="26"/>
      <c r="CHC980" s="26"/>
      <c r="CHD980" s="26"/>
      <c r="CHE980" s="26"/>
      <c r="CHF980" s="26"/>
      <c r="CHG980" s="26"/>
      <c r="CHH980" s="26"/>
      <c r="CHI980" s="26"/>
      <c r="CHJ980" s="26"/>
      <c r="CHK980" s="26"/>
      <c r="CHL980" s="26"/>
      <c r="CHM980" s="26"/>
      <c r="CHN980" s="26"/>
      <c r="CHO980" s="26"/>
      <c r="CHP980" s="26"/>
      <c r="CHQ980" s="26"/>
      <c r="CHR980" s="26"/>
      <c r="CHS980" s="26"/>
      <c r="CHT980" s="26"/>
      <c r="CHU980" s="26"/>
      <c r="CHV980" s="26"/>
      <c r="CHW980" s="26"/>
      <c r="CHX980" s="26"/>
      <c r="CHY980" s="26"/>
      <c r="CHZ980" s="26"/>
      <c r="CIA980" s="26"/>
      <c r="CIB980" s="26"/>
      <c r="CIC980" s="26"/>
      <c r="CID980" s="26"/>
      <c r="CIE980" s="26"/>
      <c r="CIF980" s="26"/>
      <c r="CIG980" s="26"/>
      <c r="CIH980" s="26"/>
      <c r="CII980" s="26"/>
      <c r="CIJ980" s="26"/>
      <c r="CIK980" s="26"/>
      <c r="CIL980" s="26"/>
      <c r="CIM980" s="26"/>
      <c r="CIN980" s="26"/>
      <c r="CIO980" s="26"/>
      <c r="CIP980" s="26"/>
      <c r="CIQ980" s="26"/>
      <c r="CIR980" s="26"/>
      <c r="CIS980" s="26"/>
      <c r="CIT980" s="26"/>
      <c r="CIU980" s="26"/>
      <c r="CIV980" s="26"/>
      <c r="CIW980" s="26"/>
      <c r="CIX980" s="26"/>
      <c r="CIY980" s="26"/>
      <c r="CIZ980" s="26"/>
      <c r="CJA980" s="26"/>
      <c r="CJB980" s="26"/>
      <c r="CJC980" s="26"/>
      <c r="CJD980" s="26"/>
      <c r="CJE980" s="26"/>
      <c r="CJF980" s="26"/>
      <c r="CJG980" s="26"/>
      <c r="CJH980" s="26"/>
      <c r="CJI980" s="26"/>
      <c r="CJJ980" s="26"/>
      <c r="CJK980" s="26"/>
      <c r="CJL980" s="26"/>
      <c r="CJM980" s="26"/>
      <c r="CJN980" s="26"/>
      <c r="CJO980" s="26"/>
      <c r="CJP980" s="26"/>
      <c r="CJQ980" s="26"/>
      <c r="CJR980" s="26"/>
      <c r="CJS980" s="26"/>
      <c r="CJT980" s="26"/>
      <c r="CJU980" s="26"/>
      <c r="CJV980" s="26"/>
      <c r="CJW980" s="26"/>
      <c r="CJX980" s="26"/>
      <c r="CJY980" s="26"/>
      <c r="CJZ980" s="26"/>
      <c r="CKA980" s="26"/>
      <c r="CKB980" s="26"/>
      <c r="CKC980" s="26"/>
      <c r="CKD980" s="26"/>
      <c r="CKE980" s="26"/>
      <c r="CKF980" s="26"/>
      <c r="CKG980" s="26"/>
      <c r="CKH980" s="26"/>
      <c r="CKI980" s="26"/>
      <c r="CKJ980" s="26"/>
      <c r="CKK980" s="26"/>
      <c r="CKL980" s="26"/>
      <c r="CKM980" s="26"/>
      <c r="CKN980" s="26"/>
      <c r="CKO980" s="26"/>
      <c r="CKP980" s="26"/>
      <c r="CKQ980" s="26"/>
      <c r="CKR980" s="26"/>
      <c r="CKS980" s="26"/>
      <c r="CKT980" s="26"/>
      <c r="CKU980" s="26"/>
      <c r="CKV980" s="26"/>
      <c r="CKW980" s="26"/>
      <c r="CKX980" s="26"/>
      <c r="CKY980" s="26"/>
      <c r="CKZ980" s="26"/>
      <c r="CLA980" s="26"/>
      <c r="CLB980" s="26"/>
      <c r="CLC980" s="26"/>
      <c r="CLD980" s="26"/>
      <c r="CLE980" s="26"/>
      <c r="CLF980" s="26"/>
      <c r="CLG980" s="26"/>
      <c r="CLH980" s="26"/>
      <c r="CLI980" s="26"/>
      <c r="CLJ980" s="26"/>
      <c r="CLK980" s="26"/>
      <c r="CLL980" s="26"/>
      <c r="CLM980" s="26"/>
      <c r="CLN980" s="26"/>
      <c r="CLO980" s="26"/>
      <c r="CLP980" s="26"/>
      <c r="CLQ980" s="26"/>
      <c r="CLR980" s="26"/>
      <c r="CLS980" s="26"/>
      <c r="CLT980" s="26"/>
      <c r="CLU980" s="26"/>
      <c r="CLV980" s="26"/>
      <c r="CLW980" s="26"/>
      <c r="CLX980" s="26"/>
      <c r="CLY980" s="26"/>
      <c r="CLZ980" s="26"/>
      <c r="CMA980" s="26"/>
      <c r="CMB980" s="26"/>
      <c r="CMC980" s="26"/>
      <c r="CMD980" s="26"/>
      <c r="CME980" s="26"/>
      <c r="CMF980" s="26"/>
      <c r="CMG980" s="26"/>
      <c r="CMH980" s="26"/>
      <c r="CMI980" s="26"/>
      <c r="CMJ980" s="26"/>
      <c r="CMK980" s="26"/>
      <c r="CML980" s="26"/>
      <c r="CMM980" s="26"/>
      <c r="CMN980" s="26"/>
      <c r="CMO980" s="26"/>
      <c r="CMP980" s="26"/>
      <c r="CMQ980" s="26"/>
      <c r="CMR980" s="26"/>
      <c r="CMS980" s="26"/>
      <c r="CMT980" s="26"/>
      <c r="CMU980" s="26"/>
      <c r="CMV980" s="26"/>
      <c r="CMW980" s="26"/>
      <c r="CMX980" s="26"/>
      <c r="CMY980" s="26"/>
      <c r="CMZ980" s="26"/>
      <c r="CNA980" s="26"/>
      <c r="CNB980" s="26"/>
      <c r="CNC980" s="26"/>
      <c r="CND980" s="26"/>
      <c r="CNE980" s="26"/>
      <c r="CNF980" s="26"/>
      <c r="CNG980" s="26"/>
      <c r="CNH980" s="26"/>
      <c r="CNI980" s="26"/>
      <c r="CNJ980" s="26"/>
      <c r="CNK980" s="26"/>
      <c r="CNL980" s="26"/>
      <c r="CNM980" s="26"/>
      <c r="CNN980" s="26"/>
      <c r="CNO980" s="26"/>
      <c r="CNP980" s="26"/>
      <c r="CNQ980" s="26"/>
      <c r="CNR980" s="26"/>
      <c r="CNS980" s="26"/>
      <c r="CNT980" s="26"/>
      <c r="CNU980" s="26"/>
      <c r="CNV980" s="26"/>
      <c r="CNW980" s="26"/>
      <c r="CNX980" s="26"/>
      <c r="CNY980" s="26"/>
      <c r="CNZ980" s="26"/>
      <c r="COA980" s="26"/>
      <c r="COB980" s="26"/>
      <c r="COC980" s="26"/>
      <c r="COD980" s="26"/>
      <c r="COE980" s="26"/>
      <c r="COF980" s="26"/>
      <c r="COG980" s="26"/>
      <c r="COH980" s="26"/>
      <c r="COI980" s="26"/>
      <c r="COJ980" s="26"/>
      <c r="COK980" s="26"/>
      <c r="COL980" s="26"/>
      <c r="COM980" s="26"/>
      <c r="CON980" s="26"/>
      <c r="COO980" s="26"/>
      <c r="COP980" s="26"/>
      <c r="COQ980" s="26"/>
      <c r="COR980" s="26"/>
      <c r="COS980" s="26"/>
      <c r="COT980" s="26"/>
      <c r="COU980" s="26"/>
      <c r="COV980" s="26"/>
      <c r="COW980" s="26"/>
      <c r="COX980" s="26"/>
      <c r="COY980" s="26"/>
      <c r="COZ980" s="26"/>
      <c r="CPA980" s="26"/>
      <c r="CPB980" s="26"/>
      <c r="CPC980" s="26"/>
      <c r="CPD980" s="26"/>
      <c r="CPE980" s="26"/>
      <c r="CPF980" s="26"/>
      <c r="CPG980" s="26"/>
      <c r="CPH980" s="26"/>
      <c r="CPI980" s="26"/>
      <c r="CPJ980" s="26"/>
      <c r="CPK980" s="26"/>
      <c r="CPL980" s="26"/>
      <c r="CPM980" s="26"/>
      <c r="CPN980" s="26"/>
      <c r="CPO980" s="26"/>
      <c r="CPP980" s="26"/>
      <c r="CPQ980" s="26"/>
      <c r="CPR980" s="26"/>
      <c r="CPS980" s="26"/>
      <c r="CPT980" s="26"/>
      <c r="CPU980" s="26"/>
      <c r="CPV980" s="26"/>
      <c r="CPW980" s="26"/>
      <c r="CPX980" s="26"/>
      <c r="CPY980" s="26"/>
      <c r="CPZ980" s="26"/>
      <c r="CQA980" s="26"/>
      <c r="CQB980" s="26"/>
      <c r="CQC980" s="26"/>
      <c r="CQD980" s="26"/>
      <c r="CQE980" s="26"/>
      <c r="CQF980" s="26"/>
      <c r="CQG980" s="26"/>
      <c r="CQH980" s="26"/>
      <c r="CQI980" s="26"/>
      <c r="CQJ980" s="26"/>
      <c r="CQK980" s="26"/>
      <c r="CQL980" s="26"/>
      <c r="CQM980" s="26"/>
      <c r="CQN980" s="26"/>
      <c r="CQO980" s="26"/>
      <c r="CQP980" s="26"/>
      <c r="CQQ980" s="26"/>
      <c r="CQR980" s="26"/>
      <c r="CQS980" s="26"/>
      <c r="CQT980" s="26"/>
      <c r="CQU980" s="26"/>
      <c r="CQV980" s="26"/>
      <c r="CQW980" s="26"/>
      <c r="CQX980" s="26"/>
      <c r="CQY980" s="26"/>
      <c r="CQZ980" s="26"/>
      <c r="CRA980" s="26"/>
      <c r="CRB980" s="26"/>
      <c r="CRC980" s="26"/>
      <c r="CRD980" s="26"/>
      <c r="CRE980" s="26"/>
      <c r="CRF980" s="26"/>
      <c r="CRG980" s="26"/>
      <c r="CRH980" s="26"/>
      <c r="CRI980" s="26"/>
      <c r="CRJ980" s="26"/>
      <c r="CRK980" s="26"/>
      <c r="CRL980" s="26"/>
      <c r="CRM980" s="26"/>
      <c r="CRN980" s="26"/>
      <c r="CRO980" s="26"/>
      <c r="CRP980" s="26"/>
      <c r="CRQ980" s="26"/>
      <c r="CRR980" s="26"/>
      <c r="CRS980" s="26"/>
      <c r="CRT980" s="26"/>
      <c r="CRU980" s="26"/>
      <c r="CRV980" s="26"/>
      <c r="CRW980" s="26"/>
      <c r="CRX980" s="26"/>
      <c r="CRY980" s="26"/>
      <c r="CRZ980" s="26"/>
      <c r="CSA980" s="26"/>
      <c r="CSB980" s="26"/>
      <c r="CSC980" s="26"/>
      <c r="CSD980" s="26"/>
      <c r="CSE980" s="26"/>
      <c r="CSF980" s="26"/>
      <c r="CSG980" s="26"/>
      <c r="CSH980" s="26"/>
      <c r="CSI980" s="26"/>
      <c r="CSJ980" s="26"/>
      <c r="CSK980" s="26"/>
      <c r="CSL980" s="26"/>
      <c r="CSM980" s="26"/>
      <c r="CSN980" s="26"/>
      <c r="CSO980" s="26"/>
      <c r="CSP980" s="26"/>
      <c r="CSQ980" s="26"/>
      <c r="CSR980" s="26"/>
      <c r="CSS980" s="26"/>
      <c r="CST980" s="26"/>
      <c r="CSU980" s="26"/>
      <c r="CSV980" s="26"/>
      <c r="CSW980" s="26"/>
      <c r="CSX980" s="26"/>
      <c r="CSY980" s="26"/>
      <c r="CSZ980" s="26"/>
      <c r="CTA980" s="26"/>
      <c r="CTB980" s="26"/>
      <c r="CTC980" s="26"/>
      <c r="CTD980" s="26"/>
      <c r="CTE980" s="26"/>
      <c r="CTF980" s="26"/>
      <c r="CTG980" s="26"/>
      <c r="CTH980" s="26"/>
      <c r="CTI980" s="26"/>
      <c r="CTJ980" s="26"/>
      <c r="CTK980" s="26"/>
      <c r="CTL980" s="26"/>
      <c r="CTM980" s="26"/>
      <c r="CTN980" s="26"/>
      <c r="CTO980" s="26"/>
      <c r="CTP980" s="26"/>
      <c r="CTQ980" s="26"/>
      <c r="CTR980" s="26"/>
      <c r="CTS980" s="26"/>
      <c r="CTT980" s="26"/>
      <c r="CTU980" s="26"/>
      <c r="CTV980" s="26"/>
      <c r="CTW980" s="26"/>
      <c r="CTX980" s="26"/>
      <c r="CTY980" s="26"/>
      <c r="CTZ980" s="26"/>
      <c r="CUA980" s="26"/>
      <c r="CUB980" s="26"/>
      <c r="CUC980" s="26"/>
      <c r="CUD980" s="26"/>
      <c r="CUE980" s="26"/>
      <c r="CUF980" s="26"/>
      <c r="CUG980" s="26"/>
      <c r="CUH980" s="26"/>
      <c r="CUI980" s="26"/>
      <c r="CUJ980" s="26"/>
      <c r="CUK980" s="26"/>
      <c r="CUL980" s="26"/>
      <c r="CUM980" s="26"/>
      <c r="CUN980" s="26"/>
      <c r="CUO980" s="26"/>
      <c r="CUP980" s="26"/>
      <c r="CUQ980" s="26"/>
      <c r="CUR980" s="26"/>
      <c r="CUS980" s="26"/>
      <c r="CUT980" s="26"/>
      <c r="CUU980" s="26"/>
      <c r="CUV980" s="26"/>
      <c r="CUW980" s="26"/>
      <c r="CUX980" s="26"/>
      <c r="CUY980" s="26"/>
      <c r="CUZ980" s="26"/>
      <c r="CVA980" s="26"/>
      <c r="CVB980" s="26"/>
      <c r="CVC980" s="26"/>
      <c r="CVD980" s="26"/>
      <c r="CVE980" s="26"/>
      <c r="CVF980" s="26"/>
      <c r="CVG980" s="26"/>
      <c r="CVH980" s="26"/>
      <c r="CVI980" s="26"/>
      <c r="CVJ980" s="26"/>
      <c r="CVK980" s="26"/>
      <c r="CVL980" s="26"/>
      <c r="CVM980" s="26"/>
      <c r="CVN980" s="26"/>
      <c r="CVO980" s="26"/>
      <c r="CVP980" s="26"/>
      <c r="CVQ980" s="26"/>
      <c r="CVR980" s="26"/>
      <c r="CVS980" s="26"/>
      <c r="CVT980" s="26"/>
      <c r="CVU980" s="26"/>
      <c r="CVV980" s="26"/>
      <c r="CVW980" s="26"/>
      <c r="CVX980" s="26"/>
      <c r="CVY980" s="26"/>
      <c r="CVZ980" s="26"/>
      <c r="CWA980" s="26"/>
      <c r="CWB980" s="26"/>
      <c r="CWC980" s="26"/>
      <c r="CWD980" s="26"/>
      <c r="CWE980" s="26"/>
      <c r="CWF980" s="26"/>
      <c r="CWG980" s="26"/>
      <c r="CWH980" s="26"/>
      <c r="CWI980" s="26"/>
      <c r="CWJ980" s="26"/>
      <c r="CWK980" s="26"/>
      <c r="CWL980" s="26"/>
      <c r="CWM980" s="26"/>
      <c r="CWN980" s="26"/>
      <c r="CWO980" s="26"/>
      <c r="CWP980" s="26"/>
      <c r="CWQ980" s="26"/>
      <c r="CWR980" s="26"/>
      <c r="CWS980" s="26"/>
      <c r="CWT980" s="26"/>
      <c r="CWU980" s="26"/>
      <c r="CWV980" s="26"/>
      <c r="CWW980" s="26"/>
      <c r="CWX980" s="26"/>
      <c r="CWY980" s="26"/>
      <c r="CWZ980" s="26"/>
      <c r="CXA980" s="26"/>
      <c r="CXB980" s="26"/>
      <c r="CXC980" s="26"/>
      <c r="CXD980" s="26"/>
      <c r="CXE980" s="26"/>
      <c r="CXF980" s="26"/>
      <c r="CXG980" s="26"/>
      <c r="CXH980" s="26"/>
      <c r="CXI980" s="26"/>
      <c r="CXJ980" s="26"/>
      <c r="CXK980" s="26"/>
      <c r="CXL980" s="26"/>
      <c r="CXM980" s="26"/>
      <c r="CXN980" s="26"/>
      <c r="CXO980" s="26"/>
      <c r="CXP980" s="26"/>
      <c r="CXQ980" s="26"/>
      <c r="CXR980" s="26"/>
      <c r="CXS980" s="26"/>
      <c r="CXT980" s="26"/>
      <c r="CXU980" s="26"/>
      <c r="CXV980" s="26"/>
      <c r="CXW980" s="26"/>
      <c r="CXX980" s="26"/>
      <c r="CXY980" s="26"/>
      <c r="CXZ980" s="26"/>
      <c r="CYA980" s="26"/>
      <c r="CYB980" s="26"/>
      <c r="CYC980" s="26"/>
      <c r="CYD980" s="26"/>
      <c r="CYE980" s="26"/>
      <c r="CYF980" s="26"/>
      <c r="CYG980" s="26"/>
      <c r="CYH980" s="26"/>
      <c r="CYI980" s="26"/>
      <c r="CYJ980" s="26"/>
      <c r="CYK980" s="26"/>
      <c r="CYL980" s="26"/>
      <c r="CYM980" s="26"/>
      <c r="CYN980" s="26"/>
      <c r="CYO980" s="26"/>
      <c r="CYP980" s="26"/>
      <c r="CYQ980" s="26"/>
      <c r="CYR980" s="26"/>
      <c r="CYS980" s="26"/>
      <c r="CYT980" s="26"/>
      <c r="CYU980" s="26"/>
      <c r="CYV980" s="26"/>
      <c r="CYW980" s="26"/>
      <c r="CYX980" s="26"/>
      <c r="CYY980" s="26"/>
      <c r="CYZ980" s="26"/>
      <c r="CZA980" s="26"/>
      <c r="CZB980" s="26"/>
      <c r="CZC980" s="26"/>
      <c r="CZD980" s="26"/>
      <c r="CZE980" s="26"/>
      <c r="CZF980" s="26"/>
      <c r="CZG980" s="26"/>
      <c r="CZH980" s="26"/>
      <c r="CZI980" s="26"/>
      <c r="CZJ980" s="26"/>
      <c r="CZK980" s="26"/>
      <c r="CZL980" s="26"/>
      <c r="CZM980" s="26"/>
      <c r="CZN980" s="26"/>
      <c r="CZO980" s="26"/>
      <c r="CZP980" s="26"/>
      <c r="CZQ980" s="26"/>
      <c r="CZR980" s="26"/>
      <c r="CZS980" s="26"/>
      <c r="CZT980" s="26"/>
      <c r="CZU980" s="26"/>
      <c r="CZV980" s="26"/>
      <c r="CZW980" s="26"/>
      <c r="CZX980" s="26"/>
      <c r="CZY980" s="26"/>
      <c r="CZZ980" s="26"/>
      <c r="DAA980" s="26"/>
      <c r="DAB980" s="26"/>
      <c r="DAC980" s="26"/>
      <c r="DAD980" s="26"/>
      <c r="DAE980" s="26"/>
      <c r="DAF980" s="26"/>
      <c r="DAG980" s="26"/>
      <c r="DAH980" s="26"/>
      <c r="DAI980" s="26"/>
      <c r="DAJ980" s="26"/>
      <c r="DAK980" s="26"/>
      <c r="DAL980" s="26"/>
      <c r="DAM980" s="26"/>
      <c r="DAN980" s="26"/>
      <c r="DAO980" s="26"/>
      <c r="DAP980" s="26"/>
      <c r="DAQ980" s="26"/>
      <c r="DAR980" s="26"/>
      <c r="DAS980" s="26"/>
      <c r="DAT980" s="26"/>
      <c r="DAU980" s="26"/>
      <c r="DAV980" s="26"/>
      <c r="DAW980" s="26"/>
      <c r="DAX980" s="26"/>
      <c r="DAY980" s="26"/>
      <c r="DAZ980" s="26"/>
      <c r="DBA980" s="26"/>
      <c r="DBB980" s="26"/>
      <c r="DBC980" s="26"/>
      <c r="DBD980" s="26"/>
      <c r="DBE980" s="26"/>
      <c r="DBF980" s="26"/>
      <c r="DBG980" s="26"/>
      <c r="DBH980" s="26"/>
      <c r="DBI980" s="26"/>
      <c r="DBJ980" s="26"/>
      <c r="DBK980" s="26"/>
      <c r="DBL980" s="26"/>
      <c r="DBM980" s="26"/>
      <c r="DBN980" s="26"/>
      <c r="DBO980" s="26"/>
      <c r="DBP980" s="26"/>
      <c r="DBQ980" s="26"/>
      <c r="DBR980" s="26"/>
      <c r="DBS980" s="26"/>
      <c r="DBT980" s="26"/>
      <c r="DBU980" s="26"/>
      <c r="DBV980" s="26"/>
      <c r="DBW980" s="26"/>
      <c r="DBX980" s="26"/>
      <c r="DBY980" s="26"/>
      <c r="DBZ980" s="26"/>
      <c r="DCA980" s="26"/>
      <c r="DCB980" s="26"/>
      <c r="DCC980" s="26"/>
      <c r="DCD980" s="26"/>
      <c r="DCE980" s="26"/>
      <c r="DCF980" s="26"/>
      <c r="DCG980" s="26"/>
      <c r="DCH980" s="26"/>
      <c r="DCI980" s="26"/>
      <c r="DCJ980" s="26"/>
      <c r="DCK980" s="26"/>
      <c r="DCL980" s="26"/>
      <c r="DCM980" s="26"/>
      <c r="DCN980" s="26"/>
      <c r="DCO980" s="26"/>
      <c r="DCP980" s="26"/>
      <c r="DCQ980" s="26"/>
      <c r="DCR980" s="26"/>
      <c r="DCS980" s="26"/>
      <c r="DCT980" s="26"/>
      <c r="DCU980" s="26"/>
      <c r="DCV980" s="26"/>
      <c r="DCW980" s="26"/>
      <c r="DCX980" s="26"/>
      <c r="DCY980" s="26"/>
      <c r="DCZ980" s="26"/>
      <c r="DDA980" s="26"/>
      <c r="DDB980" s="26"/>
      <c r="DDC980" s="26"/>
      <c r="DDD980" s="26"/>
      <c r="DDE980" s="26"/>
      <c r="DDF980" s="26"/>
      <c r="DDG980" s="26"/>
      <c r="DDH980" s="26"/>
      <c r="DDI980" s="26"/>
      <c r="DDJ980" s="26"/>
      <c r="DDK980" s="26"/>
      <c r="DDL980" s="26"/>
      <c r="DDM980" s="26"/>
      <c r="DDN980" s="26"/>
      <c r="DDO980" s="26"/>
      <c r="DDP980" s="26"/>
      <c r="DDQ980" s="26"/>
      <c r="DDR980" s="26"/>
      <c r="DDS980" s="26"/>
      <c r="DDT980" s="26"/>
      <c r="DDU980" s="26"/>
      <c r="DDV980" s="26"/>
      <c r="DDW980" s="26"/>
      <c r="DDX980" s="26"/>
      <c r="DDY980" s="26"/>
      <c r="DDZ980" s="26"/>
      <c r="DEA980" s="26"/>
      <c r="DEB980" s="26"/>
      <c r="DEC980" s="26"/>
      <c r="DED980" s="26"/>
      <c r="DEE980" s="26"/>
      <c r="DEF980" s="26"/>
      <c r="DEG980" s="26"/>
      <c r="DEH980" s="26"/>
      <c r="DEI980" s="26"/>
      <c r="DEJ980" s="26"/>
      <c r="DEK980" s="26"/>
      <c r="DEL980" s="26"/>
      <c r="DEM980" s="26"/>
      <c r="DEN980" s="26"/>
      <c r="DEO980" s="26"/>
      <c r="DEP980" s="26"/>
      <c r="DEQ980" s="26"/>
      <c r="DER980" s="26"/>
      <c r="DES980" s="26"/>
      <c r="DET980" s="26"/>
      <c r="DEU980" s="26"/>
      <c r="DEV980" s="26"/>
      <c r="DEW980" s="26"/>
      <c r="DEX980" s="26"/>
      <c r="DEY980" s="26"/>
      <c r="DEZ980" s="26"/>
      <c r="DFA980" s="26"/>
      <c r="DFB980" s="26"/>
      <c r="DFC980" s="26"/>
      <c r="DFD980" s="26"/>
      <c r="DFE980" s="26"/>
      <c r="DFF980" s="26"/>
      <c r="DFG980" s="26"/>
      <c r="DFH980" s="26"/>
      <c r="DFI980" s="26"/>
      <c r="DFJ980" s="26"/>
      <c r="DFK980" s="26"/>
      <c r="DFL980" s="26"/>
      <c r="DFM980" s="26"/>
      <c r="DFN980" s="26"/>
      <c r="DFO980" s="26"/>
      <c r="DFP980" s="26"/>
      <c r="DFQ980" s="26"/>
      <c r="DFR980" s="26"/>
      <c r="DFS980" s="26"/>
      <c r="DFT980" s="26"/>
      <c r="DFU980" s="26"/>
      <c r="DFV980" s="26"/>
      <c r="DFW980" s="26"/>
      <c r="DFX980" s="26"/>
      <c r="DFY980" s="26"/>
      <c r="DFZ980" s="26"/>
      <c r="DGA980" s="26"/>
      <c r="DGB980" s="26"/>
      <c r="DGC980" s="26"/>
      <c r="DGD980" s="26"/>
      <c r="DGE980" s="26"/>
      <c r="DGF980" s="26"/>
      <c r="DGG980" s="26"/>
      <c r="DGH980" s="26"/>
      <c r="DGI980" s="26"/>
      <c r="DGJ980" s="26"/>
      <c r="DGK980" s="26"/>
      <c r="DGL980" s="26"/>
      <c r="DGM980" s="26"/>
      <c r="DGN980" s="26"/>
      <c r="DGO980" s="26"/>
      <c r="DGP980" s="26"/>
      <c r="DGQ980" s="26"/>
      <c r="DGR980" s="26"/>
      <c r="DGS980" s="26"/>
      <c r="DGT980" s="26"/>
      <c r="DGU980" s="26"/>
      <c r="DGV980" s="26"/>
      <c r="DGW980" s="26"/>
      <c r="DGX980" s="26"/>
      <c r="DGY980" s="26"/>
      <c r="DGZ980" s="26"/>
      <c r="DHA980" s="26"/>
      <c r="DHB980" s="26"/>
      <c r="DHC980" s="26"/>
      <c r="DHD980" s="26"/>
      <c r="DHE980" s="26"/>
      <c r="DHF980" s="26"/>
      <c r="DHG980" s="26"/>
      <c r="DHH980" s="26"/>
      <c r="DHI980" s="26"/>
      <c r="DHJ980" s="26"/>
      <c r="DHK980" s="26"/>
      <c r="DHL980" s="26"/>
      <c r="DHM980" s="26"/>
      <c r="DHN980" s="26"/>
      <c r="DHO980" s="26"/>
      <c r="DHP980" s="26"/>
      <c r="DHQ980" s="26"/>
      <c r="DHR980" s="26"/>
      <c r="DHS980" s="26"/>
      <c r="DHT980" s="26"/>
      <c r="DHU980" s="26"/>
      <c r="DHV980" s="26"/>
      <c r="DHW980" s="26"/>
      <c r="DHX980" s="26"/>
      <c r="DHY980" s="26"/>
      <c r="DHZ980" s="26"/>
      <c r="DIA980" s="26"/>
      <c r="DIB980" s="26"/>
      <c r="DIC980" s="26"/>
      <c r="DID980" s="26"/>
      <c r="DIE980" s="26"/>
      <c r="DIF980" s="26"/>
      <c r="DIG980" s="26"/>
      <c r="DIH980" s="26"/>
      <c r="DII980" s="26"/>
      <c r="DIJ980" s="26"/>
      <c r="DIK980" s="26"/>
      <c r="DIL980" s="26"/>
      <c r="DIM980" s="26"/>
      <c r="DIN980" s="26"/>
      <c r="DIO980" s="26"/>
      <c r="DIP980" s="26"/>
      <c r="DIQ980" s="26"/>
      <c r="DIR980" s="26"/>
      <c r="DIS980" s="26"/>
      <c r="DIT980" s="26"/>
      <c r="DIU980" s="26"/>
      <c r="DIV980" s="26"/>
      <c r="DIW980" s="26"/>
      <c r="DIX980" s="26"/>
      <c r="DIY980" s="26"/>
      <c r="DIZ980" s="26"/>
      <c r="DJA980" s="26"/>
      <c r="DJB980" s="26"/>
      <c r="DJC980" s="26"/>
      <c r="DJD980" s="26"/>
      <c r="DJE980" s="26"/>
      <c r="DJF980" s="26"/>
      <c r="DJG980" s="26"/>
      <c r="DJH980" s="26"/>
      <c r="DJI980" s="26"/>
      <c r="DJJ980" s="26"/>
      <c r="DJK980" s="26"/>
      <c r="DJL980" s="26"/>
      <c r="DJM980" s="26"/>
      <c r="DJN980" s="26"/>
      <c r="DJO980" s="26"/>
      <c r="DJP980" s="26"/>
      <c r="DJQ980" s="26"/>
      <c r="DJR980" s="26"/>
      <c r="DJS980" s="26"/>
      <c r="DJT980" s="26"/>
      <c r="DJU980" s="26"/>
      <c r="DJV980" s="26"/>
      <c r="DJW980" s="26"/>
      <c r="DJX980" s="26"/>
      <c r="DJY980" s="26"/>
      <c r="DJZ980" s="26"/>
      <c r="DKA980" s="26"/>
      <c r="DKB980" s="26"/>
      <c r="DKC980" s="26"/>
      <c r="DKD980" s="26"/>
      <c r="DKE980" s="26"/>
      <c r="DKF980" s="26"/>
      <c r="DKG980" s="26"/>
      <c r="DKH980" s="26"/>
      <c r="DKI980" s="26"/>
      <c r="DKJ980" s="26"/>
      <c r="DKK980" s="26"/>
      <c r="DKL980" s="26"/>
      <c r="DKM980" s="26"/>
      <c r="DKN980" s="26"/>
      <c r="DKO980" s="26"/>
      <c r="DKP980" s="26"/>
      <c r="DKQ980" s="26"/>
      <c r="DKR980" s="26"/>
      <c r="DKS980" s="26"/>
      <c r="DKT980" s="26"/>
      <c r="DKU980" s="26"/>
      <c r="DKV980" s="26"/>
      <c r="DKW980" s="26"/>
      <c r="DKX980" s="26"/>
      <c r="DKY980" s="26"/>
      <c r="DKZ980" s="26"/>
      <c r="DLA980" s="26"/>
      <c r="DLB980" s="26"/>
      <c r="DLC980" s="26"/>
      <c r="DLD980" s="26"/>
      <c r="DLE980" s="26"/>
      <c r="DLF980" s="26"/>
      <c r="DLG980" s="26"/>
      <c r="DLH980" s="26"/>
      <c r="DLI980" s="26"/>
      <c r="DLJ980" s="26"/>
      <c r="DLK980" s="26"/>
      <c r="DLL980" s="26"/>
      <c r="DLM980" s="26"/>
      <c r="DLN980" s="26"/>
      <c r="DLO980" s="26"/>
      <c r="DLP980" s="26"/>
      <c r="DLQ980" s="26"/>
      <c r="DLR980" s="26"/>
      <c r="DLS980" s="26"/>
      <c r="DLT980" s="26"/>
      <c r="DLU980" s="26"/>
      <c r="DLV980" s="26"/>
      <c r="DLW980" s="26"/>
      <c r="DLX980" s="26"/>
      <c r="DLY980" s="26"/>
      <c r="DLZ980" s="26"/>
      <c r="DMA980" s="26"/>
      <c r="DMB980" s="26"/>
      <c r="DMC980" s="26"/>
      <c r="DMD980" s="26"/>
      <c r="DME980" s="26"/>
      <c r="DMF980" s="26"/>
      <c r="DMG980" s="26"/>
      <c r="DMH980" s="26"/>
      <c r="DMI980" s="26"/>
      <c r="DMJ980" s="26"/>
      <c r="DMK980" s="26"/>
      <c r="DML980" s="26"/>
      <c r="DMM980" s="26"/>
      <c r="DMN980" s="26"/>
      <c r="DMO980" s="26"/>
      <c r="DMP980" s="26"/>
      <c r="DMQ980" s="26"/>
      <c r="DMR980" s="26"/>
      <c r="DMS980" s="26"/>
      <c r="DMT980" s="26"/>
      <c r="DMU980" s="26"/>
      <c r="DMV980" s="26"/>
      <c r="DMW980" s="26"/>
      <c r="DMX980" s="26"/>
      <c r="DMY980" s="26"/>
      <c r="DMZ980" s="26"/>
      <c r="DNA980" s="26"/>
      <c r="DNB980" s="26"/>
      <c r="DNC980" s="26"/>
      <c r="DND980" s="26"/>
      <c r="DNE980" s="26"/>
      <c r="DNF980" s="26"/>
      <c r="DNG980" s="26"/>
      <c r="DNH980" s="26"/>
      <c r="DNI980" s="26"/>
      <c r="DNJ980" s="26"/>
      <c r="DNK980" s="26"/>
      <c r="DNL980" s="26"/>
      <c r="DNM980" s="26"/>
      <c r="DNN980" s="26"/>
      <c r="DNO980" s="26"/>
      <c r="DNP980" s="26"/>
      <c r="DNQ980" s="26"/>
      <c r="DNR980" s="26"/>
      <c r="DNS980" s="26"/>
      <c r="DNT980" s="26"/>
      <c r="DNU980" s="26"/>
      <c r="DNV980" s="26"/>
      <c r="DNW980" s="26"/>
      <c r="DNX980" s="26"/>
      <c r="DNY980" s="26"/>
      <c r="DNZ980" s="26"/>
      <c r="DOA980" s="26"/>
      <c r="DOB980" s="26"/>
      <c r="DOC980" s="26"/>
      <c r="DOD980" s="26"/>
      <c r="DOE980" s="26"/>
      <c r="DOF980" s="26"/>
      <c r="DOG980" s="26"/>
      <c r="DOH980" s="26"/>
      <c r="DOI980" s="26"/>
      <c r="DOJ980" s="26"/>
      <c r="DOK980" s="26"/>
      <c r="DOL980" s="26"/>
      <c r="DOM980" s="26"/>
      <c r="DON980" s="26"/>
      <c r="DOO980" s="26"/>
      <c r="DOP980" s="26"/>
      <c r="DOQ980" s="26"/>
      <c r="DOR980" s="26"/>
      <c r="DOS980" s="26"/>
      <c r="DOT980" s="26"/>
      <c r="DOU980" s="26"/>
      <c r="DOV980" s="26"/>
      <c r="DOW980" s="26"/>
      <c r="DOX980" s="26"/>
      <c r="DOY980" s="26"/>
      <c r="DOZ980" s="26"/>
      <c r="DPA980" s="26"/>
      <c r="DPB980" s="26"/>
      <c r="DPC980" s="26"/>
      <c r="DPD980" s="26"/>
      <c r="DPE980" s="26"/>
      <c r="DPF980" s="26"/>
      <c r="DPG980" s="26"/>
      <c r="DPH980" s="26"/>
      <c r="DPI980" s="26"/>
      <c r="DPJ980" s="26"/>
      <c r="DPK980" s="26"/>
      <c r="DPL980" s="26"/>
      <c r="DPM980" s="26"/>
      <c r="DPN980" s="26"/>
      <c r="DPO980" s="26"/>
      <c r="DPP980" s="26"/>
      <c r="DPQ980" s="26"/>
      <c r="DPR980" s="26"/>
      <c r="DPS980" s="26"/>
      <c r="DPT980" s="26"/>
      <c r="DPU980" s="26"/>
      <c r="DPV980" s="26"/>
      <c r="DPW980" s="26"/>
      <c r="DPX980" s="26"/>
      <c r="DPY980" s="26"/>
      <c r="DPZ980" s="26"/>
      <c r="DQA980" s="26"/>
      <c r="DQB980" s="26"/>
      <c r="DQC980" s="26"/>
      <c r="DQD980" s="26"/>
      <c r="DQE980" s="26"/>
      <c r="DQF980" s="26"/>
      <c r="DQG980" s="26"/>
      <c r="DQH980" s="26"/>
      <c r="DQI980" s="26"/>
      <c r="DQJ980" s="26"/>
      <c r="DQK980" s="26"/>
      <c r="DQL980" s="26"/>
      <c r="DQM980" s="26"/>
      <c r="DQN980" s="26"/>
      <c r="DQO980" s="26"/>
      <c r="DQP980" s="26"/>
      <c r="DQQ980" s="26"/>
      <c r="DQR980" s="26"/>
      <c r="DQS980" s="26"/>
      <c r="DQT980" s="26"/>
      <c r="DQU980" s="26"/>
      <c r="DQV980" s="26"/>
      <c r="DQW980" s="26"/>
      <c r="DQX980" s="26"/>
      <c r="DQY980" s="26"/>
      <c r="DQZ980" s="26"/>
      <c r="DRA980" s="26"/>
      <c r="DRB980" s="26"/>
      <c r="DRC980" s="26"/>
      <c r="DRD980" s="26"/>
      <c r="DRE980" s="26"/>
      <c r="DRF980" s="26"/>
      <c r="DRG980" s="26"/>
      <c r="DRH980" s="26"/>
      <c r="DRI980" s="26"/>
      <c r="DRJ980" s="26"/>
      <c r="DRK980" s="26"/>
      <c r="DRL980" s="26"/>
      <c r="DRM980" s="26"/>
      <c r="DRN980" s="26"/>
      <c r="DRO980" s="26"/>
      <c r="DRP980" s="26"/>
      <c r="DRQ980" s="26"/>
      <c r="DRR980" s="26"/>
      <c r="DRS980" s="26"/>
      <c r="DRT980" s="26"/>
      <c r="DRU980" s="26"/>
      <c r="DRV980" s="26"/>
      <c r="DRW980" s="26"/>
      <c r="DRX980" s="26"/>
      <c r="DRY980" s="26"/>
      <c r="DRZ980" s="26"/>
      <c r="DSA980" s="26"/>
      <c r="DSB980" s="26"/>
      <c r="DSC980" s="26"/>
      <c r="DSD980" s="26"/>
      <c r="DSE980" s="26"/>
      <c r="DSF980" s="26"/>
      <c r="DSG980" s="26"/>
      <c r="DSH980" s="26"/>
      <c r="DSI980" s="26"/>
      <c r="DSJ980" s="26"/>
      <c r="DSK980" s="26"/>
      <c r="DSL980" s="26"/>
      <c r="DSM980" s="26"/>
      <c r="DSN980" s="26"/>
      <c r="DSO980" s="26"/>
      <c r="DSP980" s="26"/>
      <c r="DSQ980" s="26"/>
      <c r="DSR980" s="26"/>
      <c r="DSS980" s="26"/>
      <c r="DST980" s="26"/>
      <c r="DSU980" s="26"/>
      <c r="DSV980" s="26"/>
      <c r="DSW980" s="26"/>
      <c r="DSX980" s="26"/>
      <c r="DSY980" s="26"/>
      <c r="DSZ980" s="26"/>
      <c r="DTA980" s="26"/>
      <c r="DTB980" s="26"/>
      <c r="DTC980" s="26"/>
      <c r="DTD980" s="26"/>
      <c r="DTE980" s="26"/>
      <c r="DTF980" s="26"/>
      <c r="DTG980" s="26"/>
      <c r="DTH980" s="26"/>
      <c r="DTI980" s="26"/>
      <c r="DTJ980" s="26"/>
      <c r="DTK980" s="26"/>
      <c r="DTL980" s="26"/>
      <c r="DTM980" s="26"/>
      <c r="DTN980" s="26"/>
      <c r="DTO980" s="26"/>
      <c r="DTP980" s="26"/>
      <c r="DTQ980" s="26"/>
      <c r="DTR980" s="26"/>
      <c r="DTS980" s="26"/>
      <c r="DTT980" s="26"/>
      <c r="DTU980" s="26"/>
      <c r="DTV980" s="26"/>
      <c r="DTW980" s="26"/>
      <c r="DTX980" s="26"/>
      <c r="DTY980" s="26"/>
      <c r="DTZ980" s="26"/>
      <c r="DUA980" s="26"/>
      <c r="DUB980" s="26"/>
      <c r="DUC980" s="26"/>
      <c r="DUD980" s="26"/>
      <c r="DUE980" s="26"/>
      <c r="DUF980" s="26"/>
      <c r="DUG980" s="26"/>
      <c r="DUH980" s="26"/>
      <c r="DUI980" s="26"/>
      <c r="DUJ980" s="26"/>
      <c r="DUK980" s="26"/>
      <c r="DUL980" s="26"/>
      <c r="DUM980" s="26"/>
      <c r="DUN980" s="26"/>
      <c r="DUO980" s="26"/>
      <c r="DUP980" s="26"/>
      <c r="DUQ980" s="26"/>
      <c r="DUR980" s="26"/>
      <c r="DUS980" s="26"/>
      <c r="DUT980" s="26"/>
      <c r="DUU980" s="26"/>
      <c r="DUV980" s="26"/>
      <c r="DUW980" s="26"/>
      <c r="DUX980" s="26"/>
      <c r="DUY980" s="26"/>
      <c r="DUZ980" s="26"/>
      <c r="DVA980" s="26"/>
      <c r="DVB980" s="26"/>
      <c r="DVC980" s="26"/>
      <c r="DVD980" s="26"/>
      <c r="DVE980" s="26"/>
      <c r="DVF980" s="26"/>
      <c r="DVG980" s="26"/>
      <c r="DVH980" s="26"/>
      <c r="DVI980" s="26"/>
      <c r="DVJ980" s="26"/>
      <c r="DVK980" s="26"/>
      <c r="DVL980" s="26"/>
      <c r="DVM980" s="26"/>
      <c r="DVN980" s="26"/>
      <c r="DVO980" s="26"/>
      <c r="DVP980" s="26"/>
      <c r="DVQ980" s="26"/>
      <c r="DVR980" s="26"/>
      <c r="DVS980" s="26"/>
      <c r="DVT980" s="26"/>
      <c r="DVU980" s="26"/>
      <c r="DVV980" s="26"/>
      <c r="DVW980" s="26"/>
      <c r="DVX980" s="26"/>
      <c r="DVY980" s="26"/>
      <c r="DVZ980" s="26"/>
      <c r="DWA980" s="26"/>
      <c r="DWB980" s="26"/>
      <c r="DWC980" s="26"/>
      <c r="DWD980" s="26"/>
      <c r="DWE980" s="26"/>
      <c r="DWF980" s="26"/>
      <c r="DWG980" s="26"/>
      <c r="DWH980" s="26"/>
      <c r="DWI980" s="26"/>
      <c r="DWJ980" s="26"/>
      <c r="DWK980" s="26"/>
      <c r="DWL980" s="26"/>
      <c r="DWM980" s="26"/>
      <c r="DWN980" s="26"/>
      <c r="DWO980" s="26"/>
      <c r="DWP980" s="26"/>
      <c r="DWQ980" s="26"/>
      <c r="DWR980" s="26"/>
      <c r="DWS980" s="26"/>
      <c r="DWT980" s="26"/>
      <c r="DWU980" s="26"/>
      <c r="DWV980" s="26"/>
      <c r="DWW980" s="26"/>
      <c r="DWX980" s="26"/>
      <c r="DWY980" s="26"/>
      <c r="DWZ980" s="26"/>
      <c r="DXA980" s="26"/>
      <c r="DXB980" s="26"/>
      <c r="DXC980" s="26"/>
      <c r="DXD980" s="26"/>
      <c r="DXE980" s="26"/>
      <c r="DXF980" s="26"/>
      <c r="DXG980" s="26"/>
      <c r="DXH980" s="26"/>
      <c r="DXI980" s="26"/>
      <c r="DXJ980" s="26"/>
      <c r="DXK980" s="26"/>
      <c r="DXL980" s="26"/>
      <c r="DXM980" s="26"/>
      <c r="DXN980" s="26"/>
      <c r="DXO980" s="26"/>
      <c r="DXP980" s="26"/>
      <c r="DXQ980" s="26"/>
      <c r="DXR980" s="26"/>
      <c r="DXS980" s="26"/>
      <c r="DXT980" s="26"/>
      <c r="DXU980" s="26"/>
      <c r="DXV980" s="26"/>
      <c r="DXW980" s="26"/>
      <c r="DXX980" s="26"/>
      <c r="DXY980" s="26"/>
      <c r="DXZ980" s="26"/>
      <c r="DYA980" s="26"/>
      <c r="DYB980" s="26"/>
      <c r="DYC980" s="26"/>
      <c r="DYD980" s="26"/>
      <c r="DYE980" s="26"/>
      <c r="DYF980" s="26"/>
      <c r="DYG980" s="26"/>
      <c r="DYH980" s="26"/>
      <c r="DYI980" s="26"/>
      <c r="DYJ980" s="26"/>
      <c r="DYK980" s="26"/>
      <c r="DYL980" s="26"/>
      <c r="DYM980" s="26"/>
      <c r="DYN980" s="26"/>
      <c r="DYO980" s="26"/>
      <c r="DYP980" s="26"/>
      <c r="DYQ980" s="26"/>
      <c r="DYR980" s="26"/>
      <c r="DYS980" s="26"/>
      <c r="DYT980" s="26"/>
      <c r="DYU980" s="26"/>
      <c r="DYV980" s="26"/>
      <c r="DYW980" s="26"/>
      <c r="DYX980" s="26"/>
      <c r="DYY980" s="26"/>
      <c r="DYZ980" s="26"/>
      <c r="DZA980" s="26"/>
      <c r="DZB980" s="26"/>
      <c r="DZC980" s="26"/>
      <c r="DZD980" s="26"/>
      <c r="DZE980" s="26"/>
      <c r="DZF980" s="26"/>
      <c r="DZG980" s="26"/>
      <c r="DZH980" s="26"/>
      <c r="DZI980" s="26"/>
      <c r="DZJ980" s="26"/>
      <c r="DZK980" s="26"/>
      <c r="DZL980" s="26"/>
      <c r="DZM980" s="26"/>
      <c r="DZN980" s="26"/>
      <c r="DZO980" s="26"/>
      <c r="DZP980" s="26"/>
      <c r="DZQ980" s="26"/>
      <c r="DZR980" s="26"/>
      <c r="DZS980" s="26"/>
      <c r="DZT980" s="26"/>
      <c r="DZU980" s="26"/>
      <c r="DZV980" s="26"/>
      <c r="DZW980" s="26"/>
      <c r="DZX980" s="26"/>
      <c r="DZY980" s="26"/>
      <c r="DZZ980" s="26"/>
      <c r="EAA980" s="26"/>
      <c r="EAB980" s="26"/>
      <c r="EAC980" s="26"/>
      <c r="EAD980" s="26"/>
      <c r="EAE980" s="26"/>
      <c r="EAF980" s="26"/>
      <c r="EAG980" s="26"/>
      <c r="EAH980" s="26"/>
      <c r="EAI980" s="26"/>
      <c r="EAJ980" s="26"/>
      <c r="EAK980" s="26"/>
      <c r="EAL980" s="26"/>
      <c r="EAM980" s="26"/>
      <c r="EAN980" s="26"/>
      <c r="EAO980" s="26"/>
      <c r="EAP980" s="26"/>
      <c r="EAQ980" s="26"/>
      <c r="EAR980" s="26"/>
      <c r="EAS980" s="26"/>
      <c r="EAT980" s="26"/>
      <c r="EAU980" s="26"/>
      <c r="EAV980" s="26"/>
      <c r="EAW980" s="26"/>
      <c r="EAX980" s="26"/>
      <c r="EAY980" s="26"/>
      <c r="EAZ980" s="26"/>
      <c r="EBA980" s="26"/>
      <c r="EBB980" s="26"/>
      <c r="EBC980" s="26"/>
      <c r="EBD980" s="26"/>
      <c r="EBE980" s="26"/>
      <c r="EBF980" s="26"/>
      <c r="EBG980" s="26"/>
      <c r="EBH980" s="26"/>
      <c r="EBI980" s="26"/>
      <c r="EBJ980" s="26"/>
      <c r="EBK980" s="26"/>
      <c r="EBL980" s="26"/>
      <c r="EBM980" s="26"/>
      <c r="EBN980" s="26"/>
      <c r="EBO980" s="26"/>
      <c r="EBP980" s="26"/>
      <c r="EBQ980" s="26"/>
      <c r="EBR980" s="26"/>
      <c r="EBS980" s="26"/>
      <c r="EBT980" s="26"/>
      <c r="EBU980" s="26"/>
      <c r="EBV980" s="26"/>
      <c r="EBW980" s="26"/>
      <c r="EBX980" s="26"/>
      <c r="EBY980" s="26"/>
      <c r="EBZ980" s="26"/>
      <c r="ECA980" s="26"/>
      <c r="ECB980" s="26"/>
      <c r="ECC980" s="26"/>
      <c r="ECD980" s="26"/>
      <c r="ECE980" s="26"/>
      <c r="ECF980" s="26"/>
      <c r="ECG980" s="26"/>
      <c r="ECH980" s="26"/>
      <c r="ECI980" s="26"/>
      <c r="ECJ980" s="26"/>
      <c r="ECK980" s="26"/>
      <c r="ECL980" s="26"/>
      <c r="ECM980" s="26"/>
      <c r="ECN980" s="26"/>
      <c r="ECO980" s="26"/>
      <c r="ECP980" s="26"/>
      <c r="ECQ980" s="26"/>
      <c r="ECR980" s="26"/>
      <c r="ECS980" s="26"/>
      <c r="ECT980" s="26"/>
      <c r="ECU980" s="26"/>
      <c r="ECV980" s="26"/>
      <c r="ECW980" s="26"/>
      <c r="ECX980" s="26"/>
      <c r="ECY980" s="26"/>
      <c r="ECZ980" s="26"/>
      <c r="EDA980" s="26"/>
      <c r="EDB980" s="26"/>
      <c r="EDC980" s="26"/>
      <c r="EDD980" s="26"/>
      <c r="EDE980" s="26"/>
      <c r="EDF980" s="26"/>
      <c r="EDG980" s="26"/>
      <c r="EDH980" s="26"/>
      <c r="EDI980" s="26"/>
      <c r="EDJ980" s="26"/>
      <c r="EDK980" s="26"/>
      <c r="EDL980" s="26"/>
      <c r="EDM980" s="26"/>
      <c r="EDN980" s="26"/>
      <c r="EDO980" s="26"/>
      <c r="EDP980" s="26"/>
      <c r="EDQ980" s="26"/>
      <c r="EDR980" s="26"/>
      <c r="EDS980" s="26"/>
      <c r="EDT980" s="26"/>
      <c r="EDU980" s="26"/>
      <c r="EDV980" s="26"/>
      <c r="EDW980" s="26"/>
      <c r="EDX980" s="26"/>
      <c r="EDY980" s="26"/>
      <c r="EDZ980" s="26"/>
      <c r="EEA980" s="26"/>
      <c r="EEB980" s="26"/>
      <c r="EEC980" s="26"/>
      <c r="EED980" s="26"/>
      <c r="EEE980" s="26"/>
      <c r="EEF980" s="26"/>
      <c r="EEG980" s="26"/>
      <c r="EEH980" s="26"/>
      <c r="EEI980" s="26"/>
      <c r="EEJ980" s="26"/>
      <c r="EEK980" s="26"/>
      <c r="EEL980" s="26"/>
      <c r="EEM980" s="26"/>
      <c r="EEN980" s="26"/>
      <c r="EEO980" s="26"/>
      <c r="EEP980" s="26"/>
      <c r="EEQ980" s="26"/>
      <c r="EER980" s="26"/>
      <c r="EES980" s="26"/>
      <c r="EET980" s="26"/>
      <c r="EEU980" s="26"/>
      <c r="EEV980" s="26"/>
      <c r="EEW980" s="26"/>
      <c r="EEX980" s="26"/>
      <c r="EEY980" s="26"/>
      <c r="EEZ980" s="26"/>
      <c r="EFA980" s="26"/>
      <c r="EFB980" s="26"/>
      <c r="EFC980" s="26"/>
      <c r="EFD980" s="26"/>
      <c r="EFE980" s="26"/>
      <c r="EFF980" s="26"/>
      <c r="EFG980" s="26"/>
      <c r="EFH980" s="26"/>
      <c r="EFI980" s="26"/>
      <c r="EFJ980" s="26"/>
      <c r="EFK980" s="26"/>
      <c r="EFL980" s="26"/>
      <c r="EFM980" s="26"/>
      <c r="EFN980" s="26"/>
      <c r="EFO980" s="26"/>
      <c r="EFP980" s="26"/>
      <c r="EFQ980" s="26"/>
      <c r="EFR980" s="26"/>
      <c r="EFS980" s="26"/>
      <c r="EFT980" s="26"/>
      <c r="EFU980" s="26"/>
      <c r="EFV980" s="26"/>
      <c r="EFW980" s="26"/>
      <c r="EFX980" s="26"/>
      <c r="EFY980" s="26"/>
      <c r="EFZ980" s="26"/>
      <c r="EGA980" s="26"/>
      <c r="EGB980" s="26"/>
      <c r="EGC980" s="26"/>
      <c r="EGD980" s="26"/>
      <c r="EGE980" s="26"/>
      <c r="EGF980" s="26"/>
      <c r="EGG980" s="26"/>
      <c r="EGH980" s="26"/>
      <c r="EGI980" s="26"/>
      <c r="EGJ980" s="26"/>
      <c r="EGK980" s="26"/>
      <c r="EGL980" s="26"/>
      <c r="EGM980" s="26"/>
      <c r="EGN980" s="26"/>
      <c r="EGO980" s="26"/>
      <c r="EGP980" s="26"/>
      <c r="EGQ980" s="26"/>
      <c r="EGR980" s="26"/>
      <c r="EGS980" s="26"/>
      <c r="EGT980" s="26"/>
      <c r="EGU980" s="26"/>
      <c r="EGV980" s="26"/>
      <c r="EGW980" s="26"/>
      <c r="EGX980" s="26"/>
      <c r="EGY980" s="26"/>
      <c r="EGZ980" s="26"/>
      <c r="EHA980" s="26"/>
      <c r="EHB980" s="26"/>
      <c r="EHC980" s="26"/>
      <c r="EHD980" s="26"/>
      <c r="EHE980" s="26"/>
      <c r="EHF980" s="26"/>
      <c r="EHG980" s="26"/>
      <c r="EHH980" s="26"/>
      <c r="EHI980" s="26"/>
      <c r="EHJ980" s="26"/>
      <c r="EHK980" s="26"/>
      <c r="EHL980" s="26"/>
      <c r="EHM980" s="26"/>
      <c r="EHN980" s="26"/>
      <c r="EHO980" s="26"/>
      <c r="EHP980" s="26"/>
      <c r="EHQ980" s="26"/>
      <c r="EHR980" s="26"/>
      <c r="EHS980" s="26"/>
      <c r="EHT980" s="26"/>
      <c r="EHU980" s="26"/>
      <c r="EHV980" s="26"/>
      <c r="EHW980" s="26"/>
      <c r="EHX980" s="26"/>
      <c r="EHY980" s="26"/>
      <c r="EHZ980" s="26"/>
      <c r="EIA980" s="26"/>
      <c r="EIB980" s="26"/>
      <c r="EIC980" s="26"/>
      <c r="EID980" s="26"/>
      <c r="EIE980" s="26"/>
      <c r="EIF980" s="26"/>
      <c r="EIG980" s="26"/>
      <c r="EIH980" s="26"/>
      <c r="EII980" s="26"/>
      <c r="EIJ980" s="26"/>
      <c r="EIK980" s="26"/>
      <c r="EIL980" s="26"/>
      <c r="EIM980" s="26"/>
      <c r="EIN980" s="26"/>
      <c r="EIO980" s="26"/>
      <c r="EIP980" s="26"/>
      <c r="EIQ980" s="26"/>
      <c r="EIR980" s="26"/>
      <c r="EIS980" s="26"/>
      <c r="EIT980" s="26"/>
      <c r="EIU980" s="26"/>
      <c r="EIV980" s="26"/>
      <c r="EIW980" s="26"/>
      <c r="EIX980" s="26"/>
      <c r="EIY980" s="26"/>
      <c r="EIZ980" s="26"/>
      <c r="EJA980" s="26"/>
      <c r="EJB980" s="26"/>
      <c r="EJC980" s="26"/>
      <c r="EJD980" s="26"/>
      <c r="EJE980" s="26"/>
      <c r="EJF980" s="26"/>
      <c r="EJG980" s="26"/>
      <c r="EJH980" s="26"/>
      <c r="EJI980" s="26"/>
      <c r="EJJ980" s="26"/>
      <c r="EJK980" s="26"/>
      <c r="EJL980" s="26"/>
      <c r="EJM980" s="26"/>
      <c r="EJN980" s="26"/>
      <c r="EJO980" s="26"/>
      <c r="EJP980" s="26"/>
      <c r="EJQ980" s="26"/>
      <c r="EJR980" s="26"/>
      <c r="EJS980" s="26"/>
      <c r="EJT980" s="26"/>
      <c r="EJU980" s="26"/>
      <c r="EJV980" s="26"/>
      <c r="EJW980" s="26"/>
      <c r="EJX980" s="26"/>
      <c r="EJY980" s="26"/>
      <c r="EJZ980" s="26"/>
      <c r="EKA980" s="26"/>
      <c r="EKB980" s="26"/>
      <c r="EKC980" s="26"/>
      <c r="EKD980" s="26"/>
      <c r="EKE980" s="26"/>
      <c r="EKF980" s="26"/>
      <c r="EKG980" s="26"/>
      <c r="EKH980" s="26"/>
      <c r="EKI980" s="26"/>
      <c r="EKJ980" s="26"/>
      <c r="EKK980" s="26"/>
      <c r="EKL980" s="26"/>
      <c r="EKM980" s="26"/>
      <c r="EKN980" s="26"/>
      <c r="EKO980" s="26"/>
      <c r="EKP980" s="26"/>
      <c r="EKQ980" s="26"/>
      <c r="EKR980" s="26"/>
      <c r="EKS980" s="26"/>
      <c r="EKT980" s="26"/>
      <c r="EKU980" s="26"/>
      <c r="EKV980" s="26"/>
      <c r="EKW980" s="26"/>
      <c r="EKX980" s="26"/>
      <c r="EKY980" s="26"/>
      <c r="EKZ980" s="26"/>
      <c r="ELA980" s="26"/>
      <c r="ELB980" s="26"/>
      <c r="ELC980" s="26"/>
      <c r="ELD980" s="26"/>
      <c r="ELE980" s="26"/>
      <c r="ELF980" s="26"/>
      <c r="ELG980" s="26"/>
      <c r="ELH980" s="26"/>
      <c r="ELI980" s="26"/>
      <c r="ELJ980" s="26"/>
      <c r="ELK980" s="26"/>
      <c r="ELL980" s="26"/>
      <c r="ELM980" s="26"/>
      <c r="ELN980" s="26"/>
      <c r="ELO980" s="26"/>
      <c r="ELP980" s="26"/>
      <c r="ELQ980" s="26"/>
      <c r="ELR980" s="26"/>
      <c r="ELS980" s="26"/>
      <c r="ELT980" s="26"/>
      <c r="ELU980" s="26"/>
      <c r="ELV980" s="26"/>
      <c r="ELW980" s="26"/>
      <c r="ELX980" s="26"/>
      <c r="ELY980" s="26"/>
      <c r="ELZ980" s="26"/>
      <c r="EMA980" s="26"/>
      <c r="EMB980" s="26"/>
      <c r="EMC980" s="26"/>
      <c r="EMD980" s="26"/>
      <c r="EME980" s="26"/>
      <c r="EMF980" s="26"/>
      <c r="EMG980" s="26"/>
      <c r="EMH980" s="26"/>
      <c r="EMI980" s="26"/>
      <c r="EMJ980" s="26"/>
      <c r="EMK980" s="26"/>
      <c r="EML980" s="26"/>
      <c r="EMM980" s="26"/>
      <c r="EMN980" s="26"/>
      <c r="EMO980" s="26"/>
      <c r="EMP980" s="26"/>
      <c r="EMQ980" s="26"/>
      <c r="EMR980" s="26"/>
      <c r="EMS980" s="26"/>
      <c r="EMT980" s="26"/>
      <c r="EMU980" s="26"/>
      <c r="EMV980" s="26"/>
      <c r="EMW980" s="26"/>
      <c r="EMX980" s="26"/>
      <c r="EMY980" s="26"/>
      <c r="EMZ980" s="26"/>
      <c r="ENA980" s="26"/>
      <c r="ENB980" s="26"/>
      <c r="ENC980" s="26"/>
      <c r="END980" s="26"/>
      <c r="ENE980" s="26"/>
      <c r="ENF980" s="26"/>
      <c r="ENG980" s="26"/>
      <c r="ENH980" s="26"/>
      <c r="ENI980" s="26"/>
      <c r="ENJ980" s="26"/>
      <c r="ENK980" s="26"/>
      <c r="ENL980" s="26"/>
      <c r="ENM980" s="26"/>
      <c r="ENN980" s="26"/>
      <c r="ENO980" s="26"/>
      <c r="ENP980" s="26"/>
      <c r="ENQ980" s="26"/>
      <c r="ENR980" s="26"/>
      <c r="ENS980" s="26"/>
      <c r="ENT980" s="26"/>
      <c r="ENU980" s="26"/>
      <c r="ENV980" s="26"/>
      <c r="ENW980" s="26"/>
      <c r="ENX980" s="26"/>
      <c r="ENY980" s="26"/>
      <c r="ENZ980" s="26"/>
      <c r="EOA980" s="26"/>
      <c r="EOB980" s="26"/>
      <c r="EOC980" s="26"/>
      <c r="EOD980" s="26"/>
      <c r="EOE980" s="26"/>
      <c r="EOF980" s="26"/>
      <c r="EOG980" s="26"/>
      <c r="EOH980" s="26"/>
      <c r="EOI980" s="26"/>
      <c r="EOJ980" s="26"/>
      <c r="EOK980" s="26"/>
      <c r="EOL980" s="26"/>
      <c r="EOM980" s="26"/>
      <c r="EON980" s="26"/>
      <c r="EOO980" s="26"/>
      <c r="EOP980" s="26"/>
      <c r="EOQ980" s="26"/>
      <c r="EOR980" s="26"/>
      <c r="EOS980" s="26"/>
      <c r="EOT980" s="26"/>
      <c r="EOU980" s="26"/>
      <c r="EOV980" s="26"/>
      <c r="EOW980" s="26"/>
      <c r="EOX980" s="26"/>
      <c r="EOY980" s="26"/>
      <c r="EOZ980" s="26"/>
      <c r="EPA980" s="26"/>
      <c r="EPB980" s="26"/>
      <c r="EPC980" s="26"/>
      <c r="EPD980" s="26"/>
      <c r="EPE980" s="26"/>
      <c r="EPF980" s="26"/>
      <c r="EPG980" s="26"/>
      <c r="EPH980" s="26"/>
      <c r="EPI980" s="26"/>
      <c r="EPJ980" s="26"/>
      <c r="EPK980" s="26"/>
      <c r="EPL980" s="26"/>
      <c r="EPM980" s="26"/>
      <c r="EPN980" s="26"/>
      <c r="EPO980" s="26"/>
      <c r="EPP980" s="26"/>
      <c r="EPQ980" s="26"/>
      <c r="EPR980" s="26"/>
      <c r="EPS980" s="26"/>
      <c r="EPT980" s="26"/>
      <c r="EPU980" s="26"/>
      <c r="EPV980" s="26"/>
      <c r="EPW980" s="26"/>
      <c r="EPX980" s="26"/>
      <c r="EPY980" s="26"/>
      <c r="EPZ980" s="26"/>
      <c r="EQA980" s="26"/>
      <c r="EQB980" s="26"/>
      <c r="EQC980" s="26"/>
      <c r="EQD980" s="26"/>
      <c r="EQE980" s="26"/>
      <c r="EQF980" s="26"/>
      <c r="EQG980" s="26"/>
      <c r="EQH980" s="26"/>
      <c r="EQI980" s="26"/>
      <c r="EQJ980" s="26"/>
      <c r="EQK980" s="26"/>
      <c r="EQL980" s="26"/>
      <c r="EQM980" s="26"/>
      <c r="EQN980" s="26"/>
      <c r="EQO980" s="26"/>
      <c r="EQP980" s="26"/>
      <c r="EQQ980" s="26"/>
      <c r="EQR980" s="26"/>
      <c r="EQS980" s="26"/>
      <c r="EQT980" s="26"/>
      <c r="EQU980" s="26"/>
      <c r="EQV980" s="26"/>
      <c r="EQW980" s="26"/>
      <c r="EQX980" s="26"/>
      <c r="EQY980" s="26"/>
      <c r="EQZ980" s="26"/>
      <c r="ERA980" s="26"/>
      <c r="ERB980" s="26"/>
      <c r="ERC980" s="26"/>
      <c r="ERD980" s="26"/>
      <c r="ERE980" s="26"/>
      <c r="ERF980" s="26"/>
      <c r="ERG980" s="26"/>
      <c r="ERH980" s="26"/>
      <c r="ERI980" s="26"/>
      <c r="ERJ980" s="26"/>
      <c r="ERK980" s="26"/>
      <c r="ERL980" s="26"/>
      <c r="ERM980" s="26"/>
      <c r="ERN980" s="26"/>
      <c r="ERO980" s="26"/>
      <c r="ERP980" s="26"/>
      <c r="ERQ980" s="26"/>
      <c r="ERR980" s="26"/>
      <c r="ERS980" s="26"/>
      <c r="ERT980" s="26"/>
      <c r="ERU980" s="26"/>
      <c r="ERV980" s="26"/>
      <c r="ERW980" s="26"/>
      <c r="ERX980" s="26"/>
      <c r="ERY980" s="26"/>
      <c r="ERZ980" s="26"/>
      <c r="ESA980" s="26"/>
      <c r="ESB980" s="26"/>
      <c r="ESC980" s="26"/>
      <c r="ESD980" s="26"/>
      <c r="ESE980" s="26"/>
      <c r="ESF980" s="26"/>
      <c r="ESG980" s="26"/>
      <c r="ESH980" s="26"/>
      <c r="ESI980" s="26"/>
      <c r="ESJ980" s="26"/>
      <c r="ESK980" s="26"/>
      <c r="ESL980" s="26"/>
      <c r="ESM980" s="26"/>
      <c r="ESN980" s="26"/>
      <c r="ESO980" s="26"/>
      <c r="ESP980" s="26"/>
      <c r="ESQ980" s="26"/>
      <c r="ESR980" s="26"/>
      <c r="ESS980" s="26"/>
      <c r="EST980" s="26"/>
      <c r="ESU980" s="26"/>
      <c r="ESV980" s="26"/>
      <c r="ESW980" s="26"/>
      <c r="ESX980" s="26"/>
      <c r="ESY980" s="26"/>
      <c r="ESZ980" s="26"/>
      <c r="ETA980" s="26"/>
      <c r="ETB980" s="26"/>
      <c r="ETC980" s="26"/>
      <c r="ETD980" s="26"/>
      <c r="ETE980" s="26"/>
      <c r="ETF980" s="26"/>
      <c r="ETG980" s="26"/>
      <c r="ETH980" s="26"/>
      <c r="ETI980" s="26"/>
      <c r="ETJ980" s="26"/>
      <c r="ETK980" s="26"/>
      <c r="ETL980" s="26"/>
      <c r="ETM980" s="26"/>
      <c r="ETN980" s="26"/>
      <c r="ETO980" s="26"/>
      <c r="ETP980" s="26"/>
      <c r="ETQ980" s="26"/>
      <c r="ETR980" s="26"/>
      <c r="ETS980" s="26"/>
      <c r="ETT980" s="26"/>
      <c r="ETU980" s="26"/>
      <c r="ETV980" s="26"/>
      <c r="ETW980" s="26"/>
      <c r="ETX980" s="26"/>
      <c r="ETY980" s="26"/>
      <c r="ETZ980" s="26"/>
      <c r="EUA980" s="26"/>
      <c r="EUB980" s="26"/>
      <c r="EUC980" s="26"/>
      <c r="EUD980" s="26"/>
      <c r="EUE980" s="26"/>
      <c r="EUF980" s="26"/>
      <c r="EUG980" s="26"/>
      <c r="EUH980" s="26"/>
      <c r="EUI980" s="26"/>
      <c r="EUJ980" s="26"/>
      <c r="EUK980" s="26"/>
      <c r="EUL980" s="26"/>
      <c r="EUM980" s="26"/>
      <c r="EUN980" s="26"/>
      <c r="EUO980" s="26"/>
      <c r="EUP980" s="26"/>
      <c r="EUQ980" s="26"/>
      <c r="EUR980" s="26"/>
      <c r="EUS980" s="26"/>
      <c r="EUT980" s="26"/>
      <c r="EUU980" s="26"/>
      <c r="EUV980" s="26"/>
      <c r="EUW980" s="26"/>
      <c r="EUX980" s="26"/>
      <c r="EUY980" s="26"/>
      <c r="EUZ980" s="26"/>
      <c r="EVA980" s="26"/>
      <c r="EVB980" s="26"/>
      <c r="EVC980" s="26"/>
      <c r="EVD980" s="26"/>
      <c r="EVE980" s="26"/>
      <c r="EVF980" s="26"/>
      <c r="EVG980" s="26"/>
      <c r="EVH980" s="26"/>
      <c r="EVI980" s="26"/>
      <c r="EVJ980" s="26"/>
      <c r="EVK980" s="26"/>
      <c r="EVL980" s="26"/>
      <c r="EVM980" s="26"/>
      <c r="EVN980" s="26"/>
      <c r="EVO980" s="26"/>
      <c r="EVP980" s="26"/>
      <c r="EVQ980" s="26"/>
      <c r="EVR980" s="26"/>
      <c r="EVS980" s="26"/>
      <c r="EVT980" s="26"/>
      <c r="EVU980" s="26"/>
      <c r="EVV980" s="26"/>
      <c r="EVW980" s="26"/>
      <c r="EVX980" s="26"/>
      <c r="EVY980" s="26"/>
      <c r="EVZ980" s="26"/>
      <c r="EWA980" s="26"/>
      <c r="EWB980" s="26"/>
      <c r="EWC980" s="26"/>
      <c r="EWD980" s="26"/>
      <c r="EWE980" s="26"/>
      <c r="EWF980" s="26"/>
      <c r="EWG980" s="26"/>
      <c r="EWH980" s="26"/>
      <c r="EWI980" s="26"/>
      <c r="EWJ980" s="26"/>
      <c r="EWK980" s="26"/>
      <c r="EWL980" s="26"/>
      <c r="EWM980" s="26"/>
      <c r="EWN980" s="26"/>
      <c r="EWO980" s="26"/>
      <c r="EWP980" s="26"/>
      <c r="EWQ980" s="26"/>
      <c r="EWR980" s="26"/>
      <c r="EWS980" s="26"/>
      <c r="EWT980" s="26"/>
      <c r="EWU980" s="26"/>
      <c r="EWV980" s="26"/>
      <c r="EWW980" s="26"/>
      <c r="EWX980" s="26"/>
      <c r="EWY980" s="26"/>
      <c r="EWZ980" s="26"/>
      <c r="EXA980" s="26"/>
      <c r="EXB980" s="26"/>
      <c r="EXC980" s="26"/>
      <c r="EXD980" s="26"/>
      <c r="EXE980" s="26"/>
      <c r="EXF980" s="26"/>
      <c r="EXG980" s="26"/>
      <c r="EXH980" s="26"/>
      <c r="EXI980" s="26"/>
      <c r="EXJ980" s="26"/>
      <c r="EXK980" s="26"/>
      <c r="EXL980" s="26"/>
      <c r="EXM980" s="26"/>
      <c r="EXN980" s="26"/>
      <c r="EXO980" s="26"/>
      <c r="EXP980" s="26"/>
      <c r="EXQ980" s="26"/>
      <c r="EXR980" s="26"/>
      <c r="EXS980" s="26"/>
      <c r="EXT980" s="26"/>
      <c r="EXU980" s="26"/>
      <c r="EXV980" s="26"/>
      <c r="EXW980" s="26"/>
      <c r="EXX980" s="26"/>
      <c r="EXY980" s="26"/>
      <c r="EXZ980" s="26"/>
      <c r="EYA980" s="26"/>
      <c r="EYB980" s="26"/>
      <c r="EYC980" s="26"/>
      <c r="EYD980" s="26"/>
      <c r="EYE980" s="26"/>
      <c r="EYF980" s="26"/>
      <c r="EYG980" s="26"/>
      <c r="EYH980" s="26"/>
      <c r="EYI980" s="26"/>
      <c r="EYJ980" s="26"/>
      <c r="EYK980" s="26"/>
      <c r="EYL980" s="26"/>
      <c r="EYM980" s="26"/>
      <c r="EYN980" s="26"/>
      <c r="EYO980" s="26"/>
      <c r="EYP980" s="26"/>
      <c r="EYQ980" s="26"/>
      <c r="EYR980" s="26"/>
      <c r="EYS980" s="26"/>
      <c r="EYT980" s="26"/>
      <c r="EYU980" s="26"/>
      <c r="EYV980" s="26"/>
      <c r="EYW980" s="26"/>
      <c r="EYX980" s="26"/>
      <c r="EYY980" s="26"/>
      <c r="EYZ980" s="26"/>
      <c r="EZA980" s="26"/>
      <c r="EZB980" s="26"/>
      <c r="EZC980" s="26"/>
      <c r="EZD980" s="26"/>
      <c r="EZE980" s="26"/>
      <c r="EZF980" s="26"/>
      <c r="EZG980" s="26"/>
      <c r="EZH980" s="26"/>
      <c r="EZI980" s="26"/>
      <c r="EZJ980" s="26"/>
      <c r="EZK980" s="26"/>
      <c r="EZL980" s="26"/>
      <c r="EZM980" s="26"/>
      <c r="EZN980" s="26"/>
      <c r="EZO980" s="26"/>
      <c r="EZP980" s="26"/>
      <c r="EZQ980" s="26"/>
      <c r="EZR980" s="26"/>
      <c r="EZS980" s="26"/>
      <c r="EZT980" s="26"/>
      <c r="EZU980" s="26"/>
      <c r="EZV980" s="26"/>
      <c r="EZW980" s="26"/>
      <c r="EZX980" s="26"/>
      <c r="EZY980" s="26"/>
      <c r="EZZ980" s="26"/>
      <c r="FAA980" s="26"/>
      <c r="FAB980" s="26"/>
      <c r="FAC980" s="26"/>
      <c r="FAD980" s="26"/>
      <c r="FAE980" s="26"/>
      <c r="FAF980" s="26"/>
      <c r="FAG980" s="26"/>
      <c r="FAH980" s="26"/>
      <c r="FAI980" s="26"/>
      <c r="FAJ980" s="26"/>
      <c r="FAK980" s="26"/>
      <c r="FAL980" s="26"/>
      <c r="FAM980" s="26"/>
      <c r="FAN980" s="26"/>
      <c r="FAO980" s="26"/>
      <c r="FAP980" s="26"/>
      <c r="FAQ980" s="26"/>
      <c r="FAR980" s="26"/>
      <c r="FAS980" s="26"/>
      <c r="FAT980" s="26"/>
      <c r="FAU980" s="26"/>
      <c r="FAV980" s="26"/>
      <c r="FAW980" s="26"/>
      <c r="FAX980" s="26"/>
      <c r="FAY980" s="26"/>
      <c r="FAZ980" s="26"/>
      <c r="FBA980" s="26"/>
      <c r="FBB980" s="26"/>
      <c r="FBC980" s="26"/>
      <c r="FBD980" s="26"/>
      <c r="FBE980" s="26"/>
      <c r="FBF980" s="26"/>
      <c r="FBG980" s="26"/>
      <c r="FBH980" s="26"/>
      <c r="FBI980" s="26"/>
      <c r="FBJ980" s="26"/>
      <c r="FBK980" s="26"/>
      <c r="FBL980" s="26"/>
      <c r="FBM980" s="26"/>
      <c r="FBN980" s="26"/>
      <c r="FBO980" s="26"/>
      <c r="FBP980" s="26"/>
      <c r="FBQ980" s="26"/>
      <c r="FBR980" s="26"/>
      <c r="FBS980" s="26"/>
      <c r="FBT980" s="26"/>
      <c r="FBU980" s="26"/>
      <c r="FBV980" s="26"/>
      <c r="FBW980" s="26"/>
      <c r="FBX980" s="26"/>
      <c r="FBY980" s="26"/>
      <c r="FBZ980" s="26"/>
      <c r="FCA980" s="26"/>
      <c r="FCB980" s="26"/>
      <c r="FCC980" s="26"/>
      <c r="FCD980" s="26"/>
      <c r="FCE980" s="26"/>
      <c r="FCF980" s="26"/>
      <c r="FCG980" s="26"/>
      <c r="FCH980" s="26"/>
      <c r="FCI980" s="26"/>
      <c r="FCJ980" s="26"/>
      <c r="FCK980" s="26"/>
      <c r="FCL980" s="26"/>
      <c r="FCM980" s="26"/>
      <c r="FCN980" s="26"/>
      <c r="FCO980" s="26"/>
      <c r="FCP980" s="26"/>
      <c r="FCQ980" s="26"/>
      <c r="FCR980" s="26"/>
      <c r="FCS980" s="26"/>
      <c r="FCT980" s="26"/>
      <c r="FCU980" s="26"/>
      <c r="FCV980" s="26"/>
      <c r="FCW980" s="26"/>
      <c r="FCX980" s="26"/>
      <c r="FCY980" s="26"/>
      <c r="FCZ980" s="26"/>
      <c r="FDA980" s="26"/>
      <c r="FDB980" s="26"/>
      <c r="FDC980" s="26"/>
      <c r="FDD980" s="26"/>
      <c r="FDE980" s="26"/>
      <c r="FDF980" s="26"/>
      <c r="FDG980" s="26"/>
      <c r="FDH980" s="26"/>
      <c r="FDI980" s="26"/>
      <c r="FDJ980" s="26"/>
      <c r="FDK980" s="26"/>
      <c r="FDL980" s="26"/>
      <c r="FDM980" s="26"/>
      <c r="FDN980" s="26"/>
      <c r="FDO980" s="26"/>
      <c r="FDP980" s="26"/>
      <c r="FDQ980" s="26"/>
      <c r="FDR980" s="26"/>
      <c r="FDS980" s="26"/>
      <c r="FDT980" s="26"/>
      <c r="FDU980" s="26"/>
      <c r="FDV980" s="26"/>
      <c r="FDW980" s="26"/>
      <c r="FDX980" s="26"/>
      <c r="FDY980" s="26"/>
      <c r="FDZ980" s="26"/>
      <c r="FEA980" s="26"/>
      <c r="FEB980" s="26"/>
      <c r="FEC980" s="26"/>
      <c r="FED980" s="26"/>
      <c r="FEE980" s="26"/>
      <c r="FEF980" s="26"/>
      <c r="FEG980" s="26"/>
      <c r="FEH980" s="26"/>
      <c r="FEI980" s="26"/>
      <c r="FEJ980" s="26"/>
      <c r="FEK980" s="26"/>
      <c r="FEL980" s="26"/>
      <c r="FEM980" s="26"/>
      <c r="FEN980" s="26"/>
      <c r="FEO980" s="26"/>
      <c r="FEP980" s="26"/>
      <c r="FEQ980" s="26"/>
      <c r="FER980" s="26"/>
      <c r="FES980" s="26"/>
      <c r="FET980" s="26"/>
      <c r="FEU980" s="26"/>
      <c r="FEV980" s="26"/>
      <c r="FEW980" s="26"/>
      <c r="FEX980" s="26"/>
      <c r="FEY980" s="26"/>
      <c r="FEZ980" s="26"/>
      <c r="FFA980" s="26"/>
      <c r="FFB980" s="26"/>
      <c r="FFC980" s="26"/>
      <c r="FFD980" s="26"/>
      <c r="FFE980" s="26"/>
      <c r="FFF980" s="26"/>
      <c r="FFG980" s="26"/>
      <c r="FFH980" s="26"/>
      <c r="FFI980" s="26"/>
      <c r="FFJ980" s="26"/>
      <c r="FFK980" s="26"/>
      <c r="FFL980" s="26"/>
      <c r="FFM980" s="26"/>
      <c r="FFN980" s="26"/>
      <c r="FFO980" s="26"/>
      <c r="FFP980" s="26"/>
      <c r="FFQ980" s="26"/>
      <c r="FFR980" s="26"/>
      <c r="FFS980" s="26"/>
      <c r="FFT980" s="26"/>
      <c r="FFU980" s="26"/>
      <c r="FFV980" s="26"/>
      <c r="FFW980" s="26"/>
      <c r="FFX980" s="26"/>
      <c r="FFY980" s="26"/>
      <c r="FFZ980" s="26"/>
      <c r="FGA980" s="26"/>
      <c r="FGB980" s="26"/>
      <c r="FGC980" s="26"/>
      <c r="FGD980" s="26"/>
      <c r="FGE980" s="26"/>
      <c r="FGF980" s="26"/>
      <c r="FGG980" s="26"/>
      <c r="FGH980" s="26"/>
      <c r="FGI980" s="26"/>
      <c r="FGJ980" s="26"/>
      <c r="FGK980" s="26"/>
      <c r="FGL980" s="26"/>
      <c r="FGM980" s="26"/>
      <c r="FGN980" s="26"/>
      <c r="FGO980" s="26"/>
      <c r="FGP980" s="26"/>
      <c r="FGQ980" s="26"/>
      <c r="FGR980" s="26"/>
      <c r="FGS980" s="26"/>
      <c r="FGT980" s="26"/>
      <c r="FGU980" s="26"/>
      <c r="FGV980" s="26"/>
      <c r="FGW980" s="26"/>
      <c r="FGX980" s="26"/>
      <c r="FGY980" s="26"/>
      <c r="FGZ980" s="26"/>
      <c r="FHA980" s="26"/>
      <c r="FHB980" s="26"/>
      <c r="FHC980" s="26"/>
      <c r="FHD980" s="26"/>
      <c r="FHE980" s="26"/>
      <c r="FHF980" s="26"/>
      <c r="FHG980" s="26"/>
      <c r="FHH980" s="26"/>
      <c r="FHI980" s="26"/>
      <c r="FHJ980" s="26"/>
      <c r="FHK980" s="26"/>
      <c r="FHL980" s="26"/>
      <c r="FHM980" s="26"/>
      <c r="FHN980" s="26"/>
      <c r="FHO980" s="26"/>
      <c r="FHP980" s="26"/>
      <c r="FHQ980" s="26"/>
      <c r="FHR980" s="26"/>
      <c r="FHS980" s="26"/>
      <c r="FHT980" s="26"/>
      <c r="FHU980" s="26"/>
      <c r="FHV980" s="26"/>
      <c r="FHW980" s="26"/>
      <c r="FHX980" s="26"/>
      <c r="FHY980" s="26"/>
      <c r="FHZ980" s="26"/>
      <c r="FIA980" s="26"/>
      <c r="FIB980" s="26"/>
      <c r="FIC980" s="26"/>
      <c r="FID980" s="26"/>
      <c r="FIE980" s="26"/>
      <c r="FIF980" s="26"/>
      <c r="FIG980" s="26"/>
      <c r="FIH980" s="26"/>
      <c r="FII980" s="26"/>
      <c r="FIJ980" s="26"/>
      <c r="FIK980" s="26"/>
      <c r="FIL980" s="26"/>
      <c r="FIM980" s="26"/>
      <c r="FIN980" s="26"/>
      <c r="FIO980" s="26"/>
      <c r="FIP980" s="26"/>
      <c r="FIQ980" s="26"/>
      <c r="FIR980" s="26"/>
      <c r="FIS980" s="26"/>
      <c r="FIT980" s="26"/>
      <c r="FIU980" s="26"/>
      <c r="FIV980" s="26"/>
      <c r="FIW980" s="26"/>
      <c r="FIX980" s="26"/>
      <c r="FIY980" s="26"/>
      <c r="FIZ980" s="26"/>
      <c r="FJA980" s="26"/>
      <c r="FJB980" s="26"/>
      <c r="FJC980" s="26"/>
      <c r="FJD980" s="26"/>
      <c r="FJE980" s="26"/>
      <c r="FJF980" s="26"/>
      <c r="FJG980" s="26"/>
      <c r="FJH980" s="26"/>
      <c r="FJI980" s="26"/>
      <c r="FJJ980" s="26"/>
      <c r="FJK980" s="26"/>
      <c r="FJL980" s="26"/>
      <c r="FJM980" s="26"/>
      <c r="FJN980" s="26"/>
      <c r="FJO980" s="26"/>
      <c r="FJP980" s="26"/>
      <c r="FJQ980" s="26"/>
      <c r="FJR980" s="26"/>
      <c r="FJS980" s="26"/>
      <c r="FJT980" s="26"/>
      <c r="FJU980" s="26"/>
      <c r="FJV980" s="26"/>
      <c r="FJW980" s="26"/>
      <c r="FJX980" s="26"/>
      <c r="FJY980" s="26"/>
      <c r="FJZ980" s="26"/>
      <c r="FKA980" s="26"/>
      <c r="FKB980" s="26"/>
      <c r="FKC980" s="26"/>
      <c r="FKD980" s="26"/>
      <c r="FKE980" s="26"/>
      <c r="FKF980" s="26"/>
      <c r="FKG980" s="26"/>
      <c r="FKH980" s="26"/>
      <c r="FKI980" s="26"/>
      <c r="FKJ980" s="26"/>
      <c r="FKK980" s="26"/>
      <c r="FKL980" s="26"/>
      <c r="FKM980" s="26"/>
      <c r="FKN980" s="26"/>
      <c r="FKO980" s="26"/>
      <c r="FKP980" s="26"/>
      <c r="FKQ980" s="26"/>
      <c r="FKR980" s="26"/>
      <c r="FKS980" s="26"/>
      <c r="FKT980" s="26"/>
      <c r="FKU980" s="26"/>
      <c r="FKV980" s="26"/>
      <c r="FKW980" s="26"/>
      <c r="FKX980" s="26"/>
      <c r="FKY980" s="26"/>
      <c r="FKZ980" s="26"/>
      <c r="FLA980" s="26"/>
      <c r="FLB980" s="26"/>
      <c r="FLC980" s="26"/>
      <c r="FLD980" s="26"/>
      <c r="FLE980" s="26"/>
      <c r="FLF980" s="26"/>
      <c r="FLG980" s="26"/>
      <c r="FLH980" s="26"/>
      <c r="FLI980" s="26"/>
      <c r="FLJ980" s="26"/>
      <c r="FLK980" s="26"/>
      <c r="FLL980" s="26"/>
      <c r="FLM980" s="26"/>
      <c r="FLN980" s="26"/>
      <c r="FLO980" s="26"/>
      <c r="FLP980" s="26"/>
      <c r="FLQ980" s="26"/>
      <c r="FLR980" s="26"/>
      <c r="FLS980" s="26"/>
      <c r="FLT980" s="26"/>
      <c r="FLU980" s="26"/>
      <c r="FLV980" s="26"/>
      <c r="FLW980" s="26"/>
      <c r="FLX980" s="26"/>
      <c r="FLY980" s="26"/>
      <c r="FLZ980" s="26"/>
      <c r="FMA980" s="26"/>
      <c r="FMB980" s="26"/>
      <c r="FMC980" s="26"/>
      <c r="FMD980" s="26"/>
      <c r="FME980" s="26"/>
      <c r="FMF980" s="26"/>
      <c r="FMG980" s="26"/>
      <c r="FMH980" s="26"/>
      <c r="FMI980" s="26"/>
      <c r="FMJ980" s="26"/>
      <c r="FMK980" s="26"/>
      <c r="FML980" s="26"/>
      <c r="FMM980" s="26"/>
      <c r="FMN980" s="26"/>
      <c r="FMO980" s="26"/>
      <c r="FMP980" s="26"/>
      <c r="FMQ980" s="26"/>
      <c r="FMR980" s="26"/>
      <c r="FMS980" s="26"/>
      <c r="FMT980" s="26"/>
      <c r="FMU980" s="26"/>
      <c r="FMV980" s="26"/>
      <c r="FMW980" s="26"/>
      <c r="FMX980" s="26"/>
      <c r="FMY980" s="26"/>
      <c r="FMZ980" s="26"/>
      <c r="FNA980" s="26"/>
      <c r="FNB980" s="26"/>
      <c r="FNC980" s="26"/>
      <c r="FND980" s="26"/>
      <c r="FNE980" s="26"/>
      <c r="FNF980" s="26"/>
      <c r="FNG980" s="26"/>
      <c r="FNH980" s="26"/>
      <c r="FNI980" s="26"/>
      <c r="FNJ980" s="26"/>
      <c r="FNK980" s="26"/>
      <c r="FNL980" s="26"/>
      <c r="FNM980" s="26"/>
      <c r="FNN980" s="26"/>
      <c r="FNO980" s="26"/>
      <c r="FNP980" s="26"/>
      <c r="FNQ980" s="26"/>
      <c r="FNR980" s="26"/>
      <c r="FNS980" s="26"/>
      <c r="FNT980" s="26"/>
      <c r="FNU980" s="26"/>
      <c r="FNV980" s="26"/>
      <c r="FNW980" s="26"/>
      <c r="FNX980" s="26"/>
      <c r="FNY980" s="26"/>
      <c r="FNZ980" s="26"/>
      <c r="FOA980" s="26"/>
      <c r="FOB980" s="26"/>
      <c r="FOC980" s="26"/>
      <c r="FOD980" s="26"/>
      <c r="FOE980" s="26"/>
      <c r="FOF980" s="26"/>
      <c r="FOG980" s="26"/>
      <c r="FOH980" s="26"/>
      <c r="FOI980" s="26"/>
      <c r="FOJ980" s="26"/>
      <c r="FOK980" s="26"/>
      <c r="FOL980" s="26"/>
      <c r="FOM980" s="26"/>
      <c r="FON980" s="26"/>
      <c r="FOO980" s="26"/>
      <c r="FOP980" s="26"/>
      <c r="FOQ980" s="26"/>
      <c r="FOR980" s="26"/>
      <c r="FOS980" s="26"/>
      <c r="FOT980" s="26"/>
      <c r="FOU980" s="26"/>
      <c r="FOV980" s="26"/>
      <c r="FOW980" s="26"/>
      <c r="FOX980" s="26"/>
      <c r="FOY980" s="26"/>
      <c r="FOZ980" s="26"/>
      <c r="FPA980" s="26"/>
      <c r="FPB980" s="26"/>
      <c r="FPC980" s="26"/>
      <c r="FPD980" s="26"/>
      <c r="FPE980" s="26"/>
      <c r="FPF980" s="26"/>
      <c r="FPG980" s="26"/>
      <c r="FPH980" s="26"/>
      <c r="FPI980" s="26"/>
      <c r="FPJ980" s="26"/>
      <c r="FPK980" s="26"/>
      <c r="FPL980" s="26"/>
      <c r="FPM980" s="26"/>
      <c r="FPN980" s="26"/>
      <c r="FPO980" s="26"/>
      <c r="FPP980" s="26"/>
      <c r="FPQ980" s="26"/>
      <c r="FPR980" s="26"/>
      <c r="FPS980" s="26"/>
      <c r="FPT980" s="26"/>
      <c r="FPU980" s="26"/>
      <c r="FPV980" s="26"/>
      <c r="FPW980" s="26"/>
      <c r="FPX980" s="26"/>
      <c r="FPY980" s="26"/>
      <c r="FPZ980" s="26"/>
      <c r="FQA980" s="26"/>
      <c r="FQB980" s="26"/>
      <c r="FQC980" s="26"/>
      <c r="FQD980" s="26"/>
      <c r="FQE980" s="26"/>
      <c r="FQF980" s="26"/>
      <c r="FQG980" s="26"/>
      <c r="FQH980" s="26"/>
      <c r="FQI980" s="26"/>
      <c r="FQJ980" s="26"/>
      <c r="FQK980" s="26"/>
      <c r="FQL980" s="26"/>
      <c r="FQM980" s="26"/>
      <c r="FQN980" s="26"/>
      <c r="FQO980" s="26"/>
      <c r="FQP980" s="26"/>
      <c r="FQQ980" s="26"/>
      <c r="FQR980" s="26"/>
      <c r="FQS980" s="26"/>
      <c r="FQT980" s="26"/>
      <c r="FQU980" s="26"/>
      <c r="FQV980" s="26"/>
      <c r="FQW980" s="26"/>
      <c r="FQX980" s="26"/>
      <c r="FQY980" s="26"/>
      <c r="FQZ980" s="26"/>
      <c r="FRA980" s="26"/>
      <c r="FRB980" s="26"/>
      <c r="FRC980" s="26"/>
      <c r="FRD980" s="26"/>
      <c r="FRE980" s="26"/>
      <c r="FRF980" s="26"/>
      <c r="FRG980" s="26"/>
      <c r="FRH980" s="26"/>
      <c r="FRI980" s="26"/>
      <c r="FRJ980" s="26"/>
      <c r="FRK980" s="26"/>
      <c r="FRL980" s="26"/>
      <c r="FRM980" s="26"/>
      <c r="FRN980" s="26"/>
      <c r="FRO980" s="26"/>
      <c r="FRP980" s="26"/>
      <c r="FRQ980" s="26"/>
      <c r="FRR980" s="26"/>
      <c r="FRS980" s="26"/>
      <c r="FRT980" s="26"/>
      <c r="FRU980" s="26"/>
      <c r="FRV980" s="26"/>
      <c r="FRW980" s="26"/>
      <c r="FRX980" s="26"/>
      <c r="FRY980" s="26"/>
      <c r="FRZ980" s="26"/>
      <c r="FSA980" s="26"/>
      <c r="FSB980" s="26"/>
      <c r="FSC980" s="26"/>
      <c r="FSD980" s="26"/>
      <c r="FSE980" s="26"/>
      <c r="FSF980" s="26"/>
      <c r="FSG980" s="26"/>
      <c r="FSH980" s="26"/>
      <c r="FSI980" s="26"/>
      <c r="FSJ980" s="26"/>
      <c r="FSK980" s="26"/>
      <c r="FSL980" s="26"/>
      <c r="FSM980" s="26"/>
      <c r="FSN980" s="26"/>
      <c r="FSO980" s="26"/>
      <c r="FSP980" s="26"/>
      <c r="FSQ980" s="26"/>
      <c r="FSR980" s="26"/>
      <c r="FSS980" s="26"/>
      <c r="FST980" s="26"/>
      <c r="FSU980" s="26"/>
      <c r="FSV980" s="26"/>
      <c r="FSW980" s="26"/>
      <c r="FSX980" s="26"/>
      <c r="FSY980" s="26"/>
      <c r="FSZ980" s="26"/>
      <c r="FTA980" s="26"/>
      <c r="FTB980" s="26"/>
      <c r="FTC980" s="26"/>
      <c r="FTD980" s="26"/>
      <c r="FTE980" s="26"/>
      <c r="FTF980" s="26"/>
      <c r="FTG980" s="26"/>
      <c r="FTH980" s="26"/>
      <c r="FTI980" s="26"/>
      <c r="FTJ980" s="26"/>
      <c r="FTK980" s="26"/>
      <c r="FTL980" s="26"/>
      <c r="FTM980" s="26"/>
      <c r="FTN980" s="26"/>
      <c r="FTO980" s="26"/>
      <c r="FTP980" s="26"/>
      <c r="FTQ980" s="26"/>
      <c r="FTR980" s="26"/>
      <c r="FTS980" s="26"/>
      <c r="FTT980" s="26"/>
      <c r="FTU980" s="26"/>
      <c r="FTV980" s="26"/>
      <c r="FTW980" s="26"/>
      <c r="FTX980" s="26"/>
      <c r="FTY980" s="26"/>
      <c r="FTZ980" s="26"/>
      <c r="FUA980" s="26"/>
      <c r="FUB980" s="26"/>
      <c r="FUC980" s="26"/>
      <c r="FUD980" s="26"/>
      <c r="FUE980" s="26"/>
      <c r="FUF980" s="26"/>
      <c r="FUG980" s="26"/>
      <c r="FUH980" s="26"/>
      <c r="FUI980" s="26"/>
      <c r="FUJ980" s="26"/>
      <c r="FUK980" s="26"/>
      <c r="FUL980" s="26"/>
      <c r="FUM980" s="26"/>
      <c r="FUN980" s="26"/>
      <c r="FUO980" s="26"/>
      <c r="FUP980" s="26"/>
      <c r="FUQ980" s="26"/>
      <c r="FUR980" s="26"/>
      <c r="FUS980" s="26"/>
      <c r="FUT980" s="26"/>
      <c r="FUU980" s="26"/>
      <c r="FUV980" s="26"/>
      <c r="FUW980" s="26"/>
      <c r="FUX980" s="26"/>
      <c r="FUY980" s="26"/>
      <c r="FUZ980" s="26"/>
      <c r="FVA980" s="26"/>
      <c r="FVB980" s="26"/>
      <c r="FVC980" s="26"/>
      <c r="FVD980" s="26"/>
      <c r="FVE980" s="26"/>
      <c r="FVF980" s="26"/>
      <c r="FVG980" s="26"/>
      <c r="FVH980" s="26"/>
      <c r="FVI980" s="26"/>
      <c r="FVJ980" s="26"/>
      <c r="FVK980" s="26"/>
      <c r="FVL980" s="26"/>
      <c r="FVM980" s="26"/>
      <c r="FVN980" s="26"/>
      <c r="FVO980" s="26"/>
      <c r="FVP980" s="26"/>
      <c r="FVQ980" s="26"/>
      <c r="FVR980" s="26"/>
      <c r="FVS980" s="26"/>
      <c r="FVT980" s="26"/>
      <c r="FVU980" s="26"/>
      <c r="FVV980" s="26"/>
      <c r="FVW980" s="26"/>
      <c r="FVX980" s="26"/>
      <c r="FVY980" s="26"/>
      <c r="FVZ980" s="26"/>
      <c r="FWA980" s="26"/>
      <c r="FWB980" s="26"/>
      <c r="FWC980" s="26"/>
      <c r="FWD980" s="26"/>
      <c r="FWE980" s="26"/>
      <c r="FWF980" s="26"/>
      <c r="FWG980" s="26"/>
      <c r="FWH980" s="26"/>
      <c r="FWI980" s="26"/>
      <c r="FWJ980" s="26"/>
      <c r="FWK980" s="26"/>
      <c r="FWL980" s="26"/>
      <c r="FWM980" s="26"/>
      <c r="FWN980" s="26"/>
      <c r="FWO980" s="26"/>
      <c r="FWP980" s="26"/>
      <c r="FWQ980" s="26"/>
      <c r="FWR980" s="26"/>
      <c r="FWS980" s="26"/>
      <c r="FWT980" s="26"/>
      <c r="FWU980" s="26"/>
      <c r="FWV980" s="26"/>
      <c r="FWW980" s="26"/>
      <c r="FWX980" s="26"/>
      <c r="FWY980" s="26"/>
      <c r="FWZ980" s="26"/>
      <c r="FXA980" s="26"/>
      <c r="FXB980" s="26"/>
      <c r="FXC980" s="26"/>
      <c r="FXD980" s="26"/>
      <c r="FXE980" s="26"/>
      <c r="FXF980" s="26"/>
      <c r="FXG980" s="26"/>
      <c r="FXH980" s="26"/>
      <c r="FXI980" s="26"/>
      <c r="FXJ980" s="26"/>
      <c r="FXK980" s="26"/>
      <c r="FXL980" s="26"/>
      <c r="FXM980" s="26"/>
      <c r="FXN980" s="26"/>
      <c r="FXO980" s="26"/>
      <c r="FXP980" s="26"/>
      <c r="FXQ980" s="26"/>
      <c r="FXR980" s="26"/>
      <c r="FXS980" s="26"/>
      <c r="FXT980" s="26"/>
      <c r="FXU980" s="26"/>
      <c r="FXV980" s="26"/>
      <c r="FXW980" s="26"/>
      <c r="FXX980" s="26"/>
      <c r="FXY980" s="26"/>
      <c r="FXZ980" s="26"/>
      <c r="FYA980" s="26"/>
      <c r="FYB980" s="26"/>
      <c r="FYC980" s="26"/>
      <c r="FYD980" s="26"/>
      <c r="FYE980" s="26"/>
      <c r="FYF980" s="26"/>
      <c r="FYG980" s="26"/>
      <c r="FYH980" s="26"/>
      <c r="FYI980" s="26"/>
      <c r="FYJ980" s="26"/>
      <c r="FYK980" s="26"/>
      <c r="FYL980" s="26"/>
      <c r="FYM980" s="26"/>
      <c r="FYN980" s="26"/>
      <c r="FYO980" s="26"/>
      <c r="FYP980" s="26"/>
      <c r="FYQ980" s="26"/>
      <c r="FYR980" s="26"/>
      <c r="FYS980" s="26"/>
      <c r="FYT980" s="26"/>
      <c r="FYU980" s="26"/>
      <c r="FYV980" s="26"/>
      <c r="FYW980" s="26"/>
      <c r="FYX980" s="26"/>
      <c r="FYY980" s="26"/>
      <c r="FYZ980" s="26"/>
      <c r="FZA980" s="26"/>
      <c r="FZB980" s="26"/>
      <c r="FZC980" s="26"/>
      <c r="FZD980" s="26"/>
      <c r="FZE980" s="26"/>
      <c r="FZF980" s="26"/>
      <c r="FZG980" s="26"/>
      <c r="FZH980" s="26"/>
      <c r="FZI980" s="26"/>
      <c r="FZJ980" s="26"/>
      <c r="FZK980" s="26"/>
      <c r="FZL980" s="26"/>
      <c r="FZM980" s="26"/>
      <c r="FZN980" s="26"/>
      <c r="FZO980" s="26"/>
      <c r="FZP980" s="26"/>
      <c r="FZQ980" s="26"/>
      <c r="FZR980" s="26"/>
      <c r="FZS980" s="26"/>
      <c r="FZT980" s="26"/>
      <c r="FZU980" s="26"/>
      <c r="FZV980" s="26"/>
      <c r="FZW980" s="26"/>
      <c r="FZX980" s="26"/>
      <c r="FZY980" s="26"/>
      <c r="FZZ980" s="26"/>
      <c r="GAA980" s="26"/>
      <c r="GAB980" s="26"/>
      <c r="GAC980" s="26"/>
      <c r="GAD980" s="26"/>
      <c r="GAE980" s="26"/>
      <c r="GAF980" s="26"/>
      <c r="GAG980" s="26"/>
      <c r="GAH980" s="26"/>
      <c r="GAI980" s="26"/>
      <c r="GAJ980" s="26"/>
      <c r="GAK980" s="26"/>
      <c r="GAL980" s="26"/>
      <c r="GAM980" s="26"/>
      <c r="GAN980" s="26"/>
      <c r="GAO980" s="26"/>
      <c r="GAP980" s="26"/>
      <c r="GAQ980" s="26"/>
      <c r="GAR980" s="26"/>
      <c r="GAS980" s="26"/>
      <c r="GAT980" s="26"/>
      <c r="GAU980" s="26"/>
      <c r="GAV980" s="26"/>
      <c r="GAW980" s="26"/>
      <c r="GAX980" s="26"/>
      <c r="GAY980" s="26"/>
      <c r="GAZ980" s="26"/>
      <c r="GBA980" s="26"/>
      <c r="GBB980" s="26"/>
      <c r="GBC980" s="26"/>
      <c r="GBD980" s="26"/>
      <c r="GBE980" s="26"/>
      <c r="GBF980" s="26"/>
      <c r="GBG980" s="26"/>
      <c r="GBH980" s="26"/>
      <c r="GBI980" s="26"/>
      <c r="GBJ980" s="26"/>
      <c r="GBK980" s="26"/>
      <c r="GBL980" s="26"/>
      <c r="GBM980" s="26"/>
      <c r="GBN980" s="26"/>
      <c r="GBO980" s="26"/>
      <c r="GBP980" s="26"/>
      <c r="GBQ980" s="26"/>
      <c r="GBR980" s="26"/>
      <c r="GBS980" s="26"/>
      <c r="GBT980" s="26"/>
      <c r="GBU980" s="26"/>
      <c r="GBV980" s="26"/>
      <c r="GBW980" s="26"/>
      <c r="GBX980" s="26"/>
      <c r="GBY980" s="26"/>
      <c r="GBZ980" s="26"/>
      <c r="GCA980" s="26"/>
      <c r="GCB980" s="26"/>
      <c r="GCC980" s="26"/>
      <c r="GCD980" s="26"/>
      <c r="GCE980" s="26"/>
      <c r="GCF980" s="26"/>
      <c r="GCG980" s="26"/>
      <c r="GCH980" s="26"/>
      <c r="GCI980" s="26"/>
      <c r="GCJ980" s="26"/>
      <c r="GCK980" s="26"/>
      <c r="GCL980" s="26"/>
      <c r="GCM980" s="26"/>
      <c r="GCN980" s="26"/>
      <c r="GCO980" s="26"/>
      <c r="GCP980" s="26"/>
      <c r="GCQ980" s="26"/>
      <c r="GCR980" s="26"/>
      <c r="GCS980" s="26"/>
      <c r="GCT980" s="26"/>
      <c r="GCU980" s="26"/>
      <c r="GCV980" s="26"/>
      <c r="GCW980" s="26"/>
      <c r="GCX980" s="26"/>
      <c r="GCY980" s="26"/>
      <c r="GCZ980" s="26"/>
      <c r="GDA980" s="26"/>
      <c r="GDB980" s="26"/>
      <c r="GDC980" s="26"/>
      <c r="GDD980" s="26"/>
      <c r="GDE980" s="26"/>
      <c r="GDF980" s="26"/>
      <c r="GDG980" s="26"/>
      <c r="GDH980" s="26"/>
      <c r="GDI980" s="26"/>
      <c r="GDJ980" s="26"/>
      <c r="GDK980" s="26"/>
      <c r="GDL980" s="26"/>
      <c r="GDM980" s="26"/>
      <c r="GDN980" s="26"/>
      <c r="GDO980" s="26"/>
      <c r="GDP980" s="26"/>
      <c r="GDQ980" s="26"/>
      <c r="GDR980" s="26"/>
      <c r="GDS980" s="26"/>
      <c r="GDT980" s="26"/>
      <c r="GDU980" s="26"/>
      <c r="GDV980" s="26"/>
      <c r="GDW980" s="26"/>
      <c r="GDX980" s="26"/>
      <c r="GDY980" s="26"/>
      <c r="GDZ980" s="26"/>
      <c r="GEA980" s="26"/>
      <c r="GEB980" s="26"/>
      <c r="GEC980" s="26"/>
      <c r="GED980" s="26"/>
      <c r="GEE980" s="26"/>
      <c r="GEF980" s="26"/>
      <c r="GEG980" s="26"/>
      <c r="GEH980" s="26"/>
      <c r="GEI980" s="26"/>
      <c r="GEJ980" s="26"/>
      <c r="GEK980" s="26"/>
      <c r="GEL980" s="26"/>
      <c r="GEM980" s="26"/>
      <c r="GEN980" s="26"/>
      <c r="GEO980" s="26"/>
      <c r="GEP980" s="26"/>
      <c r="GEQ980" s="26"/>
      <c r="GER980" s="26"/>
      <c r="GES980" s="26"/>
      <c r="GET980" s="26"/>
      <c r="GEU980" s="26"/>
      <c r="GEV980" s="26"/>
      <c r="GEW980" s="26"/>
      <c r="GEX980" s="26"/>
      <c r="GEY980" s="26"/>
      <c r="GEZ980" s="26"/>
      <c r="GFA980" s="26"/>
      <c r="GFB980" s="26"/>
      <c r="GFC980" s="26"/>
      <c r="GFD980" s="26"/>
      <c r="GFE980" s="26"/>
      <c r="GFF980" s="26"/>
      <c r="GFG980" s="26"/>
      <c r="GFH980" s="26"/>
      <c r="GFI980" s="26"/>
      <c r="GFJ980" s="26"/>
      <c r="GFK980" s="26"/>
      <c r="GFL980" s="26"/>
      <c r="GFM980" s="26"/>
      <c r="GFN980" s="26"/>
      <c r="GFO980" s="26"/>
      <c r="GFP980" s="26"/>
      <c r="GFQ980" s="26"/>
      <c r="GFR980" s="26"/>
      <c r="GFS980" s="26"/>
      <c r="GFT980" s="26"/>
      <c r="GFU980" s="26"/>
      <c r="GFV980" s="26"/>
      <c r="GFW980" s="26"/>
      <c r="GFX980" s="26"/>
      <c r="GFY980" s="26"/>
      <c r="GFZ980" s="26"/>
      <c r="GGA980" s="26"/>
      <c r="GGB980" s="26"/>
      <c r="GGC980" s="26"/>
      <c r="GGD980" s="26"/>
      <c r="GGE980" s="26"/>
      <c r="GGF980" s="26"/>
      <c r="GGG980" s="26"/>
      <c r="GGH980" s="26"/>
      <c r="GGI980" s="26"/>
      <c r="GGJ980" s="26"/>
      <c r="GGK980" s="26"/>
      <c r="GGL980" s="26"/>
      <c r="GGM980" s="26"/>
      <c r="GGN980" s="26"/>
      <c r="GGO980" s="26"/>
      <c r="GGP980" s="26"/>
      <c r="GGQ980" s="26"/>
      <c r="GGR980" s="26"/>
      <c r="GGS980" s="26"/>
      <c r="GGT980" s="26"/>
      <c r="GGU980" s="26"/>
      <c r="GGV980" s="26"/>
      <c r="GGW980" s="26"/>
      <c r="GGX980" s="26"/>
      <c r="GGY980" s="26"/>
      <c r="GGZ980" s="26"/>
      <c r="GHA980" s="26"/>
      <c r="GHB980" s="26"/>
      <c r="GHC980" s="26"/>
      <c r="GHD980" s="26"/>
      <c r="GHE980" s="26"/>
      <c r="GHF980" s="26"/>
      <c r="GHG980" s="26"/>
      <c r="GHH980" s="26"/>
      <c r="GHI980" s="26"/>
      <c r="GHJ980" s="26"/>
      <c r="GHK980" s="26"/>
      <c r="GHL980" s="26"/>
      <c r="GHM980" s="26"/>
      <c r="GHN980" s="26"/>
      <c r="GHO980" s="26"/>
      <c r="GHP980" s="26"/>
      <c r="GHQ980" s="26"/>
      <c r="GHR980" s="26"/>
      <c r="GHS980" s="26"/>
      <c r="GHT980" s="26"/>
      <c r="GHU980" s="26"/>
      <c r="GHV980" s="26"/>
      <c r="GHW980" s="26"/>
      <c r="GHX980" s="26"/>
      <c r="GHY980" s="26"/>
      <c r="GHZ980" s="26"/>
      <c r="GIA980" s="26"/>
      <c r="GIB980" s="26"/>
      <c r="GIC980" s="26"/>
      <c r="GID980" s="26"/>
      <c r="GIE980" s="26"/>
      <c r="GIF980" s="26"/>
      <c r="GIG980" s="26"/>
      <c r="GIH980" s="26"/>
      <c r="GII980" s="26"/>
      <c r="GIJ980" s="26"/>
      <c r="GIK980" s="26"/>
      <c r="GIL980" s="26"/>
      <c r="GIM980" s="26"/>
      <c r="GIN980" s="26"/>
      <c r="GIO980" s="26"/>
      <c r="GIP980" s="26"/>
      <c r="GIQ980" s="26"/>
      <c r="GIR980" s="26"/>
      <c r="GIS980" s="26"/>
      <c r="GIT980" s="26"/>
      <c r="GIU980" s="26"/>
      <c r="GIV980" s="26"/>
      <c r="GIW980" s="26"/>
      <c r="GIX980" s="26"/>
      <c r="GIY980" s="26"/>
      <c r="GIZ980" s="26"/>
      <c r="GJA980" s="26"/>
      <c r="GJB980" s="26"/>
      <c r="GJC980" s="26"/>
      <c r="GJD980" s="26"/>
      <c r="GJE980" s="26"/>
      <c r="GJF980" s="26"/>
      <c r="GJG980" s="26"/>
      <c r="GJH980" s="26"/>
      <c r="GJI980" s="26"/>
      <c r="GJJ980" s="26"/>
      <c r="GJK980" s="26"/>
      <c r="GJL980" s="26"/>
      <c r="GJM980" s="26"/>
      <c r="GJN980" s="26"/>
      <c r="GJO980" s="26"/>
      <c r="GJP980" s="26"/>
      <c r="GJQ980" s="26"/>
      <c r="GJR980" s="26"/>
      <c r="GJS980" s="26"/>
      <c r="GJT980" s="26"/>
      <c r="GJU980" s="26"/>
      <c r="GJV980" s="26"/>
      <c r="GJW980" s="26"/>
      <c r="GJX980" s="26"/>
      <c r="GJY980" s="26"/>
      <c r="GJZ980" s="26"/>
      <c r="GKA980" s="26"/>
      <c r="GKB980" s="26"/>
      <c r="GKC980" s="26"/>
      <c r="GKD980" s="26"/>
      <c r="GKE980" s="26"/>
      <c r="GKF980" s="26"/>
      <c r="GKG980" s="26"/>
      <c r="GKH980" s="26"/>
      <c r="GKI980" s="26"/>
      <c r="GKJ980" s="26"/>
      <c r="GKK980" s="26"/>
      <c r="GKL980" s="26"/>
      <c r="GKM980" s="26"/>
      <c r="GKN980" s="26"/>
      <c r="GKO980" s="26"/>
      <c r="GKP980" s="26"/>
      <c r="GKQ980" s="26"/>
      <c r="GKR980" s="26"/>
      <c r="GKS980" s="26"/>
      <c r="GKT980" s="26"/>
      <c r="GKU980" s="26"/>
      <c r="GKV980" s="26"/>
      <c r="GKW980" s="26"/>
      <c r="GKX980" s="26"/>
      <c r="GKY980" s="26"/>
      <c r="GKZ980" s="26"/>
      <c r="GLA980" s="26"/>
      <c r="GLB980" s="26"/>
      <c r="GLC980" s="26"/>
      <c r="GLD980" s="26"/>
      <c r="GLE980" s="26"/>
      <c r="GLF980" s="26"/>
      <c r="GLG980" s="26"/>
      <c r="GLH980" s="26"/>
      <c r="GLI980" s="26"/>
      <c r="GLJ980" s="26"/>
      <c r="GLK980" s="26"/>
      <c r="GLL980" s="26"/>
      <c r="GLM980" s="26"/>
      <c r="GLN980" s="26"/>
      <c r="GLO980" s="26"/>
      <c r="GLP980" s="26"/>
      <c r="GLQ980" s="26"/>
      <c r="GLR980" s="26"/>
      <c r="GLS980" s="26"/>
      <c r="GLT980" s="26"/>
      <c r="GLU980" s="26"/>
      <c r="GLV980" s="26"/>
      <c r="GLW980" s="26"/>
      <c r="GLX980" s="26"/>
      <c r="GLY980" s="26"/>
      <c r="GLZ980" s="26"/>
      <c r="GMA980" s="26"/>
      <c r="GMB980" s="26"/>
      <c r="GMC980" s="26"/>
      <c r="GMD980" s="26"/>
      <c r="GME980" s="26"/>
      <c r="GMF980" s="26"/>
      <c r="GMG980" s="26"/>
      <c r="GMH980" s="26"/>
      <c r="GMI980" s="26"/>
      <c r="GMJ980" s="26"/>
      <c r="GMK980" s="26"/>
      <c r="GML980" s="26"/>
      <c r="GMM980" s="26"/>
      <c r="GMN980" s="26"/>
      <c r="GMO980" s="26"/>
      <c r="GMP980" s="26"/>
      <c r="GMQ980" s="26"/>
      <c r="GMR980" s="26"/>
      <c r="GMS980" s="26"/>
      <c r="GMT980" s="26"/>
      <c r="GMU980" s="26"/>
      <c r="GMV980" s="26"/>
      <c r="GMW980" s="26"/>
      <c r="GMX980" s="26"/>
      <c r="GMY980" s="26"/>
      <c r="GMZ980" s="26"/>
      <c r="GNA980" s="26"/>
      <c r="GNB980" s="26"/>
      <c r="GNC980" s="26"/>
      <c r="GND980" s="26"/>
      <c r="GNE980" s="26"/>
      <c r="GNF980" s="26"/>
      <c r="GNG980" s="26"/>
      <c r="GNH980" s="26"/>
      <c r="GNI980" s="26"/>
      <c r="GNJ980" s="26"/>
      <c r="GNK980" s="26"/>
      <c r="GNL980" s="26"/>
      <c r="GNM980" s="26"/>
      <c r="GNN980" s="26"/>
      <c r="GNO980" s="26"/>
      <c r="GNP980" s="26"/>
      <c r="GNQ980" s="26"/>
      <c r="GNR980" s="26"/>
      <c r="GNS980" s="26"/>
      <c r="GNT980" s="26"/>
      <c r="GNU980" s="26"/>
      <c r="GNV980" s="26"/>
      <c r="GNW980" s="26"/>
      <c r="GNX980" s="26"/>
      <c r="GNY980" s="26"/>
      <c r="GNZ980" s="26"/>
      <c r="GOA980" s="26"/>
      <c r="GOB980" s="26"/>
      <c r="GOC980" s="26"/>
      <c r="GOD980" s="26"/>
      <c r="GOE980" s="26"/>
      <c r="GOF980" s="26"/>
      <c r="GOG980" s="26"/>
      <c r="GOH980" s="26"/>
      <c r="GOI980" s="26"/>
      <c r="GOJ980" s="26"/>
      <c r="GOK980" s="26"/>
      <c r="GOL980" s="26"/>
      <c r="GOM980" s="26"/>
      <c r="GON980" s="26"/>
      <c r="GOO980" s="26"/>
      <c r="GOP980" s="26"/>
      <c r="GOQ980" s="26"/>
      <c r="GOR980" s="26"/>
      <c r="GOS980" s="26"/>
      <c r="GOT980" s="26"/>
      <c r="GOU980" s="26"/>
      <c r="GOV980" s="26"/>
      <c r="GOW980" s="26"/>
      <c r="GOX980" s="26"/>
      <c r="GOY980" s="26"/>
      <c r="GOZ980" s="26"/>
      <c r="GPA980" s="26"/>
      <c r="GPB980" s="26"/>
      <c r="GPC980" s="26"/>
      <c r="GPD980" s="26"/>
      <c r="GPE980" s="26"/>
      <c r="GPF980" s="26"/>
      <c r="GPG980" s="26"/>
      <c r="GPH980" s="26"/>
      <c r="GPI980" s="26"/>
      <c r="GPJ980" s="26"/>
      <c r="GPK980" s="26"/>
      <c r="GPL980" s="26"/>
      <c r="GPM980" s="26"/>
      <c r="GPN980" s="26"/>
      <c r="GPO980" s="26"/>
      <c r="GPP980" s="26"/>
      <c r="GPQ980" s="26"/>
      <c r="GPR980" s="26"/>
      <c r="GPS980" s="26"/>
      <c r="GPT980" s="26"/>
      <c r="GPU980" s="26"/>
      <c r="GPV980" s="26"/>
      <c r="GPW980" s="26"/>
      <c r="GPX980" s="26"/>
      <c r="GPY980" s="26"/>
      <c r="GPZ980" s="26"/>
      <c r="GQA980" s="26"/>
      <c r="GQB980" s="26"/>
      <c r="GQC980" s="26"/>
      <c r="GQD980" s="26"/>
      <c r="GQE980" s="26"/>
      <c r="GQF980" s="26"/>
      <c r="GQG980" s="26"/>
      <c r="GQH980" s="26"/>
      <c r="GQI980" s="26"/>
      <c r="GQJ980" s="26"/>
      <c r="GQK980" s="26"/>
      <c r="GQL980" s="26"/>
      <c r="GQM980" s="26"/>
      <c r="GQN980" s="26"/>
      <c r="GQO980" s="26"/>
      <c r="GQP980" s="26"/>
      <c r="GQQ980" s="26"/>
      <c r="GQR980" s="26"/>
      <c r="GQS980" s="26"/>
      <c r="GQT980" s="26"/>
      <c r="GQU980" s="26"/>
      <c r="GQV980" s="26"/>
      <c r="GQW980" s="26"/>
      <c r="GQX980" s="26"/>
      <c r="GQY980" s="26"/>
      <c r="GQZ980" s="26"/>
      <c r="GRA980" s="26"/>
      <c r="GRB980" s="26"/>
      <c r="GRC980" s="26"/>
      <c r="GRD980" s="26"/>
      <c r="GRE980" s="26"/>
      <c r="GRF980" s="26"/>
      <c r="GRG980" s="26"/>
      <c r="GRH980" s="26"/>
      <c r="GRI980" s="26"/>
      <c r="GRJ980" s="26"/>
      <c r="GRK980" s="26"/>
      <c r="GRL980" s="26"/>
      <c r="GRM980" s="26"/>
      <c r="GRN980" s="26"/>
      <c r="GRO980" s="26"/>
      <c r="GRP980" s="26"/>
      <c r="GRQ980" s="26"/>
      <c r="GRR980" s="26"/>
      <c r="GRS980" s="26"/>
      <c r="GRT980" s="26"/>
      <c r="GRU980" s="26"/>
      <c r="GRV980" s="26"/>
      <c r="GRW980" s="26"/>
      <c r="GRX980" s="26"/>
      <c r="GRY980" s="26"/>
      <c r="GRZ980" s="26"/>
      <c r="GSA980" s="26"/>
      <c r="GSB980" s="26"/>
      <c r="GSC980" s="26"/>
      <c r="GSD980" s="26"/>
      <c r="GSE980" s="26"/>
      <c r="GSF980" s="26"/>
      <c r="GSG980" s="26"/>
      <c r="GSH980" s="26"/>
      <c r="GSI980" s="26"/>
      <c r="GSJ980" s="26"/>
      <c r="GSK980" s="26"/>
      <c r="GSL980" s="26"/>
      <c r="GSM980" s="26"/>
      <c r="GSN980" s="26"/>
      <c r="GSO980" s="26"/>
      <c r="GSP980" s="26"/>
      <c r="GSQ980" s="26"/>
      <c r="GSR980" s="26"/>
      <c r="GSS980" s="26"/>
      <c r="GST980" s="26"/>
      <c r="GSU980" s="26"/>
      <c r="GSV980" s="26"/>
      <c r="GSW980" s="26"/>
      <c r="GSX980" s="26"/>
      <c r="GSY980" s="26"/>
      <c r="GSZ980" s="26"/>
      <c r="GTA980" s="26"/>
      <c r="GTB980" s="26"/>
      <c r="GTC980" s="26"/>
      <c r="GTD980" s="26"/>
      <c r="GTE980" s="26"/>
      <c r="GTF980" s="26"/>
      <c r="GTG980" s="26"/>
      <c r="GTH980" s="26"/>
      <c r="GTI980" s="26"/>
      <c r="GTJ980" s="26"/>
      <c r="GTK980" s="26"/>
      <c r="GTL980" s="26"/>
      <c r="GTM980" s="26"/>
      <c r="GTN980" s="26"/>
      <c r="GTO980" s="26"/>
      <c r="GTP980" s="26"/>
      <c r="GTQ980" s="26"/>
      <c r="GTR980" s="26"/>
      <c r="GTS980" s="26"/>
      <c r="GTT980" s="26"/>
      <c r="GTU980" s="26"/>
      <c r="GTV980" s="26"/>
      <c r="GTW980" s="26"/>
      <c r="GTX980" s="26"/>
      <c r="GTY980" s="26"/>
      <c r="GTZ980" s="26"/>
      <c r="GUA980" s="26"/>
      <c r="GUB980" s="26"/>
      <c r="GUC980" s="26"/>
      <c r="GUD980" s="26"/>
      <c r="GUE980" s="26"/>
      <c r="GUF980" s="26"/>
      <c r="GUG980" s="26"/>
      <c r="GUH980" s="26"/>
      <c r="GUI980" s="26"/>
      <c r="GUJ980" s="26"/>
      <c r="GUK980" s="26"/>
      <c r="GUL980" s="26"/>
      <c r="GUM980" s="26"/>
      <c r="GUN980" s="26"/>
      <c r="GUO980" s="26"/>
      <c r="GUP980" s="26"/>
      <c r="GUQ980" s="26"/>
      <c r="GUR980" s="26"/>
      <c r="GUS980" s="26"/>
      <c r="GUT980" s="26"/>
      <c r="GUU980" s="26"/>
      <c r="GUV980" s="26"/>
      <c r="GUW980" s="26"/>
      <c r="GUX980" s="26"/>
      <c r="GUY980" s="26"/>
      <c r="GUZ980" s="26"/>
      <c r="GVA980" s="26"/>
      <c r="GVB980" s="26"/>
      <c r="GVC980" s="26"/>
      <c r="GVD980" s="26"/>
      <c r="GVE980" s="26"/>
      <c r="GVF980" s="26"/>
      <c r="GVG980" s="26"/>
      <c r="GVH980" s="26"/>
      <c r="GVI980" s="26"/>
      <c r="GVJ980" s="26"/>
      <c r="GVK980" s="26"/>
      <c r="GVL980" s="26"/>
      <c r="GVM980" s="26"/>
      <c r="GVN980" s="26"/>
      <c r="GVO980" s="26"/>
      <c r="GVP980" s="26"/>
      <c r="GVQ980" s="26"/>
      <c r="GVR980" s="26"/>
      <c r="GVS980" s="26"/>
      <c r="GVT980" s="26"/>
      <c r="GVU980" s="26"/>
      <c r="GVV980" s="26"/>
      <c r="GVW980" s="26"/>
      <c r="GVX980" s="26"/>
      <c r="GVY980" s="26"/>
      <c r="GVZ980" s="26"/>
      <c r="GWA980" s="26"/>
      <c r="GWB980" s="26"/>
      <c r="GWC980" s="26"/>
      <c r="GWD980" s="26"/>
      <c r="GWE980" s="26"/>
      <c r="GWF980" s="26"/>
      <c r="GWG980" s="26"/>
      <c r="GWH980" s="26"/>
      <c r="GWI980" s="26"/>
      <c r="GWJ980" s="26"/>
      <c r="GWK980" s="26"/>
      <c r="GWL980" s="26"/>
      <c r="GWM980" s="26"/>
      <c r="GWN980" s="26"/>
      <c r="GWO980" s="26"/>
      <c r="GWP980" s="26"/>
      <c r="GWQ980" s="26"/>
      <c r="GWR980" s="26"/>
      <c r="GWS980" s="26"/>
      <c r="GWT980" s="26"/>
      <c r="GWU980" s="26"/>
      <c r="GWV980" s="26"/>
      <c r="GWW980" s="26"/>
      <c r="GWX980" s="26"/>
      <c r="GWY980" s="26"/>
      <c r="GWZ980" s="26"/>
      <c r="GXA980" s="26"/>
      <c r="GXB980" s="26"/>
      <c r="GXC980" s="26"/>
      <c r="GXD980" s="26"/>
      <c r="GXE980" s="26"/>
      <c r="GXF980" s="26"/>
      <c r="GXG980" s="26"/>
      <c r="GXH980" s="26"/>
      <c r="GXI980" s="26"/>
      <c r="GXJ980" s="26"/>
      <c r="GXK980" s="26"/>
      <c r="GXL980" s="26"/>
      <c r="GXM980" s="26"/>
      <c r="GXN980" s="26"/>
      <c r="GXO980" s="26"/>
      <c r="GXP980" s="26"/>
      <c r="GXQ980" s="26"/>
      <c r="GXR980" s="26"/>
      <c r="GXS980" s="26"/>
      <c r="GXT980" s="26"/>
      <c r="GXU980" s="26"/>
      <c r="GXV980" s="26"/>
      <c r="GXW980" s="26"/>
      <c r="GXX980" s="26"/>
      <c r="GXY980" s="26"/>
      <c r="GXZ980" s="26"/>
      <c r="GYA980" s="26"/>
      <c r="GYB980" s="26"/>
      <c r="GYC980" s="26"/>
      <c r="GYD980" s="26"/>
      <c r="GYE980" s="26"/>
      <c r="GYF980" s="26"/>
      <c r="GYG980" s="26"/>
      <c r="GYH980" s="26"/>
      <c r="GYI980" s="26"/>
      <c r="GYJ980" s="26"/>
      <c r="GYK980" s="26"/>
      <c r="GYL980" s="26"/>
      <c r="GYM980" s="26"/>
      <c r="GYN980" s="26"/>
      <c r="GYO980" s="26"/>
      <c r="GYP980" s="26"/>
      <c r="GYQ980" s="26"/>
      <c r="GYR980" s="26"/>
      <c r="GYS980" s="26"/>
      <c r="GYT980" s="26"/>
      <c r="GYU980" s="26"/>
      <c r="GYV980" s="26"/>
      <c r="GYW980" s="26"/>
      <c r="GYX980" s="26"/>
      <c r="GYY980" s="26"/>
      <c r="GYZ980" s="26"/>
      <c r="GZA980" s="26"/>
      <c r="GZB980" s="26"/>
      <c r="GZC980" s="26"/>
      <c r="GZD980" s="26"/>
      <c r="GZE980" s="26"/>
      <c r="GZF980" s="26"/>
      <c r="GZG980" s="26"/>
      <c r="GZH980" s="26"/>
      <c r="GZI980" s="26"/>
      <c r="GZJ980" s="26"/>
      <c r="GZK980" s="26"/>
      <c r="GZL980" s="26"/>
      <c r="GZM980" s="26"/>
      <c r="GZN980" s="26"/>
      <c r="GZO980" s="26"/>
      <c r="GZP980" s="26"/>
      <c r="GZQ980" s="26"/>
      <c r="GZR980" s="26"/>
      <c r="GZS980" s="26"/>
      <c r="GZT980" s="26"/>
      <c r="GZU980" s="26"/>
      <c r="GZV980" s="26"/>
      <c r="GZW980" s="26"/>
      <c r="GZX980" s="26"/>
      <c r="GZY980" s="26"/>
      <c r="GZZ980" s="26"/>
      <c r="HAA980" s="26"/>
      <c r="HAB980" s="26"/>
      <c r="HAC980" s="26"/>
      <c r="HAD980" s="26"/>
      <c r="HAE980" s="26"/>
      <c r="HAF980" s="26"/>
      <c r="HAG980" s="26"/>
      <c r="HAH980" s="26"/>
      <c r="HAI980" s="26"/>
      <c r="HAJ980" s="26"/>
      <c r="HAK980" s="26"/>
      <c r="HAL980" s="26"/>
      <c r="HAM980" s="26"/>
      <c r="HAN980" s="26"/>
      <c r="HAO980" s="26"/>
      <c r="HAP980" s="26"/>
      <c r="HAQ980" s="26"/>
      <c r="HAR980" s="26"/>
      <c r="HAS980" s="26"/>
      <c r="HAT980" s="26"/>
      <c r="HAU980" s="26"/>
      <c r="HAV980" s="26"/>
      <c r="HAW980" s="26"/>
      <c r="HAX980" s="26"/>
      <c r="HAY980" s="26"/>
      <c r="HAZ980" s="26"/>
      <c r="HBA980" s="26"/>
      <c r="HBB980" s="26"/>
      <c r="HBC980" s="26"/>
      <c r="HBD980" s="26"/>
      <c r="HBE980" s="26"/>
      <c r="HBF980" s="26"/>
      <c r="HBG980" s="26"/>
      <c r="HBH980" s="26"/>
      <c r="HBI980" s="26"/>
      <c r="HBJ980" s="26"/>
      <c r="HBK980" s="26"/>
      <c r="HBL980" s="26"/>
      <c r="HBM980" s="26"/>
      <c r="HBN980" s="26"/>
      <c r="HBO980" s="26"/>
      <c r="HBP980" s="26"/>
      <c r="HBQ980" s="26"/>
      <c r="HBR980" s="26"/>
      <c r="HBS980" s="26"/>
      <c r="HBT980" s="26"/>
      <c r="HBU980" s="26"/>
      <c r="HBV980" s="26"/>
      <c r="HBW980" s="26"/>
      <c r="HBX980" s="26"/>
      <c r="HBY980" s="26"/>
      <c r="HBZ980" s="26"/>
      <c r="HCA980" s="26"/>
      <c r="HCB980" s="26"/>
      <c r="HCC980" s="26"/>
      <c r="HCD980" s="26"/>
      <c r="HCE980" s="26"/>
      <c r="HCF980" s="26"/>
      <c r="HCG980" s="26"/>
      <c r="HCH980" s="26"/>
      <c r="HCI980" s="26"/>
      <c r="HCJ980" s="26"/>
      <c r="HCK980" s="26"/>
      <c r="HCL980" s="26"/>
      <c r="HCM980" s="26"/>
      <c r="HCN980" s="26"/>
      <c r="HCO980" s="26"/>
      <c r="HCP980" s="26"/>
      <c r="HCQ980" s="26"/>
      <c r="HCR980" s="26"/>
      <c r="HCS980" s="26"/>
      <c r="HCT980" s="26"/>
      <c r="HCU980" s="26"/>
      <c r="HCV980" s="26"/>
      <c r="HCW980" s="26"/>
      <c r="HCX980" s="26"/>
      <c r="HCY980" s="26"/>
      <c r="HCZ980" s="26"/>
      <c r="HDA980" s="26"/>
      <c r="HDB980" s="26"/>
      <c r="HDC980" s="26"/>
      <c r="HDD980" s="26"/>
      <c r="HDE980" s="26"/>
      <c r="HDF980" s="26"/>
      <c r="HDG980" s="26"/>
      <c r="HDH980" s="26"/>
      <c r="HDI980" s="26"/>
      <c r="HDJ980" s="26"/>
      <c r="HDK980" s="26"/>
      <c r="HDL980" s="26"/>
      <c r="HDM980" s="26"/>
      <c r="HDN980" s="26"/>
      <c r="HDO980" s="26"/>
      <c r="HDP980" s="26"/>
      <c r="HDQ980" s="26"/>
      <c r="HDR980" s="26"/>
      <c r="HDS980" s="26"/>
      <c r="HDT980" s="26"/>
      <c r="HDU980" s="26"/>
      <c r="HDV980" s="26"/>
      <c r="HDW980" s="26"/>
      <c r="HDX980" s="26"/>
      <c r="HDY980" s="26"/>
      <c r="HDZ980" s="26"/>
      <c r="HEA980" s="26"/>
      <c r="HEB980" s="26"/>
      <c r="HEC980" s="26"/>
      <c r="HED980" s="26"/>
      <c r="HEE980" s="26"/>
      <c r="HEF980" s="26"/>
      <c r="HEG980" s="26"/>
      <c r="HEH980" s="26"/>
      <c r="HEI980" s="26"/>
      <c r="HEJ980" s="26"/>
      <c r="HEK980" s="26"/>
      <c r="HEL980" s="26"/>
      <c r="HEM980" s="26"/>
      <c r="HEN980" s="26"/>
      <c r="HEO980" s="26"/>
      <c r="HEP980" s="26"/>
      <c r="HEQ980" s="26"/>
      <c r="HER980" s="26"/>
      <c r="HES980" s="26"/>
      <c r="HET980" s="26"/>
      <c r="HEU980" s="26"/>
      <c r="HEV980" s="26"/>
      <c r="HEW980" s="26"/>
      <c r="HEX980" s="26"/>
      <c r="HEY980" s="26"/>
      <c r="HEZ980" s="26"/>
      <c r="HFA980" s="26"/>
      <c r="HFB980" s="26"/>
      <c r="HFC980" s="26"/>
      <c r="HFD980" s="26"/>
      <c r="HFE980" s="26"/>
      <c r="HFF980" s="26"/>
      <c r="HFG980" s="26"/>
      <c r="HFH980" s="26"/>
      <c r="HFI980" s="26"/>
      <c r="HFJ980" s="26"/>
      <c r="HFK980" s="26"/>
      <c r="HFL980" s="26"/>
      <c r="HFM980" s="26"/>
      <c r="HFN980" s="26"/>
      <c r="HFO980" s="26"/>
      <c r="HFP980" s="26"/>
      <c r="HFQ980" s="26"/>
      <c r="HFR980" s="26"/>
      <c r="HFS980" s="26"/>
      <c r="HFT980" s="26"/>
      <c r="HFU980" s="26"/>
      <c r="HFV980" s="26"/>
      <c r="HFW980" s="26"/>
      <c r="HFX980" s="26"/>
      <c r="HFY980" s="26"/>
      <c r="HFZ980" s="26"/>
      <c r="HGA980" s="26"/>
      <c r="HGB980" s="26"/>
      <c r="HGC980" s="26"/>
      <c r="HGD980" s="26"/>
      <c r="HGE980" s="26"/>
      <c r="HGF980" s="26"/>
      <c r="HGG980" s="26"/>
      <c r="HGH980" s="26"/>
      <c r="HGI980" s="26"/>
      <c r="HGJ980" s="26"/>
      <c r="HGK980" s="26"/>
      <c r="HGL980" s="26"/>
      <c r="HGM980" s="26"/>
      <c r="HGN980" s="26"/>
      <c r="HGO980" s="26"/>
      <c r="HGP980" s="26"/>
      <c r="HGQ980" s="26"/>
      <c r="HGR980" s="26"/>
      <c r="HGS980" s="26"/>
      <c r="HGT980" s="26"/>
      <c r="HGU980" s="26"/>
      <c r="HGV980" s="26"/>
      <c r="HGW980" s="26"/>
      <c r="HGX980" s="26"/>
      <c r="HGY980" s="26"/>
      <c r="HGZ980" s="26"/>
      <c r="HHA980" s="26"/>
      <c r="HHB980" s="26"/>
      <c r="HHC980" s="26"/>
      <c r="HHD980" s="26"/>
      <c r="HHE980" s="26"/>
      <c r="HHF980" s="26"/>
      <c r="HHG980" s="26"/>
      <c r="HHH980" s="26"/>
      <c r="HHI980" s="26"/>
      <c r="HHJ980" s="26"/>
      <c r="HHK980" s="26"/>
      <c r="HHL980" s="26"/>
      <c r="HHM980" s="26"/>
      <c r="HHN980" s="26"/>
      <c r="HHO980" s="26"/>
      <c r="HHP980" s="26"/>
      <c r="HHQ980" s="26"/>
      <c r="HHR980" s="26"/>
      <c r="HHS980" s="26"/>
      <c r="HHT980" s="26"/>
      <c r="HHU980" s="26"/>
      <c r="HHV980" s="26"/>
      <c r="HHW980" s="26"/>
      <c r="HHX980" s="26"/>
      <c r="HHY980" s="26"/>
      <c r="HHZ980" s="26"/>
      <c r="HIA980" s="26"/>
      <c r="HIB980" s="26"/>
      <c r="HIC980" s="26"/>
      <c r="HID980" s="26"/>
      <c r="HIE980" s="26"/>
      <c r="HIF980" s="26"/>
      <c r="HIG980" s="26"/>
      <c r="HIH980" s="26"/>
      <c r="HII980" s="26"/>
      <c r="HIJ980" s="26"/>
      <c r="HIK980" s="26"/>
      <c r="HIL980" s="26"/>
      <c r="HIM980" s="26"/>
      <c r="HIN980" s="26"/>
      <c r="HIO980" s="26"/>
      <c r="HIP980" s="26"/>
      <c r="HIQ980" s="26"/>
      <c r="HIR980" s="26"/>
      <c r="HIS980" s="26"/>
      <c r="HIT980" s="26"/>
      <c r="HIU980" s="26"/>
      <c r="HIV980" s="26"/>
      <c r="HIW980" s="26"/>
      <c r="HIX980" s="26"/>
      <c r="HIY980" s="26"/>
      <c r="HIZ980" s="26"/>
      <c r="HJA980" s="26"/>
      <c r="HJB980" s="26"/>
      <c r="HJC980" s="26"/>
      <c r="HJD980" s="26"/>
      <c r="HJE980" s="26"/>
      <c r="HJF980" s="26"/>
      <c r="HJG980" s="26"/>
      <c r="HJH980" s="26"/>
      <c r="HJI980" s="26"/>
      <c r="HJJ980" s="26"/>
      <c r="HJK980" s="26"/>
      <c r="HJL980" s="26"/>
      <c r="HJM980" s="26"/>
      <c r="HJN980" s="26"/>
      <c r="HJO980" s="26"/>
      <c r="HJP980" s="26"/>
      <c r="HJQ980" s="26"/>
      <c r="HJR980" s="26"/>
      <c r="HJS980" s="26"/>
      <c r="HJT980" s="26"/>
      <c r="HJU980" s="26"/>
      <c r="HJV980" s="26"/>
      <c r="HJW980" s="26"/>
      <c r="HJX980" s="26"/>
      <c r="HJY980" s="26"/>
      <c r="HJZ980" s="26"/>
      <c r="HKA980" s="26"/>
      <c r="HKB980" s="26"/>
      <c r="HKC980" s="26"/>
      <c r="HKD980" s="26"/>
      <c r="HKE980" s="26"/>
      <c r="HKF980" s="26"/>
      <c r="HKG980" s="26"/>
      <c r="HKH980" s="26"/>
      <c r="HKI980" s="26"/>
      <c r="HKJ980" s="26"/>
      <c r="HKK980" s="26"/>
      <c r="HKL980" s="26"/>
      <c r="HKM980" s="26"/>
      <c r="HKN980" s="26"/>
      <c r="HKO980" s="26"/>
      <c r="HKP980" s="26"/>
      <c r="HKQ980" s="26"/>
      <c r="HKR980" s="26"/>
      <c r="HKS980" s="26"/>
      <c r="HKT980" s="26"/>
      <c r="HKU980" s="26"/>
      <c r="HKV980" s="26"/>
      <c r="HKW980" s="26"/>
      <c r="HKX980" s="26"/>
      <c r="HKY980" s="26"/>
      <c r="HKZ980" s="26"/>
      <c r="HLA980" s="26"/>
      <c r="HLB980" s="26"/>
      <c r="HLC980" s="26"/>
      <c r="HLD980" s="26"/>
      <c r="HLE980" s="26"/>
      <c r="HLF980" s="26"/>
      <c r="HLG980" s="26"/>
      <c r="HLH980" s="26"/>
      <c r="HLI980" s="26"/>
      <c r="HLJ980" s="26"/>
      <c r="HLK980" s="26"/>
      <c r="HLL980" s="26"/>
      <c r="HLM980" s="26"/>
      <c r="HLN980" s="26"/>
      <c r="HLO980" s="26"/>
      <c r="HLP980" s="26"/>
      <c r="HLQ980" s="26"/>
      <c r="HLR980" s="26"/>
      <c r="HLS980" s="26"/>
      <c r="HLT980" s="26"/>
      <c r="HLU980" s="26"/>
      <c r="HLV980" s="26"/>
      <c r="HLW980" s="26"/>
      <c r="HLX980" s="26"/>
      <c r="HLY980" s="26"/>
      <c r="HLZ980" s="26"/>
      <c r="HMA980" s="26"/>
      <c r="HMB980" s="26"/>
      <c r="HMC980" s="26"/>
      <c r="HMD980" s="26"/>
      <c r="HME980" s="26"/>
      <c r="HMF980" s="26"/>
      <c r="HMG980" s="26"/>
      <c r="HMH980" s="26"/>
      <c r="HMI980" s="26"/>
      <c r="HMJ980" s="26"/>
      <c r="HMK980" s="26"/>
      <c r="HML980" s="26"/>
      <c r="HMM980" s="26"/>
      <c r="HMN980" s="26"/>
      <c r="HMO980" s="26"/>
      <c r="HMP980" s="26"/>
      <c r="HMQ980" s="26"/>
      <c r="HMR980" s="26"/>
      <c r="HMS980" s="26"/>
      <c r="HMT980" s="26"/>
      <c r="HMU980" s="26"/>
      <c r="HMV980" s="26"/>
      <c r="HMW980" s="26"/>
      <c r="HMX980" s="26"/>
      <c r="HMY980" s="26"/>
      <c r="HMZ980" s="26"/>
      <c r="HNA980" s="26"/>
      <c r="HNB980" s="26"/>
      <c r="HNC980" s="26"/>
      <c r="HND980" s="26"/>
      <c r="HNE980" s="26"/>
      <c r="HNF980" s="26"/>
      <c r="HNG980" s="26"/>
      <c r="HNH980" s="26"/>
      <c r="HNI980" s="26"/>
      <c r="HNJ980" s="26"/>
      <c r="HNK980" s="26"/>
      <c r="HNL980" s="26"/>
      <c r="HNM980" s="26"/>
      <c r="HNN980" s="26"/>
      <c r="HNO980" s="26"/>
      <c r="HNP980" s="26"/>
      <c r="HNQ980" s="26"/>
      <c r="HNR980" s="26"/>
      <c r="HNS980" s="26"/>
      <c r="HNT980" s="26"/>
      <c r="HNU980" s="26"/>
      <c r="HNV980" s="26"/>
      <c r="HNW980" s="26"/>
      <c r="HNX980" s="26"/>
      <c r="HNY980" s="26"/>
      <c r="HNZ980" s="26"/>
      <c r="HOA980" s="26"/>
      <c r="HOB980" s="26"/>
      <c r="HOC980" s="26"/>
      <c r="HOD980" s="26"/>
      <c r="HOE980" s="26"/>
      <c r="HOF980" s="26"/>
      <c r="HOG980" s="26"/>
      <c r="HOH980" s="26"/>
      <c r="HOI980" s="26"/>
      <c r="HOJ980" s="26"/>
      <c r="HOK980" s="26"/>
      <c r="HOL980" s="26"/>
      <c r="HOM980" s="26"/>
      <c r="HON980" s="26"/>
      <c r="HOO980" s="26"/>
      <c r="HOP980" s="26"/>
      <c r="HOQ980" s="26"/>
      <c r="HOR980" s="26"/>
      <c r="HOS980" s="26"/>
      <c r="HOT980" s="26"/>
      <c r="HOU980" s="26"/>
      <c r="HOV980" s="26"/>
      <c r="HOW980" s="26"/>
      <c r="HOX980" s="26"/>
      <c r="HOY980" s="26"/>
      <c r="HOZ980" s="26"/>
      <c r="HPA980" s="26"/>
      <c r="HPB980" s="26"/>
      <c r="HPC980" s="26"/>
      <c r="HPD980" s="26"/>
      <c r="HPE980" s="26"/>
      <c r="HPF980" s="26"/>
      <c r="HPG980" s="26"/>
      <c r="HPH980" s="26"/>
      <c r="HPI980" s="26"/>
      <c r="HPJ980" s="26"/>
      <c r="HPK980" s="26"/>
      <c r="HPL980" s="26"/>
      <c r="HPM980" s="26"/>
      <c r="HPN980" s="26"/>
      <c r="HPO980" s="26"/>
      <c r="HPP980" s="26"/>
      <c r="HPQ980" s="26"/>
      <c r="HPR980" s="26"/>
      <c r="HPS980" s="26"/>
      <c r="HPT980" s="26"/>
      <c r="HPU980" s="26"/>
      <c r="HPV980" s="26"/>
      <c r="HPW980" s="26"/>
      <c r="HPX980" s="26"/>
      <c r="HPY980" s="26"/>
      <c r="HPZ980" s="26"/>
      <c r="HQA980" s="26"/>
      <c r="HQB980" s="26"/>
      <c r="HQC980" s="26"/>
      <c r="HQD980" s="26"/>
      <c r="HQE980" s="26"/>
      <c r="HQF980" s="26"/>
      <c r="HQG980" s="26"/>
      <c r="HQH980" s="26"/>
      <c r="HQI980" s="26"/>
      <c r="HQJ980" s="26"/>
      <c r="HQK980" s="26"/>
      <c r="HQL980" s="26"/>
      <c r="HQM980" s="26"/>
      <c r="HQN980" s="26"/>
      <c r="HQO980" s="26"/>
      <c r="HQP980" s="26"/>
      <c r="HQQ980" s="26"/>
      <c r="HQR980" s="26"/>
      <c r="HQS980" s="26"/>
      <c r="HQT980" s="26"/>
      <c r="HQU980" s="26"/>
      <c r="HQV980" s="26"/>
      <c r="HQW980" s="26"/>
      <c r="HQX980" s="26"/>
      <c r="HQY980" s="26"/>
      <c r="HQZ980" s="26"/>
      <c r="HRA980" s="26"/>
      <c r="HRB980" s="26"/>
      <c r="HRC980" s="26"/>
      <c r="HRD980" s="26"/>
      <c r="HRE980" s="26"/>
      <c r="HRF980" s="26"/>
      <c r="HRG980" s="26"/>
      <c r="HRH980" s="26"/>
      <c r="HRI980" s="26"/>
      <c r="HRJ980" s="26"/>
      <c r="HRK980" s="26"/>
      <c r="HRL980" s="26"/>
      <c r="HRM980" s="26"/>
      <c r="HRN980" s="26"/>
      <c r="HRO980" s="26"/>
      <c r="HRP980" s="26"/>
      <c r="HRQ980" s="26"/>
      <c r="HRR980" s="26"/>
      <c r="HRS980" s="26"/>
      <c r="HRT980" s="26"/>
      <c r="HRU980" s="26"/>
      <c r="HRV980" s="26"/>
      <c r="HRW980" s="26"/>
      <c r="HRX980" s="26"/>
      <c r="HRY980" s="26"/>
      <c r="HRZ980" s="26"/>
      <c r="HSA980" s="26"/>
      <c r="HSB980" s="26"/>
      <c r="HSC980" s="26"/>
      <c r="HSD980" s="26"/>
      <c r="HSE980" s="26"/>
      <c r="HSF980" s="26"/>
      <c r="HSG980" s="26"/>
      <c r="HSH980" s="26"/>
      <c r="HSI980" s="26"/>
      <c r="HSJ980" s="26"/>
      <c r="HSK980" s="26"/>
      <c r="HSL980" s="26"/>
      <c r="HSM980" s="26"/>
      <c r="HSN980" s="26"/>
      <c r="HSO980" s="26"/>
      <c r="HSP980" s="26"/>
      <c r="HSQ980" s="26"/>
      <c r="HSR980" s="26"/>
      <c r="HSS980" s="26"/>
      <c r="HST980" s="26"/>
      <c r="HSU980" s="26"/>
      <c r="HSV980" s="26"/>
      <c r="HSW980" s="26"/>
      <c r="HSX980" s="26"/>
      <c r="HSY980" s="26"/>
      <c r="HSZ980" s="26"/>
      <c r="HTA980" s="26"/>
      <c r="HTB980" s="26"/>
      <c r="HTC980" s="26"/>
      <c r="HTD980" s="26"/>
      <c r="HTE980" s="26"/>
      <c r="HTF980" s="26"/>
      <c r="HTG980" s="26"/>
      <c r="HTH980" s="26"/>
      <c r="HTI980" s="26"/>
      <c r="HTJ980" s="26"/>
      <c r="HTK980" s="26"/>
      <c r="HTL980" s="26"/>
      <c r="HTM980" s="26"/>
      <c r="HTN980" s="26"/>
      <c r="HTO980" s="26"/>
      <c r="HTP980" s="26"/>
      <c r="HTQ980" s="26"/>
      <c r="HTR980" s="26"/>
      <c r="HTS980" s="26"/>
      <c r="HTT980" s="26"/>
      <c r="HTU980" s="26"/>
      <c r="HTV980" s="26"/>
      <c r="HTW980" s="26"/>
      <c r="HTX980" s="26"/>
      <c r="HTY980" s="26"/>
      <c r="HTZ980" s="26"/>
      <c r="HUA980" s="26"/>
      <c r="HUB980" s="26"/>
      <c r="HUC980" s="26"/>
      <c r="HUD980" s="26"/>
      <c r="HUE980" s="26"/>
      <c r="HUF980" s="26"/>
      <c r="HUG980" s="26"/>
      <c r="HUH980" s="26"/>
      <c r="HUI980" s="26"/>
      <c r="HUJ980" s="26"/>
      <c r="HUK980" s="26"/>
      <c r="HUL980" s="26"/>
      <c r="HUM980" s="26"/>
      <c r="HUN980" s="26"/>
      <c r="HUO980" s="26"/>
      <c r="HUP980" s="26"/>
      <c r="HUQ980" s="26"/>
      <c r="HUR980" s="26"/>
      <c r="HUS980" s="26"/>
      <c r="HUT980" s="26"/>
      <c r="HUU980" s="26"/>
      <c r="HUV980" s="26"/>
      <c r="HUW980" s="26"/>
      <c r="HUX980" s="26"/>
      <c r="HUY980" s="26"/>
      <c r="HUZ980" s="26"/>
      <c r="HVA980" s="26"/>
      <c r="HVB980" s="26"/>
      <c r="HVC980" s="26"/>
      <c r="HVD980" s="26"/>
      <c r="HVE980" s="26"/>
      <c r="HVF980" s="26"/>
      <c r="HVG980" s="26"/>
      <c r="HVH980" s="26"/>
      <c r="HVI980" s="26"/>
      <c r="HVJ980" s="26"/>
      <c r="HVK980" s="26"/>
      <c r="HVL980" s="26"/>
      <c r="HVM980" s="26"/>
      <c r="HVN980" s="26"/>
      <c r="HVO980" s="26"/>
      <c r="HVP980" s="26"/>
      <c r="HVQ980" s="26"/>
      <c r="HVR980" s="26"/>
      <c r="HVS980" s="26"/>
      <c r="HVT980" s="26"/>
      <c r="HVU980" s="26"/>
      <c r="HVV980" s="26"/>
      <c r="HVW980" s="26"/>
      <c r="HVX980" s="26"/>
      <c r="HVY980" s="26"/>
      <c r="HVZ980" s="26"/>
      <c r="HWA980" s="26"/>
      <c r="HWB980" s="26"/>
      <c r="HWC980" s="26"/>
      <c r="HWD980" s="26"/>
      <c r="HWE980" s="26"/>
      <c r="HWF980" s="26"/>
      <c r="HWG980" s="26"/>
      <c r="HWH980" s="26"/>
      <c r="HWI980" s="26"/>
      <c r="HWJ980" s="26"/>
      <c r="HWK980" s="26"/>
      <c r="HWL980" s="26"/>
      <c r="HWM980" s="26"/>
      <c r="HWN980" s="26"/>
      <c r="HWO980" s="26"/>
      <c r="HWP980" s="26"/>
      <c r="HWQ980" s="26"/>
      <c r="HWR980" s="26"/>
      <c r="HWS980" s="26"/>
      <c r="HWT980" s="26"/>
      <c r="HWU980" s="26"/>
      <c r="HWV980" s="26"/>
      <c r="HWW980" s="26"/>
      <c r="HWX980" s="26"/>
      <c r="HWY980" s="26"/>
      <c r="HWZ980" s="26"/>
      <c r="HXA980" s="26"/>
      <c r="HXB980" s="26"/>
      <c r="HXC980" s="26"/>
      <c r="HXD980" s="26"/>
      <c r="HXE980" s="26"/>
      <c r="HXF980" s="26"/>
      <c r="HXG980" s="26"/>
      <c r="HXH980" s="26"/>
      <c r="HXI980" s="26"/>
      <c r="HXJ980" s="26"/>
      <c r="HXK980" s="26"/>
      <c r="HXL980" s="26"/>
      <c r="HXM980" s="26"/>
      <c r="HXN980" s="26"/>
      <c r="HXO980" s="26"/>
      <c r="HXP980" s="26"/>
      <c r="HXQ980" s="26"/>
      <c r="HXR980" s="26"/>
      <c r="HXS980" s="26"/>
      <c r="HXT980" s="26"/>
      <c r="HXU980" s="26"/>
      <c r="HXV980" s="26"/>
      <c r="HXW980" s="26"/>
      <c r="HXX980" s="26"/>
      <c r="HXY980" s="26"/>
      <c r="HXZ980" s="26"/>
      <c r="HYA980" s="26"/>
      <c r="HYB980" s="26"/>
      <c r="HYC980" s="26"/>
      <c r="HYD980" s="26"/>
      <c r="HYE980" s="26"/>
      <c r="HYF980" s="26"/>
      <c r="HYG980" s="26"/>
      <c r="HYH980" s="26"/>
      <c r="HYI980" s="26"/>
      <c r="HYJ980" s="26"/>
      <c r="HYK980" s="26"/>
      <c r="HYL980" s="26"/>
      <c r="HYM980" s="26"/>
      <c r="HYN980" s="26"/>
      <c r="HYO980" s="26"/>
      <c r="HYP980" s="26"/>
      <c r="HYQ980" s="26"/>
      <c r="HYR980" s="26"/>
      <c r="HYS980" s="26"/>
      <c r="HYT980" s="26"/>
      <c r="HYU980" s="26"/>
      <c r="HYV980" s="26"/>
      <c r="HYW980" s="26"/>
      <c r="HYX980" s="26"/>
      <c r="HYY980" s="26"/>
      <c r="HYZ980" s="26"/>
      <c r="HZA980" s="26"/>
      <c r="HZB980" s="26"/>
      <c r="HZC980" s="26"/>
      <c r="HZD980" s="26"/>
      <c r="HZE980" s="26"/>
      <c r="HZF980" s="26"/>
      <c r="HZG980" s="26"/>
      <c r="HZH980" s="26"/>
      <c r="HZI980" s="26"/>
      <c r="HZJ980" s="26"/>
      <c r="HZK980" s="26"/>
      <c r="HZL980" s="26"/>
      <c r="HZM980" s="26"/>
      <c r="HZN980" s="26"/>
      <c r="HZO980" s="26"/>
      <c r="HZP980" s="26"/>
      <c r="HZQ980" s="26"/>
      <c r="HZR980" s="26"/>
      <c r="HZS980" s="26"/>
      <c r="HZT980" s="26"/>
      <c r="HZU980" s="26"/>
      <c r="HZV980" s="26"/>
      <c r="HZW980" s="26"/>
      <c r="HZX980" s="26"/>
      <c r="HZY980" s="26"/>
      <c r="HZZ980" s="26"/>
      <c r="IAA980" s="26"/>
      <c r="IAB980" s="26"/>
      <c r="IAC980" s="26"/>
      <c r="IAD980" s="26"/>
      <c r="IAE980" s="26"/>
      <c r="IAF980" s="26"/>
      <c r="IAG980" s="26"/>
      <c r="IAH980" s="26"/>
      <c r="IAI980" s="26"/>
      <c r="IAJ980" s="26"/>
      <c r="IAK980" s="26"/>
      <c r="IAL980" s="26"/>
      <c r="IAM980" s="26"/>
      <c r="IAN980" s="26"/>
      <c r="IAO980" s="26"/>
      <c r="IAP980" s="26"/>
      <c r="IAQ980" s="26"/>
      <c r="IAR980" s="26"/>
      <c r="IAS980" s="26"/>
      <c r="IAT980" s="26"/>
      <c r="IAU980" s="26"/>
      <c r="IAV980" s="26"/>
      <c r="IAW980" s="26"/>
      <c r="IAX980" s="26"/>
      <c r="IAY980" s="26"/>
      <c r="IAZ980" s="26"/>
      <c r="IBA980" s="26"/>
      <c r="IBB980" s="26"/>
      <c r="IBC980" s="26"/>
      <c r="IBD980" s="26"/>
      <c r="IBE980" s="26"/>
      <c r="IBF980" s="26"/>
      <c r="IBG980" s="26"/>
      <c r="IBH980" s="26"/>
      <c r="IBI980" s="26"/>
      <c r="IBJ980" s="26"/>
      <c r="IBK980" s="26"/>
      <c r="IBL980" s="26"/>
      <c r="IBM980" s="26"/>
      <c r="IBN980" s="26"/>
      <c r="IBO980" s="26"/>
      <c r="IBP980" s="26"/>
      <c r="IBQ980" s="26"/>
      <c r="IBR980" s="26"/>
      <c r="IBS980" s="26"/>
      <c r="IBT980" s="26"/>
      <c r="IBU980" s="26"/>
      <c r="IBV980" s="26"/>
      <c r="IBW980" s="26"/>
      <c r="IBX980" s="26"/>
      <c r="IBY980" s="26"/>
      <c r="IBZ980" s="26"/>
      <c r="ICA980" s="26"/>
      <c r="ICB980" s="26"/>
      <c r="ICC980" s="26"/>
      <c r="ICD980" s="26"/>
      <c r="ICE980" s="26"/>
      <c r="ICF980" s="26"/>
      <c r="ICG980" s="26"/>
      <c r="ICH980" s="26"/>
      <c r="ICI980" s="26"/>
      <c r="ICJ980" s="26"/>
      <c r="ICK980" s="26"/>
      <c r="ICL980" s="26"/>
      <c r="ICM980" s="26"/>
      <c r="ICN980" s="26"/>
      <c r="ICO980" s="26"/>
      <c r="ICP980" s="26"/>
      <c r="ICQ980" s="26"/>
      <c r="ICR980" s="26"/>
      <c r="ICS980" s="26"/>
      <c r="ICT980" s="26"/>
      <c r="ICU980" s="26"/>
      <c r="ICV980" s="26"/>
      <c r="ICW980" s="26"/>
      <c r="ICX980" s="26"/>
      <c r="ICY980" s="26"/>
      <c r="ICZ980" s="26"/>
      <c r="IDA980" s="26"/>
      <c r="IDB980" s="26"/>
      <c r="IDC980" s="26"/>
      <c r="IDD980" s="26"/>
      <c r="IDE980" s="26"/>
      <c r="IDF980" s="26"/>
      <c r="IDG980" s="26"/>
      <c r="IDH980" s="26"/>
      <c r="IDI980" s="26"/>
      <c r="IDJ980" s="26"/>
      <c r="IDK980" s="26"/>
      <c r="IDL980" s="26"/>
      <c r="IDM980" s="26"/>
      <c r="IDN980" s="26"/>
      <c r="IDO980" s="26"/>
      <c r="IDP980" s="26"/>
      <c r="IDQ980" s="26"/>
      <c r="IDR980" s="26"/>
      <c r="IDS980" s="26"/>
      <c r="IDT980" s="26"/>
      <c r="IDU980" s="26"/>
      <c r="IDV980" s="26"/>
      <c r="IDW980" s="26"/>
      <c r="IDX980" s="26"/>
      <c r="IDY980" s="26"/>
      <c r="IDZ980" s="26"/>
      <c r="IEA980" s="26"/>
      <c r="IEB980" s="26"/>
      <c r="IEC980" s="26"/>
      <c r="IED980" s="26"/>
      <c r="IEE980" s="26"/>
      <c r="IEF980" s="26"/>
      <c r="IEG980" s="26"/>
      <c r="IEH980" s="26"/>
      <c r="IEI980" s="26"/>
      <c r="IEJ980" s="26"/>
      <c r="IEK980" s="26"/>
      <c r="IEL980" s="26"/>
      <c r="IEM980" s="26"/>
      <c r="IEN980" s="26"/>
      <c r="IEO980" s="26"/>
      <c r="IEP980" s="26"/>
      <c r="IEQ980" s="26"/>
      <c r="IER980" s="26"/>
      <c r="IES980" s="26"/>
      <c r="IET980" s="26"/>
      <c r="IEU980" s="26"/>
      <c r="IEV980" s="26"/>
      <c r="IEW980" s="26"/>
      <c r="IEX980" s="26"/>
      <c r="IEY980" s="26"/>
      <c r="IEZ980" s="26"/>
      <c r="IFA980" s="26"/>
      <c r="IFB980" s="26"/>
      <c r="IFC980" s="26"/>
      <c r="IFD980" s="26"/>
      <c r="IFE980" s="26"/>
      <c r="IFF980" s="26"/>
      <c r="IFG980" s="26"/>
      <c r="IFH980" s="26"/>
      <c r="IFI980" s="26"/>
      <c r="IFJ980" s="26"/>
      <c r="IFK980" s="26"/>
      <c r="IFL980" s="26"/>
      <c r="IFM980" s="26"/>
      <c r="IFN980" s="26"/>
      <c r="IFO980" s="26"/>
      <c r="IFP980" s="26"/>
      <c r="IFQ980" s="26"/>
      <c r="IFR980" s="26"/>
      <c r="IFS980" s="26"/>
      <c r="IFT980" s="26"/>
      <c r="IFU980" s="26"/>
      <c r="IFV980" s="26"/>
      <c r="IFW980" s="26"/>
      <c r="IFX980" s="26"/>
      <c r="IFY980" s="26"/>
      <c r="IFZ980" s="26"/>
      <c r="IGA980" s="26"/>
      <c r="IGB980" s="26"/>
      <c r="IGC980" s="26"/>
      <c r="IGD980" s="26"/>
      <c r="IGE980" s="26"/>
      <c r="IGF980" s="26"/>
      <c r="IGG980" s="26"/>
      <c r="IGH980" s="26"/>
      <c r="IGI980" s="26"/>
      <c r="IGJ980" s="26"/>
      <c r="IGK980" s="26"/>
      <c r="IGL980" s="26"/>
      <c r="IGM980" s="26"/>
      <c r="IGN980" s="26"/>
      <c r="IGO980" s="26"/>
      <c r="IGP980" s="26"/>
      <c r="IGQ980" s="26"/>
      <c r="IGR980" s="26"/>
      <c r="IGS980" s="26"/>
      <c r="IGT980" s="26"/>
      <c r="IGU980" s="26"/>
      <c r="IGV980" s="26"/>
      <c r="IGW980" s="26"/>
      <c r="IGX980" s="26"/>
      <c r="IGY980" s="26"/>
      <c r="IGZ980" s="26"/>
      <c r="IHA980" s="26"/>
      <c r="IHB980" s="26"/>
      <c r="IHC980" s="26"/>
      <c r="IHD980" s="26"/>
      <c r="IHE980" s="26"/>
      <c r="IHF980" s="26"/>
      <c r="IHG980" s="26"/>
      <c r="IHH980" s="26"/>
      <c r="IHI980" s="26"/>
      <c r="IHJ980" s="26"/>
      <c r="IHK980" s="26"/>
      <c r="IHL980" s="26"/>
      <c r="IHM980" s="26"/>
      <c r="IHN980" s="26"/>
      <c r="IHO980" s="26"/>
      <c r="IHP980" s="26"/>
      <c r="IHQ980" s="26"/>
      <c r="IHR980" s="26"/>
      <c r="IHS980" s="26"/>
      <c r="IHT980" s="26"/>
      <c r="IHU980" s="26"/>
      <c r="IHV980" s="26"/>
      <c r="IHW980" s="26"/>
      <c r="IHX980" s="26"/>
      <c r="IHY980" s="26"/>
      <c r="IHZ980" s="26"/>
      <c r="IIA980" s="26"/>
      <c r="IIB980" s="26"/>
      <c r="IIC980" s="26"/>
      <c r="IID980" s="26"/>
      <c r="IIE980" s="26"/>
      <c r="IIF980" s="26"/>
      <c r="IIG980" s="26"/>
      <c r="IIH980" s="26"/>
      <c r="III980" s="26"/>
      <c r="IIJ980" s="26"/>
      <c r="IIK980" s="26"/>
      <c r="IIL980" s="26"/>
      <c r="IIM980" s="26"/>
      <c r="IIN980" s="26"/>
      <c r="IIO980" s="26"/>
      <c r="IIP980" s="26"/>
      <c r="IIQ980" s="26"/>
      <c r="IIR980" s="26"/>
      <c r="IIS980" s="26"/>
      <c r="IIT980" s="26"/>
      <c r="IIU980" s="26"/>
      <c r="IIV980" s="26"/>
      <c r="IIW980" s="26"/>
      <c r="IIX980" s="26"/>
      <c r="IIY980" s="26"/>
      <c r="IIZ980" s="26"/>
      <c r="IJA980" s="26"/>
      <c r="IJB980" s="26"/>
      <c r="IJC980" s="26"/>
      <c r="IJD980" s="26"/>
      <c r="IJE980" s="26"/>
      <c r="IJF980" s="26"/>
      <c r="IJG980" s="26"/>
      <c r="IJH980" s="26"/>
      <c r="IJI980" s="26"/>
      <c r="IJJ980" s="26"/>
      <c r="IJK980" s="26"/>
      <c r="IJL980" s="26"/>
      <c r="IJM980" s="26"/>
      <c r="IJN980" s="26"/>
      <c r="IJO980" s="26"/>
      <c r="IJP980" s="26"/>
      <c r="IJQ980" s="26"/>
      <c r="IJR980" s="26"/>
      <c r="IJS980" s="26"/>
      <c r="IJT980" s="26"/>
      <c r="IJU980" s="26"/>
      <c r="IJV980" s="26"/>
      <c r="IJW980" s="26"/>
      <c r="IJX980" s="26"/>
      <c r="IJY980" s="26"/>
      <c r="IJZ980" s="26"/>
      <c r="IKA980" s="26"/>
      <c r="IKB980" s="26"/>
      <c r="IKC980" s="26"/>
      <c r="IKD980" s="26"/>
      <c r="IKE980" s="26"/>
      <c r="IKF980" s="26"/>
      <c r="IKG980" s="26"/>
      <c r="IKH980" s="26"/>
      <c r="IKI980" s="26"/>
      <c r="IKJ980" s="26"/>
      <c r="IKK980" s="26"/>
      <c r="IKL980" s="26"/>
      <c r="IKM980" s="26"/>
      <c r="IKN980" s="26"/>
      <c r="IKO980" s="26"/>
      <c r="IKP980" s="26"/>
      <c r="IKQ980" s="26"/>
      <c r="IKR980" s="26"/>
      <c r="IKS980" s="26"/>
      <c r="IKT980" s="26"/>
      <c r="IKU980" s="26"/>
      <c r="IKV980" s="26"/>
      <c r="IKW980" s="26"/>
      <c r="IKX980" s="26"/>
      <c r="IKY980" s="26"/>
      <c r="IKZ980" s="26"/>
      <c r="ILA980" s="26"/>
      <c r="ILB980" s="26"/>
      <c r="ILC980" s="26"/>
      <c r="ILD980" s="26"/>
      <c r="ILE980" s="26"/>
      <c r="ILF980" s="26"/>
      <c r="ILG980" s="26"/>
      <c r="ILH980" s="26"/>
      <c r="ILI980" s="26"/>
      <c r="ILJ980" s="26"/>
      <c r="ILK980" s="26"/>
      <c r="ILL980" s="26"/>
      <c r="ILM980" s="26"/>
      <c r="ILN980" s="26"/>
      <c r="ILO980" s="26"/>
      <c r="ILP980" s="26"/>
      <c r="ILQ980" s="26"/>
      <c r="ILR980" s="26"/>
      <c r="ILS980" s="26"/>
      <c r="ILT980" s="26"/>
      <c r="ILU980" s="26"/>
      <c r="ILV980" s="26"/>
      <c r="ILW980" s="26"/>
      <c r="ILX980" s="26"/>
      <c r="ILY980" s="26"/>
      <c r="ILZ980" s="26"/>
      <c r="IMA980" s="26"/>
      <c r="IMB980" s="26"/>
      <c r="IMC980" s="26"/>
      <c r="IMD980" s="26"/>
      <c r="IME980" s="26"/>
      <c r="IMF980" s="26"/>
      <c r="IMG980" s="26"/>
      <c r="IMH980" s="26"/>
      <c r="IMI980" s="26"/>
      <c r="IMJ980" s="26"/>
      <c r="IMK980" s="26"/>
      <c r="IML980" s="26"/>
      <c r="IMM980" s="26"/>
      <c r="IMN980" s="26"/>
      <c r="IMO980" s="26"/>
      <c r="IMP980" s="26"/>
      <c r="IMQ980" s="26"/>
      <c r="IMR980" s="26"/>
      <c r="IMS980" s="26"/>
      <c r="IMT980" s="26"/>
      <c r="IMU980" s="26"/>
      <c r="IMV980" s="26"/>
      <c r="IMW980" s="26"/>
      <c r="IMX980" s="26"/>
      <c r="IMY980" s="26"/>
      <c r="IMZ980" s="26"/>
      <c r="INA980" s="26"/>
      <c r="INB980" s="26"/>
      <c r="INC980" s="26"/>
      <c r="IND980" s="26"/>
      <c r="INE980" s="26"/>
      <c r="INF980" s="26"/>
      <c r="ING980" s="26"/>
      <c r="INH980" s="26"/>
      <c r="INI980" s="26"/>
      <c r="INJ980" s="26"/>
      <c r="INK980" s="26"/>
      <c r="INL980" s="26"/>
      <c r="INM980" s="26"/>
      <c r="INN980" s="26"/>
      <c r="INO980" s="26"/>
      <c r="INP980" s="26"/>
      <c r="INQ980" s="26"/>
      <c r="INR980" s="26"/>
      <c r="INS980" s="26"/>
      <c r="INT980" s="26"/>
      <c r="INU980" s="26"/>
      <c r="INV980" s="26"/>
      <c r="INW980" s="26"/>
      <c r="INX980" s="26"/>
      <c r="INY980" s="26"/>
      <c r="INZ980" s="26"/>
      <c r="IOA980" s="26"/>
      <c r="IOB980" s="26"/>
      <c r="IOC980" s="26"/>
      <c r="IOD980" s="26"/>
      <c r="IOE980" s="26"/>
      <c r="IOF980" s="26"/>
      <c r="IOG980" s="26"/>
      <c r="IOH980" s="26"/>
      <c r="IOI980" s="26"/>
      <c r="IOJ980" s="26"/>
      <c r="IOK980" s="26"/>
      <c r="IOL980" s="26"/>
      <c r="IOM980" s="26"/>
      <c r="ION980" s="26"/>
      <c r="IOO980" s="26"/>
      <c r="IOP980" s="26"/>
      <c r="IOQ980" s="26"/>
      <c r="IOR980" s="26"/>
      <c r="IOS980" s="26"/>
      <c r="IOT980" s="26"/>
      <c r="IOU980" s="26"/>
      <c r="IOV980" s="26"/>
      <c r="IOW980" s="26"/>
      <c r="IOX980" s="26"/>
      <c r="IOY980" s="26"/>
      <c r="IOZ980" s="26"/>
      <c r="IPA980" s="26"/>
      <c r="IPB980" s="26"/>
      <c r="IPC980" s="26"/>
      <c r="IPD980" s="26"/>
      <c r="IPE980" s="26"/>
      <c r="IPF980" s="26"/>
      <c r="IPG980" s="26"/>
      <c r="IPH980" s="26"/>
      <c r="IPI980" s="26"/>
      <c r="IPJ980" s="26"/>
      <c r="IPK980" s="26"/>
      <c r="IPL980" s="26"/>
      <c r="IPM980" s="26"/>
      <c r="IPN980" s="26"/>
      <c r="IPO980" s="26"/>
      <c r="IPP980" s="26"/>
      <c r="IPQ980" s="26"/>
      <c r="IPR980" s="26"/>
      <c r="IPS980" s="26"/>
      <c r="IPT980" s="26"/>
      <c r="IPU980" s="26"/>
      <c r="IPV980" s="26"/>
      <c r="IPW980" s="26"/>
      <c r="IPX980" s="26"/>
      <c r="IPY980" s="26"/>
      <c r="IPZ980" s="26"/>
      <c r="IQA980" s="26"/>
      <c r="IQB980" s="26"/>
      <c r="IQC980" s="26"/>
      <c r="IQD980" s="26"/>
      <c r="IQE980" s="26"/>
      <c r="IQF980" s="26"/>
      <c r="IQG980" s="26"/>
      <c r="IQH980" s="26"/>
      <c r="IQI980" s="26"/>
      <c r="IQJ980" s="26"/>
      <c r="IQK980" s="26"/>
      <c r="IQL980" s="26"/>
      <c r="IQM980" s="26"/>
      <c r="IQN980" s="26"/>
      <c r="IQO980" s="26"/>
      <c r="IQP980" s="26"/>
      <c r="IQQ980" s="26"/>
      <c r="IQR980" s="26"/>
      <c r="IQS980" s="26"/>
      <c r="IQT980" s="26"/>
      <c r="IQU980" s="26"/>
      <c r="IQV980" s="26"/>
      <c r="IQW980" s="26"/>
      <c r="IQX980" s="26"/>
      <c r="IQY980" s="26"/>
      <c r="IQZ980" s="26"/>
      <c r="IRA980" s="26"/>
      <c r="IRB980" s="26"/>
      <c r="IRC980" s="26"/>
      <c r="IRD980" s="26"/>
      <c r="IRE980" s="26"/>
      <c r="IRF980" s="26"/>
      <c r="IRG980" s="26"/>
      <c r="IRH980" s="26"/>
      <c r="IRI980" s="26"/>
      <c r="IRJ980" s="26"/>
      <c r="IRK980" s="26"/>
      <c r="IRL980" s="26"/>
      <c r="IRM980" s="26"/>
      <c r="IRN980" s="26"/>
      <c r="IRO980" s="26"/>
      <c r="IRP980" s="26"/>
      <c r="IRQ980" s="26"/>
      <c r="IRR980" s="26"/>
      <c r="IRS980" s="26"/>
      <c r="IRT980" s="26"/>
      <c r="IRU980" s="26"/>
      <c r="IRV980" s="26"/>
      <c r="IRW980" s="26"/>
      <c r="IRX980" s="26"/>
      <c r="IRY980" s="26"/>
      <c r="IRZ980" s="26"/>
      <c r="ISA980" s="26"/>
      <c r="ISB980" s="26"/>
      <c r="ISC980" s="26"/>
      <c r="ISD980" s="26"/>
      <c r="ISE980" s="26"/>
      <c r="ISF980" s="26"/>
      <c r="ISG980" s="26"/>
      <c r="ISH980" s="26"/>
      <c r="ISI980" s="26"/>
      <c r="ISJ980" s="26"/>
      <c r="ISK980" s="26"/>
      <c r="ISL980" s="26"/>
      <c r="ISM980" s="26"/>
      <c r="ISN980" s="26"/>
      <c r="ISO980" s="26"/>
      <c r="ISP980" s="26"/>
      <c r="ISQ980" s="26"/>
      <c r="ISR980" s="26"/>
      <c r="ISS980" s="26"/>
      <c r="IST980" s="26"/>
      <c r="ISU980" s="26"/>
      <c r="ISV980" s="26"/>
      <c r="ISW980" s="26"/>
      <c r="ISX980" s="26"/>
      <c r="ISY980" s="26"/>
      <c r="ISZ980" s="26"/>
      <c r="ITA980" s="26"/>
      <c r="ITB980" s="26"/>
      <c r="ITC980" s="26"/>
      <c r="ITD980" s="26"/>
      <c r="ITE980" s="26"/>
      <c r="ITF980" s="26"/>
      <c r="ITG980" s="26"/>
      <c r="ITH980" s="26"/>
      <c r="ITI980" s="26"/>
      <c r="ITJ980" s="26"/>
      <c r="ITK980" s="26"/>
      <c r="ITL980" s="26"/>
      <c r="ITM980" s="26"/>
      <c r="ITN980" s="26"/>
      <c r="ITO980" s="26"/>
      <c r="ITP980" s="26"/>
      <c r="ITQ980" s="26"/>
      <c r="ITR980" s="26"/>
      <c r="ITS980" s="26"/>
      <c r="ITT980" s="26"/>
      <c r="ITU980" s="26"/>
      <c r="ITV980" s="26"/>
      <c r="ITW980" s="26"/>
      <c r="ITX980" s="26"/>
      <c r="ITY980" s="26"/>
      <c r="ITZ980" s="26"/>
      <c r="IUA980" s="26"/>
      <c r="IUB980" s="26"/>
      <c r="IUC980" s="26"/>
      <c r="IUD980" s="26"/>
      <c r="IUE980" s="26"/>
      <c r="IUF980" s="26"/>
      <c r="IUG980" s="26"/>
      <c r="IUH980" s="26"/>
      <c r="IUI980" s="26"/>
      <c r="IUJ980" s="26"/>
      <c r="IUK980" s="26"/>
      <c r="IUL980" s="26"/>
      <c r="IUM980" s="26"/>
      <c r="IUN980" s="26"/>
      <c r="IUO980" s="26"/>
      <c r="IUP980" s="26"/>
      <c r="IUQ980" s="26"/>
      <c r="IUR980" s="26"/>
      <c r="IUS980" s="26"/>
      <c r="IUT980" s="26"/>
      <c r="IUU980" s="26"/>
      <c r="IUV980" s="26"/>
      <c r="IUW980" s="26"/>
      <c r="IUX980" s="26"/>
      <c r="IUY980" s="26"/>
      <c r="IUZ980" s="26"/>
      <c r="IVA980" s="26"/>
      <c r="IVB980" s="26"/>
      <c r="IVC980" s="26"/>
      <c r="IVD980" s="26"/>
      <c r="IVE980" s="26"/>
      <c r="IVF980" s="26"/>
      <c r="IVG980" s="26"/>
      <c r="IVH980" s="26"/>
      <c r="IVI980" s="26"/>
      <c r="IVJ980" s="26"/>
      <c r="IVK980" s="26"/>
      <c r="IVL980" s="26"/>
      <c r="IVM980" s="26"/>
      <c r="IVN980" s="26"/>
      <c r="IVO980" s="26"/>
      <c r="IVP980" s="26"/>
      <c r="IVQ980" s="26"/>
      <c r="IVR980" s="26"/>
      <c r="IVS980" s="26"/>
      <c r="IVT980" s="26"/>
      <c r="IVU980" s="26"/>
      <c r="IVV980" s="26"/>
      <c r="IVW980" s="26"/>
      <c r="IVX980" s="26"/>
      <c r="IVY980" s="26"/>
      <c r="IVZ980" s="26"/>
      <c r="IWA980" s="26"/>
      <c r="IWB980" s="26"/>
      <c r="IWC980" s="26"/>
      <c r="IWD980" s="26"/>
      <c r="IWE980" s="26"/>
      <c r="IWF980" s="26"/>
      <c r="IWG980" s="26"/>
      <c r="IWH980" s="26"/>
      <c r="IWI980" s="26"/>
      <c r="IWJ980" s="26"/>
      <c r="IWK980" s="26"/>
      <c r="IWL980" s="26"/>
      <c r="IWM980" s="26"/>
      <c r="IWN980" s="26"/>
      <c r="IWO980" s="26"/>
      <c r="IWP980" s="26"/>
      <c r="IWQ980" s="26"/>
      <c r="IWR980" s="26"/>
      <c r="IWS980" s="26"/>
      <c r="IWT980" s="26"/>
      <c r="IWU980" s="26"/>
      <c r="IWV980" s="26"/>
      <c r="IWW980" s="26"/>
      <c r="IWX980" s="26"/>
      <c r="IWY980" s="26"/>
      <c r="IWZ980" s="26"/>
      <c r="IXA980" s="26"/>
      <c r="IXB980" s="26"/>
      <c r="IXC980" s="26"/>
      <c r="IXD980" s="26"/>
      <c r="IXE980" s="26"/>
      <c r="IXF980" s="26"/>
      <c r="IXG980" s="26"/>
      <c r="IXH980" s="26"/>
      <c r="IXI980" s="26"/>
      <c r="IXJ980" s="26"/>
      <c r="IXK980" s="26"/>
      <c r="IXL980" s="26"/>
      <c r="IXM980" s="26"/>
      <c r="IXN980" s="26"/>
      <c r="IXO980" s="26"/>
      <c r="IXP980" s="26"/>
      <c r="IXQ980" s="26"/>
      <c r="IXR980" s="26"/>
      <c r="IXS980" s="26"/>
      <c r="IXT980" s="26"/>
      <c r="IXU980" s="26"/>
      <c r="IXV980" s="26"/>
      <c r="IXW980" s="26"/>
      <c r="IXX980" s="26"/>
      <c r="IXY980" s="26"/>
      <c r="IXZ980" s="26"/>
      <c r="IYA980" s="26"/>
      <c r="IYB980" s="26"/>
      <c r="IYC980" s="26"/>
      <c r="IYD980" s="26"/>
      <c r="IYE980" s="26"/>
      <c r="IYF980" s="26"/>
      <c r="IYG980" s="26"/>
      <c r="IYH980" s="26"/>
      <c r="IYI980" s="26"/>
      <c r="IYJ980" s="26"/>
      <c r="IYK980" s="26"/>
      <c r="IYL980" s="26"/>
      <c r="IYM980" s="26"/>
      <c r="IYN980" s="26"/>
      <c r="IYO980" s="26"/>
      <c r="IYP980" s="26"/>
      <c r="IYQ980" s="26"/>
      <c r="IYR980" s="26"/>
      <c r="IYS980" s="26"/>
      <c r="IYT980" s="26"/>
      <c r="IYU980" s="26"/>
      <c r="IYV980" s="26"/>
      <c r="IYW980" s="26"/>
      <c r="IYX980" s="26"/>
      <c r="IYY980" s="26"/>
      <c r="IYZ980" s="26"/>
      <c r="IZA980" s="26"/>
      <c r="IZB980" s="26"/>
      <c r="IZC980" s="26"/>
      <c r="IZD980" s="26"/>
      <c r="IZE980" s="26"/>
      <c r="IZF980" s="26"/>
      <c r="IZG980" s="26"/>
      <c r="IZH980" s="26"/>
      <c r="IZI980" s="26"/>
      <c r="IZJ980" s="26"/>
      <c r="IZK980" s="26"/>
      <c r="IZL980" s="26"/>
      <c r="IZM980" s="26"/>
      <c r="IZN980" s="26"/>
      <c r="IZO980" s="26"/>
      <c r="IZP980" s="26"/>
      <c r="IZQ980" s="26"/>
      <c r="IZR980" s="26"/>
      <c r="IZS980" s="26"/>
      <c r="IZT980" s="26"/>
      <c r="IZU980" s="26"/>
      <c r="IZV980" s="26"/>
      <c r="IZW980" s="26"/>
      <c r="IZX980" s="26"/>
      <c r="IZY980" s="26"/>
      <c r="IZZ980" s="26"/>
      <c r="JAA980" s="26"/>
      <c r="JAB980" s="26"/>
      <c r="JAC980" s="26"/>
      <c r="JAD980" s="26"/>
      <c r="JAE980" s="26"/>
      <c r="JAF980" s="26"/>
      <c r="JAG980" s="26"/>
      <c r="JAH980" s="26"/>
      <c r="JAI980" s="26"/>
      <c r="JAJ980" s="26"/>
      <c r="JAK980" s="26"/>
      <c r="JAL980" s="26"/>
      <c r="JAM980" s="26"/>
      <c r="JAN980" s="26"/>
      <c r="JAO980" s="26"/>
      <c r="JAP980" s="26"/>
      <c r="JAQ980" s="26"/>
      <c r="JAR980" s="26"/>
      <c r="JAS980" s="26"/>
      <c r="JAT980" s="26"/>
      <c r="JAU980" s="26"/>
      <c r="JAV980" s="26"/>
      <c r="JAW980" s="26"/>
      <c r="JAX980" s="26"/>
      <c r="JAY980" s="26"/>
      <c r="JAZ980" s="26"/>
      <c r="JBA980" s="26"/>
      <c r="JBB980" s="26"/>
      <c r="JBC980" s="26"/>
      <c r="JBD980" s="26"/>
      <c r="JBE980" s="26"/>
      <c r="JBF980" s="26"/>
      <c r="JBG980" s="26"/>
      <c r="JBH980" s="26"/>
      <c r="JBI980" s="26"/>
      <c r="JBJ980" s="26"/>
      <c r="JBK980" s="26"/>
      <c r="JBL980" s="26"/>
      <c r="JBM980" s="26"/>
      <c r="JBN980" s="26"/>
      <c r="JBO980" s="26"/>
      <c r="JBP980" s="26"/>
      <c r="JBQ980" s="26"/>
      <c r="JBR980" s="26"/>
      <c r="JBS980" s="26"/>
      <c r="JBT980" s="26"/>
      <c r="JBU980" s="26"/>
      <c r="JBV980" s="26"/>
      <c r="JBW980" s="26"/>
      <c r="JBX980" s="26"/>
      <c r="JBY980" s="26"/>
      <c r="JBZ980" s="26"/>
      <c r="JCA980" s="26"/>
      <c r="JCB980" s="26"/>
      <c r="JCC980" s="26"/>
      <c r="JCD980" s="26"/>
      <c r="JCE980" s="26"/>
      <c r="JCF980" s="26"/>
      <c r="JCG980" s="26"/>
      <c r="JCH980" s="26"/>
      <c r="JCI980" s="26"/>
      <c r="JCJ980" s="26"/>
      <c r="JCK980" s="26"/>
      <c r="JCL980" s="26"/>
      <c r="JCM980" s="26"/>
      <c r="JCN980" s="26"/>
      <c r="JCO980" s="26"/>
      <c r="JCP980" s="26"/>
      <c r="JCQ980" s="26"/>
      <c r="JCR980" s="26"/>
      <c r="JCS980" s="26"/>
      <c r="JCT980" s="26"/>
      <c r="JCU980" s="26"/>
      <c r="JCV980" s="26"/>
      <c r="JCW980" s="26"/>
      <c r="JCX980" s="26"/>
      <c r="JCY980" s="26"/>
      <c r="JCZ980" s="26"/>
      <c r="JDA980" s="26"/>
      <c r="JDB980" s="26"/>
      <c r="JDC980" s="26"/>
      <c r="JDD980" s="26"/>
      <c r="JDE980" s="26"/>
      <c r="JDF980" s="26"/>
      <c r="JDG980" s="26"/>
      <c r="JDH980" s="26"/>
      <c r="JDI980" s="26"/>
      <c r="JDJ980" s="26"/>
      <c r="JDK980" s="26"/>
      <c r="JDL980" s="26"/>
      <c r="JDM980" s="26"/>
      <c r="JDN980" s="26"/>
      <c r="JDO980" s="26"/>
      <c r="JDP980" s="26"/>
      <c r="JDQ980" s="26"/>
      <c r="JDR980" s="26"/>
      <c r="JDS980" s="26"/>
      <c r="JDT980" s="26"/>
      <c r="JDU980" s="26"/>
      <c r="JDV980" s="26"/>
      <c r="JDW980" s="26"/>
      <c r="JDX980" s="26"/>
      <c r="JDY980" s="26"/>
      <c r="JDZ980" s="26"/>
      <c r="JEA980" s="26"/>
      <c r="JEB980" s="26"/>
      <c r="JEC980" s="26"/>
      <c r="JED980" s="26"/>
      <c r="JEE980" s="26"/>
      <c r="JEF980" s="26"/>
      <c r="JEG980" s="26"/>
      <c r="JEH980" s="26"/>
      <c r="JEI980" s="26"/>
      <c r="JEJ980" s="26"/>
      <c r="JEK980" s="26"/>
      <c r="JEL980" s="26"/>
      <c r="JEM980" s="26"/>
      <c r="JEN980" s="26"/>
      <c r="JEO980" s="26"/>
      <c r="JEP980" s="26"/>
      <c r="JEQ980" s="26"/>
      <c r="JER980" s="26"/>
      <c r="JES980" s="26"/>
      <c r="JET980" s="26"/>
      <c r="JEU980" s="26"/>
      <c r="JEV980" s="26"/>
      <c r="JEW980" s="26"/>
      <c r="JEX980" s="26"/>
      <c r="JEY980" s="26"/>
      <c r="JEZ980" s="26"/>
      <c r="JFA980" s="26"/>
      <c r="JFB980" s="26"/>
      <c r="JFC980" s="26"/>
      <c r="JFD980" s="26"/>
      <c r="JFE980" s="26"/>
      <c r="JFF980" s="26"/>
      <c r="JFG980" s="26"/>
      <c r="JFH980" s="26"/>
      <c r="JFI980" s="26"/>
      <c r="JFJ980" s="26"/>
      <c r="JFK980" s="26"/>
      <c r="JFL980" s="26"/>
      <c r="JFM980" s="26"/>
      <c r="JFN980" s="26"/>
      <c r="JFO980" s="26"/>
      <c r="JFP980" s="26"/>
      <c r="JFQ980" s="26"/>
      <c r="JFR980" s="26"/>
      <c r="JFS980" s="26"/>
      <c r="JFT980" s="26"/>
      <c r="JFU980" s="26"/>
      <c r="JFV980" s="26"/>
      <c r="JFW980" s="26"/>
      <c r="JFX980" s="26"/>
      <c r="JFY980" s="26"/>
      <c r="JFZ980" s="26"/>
      <c r="JGA980" s="26"/>
      <c r="JGB980" s="26"/>
      <c r="JGC980" s="26"/>
      <c r="JGD980" s="26"/>
      <c r="JGE980" s="26"/>
      <c r="JGF980" s="26"/>
      <c r="JGG980" s="26"/>
      <c r="JGH980" s="26"/>
      <c r="JGI980" s="26"/>
      <c r="JGJ980" s="26"/>
      <c r="JGK980" s="26"/>
      <c r="JGL980" s="26"/>
      <c r="JGM980" s="26"/>
      <c r="JGN980" s="26"/>
      <c r="JGO980" s="26"/>
      <c r="JGP980" s="26"/>
      <c r="JGQ980" s="26"/>
      <c r="JGR980" s="26"/>
      <c r="JGS980" s="26"/>
      <c r="JGT980" s="26"/>
      <c r="JGU980" s="26"/>
      <c r="JGV980" s="26"/>
      <c r="JGW980" s="26"/>
      <c r="JGX980" s="26"/>
      <c r="JGY980" s="26"/>
      <c r="JGZ980" s="26"/>
      <c r="JHA980" s="26"/>
      <c r="JHB980" s="26"/>
      <c r="JHC980" s="26"/>
      <c r="JHD980" s="26"/>
      <c r="JHE980" s="26"/>
      <c r="JHF980" s="26"/>
      <c r="JHG980" s="26"/>
      <c r="JHH980" s="26"/>
      <c r="JHI980" s="26"/>
      <c r="JHJ980" s="26"/>
      <c r="JHK980" s="26"/>
      <c r="JHL980" s="26"/>
      <c r="JHM980" s="26"/>
      <c r="JHN980" s="26"/>
      <c r="JHO980" s="26"/>
      <c r="JHP980" s="26"/>
      <c r="JHQ980" s="26"/>
      <c r="JHR980" s="26"/>
      <c r="JHS980" s="26"/>
      <c r="JHT980" s="26"/>
      <c r="JHU980" s="26"/>
      <c r="JHV980" s="26"/>
      <c r="JHW980" s="26"/>
      <c r="JHX980" s="26"/>
      <c r="JHY980" s="26"/>
      <c r="JHZ980" s="26"/>
      <c r="JIA980" s="26"/>
      <c r="JIB980" s="26"/>
      <c r="JIC980" s="26"/>
      <c r="JID980" s="26"/>
      <c r="JIE980" s="26"/>
      <c r="JIF980" s="26"/>
      <c r="JIG980" s="26"/>
      <c r="JIH980" s="26"/>
      <c r="JII980" s="26"/>
      <c r="JIJ980" s="26"/>
      <c r="JIK980" s="26"/>
      <c r="JIL980" s="26"/>
      <c r="JIM980" s="26"/>
      <c r="JIN980" s="26"/>
      <c r="JIO980" s="26"/>
      <c r="JIP980" s="26"/>
      <c r="JIQ980" s="26"/>
      <c r="JIR980" s="26"/>
      <c r="JIS980" s="26"/>
      <c r="JIT980" s="26"/>
      <c r="JIU980" s="26"/>
      <c r="JIV980" s="26"/>
      <c r="JIW980" s="26"/>
      <c r="JIX980" s="26"/>
      <c r="JIY980" s="26"/>
      <c r="JIZ980" s="26"/>
      <c r="JJA980" s="26"/>
      <c r="JJB980" s="26"/>
      <c r="JJC980" s="26"/>
      <c r="JJD980" s="26"/>
      <c r="JJE980" s="26"/>
      <c r="JJF980" s="26"/>
      <c r="JJG980" s="26"/>
      <c r="JJH980" s="26"/>
      <c r="JJI980" s="26"/>
      <c r="JJJ980" s="26"/>
      <c r="JJK980" s="26"/>
      <c r="JJL980" s="26"/>
      <c r="JJM980" s="26"/>
      <c r="JJN980" s="26"/>
      <c r="JJO980" s="26"/>
      <c r="JJP980" s="26"/>
      <c r="JJQ980" s="26"/>
      <c r="JJR980" s="26"/>
      <c r="JJS980" s="26"/>
      <c r="JJT980" s="26"/>
      <c r="JJU980" s="26"/>
      <c r="JJV980" s="26"/>
      <c r="JJW980" s="26"/>
      <c r="JJX980" s="26"/>
      <c r="JJY980" s="26"/>
      <c r="JJZ980" s="26"/>
      <c r="JKA980" s="26"/>
      <c r="JKB980" s="26"/>
      <c r="JKC980" s="26"/>
      <c r="JKD980" s="26"/>
      <c r="JKE980" s="26"/>
      <c r="JKF980" s="26"/>
      <c r="JKG980" s="26"/>
      <c r="JKH980" s="26"/>
      <c r="JKI980" s="26"/>
      <c r="JKJ980" s="26"/>
      <c r="JKK980" s="26"/>
      <c r="JKL980" s="26"/>
      <c r="JKM980" s="26"/>
      <c r="JKN980" s="26"/>
      <c r="JKO980" s="26"/>
      <c r="JKP980" s="26"/>
      <c r="JKQ980" s="26"/>
      <c r="JKR980" s="26"/>
      <c r="JKS980" s="26"/>
      <c r="JKT980" s="26"/>
      <c r="JKU980" s="26"/>
      <c r="JKV980" s="26"/>
      <c r="JKW980" s="26"/>
      <c r="JKX980" s="26"/>
      <c r="JKY980" s="26"/>
      <c r="JKZ980" s="26"/>
      <c r="JLA980" s="26"/>
      <c r="JLB980" s="26"/>
      <c r="JLC980" s="26"/>
      <c r="JLD980" s="26"/>
      <c r="JLE980" s="26"/>
      <c r="JLF980" s="26"/>
      <c r="JLG980" s="26"/>
      <c r="JLH980" s="26"/>
      <c r="JLI980" s="26"/>
      <c r="JLJ980" s="26"/>
      <c r="JLK980" s="26"/>
      <c r="JLL980" s="26"/>
      <c r="JLM980" s="26"/>
      <c r="JLN980" s="26"/>
      <c r="JLO980" s="26"/>
      <c r="JLP980" s="26"/>
      <c r="JLQ980" s="26"/>
      <c r="JLR980" s="26"/>
      <c r="JLS980" s="26"/>
      <c r="JLT980" s="26"/>
      <c r="JLU980" s="26"/>
      <c r="JLV980" s="26"/>
      <c r="JLW980" s="26"/>
      <c r="JLX980" s="26"/>
      <c r="JLY980" s="26"/>
      <c r="JLZ980" s="26"/>
      <c r="JMA980" s="26"/>
      <c r="JMB980" s="26"/>
      <c r="JMC980" s="26"/>
      <c r="JMD980" s="26"/>
      <c r="JME980" s="26"/>
      <c r="JMF980" s="26"/>
      <c r="JMG980" s="26"/>
      <c r="JMH980" s="26"/>
      <c r="JMI980" s="26"/>
      <c r="JMJ980" s="26"/>
      <c r="JMK980" s="26"/>
      <c r="JML980" s="26"/>
      <c r="JMM980" s="26"/>
      <c r="JMN980" s="26"/>
      <c r="JMO980" s="26"/>
      <c r="JMP980" s="26"/>
      <c r="JMQ980" s="26"/>
      <c r="JMR980" s="26"/>
      <c r="JMS980" s="26"/>
      <c r="JMT980" s="26"/>
      <c r="JMU980" s="26"/>
      <c r="JMV980" s="26"/>
      <c r="JMW980" s="26"/>
      <c r="JMX980" s="26"/>
      <c r="JMY980" s="26"/>
      <c r="JMZ980" s="26"/>
      <c r="JNA980" s="26"/>
      <c r="JNB980" s="26"/>
      <c r="JNC980" s="26"/>
      <c r="JND980" s="26"/>
      <c r="JNE980" s="26"/>
      <c r="JNF980" s="26"/>
      <c r="JNG980" s="26"/>
      <c r="JNH980" s="26"/>
      <c r="JNI980" s="26"/>
      <c r="JNJ980" s="26"/>
      <c r="JNK980" s="26"/>
      <c r="JNL980" s="26"/>
      <c r="JNM980" s="26"/>
      <c r="JNN980" s="26"/>
      <c r="JNO980" s="26"/>
      <c r="JNP980" s="26"/>
      <c r="JNQ980" s="26"/>
      <c r="JNR980" s="26"/>
      <c r="JNS980" s="26"/>
      <c r="JNT980" s="26"/>
      <c r="JNU980" s="26"/>
      <c r="JNV980" s="26"/>
      <c r="JNW980" s="26"/>
      <c r="JNX980" s="26"/>
      <c r="JNY980" s="26"/>
      <c r="JNZ980" s="26"/>
      <c r="JOA980" s="26"/>
      <c r="JOB980" s="26"/>
      <c r="JOC980" s="26"/>
      <c r="JOD980" s="26"/>
      <c r="JOE980" s="26"/>
      <c r="JOF980" s="26"/>
      <c r="JOG980" s="26"/>
      <c r="JOH980" s="26"/>
      <c r="JOI980" s="26"/>
      <c r="JOJ980" s="26"/>
      <c r="JOK980" s="26"/>
      <c r="JOL980" s="26"/>
      <c r="JOM980" s="26"/>
      <c r="JON980" s="26"/>
      <c r="JOO980" s="26"/>
      <c r="JOP980" s="26"/>
      <c r="JOQ980" s="26"/>
      <c r="JOR980" s="26"/>
      <c r="JOS980" s="26"/>
      <c r="JOT980" s="26"/>
      <c r="JOU980" s="26"/>
      <c r="JOV980" s="26"/>
      <c r="JOW980" s="26"/>
      <c r="JOX980" s="26"/>
      <c r="JOY980" s="26"/>
      <c r="JOZ980" s="26"/>
      <c r="JPA980" s="26"/>
      <c r="JPB980" s="26"/>
      <c r="JPC980" s="26"/>
      <c r="JPD980" s="26"/>
      <c r="JPE980" s="26"/>
      <c r="JPF980" s="26"/>
      <c r="JPG980" s="26"/>
      <c r="JPH980" s="26"/>
      <c r="JPI980" s="26"/>
      <c r="JPJ980" s="26"/>
      <c r="JPK980" s="26"/>
      <c r="JPL980" s="26"/>
      <c r="JPM980" s="26"/>
      <c r="JPN980" s="26"/>
      <c r="JPO980" s="26"/>
      <c r="JPP980" s="26"/>
      <c r="JPQ980" s="26"/>
      <c r="JPR980" s="26"/>
      <c r="JPS980" s="26"/>
      <c r="JPT980" s="26"/>
      <c r="JPU980" s="26"/>
      <c r="JPV980" s="26"/>
      <c r="JPW980" s="26"/>
      <c r="JPX980" s="26"/>
      <c r="JPY980" s="26"/>
      <c r="JPZ980" s="26"/>
      <c r="JQA980" s="26"/>
      <c r="JQB980" s="26"/>
      <c r="JQC980" s="26"/>
      <c r="JQD980" s="26"/>
      <c r="JQE980" s="26"/>
      <c r="JQF980" s="26"/>
      <c r="JQG980" s="26"/>
      <c r="JQH980" s="26"/>
      <c r="JQI980" s="26"/>
      <c r="JQJ980" s="26"/>
      <c r="JQK980" s="26"/>
      <c r="JQL980" s="26"/>
      <c r="JQM980" s="26"/>
      <c r="JQN980" s="26"/>
      <c r="JQO980" s="26"/>
      <c r="JQP980" s="26"/>
      <c r="JQQ980" s="26"/>
      <c r="JQR980" s="26"/>
      <c r="JQS980" s="26"/>
      <c r="JQT980" s="26"/>
      <c r="JQU980" s="26"/>
      <c r="JQV980" s="26"/>
      <c r="JQW980" s="26"/>
      <c r="JQX980" s="26"/>
      <c r="JQY980" s="26"/>
      <c r="JQZ980" s="26"/>
      <c r="JRA980" s="26"/>
      <c r="JRB980" s="26"/>
      <c r="JRC980" s="26"/>
      <c r="JRD980" s="26"/>
      <c r="JRE980" s="26"/>
      <c r="JRF980" s="26"/>
      <c r="JRG980" s="26"/>
      <c r="JRH980" s="26"/>
      <c r="JRI980" s="26"/>
      <c r="JRJ980" s="26"/>
      <c r="JRK980" s="26"/>
      <c r="JRL980" s="26"/>
      <c r="JRM980" s="26"/>
      <c r="JRN980" s="26"/>
      <c r="JRO980" s="26"/>
      <c r="JRP980" s="26"/>
      <c r="JRQ980" s="26"/>
      <c r="JRR980" s="26"/>
      <c r="JRS980" s="26"/>
      <c r="JRT980" s="26"/>
      <c r="JRU980" s="26"/>
      <c r="JRV980" s="26"/>
      <c r="JRW980" s="26"/>
      <c r="JRX980" s="26"/>
      <c r="JRY980" s="26"/>
      <c r="JRZ980" s="26"/>
      <c r="JSA980" s="26"/>
      <c r="JSB980" s="26"/>
      <c r="JSC980" s="26"/>
      <c r="JSD980" s="26"/>
      <c r="JSE980" s="26"/>
      <c r="JSF980" s="26"/>
      <c r="JSG980" s="26"/>
      <c r="JSH980" s="26"/>
      <c r="JSI980" s="26"/>
      <c r="JSJ980" s="26"/>
      <c r="JSK980" s="26"/>
      <c r="JSL980" s="26"/>
      <c r="JSM980" s="26"/>
      <c r="JSN980" s="26"/>
      <c r="JSO980" s="26"/>
      <c r="JSP980" s="26"/>
      <c r="JSQ980" s="26"/>
      <c r="JSR980" s="26"/>
      <c r="JSS980" s="26"/>
      <c r="JST980" s="26"/>
      <c r="JSU980" s="26"/>
      <c r="JSV980" s="26"/>
      <c r="JSW980" s="26"/>
      <c r="JSX980" s="26"/>
      <c r="JSY980" s="26"/>
      <c r="JSZ980" s="26"/>
      <c r="JTA980" s="26"/>
      <c r="JTB980" s="26"/>
      <c r="JTC980" s="26"/>
      <c r="JTD980" s="26"/>
      <c r="JTE980" s="26"/>
      <c r="JTF980" s="26"/>
      <c r="JTG980" s="26"/>
      <c r="JTH980" s="26"/>
      <c r="JTI980" s="26"/>
      <c r="JTJ980" s="26"/>
      <c r="JTK980" s="26"/>
      <c r="JTL980" s="26"/>
      <c r="JTM980" s="26"/>
      <c r="JTN980" s="26"/>
      <c r="JTO980" s="26"/>
      <c r="JTP980" s="26"/>
      <c r="JTQ980" s="26"/>
      <c r="JTR980" s="26"/>
      <c r="JTS980" s="26"/>
      <c r="JTT980" s="26"/>
      <c r="JTU980" s="26"/>
      <c r="JTV980" s="26"/>
      <c r="JTW980" s="26"/>
      <c r="JTX980" s="26"/>
      <c r="JTY980" s="26"/>
      <c r="JTZ980" s="26"/>
      <c r="JUA980" s="26"/>
      <c r="JUB980" s="26"/>
      <c r="JUC980" s="26"/>
      <c r="JUD980" s="26"/>
      <c r="JUE980" s="26"/>
      <c r="JUF980" s="26"/>
      <c r="JUG980" s="26"/>
      <c r="JUH980" s="26"/>
      <c r="JUI980" s="26"/>
      <c r="JUJ980" s="26"/>
      <c r="JUK980" s="26"/>
      <c r="JUL980" s="26"/>
      <c r="JUM980" s="26"/>
      <c r="JUN980" s="26"/>
      <c r="JUO980" s="26"/>
      <c r="JUP980" s="26"/>
      <c r="JUQ980" s="26"/>
      <c r="JUR980" s="26"/>
      <c r="JUS980" s="26"/>
      <c r="JUT980" s="26"/>
      <c r="JUU980" s="26"/>
      <c r="JUV980" s="26"/>
      <c r="JUW980" s="26"/>
      <c r="JUX980" s="26"/>
      <c r="JUY980" s="26"/>
      <c r="JUZ980" s="26"/>
      <c r="JVA980" s="26"/>
      <c r="JVB980" s="26"/>
      <c r="JVC980" s="26"/>
      <c r="JVD980" s="26"/>
      <c r="JVE980" s="26"/>
      <c r="JVF980" s="26"/>
      <c r="JVG980" s="26"/>
      <c r="JVH980" s="26"/>
      <c r="JVI980" s="26"/>
      <c r="JVJ980" s="26"/>
      <c r="JVK980" s="26"/>
      <c r="JVL980" s="26"/>
      <c r="JVM980" s="26"/>
      <c r="JVN980" s="26"/>
      <c r="JVO980" s="26"/>
      <c r="JVP980" s="26"/>
      <c r="JVQ980" s="26"/>
      <c r="JVR980" s="26"/>
      <c r="JVS980" s="26"/>
      <c r="JVT980" s="26"/>
      <c r="JVU980" s="26"/>
      <c r="JVV980" s="26"/>
      <c r="JVW980" s="26"/>
      <c r="JVX980" s="26"/>
      <c r="JVY980" s="26"/>
      <c r="JVZ980" s="26"/>
      <c r="JWA980" s="26"/>
      <c r="JWB980" s="26"/>
      <c r="JWC980" s="26"/>
      <c r="JWD980" s="26"/>
      <c r="JWE980" s="26"/>
      <c r="JWF980" s="26"/>
      <c r="JWG980" s="26"/>
      <c r="JWH980" s="26"/>
      <c r="JWI980" s="26"/>
      <c r="JWJ980" s="26"/>
      <c r="JWK980" s="26"/>
      <c r="JWL980" s="26"/>
      <c r="JWM980" s="26"/>
      <c r="JWN980" s="26"/>
      <c r="JWO980" s="26"/>
      <c r="JWP980" s="26"/>
      <c r="JWQ980" s="26"/>
      <c r="JWR980" s="26"/>
      <c r="JWS980" s="26"/>
      <c r="JWT980" s="26"/>
      <c r="JWU980" s="26"/>
      <c r="JWV980" s="26"/>
      <c r="JWW980" s="26"/>
      <c r="JWX980" s="26"/>
      <c r="JWY980" s="26"/>
      <c r="JWZ980" s="26"/>
      <c r="JXA980" s="26"/>
      <c r="JXB980" s="26"/>
      <c r="JXC980" s="26"/>
      <c r="JXD980" s="26"/>
      <c r="JXE980" s="26"/>
      <c r="JXF980" s="26"/>
      <c r="JXG980" s="26"/>
      <c r="JXH980" s="26"/>
      <c r="JXI980" s="26"/>
      <c r="JXJ980" s="26"/>
      <c r="JXK980" s="26"/>
      <c r="JXL980" s="26"/>
      <c r="JXM980" s="26"/>
      <c r="JXN980" s="26"/>
      <c r="JXO980" s="26"/>
      <c r="JXP980" s="26"/>
      <c r="JXQ980" s="26"/>
      <c r="JXR980" s="26"/>
      <c r="JXS980" s="26"/>
      <c r="JXT980" s="26"/>
      <c r="JXU980" s="26"/>
      <c r="JXV980" s="26"/>
      <c r="JXW980" s="26"/>
      <c r="JXX980" s="26"/>
      <c r="JXY980" s="26"/>
      <c r="JXZ980" s="26"/>
      <c r="JYA980" s="26"/>
      <c r="JYB980" s="26"/>
      <c r="JYC980" s="26"/>
      <c r="JYD980" s="26"/>
      <c r="JYE980" s="26"/>
      <c r="JYF980" s="26"/>
      <c r="JYG980" s="26"/>
      <c r="JYH980" s="26"/>
      <c r="JYI980" s="26"/>
      <c r="JYJ980" s="26"/>
      <c r="JYK980" s="26"/>
      <c r="JYL980" s="26"/>
      <c r="JYM980" s="26"/>
      <c r="JYN980" s="26"/>
      <c r="JYO980" s="26"/>
      <c r="JYP980" s="26"/>
      <c r="JYQ980" s="26"/>
      <c r="JYR980" s="26"/>
      <c r="JYS980" s="26"/>
      <c r="JYT980" s="26"/>
      <c r="JYU980" s="26"/>
      <c r="JYV980" s="26"/>
      <c r="JYW980" s="26"/>
      <c r="JYX980" s="26"/>
      <c r="JYY980" s="26"/>
      <c r="JYZ980" s="26"/>
      <c r="JZA980" s="26"/>
      <c r="JZB980" s="26"/>
      <c r="JZC980" s="26"/>
      <c r="JZD980" s="26"/>
      <c r="JZE980" s="26"/>
      <c r="JZF980" s="26"/>
      <c r="JZG980" s="26"/>
      <c r="JZH980" s="26"/>
      <c r="JZI980" s="26"/>
      <c r="JZJ980" s="26"/>
      <c r="JZK980" s="26"/>
      <c r="JZL980" s="26"/>
      <c r="JZM980" s="26"/>
      <c r="JZN980" s="26"/>
      <c r="JZO980" s="26"/>
      <c r="JZP980" s="26"/>
      <c r="JZQ980" s="26"/>
      <c r="JZR980" s="26"/>
      <c r="JZS980" s="26"/>
      <c r="JZT980" s="26"/>
      <c r="JZU980" s="26"/>
      <c r="JZV980" s="26"/>
      <c r="JZW980" s="26"/>
      <c r="JZX980" s="26"/>
      <c r="JZY980" s="26"/>
      <c r="JZZ980" s="26"/>
      <c r="KAA980" s="26"/>
      <c r="KAB980" s="26"/>
      <c r="KAC980" s="26"/>
      <c r="KAD980" s="26"/>
      <c r="KAE980" s="26"/>
      <c r="KAF980" s="26"/>
      <c r="KAG980" s="26"/>
      <c r="KAH980" s="26"/>
      <c r="KAI980" s="26"/>
      <c r="KAJ980" s="26"/>
      <c r="KAK980" s="26"/>
      <c r="KAL980" s="26"/>
      <c r="KAM980" s="26"/>
      <c r="KAN980" s="26"/>
      <c r="KAO980" s="26"/>
      <c r="KAP980" s="26"/>
      <c r="KAQ980" s="26"/>
      <c r="KAR980" s="26"/>
      <c r="KAS980" s="26"/>
      <c r="KAT980" s="26"/>
      <c r="KAU980" s="26"/>
      <c r="KAV980" s="26"/>
      <c r="KAW980" s="26"/>
      <c r="KAX980" s="26"/>
      <c r="KAY980" s="26"/>
      <c r="KAZ980" s="26"/>
      <c r="KBA980" s="26"/>
      <c r="KBB980" s="26"/>
      <c r="KBC980" s="26"/>
      <c r="KBD980" s="26"/>
      <c r="KBE980" s="26"/>
      <c r="KBF980" s="26"/>
      <c r="KBG980" s="26"/>
      <c r="KBH980" s="26"/>
      <c r="KBI980" s="26"/>
      <c r="KBJ980" s="26"/>
      <c r="KBK980" s="26"/>
      <c r="KBL980" s="26"/>
      <c r="KBM980" s="26"/>
      <c r="KBN980" s="26"/>
      <c r="KBO980" s="26"/>
      <c r="KBP980" s="26"/>
      <c r="KBQ980" s="26"/>
      <c r="KBR980" s="26"/>
      <c r="KBS980" s="26"/>
      <c r="KBT980" s="26"/>
      <c r="KBU980" s="26"/>
      <c r="KBV980" s="26"/>
      <c r="KBW980" s="26"/>
      <c r="KBX980" s="26"/>
      <c r="KBY980" s="26"/>
      <c r="KBZ980" s="26"/>
      <c r="KCA980" s="26"/>
      <c r="KCB980" s="26"/>
      <c r="KCC980" s="26"/>
      <c r="KCD980" s="26"/>
      <c r="KCE980" s="26"/>
      <c r="KCF980" s="26"/>
      <c r="KCG980" s="26"/>
      <c r="KCH980" s="26"/>
      <c r="KCI980" s="26"/>
      <c r="KCJ980" s="26"/>
      <c r="KCK980" s="26"/>
      <c r="KCL980" s="26"/>
      <c r="KCM980" s="26"/>
      <c r="KCN980" s="26"/>
      <c r="KCO980" s="26"/>
      <c r="KCP980" s="26"/>
      <c r="KCQ980" s="26"/>
      <c r="KCR980" s="26"/>
      <c r="KCS980" s="26"/>
      <c r="KCT980" s="26"/>
      <c r="KCU980" s="26"/>
      <c r="KCV980" s="26"/>
      <c r="KCW980" s="26"/>
      <c r="KCX980" s="26"/>
      <c r="KCY980" s="26"/>
      <c r="KCZ980" s="26"/>
      <c r="KDA980" s="26"/>
      <c r="KDB980" s="26"/>
      <c r="KDC980" s="26"/>
      <c r="KDD980" s="26"/>
      <c r="KDE980" s="26"/>
      <c r="KDF980" s="26"/>
      <c r="KDG980" s="26"/>
      <c r="KDH980" s="26"/>
      <c r="KDI980" s="26"/>
      <c r="KDJ980" s="26"/>
      <c r="KDK980" s="26"/>
      <c r="KDL980" s="26"/>
      <c r="KDM980" s="26"/>
      <c r="KDN980" s="26"/>
      <c r="KDO980" s="26"/>
      <c r="KDP980" s="26"/>
      <c r="KDQ980" s="26"/>
      <c r="KDR980" s="26"/>
      <c r="KDS980" s="26"/>
      <c r="KDT980" s="26"/>
      <c r="KDU980" s="26"/>
      <c r="KDV980" s="26"/>
      <c r="KDW980" s="26"/>
      <c r="KDX980" s="26"/>
      <c r="KDY980" s="26"/>
      <c r="KDZ980" s="26"/>
      <c r="KEA980" s="26"/>
      <c r="KEB980" s="26"/>
      <c r="KEC980" s="26"/>
      <c r="KED980" s="26"/>
      <c r="KEE980" s="26"/>
      <c r="KEF980" s="26"/>
      <c r="KEG980" s="26"/>
      <c r="KEH980" s="26"/>
      <c r="KEI980" s="26"/>
      <c r="KEJ980" s="26"/>
      <c r="KEK980" s="26"/>
      <c r="KEL980" s="26"/>
      <c r="KEM980" s="26"/>
      <c r="KEN980" s="26"/>
      <c r="KEO980" s="26"/>
      <c r="KEP980" s="26"/>
      <c r="KEQ980" s="26"/>
      <c r="KER980" s="26"/>
      <c r="KES980" s="26"/>
      <c r="KET980" s="26"/>
      <c r="KEU980" s="26"/>
      <c r="KEV980" s="26"/>
      <c r="KEW980" s="26"/>
      <c r="KEX980" s="26"/>
      <c r="KEY980" s="26"/>
      <c r="KEZ980" s="26"/>
      <c r="KFA980" s="26"/>
      <c r="KFB980" s="26"/>
      <c r="KFC980" s="26"/>
      <c r="KFD980" s="26"/>
      <c r="KFE980" s="26"/>
      <c r="KFF980" s="26"/>
      <c r="KFG980" s="26"/>
      <c r="KFH980" s="26"/>
      <c r="KFI980" s="26"/>
      <c r="KFJ980" s="26"/>
      <c r="KFK980" s="26"/>
      <c r="KFL980" s="26"/>
      <c r="KFM980" s="26"/>
      <c r="KFN980" s="26"/>
      <c r="KFO980" s="26"/>
      <c r="KFP980" s="26"/>
      <c r="KFQ980" s="26"/>
      <c r="KFR980" s="26"/>
      <c r="KFS980" s="26"/>
      <c r="KFT980" s="26"/>
      <c r="KFU980" s="26"/>
      <c r="KFV980" s="26"/>
      <c r="KFW980" s="26"/>
      <c r="KFX980" s="26"/>
      <c r="KFY980" s="26"/>
      <c r="KFZ980" s="26"/>
      <c r="KGA980" s="26"/>
      <c r="KGB980" s="26"/>
      <c r="KGC980" s="26"/>
      <c r="KGD980" s="26"/>
      <c r="KGE980" s="26"/>
      <c r="KGF980" s="26"/>
      <c r="KGG980" s="26"/>
      <c r="KGH980" s="26"/>
      <c r="KGI980" s="26"/>
      <c r="KGJ980" s="26"/>
      <c r="KGK980" s="26"/>
      <c r="KGL980" s="26"/>
      <c r="KGM980" s="26"/>
      <c r="KGN980" s="26"/>
      <c r="KGO980" s="26"/>
      <c r="KGP980" s="26"/>
      <c r="KGQ980" s="26"/>
      <c r="KGR980" s="26"/>
      <c r="KGS980" s="26"/>
      <c r="KGT980" s="26"/>
      <c r="KGU980" s="26"/>
      <c r="KGV980" s="26"/>
      <c r="KGW980" s="26"/>
      <c r="KGX980" s="26"/>
      <c r="KGY980" s="26"/>
      <c r="KGZ980" s="26"/>
      <c r="KHA980" s="26"/>
      <c r="KHB980" s="26"/>
      <c r="KHC980" s="26"/>
      <c r="KHD980" s="26"/>
      <c r="KHE980" s="26"/>
      <c r="KHF980" s="26"/>
      <c r="KHG980" s="26"/>
      <c r="KHH980" s="26"/>
      <c r="KHI980" s="26"/>
      <c r="KHJ980" s="26"/>
      <c r="KHK980" s="26"/>
      <c r="KHL980" s="26"/>
      <c r="KHM980" s="26"/>
      <c r="KHN980" s="26"/>
      <c r="KHO980" s="26"/>
      <c r="KHP980" s="26"/>
      <c r="KHQ980" s="26"/>
      <c r="KHR980" s="26"/>
      <c r="KHS980" s="26"/>
      <c r="KHT980" s="26"/>
      <c r="KHU980" s="26"/>
      <c r="KHV980" s="26"/>
      <c r="KHW980" s="26"/>
      <c r="KHX980" s="26"/>
      <c r="KHY980" s="26"/>
      <c r="KHZ980" s="26"/>
      <c r="KIA980" s="26"/>
      <c r="KIB980" s="26"/>
      <c r="KIC980" s="26"/>
      <c r="KID980" s="26"/>
      <c r="KIE980" s="26"/>
      <c r="KIF980" s="26"/>
      <c r="KIG980" s="26"/>
      <c r="KIH980" s="26"/>
      <c r="KII980" s="26"/>
      <c r="KIJ980" s="26"/>
      <c r="KIK980" s="26"/>
      <c r="KIL980" s="26"/>
      <c r="KIM980" s="26"/>
      <c r="KIN980" s="26"/>
      <c r="KIO980" s="26"/>
      <c r="KIP980" s="26"/>
      <c r="KIQ980" s="26"/>
      <c r="KIR980" s="26"/>
      <c r="KIS980" s="26"/>
      <c r="KIT980" s="26"/>
      <c r="KIU980" s="26"/>
      <c r="KIV980" s="26"/>
      <c r="KIW980" s="26"/>
      <c r="KIX980" s="26"/>
      <c r="KIY980" s="26"/>
      <c r="KIZ980" s="26"/>
      <c r="KJA980" s="26"/>
      <c r="KJB980" s="26"/>
      <c r="KJC980" s="26"/>
      <c r="KJD980" s="26"/>
      <c r="KJE980" s="26"/>
      <c r="KJF980" s="26"/>
      <c r="KJG980" s="26"/>
      <c r="KJH980" s="26"/>
      <c r="KJI980" s="26"/>
      <c r="KJJ980" s="26"/>
      <c r="KJK980" s="26"/>
      <c r="KJL980" s="26"/>
      <c r="KJM980" s="26"/>
      <c r="KJN980" s="26"/>
      <c r="KJO980" s="26"/>
      <c r="KJP980" s="26"/>
      <c r="KJQ980" s="26"/>
      <c r="KJR980" s="26"/>
      <c r="KJS980" s="26"/>
      <c r="KJT980" s="26"/>
      <c r="KJU980" s="26"/>
      <c r="KJV980" s="26"/>
      <c r="KJW980" s="26"/>
      <c r="KJX980" s="26"/>
      <c r="KJY980" s="26"/>
      <c r="KJZ980" s="26"/>
      <c r="KKA980" s="26"/>
      <c r="KKB980" s="26"/>
      <c r="KKC980" s="26"/>
      <c r="KKD980" s="26"/>
      <c r="KKE980" s="26"/>
      <c r="KKF980" s="26"/>
      <c r="KKG980" s="26"/>
      <c r="KKH980" s="26"/>
      <c r="KKI980" s="26"/>
      <c r="KKJ980" s="26"/>
      <c r="KKK980" s="26"/>
      <c r="KKL980" s="26"/>
      <c r="KKM980" s="26"/>
      <c r="KKN980" s="26"/>
      <c r="KKO980" s="26"/>
      <c r="KKP980" s="26"/>
      <c r="KKQ980" s="26"/>
      <c r="KKR980" s="26"/>
      <c r="KKS980" s="26"/>
      <c r="KKT980" s="26"/>
      <c r="KKU980" s="26"/>
      <c r="KKV980" s="26"/>
      <c r="KKW980" s="26"/>
      <c r="KKX980" s="26"/>
      <c r="KKY980" s="26"/>
      <c r="KKZ980" s="26"/>
      <c r="KLA980" s="26"/>
      <c r="KLB980" s="26"/>
      <c r="KLC980" s="26"/>
      <c r="KLD980" s="26"/>
      <c r="KLE980" s="26"/>
      <c r="KLF980" s="26"/>
      <c r="KLG980" s="26"/>
      <c r="KLH980" s="26"/>
      <c r="KLI980" s="26"/>
      <c r="KLJ980" s="26"/>
      <c r="KLK980" s="26"/>
      <c r="KLL980" s="26"/>
      <c r="KLM980" s="26"/>
      <c r="KLN980" s="26"/>
      <c r="KLO980" s="26"/>
      <c r="KLP980" s="26"/>
      <c r="KLQ980" s="26"/>
      <c r="KLR980" s="26"/>
      <c r="KLS980" s="26"/>
      <c r="KLT980" s="26"/>
      <c r="KLU980" s="26"/>
      <c r="KLV980" s="26"/>
      <c r="KLW980" s="26"/>
      <c r="KLX980" s="26"/>
      <c r="KLY980" s="26"/>
      <c r="KLZ980" s="26"/>
      <c r="KMA980" s="26"/>
      <c r="KMB980" s="26"/>
      <c r="KMC980" s="26"/>
      <c r="KMD980" s="26"/>
      <c r="KME980" s="26"/>
      <c r="KMF980" s="26"/>
      <c r="KMG980" s="26"/>
      <c r="KMH980" s="26"/>
      <c r="KMI980" s="26"/>
      <c r="KMJ980" s="26"/>
      <c r="KMK980" s="26"/>
      <c r="KML980" s="26"/>
      <c r="KMM980" s="26"/>
      <c r="KMN980" s="26"/>
      <c r="KMO980" s="26"/>
      <c r="KMP980" s="26"/>
      <c r="KMQ980" s="26"/>
      <c r="KMR980" s="26"/>
      <c r="KMS980" s="26"/>
      <c r="KMT980" s="26"/>
      <c r="KMU980" s="26"/>
      <c r="KMV980" s="26"/>
      <c r="KMW980" s="26"/>
      <c r="KMX980" s="26"/>
      <c r="KMY980" s="26"/>
      <c r="KMZ980" s="26"/>
      <c r="KNA980" s="26"/>
      <c r="KNB980" s="26"/>
      <c r="KNC980" s="26"/>
      <c r="KND980" s="26"/>
      <c r="KNE980" s="26"/>
      <c r="KNF980" s="26"/>
      <c r="KNG980" s="26"/>
      <c r="KNH980" s="26"/>
      <c r="KNI980" s="26"/>
      <c r="KNJ980" s="26"/>
      <c r="KNK980" s="26"/>
      <c r="KNL980" s="26"/>
      <c r="KNM980" s="26"/>
      <c r="KNN980" s="26"/>
      <c r="KNO980" s="26"/>
      <c r="KNP980" s="26"/>
      <c r="KNQ980" s="26"/>
      <c r="KNR980" s="26"/>
      <c r="KNS980" s="26"/>
      <c r="KNT980" s="26"/>
      <c r="KNU980" s="26"/>
      <c r="KNV980" s="26"/>
      <c r="KNW980" s="26"/>
      <c r="KNX980" s="26"/>
      <c r="KNY980" s="26"/>
      <c r="KNZ980" s="26"/>
      <c r="KOA980" s="26"/>
      <c r="KOB980" s="26"/>
      <c r="KOC980" s="26"/>
      <c r="KOD980" s="26"/>
      <c r="KOE980" s="26"/>
      <c r="KOF980" s="26"/>
      <c r="KOG980" s="26"/>
      <c r="KOH980" s="26"/>
      <c r="KOI980" s="26"/>
      <c r="KOJ980" s="26"/>
      <c r="KOK980" s="26"/>
      <c r="KOL980" s="26"/>
      <c r="KOM980" s="26"/>
      <c r="KON980" s="26"/>
      <c r="KOO980" s="26"/>
      <c r="KOP980" s="26"/>
      <c r="KOQ980" s="26"/>
      <c r="KOR980" s="26"/>
      <c r="KOS980" s="26"/>
      <c r="KOT980" s="26"/>
      <c r="KOU980" s="26"/>
      <c r="KOV980" s="26"/>
      <c r="KOW980" s="26"/>
      <c r="KOX980" s="26"/>
      <c r="KOY980" s="26"/>
      <c r="KOZ980" s="26"/>
      <c r="KPA980" s="26"/>
      <c r="KPB980" s="26"/>
      <c r="KPC980" s="26"/>
      <c r="KPD980" s="26"/>
      <c r="KPE980" s="26"/>
      <c r="KPF980" s="26"/>
      <c r="KPG980" s="26"/>
      <c r="KPH980" s="26"/>
      <c r="KPI980" s="26"/>
      <c r="KPJ980" s="26"/>
      <c r="KPK980" s="26"/>
      <c r="KPL980" s="26"/>
      <c r="KPM980" s="26"/>
      <c r="KPN980" s="26"/>
      <c r="KPO980" s="26"/>
      <c r="KPP980" s="26"/>
      <c r="KPQ980" s="26"/>
      <c r="KPR980" s="26"/>
      <c r="KPS980" s="26"/>
      <c r="KPT980" s="26"/>
      <c r="KPU980" s="26"/>
      <c r="KPV980" s="26"/>
      <c r="KPW980" s="26"/>
      <c r="KPX980" s="26"/>
      <c r="KPY980" s="26"/>
      <c r="KPZ980" s="26"/>
      <c r="KQA980" s="26"/>
      <c r="KQB980" s="26"/>
      <c r="KQC980" s="26"/>
      <c r="KQD980" s="26"/>
      <c r="KQE980" s="26"/>
      <c r="KQF980" s="26"/>
      <c r="KQG980" s="26"/>
      <c r="KQH980" s="26"/>
      <c r="KQI980" s="26"/>
      <c r="KQJ980" s="26"/>
      <c r="KQK980" s="26"/>
      <c r="KQL980" s="26"/>
      <c r="KQM980" s="26"/>
      <c r="KQN980" s="26"/>
      <c r="KQO980" s="26"/>
      <c r="KQP980" s="26"/>
      <c r="KQQ980" s="26"/>
      <c r="KQR980" s="26"/>
      <c r="KQS980" s="26"/>
      <c r="KQT980" s="26"/>
      <c r="KQU980" s="26"/>
      <c r="KQV980" s="26"/>
      <c r="KQW980" s="26"/>
      <c r="KQX980" s="26"/>
      <c r="KQY980" s="26"/>
      <c r="KQZ980" s="26"/>
      <c r="KRA980" s="26"/>
      <c r="KRB980" s="26"/>
      <c r="KRC980" s="26"/>
      <c r="KRD980" s="26"/>
      <c r="KRE980" s="26"/>
      <c r="KRF980" s="26"/>
      <c r="KRG980" s="26"/>
      <c r="KRH980" s="26"/>
      <c r="KRI980" s="26"/>
      <c r="KRJ980" s="26"/>
      <c r="KRK980" s="26"/>
      <c r="KRL980" s="26"/>
      <c r="KRM980" s="26"/>
      <c r="KRN980" s="26"/>
      <c r="KRO980" s="26"/>
      <c r="KRP980" s="26"/>
      <c r="KRQ980" s="26"/>
      <c r="KRR980" s="26"/>
      <c r="KRS980" s="26"/>
      <c r="KRT980" s="26"/>
      <c r="KRU980" s="26"/>
      <c r="KRV980" s="26"/>
      <c r="KRW980" s="26"/>
      <c r="KRX980" s="26"/>
      <c r="KRY980" s="26"/>
      <c r="KRZ980" s="26"/>
      <c r="KSA980" s="26"/>
      <c r="KSB980" s="26"/>
      <c r="KSC980" s="26"/>
      <c r="KSD980" s="26"/>
      <c r="KSE980" s="26"/>
      <c r="KSF980" s="26"/>
      <c r="KSG980" s="26"/>
      <c r="KSH980" s="26"/>
      <c r="KSI980" s="26"/>
      <c r="KSJ980" s="26"/>
      <c r="KSK980" s="26"/>
      <c r="KSL980" s="26"/>
      <c r="KSM980" s="26"/>
      <c r="KSN980" s="26"/>
      <c r="KSO980" s="26"/>
      <c r="KSP980" s="26"/>
      <c r="KSQ980" s="26"/>
      <c r="KSR980" s="26"/>
      <c r="KSS980" s="26"/>
      <c r="KST980" s="26"/>
      <c r="KSU980" s="26"/>
      <c r="KSV980" s="26"/>
      <c r="KSW980" s="26"/>
      <c r="KSX980" s="26"/>
      <c r="KSY980" s="26"/>
      <c r="KSZ980" s="26"/>
      <c r="KTA980" s="26"/>
      <c r="KTB980" s="26"/>
      <c r="KTC980" s="26"/>
      <c r="KTD980" s="26"/>
      <c r="KTE980" s="26"/>
      <c r="KTF980" s="26"/>
      <c r="KTG980" s="26"/>
      <c r="KTH980" s="26"/>
      <c r="KTI980" s="26"/>
      <c r="KTJ980" s="26"/>
      <c r="KTK980" s="26"/>
      <c r="KTL980" s="26"/>
      <c r="KTM980" s="26"/>
      <c r="KTN980" s="26"/>
      <c r="KTO980" s="26"/>
      <c r="KTP980" s="26"/>
      <c r="KTQ980" s="26"/>
      <c r="KTR980" s="26"/>
      <c r="KTS980" s="26"/>
      <c r="KTT980" s="26"/>
      <c r="KTU980" s="26"/>
      <c r="KTV980" s="26"/>
      <c r="KTW980" s="26"/>
      <c r="KTX980" s="26"/>
      <c r="KTY980" s="26"/>
      <c r="KTZ980" s="26"/>
      <c r="KUA980" s="26"/>
      <c r="KUB980" s="26"/>
      <c r="KUC980" s="26"/>
      <c r="KUD980" s="26"/>
      <c r="KUE980" s="26"/>
      <c r="KUF980" s="26"/>
      <c r="KUG980" s="26"/>
      <c r="KUH980" s="26"/>
      <c r="KUI980" s="26"/>
      <c r="KUJ980" s="26"/>
      <c r="KUK980" s="26"/>
      <c r="KUL980" s="26"/>
      <c r="KUM980" s="26"/>
      <c r="KUN980" s="26"/>
      <c r="KUO980" s="26"/>
      <c r="KUP980" s="26"/>
      <c r="KUQ980" s="26"/>
      <c r="KUR980" s="26"/>
      <c r="KUS980" s="26"/>
      <c r="KUT980" s="26"/>
      <c r="KUU980" s="26"/>
      <c r="KUV980" s="26"/>
      <c r="KUW980" s="26"/>
      <c r="KUX980" s="26"/>
      <c r="KUY980" s="26"/>
      <c r="KUZ980" s="26"/>
      <c r="KVA980" s="26"/>
      <c r="KVB980" s="26"/>
      <c r="KVC980" s="26"/>
      <c r="KVD980" s="26"/>
      <c r="KVE980" s="26"/>
      <c r="KVF980" s="26"/>
      <c r="KVG980" s="26"/>
      <c r="KVH980" s="26"/>
      <c r="KVI980" s="26"/>
      <c r="KVJ980" s="26"/>
      <c r="KVK980" s="26"/>
      <c r="KVL980" s="26"/>
      <c r="KVM980" s="26"/>
      <c r="KVN980" s="26"/>
      <c r="KVO980" s="26"/>
      <c r="KVP980" s="26"/>
      <c r="KVQ980" s="26"/>
      <c r="KVR980" s="26"/>
      <c r="KVS980" s="26"/>
      <c r="KVT980" s="26"/>
      <c r="KVU980" s="26"/>
      <c r="KVV980" s="26"/>
      <c r="KVW980" s="26"/>
      <c r="KVX980" s="26"/>
      <c r="KVY980" s="26"/>
      <c r="KVZ980" s="26"/>
      <c r="KWA980" s="26"/>
      <c r="KWB980" s="26"/>
      <c r="KWC980" s="26"/>
      <c r="KWD980" s="26"/>
      <c r="KWE980" s="26"/>
      <c r="KWF980" s="26"/>
      <c r="KWG980" s="26"/>
      <c r="KWH980" s="26"/>
      <c r="KWI980" s="26"/>
      <c r="KWJ980" s="26"/>
      <c r="KWK980" s="26"/>
      <c r="KWL980" s="26"/>
      <c r="KWM980" s="26"/>
      <c r="KWN980" s="26"/>
      <c r="KWO980" s="26"/>
      <c r="KWP980" s="26"/>
      <c r="KWQ980" s="26"/>
      <c r="KWR980" s="26"/>
      <c r="KWS980" s="26"/>
      <c r="KWT980" s="26"/>
      <c r="KWU980" s="26"/>
      <c r="KWV980" s="26"/>
      <c r="KWW980" s="26"/>
      <c r="KWX980" s="26"/>
      <c r="KWY980" s="26"/>
      <c r="KWZ980" s="26"/>
      <c r="KXA980" s="26"/>
      <c r="KXB980" s="26"/>
      <c r="KXC980" s="26"/>
      <c r="KXD980" s="26"/>
      <c r="KXE980" s="26"/>
      <c r="KXF980" s="26"/>
      <c r="KXG980" s="26"/>
      <c r="KXH980" s="26"/>
      <c r="KXI980" s="26"/>
      <c r="KXJ980" s="26"/>
      <c r="KXK980" s="26"/>
      <c r="KXL980" s="26"/>
      <c r="KXM980" s="26"/>
      <c r="KXN980" s="26"/>
      <c r="KXO980" s="26"/>
      <c r="KXP980" s="26"/>
      <c r="KXQ980" s="26"/>
      <c r="KXR980" s="26"/>
      <c r="KXS980" s="26"/>
      <c r="KXT980" s="26"/>
      <c r="KXU980" s="26"/>
      <c r="KXV980" s="26"/>
      <c r="KXW980" s="26"/>
      <c r="KXX980" s="26"/>
      <c r="KXY980" s="26"/>
      <c r="KXZ980" s="26"/>
      <c r="KYA980" s="26"/>
      <c r="KYB980" s="26"/>
      <c r="KYC980" s="26"/>
      <c r="KYD980" s="26"/>
      <c r="KYE980" s="26"/>
      <c r="KYF980" s="26"/>
      <c r="KYG980" s="26"/>
      <c r="KYH980" s="26"/>
      <c r="KYI980" s="26"/>
      <c r="KYJ980" s="26"/>
      <c r="KYK980" s="26"/>
      <c r="KYL980" s="26"/>
      <c r="KYM980" s="26"/>
      <c r="KYN980" s="26"/>
      <c r="KYO980" s="26"/>
      <c r="KYP980" s="26"/>
      <c r="KYQ980" s="26"/>
      <c r="KYR980" s="26"/>
      <c r="KYS980" s="26"/>
      <c r="KYT980" s="26"/>
      <c r="KYU980" s="26"/>
      <c r="KYV980" s="26"/>
      <c r="KYW980" s="26"/>
      <c r="KYX980" s="26"/>
      <c r="KYY980" s="26"/>
      <c r="KYZ980" s="26"/>
      <c r="KZA980" s="26"/>
      <c r="KZB980" s="26"/>
      <c r="KZC980" s="26"/>
      <c r="KZD980" s="26"/>
      <c r="KZE980" s="26"/>
      <c r="KZF980" s="26"/>
      <c r="KZG980" s="26"/>
      <c r="KZH980" s="26"/>
      <c r="KZI980" s="26"/>
      <c r="KZJ980" s="26"/>
      <c r="KZK980" s="26"/>
      <c r="KZL980" s="26"/>
      <c r="KZM980" s="26"/>
      <c r="KZN980" s="26"/>
      <c r="KZO980" s="26"/>
      <c r="KZP980" s="26"/>
      <c r="KZQ980" s="26"/>
      <c r="KZR980" s="26"/>
      <c r="KZS980" s="26"/>
      <c r="KZT980" s="26"/>
      <c r="KZU980" s="26"/>
      <c r="KZV980" s="26"/>
      <c r="KZW980" s="26"/>
      <c r="KZX980" s="26"/>
      <c r="KZY980" s="26"/>
      <c r="KZZ980" s="26"/>
      <c r="LAA980" s="26"/>
      <c r="LAB980" s="26"/>
      <c r="LAC980" s="26"/>
      <c r="LAD980" s="26"/>
      <c r="LAE980" s="26"/>
      <c r="LAF980" s="26"/>
      <c r="LAG980" s="26"/>
      <c r="LAH980" s="26"/>
      <c r="LAI980" s="26"/>
      <c r="LAJ980" s="26"/>
      <c r="LAK980" s="26"/>
      <c r="LAL980" s="26"/>
      <c r="LAM980" s="26"/>
      <c r="LAN980" s="26"/>
      <c r="LAO980" s="26"/>
      <c r="LAP980" s="26"/>
      <c r="LAQ980" s="26"/>
      <c r="LAR980" s="26"/>
      <c r="LAS980" s="26"/>
      <c r="LAT980" s="26"/>
      <c r="LAU980" s="26"/>
      <c r="LAV980" s="26"/>
      <c r="LAW980" s="26"/>
      <c r="LAX980" s="26"/>
      <c r="LAY980" s="26"/>
      <c r="LAZ980" s="26"/>
      <c r="LBA980" s="26"/>
      <c r="LBB980" s="26"/>
      <c r="LBC980" s="26"/>
      <c r="LBD980" s="26"/>
      <c r="LBE980" s="26"/>
      <c r="LBF980" s="26"/>
      <c r="LBG980" s="26"/>
      <c r="LBH980" s="26"/>
      <c r="LBI980" s="26"/>
      <c r="LBJ980" s="26"/>
      <c r="LBK980" s="26"/>
      <c r="LBL980" s="26"/>
      <c r="LBM980" s="26"/>
      <c r="LBN980" s="26"/>
      <c r="LBO980" s="26"/>
      <c r="LBP980" s="26"/>
      <c r="LBQ980" s="26"/>
      <c r="LBR980" s="26"/>
      <c r="LBS980" s="26"/>
      <c r="LBT980" s="26"/>
      <c r="LBU980" s="26"/>
      <c r="LBV980" s="26"/>
      <c r="LBW980" s="26"/>
      <c r="LBX980" s="26"/>
      <c r="LBY980" s="26"/>
      <c r="LBZ980" s="26"/>
      <c r="LCA980" s="26"/>
      <c r="LCB980" s="26"/>
      <c r="LCC980" s="26"/>
      <c r="LCD980" s="26"/>
      <c r="LCE980" s="26"/>
      <c r="LCF980" s="26"/>
      <c r="LCG980" s="26"/>
      <c r="LCH980" s="26"/>
      <c r="LCI980" s="26"/>
      <c r="LCJ980" s="26"/>
      <c r="LCK980" s="26"/>
      <c r="LCL980" s="26"/>
      <c r="LCM980" s="26"/>
      <c r="LCN980" s="26"/>
      <c r="LCO980" s="26"/>
      <c r="LCP980" s="26"/>
      <c r="LCQ980" s="26"/>
      <c r="LCR980" s="26"/>
      <c r="LCS980" s="26"/>
      <c r="LCT980" s="26"/>
      <c r="LCU980" s="26"/>
      <c r="LCV980" s="26"/>
      <c r="LCW980" s="26"/>
      <c r="LCX980" s="26"/>
      <c r="LCY980" s="26"/>
      <c r="LCZ980" s="26"/>
      <c r="LDA980" s="26"/>
      <c r="LDB980" s="26"/>
      <c r="LDC980" s="26"/>
      <c r="LDD980" s="26"/>
      <c r="LDE980" s="26"/>
      <c r="LDF980" s="26"/>
      <c r="LDG980" s="26"/>
      <c r="LDH980" s="26"/>
      <c r="LDI980" s="26"/>
      <c r="LDJ980" s="26"/>
      <c r="LDK980" s="26"/>
      <c r="LDL980" s="26"/>
      <c r="LDM980" s="26"/>
      <c r="LDN980" s="26"/>
      <c r="LDO980" s="26"/>
      <c r="LDP980" s="26"/>
      <c r="LDQ980" s="26"/>
      <c r="LDR980" s="26"/>
      <c r="LDS980" s="26"/>
      <c r="LDT980" s="26"/>
      <c r="LDU980" s="26"/>
      <c r="LDV980" s="26"/>
      <c r="LDW980" s="26"/>
      <c r="LDX980" s="26"/>
      <c r="LDY980" s="26"/>
      <c r="LDZ980" s="26"/>
      <c r="LEA980" s="26"/>
      <c r="LEB980" s="26"/>
      <c r="LEC980" s="26"/>
      <c r="LED980" s="26"/>
      <c r="LEE980" s="26"/>
      <c r="LEF980" s="26"/>
      <c r="LEG980" s="26"/>
      <c r="LEH980" s="26"/>
      <c r="LEI980" s="26"/>
      <c r="LEJ980" s="26"/>
      <c r="LEK980" s="26"/>
      <c r="LEL980" s="26"/>
      <c r="LEM980" s="26"/>
      <c r="LEN980" s="26"/>
      <c r="LEO980" s="26"/>
      <c r="LEP980" s="26"/>
      <c r="LEQ980" s="26"/>
      <c r="LER980" s="26"/>
      <c r="LES980" s="26"/>
      <c r="LET980" s="26"/>
      <c r="LEU980" s="26"/>
      <c r="LEV980" s="26"/>
      <c r="LEW980" s="26"/>
      <c r="LEX980" s="26"/>
      <c r="LEY980" s="26"/>
      <c r="LEZ980" s="26"/>
      <c r="LFA980" s="26"/>
      <c r="LFB980" s="26"/>
      <c r="LFC980" s="26"/>
      <c r="LFD980" s="26"/>
      <c r="LFE980" s="26"/>
      <c r="LFF980" s="26"/>
      <c r="LFG980" s="26"/>
      <c r="LFH980" s="26"/>
      <c r="LFI980" s="26"/>
      <c r="LFJ980" s="26"/>
      <c r="LFK980" s="26"/>
      <c r="LFL980" s="26"/>
      <c r="LFM980" s="26"/>
      <c r="LFN980" s="26"/>
      <c r="LFO980" s="26"/>
      <c r="LFP980" s="26"/>
      <c r="LFQ980" s="26"/>
      <c r="LFR980" s="26"/>
      <c r="LFS980" s="26"/>
      <c r="LFT980" s="26"/>
      <c r="LFU980" s="26"/>
      <c r="LFV980" s="26"/>
      <c r="LFW980" s="26"/>
      <c r="LFX980" s="26"/>
      <c r="LFY980" s="26"/>
      <c r="LFZ980" s="26"/>
      <c r="LGA980" s="26"/>
      <c r="LGB980" s="26"/>
      <c r="LGC980" s="26"/>
      <c r="LGD980" s="26"/>
      <c r="LGE980" s="26"/>
      <c r="LGF980" s="26"/>
      <c r="LGG980" s="26"/>
      <c r="LGH980" s="26"/>
      <c r="LGI980" s="26"/>
      <c r="LGJ980" s="26"/>
      <c r="LGK980" s="26"/>
      <c r="LGL980" s="26"/>
      <c r="LGM980" s="26"/>
      <c r="LGN980" s="26"/>
      <c r="LGO980" s="26"/>
      <c r="LGP980" s="26"/>
      <c r="LGQ980" s="26"/>
      <c r="LGR980" s="26"/>
      <c r="LGS980" s="26"/>
      <c r="LGT980" s="26"/>
      <c r="LGU980" s="26"/>
      <c r="LGV980" s="26"/>
      <c r="LGW980" s="26"/>
      <c r="LGX980" s="26"/>
      <c r="LGY980" s="26"/>
      <c r="LGZ980" s="26"/>
      <c r="LHA980" s="26"/>
      <c r="LHB980" s="26"/>
      <c r="LHC980" s="26"/>
      <c r="LHD980" s="26"/>
      <c r="LHE980" s="26"/>
      <c r="LHF980" s="26"/>
      <c r="LHG980" s="26"/>
      <c r="LHH980" s="26"/>
      <c r="LHI980" s="26"/>
      <c r="LHJ980" s="26"/>
      <c r="LHK980" s="26"/>
      <c r="LHL980" s="26"/>
      <c r="LHM980" s="26"/>
      <c r="LHN980" s="26"/>
      <c r="LHO980" s="26"/>
      <c r="LHP980" s="26"/>
      <c r="LHQ980" s="26"/>
      <c r="LHR980" s="26"/>
      <c r="LHS980" s="26"/>
      <c r="LHT980" s="26"/>
      <c r="LHU980" s="26"/>
      <c r="LHV980" s="26"/>
      <c r="LHW980" s="26"/>
      <c r="LHX980" s="26"/>
      <c r="LHY980" s="26"/>
      <c r="LHZ980" s="26"/>
      <c r="LIA980" s="26"/>
      <c r="LIB980" s="26"/>
      <c r="LIC980" s="26"/>
      <c r="LID980" s="26"/>
      <c r="LIE980" s="26"/>
      <c r="LIF980" s="26"/>
      <c r="LIG980" s="26"/>
      <c r="LIH980" s="26"/>
      <c r="LII980" s="26"/>
      <c r="LIJ980" s="26"/>
      <c r="LIK980" s="26"/>
      <c r="LIL980" s="26"/>
      <c r="LIM980" s="26"/>
      <c r="LIN980" s="26"/>
      <c r="LIO980" s="26"/>
      <c r="LIP980" s="26"/>
      <c r="LIQ980" s="26"/>
      <c r="LIR980" s="26"/>
      <c r="LIS980" s="26"/>
      <c r="LIT980" s="26"/>
      <c r="LIU980" s="26"/>
      <c r="LIV980" s="26"/>
      <c r="LIW980" s="26"/>
      <c r="LIX980" s="26"/>
      <c r="LIY980" s="26"/>
      <c r="LIZ980" s="26"/>
      <c r="LJA980" s="26"/>
      <c r="LJB980" s="26"/>
      <c r="LJC980" s="26"/>
      <c r="LJD980" s="26"/>
      <c r="LJE980" s="26"/>
      <c r="LJF980" s="26"/>
      <c r="LJG980" s="26"/>
      <c r="LJH980" s="26"/>
      <c r="LJI980" s="26"/>
      <c r="LJJ980" s="26"/>
      <c r="LJK980" s="26"/>
      <c r="LJL980" s="26"/>
      <c r="LJM980" s="26"/>
      <c r="LJN980" s="26"/>
      <c r="LJO980" s="26"/>
      <c r="LJP980" s="26"/>
      <c r="LJQ980" s="26"/>
      <c r="LJR980" s="26"/>
      <c r="LJS980" s="26"/>
      <c r="LJT980" s="26"/>
      <c r="LJU980" s="26"/>
      <c r="LJV980" s="26"/>
      <c r="LJW980" s="26"/>
      <c r="LJX980" s="26"/>
      <c r="LJY980" s="26"/>
      <c r="LJZ980" s="26"/>
      <c r="LKA980" s="26"/>
      <c r="LKB980" s="26"/>
      <c r="LKC980" s="26"/>
      <c r="LKD980" s="26"/>
      <c r="LKE980" s="26"/>
      <c r="LKF980" s="26"/>
      <c r="LKG980" s="26"/>
      <c r="LKH980" s="26"/>
      <c r="LKI980" s="26"/>
      <c r="LKJ980" s="26"/>
      <c r="LKK980" s="26"/>
      <c r="LKL980" s="26"/>
      <c r="LKM980" s="26"/>
      <c r="LKN980" s="26"/>
      <c r="LKO980" s="26"/>
      <c r="LKP980" s="26"/>
      <c r="LKQ980" s="26"/>
      <c r="LKR980" s="26"/>
      <c r="LKS980" s="26"/>
      <c r="LKT980" s="26"/>
      <c r="LKU980" s="26"/>
      <c r="LKV980" s="26"/>
      <c r="LKW980" s="26"/>
      <c r="LKX980" s="26"/>
      <c r="LKY980" s="26"/>
      <c r="LKZ980" s="26"/>
      <c r="LLA980" s="26"/>
      <c r="LLB980" s="26"/>
      <c r="LLC980" s="26"/>
      <c r="LLD980" s="26"/>
      <c r="LLE980" s="26"/>
      <c r="LLF980" s="26"/>
      <c r="LLG980" s="26"/>
      <c r="LLH980" s="26"/>
      <c r="LLI980" s="26"/>
      <c r="LLJ980" s="26"/>
      <c r="LLK980" s="26"/>
      <c r="LLL980" s="26"/>
      <c r="LLM980" s="26"/>
      <c r="LLN980" s="26"/>
      <c r="LLO980" s="26"/>
      <c r="LLP980" s="26"/>
      <c r="LLQ980" s="26"/>
      <c r="LLR980" s="26"/>
      <c r="LLS980" s="26"/>
      <c r="LLT980" s="26"/>
      <c r="LLU980" s="26"/>
      <c r="LLV980" s="26"/>
      <c r="LLW980" s="26"/>
      <c r="LLX980" s="26"/>
      <c r="LLY980" s="26"/>
      <c r="LLZ980" s="26"/>
      <c r="LMA980" s="26"/>
      <c r="LMB980" s="26"/>
      <c r="LMC980" s="26"/>
      <c r="LMD980" s="26"/>
      <c r="LME980" s="26"/>
      <c r="LMF980" s="26"/>
      <c r="LMG980" s="26"/>
      <c r="LMH980" s="26"/>
      <c r="LMI980" s="26"/>
      <c r="LMJ980" s="26"/>
      <c r="LMK980" s="26"/>
      <c r="LML980" s="26"/>
      <c r="LMM980" s="26"/>
      <c r="LMN980" s="26"/>
      <c r="LMO980" s="26"/>
      <c r="LMP980" s="26"/>
      <c r="LMQ980" s="26"/>
      <c r="LMR980" s="26"/>
      <c r="LMS980" s="26"/>
      <c r="LMT980" s="26"/>
      <c r="LMU980" s="26"/>
      <c r="LMV980" s="26"/>
      <c r="LMW980" s="26"/>
      <c r="LMX980" s="26"/>
      <c r="LMY980" s="26"/>
      <c r="LMZ980" s="26"/>
      <c r="LNA980" s="26"/>
      <c r="LNB980" s="26"/>
      <c r="LNC980" s="26"/>
      <c r="LND980" s="26"/>
      <c r="LNE980" s="26"/>
      <c r="LNF980" s="26"/>
      <c r="LNG980" s="26"/>
      <c r="LNH980" s="26"/>
      <c r="LNI980" s="26"/>
      <c r="LNJ980" s="26"/>
      <c r="LNK980" s="26"/>
      <c r="LNL980" s="26"/>
      <c r="LNM980" s="26"/>
      <c r="LNN980" s="26"/>
      <c r="LNO980" s="26"/>
      <c r="LNP980" s="26"/>
      <c r="LNQ980" s="26"/>
      <c r="LNR980" s="26"/>
      <c r="LNS980" s="26"/>
      <c r="LNT980" s="26"/>
      <c r="LNU980" s="26"/>
      <c r="LNV980" s="26"/>
      <c r="LNW980" s="26"/>
      <c r="LNX980" s="26"/>
      <c r="LNY980" s="26"/>
      <c r="LNZ980" s="26"/>
      <c r="LOA980" s="26"/>
      <c r="LOB980" s="26"/>
      <c r="LOC980" s="26"/>
      <c r="LOD980" s="26"/>
      <c r="LOE980" s="26"/>
      <c r="LOF980" s="26"/>
      <c r="LOG980" s="26"/>
      <c r="LOH980" s="26"/>
      <c r="LOI980" s="26"/>
      <c r="LOJ980" s="26"/>
      <c r="LOK980" s="26"/>
      <c r="LOL980" s="26"/>
      <c r="LOM980" s="26"/>
      <c r="LON980" s="26"/>
      <c r="LOO980" s="26"/>
      <c r="LOP980" s="26"/>
      <c r="LOQ980" s="26"/>
      <c r="LOR980" s="26"/>
      <c r="LOS980" s="26"/>
      <c r="LOT980" s="26"/>
      <c r="LOU980" s="26"/>
      <c r="LOV980" s="26"/>
      <c r="LOW980" s="26"/>
      <c r="LOX980" s="26"/>
      <c r="LOY980" s="26"/>
      <c r="LOZ980" s="26"/>
      <c r="LPA980" s="26"/>
      <c r="LPB980" s="26"/>
      <c r="LPC980" s="26"/>
      <c r="LPD980" s="26"/>
      <c r="LPE980" s="26"/>
      <c r="LPF980" s="26"/>
      <c r="LPG980" s="26"/>
      <c r="LPH980" s="26"/>
      <c r="LPI980" s="26"/>
      <c r="LPJ980" s="26"/>
      <c r="LPK980" s="26"/>
      <c r="LPL980" s="26"/>
      <c r="LPM980" s="26"/>
      <c r="LPN980" s="26"/>
      <c r="LPO980" s="26"/>
      <c r="LPP980" s="26"/>
      <c r="LPQ980" s="26"/>
      <c r="LPR980" s="26"/>
      <c r="LPS980" s="26"/>
      <c r="LPT980" s="26"/>
      <c r="LPU980" s="26"/>
      <c r="LPV980" s="26"/>
      <c r="LPW980" s="26"/>
      <c r="LPX980" s="26"/>
      <c r="LPY980" s="26"/>
      <c r="LPZ980" s="26"/>
      <c r="LQA980" s="26"/>
      <c r="LQB980" s="26"/>
      <c r="LQC980" s="26"/>
      <c r="LQD980" s="26"/>
      <c r="LQE980" s="26"/>
      <c r="LQF980" s="26"/>
      <c r="LQG980" s="26"/>
      <c r="LQH980" s="26"/>
      <c r="LQI980" s="26"/>
      <c r="LQJ980" s="26"/>
      <c r="LQK980" s="26"/>
      <c r="LQL980" s="26"/>
      <c r="LQM980" s="26"/>
      <c r="LQN980" s="26"/>
      <c r="LQO980" s="26"/>
      <c r="LQP980" s="26"/>
      <c r="LQQ980" s="26"/>
      <c r="LQR980" s="26"/>
      <c r="LQS980" s="26"/>
      <c r="LQT980" s="26"/>
      <c r="LQU980" s="26"/>
      <c r="LQV980" s="26"/>
      <c r="LQW980" s="26"/>
      <c r="LQX980" s="26"/>
      <c r="LQY980" s="26"/>
      <c r="LQZ980" s="26"/>
      <c r="LRA980" s="26"/>
      <c r="LRB980" s="26"/>
      <c r="LRC980" s="26"/>
      <c r="LRD980" s="26"/>
      <c r="LRE980" s="26"/>
      <c r="LRF980" s="26"/>
      <c r="LRG980" s="26"/>
      <c r="LRH980" s="26"/>
      <c r="LRI980" s="26"/>
      <c r="LRJ980" s="26"/>
      <c r="LRK980" s="26"/>
      <c r="LRL980" s="26"/>
      <c r="LRM980" s="26"/>
      <c r="LRN980" s="26"/>
      <c r="LRO980" s="26"/>
      <c r="LRP980" s="26"/>
      <c r="LRQ980" s="26"/>
      <c r="LRR980" s="26"/>
      <c r="LRS980" s="26"/>
      <c r="LRT980" s="26"/>
      <c r="LRU980" s="26"/>
      <c r="LRV980" s="26"/>
      <c r="LRW980" s="26"/>
      <c r="LRX980" s="26"/>
      <c r="LRY980" s="26"/>
      <c r="LRZ980" s="26"/>
      <c r="LSA980" s="26"/>
      <c r="LSB980" s="26"/>
      <c r="LSC980" s="26"/>
      <c r="LSD980" s="26"/>
      <c r="LSE980" s="26"/>
      <c r="LSF980" s="26"/>
      <c r="LSG980" s="26"/>
      <c r="LSH980" s="26"/>
      <c r="LSI980" s="26"/>
      <c r="LSJ980" s="26"/>
      <c r="LSK980" s="26"/>
      <c r="LSL980" s="26"/>
      <c r="LSM980" s="26"/>
      <c r="LSN980" s="26"/>
      <c r="LSO980" s="26"/>
      <c r="LSP980" s="26"/>
      <c r="LSQ980" s="26"/>
      <c r="LSR980" s="26"/>
      <c r="LSS980" s="26"/>
      <c r="LST980" s="26"/>
      <c r="LSU980" s="26"/>
      <c r="LSV980" s="26"/>
      <c r="LSW980" s="26"/>
      <c r="LSX980" s="26"/>
      <c r="LSY980" s="26"/>
      <c r="LSZ980" s="26"/>
      <c r="LTA980" s="26"/>
      <c r="LTB980" s="26"/>
      <c r="LTC980" s="26"/>
      <c r="LTD980" s="26"/>
      <c r="LTE980" s="26"/>
      <c r="LTF980" s="26"/>
      <c r="LTG980" s="26"/>
      <c r="LTH980" s="26"/>
      <c r="LTI980" s="26"/>
      <c r="LTJ980" s="26"/>
      <c r="LTK980" s="26"/>
      <c r="LTL980" s="26"/>
      <c r="LTM980" s="26"/>
      <c r="LTN980" s="26"/>
      <c r="LTO980" s="26"/>
      <c r="LTP980" s="26"/>
      <c r="LTQ980" s="26"/>
      <c r="LTR980" s="26"/>
      <c r="LTS980" s="26"/>
      <c r="LTT980" s="26"/>
      <c r="LTU980" s="26"/>
      <c r="LTV980" s="26"/>
      <c r="LTW980" s="26"/>
      <c r="LTX980" s="26"/>
      <c r="LTY980" s="26"/>
      <c r="LTZ980" s="26"/>
      <c r="LUA980" s="26"/>
      <c r="LUB980" s="26"/>
      <c r="LUC980" s="26"/>
      <c r="LUD980" s="26"/>
      <c r="LUE980" s="26"/>
      <c r="LUF980" s="26"/>
      <c r="LUG980" s="26"/>
      <c r="LUH980" s="26"/>
      <c r="LUI980" s="26"/>
      <c r="LUJ980" s="26"/>
      <c r="LUK980" s="26"/>
      <c r="LUL980" s="26"/>
      <c r="LUM980" s="26"/>
      <c r="LUN980" s="26"/>
      <c r="LUO980" s="26"/>
      <c r="LUP980" s="26"/>
      <c r="LUQ980" s="26"/>
      <c r="LUR980" s="26"/>
      <c r="LUS980" s="26"/>
      <c r="LUT980" s="26"/>
      <c r="LUU980" s="26"/>
      <c r="LUV980" s="26"/>
      <c r="LUW980" s="26"/>
      <c r="LUX980" s="26"/>
      <c r="LUY980" s="26"/>
      <c r="LUZ980" s="26"/>
      <c r="LVA980" s="26"/>
      <c r="LVB980" s="26"/>
      <c r="LVC980" s="26"/>
      <c r="LVD980" s="26"/>
      <c r="LVE980" s="26"/>
      <c r="LVF980" s="26"/>
      <c r="LVG980" s="26"/>
      <c r="LVH980" s="26"/>
      <c r="LVI980" s="26"/>
      <c r="LVJ980" s="26"/>
      <c r="LVK980" s="26"/>
      <c r="LVL980" s="26"/>
      <c r="LVM980" s="26"/>
      <c r="LVN980" s="26"/>
      <c r="LVO980" s="26"/>
      <c r="LVP980" s="26"/>
      <c r="LVQ980" s="26"/>
      <c r="LVR980" s="26"/>
      <c r="LVS980" s="26"/>
      <c r="LVT980" s="26"/>
      <c r="LVU980" s="26"/>
      <c r="LVV980" s="26"/>
      <c r="LVW980" s="26"/>
      <c r="LVX980" s="26"/>
      <c r="LVY980" s="26"/>
      <c r="LVZ980" s="26"/>
      <c r="LWA980" s="26"/>
      <c r="LWB980" s="26"/>
      <c r="LWC980" s="26"/>
      <c r="LWD980" s="26"/>
      <c r="LWE980" s="26"/>
      <c r="LWF980" s="26"/>
      <c r="LWG980" s="26"/>
      <c r="LWH980" s="26"/>
      <c r="LWI980" s="26"/>
      <c r="LWJ980" s="26"/>
      <c r="LWK980" s="26"/>
      <c r="LWL980" s="26"/>
      <c r="LWM980" s="26"/>
      <c r="LWN980" s="26"/>
      <c r="LWO980" s="26"/>
      <c r="LWP980" s="26"/>
      <c r="LWQ980" s="26"/>
      <c r="LWR980" s="26"/>
      <c r="LWS980" s="26"/>
      <c r="LWT980" s="26"/>
      <c r="LWU980" s="26"/>
      <c r="LWV980" s="26"/>
      <c r="LWW980" s="26"/>
      <c r="LWX980" s="26"/>
      <c r="LWY980" s="26"/>
      <c r="LWZ980" s="26"/>
      <c r="LXA980" s="26"/>
      <c r="LXB980" s="26"/>
      <c r="LXC980" s="26"/>
      <c r="LXD980" s="26"/>
      <c r="LXE980" s="26"/>
      <c r="LXF980" s="26"/>
      <c r="LXG980" s="26"/>
      <c r="LXH980" s="26"/>
      <c r="LXI980" s="26"/>
      <c r="LXJ980" s="26"/>
      <c r="LXK980" s="26"/>
      <c r="LXL980" s="26"/>
      <c r="LXM980" s="26"/>
      <c r="LXN980" s="26"/>
      <c r="LXO980" s="26"/>
      <c r="LXP980" s="26"/>
      <c r="LXQ980" s="26"/>
      <c r="LXR980" s="26"/>
      <c r="LXS980" s="26"/>
      <c r="LXT980" s="26"/>
      <c r="LXU980" s="26"/>
      <c r="LXV980" s="26"/>
      <c r="LXW980" s="26"/>
      <c r="LXX980" s="26"/>
      <c r="LXY980" s="26"/>
      <c r="LXZ980" s="26"/>
      <c r="LYA980" s="26"/>
      <c r="LYB980" s="26"/>
      <c r="LYC980" s="26"/>
      <c r="LYD980" s="26"/>
      <c r="LYE980" s="26"/>
      <c r="LYF980" s="26"/>
      <c r="LYG980" s="26"/>
      <c r="LYH980" s="26"/>
      <c r="LYI980" s="26"/>
      <c r="LYJ980" s="26"/>
      <c r="LYK980" s="26"/>
      <c r="LYL980" s="26"/>
      <c r="LYM980" s="26"/>
      <c r="LYN980" s="26"/>
      <c r="LYO980" s="26"/>
      <c r="LYP980" s="26"/>
      <c r="LYQ980" s="26"/>
      <c r="LYR980" s="26"/>
      <c r="LYS980" s="26"/>
      <c r="LYT980" s="26"/>
      <c r="LYU980" s="26"/>
      <c r="LYV980" s="26"/>
      <c r="LYW980" s="26"/>
      <c r="LYX980" s="26"/>
      <c r="LYY980" s="26"/>
      <c r="LYZ980" s="26"/>
      <c r="LZA980" s="26"/>
      <c r="LZB980" s="26"/>
      <c r="LZC980" s="26"/>
      <c r="LZD980" s="26"/>
      <c r="LZE980" s="26"/>
      <c r="LZF980" s="26"/>
      <c r="LZG980" s="26"/>
      <c r="LZH980" s="26"/>
      <c r="LZI980" s="26"/>
      <c r="LZJ980" s="26"/>
      <c r="LZK980" s="26"/>
      <c r="LZL980" s="26"/>
      <c r="LZM980" s="26"/>
      <c r="LZN980" s="26"/>
      <c r="LZO980" s="26"/>
      <c r="LZP980" s="26"/>
      <c r="LZQ980" s="26"/>
      <c r="LZR980" s="26"/>
      <c r="LZS980" s="26"/>
      <c r="LZT980" s="26"/>
      <c r="LZU980" s="26"/>
      <c r="LZV980" s="26"/>
      <c r="LZW980" s="26"/>
      <c r="LZX980" s="26"/>
      <c r="LZY980" s="26"/>
      <c r="LZZ980" s="26"/>
      <c r="MAA980" s="26"/>
      <c r="MAB980" s="26"/>
      <c r="MAC980" s="26"/>
      <c r="MAD980" s="26"/>
      <c r="MAE980" s="26"/>
      <c r="MAF980" s="26"/>
      <c r="MAG980" s="26"/>
      <c r="MAH980" s="26"/>
      <c r="MAI980" s="26"/>
      <c r="MAJ980" s="26"/>
      <c r="MAK980" s="26"/>
      <c r="MAL980" s="26"/>
      <c r="MAM980" s="26"/>
      <c r="MAN980" s="26"/>
      <c r="MAO980" s="26"/>
      <c r="MAP980" s="26"/>
      <c r="MAQ980" s="26"/>
      <c r="MAR980" s="26"/>
      <c r="MAS980" s="26"/>
      <c r="MAT980" s="26"/>
      <c r="MAU980" s="26"/>
      <c r="MAV980" s="26"/>
      <c r="MAW980" s="26"/>
      <c r="MAX980" s="26"/>
      <c r="MAY980" s="26"/>
      <c r="MAZ980" s="26"/>
      <c r="MBA980" s="26"/>
      <c r="MBB980" s="26"/>
      <c r="MBC980" s="26"/>
      <c r="MBD980" s="26"/>
      <c r="MBE980" s="26"/>
      <c r="MBF980" s="26"/>
      <c r="MBG980" s="26"/>
      <c r="MBH980" s="26"/>
      <c r="MBI980" s="26"/>
      <c r="MBJ980" s="26"/>
      <c r="MBK980" s="26"/>
      <c r="MBL980" s="26"/>
      <c r="MBM980" s="26"/>
      <c r="MBN980" s="26"/>
      <c r="MBO980" s="26"/>
      <c r="MBP980" s="26"/>
      <c r="MBQ980" s="26"/>
      <c r="MBR980" s="26"/>
      <c r="MBS980" s="26"/>
      <c r="MBT980" s="26"/>
      <c r="MBU980" s="26"/>
      <c r="MBV980" s="26"/>
      <c r="MBW980" s="26"/>
      <c r="MBX980" s="26"/>
      <c r="MBY980" s="26"/>
      <c r="MBZ980" s="26"/>
      <c r="MCA980" s="26"/>
      <c r="MCB980" s="26"/>
      <c r="MCC980" s="26"/>
      <c r="MCD980" s="26"/>
      <c r="MCE980" s="26"/>
      <c r="MCF980" s="26"/>
      <c r="MCG980" s="26"/>
      <c r="MCH980" s="26"/>
      <c r="MCI980" s="26"/>
      <c r="MCJ980" s="26"/>
      <c r="MCK980" s="26"/>
      <c r="MCL980" s="26"/>
      <c r="MCM980" s="26"/>
      <c r="MCN980" s="26"/>
      <c r="MCO980" s="26"/>
      <c r="MCP980" s="26"/>
      <c r="MCQ980" s="26"/>
      <c r="MCR980" s="26"/>
      <c r="MCS980" s="26"/>
      <c r="MCT980" s="26"/>
      <c r="MCU980" s="26"/>
      <c r="MCV980" s="26"/>
      <c r="MCW980" s="26"/>
      <c r="MCX980" s="26"/>
      <c r="MCY980" s="26"/>
      <c r="MCZ980" s="26"/>
      <c r="MDA980" s="26"/>
      <c r="MDB980" s="26"/>
      <c r="MDC980" s="26"/>
      <c r="MDD980" s="26"/>
      <c r="MDE980" s="26"/>
      <c r="MDF980" s="26"/>
      <c r="MDG980" s="26"/>
      <c r="MDH980" s="26"/>
      <c r="MDI980" s="26"/>
      <c r="MDJ980" s="26"/>
      <c r="MDK980" s="26"/>
      <c r="MDL980" s="26"/>
      <c r="MDM980" s="26"/>
      <c r="MDN980" s="26"/>
      <c r="MDO980" s="26"/>
      <c r="MDP980" s="26"/>
      <c r="MDQ980" s="26"/>
      <c r="MDR980" s="26"/>
      <c r="MDS980" s="26"/>
      <c r="MDT980" s="26"/>
      <c r="MDU980" s="26"/>
      <c r="MDV980" s="26"/>
      <c r="MDW980" s="26"/>
      <c r="MDX980" s="26"/>
      <c r="MDY980" s="26"/>
      <c r="MDZ980" s="26"/>
      <c r="MEA980" s="26"/>
      <c r="MEB980" s="26"/>
      <c r="MEC980" s="26"/>
      <c r="MED980" s="26"/>
      <c r="MEE980" s="26"/>
      <c r="MEF980" s="26"/>
      <c r="MEG980" s="26"/>
      <c r="MEH980" s="26"/>
      <c r="MEI980" s="26"/>
      <c r="MEJ980" s="26"/>
      <c r="MEK980" s="26"/>
      <c r="MEL980" s="26"/>
      <c r="MEM980" s="26"/>
      <c r="MEN980" s="26"/>
      <c r="MEO980" s="26"/>
      <c r="MEP980" s="26"/>
      <c r="MEQ980" s="26"/>
      <c r="MER980" s="26"/>
      <c r="MES980" s="26"/>
      <c r="MET980" s="26"/>
      <c r="MEU980" s="26"/>
      <c r="MEV980" s="26"/>
      <c r="MEW980" s="26"/>
      <c r="MEX980" s="26"/>
      <c r="MEY980" s="26"/>
      <c r="MEZ980" s="26"/>
      <c r="MFA980" s="26"/>
      <c r="MFB980" s="26"/>
      <c r="MFC980" s="26"/>
      <c r="MFD980" s="26"/>
      <c r="MFE980" s="26"/>
      <c r="MFF980" s="26"/>
      <c r="MFG980" s="26"/>
      <c r="MFH980" s="26"/>
      <c r="MFI980" s="26"/>
      <c r="MFJ980" s="26"/>
      <c r="MFK980" s="26"/>
      <c r="MFL980" s="26"/>
      <c r="MFM980" s="26"/>
      <c r="MFN980" s="26"/>
      <c r="MFO980" s="26"/>
      <c r="MFP980" s="26"/>
      <c r="MFQ980" s="26"/>
      <c r="MFR980" s="26"/>
      <c r="MFS980" s="26"/>
      <c r="MFT980" s="26"/>
      <c r="MFU980" s="26"/>
      <c r="MFV980" s="26"/>
      <c r="MFW980" s="26"/>
      <c r="MFX980" s="26"/>
      <c r="MFY980" s="26"/>
      <c r="MFZ980" s="26"/>
      <c r="MGA980" s="26"/>
      <c r="MGB980" s="26"/>
      <c r="MGC980" s="26"/>
      <c r="MGD980" s="26"/>
      <c r="MGE980" s="26"/>
      <c r="MGF980" s="26"/>
      <c r="MGG980" s="26"/>
      <c r="MGH980" s="26"/>
      <c r="MGI980" s="26"/>
      <c r="MGJ980" s="26"/>
      <c r="MGK980" s="26"/>
      <c r="MGL980" s="26"/>
      <c r="MGM980" s="26"/>
      <c r="MGN980" s="26"/>
      <c r="MGO980" s="26"/>
      <c r="MGP980" s="26"/>
      <c r="MGQ980" s="26"/>
      <c r="MGR980" s="26"/>
      <c r="MGS980" s="26"/>
      <c r="MGT980" s="26"/>
      <c r="MGU980" s="26"/>
      <c r="MGV980" s="26"/>
      <c r="MGW980" s="26"/>
      <c r="MGX980" s="26"/>
      <c r="MGY980" s="26"/>
      <c r="MGZ980" s="26"/>
      <c r="MHA980" s="26"/>
      <c r="MHB980" s="26"/>
      <c r="MHC980" s="26"/>
      <c r="MHD980" s="26"/>
      <c r="MHE980" s="26"/>
      <c r="MHF980" s="26"/>
      <c r="MHG980" s="26"/>
      <c r="MHH980" s="26"/>
      <c r="MHI980" s="26"/>
      <c r="MHJ980" s="26"/>
      <c r="MHK980" s="26"/>
      <c r="MHL980" s="26"/>
      <c r="MHM980" s="26"/>
      <c r="MHN980" s="26"/>
      <c r="MHO980" s="26"/>
      <c r="MHP980" s="26"/>
      <c r="MHQ980" s="26"/>
      <c r="MHR980" s="26"/>
      <c r="MHS980" s="26"/>
      <c r="MHT980" s="26"/>
      <c r="MHU980" s="26"/>
      <c r="MHV980" s="26"/>
      <c r="MHW980" s="26"/>
      <c r="MHX980" s="26"/>
      <c r="MHY980" s="26"/>
      <c r="MHZ980" s="26"/>
      <c r="MIA980" s="26"/>
      <c r="MIB980" s="26"/>
      <c r="MIC980" s="26"/>
      <c r="MID980" s="26"/>
      <c r="MIE980" s="26"/>
      <c r="MIF980" s="26"/>
      <c r="MIG980" s="26"/>
      <c r="MIH980" s="26"/>
      <c r="MII980" s="26"/>
      <c r="MIJ980" s="26"/>
      <c r="MIK980" s="26"/>
      <c r="MIL980" s="26"/>
      <c r="MIM980" s="26"/>
      <c r="MIN980" s="26"/>
      <c r="MIO980" s="26"/>
      <c r="MIP980" s="26"/>
      <c r="MIQ980" s="26"/>
      <c r="MIR980" s="26"/>
      <c r="MIS980" s="26"/>
      <c r="MIT980" s="26"/>
      <c r="MIU980" s="26"/>
      <c r="MIV980" s="26"/>
      <c r="MIW980" s="26"/>
      <c r="MIX980" s="26"/>
      <c r="MIY980" s="26"/>
      <c r="MIZ980" s="26"/>
      <c r="MJA980" s="26"/>
      <c r="MJB980" s="26"/>
      <c r="MJC980" s="26"/>
      <c r="MJD980" s="26"/>
      <c r="MJE980" s="26"/>
      <c r="MJF980" s="26"/>
      <c r="MJG980" s="26"/>
      <c r="MJH980" s="26"/>
      <c r="MJI980" s="26"/>
      <c r="MJJ980" s="26"/>
      <c r="MJK980" s="26"/>
      <c r="MJL980" s="26"/>
      <c r="MJM980" s="26"/>
      <c r="MJN980" s="26"/>
      <c r="MJO980" s="26"/>
      <c r="MJP980" s="26"/>
      <c r="MJQ980" s="26"/>
      <c r="MJR980" s="26"/>
      <c r="MJS980" s="26"/>
      <c r="MJT980" s="26"/>
      <c r="MJU980" s="26"/>
      <c r="MJV980" s="26"/>
      <c r="MJW980" s="26"/>
      <c r="MJX980" s="26"/>
      <c r="MJY980" s="26"/>
      <c r="MJZ980" s="26"/>
      <c r="MKA980" s="26"/>
      <c r="MKB980" s="26"/>
      <c r="MKC980" s="26"/>
      <c r="MKD980" s="26"/>
      <c r="MKE980" s="26"/>
      <c r="MKF980" s="26"/>
      <c r="MKG980" s="26"/>
      <c r="MKH980" s="26"/>
      <c r="MKI980" s="26"/>
      <c r="MKJ980" s="26"/>
      <c r="MKK980" s="26"/>
      <c r="MKL980" s="26"/>
      <c r="MKM980" s="26"/>
      <c r="MKN980" s="26"/>
      <c r="MKO980" s="26"/>
      <c r="MKP980" s="26"/>
      <c r="MKQ980" s="26"/>
      <c r="MKR980" s="26"/>
      <c r="MKS980" s="26"/>
      <c r="MKT980" s="26"/>
      <c r="MKU980" s="26"/>
      <c r="MKV980" s="26"/>
      <c r="MKW980" s="26"/>
      <c r="MKX980" s="26"/>
      <c r="MKY980" s="26"/>
      <c r="MKZ980" s="26"/>
      <c r="MLA980" s="26"/>
      <c r="MLB980" s="26"/>
      <c r="MLC980" s="26"/>
      <c r="MLD980" s="26"/>
      <c r="MLE980" s="26"/>
      <c r="MLF980" s="26"/>
      <c r="MLG980" s="26"/>
      <c r="MLH980" s="26"/>
      <c r="MLI980" s="26"/>
      <c r="MLJ980" s="26"/>
      <c r="MLK980" s="26"/>
      <c r="MLL980" s="26"/>
      <c r="MLM980" s="26"/>
      <c r="MLN980" s="26"/>
      <c r="MLO980" s="26"/>
      <c r="MLP980" s="26"/>
      <c r="MLQ980" s="26"/>
      <c r="MLR980" s="26"/>
      <c r="MLS980" s="26"/>
      <c r="MLT980" s="26"/>
      <c r="MLU980" s="26"/>
      <c r="MLV980" s="26"/>
      <c r="MLW980" s="26"/>
      <c r="MLX980" s="26"/>
      <c r="MLY980" s="26"/>
      <c r="MLZ980" s="26"/>
      <c r="MMA980" s="26"/>
      <c r="MMB980" s="26"/>
      <c r="MMC980" s="26"/>
      <c r="MMD980" s="26"/>
      <c r="MME980" s="26"/>
      <c r="MMF980" s="26"/>
      <c r="MMG980" s="26"/>
      <c r="MMH980" s="26"/>
      <c r="MMI980" s="26"/>
      <c r="MMJ980" s="26"/>
      <c r="MMK980" s="26"/>
      <c r="MML980" s="26"/>
      <c r="MMM980" s="26"/>
      <c r="MMN980" s="26"/>
      <c r="MMO980" s="26"/>
      <c r="MMP980" s="26"/>
      <c r="MMQ980" s="26"/>
      <c r="MMR980" s="26"/>
      <c r="MMS980" s="26"/>
      <c r="MMT980" s="26"/>
      <c r="MMU980" s="26"/>
      <c r="MMV980" s="26"/>
      <c r="MMW980" s="26"/>
      <c r="MMX980" s="26"/>
      <c r="MMY980" s="26"/>
      <c r="MMZ980" s="26"/>
      <c r="MNA980" s="26"/>
      <c r="MNB980" s="26"/>
      <c r="MNC980" s="26"/>
      <c r="MND980" s="26"/>
      <c r="MNE980" s="26"/>
      <c r="MNF980" s="26"/>
      <c r="MNG980" s="26"/>
      <c r="MNH980" s="26"/>
      <c r="MNI980" s="26"/>
      <c r="MNJ980" s="26"/>
      <c r="MNK980" s="26"/>
      <c r="MNL980" s="26"/>
      <c r="MNM980" s="26"/>
      <c r="MNN980" s="26"/>
      <c r="MNO980" s="26"/>
      <c r="MNP980" s="26"/>
      <c r="MNQ980" s="26"/>
      <c r="MNR980" s="26"/>
      <c r="MNS980" s="26"/>
      <c r="MNT980" s="26"/>
      <c r="MNU980" s="26"/>
      <c r="MNV980" s="26"/>
      <c r="MNW980" s="26"/>
      <c r="MNX980" s="26"/>
      <c r="MNY980" s="26"/>
      <c r="MNZ980" s="26"/>
      <c r="MOA980" s="26"/>
      <c r="MOB980" s="26"/>
      <c r="MOC980" s="26"/>
      <c r="MOD980" s="26"/>
      <c r="MOE980" s="26"/>
      <c r="MOF980" s="26"/>
      <c r="MOG980" s="26"/>
      <c r="MOH980" s="26"/>
      <c r="MOI980" s="26"/>
      <c r="MOJ980" s="26"/>
      <c r="MOK980" s="26"/>
      <c r="MOL980" s="26"/>
      <c r="MOM980" s="26"/>
      <c r="MON980" s="26"/>
      <c r="MOO980" s="26"/>
      <c r="MOP980" s="26"/>
      <c r="MOQ980" s="26"/>
      <c r="MOR980" s="26"/>
      <c r="MOS980" s="26"/>
      <c r="MOT980" s="26"/>
      <c r="MOU980" s="26"/>
      <c r="MOV980" s="26"/>
      <c r="MOW980" s="26"/>
      <c r="MOX980" s="26"/>
      <c r="MOY980" s="26"/>
      <c r="MOZ980" s="26"/>
      <c r="MPA980" s="26"/>
      <c r="MPB980" s="26"/>
      <c r="MPC980" s="26"/>
      <c r="MPD980" s="26"/>
      <c r="MPE980" s="26"/>
      <c r="MPF980" s="26"/>
      <c r="MPG980" s="26"/>
      <c r="MPH980" s="26"/>
      <c r="MPI980" s="26"/>
      <c r="MPJ980" s="26"/>
      <c r="MPK980" s="26"/>
      <c r="MPL980" s="26"/>
      <c r="MPM980" s="26"/>
      <c r="MPN980" s="26"/>
      <c r="MPO980" s="26"/>
      <c r="MPP980" s="26"/>
      <c r="MPQ980" s="26"/>
      <c r="MPR980" s="26"/>
      <c r="MPS980" s="26"/>
      <c r="MPT980" s="26"/>
      <c r="MPU980" s="26"/>
      <c r="MPV980" s="26"/>
      <c r="MPW980" s="26"/>
      <c r="MPX980" s="26"/>
      <c r="MPY980" s="26"/>
      <c r="MPZ980" s="26"/>
      <c r="MQA980" s="26"/>
      <c r="MQB980" s="26"/>
      <c r="MQC980" s="26"/>
      <c r="MQD980" s="26"/>
      <c r="MQE980" s="26"/>
      <c r="MQF980" s="26"/>
      <c r="MQG980" s="26"/>
      <c r="MQH980" s="26"/>
      <c r="MQI980" s="26"/>
      <c r="MQJ980" s="26"/>
      <c r="MQK980" s="26"/>
      <c r="MQL980" s="26"/>
      <c r="MQM980" s="26"/>
      <c r="MQN980" s="26"/>
      <c r="MQO980" s="26"/>
      <c r="MQP980" s="26"/>
      <c r="MQQ980" s="26"/>
      <c r="MQR980" s="26"/>
      <c r="MQS980" s="26"/>
      <c r="MQT980" s="26"/>
      <c r="MQU980" s="26"/>
      <c r="MQV980" s="26"/>
      <c r="MQW980" s="26"/>
      <c r="MQX980" s="26"/>
      <c r="MQY980" s="26"/>
      <c r="MQZ980" s="26"/>
      <c r="MRA980" s="26"/>
      <c r="MRB980" s="26"/>
      <c r="MRC980" s="26"/>
      <c r="MRD980" s="26"/>
      <c r="MRE980" s="26"/>
      <c r="MRF980" s="26"/>
      <c r="MRG980" s="26"/>
      <c r="MRH980" s="26"/>
      <c r="MRI980" s="26"/>
      <c r="MRJ980" s="26"/>
      <c r="MRK980" s="26"/>
      <c r="MRL980" s="26"/>
      <c r="MRM980" s="26"/>
      <c r="MRN980" s="26"/>
      <c r="MRO980" s="26"/>
      <c r="MRP980" s="26"/>
      <c r="MRQ980" s="26"/>
      <c r="MRR980" s="26"/>
      <c r="MRS980" s="26"/>
      <c r="MRT980" s="26"/>
      <c r="MRU980" s="26"/>
      <c r="MRV980" s="26"/>
      <c r="MRW980" s="26"/>
      <c r="MRX980" s="26"/>
      <c r="MRY980" s="26"/>
      <c r="MRZ980" s="26"/>
      <c r="MSA980" s="26"/>
      <c r="MSB980" s="26"/>
      <c r="MSC980" s="26"/>
      <c r="MSD980" s="26"/>
      <c r="MSE980" s="26"/>
      <c r="MSF980" s="26"/>
      <c r="MSG980" s="26"/>
      <c r="MSH980" s="26"/>
      <c r="MSI980" s="26"/>
      <c r="MSJ980" s="26"/>
      <c r="MSK980" s="26"/>
      <c r="MSL980" s="26"/>
      <c r="MSM980" s="26"/>
      <c r="MSN980" s="26"/>
      <c r="MSO980" s="26"/>
      <c r="MSP980" s="26"/>
      <c r="MSQ980" s="26"/>
      <c r="MSR980" s="26"/>
      <c r="MSS980" s="26"/>
      <c r="MST980" s="26"/>
      <c r="MSU980" s="26"/>
      <c r="MSV980" s="26"/>
      <c r="MSW980" s="26"/>
      <c r="MSX980" s="26"/>
      <c r="MSY980" s="26"/>
      <c r="MSZ980" s="26"/>
      <c r="MTA980" s="26"/>
      <c r="MTB980" s="26"/>
      <c r="MTC980" s="26"/>
      <c r="MTD980" s="26"/>
      <c r="MTE980" s="26"/>
      <c r="MTF980" s="26"/>
      <c r="MTG980" s="26"/>
      <c r="MTH980" s="26"/>
      <c r="MTI980" s="26"/>
      <c r="MTJ980" s="26"/>
      <c r="MTK980" s="26"/>
      <c r="MTL980" s="26"/>
      <c r="MTM980" s="26"/>
      <c r="MTN980" s="26"/>
      <c r="MTO980" s="26"/>
      <c r="MTP980" s="26"/>
      <c r="MTQ980" s="26"/>
      <c r="MTR980" s="26"/>
      <c r="MTS980" s="26"/>
      <c r="MTT980" s="26"/>
      <c r="MTU980" s="26"/>
      <c r="MTV980" s="26"/>
      <c r="MTW980" s="26"/>
      <c r="MTX980" s="26"/>
      <c r="MTY980" s="26"/>
      <c r="MTZ980" s="26"/>
      <c r="MUA980" s="26"/>
      <c r="MUB980" s="26"/>
      <c r="MUC980" s="26"/>
      <c r="MUD980" s="26"/>
      <c r="MUE980" s="26"/>
      <c r="MUF980" s="26"/>
      <c r="MUG980" s="26"/>
      <c r="MUH980" s="26"/>
      <c r="MUI980" s="26"/>
      <c r="MUJ980" s="26"/>
      <c r="MUK980" s="26"/>
      <c r="MUL980" s="26"/>
      <c r="MUM980" s="26"/>
      <c r="MUN980" s="26"/>
      <c r="MUO980" s="26"/>
      <c r="MUP980" s="26"/>
      <c r="MUQ980" s="26"/>
      <c r="MUR980" s="26"/>
      <c r="MUS980" s="26"/>
      <c r="MUT980" s="26"/>
      <c r="MUU980" s="26"/>
      <c r="MUV980" s="26"/>
      <c r="MUW980" s="26"/>
      <c r="MUX980" s="26"/>
      <c r="MUY980" s="26"/>
      <c r="MUZ980" s="26"/>
      <c r="MVA980" s="26"/>
      <c r="MVB980" s="26"/>
      <c r="MVC980" s="26"/>
      <c r="MVD980" s="26"/>
      <c r="MVE980" s="26"/>
      <c r="MVF980" s="26"/>
      <c r="MVG980" s="26"/>
      <c r="MVH980" s="26"/>
      <c r="MVI980" s="26"/>
      <c r="MVJ980" s="26"/>
      <c r="MVK980" s="26"/>
      <c r="MVL980" s="26"/>
      <c r="MVM980" s="26"/>
      <c r="MVN980" s="26"/>
      <c r="MVO980" s="26"/>
      <c r="MVP980" s="26"/>
      <c r="MVQ980" s="26"/>
      <c r="MVR980" s="26"/>
      <c r="MVS980" s="26"/>
      <c r="MVT980" s="26"/>
      <c r="MVU980" s="26"/>
      <c r="MVV980" s="26"/>
      <c r="MVW980" s="26"/>
      <c r="MVX980" s="26"/>
      <c r="MVY980" s="26"/>
      <c r="MVZ980" s="26"/>
      <c r="MWA980" s="26"/>
      <c r="MWB980" s="26"/>
      <c r="MWC980" s="26"/>
      <c r="MWD980" s="26"/>
      <c r="MWE980" s="26"/>
      <c r="MWF980" s="26"/>
      <c r="MWG980" s="26"/>
      <c r="MWH980" s="26"/>
      <c r="MWI980" s="26"/>
      <c r="MWJ980" s="26"/>
      <c r="MWK980" s="26"/>
      <c r="MWL980" s="26"/>
      <c r="MWM980" s="26"/>
      <c r="MWN980" s="26"/>
      <c r="MWO980" s="26"/>
      <c r="MWP980" s="26"/>
      <c r="MWQ980" s="26"/>
      <c r="MWR980" s="26"/>
      <c r="MWS980" s="26"/>
      <c r="MWT980" s="26"/>
      <c r="MWU980" s="26"/>
      <c r="MWV980" s="26"/>
      <c r="MWW980" s="26"/>
      <c r="MWX980" s="26"/>
      <c r="MWY980" s="26"/>
      <c r="MWZ980" s="26"/>
      <c r="MXA980" s="26"/>
      <c r="MXB980" s="26"/>
      <c r="MXC980" s="26"/>
      <c r="MXD980" s="26"/>
      <c r="MXE980" s="26"/>
      <c r="MXF980" s="26"/>
      <c r="MXG980" s="26"/>
      <c r="MXH980" s="26"/>
      <c r="MXI980" s="26"/>
      <c r="MXJ980" s="26"/>
      <c r="MXK980" s="26"/>
      <c r="MXL980" s="26"/>
      <c r="MXM980" s="26"/>
      <c r="MXN980" s="26"/>
      <c r="MXO980" s="26"/>
      <c r="MXP980" s="26"/>
      <c r="MXQ980" s="26"/>
      <c r="MXR980" s="26"/>
      <c r="MXS980" s="26"/>
      <c r="MXT980" s="26"/>
      <c r="MXU980" s="26"/>
      <c r="MXV980" s="26"/>
      <c r="MXW980" s="26"/>
      <c r="MXX980" s="26"/>
      <c r="MXY980" s="26"/>
      <c r="MXZ980" s="26"/>
      <c r="MYA980" s="26"/>
      <c r="MYB980" s="26"/>
      <c r="MYC980" s="26"/>
      <c r="MYD980" s="26"/>
      <c r="MYE980" s="26"/>
      <c r="MYF980" s="26"/>
      <c r="MYG980" s="26"/>
      <c r="MYH980" s="26"/>
      <c r="MYI980" s="26"/>
      <c r="MYJ980" s="26"/>
      <c r="MYK980" s="26"/>
      <c r="MYL980" s="26"/>
      <c r="MYM980" s="26"/>
      <c r="MYN980" s="26"/>
      <c r="MYO980" s="26"/>
      <c r="MYP980" s="26"/>
      <c r="MYQ980" s="26"/>
      <c r="MYR980" s="26"/>
      <c r="MYS980" s="26"/>
      <c r="MYT980" s="26"/>
      <c r="MYU980" s="26"/>
      <c r="MYV980" s="26"/>
      <c r="MYW980" s="26"/>
      <c r="MYX980" s="26"/>
      <c r="MYY980" s="26"/>
      <c r="MYZ980" s="26"/>
      <c r="MZA980" s="26"/>
      <c r="MZB980" s="26"/>
      <c r="MZC980" s="26"/>
      <c r="MZD980" s="26"/>
      <c r="MZE980" s="26"/>
      <c r="MZF980" s="26"/>
      <c r="MZG980" s="26"/>
      <c r="MZH980" s="26"/>
      <c r="MZI980" s="26"/>
      <c r="MZJ980" s="26"/>
      <c r="MZK980" s="26"/>
      <c r="MZL980" s="26"/>
      <c r="MZM980" s="26"/>
      <c r="MZN980" s="26"/>
      <c r="MZO980" s="26"/>
      <c r="MZP980" s="26"/>
      <c r="MZQ980" s="26"/>
      <c r="MZR980" s="26"/>
      <c r="MZS980" s="26"/>
      <c r="MZT980" s="26"/>
      <c r="MZU980" s="26"/>
      <c r="MZV980" s="26"/>
      <c r="MZW980" s="26"/>
      <c r="MZX980" s="26"/>
      <c r="MZY980" s="26"/>
      <c r="MZZ980" s="26"/>
      <c r="NAA980" s="26"/>
      <c r="NAB980" s="26"/>
      <c r="NAC980" s="26"/>
      <c r="NAD980" s="26"/>
      <c r="NAE980" s="26"/>
      <c r="NAF980" s="26"/>
      <c r="NAG980" s="26"/>
      <c r="NAH980" s="26"/>
      <c r="NAI980" s="26"/>
      <c r="NAJ980" s="26"/>
      <c r="NAK980" s="26"/>
      <c r="NAL980" s="26"/>
      <c r="NAM980" s="26"/>
      <c r="NAN980" s="26"/>
      <c r="NAO980" s="26"/>
      <c r="NAP980" s="26"/>
      <c r="NAQ980" s="26"/>
      <c r="NAR980" s="26"/>
      <c r="NAS980" s="26"/>
      <c r="NAT980" s="26"/>
      <c r="NAU980" s="26"/>
      <c r="NAV980" s="26"/>
      <c r="NAW980" s="26"/>
      <c r="NAX980" s="26"/>
      <c r="NAY980" s="26"/>
      <c r="NAZ980" s="26"/>
      <c r="NBA980" s="26"/>
      <c r="NBB980" s="26"/>
      <c r="NBC980" s="26"/>
      <c r="NBD980" s="26"/>
      <c r="NBE980" s="26"/>
      <c r="NBF980" s="26"/>
      <c r="NBG980" s="26"/>
      <c r="NBH980" s="26"/>
      <c r="NBI980" s="26"/>
      <c r="NBJ980" s="26"/>
      <c r="NBK980" s="26"/>
      <c r="NBL980" s="26"/>
      <c r="NBM980" s="26"/>
      <c r="NBN980" s="26"/>
      <c r="NBO980" s="26"/>
      <c r="NBP980" s="26"/>
      <c r="NBQ980" s="26"/>
      <c r="NBR980" s="26"/>
      <c r="NBS980" s="26"/>
      <c r="NBT980" s="26"/>
      <c r="NBU980" s="26"/>
      <c r="NBV980" s="26"/>
      <c r="NBW980" s="26"/>
      <c r="NBX980" s="26"/>
      <c r="NBY980" s="26"/>
      <c r="NBZ980" s="26"/>
      <c r="NCA980" s="26"/>
      <c r="NCB980" s="26"/>
      <c r="NCC980" s="26"/>
      <c r="NCD980" s="26"/>
      <c r="NCE980" s="26"/>
      <c r="NCF980" s="26"/>
      <c r="NCG980" s="26"/>
      <c r="NCH980" s="26"/>
      <c r="NCI980" s="26"/>
      <c r="NCJ980" s="26"/>
      <c r="NCK980" s="26"/>
      <c r="NCL980" s="26"/>
      <c r="NCM980" s="26"/>
      <c r="NCN980" s="26"/>
      <c r="NCO980" s="26"/>
      <c r="NCP980" s="26"/>
      <c r="NCQ980" s="26"/>
      <c r="NCR980" s="26"/>
      <c r="NCS980" s="26"/>
      <c r="NCT980" s="26"/>
      <c r="NCU980" s="26"/>
      <c r="NCV980" s="26"/>
      <c r="NCW980" s="26"/>
      <c r="NCX980" s="26"/>
      <c r="NCY980" s="26"/>
      <c r="NCZ980" s="26"/>
      <c r="NDA980" s="26"/>
      <c r="NDB980" s="26"/>
      <c r="NDC980" s="26"/>
      <c r="NDD980" s="26"/>
      <c r="NDE980" s="26"/>
      <c r="NDF980" s="26"/>
      <c r="NDG980" s="26"/>
      <c r="NDH980" s="26"/>
      <c r="NDI980" s="26"/>
      <c r="NDJ980" s="26"/>
      <c r="NDK980" s="26"/>
      <c r="NDL980" s="26"/>
      <c r="NDM980" s="26"/>
      <c r="NDN980" s="26"/>
      <c r="NDO980" s="26"/>
      <c r="NDP980" s="26"/>
      <c r="NDQ980" s="26"/>
      <c r="NDR980" s="26"/>
      <c r="NDS980" s="26"/>
      <c r="NDT980" s="26"/>
      <c r="NDU980" s="26"/>
      <c r="NDV980" s="26"/>
      <c r="NDW980" s="26"/>
      <c r="NDX980" s="26"/>
      <c r="NDY980" s="26"/>
      <c r="NDZ980" s="26"/>
      <c r="NEA980" s="26"/>
      <c r="NEB980" s="26"/>
      <c r="NEC980" s="26"/>
      <c r="NED980" s="26"/>
      <c r="NEE980" s="26"/>
      <c r="NEF980" s="26"/>
      <c r="NEG980" s="26"/>
      <c r="NEH980" s="26"/>
      <c r="NEI980" s="26"/>
      <c r="NEJ980" s="26"/>
      <c r="NEK980" s="26"/>
      <c r="NEL980" s="26"/>
      <c r="NEM980" s="26"/>
      <c r="NEN980" s="26"/>
      <c r="NEO980" s="26"/>
      <c r="NEP980" s="26"/>
      <c r="NEQ980" s="26"/>
      <c r="NER980" s="26"/>
      <c r="NES980" s="26"/>
      <c r="NET980" s="26"/>
      <c r="NEU980" s="26"/>
      <c r="NEV980" s="26"/>
      <c r="NEW980" s="26"/>
      <c r="NEX980" s="26"/>
      <c r="NEY980" s="26"/>
      <c r="NEZ980" s="26"/>
      <c r="NFA980" s="26"/>
      <c r="NFB980" s="26"/>
      <c r="NFC980" s="26"/>
      <c r="NFD980" s="26"/>
      <c r="NFE980" s="26"/>
      <c r="NFF980" s="26"/>
      <c r="NFG980" s="26"/>
      <c r="NFH980" s="26"/>
      <c r="NFI980" s="26"/>
      <c r="NFJ980" s="26"/>
      <c r="NFK980" s="26"/>
      <c r="NFL980" s="26"/>
      <c r="NFM980" s="26"/>
      <c r="NFN980" s="26"/>
      <c r="NFO980" s="26"/>
      <c r="NFP980" s="26"/>
      <c r="NFQ980" s="26"/>
      <c r="NFR980" s="26"/>
      <c r="NFS980" s="26"/>
      <c r="NFT980" s="26"/>
      <c r="NFU980" s="26"/>
      <c r="NFV980" s="26"/>
      <c r="NFW980" s="26"/>
      <c r="NFX980" s="26"/>
      <c r="NFY980" s="26"/>
      <c r="NFZ980" s="26"/>
      <c r="NGA980" s="26"/>
      <c r="NGB980" s="26"/>
      <c r="NGC980" s="26"/>
      <c r="NGD980" s="26"/>
      <c r="NGE980" s="26"/>
      <c r="NGF980" s="26"/>
      <c r="NGG980" s="26"/>
      <c r="NGH980" s="26"/>
      <c r="NGI980" s="26"/>
      <c r="NGJ980" s="26"/>
      <c r="NGK980" s="26"/>
      <c r="NGL980" s="26"/>
      <c r="NGM980" s="26"/>
      <c r="NGN980" s="26"/>
      <c r="NGO980" s="26"/>
      <c r="NGP980" s="26"/>
      <c r="NGQ980" s="26"/>
      <c r="NGR980" s="26"/>
      <c r="NGS980" s="26"/>
      <c r="NGT980" s="26"/>
      <c r="NGU980" s="26"/>
      <c r="NGV980" s="26"/>
      <c r="NGW980" s="26"/>
      <c r="NGX980" s="26"/>
      <c r="NGY980" s="26"/>
      <c r="NGZ980" s="26"/>
      <c r="NHA980" s="26"/>
      <c r="NHB980" s="26"/>
      <c r="NHC980" s="26"/>
      <c r="NHD980" s="26"/>
      <c r="NHE980" s="26"/>
      <c r="NHF980" s="26"/>
      <c r="NHG980" s="26"/>
      <c r="NHH980" s="26"/>
      <c r="NHI980" s="26"/>
      <c r="NHJ980" s="26"/>
      <c r="NHK980" s="26"/>
      <c r="NHL980" s="26"/>
      <c r="NHM980" s="26"/>
      <c r="NHN980" s="26"/>
      <c r="NHO980" s="26"/>
      <c r="NHP980" s="26"/>
      <c r="NHQ980" s="26"/>
      <c r="NHR980" s="26"/>
      <c r="NHS980" s="26"/>
      <c r="NHT980" s="26"/>
      <c r="NHU980" s="26"/>
      <c r="NHV980" s="26"/>
      <c r="NHW980" s="26"/>
      <c r="NHX980" s="26"/>
      <c r="NHY980" s="26"/>
      <c r="NHZ980" s="26"/>
      <c r="NIA980" s="26"/>
      <c r="NIB980" s="26"/>
      <c r="NIC980" s="26"/>
      <c r="NID980" s="26"/>
      <c r="NIE980" s="26"/>
      <c r="NIF980" s="26"/>
      <c r="NIG980" s="26"/>
      <c r="NIH980" s="26"/>
      <c r="NII980" s="26"/>
      <c r="NIJ980" s="26"/>
      <c r="NIK980" s="26"/>
      <c r="NIL980" s="26"/>
      <c r="NIM980" s="26"/>
      <c r="NIN980" s="26"/>
      <c r="NIO980" s="26"/>
      <c r="NIP980" s="26"/>
      <c r="NIQ980" s="26"/>
      <c r="NIR980" s="26"/>
      <c r="NIS980" s="26"/>
      <c r="NIT980" s="26"/>
      <c r="NIU980" s="26"/>
      <c r="NIV980" s="26"/>
      <c r="NIW980" s="26"/>
      <c r="NIX980" s="26"/>
      <c r="NIY980" s="26"/>
      <c r="NIZ980" s="26"/>
      <c r="NJA980" s="26"/>
      <c r="NJB980" s="26"/>
      <c r="NJC980" s="26"/>
      <c r="NJD980" s="26"/>
      <c r="NJE980" s="26"/>
      <c r="NJF980" s="26"/>
      <c r="NJG980" s="26"/>
      <c r="NJH980" s="26"/>
      <c r="NJI980" s="26"/>
      <c r="NJJ980" s="26"/>
      <c r="NJK980" s="26"/>
      <c r="NJL980" s="26"/>
      <c r="NJM980" s="26"/>
      <c r="NJN980" s="26"/>
      <c r="NJO980" s="26"/>
      <c r="NJP980" s="26"/>
      <c r="NJQ980" s="26"/>
      <c r="NJR980" s="26"/>
      <c r="NJS980" s="26"/>
      <c r="NJT980" s="26"/>
      <c r="NJU980" s="26"/>
      <c r="NJV980" s="26"/>
      <c r="NJW980" s="26"/>
      <c r="NJX980" s="26"/>
      <c r="NJY980" s="26"/>
      <c r="NJZ980" s="26"/>
      <c r="NKA980" s="26"/>
      <c r="NKB980" s="26"/>
      <c r="NKC980" s="26"/>
      <c r="NKD980" s="26"/>
      <c r="NKE980" s="26"/>
      <c r="NKF980" s="26"/>
      <c r="NKG980" s="26"/>
      <c r="NKH980" s="26"/>
      <c r="NKI980" s="26"/>
      <c r="NKJ980" s="26"/>
      <c r="NKK980" s="26"/>
      <c r="NKL980" s="26"/>
      <c r="NKM980" s="26"/>
      <c r="NKN980" s="26"/>
      <c r="NKO980" s="26"/>
      <c r="NKP980" s="26"/>
      <c r="NKQ980" s="26"/>
      <c r="NKR980" s="26"/>
      <c r="NKS980" s="26"/>
      <c r="NKT980" s="26"/>
      <c r="NKU980" s="26"/>
      <c r="NKV980" s="26"/>
      <c r="NKW980" s="26"/>
      <c r="NKX980" s="26"/>
      <c r="NKY980" s="26"/>
      <c r="NKZ980" s="26"/>
      <c r="NLA980" s="26"/>
      <c r="NLB980" s="26"/>
      <c r="NLC980" s="26"/>
      <c r="NLD980" s="26"/>
      <c r="NLE980" s="26"/>
      <c r="NLF980" s="26"/>
      <c r="NLG980" s="26"/>
      <c r="NLH980" s="26"/>
      <c r="NLI980" s="26"/>
      <c r="NLJ980" s="26"/>
      <c r="NLK980" s="26"/>
      <c r="NLL980" s="26"/>
      <c r="NLM980" s="26"/>
      <c r="NLN980" s="26"/>
      <c r="NLO980" s="26"/>
      <c r="NLP980" s="26"/>
      <c r="NLQ980" s="26"/>
      <c r="NLR980" s="26"/>
      <c r="NLS980" s="26"/>
      <c r="NLT980" s="26"/>
      <c r="NLU980" s="26"/>
      <c r="NLV980" s="26"/>
      <c r="NLW980" s="26"/>
      <c r="NLX980" s="26"/>
      <c r="NLY980" s="26"/>
      <c r="NLZ980" s="26"/>
      <c r="NMA980" s="26"/>
      <c r="NMB980" s="26"/>
      <c r="NMC980" s="26"/>
      <c r="NMD980" s="26"/>
      <c r="NME980" s="26"/>
      <c r="NMF980" s="26"/>
      <c r="NMG980" s="26"/>
      <c r="NMH980" s="26"/>
      <c r="NMI980" s="26"/>
      <c r="NMJ980" s="26"/>
      <c r="NMK980" s="26"/>
      <c r="NML980" s="26"/>
      <c r="NMM980" s="26"/>
      <c r="NMN980" s="26"/>
      <c r="NMO980" s="26"/>
      <c r="NMP980" s="26"/>
      <c r="NMQ980" s="26"/>
      <c r="NMR980" s="26"/>
      <c r="NMS980" s="26"/>
      <c r="NMT980" s="26"/>
      <c r="NMU980" s="26"/>
      <c r="NMV980" s="26"/>
      <c r="NMW980" s="26"/>
      <c r="NMX980" s="26"/>
      <c r="NMY980" s="26"/>
      <c r="NMZ980" s="26"/>
      <c r="NNA980" s="26"/>
      <c r="NNB980" s="26"/>
      <c r="NNC980" s="26"/>
      <c r="NND980" s="26"/>
      <c r="NNE980" s="26"/>
      <c r="NNF980" s="26"/>
      <c r="NNG980" s="26"/>
      <c r="NNH980" s="26"/>
      <c r="NNI980" s="26"/>
      <c r="NNJ980" s="26"/>
      <c r="NNK980" s="26"/>
      <c r="NNL980" s="26"/>
      <c r="NNM980" s="26"/>
      <c r="NNN980" s="26"/>
      <c r="NNO980" s="26"/>
      <c r="NNP980" s="26"/>
      <c r="NNQ980" s="26"/>
      <c r="NNR980" s="26"/>
      <c r="NNS980" s="26"/>
      <c r="NNT980" s="26"/>
      <c r="NNU980" s="26"/>
      <c r="NNV980" s="26"/>
      <c r="NNW980" s="26"/>
      <c r="NNX980" s="26"/>
      <c r="NNY980" s="26"/>
      <c r="NNZ980" s="26"/>
      <c r="NOA980" s="26"/>
      <c r="NOB980" s="26"/>
      <c r="NOC980" s="26"/>
      <c r="NOD980" s="26"/>
      <c r="NOE980" s="26"/>
      <c r="NOF980" s="26"/>
      <c r="NOG980" s="26"/>
      <c r="NOH980" s="26"/>
      <c r="NOI980" s="26"/>
      <c r="NOJ980" s="26"/>
      <c r="NOK980" s="26"/>
      <c r="NOL980" s="26"/>
      <c r="NOM980" s="26"/>
      <c r="NON980" s="26"/>
      <c r="NOO980" s="26"/>
      <c r="NOP980" s="26"/>
      <c r="NOQ980" s="26"/>
      <c r="NOR980" s="26"/>
      <c r="NOS980" s="26"/>
      <c r="NOT980" s="26"/>
      <c r="NOU980" s="26"/>
      <c r="NOV980" s="26"/>
      <c r="NOW980" s="26"/>
      <c r="NOX980" s="26"/>
      <c r="NOY980" s="26"/>
      <c r="NOZ980" s="26"/>
      <c r="NPA980" s="26"/>
      <c r="NPB980" s="26"/>
      <c r="NPC980" s="26"/>
      <c r="NPD980" s="26"/>
      <c r="NPE980" s="26"/>
      <c r="NPF980" s="26"/>
      <c r="NPG980" s="26"/>
      <c r="NPH980" s="26"/>
      <c r="NPI980" s="26"/>
      <c r="NPJ980" s="26"/>
      <c r="NPK980" s="26"/>
      <c r="NPL980" s="26"/>
      <c r="NPM980" s="26"/>
      <c r="NPN980" s="26"/>
      <c r="NPO980" s="26"/>
      <c r="NPP980" s="26"/>
      <c r="NPQ980" s="26"/>
      <c r="NPR980" s="26"/>
      <c r="NPS980" s="26"/>
      <c r="NPT980" s="26"/>
      <c r="NPU980" s="26"/>
      <c r="NPV980" s="26"/>
      <c r="NPW980" s="26"/>
      <c r="NPX980" s="26"/>
      <c r="NPY980" s="26"/>
      <c r="NPZ980" s="26"/>
      <c r="NQA980" s="26"/>
      <c r="NQB980" s="26"/>
      <c r="NQC980" s="26"/>
      <c r="NQD980" s="26"/>
      <c r="NQE980" s="26"/>
      <c r="NQF980" s="26"/>
      <c r="NQG980" s="26"/>
      <c r="NQH980" s="26"/>
      <c r="NQI980" s="26"/>
      <c r="NQJ980" s="26"/>
      <c r="NQK980" s="26"/>
      <c r="NQL980" s="26"/>
      <c r="NQM980" s="26"/>
      <c r="NQN980" s="26"/>
      <c r="NQO980" s="26"/>
      <c r="NQP980" s="26"/>
      <c r="NQQ980" s="26"/>
      <c r="NQR980" s="26"/>
      <c r="NQS980" s="26"/>
      <c r="NQT980" s="26"/>
      <c r="NQU980" s="26"/>
      <c r="NQV980" s="26"/>
      <c r="NQW980" s="26"/>
      <c r="NQX980" s="26"/>
      <c r="NQY980" s="26"/>
      <c r="NQZ980" s="26"/>
      <c r="NRA980" s="26"/>
      <c r="NRB980" s="26"/>
      <c r="NRC980" s="26"/>
      <c r="NRD980" s="26"/>
      <c r="NRE980" s="26"/>
      <c r="NRF980" s="26"/>
      <c r="NRG980" s="26"/>
      <c r="NRH980" s="26"/>
      <c r="NRI980" s="26"/>
      <c r="NRJ980" s="26"/>
      <c r="NRK980" s="26"/>
      <c r="NRL980" s="26"/>
      <c r="NRM980" s="26"/>
      <c r="NRN980" s="26"/>
      <c r="NRO980" s="26"/>
      <c r="NRP980" s="26"/>
      <c r="NRQ980" s="26"/>
      <c r="NRR980" s="26"/>
      <c r="NRS980" s="26"/>
      <c r="NRT980" s="26"/>
      <c r="NRU980" s="26"/>
      <c r="NRV980" s="26"/>
      <c r="NRW980" s="26"/>
      <c r="NRX980" s="26"/>
      <c r="NRY980" s="26"/>
      <c r="NRZ980" s="26"/>
      <c r="NSA980" s="26"/>
      <c r="NSB980" s="26"/>
      <c r="NSC980" s="26"/>
      <c r="NSD980" s="26"/>
      <c r="NSE980" s="26"/>
      <c r="NSF980" s="26"/>
      <c r="NSG980" s="26"/>
      <c r="NSH980" s="26"/>
      <c r="NSI980" s="26"/>
      <c r="NSJ980" s="26"/>
      <c r="NSK980" s="26"/>
      <c r="NSL980" s="26"/>
      <c r="NSM980" s="26"/>
      <c r="NSN980" s="26"/>
      <c r="NSO980" s="26"/>
      <c r="NSP980" s="26"/>
      <c r="NSQ980" s="26"/>
      <c r="NSR980" s="26"/>
      <c r="NSS980" s="26"/>
      <c r="NST980" s="26"/>
      <c r="NSU980" s="26"/>
      <c r="NSV980" s="26"/>
      <c r="NSW980" s="26"/>
      <c r="NSX980" s="26"/>
      <c r="NSY980" s="26"/>
      <c r="NSZ980" s="26"/>
      <c r="NTA980" s="26"/>
      <c r="NTB980" s="26"/>
      <c r="NTC980" s="26"/>
      <c r="NTD980" s="26"/>
      <c r="NTE980" s="26"/>
      <c r="NTF980" s="26"/>
      <c r="NTG980" s="26"/>
      <c r="NTH980" s="26"/>
      <c r="NTI980" s="26"/>
      <c r="NTJ980" s="26"/>
      <c r="NTK980" s="26"/>
      <c r="NTL980" s="26"/>
      <c r="NTM980" s="26"/>
      <c r="NTN980" s="26"/>
      <c r="NTO980" s="26"/>
      <c r="NTP980" s="26"/>
      <c r="NTQ980" s="26"/>
      <c r="NTR980" s="26"/>
      <c r="NTS980" s="26"/>
      <c r="NTT980" s="26"/>
      <c r="NTU980" s="26"/>
      <c r="NTV980" s="26"/>
      <c r="NTW980" s="26"/>
      <c r="NTX980" s="26"/>
      <c r="NTY980" s="26"/>
      <c r="NTZ980" s="26"/>
      <c r="NUA980" s="26"/>
      <c r="NUB980" s="26"/>
      <c r="NUC980" s="26"/>
      <c r="NUD980" s="26"/>
      <c r="NUE980" s="26"/>
      <c r="NUF980" s="26"/>
      <c r="NUG980" s="26"/>
      <c r="NUH980" s="26"/>
      <c r="NUI980" s="26"/>
      <c r="NUJ980" s="26"/>
      <c r="NUK980" s="26"/>
      <c r="NUL980" s="26"/>
      <c r="NUM980" s="26"/>
      <c r="NUN980" s="26"/>
      <c r="NUO980" s="26"/>
      <c r="NUP980" s="26"/>
      <c r="NUQ980" s="26"/>
      <c r="NUR980" s="26"/>
      <c r="NUS980" s="26"/>
      <c r="NUT980" s="26"/>
      <c r="NUU980" s="26"/>
      <c r="NUV980" s="26"/>
      <c r="NUW980" s="26"/>
      <c r="NUX980" s="26"/>
      <c r="NUY980" s="26"/>
      <c r="NUZ980" s="26"/>
      <c r="NVA980" s="26"/>
      <c r="NVB980" s="26"/>
      <c r="NVC980" s="26"/>
      <c r="NVD980" s="26"/>
      <c r="NVE980" s="26"/>
      <c r="NVF980" s="26"/>
      <c r="NVG980" s="26"/>
      <c r="NVH980" s="26"/>
      <c r="NVI980" s="26"/>
      <c r="NVJ980" s="26"/>
      <c r="NVK980" s="26"/>
      <c r="NVL980" s="26"/>
      <c r="NVM980" s="26"/>
      <c r="NVN980" s="26"/>
      <c r="NVO980" s="26"/>
      <c r="NVP980" s="26"/>
      <c r="NVQ980" s="26"/>
      <c r="NVR980" s="26"/>
      <c r="NVS980" s="26"/>
      <c r="NVT980" s="26"/>
      <c r="NVU980" s="26"/>
      <c r="NVV980" s="26"/>
      <c r="NVW980" s="26"/>
      <c r="NVX980" s="26"/>
      <c r="NVY980" s="26"/>
      <c r="NVZ980" s="26"/>
      <c r="NWA980" s="26"/>
      <c r="NWB980" s="26"/>
      <c r="NWC980" s="26"/>
      <c r="NWD980" s="26"/>
      <c r="NWE980" s="26"/>
      <c r="NWF980" s="26"/>
      <c r="NWG980" s="26"/>
      <c r="NWH980" s="26"/>
      <c r="NWI980" s="26"/>
      <c r="NWJ980" s="26"/>
      <c r="NWK980" s="26"/>
      <c r="NWL980" s="26"/>
      <c r="NWM980" s="26"/>
      <c r="NWN980" s="26"/>
      <c r="NWO980" s="26"/>
      <c r="NWP980" s="26"/>
      <c r="NWQ980" s="26"/>
      <c r="NWR980" s="26"/>
      <c r="NWS980" s="26"/>
      <c r="NWT980" s="26"/>
      <c r="NWU980" s="26"/>
      <c r="NWV980" s="26"/>
      <c r="NWW980" s="26"/>
      <c r="NWX980" s="26"/>
      <c r="NWY980" s="26"/>
      <c r="NWZ980" s="26"/>
      <c r="NXA980" s="26"/>
      <c r="NXB980" s="26"/>
      <c r="NXC980" s="26"/>
      <c r="NXD980" s="26"/>
      <c r="NXE980" s="26"/>
      <c r="NXF980" s="26"/>
      <c r="NXG980" s="26"/>
      <c r="NXH980" s="26"/>
      <c r="NXI980" s="26"/>
      <c r="NXJ980" s="26"/>
      <c r="NXK980" s="26"/>
      <c r="NXL980" s="26"/>
      <c r="NXM980" s="26"/>
      <c r="NXN980" s="26"/>
      <c r="NXO980" s="26"/>
      <c r="NXP980" s="26"/>
      <c r="NXQ980" s="26"/>
      <c r="NXR980" s="26"/>
      <c r="NXS980" s="26"/>
      <c r="NXT980" s="26"/>
      <c r="NXU980" s="26"/>
      <c r="NXV980" s="26"/>
      <c r="NXW980" s="26"/>
      <c r="NXX980" s="26"/>
      <c r="NXY980" s="26"/>
      <c r="NXZ980" s="26"/>
      <c r="NYA980" s="26"/>
      <c r="NYB980" s="26"/>
      <c r="NYC980" s="26"/>
      <c r="NYD980" s="26"/>
      <c r="NYE980" s="26"/>
      <c r="NYF980" s="26"/>
      <c r="NYG980" s="26"/>
      <c r="NYH980" s="26"/>
      <c r="NYI980" s="26"/>
      <c r="NYJ980" s="26"/>
      <c r="NYK980" s="26"/>
      <c r="NYL980" s="26"/>
      <c r="NYM980" s="26"/>
      <c r="NYN980" s="26"/>
      <c r="NYO980" s="26"/>
      <c r="NYP980" s="26"/>
      <c r="NYQ980" s="26"/>
      <c r="NYR980" s="26"/>
      <c r="NYS980" s="26"/>
      <c r="NYT980" s="26"/>
      <c r="NYU980" s="26"/>
      <c r="NYV980" s="26"/>
      <c r="NYW980" s="26"/>
      <c r="NYX980" s="26"/>
      <c r="NYY980" s="26"/>
      <c r="NYZ980" s="26"/>
      <c r="NZA980" s="26"/>
      <c r="NZB980" s="26"/>
      <c r="NZC980" s="26"/>
      <c r="NZD980" s="26"/>
      <c r="NZE980" s="26"/>
      <c r="NZF980" s="26"/>
      <c r="NZG980" s="26"/>
      <c r="NZH980" s="26"/>
      <c r="NZI980" s="26"/>
      <c r="NZJ980" s="26"/>
      <c r="NZK980" s="26"/>
      <c r="NZL980" s="26"/>
      <c r="NZM980" s="26"/>
      <c r="NZN980" s="26"/>
      <c r="NZO980" s="26"/>
      <c r="NZP980" s="26"/>
      <c r="NZQ980" s="26"/>
      <c r="NZR980" s="26"/>
      <c r="NZS980" s="26"/>
      <c r="NZT980" s="26"/>
      <c r="NZU980" s="26"/>
      <c r="NZV980" s="26"/>
      <c r="NZW980" s="26"/>
      <c r="NZX980" s="26"/>
      <c r="NZY980" s="26"/>
      <c r="NZZ980" s="26"/>
      <c r="OAA980" s="26"/>
      <c r="OAB980" s="26"/>
      <c r="OAC980" s="26"/>
      <c r="OAD980" s="26"/>
      <c r="OAE980" s="26"/>
      <c r="OAF980" s="26"/>
      <c r="OAG980" s="26"/>
      <c r="OAH980" s="26"/>
      <c r="OAI980" s="26"/>
      <c r="OAJ980" s="26"/>
      <c r="OAK980" s="26"/>
      <c r="OAL980" s="26"/>
      <c r="OAM980" s="26"/>
      <c r="OAN980" s="26"/>
      <c r="OAO980" s="26"/>
      <c r="OAP980" s="26"/>
      <c r="OAQ980" s="26"/>
      <c r="OAR980" s="26"/>
      <c r="OAS980" s="26"/>
      <c r="OAT980" s="26"/>
      <c r="OAU980" s="26"/>
      <c r="OAV980" s="26"/>
      <c r="OAW980" s="26"/>
      <c r="OAX980" s="26"/>
      <c r="OAY980" s="26"/>
      <c r="OAZ980" s="26"/>
      <c r="OBA980" s="26"/>
      <c r="OBB980" s="26"/>
      <c r="OBC980" s="26"/>
      <c r="OBD980" s="26"/>
      <c r="OBE980" s="26"/>
      <c r="OBF980" s="26"/>
      <c r="OBG980" s="26"/>
      <c r="OBH980" s="26"/>
      <c r="OBI980" s="26"/>
      <c r="OBJ980" s="26"/>
      <c r="OBK980" s="26"/>
      <c r="OBL980" s="26"/>
      <c r="OBM980" s="26"/>
      <c r="OBN980" s="26"/>
      <c r="OBO980" s="26"/>
      <c r="OBP980" s="26"/>
      <c r="OBQ980" s="26"/>
      <c r="OBR980" s="26"/>
      <c r="OBS980" s="26"/>
      <c r="OBT980" s="26"/>
      <c r="OBU980" s="26"/>
      <c r="OBV980" s="26"/>
      <c r="OBW980" s="26"/>
      <c r="OBX980" s="26"/>
      <c r="OBY980" s="26"/>
      <c r="OBZ980" s="26"/>
      <c r="OCA980" s="26"/>
      <c r="OCB980" s="26"/>
      <c r="OCC980" s="26"/>
      <c r="OCD980" s="26"/>
      <c r="OCE980" s="26"/>
      <c r="OCF980" s="26"/>
      <c r="OCG980" s="26"/>
      <c r="OCH980" s="26"/>
      <c r="OCI980" s="26"/>
      <c r="OCJ980" s="26"/>
      <c r="OCK980" s="26"/>
      <c r="OCL980" s="26"/>
      <c r="OCM980" s="26"/>
      <c r="OCN980" s="26"/>
      <c r="OCO980" s="26"/>
      <c r="OCP980" s="26"/>
      <c r="OCQ980" s="26"/>
      <c r="OCR980" s="26"/>
      <c r="OCS980" s="26"/>
      <c r="OCT980" s="26"/>
      <c r="OCU980" s="26"/>
      <c r="OCV980" s="26"/>
      <c r="OCW980" s="26"/>
      <c r="OCX980" s="26"/>
      <c r="OCY980" s="26"/>
      <c r="OCZ980" s="26"/>
      <c r="ODA980" s="26"/>
      <c r="ODB980" s="26"/>
      <c r="ODC980" s="26"/>
      <c r="ODD980" s="26"/>
      <c r="ODE980" s="26"/>
      <c r="ODF980" s="26"/>
      <c r="ODG980" s="26"/>
      <c r="ODH980" s="26"/>
      <c r="ODI980" s="26"/>
      <c r="ODJ980" s="26"/>
      <c r="ODK980" s="26"/>
      <c r="ODL980" s="26"/>
      <c r="ODM980" s="26"/>
      <c r="ODN980" s="26"/>
      <c r="ODO980" s="26"/>
      <c r="ODP980" s="26"/>
      <c r="ODQ980" s="26"/>
      <c r="ODR980" s="26"/>
      <c r="ODS980" s="26"/>
      <c r="ODT980" s="26"/>
      <c r="ODU980" s="26"/>
      <c r="ODV980" s="26"/>
      <c r="ODW980" s="26"/>
      <c r="ODX980" s="26"/>
      <c r="ODY980" s="26"/>
      <c r="ODZ980" s="26"/>
      <c r="OEA980" s="26"/>
      <c r="OEB980" s="26"/>
      <c r="OEC980" s="26"/>
      <c r="OED980" s="26"/>
      <c r="OEE980" s="26"/>
      <c r="OEF980" s="26"/>
      <c r="OEG980" s="26"/>
      <c r="OEH980" s="26"/>
      <c r="OEI980" s="26"/>
      <c r="OEJ980" s="26"/>
      <c r="OEK980" s="26"/>
      <c r="OEL980" s="26"/>
      <c r="OEM980" s="26"/>
      <c r="OEN980" s="26"/>
      <c r="OEO980" s="26"/>
      <c r="OEP980" s="26"/>
      <c r="OEQ980" s="26"/>
      <c r="OER980" s="26"/>
      <c r="OES980" s="26"/>
      <c r="OET980" s="26"/>
      <c r="OEU980" s="26"/>
      <c r="OEV980" s="26"/>
      <c r="OEW980" s="26"/>
      <c r="OEX980" s="26"/>
      <c r="OEY980" s="26"/>
      <c r="OEZ980" s="26"/>
      <c r="OFA980" s="26"/>
      <c r="OFB980" s="26"/>
      <c r="OFC980" s="26"/>
      <c r="OFD980" s="26"/>
      <c r="OFE980" s="26"/>
      <c r="OFF980" s="26"/>
      <c r="OFG980" s="26"/>
      <c r="OFH980" s="26"/>
      <c r="OFI980" s="26"/>
      <c r="OFJ980" s="26"/>
      <c r="OFK980" s="26"/>
      <c r="OFL980" s="26"/>
      <c r="OFM980" s="26"/>
      <c r="OFN980" s="26"/>
      <c r="OFO980" s="26"/>
      <c r="OFP980" s="26"/>
      <c r="OFQ980" s="26"/>
      <c r="OFR980" s="26"/>
      <c r="OFS980" s="26"/>
      <c r="OFT980" s="26"/>
      <c r="OFU980" s="26"/>
      <c r="OFV980" s="26"/>
      <c r="OFW980" s="26"/>
      <c r="OFX980" s="26"/>
      <c r="OFY980" s="26"/>
      <c r="OFZ980" s="26"/>
      <c r="OGA980" s="26"/>
      <c r="OGB980" s="26"/>
      <c r="OGC980" s="26"/>
      <c r="OGD980" s="26"/>
      <c r="OGE980" s="26"/>
      <c r="OGF980" s="26"/>
      <c r="OGG980" s="26"/>
      <c r="OGH980" s="26"/>
      <c r="OGI980" s="26"/>
      <c r="OGJ980" s="26"/>
      <c r="OGK980" s="26"/>
      <c r="OGL980" s="26"/>
      <c r="OGM980" s="26"/>
      <c r="OGN980" s="26"/>
      <c r="OGO980" s="26"/>
      <c r="OGP980" s="26"/>
      <c r="OGQ980" s="26"/>
      <c r="OGR980" s="26"/>
      <c r="OGS980" s="26"/>
      <c r="OGT980" s="26"/>
      <c r="OGU980" s="26"/>
      <c r="OGV980" s="26"/>
      <c r="OGW980" s="26"/>
      <c r="OGX980" s="26"/>
      <c r="OGY980" s="26"/>
      <c r="OGZ980" s="26"/>
      <c r="OHA980" s="26"/>
      <c r="OHB980" s="26"/>
      <c r="OHC980" s="26"/>
      <c r="OHD980" s="26"/>
      <c r="OHE980" s="26"/>
      <c r="OHF980" s="26"/>
      <c r="OHG980" s="26"/>
      <c r="OHH980" s="26"/>
      <c r="OHI980" s="26"/>
      <c r="OHJ980" s="26"/>
      <c r="OHK980" s="26"/>
      <c r="OHL980" s="26"/>
      <c r="OHM980" s="26"/>
      <c r="OHN980" s="26"/>
      <c r="OHO980" s="26"/>
      <c r="OHP980" s="26"/>
      <c r="OHQ980" s="26"/>
      <c r="OHR980" s="26"/>
      <c r="OHS980" s="26"/>
      <c r="OHT980" s="26"/>
      <c r="OHU980" s="26"/>
      <c r="OHV980" s="26"/>
      <c r="OHW980" s="26"/>
      <c r="OHX980" s="26"/>
      <c r="OHY980" s="26"/>
      <c r="OHZ980" s="26"/>
      <c r="OIA980" s="26"/>
      <c r="OIB980" s="26"/>
      <c r="OIC980" s="26"/>
      <c r="OID980" s="26"/>
      <c r="OIE980" s="26"/>
      <c r="OIF980" s="26"/>
      <c r="OIG980" s="26"/>
      <c r="OIH980" s="26"/>
      <c r="OII980" s="26"/>
      <c r="OIJ980" s="26"/>
      <c r="OIK980" s="26"/>
      <c r="OIL980" s="26"/>
      <c r="OIM980" s="26"/>
      <c r="OIN980" s="26"/>
      <c r="OIO980" s="26"/>
      <c r="OIP980" s="26"/>
      <c r="OIQ980" s="26"/>
      <c r="OIR980" s="26"/>
      <c r="OIS980" s="26"/>
      <c r="OIT980" s="26"/>
      <c r="OIU980" s="26"/>
      <c r="OIV980" s="26"/>
      <c r="OIW980" s="26"/>
      <c r="OIX980" s="26"/>
      <c r="OIY980" s="26"/>
      <c r="OIZ980" s="26"/>
      <c r="OJA980" s="26"/>
      <c r="OJB980" s="26"/>
      <c r="OJC980" s="26"/>
      <c r="OJD980" s="26"/>
      <c r="OJE980" s="26"/>
      <c r="OJF980" s="26"/>
      <c r="OJG980" s="26"/>
      <c r="OJH980" s="26"/>
      <c r="OJI980" s="26"/>
      <c r="OJJ980" s="26"/>
      <c r="OJK980" s="26"/>
      <c r="OJL980" s="26"/>
      <c r="OJM980" s="26"/>
      <c r="OJN980" s="26"/>
      <c r="OJO980" s="26"/>
      <c r="OJP980" s="26"/>
      <c r="OJQ980" s="26"/>
      <c r="OJR980" s="26"/>
      <c r="OJS980" s="26"/>
      <c r="OJT980" s="26"/>
      <c r="OJU980" s="26"/>
      <c r="OJV980" s="26"/>
      <c r="OJW980" s="26"/>
      <c r="OJX980" s="26"/>
      <c r="OJY980" s="26"/>
      <c r="OJZ980" s="26"/>
      <c r="OKA980" s="26"/>
      <c r="OKB980" s="26"/>
      <c r="OKC980" s="26"/>
      <c r="OKD980" s="26"/>
      <c r="OKE980" s="26"/>
      <c r="OKF980" s="26"/>
      <c r="OKG980" s="26"/>
      <c r="OKH980" s="26"/>
      <c r="OKI980" s="26"/>
      <c r="OKJ980" s="26"/>
      <c r="OKK980" s="26"/>
      <c r="OKL980" s="26"/>
      <c r="OKM980" s="26"/>
      <c r="OKN980" s="26"/>
      <c r="OKO980" s="26"/>
      <c r="OKP980" s="26"/>
      <c r="OKQ980" s="26"/>
      <c r="OKR980" s="26"/>
      <c r="OKS980" s="26"/>
      <c r="OKT980" s="26"/>
      <c r="OKU980" s="26"/>
      <c r="OKV980" s="26"/>
      <c r="OKW980" s="26"/>
      <c r="OKX980" s="26"/>
      <c r="OKY980" s="26"/>
      <c r="OKZ980" s="26"/>
      <c r="OLA980" s="26"/>
      <c r="OLB980" s="26"/>
      <c r="OLC980" s="26"/>
      <c r="OLD980" s="26"/>
      <c r="OLE980" s="26"/>
      <c r="OLF980" s="26"/>
      <c r="OLG980" s="26"/>
      <c r="OLH980" s="26"/>
      <c r="OLI980" s="26"/>
      <c r="OLJ980" s="26"/>
      <c r="OLK980" s="26"/>
      <c r="OLL980" s="26"/>
      <c r="OLM980" s="26"/>
      <c r="OLN980" s="26"/>
      <c r="OLO980" s="26"/>
      <c r="OLP980" s="26"/>
      <c r="OLQ980" s="26"/>
      <c r="OLR980" s="26"/>
      <c r="OLS980" s="26"/>
      <c r="OLT980" s="26"/>
      <c r="OLU980" s="26"/>
      <c r="OLV980" s="26"/>
      <c r="OLW980" s="26"/>
      <c r="OLX980" s="26"/>
      <c r="OLY980" s="26"/>
      <c r="OLZ980" s="26"/>
      <c r="OMA980" s="26"/>
      <c r="OMB980" s="26"/>
      <c r="OMC980" s="26"/>
      <c r="OMD980" s="26"/>
      <c r="OME980" s="26"/>
      <c r="OMF980" s="26"/>
      <c r="OMG980" s="26"/>
      <c r="OMH980" s="26"/>
      <c r="OMI980" s="26"/>
      <c r="OMJ980" s="26"/>
      <c r="OMK980" s="26"/>
      <c r="OML980" s="26"/>
      <c r="OMM980" s="26"/>
      <c r="OMN980" s="26"/>
      <c r="OMO980" s="26"/>
      <c r="OMP980" s="26"/>
      <c r="OMQ980" s="26"/>
      <c r="OMR980" s="26"/>
      <c r="OMS980" s="26"/>
      <c r="OMT980" s="26"/>
      <c r="OMU980" s="26"/>
      <c r="OMV980" s="26"/>
      <c r="OMW980" s="26"/>
      <c r="OMX980" s="26"/>
      <c r="OMY980" s="26"/>
      <c r="OMZ980" s="26"/>
      <c r="ONA980" s="26"/>
      <c r="ONB980" s="26"/>
      <c r="ONC980" s="26"/>
      <c r="OND980" s="26"/>
      <c r="ONE980" s="26"/>
      <c r="ONF980" s="26"/>
      <c r="ONG980" s="26"/>
      <c r="ONH980" s="26"/>
      <c r="ONI980" s="26"/>
      <c r="ONJ980" s="26"/>
      <c r="ONK980" s="26"/>
      <c r="ONL980" s="26"/>
      <c r="ONM980" s="26"/>
      <c r="ONN980" s="26"/>
      <c r="ONO980" s="26"/>
      <c r="ONP980" s="26"/>
      <c r="ONQ980" s="26"/>
      <c r="ONR980" s="26"/>
      <c r="ONS980" s="26"/>
      <c r="ONT980" s="26"/>
      <c r="ONU980" s="26"/>
      <c r="ONV980" s="26"/>
      <c r="ONW980" s="26"/>
      <c r="ONX980" s="26"/>
      <c r="ONY980" s="26"/>
      <c r="ONZ980" s="26"/>
      <c r="OOA980" s="26"/>
      <c r="OOB980" s="26"/>
      <c r="OOC980" s="26"/>
      <c r="OOD980" s="26"/>
      <c r="OOE980" s="26"/>
      <c r="OOF980" s="26"/>
      <c r="OOG980" s="26"/>
      <c r="OOH980" s="26"/>
      <c r="OOI980" s="26"/>
      <c r="OOJ980" s="26"/>
      <c r="OOK980" s="26"/>
      <c r="OOL980" s="26"/>
      <c r="OOM980" s="26"/>
      <c r="OON980" s="26"/>
      <c r="OOO980" s="26"/>
      <c r="OOP980" s="26"/>
      <c r="OOQ980" s="26"/>
      <c r="OOR980" s="26"/>
      <c r="OOS980" s="26"/>
      <c r="OOT980" s="26"/>
      <c r="OOU980" s="26"/>
      <c r="OOV980" s="26"/>
      <c r="OOW980" s="26"/>
      <c r="OOX980" s="26"/>
      <c r="OOY980" s="26"/>
      <c r="OOZ980" s="26"/>
      <c r="OPA980" s="26"/>
      <c r="OPB980" s="26"/>
      <c r="OPC980" s="26"/>
      <c r="OPD980" s="26"/>
      <c r="OPE980" s="26"/>
      <c r="OPF980" s="26"/>
      <c r="OPG980" s="26"/>
      <c r="OPH980" s="26"/>
      <c r="OPI980" s="26"/>
      <c r="OPJ980" s="26"/>
      <c r="OPK980" s="26"/>
      <c r="OPL980" s="26"/>
      <c r="OPM980" s="26"/>
      <c r="OPN980" s="26"/>
      <c r="OPO980" s="26"/>
      <c r="OPP980" s="26"/>
      <c r="OPQ980" s="26"/>
      <c r="OPR980" s="26"/>
      <c r="OPS980" s="26"/>
      <c r="OPT980" s="26"/>
      <c r="OPU980" s="26"/>
      <c r="OPV980" s="26"/>
      <c r="OPW980" s="26"/>
      <c r="OPX980" s="26"/>
      <c r="OPY980" s="26"/>
      <c r="OPZ980" s="26"/>
      <c r="OQA980" s="26"/>
      <c r="OQB980" s="26"/>
      <c r="OQC980" s="26"/>
      <c r="OQD980" s="26"/>
      <c r="OQE980" s="26"/>
      <c r="OQF980" s="26"/>
      <c r="OQG980" s="26"/>
      <c r="OQH980" s="26"/>
      <c r="OQI980" s="26"/>
      <c r="OQJ980" s="26"/>
      <c r="OQK980" s="26"/>
      <c r="OQL980" s="26"/>
      <c r="OQM980" s="26"/>
      <c r="OQN980" s="26"/>
      <c r="OQO980" s="26"/>
      <c r="OQP980" s="26"/>
      <c r="OQQ980" s="26"/>
      <c r="OQR980" s="26"/>
      <c r="OQS980" s="26"/>
      <c r="OQT980" s="26"/>
      <c r="OQU980" s="26"/>
      <c r="OQV980" s="26"/>
      <c r="OQW980" s="26"/>
      <c r="OQX980" s="26"/>
      <c r="OQY980" s="26"/>
      <c r="OQZ980" s="26"/>
      <c r="ORA980" s="26"/>
      <c r="ORB980" s="26"/>
      <c r="ORC980" s="26"/>
      <c r="ORD980" s="26"/>
      <c r="ORE980" s="26"/>
      <c r="ORF980" s="26"/>
      <c r="ORG980" s="26"/>
      <c r="ORH980" s="26"/>
      <c r="ORI980" s="26"/>
      <c r="ORJ980" s="26"/>
      <c r="ORK980" s="26"/>
      <c r="ORL980" s="26"/>
      <c r="ORM980" s="26"/>
      <c r="ORN980" s="26"/>
      <c r="ORO980" s="26"/>
      <c r="ORP980" s="26"/>
      <c r="ORQ980" s="26"/>
      <c r="ORR980" s="26"/>
      <c r="ORS980" s="26"/>
      <c r="ORT980" s="26"/>
      <c r="ORU980" s="26"/>
      <c r="ORV980" s="26"/>
      <c r="ORW980" s="26"/>
      <c r="ORX980" s="26"/>
      <c r="ORY980" s="26"/>
      <c r="ORZ980" s="26"/>
      <c r="OSA980" s="26"/>
      <c r="OSB980" s="26"/>
      <c r="OSC980" s="26"/>
      <c r="OSD980" s="26"/>
      <c r="OSE980" s="26"/>
      <c r="OSF980" s="26"/>
      <c r="OSG980" s="26"/>
      <c r="OSH980" s="26"/>
      <c r="OSI980" s="26"/>
      <c r="OSJ980" s="26"/>
      <c r="OSK980" s="26"/>
      <c r="OSL980" s="26"/>
      <c r="OSM980" s="26"/>
      <c r="OSN980" s="26"/>
      <c r="OSO980" s="26"/>
      <c r="OSP980" s="26"/>
      <c r="OSQ980" s="26"/>
      <c r="OSR980" s="26"/>
      <c r="OSS980" s="26"/>
      <c r="OST980" s="26"/>
      <c r="OSU980" s="26"/>
      <c r="OSV980" s="26"/>
      <c r="OSW980" s="26"/>
      <c r="OSX980" s="26"/>
      <c r="OSY980" s="26"/>
      <c r="OSZ980" s="26"/>
      <c r="OTA980" s="26"/>
      <c r="OTB980" s="26"/>
      <c r="OTC980" s="26"/>
      <c r="OTD980" s="26"/>
      <c r="OTE980" s="26"/>
      <c r="OTF980" s="26"/>
      <c r="OTG980" s="26"/>
      <c r="OTH980" s="26"/>
      <c r="OTI980" s="26"/>
      <c r="OTJ980" s="26"/>
      <c r="OTK980" s="26"/>
      <c r="OTL980" s="26"/>
      <c r="OTM980" s="26"/>
      <c r="OTN980" s="26"/>
      <c r="OTO980" s="26"/>
      <c r="OTP980" s="26"/>
      <c r="OTQ980" s="26"/>
      <c r="OTR980" s="26"/>
      <c r="OTS980" s="26"/>
      <c r="OTT980" s="26"/>
      <c r="OTU980" s="26"/>
      <c r="OTV980" s="26"/>
      <c r="OTW980" s="26"/>
      <c r="OTX980" s="26"/>
      <c r="OTY980" s="26"/>
      <c r="OTZ980" s="26"/>
      <c r="OUA980" s="26"/>
      <c r="OUB980" s="26"/>
      <c r="OUC980" s="26"/>
      <c r="OUD980" s="26"/>
      <c r="OUE980" s="26"/>
      <c r="OUF980" s="26"/>
      <c r="OUG980" s="26"/>
      <c r="OUH980" s="26"/>
      <c r="OUI980" s="26"/>
      <c r="OUJ980" s="26"/>
      <c r="OUK980" s="26"/>
      <c r="OUL980" s="26"/>
      <c r="OUM980" s="26"/>
      <c r="OUN980" s="26"/>
      <c r="OUO980" s="26"/>
      <c r="OUP980" s="26"/>
      <c r="OUQ980" s="26"/>
      <c r="OUR980" s="26"/>
      <c r="OUS980" s="26"/>
      <c r="OUT980" s="26"/>
      <c r="OUU980" s="26"/>
      <c r="OUV980" s="26"/>
      <c r="OUW980" s="26"/>
      <c r="OUX980" s="26"/>
      <c r="OUY980" s="26"/>
      <c r="OUZ980" s="26"/>
      <c r="OVA980" s="26"/>
      <c r="OVB980" s="26"/>
      <c r="OVC980" s="26"/>
      <c r="OVD980" s="26"/>
      <c r="OVE980" s="26"/>
      <c r="OVF980" s="26"/>
      <c r="OVG980" s="26"/>
      <c r="OVH980" s="26"/>
      <c r="OVI980" s="26"/>
      <c r="OVJ980" s="26"/>
      <c r="OVK980" s="26"/>
      <c r="OVL980" s="26"/>
      <c r="OVM980" s="26"/>
      <c r="OVN980" s="26"/>
      <c r="OVO980" s="26"/>
      <c r="OVP980" s="26"/>
      <c r="OVQ980" s="26"/>
      <c r="OVR980" s="26"/>
      <c r="OVS980" s="26"/>
      <c r="OVT980" s="26"/>
      <c r="OVU980" s="26"/>
      <c r="OVV980" s="26"/>
      <c r="OVW980" s="26"/>
      <c r="OVX980" s="26"/>
      <c r="OVY980" s="26"/>
      <c r="OVZ980" s="26"/>
      <c r="OWA980" s="26"/>
      <c r="OWB980" s="26"/>
      <c r="OWC980" s="26"/>
      <c r="OWD980" s="26"/>
      <c r="OWE980" s="26"/>
      <c r="OWF980" s="26"/>
      <c r="OWG980" s="26"/>
      <c r="OWH980" s="26"/>
      <c r="OWI980" s="26"/>
      <c r="OWJ980" s="26"/>
      <c r="OWK980" s="26"/>
      <c r="OWL980" s="26"/>
      <c r="OWM980" s="26"/>
      <c r="OWN980" s="26"/>
      <c r="OWO980" s="26"/>
      <c r="OWP980" s="26"/>
      <c r="OWQ980" s="26"/>
      <c r="OWR980" s="26"/>
      <c r="OWS980" s="26"/>
      <c r="OWT980" s="26"/>
      <c r="OWU980" s="26"/>
      <c r="OWV980" s="26"/>
      <c r="OWW980" s="26"/>
      <c r="OWX980" s="26"/>
      <c r="OWY980" s="26"/>
      <c r="OWZ980" s="26"/>
      <c r="OXA980" s="26"/>
      <c r="OXB980" s="26"/>
      <c r="OXC980" s="26"/>
      <c r="OXD980" s="26"/>
      <c r="OXE980" s="26"/>
      <c r="OXF980" s="26"/>
      <c r="OXG980" s="26"/>
      <c r="OXH980" s="26"/>
      <c r="OXI980" s="26"/>
      <c r="OXJ980" s="26"/>
      <c r="OXK980" s="26"/>
      <c r="OXL980" s="26"/>
      <c r="OXM980" s="26"/>
      <c r="OXN980" s="26"/>
      <c r="OXO980" s="26"/>
      <c r="OXP980" s="26"/>
      <c r="OXQ980" s="26"/>
      <c r="OXR980" s="26"/>
      <c r="OXS980" s="26"/>
      <c r="OXT980" s="26"/>
      <c r="OXU980" s="26"/>
      <c r="OXV980" s="26"/>
      <c r="OXW980" s="26"/>
      <c r="OXX980" s="26"/>
      <c r="OXY980" s="26"/>
      <c r="OXZ980" s="26"/>
      <c r="OYA980" s="26"/>
      <c r="OYB980" s="26"/>
      <c r="OYC980" s="26"/>
      <c r="OYD980" s="26"/>
      <c r="OYE980" s="26"/>
      <c r="OYF980" s="26"/>
      <c r="OYG980" s="26"/>
      <c r="OYH980" s="26"/>
      <c r="OYI980" s="26"/>
      <c r="OYJ980" s="26"/>
      <c r="OYK980" s="26"/>
      <c r="OYL980" s="26"/>
      <c r="OYM980" s="26"/>
      <c r="OYN980" s="26"/>
      <c r="OYO980" s="26"/>
      <c r="OYP980" s="26"/>
      <c r="OYQ980" s="26"/>
      <c r="OYR980" s="26"/>
      <c r="OYS980" s="26"/>
      <c r="OYT980" s="26"/>
      <c r="OYU980" s="26"/>
      <c r="OYV980" s="26"/>
      <c r="OYW980" s="26"/>
      <c r="OYX980" s="26"/>
      <c r="OYY980" s="26"/>
      <c r="OYZ980" s="26"/>
      <c r="OZA980" s="26"/>
      <c r="OZB980" s="26"/>
      <c r="OZC980" s="26"/>
      <c r="OZD980" s="26"/>
      <c r="OZE980" s="26"/>
      <c r="OZF980" s="26"/>
      <c r="OZG980" s="26"/>
      <c r="OZH980" s="26"/>
      <c r="OZI980" s="26"/>
      <c r="OZJ980" s="26"/>
      <c r="OZK980" s="26"/>
      <c r="OZL980" s="26"/>
      <c r="OZM980" s="26"/>
      <c r="OZN980" s="26"/>
      <c r="OZO980" s="26"/>
      <c r="OZP980" s="26"/>
      <c r="OZQ980" s="26"/>
      <c r="OZR980" s="26"/>
      <c r="OZS980" s="26"/>
      <c r="OZT980" s="26"/>
      <c r="OZU980" s="26"/>
      <c r="OZV980" s="26"/>
      <c r="OZW980" s="26"/>
      <c r="OZX980" s="26"/>
      <c r="OZY980" s="26"/>
      <c r="OZZ980" s="26"/>
      <c r="PAA980" s="26"/>
      <c r="PAB980" s="26"/>
      <c r="PAC980" s="26"/>
      <c r="PAD980" s="26"/>
      <c r="PAE980" s="26"/>
      <c r="PAF980" s="26"/>
      <c r="PAG980" s="26"/>
      <c r="PAH980" s="26"/>
      <c r="PAI980" s="26"/>
      <c r="PAJ980" s="26"/>
      <c r="PAK980" s="26"/>
      <c r="PAL980" s="26"/>
      <c r="PAM980" s="26"/>
      <c r="PAN980" s="26"/>
      <c r="PAO980" s="26"/>
      <c r="PAP980" s="26"/>
      <c r="PAQ980" s="26"/>
      <c r="PAR980" s="26"/>
      <c r="PAS980" s="26"/>
      <c r="PAT980" s="26"/>
      <c r="PAU980" s="26"/>
      <c r="PAV980" s="26"/>
      <c r="PAW980" s="26"/>
      <c r="PAX980" s="26"/>
      <c r="PAY980" s="26"/>
      <c r="PAZ980" s="26"/>
      <c r="PBA980" s="26"/>
      <c r="PBB980" s="26"/>
      <c r="PBC980" s="26"/>
      <c r="PBD980" s="26"/>
      <c r="PBE980" s="26"/>
      <c r="PBF980" s="26"/>
      <c r="PBG980" s="26"/>
      <c r="PBH980" s="26"/>
      <c r="PBI980" s="26"/>
      <c r="PBJ980" s="26"/>
      <c r="PBK980" s="26"/>
      <c r="PBL980" s="26"/>
      <c r="PBM980" s="26"/>
      <c r="PBN980" s="26"/>
      <c r="PBO980" s="26"/>
      <c r="PBP980" s="26"/>
      <c r="PBQ980" s="26"/>
      <c r="PBR980" s="26"/>
      <c r="PBS980" s="26"/>
      <c r="PBT980" s="26"/>
      <c r="PBU980" s="26"/>
      <c r="PBV980" s="26"/>
      <c r="PBW980" s="26"/>
      <c r="PBX980" s="26"/>
      <c r="PBY980" s="26"/>
      <c r="PBZ980" s="26"/>
      <c r="PCA980" s="26"/>
      <c r="PCB980" s="26"/>
      <c r="PCC980" s="26"/>
      <c r="PCD980" s="26"/>
      <c r="PCE980" s="26"/>
      <c r="PCF980" s="26"/>
      <c r="PCG980" s="26"/>
      <c r="PCH980" s="26"/>
      <c r="PCI980" s="26"/>
      <c r="PCJ980" s="26"/>
      <c r="PCK980" s="26"/>
      <c r="PCL980" s="26"/>
      <c r="PCM980" s="26"/>
      <c r="PCN980" s="26"/>
      <c r="PCO980" s="26"/>
      <c r="PCP980" s="26"/>
      <c r="PCQ980" s="26"/>
      <c r="PCR980" s="26"/>
      <c r="PCS980" s="26"/>
      <c r="PCT980" s="26"/>
      <c r="PCU980" s="26"/>
      <c r="PCV980" s="26"/>
      <c r="PCW980" s="26"/>
      <c r="PCX980" s="26"/>
      <c r="PCY980" s="26"/>
      <c r="PCZ980" s="26"/>
      <c r="PDA980" s="26"/>
      <c r="PDB980" s="26"/>
      <c r="PDC980" s="26"/>
      <c r="PDD980" s="26"/>
      <c r="PDE980" s="26"/>
      <c r="PDF980" s="26"/>
      <c r="PDG980" s="26"/>
      <c r="PDH980" s="26"/>
      <c r="PDI980" s="26"/>
      <c r="PDJ980" s="26"/>
      <c r="PDK980" s="26"/>
      <c r="PDL980" s="26"/>
      <c r="PDM980" s="26"/>
      <c r="PDN980" s="26"/>
      <c r="PDO980" s="26"/>
      <c r="PDP980" s="26"/>
      <c r="PDQ980" s="26"/>
      <c r="PDR980" s="26"/>
      <c r="PDS980" s="26"/>
      <c r="PDT980" s="26"/>
      <c r="PDU980" s="26"/>
      <c r="PDV980" s="26"/>
      <c r="PDW980" s="26"/>
      <c r="PDX980" s="26"/>
      <c r="PDY980" s="26"/>
      <c r="PDZ980" s="26"/>
      <c r="PEA980" s="26"/>
      <c r="PEB980" s="26"/>
      <c r="PEC980" s="26"/>
      <c r="PED980" s="26"/>
      <c r="PEE980" s="26"/>
      <c r="PEF980" s="26"/>
      <c r="PEG980" s="26"/>
      <c r="PEH980" s="26"/>
      <c r="PEI980" s="26"/>
      <c r="PEJ980" s="26"/>
      <c r="PEK980" s="26"/>
      <c r="PEL980" s="26"/>
      <c r="PEM980" s="26"/>
      <c r="PEN980" s="26"/>
      <c r="PEO980" s="26"/>
      <c r="PEP980" s="26"/>
      <c r="PEQ980" s="26"/>
      <c r="PER980" s="26"/>
      <c r="PES980" s="26"/>
      <c r="PET980" s="26"/>
      <c r="PEU980" s="26"/>
      <c r="PEV980" s="26"/>
      <c r="PEW980" s="26"/>
      <c r="PEX980" s="26"/>
      <c r="PEY980" s="26"/>
      <c r="PEZ980" s="26"/>
      <c r="PFA980" s="26"/>
      <c r="PFB980" s="26"/>
      <c r="PFC980" s="26"/>
      <c r="PFD980" s="26"/>
      <c r="PFE980" s="26"/>
      <c r="PFF980" s="26"/>
      <c r="PFG980" s="26"/>
      <c r="PFH980" s="26"/>
      <c r="PFI980" s="26"/>
      <c r="PFJ980" s="26"/>
      <c r="PFK980" s="26"/>
      <c r="PFL980" s="26"/>
      <c r="PFM980" s="26"/>
      <c r="PFN980" s="26"/>
      <c r="PFO980" s="26"/>
      <c r="PFP980" s="26"/>
      <c r="PFQ980" s="26"/>
      <c r="PFR980" s="26"/>
      <c r="PFS980" s="26"/>
      <c r="PFT980" s="26"/>
      <c r="PFU980" s="26"/>
      <c r="PFV980" s="26"/>
      <c r="PFW980" s="26"/>
      <c r="PFX980" s="26"/>
      <c r="PFY980" s="26"/>
      <c r="PFZ980" s="26"/>
      <c r="PGA980" s="26"/>
      <c r="PGB980" s="26"/>
      <c r="PGC980" s="26"/>
      <c r="PGD980" s="26"/>
      <c r="PGE980" s="26"/>
      <c r="PGF980" s="26"/>
      <c r="PGG980" s="26"/>
      <c r="PGH980" s="26"/>
      <c r="PGI980" s="26"/>
      <c r="PGJ980" s="26"/>
      <c r="PGK980" s="26"/>
      <c r="PGL980" s="26"/>
      <c r="PGM980" s="26"/>
      <c r="PGN980" s="26"/>
      <c r="PGO980" s="26"/>
      <c r="PGP980" s="26"/>
      <c r="PGQ980" s="26"/>
      <c r="PGR980" s="26"/>
      <c r="PGS980" s="26"/>
      <c r="PGT980" s="26"/>
      <c r="PGU980" s="26"/>
      <c r="PGV980" s="26"/>
      <c r="PGW980" s="26"/>
      <c r="PGX980" s="26"/>
      <c r="PGY980" s="26"/>
      <c r="PGZ980" s="26"/>
      <c r="PHA980" s="26"/>
      <c r="PHB980" s="26"/>
      <c r="PHC980" s="26"/>
      <c r="PHD980" s="26"/>
      <c r="PHE980" s="26"/>
      <c r="PHF980" s="26"/>
      <c r="PHG980" s="26"/>
      <c r="PHH980" s="26"/>
      <c r="PHI980" s="26"/>
      <c r="PHJ980" s="26"/>
      <c r="PHK980" s="26"/>
      <c r="PHL980" s="26"/>
      <c r="PHM980" s="26"/>
      <c r="PHN980" s="26"/>
      <c r="PHO980" s="26"/>
      <c r="PHP980" s="26"/>
      <c r="PHQ980" s="26"/>
      <c r="PHR980" s="26"/>
      <c r="PHS980" s="26"/>
      <c r="PHT980" s="26"/>
      <c r="PHU980" s="26"/>
      <c r="PHV980" s="26"/>
      <c r="PHW980" s="26"/>
      <c r="PHX980" s="26"/>
      <c r="PHY980" s="26"/>
      <c r="PHZ980" s="26"/>
      <c r="PIA980" s="26"/>
      <c r="PIB980" s="26"/>
      <c r="PIC980" s="26"/>
      <c r="PID980" s="26"/>
      <c r="PIE980" s="26"/>
      <c r="PIF980" s="26"/>
      <c r="PIG980" s="26"/>
      <c r="PIH980" s="26"/>
      <c r="PII980" s="26"/>
      <c r="PIJ980" s="26"/>
      <c r="PIK980" s="26"/>
      <c r="PIL980" s="26"/>
      <c r="PIM980" s="26"/>
      <c r="PIN980" s="26"/>
      <c r="PIO980" s="26"/>
      <c r="PIP980" s="26"/>
      <c r="PIQ980" s="26"/>
      <c r="PIR980" s="26"/>
      <c r="PIS980" s="26"/>
      <c r="PIT980" s="26"/>
      <c r="PIU980" s="26"/>
      <c r="PIV980" s="26"/>
      <c r="PIW980" s="26"/>
      <c r="PIX980" s="26"/>
      <c r="PIY980" s="26"/>
      <c r="PIZ980" s="26"/>
      <c r="PJA980" s="26"/>
      <c r="PJB980" s="26"/>
      <c r="PJC980" s="26"/>
      <c r="PJD980" s="26"/>
      <c r="PJE980" s="26"/>
      <c r="PJF980" s="26"/>
      <c r="PJG980" s="26"/>
      <c r="PJH980" s="26"/>
      <c r="PJI980" s="26"/>
      <c r="PJJ980" s="26"/>
      <c r="PJK980" s="26"/>
      <c r="PJL980" s="26"/>
      <c r="PJM980" s="26"/>
      <c r="PJN980" s="26"/>
      <c r="PJO980" s="26"/>
      <c r="PJP980" s="26"/>
      <c r="PJQ980" s="26"/>
      <c r="PJR980" s="26"/>
      <c r="PJS980" s="26"/>
      <c r="PJT980" s="26"/>
      <c r="PJU980" s="26"/>
      <c r="PJV980" s="26"/>
      <c r="PJW980" s="26"/>
      <c r="PJX980" s="26"/>
      <c r="PJY980" s="26"/>
      <c r="PJZ980" s="26"/>
      <c r="PKA980" s="26"/>
      <c r="PKB980" s="26"/>
      <c r="PKC980" s="26"/>
      <c r="PKD980" s="26"/>
      <c r="PKE980" s="26"/>
      <c r="PKF980" s="26"/>
      <c r="PKG980" s="26"/>
      <c r="PKH980" s="26"/>
      <c r="PKI980" s="26"/>
      <c r="PKJ980" s="26"/>
      <c r="PKK980" s="26"/>
      <c r="PKL980" s="26"/>
      <c r="PKM980" s="26"/>
      <c r="PKN980" s="26"/>
      <c r="PKO980" s="26"/>
      <c r="PKP980" s="26"/>
      <c r="PKQ980" s="26"/>
      <c r="PKR980" s="26"/>
      <c r="PKS980" s="26"/>
      <c r="PKT980" s="26"/>
      <c r="PKU980" s="26"/>
      <c r="PKV980" s="26"/>
      <c r="PKW980" s="26"/>
      <c r="PKX980" s="26"/>
      <c r="PKY980" s="26"/>
      <c r="PKZ980" s="26"/>
      <c r="PLA980" s="26"/>
      <c r="PLB980" s="26"/>
      <c r="PLC980" s="26"/>
      <c r="PLD980" s="26"/>
      <c r="PLE980" s="26"/>
      <c r="PLF980" s="26"/>
      <c r="PLG980" s="26"/>
      <c r="PLH980" s="26"/>
      <c r="PLI980" s="26"/>
      <c r="PLJ980" s="26"/>
      <c r="PLK980" s="26"/>
      <c r="PLL980" s="26"/>
      <c r="PLM980" s="26"/>
      <c r="PLN980" s="26"/>
      <c r="PLO980" s="26"/>
      <c r="PLP980" s="26"/>
      <c r="PLQ980" s="26"/>
      <c r="PLR980" s="26"/>
      <c r="PLS980" s="26"/>
      <c r="PLT980" s="26"/>
      <c r="PLU980" s="26"/>
      <c r="PLV980" s="26"/>
      <c r="PLW980" s="26"/>
      <c r="PLX980" s="26"/>
      <c r="PLY980" s="26"/>
      <c r="PLZ980" s="26"/>
      <c r="PMA980" s="26"/>
      <c r="PMB980" s="26"/>
      <c r="PMC980" s="26"/>
      <c r="PMD980" s="26"/>
      <c r="PME980" s="26"/>
      <c r="PMF980" s="26"/>
      <c r="PMG980" s="26"/>
      <c r="PMH980" s="26"/>
      <c r="PMI980" s="26"/>
      <c r="PMJ980" s="26"/>
      <c r="PMK980" s="26"/>
      <c r="PML980" s="26"/>
      <c r="PMM980" s="26"/>
      <c r="PMN980" s="26"/>
      <c r="PMO980" s="26"/>
      <c r="PMP980" s="26"/>
      <c r="PMQ980" s="26"/>
      <c r="PMR980" s="26"/>
      <c r="PMS980" s="26"/>
      <c r="PMT980" s="26"/>
      <c r="PMU980" s="26"/>
      <c r="PMV980" s="26"/>
      <c r="PMW980" s="26"/>
      <c r="PMX980" s="26"/>
      <c r="PMY980" s="26"/>
      <c r="PMZ980" s="26"/>
      <c r="PNA980" s="26"/>
      <c r="PNB980" s="26"/>
      <c r="PNC980" s="26"/>
      <c r="PND980" s="26"/>
      <c r="PNE980" s="26"/>
      <c r="PNF980" s="26"/>
      <c r="PNG980" s="26"/>
      <c r="PNH980" s="26"/>
      <c r="PNI980" s="26"/>
      <c r="PNJ980" s="26"/>
      <c r="PNK980" s="26"/>
      <c r="PNL980" s="26"/>
      <c r="PNM980" s="26"/>
      <c r="PNN980" s="26"/>
      <c r="PNO980" s="26"/>
      <c r="PNP980" s="26"/>
      <c r="PNQ980" s="26"/>
      <c r="PNR980" s="26"/>
      <c r="PNS980" s="26"/>
      <c r="PNT980" s="26"/>
      <c r="PNU980" s="26"/>
      <c r="PNV980" s="26"/>
      <c r="PNW980" s="26"/>
      <c r="PNX980" s="26"/>
      <c r="PNY980" s="26"/>
      <c r="PNZ980" s="26"/>
      <c r="POA980" s="26"/>
      <c r="POB980" s="26"/>
      <c r="POC980" s="26"/>
      <c r="POD980" s="26"/>
      <c r="POE980" s="26"/>
      <c r="POF980" s="26"/>
      <c r="POG980" s="26"/>
      <c r="POH980" s="26"/>
      <c r="POI980" s="26"/>
      <c r="POJ980" s="26"/>
      <c r="POK980" s="26"/>
      <c r="POL980" s="26"/>
      <c r="POM980" s="26"/>
      <c r="PON980" s="26"/>
      <c r="POO980" s="26"/>
      <c r="POP980" s="26"/>
      <c r="POQ980" s="26"/>
      <c r="POR980" s="26"/>
      <c r="POS980" s="26"/>
      <c r="POT980" s="26"/>
      <c r="POU980" s="26"/>
      <c r="POV980" s="26"/>
      <c r="POW980" s="26"/>
      <c r="POX980" s="26"/>
      <c r="POY980" s="26"/>
      <c r="POZ980" s="26"/>
      <c r="PPA980" s="26"/>
      <c r="PPB980" s="26"/>
      <c r="PPC980" s="26"/>
      <c r="PPD980" s="26"/>
      <c r="PPE980" s="26"/>
      <c r="PPF980" s="26"/>
      <c r="PPG980" s="26"/>
      <c r="PPH980" s="26"/>
      <c r="PPI980" s="26"/>
      <c r="PPJ980" s="26"/>
      <c r="PPK980" s="26"/>
      <c r="PPL980" s="26"/>
      <c r="PPM980" s="26"/>
      <c r="PPN980" s="26"/>
      <c r="PPO980" s="26"/>
      <c r="PPP980" s="26"/>
      <c r="PPQ980" s="26"/>
      <c r="PPR980" s="26"/>
      <c r="PPS980" s="26"/>
      <c r="PPT980" s="26"/>
      <c r="PPU980" s="26"/>
      <c r="PPV980" s="26"/>
      <c r="PPW980" s="26"/>
      <c r="PPX980" s="26"/>
      <c r="PPY980" s="26"/>
      <c r="PPZ980" s="26"/>
      <c r="PQA980" s="26"/>
      <c r="PQB980" s="26"/>
      <c r="PQC980" s="26"/>
      <c r="PQD980" s="26"/>
      <c r="PQE980" s="26"/>
      <c r="PQF980" s="26"/>
      <c r="PQG980" s="26"/>
      <c r="PQH980" s="26"/>
      <c r="PQI980" s="26"/>
      <c r="PQJ980" s="26"/>
      <c r="PQK980" s="26"/>
      <c r="PQL980" s="26"/>
      <c r="PQM980" s="26"/>
      <c r="PQN980" s="26"/>
      <c r="PQO980" s="26"/>
      <c r="PQP980" s="26"/>
      <c r="PQQ980" s="26"/>
      <c r="PQR980" s="26"/>
      <c r="PQS980" s="26"/>
      <c r="PQT980" s="26"/>
      <c r="PQU980" s="26"/>
      <c r="PQV980" s="26"/>
      <c r="PQW980" s="26"/>
      <c r="PQX980" s="26"/>
      <c r="PQY980" s="26"/>
      <c r="PQZ980" s="26"/>
      <c r="PRA980" s="26"/>
      <c r="PRB980" s="26"/>
      <c r="PRC980" s="26"/>
      <c r="PRD980" s="26"/>
      <c r="PRE980" s="26"/>
      <c r="PRF980" s="26"/>
      <c r="PRG980" s="26"/>
      <c r="PRH980" s="26"/>
      <c r="PRI980" s="26"/>
      <c r="PRJ980" s="26"/>
      <c r="PRK980" s="26"/>
      <c r="PRL980" s="26"/>
      <c r="PRM980" s="26"/>
      <c r="PRN980" s="26"/>
      <c r="PRO980" s="26"/>
      <c r="PRP980" s="26"/>
      <c r="PRQ980" s="26"/>
      <c r="PRR980" s="26"/>
      <c r="PRS980" s="26"/>
      <c r="PRT980" s="26"/>
      <c r="PRU980" s="26"/>
      <c r="PRV980" s="26"/>
      <c r="PRW980" s="26"/>
      <c r="PRX980" s="26"/>
      <c r="PRY980" s="26"/>
      <c r="PRZ980" s="26"/>
      <c r="PSA980" s="26"/>
      <c r="PSB980" s="26"/>
      <c r="PSC980" s="26"/>
      <c r="PSD980" s="26"/>
      <c r="PSE980" s="26"/>
      <c r="PSF980" s="26"/>
      <c r="PSG980" s="26"/>
      <c r="PSH980" s="26"/>
      <c r="PSI980" s="26"/>
      <c r="PSJ980" s="26"/>
      <c r="PSK980" s="26"/>
      <c r="PSL980" s="26"/>
      <c r="PSM980" s="26"/>
      <c r="PSN980" s="26"/>
      <c r="PSO980" s="26"/>
      <c r="PSP980" s="26"/>
      <c r="PSQ980" s="26"/>
      <c r="PSR980" s="26"/>
      <c r="PSS980" s="26"/>
      <c r="PST980" s="26"/>
      <c r="PSU980" s="26"/>
      <c r="PSV980" s="26"/>
      <c r="PSW980" s="26"/>
      <c r="PSX980" s="26"/>
      <c r="PSY980" s="26"/>
      <c r="PSZ980" s="26"/>
      <c r="PTA980" s="26"/>
      <c r="PTB980" s="26"/>
      <c r="PTC980" s="26"/>
      <c r="PTD980" s="26"/>
      <c r="PTE980" s="26"/>
      <c r="PTF980" s="26"/>
      <c r="PTG980" s="26"/>
      <c r="PTH980" s="26"/>
      <c r="PTI980" s="26"/>
      <c r="PTJ980" s="26"/>
      <c r="PTK980" s="26"/>
      <c r="PTL980" s="26"/>
      <c r="PTM980" s="26"/>
      <c r="PTN980" s="26"/>
      <c r="PTO980" s="26"/>
      <c r="PTP980" s="26"/>
      <c r="PTQ980" s="26"/>
      <c r="PTR980" s="26"/>
      <c r="PTS980" s="26"/>
      <c r="PTT980" s="26"/>
      <c r="PTU980" s="26"/>
      <c r="PTV980" s="26"/>
      <c r="PTW980" s="26"/>
      <c r="PTX980" s="26"/>
      <c r="PTY980" s="26"/>
      <c r="PTZ980" s="26"/>
      <c r="PUA980" s="26"/>
      <c r="PUB980" s="26"/>
      <c r="PUC980" s="26"/>
      <c r="PUD980" s="26"/>
      <c r="PUE980" s="26"/>
      <c r="PUF980" s="26"/>
      <c r="PUG980" s="26"/>
      <c r="PUH980" s="26"/>
      <c r="PUI980" s="26"/>
      <c r="PUJ980" s="26"/>
      <c r="PUK980" s="26"/>
      <c r="PUL980" s="26"/>
      <c r="PUM980" s="26"/>
      <c r="PUN980" s="26"/>
      <c r="PUO980" s="26"/>
      <c r="PUP980" s="26"/>
      <c r="PUQ980" s="26"/>
      <c r="PUR980" s="26"/>
      <c r="PUS980" s="26"/>
      <c r="PUT980" s="26"/>
      <c r="PUU980" s="26"/>
      <c r="PUV980" s="26"/>
      <c r="PUW980" s="26"/>
      <c r="PUX980" s="26"/>
      <c r="PUY980" s="26"/>
      <c r="PUZ980" s="26"/>
      <c r="PVA980" s="26"/>
      <c r="PVB980" s="26"/>
      <c r="PVC980" s="26"/>
      <c r="PVD980" s="26"/>
      <c r="PVE980" s="26"/>
      <c r="PVF980" s="26"/>
      <c r="PVG980" s="26"/>
      <c r="PVH980" s="26"/>
      <c r="PVI980" s="26"/>
      <c r="PVJ980" s="26"/>
      <c r="PVK980" s="26"/>
      <c r="PVL980" s="26"/>
      <c r="PVM980" s="26"/>
      <c r="PVN980" s="26"/>
      <c r="PVO980" s="26"/>
      <c r="PVP980" s="26"/>
      <c r="PVQ980" s="26"/>
      <c r="PVR980" s="26"/>
      <c r="PVS980" s="26"/>
      <c r="PVT980" s="26"/>
      <c r="PVU980" s="26"/>
      <c r="PVV980" s="26"/>
      <c r="PVW980" s="26"/>
      <c r="PVX980" s="26"/>
      <c r="PVY980" s="26"/>
      <c r="PVZ980" s="26"/>
      <c r="PWA980" s="26"/>
      <c r="PWB980" s="26"/>
      <c r="PWC980" s="26"/>
      <c r="PWD980" s="26"/>
      <c r="PWE980" s="26"/>
      <c r="PWF980" s="26"/>
      <c r="PWG980" s="26"/>
      <c r="PWH980" s="26"/>
      <c r="PWI980" s="26"/>
      <c r="PWJ980" s="26"/>
      <c r="PWK980" s="26"/>
      <c r="PWL980" s="26"/>
      <c r="PWM980" s="26"/>
      <c r="PWN980" s="26"/>
      <c r="PWO980" s="26"/>
      <c r="PWP980" s="26"/>
      <c r="PWQ980" s="26"/>
      <c r="PWR980" s="26"/>
      <c r="PWS980" s="26"/>
      <c r="PWT980" s="26"/>
      <c r="PWU980" s="26"/>
      <c r="PWV980" s="26"/>
      <c r="PWW980" s="26"/>
      <c r="PWX980" s="26"/>
      <c r="PWY980" s="26"/>
      <c r="PWZ980" s="26"/>
      <c r="PXA980" s="26"/>
      <c r="PXB980" s="26"/>
      <c r="PXC980" s="26"/>
      <c r="PXD980" s="26"/>
      <c r="PXE980" s="26"/>
      <c r="PXF980" s="26"/>
      <c r="PXG980" s="26"/>
      <c r="PXH980" s="26"/>
      <c r="PXI980" s="26"/>
      <c r="PXJ980" s="26"/>
      <c r="PXK980" s="26"/>
      <c r="PXL980" s="26"/>
      <c r="PXM980" s="26"/>
      <c r="PXN980" s="26"/>
      <c r="PXO980" s="26"/>
      <c r="PXP980" s="26"/>
      <c r="PXQ980" s="26"/>
      <c r="PXR980" s="26"/>
      <c r="PXS980" s="26"/>
      <c r="PXT980" s="26"/>
      <c r="PXU980" s="26"/>
      <c r="PXV980" s="26"/>
      <c r="PXW980" s="26"/>
      <c r="PXX980" s="26"/>
      <c r="PXY980" s="26"/>
      <c r="PXZ980" s="26"/>
      <c r="PYA980" s="26"/>
      <c r="PYB980" s="26"/>
      <c r="PYC980" s="26"/>
      <c r="PYD980" s="26"/>
      <c r="PYE980" s="26"/>
      <c r="PYF980" s="26"/>
      <c r="PYG980" s="26"/>
      <c r="PYH980" s="26"/>
      <c r="PYI980" s="26"/>
      <c r="PYJ980" s="26"/>
      <c r="PYK980" s="26"/>
      <c r="PYL980" s="26"/>
      <c r="PYM980" s="26"/>
      <c r="PYN980" s="26"/>
      <c r="PYO980" s="26"/>
      <c r="PYP980" s="26"/>
      <c r="PYQ980" s="26"/>
      <c r="PYR980" s="26"/>
      <c r="PYS980" s="26"/>
      <c r="PYT980" s="26"/>
      <c r="PYU980" s="26"/>
      <c r="PYV980" s="26"/>
      <c r="PYW980" s="26"/>
      <c r="PYX980" s="26"/>
      <c r="PYY980" s="26"/>
      <c r="PYZ980" s="26"/>
      <c r="PZA980" s="26"/>
      <c r="PZB980" s="26"/>
      <c r="PZC980" s="26"/>
      <c r="PZD980" s="26"/>
      <c r="PZE980" s="26"/>
      <c r="PZF980" s="26"/>
      <c r="PZG980" s="26"/>
      <c r="PZH980" s="26"/>
      <c r="PZI980" s="26"/>
      <c r="PZJ980" s="26"/>
      <c r="PZK980" s="26"/>
      <c r="PZL980" s="26"/>
      <c r="PZM980" s="26"/>
      <c r="PZN980" s="26"/>
      <c r="PZO980" s="26"/>
      <c r="PZP980" s="26"/>
      <c r="PZQ980" s="26"/>
      <c r="PZR980" s="26"/>
      <c r="PZS980" s="26"/>
      <c r="PZT980" s="26"/>
      <c r="PZU980" s="26"/>
      <c r="PZV980" s="26"/>
      <c r="PZW980" s="26"/>
      <c r="PZX980" s="26"/>
      <c r="PZY980" s="26"/>
      <c r="PZZ980" s="26"/>
      <c r="QAA980" s="26"/>
      <c r="QAB980" s="26"/>
      <c r="QAC980" s="26"/>
      <c r="QAD980" s="26"/>
      <c r="QAE980" s="26"/>
      <c r="QAF980" s="26"/>
      <c r="QAG980" s="26"/>
      <c r="QAH980" s="26"/>
      <c r="QAI980" s="26"/>
      <c r="QAJ980" s="26"/>
      <c r="QAK980" s="26"/>
      <c r="QAL980" s="26"/>
      <c r="QAM980" s="26"/>
      <c r="QAN980" s="26"/>
      <c r="QAO980" s="26"/>
      <c r="QAP980" s="26"/>
      <c r="QAQ980" s="26"/>
      <c r="QAR980" s="26"/>
      <c r="QAS980" s="26"/>
      <c r="QAT980" s="26"/>
      <c r="QAU980" s="26"/>
      <c r="QAV980" s="26"/>
      <c r="QAW980" s="26"/>
      <c r="QAX980" s="26"/>
      <c r="QAY980" s="26"/>
      <c r="QAZ980" s="26"/>
      <c r="QBA980" s="26"/>
      <c r="QBB980" s="26"/>
      <c r="QBC980" s="26"/>
      <c r="QBD980" s="26"/>
      <c r="QBE980" s="26"/>
      <c r="QBF980" s="26"/>
      <c r="QBG980" s="26"/>
      <c r="QBH980" s="26"/>
      <c r="QBI980" s="26"/>
      <c r="QBJ980" s="26"/>
      <c r="QBK980" s="26"/>
      <c r="QBL980" s="26"/>
      <c r="QBM980" s="26"/>
      <c r="QBN980" s="26"/>
      <c r="QBO980" s="26"/>
      <c r="QBP980" s="26"/>
      <c r="QBQ980" s="26"/>
      <c r="QBR980" s="26"/>
      <c r="QBS980" s="26"/>
      <c r="QBT980" s="26"/>
      <c r="QBU980" s="26"/>
      <c r="QBV980" s="26"/>
      <c r="QBW980" s="26"/>
      <c r="QBX980" s="26"/>
      <c r="QBY980" s="26"/>
      <c r="QBZ980" s="26"/>
      <c r="QCA980" s="26"/>
      <c r="QCB980" s="26"/>
      <c r="QCC980" s="26"/>
      <c r="QCD980" s="26"/>
      <c r="QCE980" s="26"/>
      <c r="QCF980" s="26"/>
      <c r="QCG980" s="26"/>
      <c r="QCH980" s="26"/>
      <c r="QCI980" s="26"/>
      <c r="QCJ980" s="26"/>
      <c r="QCK980" s="26"/>
      <c r="QCL980" s="26"/>
      <c r="QCM980" s="26"/>
      <c r="QCN980" s="26"/>
      <c r="QCO980" s="26"/>
      <c r="QCP980" s="26"/>
      <c r="QCQ980" s="26"/>
      <c r="QCR980" s="26"/>
      <c r="QCS980" s="26"/>
      <c r="QCT980" s="26"/>
      <c r="QCU980" s="26"/>
      <c r="QCV980" s="26"/>
      <c r="QCW980" s="26"/>
      <c r="QCX980" s="26"/>
      <c r="QCY980" s="26"/>
      <c r="QCZ980" s="26"/>
      <c r="QDA980" s="26"/>
      <c r="QDB980" s="26"/>
      <c r="QDC980" s="26"/>
      <c r="QDD980" s="26"/>
      <c r="QDE980" s="26"/>
      <c r="QDF980" s="26"/>
      <c r="QDG980" s="26"/>
      <c r="QDH980" s="26"/>
      <c r="QDI980" s="26"/>
      <c r="QDJ980" s="26"/>
      <c r="QDK980" s="26"/>
      <c r="QDL980" s="26"/>
      <c r="QDM980" s="26"/>
      <c r="QDN980" s="26"/>
      <c r="QDO980" s="26"/>
      <c r="QDP980" s="26"/>
      <c r="QDQ980" s="26"/>
      <c r="QDR980" s="26"/>
      <c r="QDS980" s="26"/>
      <c r="QDT980" s="26"/>
      <c r="QDU980" s="26"/>
      <c r="QDV980" s="26"/>
      <c r="QDW980" s="26"/>
      <c r="QDX980" s="26"/>
      <c r="QDY980" s="26"/>
      <c r="QDZ980" s="26"/>
      <c r="QEA980" s="26"/>
      <c r="QEB980" s="26"/>
      <c r="QEC980" s="26"/>
      <c r="QED980" s="26"/>
      <c r="QEE980" s="26"/>
      <c r="QEF980" s="26"/>
      <c r="QEG980" s="26"/>
      <c r="QEH980" s="26"/>
      <c r="QEI980" s="26"/>
      <c r="QEJ980" s="26"/>
      <c r="QEK980" s="26"/>
      <c r="QEL980" s="26"/>
      <c r="QEM980" s="26"/>
      <c r="QEN980" s="26"/>
      <c r="QEO980" s="26"/>
      <c r="QEP980" s="26"/>
      <c r="QEQ980" s="26"/>
      <c r="QER980" s="26"/>
      <c r="QES980" s="26"/>
      <c r="QET980" s="26"/>
      <c r="QEU980" s="26"/>
      <c r="QEV980" s="26"/>
      <c r="QEW980" s="26"/>
      <c r="QEX980" s="26"/>
      <c r="QEY980" s="26"/>
      <c r="QEZ980" s="26"/>
      <c r="QFA980" s="26"/>
      <c r="QFB980" s="26"/>
      <c r="QFC980" s="26"/>
      <c r="QFD980" s="26"/>
      <c r="QFE980" s="26"/>
      <c r="QFF980" s="26"/>
      <c r="QFG980" s="26"/>
      <c r="QFH980" s="26"/>
      <c r="QFI980" s="26"/>
      <c r="QFJ980" s="26"/>
      <c r="QFK980" s="26"/>
      <c r="QFL980" s="26"/>
      <c r="QFM980" s="26"/>
      <c r="QFN980" s="26"/>
      <c r="QFO980" s="26"/>
      <c r="QFP980" s="26"/>
      <c r="QFQ980" s="26"/>
      <c r="QFR980" s="26"/>
      <c r="QFS980" s="26"/>
      <c r="QFT980" s="26"/>
      <c r="QFU980" s="26"/>
      <c r="QFV980" s="26"/>
      <c r="QFW980" s="26"/>
      <c r="QFX980" s="26"/>
      <c r="QFY980" s="26"/>
      <c r="QFZ980" s="26"/>
      <c r="QGA980" s="26"/>
      <c r="QGB980" s="26"/>
      <c r="QGC980" s="26"/>
      <c r="QGD980" s="26"/>
      <c r="QGE980" s="26"/>
      <c r="QGF980" s="26"/>
      <c r="QGG980" s="26"/>
      <c r="QGH980" s="26"/>
      <c r="QGI980" s="26"/>
      <c r="QGJ980" s="26"/>
      <c r="QGK980" s="26"/>
      <c r="QGL980" s="26"/>
      <c r="QGM980" s="26"/>
      <c r="QGN980" s="26"/>
      <c r="QGO980" s="26"/>
      <c r="QGP980" s="26"/>
      <c r="QGQ980" s="26"/>
      <c r="QGR980" s="26"/>
      <c r="QGS980" s="26"/>
      <c r="QGT980" s="26"/>
      <c r="QGU980" s="26"/>
      <c r="QGV980" s="26"/>
      <c r="QGW980" s="26"/>
      <c r="QGX980" s="26"/>
      <c r="QGY980" s="26"/>
      <c r="QGZ980" s="26"/>
      <c r="QHA980" s="26"/>
      <c r="QHB980" s="26"/>
      <c r="QHC980" s="26"/>
      <c r="QHD980" s="26"/>
      <c r="QHE980" s="26"/>
      <c r="QHF980" s="26"/>
      <c r="QHG980" s="26"/>
      <c r="QHH980" s="26"/>
      <c r="QHI980" s="26"/>
      <c r="QHJ980" s="26"/>
      <c r="QHK980" s="26"/>
      <c r="QHL980" s="26"/>
      <c r="QHM980" s="26"/>
      <c r="QHN980" s="26"/>
      <c r="QHO980" s="26"/>
      <c r="QHP980" s="26"/>
      <c r="QHQ980" s="26"/>
      <c r="QHR980" s="26"/>
      <c r="QHS980" s="26"/>
      <c r="QHT980" s="26"/>
      <c r="QHU980" s="26"/>
      <c r="QHV980" s="26"/>
      <c r="QHW980" s="26"/>
      <c r="QHX980" s="26"/>
      <c r="QHY980" s="26"/>
      <c r="QHZ980" s="26"/>
      <c r="QIA980" s="26"/>
      <c r="QIB980" s="26"/>
      <c r="QIC980" s="26"/>
      <c r="QID980" s="26"/>
      <c r="QIE980" s="26"/>
      <c r="QIF980" s="26"/>
      <c r="QIG980" s="26"/>
      <c r="QIH980" s="26"/>
      <c r="QII980" s="26"/>
      <c r="QIJ980" s="26"/>
      <c r="QIK980" s="26"/>
      <c r="QIL980" s="26"/>
      <c r="QIM980" s="26"/>
      <c r="QIN980" s="26"/>
      <c r="QIO980" s="26"/>
      <c r="QIP980" s="26"/>
      <c r="QIQ980" s="26"/>
      <c r="QIR980" s="26"/>
      <c r="QIS980" s="26"/>
      <c r="QIT980" s="26"/>
      <c r="QIU980" s="26"/>
      <c r="QIV980" s="26"/>
      <c r="QIW980" s="26"/>
      <c r="QIX980" s="26"/>
      <c r="QIY980" s="26"/>
      <c r="QIZ980" s="26"/>
      <c r="QJA980" s="26"/>
      <c r="QJB980" s="26"/>
      <c r="QJC980" s="26"/>
      <c r="QJD980" s="26"/>
      <c r="QJE980" s="26"/>
      <c r="QJF980" s="26"/>
      <c r="QJG980" s="26"/>
      <c r="QJH980" s="26"/>
      <c r="QJI980" s="26"/>
      <c r="QJJ980" s="26"/>
      <c r="QJK980" s="26"/>
      <c r="QJL980" s="26"/>
      <c r="QJM980" s="26"/>
      <c r="QJN980" s="26"/>
      <c r="QJO980" s="26"/>
      <c r="QJP980" s="26"/>
      <c r="QJQ980" s="26"/>
      <c r="QJR980" s="26"/>
      <c r="QJS980" s="26"/>
      <c r="QJT980" s="26"/>
      <c r="QJU980" s="26"/>
      <c r="QJV980" s="26"/>
      <c r="QJW980" s="26"/>
      <c r="QJX980" s="26"/>
      <c r="QJY980" s="26"/>
      <c r="QJZ980" s="26"/>
      <c r="QKA980" s="26"/>
      <c r="QKB980" s="26"/>
      <c r="QKC980" s="26"/>
      <c r="QKD980" s="26"/>
      <c r="QKE980" s="26"/>
      <c r="QKF980" s="26"/>
      <c r="QKG980" s="26"/>
      <c r="QKH980" s="26"/>
      <c r="QKI980" s="26"/>
      <c r="QKJ980" s="26"/>
      <c r="QKK980" s="26"/>
      <c r="QKL980" s="26"/>
      <c r="QKM980" s="26"/>
      <c r="QKN980" s="26"/>
      <c r="QKO980" s="26"/>
      <c r="QKP980" s="26"/>
      <c r="QKQ980" s="26"/>
      <c r="QKR980" s="26"/>
      <c r="QKS980" s="26"/>
      <c r="QKT980" s="26"/>
      <c r="QKU980" s="26"/>
      <c r="QKV980" s="26"/>
      <c r="QKW980" s="26"/>
      <c r="QKX980" s="26"/>
      <c r="QKY980" s="26"/>
      <c r="QKZ980" s="26"/>
      <c r="QLA980" s="26"/>
      <c r="QLB980" s="26"/>
      <c r="QLC980" s="26"/>
      <c r="QLD980" s="26"/>
      <c r="QLE980" s="26"/>
      <c r="QLF980" s="26"/>
      <c r="QLG980" s="26"/>
      <c r="QLH980" s="26"/>
      <c r="QLI980" s="26"/>
      <c r="QLJ980" s="26"/>
      <c r="QLK980" s="26"/>
      <c r="QLL980" s="26"/>
      <c r="QLM980" s="26"/>
      <c r="QLN980" s="26"/>
      <c r="QLO980" s="26"/>
      <c r="QLP980" s="26"/>
      <c r="QLQ980" s="26"/>
      <c r="QLR980" s="26"/>
      <c r="QLS980" s="26"/>
      <c r="QLT980" s="26"/>
      <c r="QLU980" s="26"/>
      <c r="QLV980" s="26"/>
      <c r="QLW980" s="26"/>
      <c r="QLX980" s="26"/>
      <c r="QLY980" s="26"/>
      <c r="QLZ980" s="26"/>
      <c r="QMA980" s="26"/>
      <c r="QMB980" s="26"/>
      <c r="QMC980" s="26"/>
      <c r="QMD980" s="26"/>
      <c r="QME980" s="26"/>
      <c r="QMF980" s="26"/>
      <c r="QMG980" s="26"/>
      <c r="QMH980" s="26"/>
      <c r="QMI980" s="26"/>
      <c r="QMJ980" s="26"/>
      <c r="QMK980" s="26"/>
      <c r="QML980" s="26"/>
      <c r="QMM980" s="26"/>
      <c r="QMN980" s="26"/>
      <c r="QMO980" s="26"/>
      <c r="QMP980" s="26"/>
      <c r="QMQ980" s="26"/>
      <c r="QMR980" s="26"/>
      <c r="QMS980" s="26"/>
      <c r="QMT980" s="26"/>
      <c r="QMU980" s="26"/>
      <c r="QMV980" s="26"/>
      <c r="QMW980" s="26"/>
      <c r="QMX980" s="26"/>
      <c r="QMY980" s="26"/>
      <c r="QMZ980" s="26"/>
      <c r="QNA980" s="26"/>
      <c r="QNB980" s="26"/>
      <c r="QNC980" s="26"/>
      <c r="QND980" s="26"/>
      <c r="QNE980" s="26"/>
      <c r="QNF980" s="26"/>
      <c r="QNG980" s="26"/>
      <c r="QNH980" s="26"/>
      <c r="QNI980" s="26"/>
      <c r="QNJ980" s="26"/>
      <c r="QNK980" s="26"/>
      <c r="QNL980" s="26"/>
      <c r="QNM980" s="26"/>
      <c r="QNN980" s="26"/>
      <c r="QNO980" s="26"/>
      <c r="QNP980" s="26"/>
      <c r="QNQ980" s="26"/>
      <c r="QNR980" s="26"/>
      <c r="QNS980" s="26"/>
      <c r="QNT980" s="26"/>
      <c r="QNU980" s="26"/>
      <c r="QNV980" s="26"/>
      <c r="QNW980" s="26"/>
      <c r="QNX980" s="26"/>
      <c r="QNY980" s="26"/>
      <c r="QNZ980" s="26"/>
      <c r="QOA980" s="26"/>
      <c r="QOB980" s="26"/>
      <c r="QOC980" s="26"/>
      <c r="QOD980" s="26"/>
      <c r="QOE980" s="26"/>
      <c r="QOF980" s="26"/>
      <c r="QOG980" s="26"/>
      <c r="QOH980" s="26"/>
      <c r="QOI980" s="26"/>
      <c r="QOJ980" s="26"/>
      <c r="QOK980" s="26"/>
      <c r="QOL980" s="26"/>
      <c r="QOM980" s="26"/>
      <c r="QON980" s="26"/>
      <c r="QOO980" s="26"/>
      <c r="QOP980" s="26"/>
      <c r="QOQ980" s="26"/>
      <c r="QOR980" s="26"/>
      <c r="QOS980" s="26"/>
      <c r="QOT980" s="26"/>
      <c r="QOU980" s="26"/>
      <c r="QOV980" s="26"/>
      <c r="QOW980" s="26"/>
      <c r="QOX980" s="26"/>
      <c r="QOY980" s="26"/>
      <c r="QOZ980" s="26"/>
      <c r="QPA980" s="26"/>
      <c r="QPB980" s="26"/>
      <c r="QPC980" s="26"/>
      <c r="QPD980" s="26"/>
      <c r="QPE980" s="26"/>
      <c r="QPF980" s="26"/>
      <c r="QPG980" s="26"/>
      <c r="QPH980" s="26"/>
      <c r="QPI980" s="26"/>
      <c r="QPJ980" s="26"/>
      <c r="QPK980" s="26"/>
      <c r="QPL980" s="26"/>
      <c r="QPM980" s="26"/>
      <c r="QPN980" s="26"/>
      <c r="QPO980" s="26"/>
      <c r="QPP980" s="26"/>
      <c r="QPQ980" s="26"/>
      <c r="QPR980" s="26"/>
      <c r="QPS980" s="26"/>
      <c r="QPT980" s="26"/>
      <c r="QPU980" s="26"/>
      <c r="QPV980" s="26"/>
      <c r="QPW980" s="26"/>
      <c r="QPX980" s="26"/>
      <c r="QPY980" s="26"/>
      <c r="QPZ980" s="26"/>
      <c r="QQA980" s="26"/>
      <c r="QQB980" s="26"/>
      <c r="QQC980" s="26"/>
      <c r="QQD980" s="26"/>
      <c r="QQE980" s="26"/>
      <c r="QQF980" s="26"/>
      <c r="QQG980" s="26"/>
      <c r="QQH980" s="26"/>
      <c r="QQI980" s="26"/>
      <c r="QQJ980" s="26"/>
      <c r="QQK980" s="26"/>
      <c r="QQL980" s="26"/>
      <c r="QQM980" s="26"/>
      <c r="QQN980" s="26"/>
      <c r="QQO980" s="26"/>
      <c r="QQP980" s="26"/>
      <c r="QQQ980" s="26"/>
      <c r="QQR980" s="26"/>
      <c r="QQS980" s="26"/>
      <c r="QQT980" s="26"/>
      <c r="QQU980" s="26"/>
      <c r="QQV980" s="26"/>
      <c r="QQW980" s="26"/>
      <c r="QQX980" s="26"/>
      <c r="QQY980" s="26"/>
      <c r="QQZ980" s="26"/>
      <c r="QRA980" s="26"/>
      <c r="QRB980" s="26"/>
      <c r="QRC980" s="26"/>
      <c r="QRD980" s="26"/>
      <c r="QRE980" s="26"/>
      <c r="QRF980" s="26"/>
      <c r="QRG980" s="26"/>
      <c r="QRH980" s="26"/>
      <c r="QRI980" s="26"/>
      <c r="QRJ980" s="26"/>
      <c r="QRK980" s="26"/>
      <c r="QRL980" s="26"/>
      <c r="QRM980" s="26"/>
      <c r="QRN980" s="26"/>
      <c r="QRO980" s="26"/>
      <c r="QRP980" s="26"/>
      <c r="QRQ980" s="26"/>
      <c r="QRR980" s="26"/>
      <c r="QRS980" s="26"/>
      <c r="QRT980" s="26"/>
      <c r="QRU980" s="26"/>
      <c r="QRV980" s="26"/>
      <c r="QRW980" s="26"/>
      <c r="QRX980" s="26"/>
      <c r="QRY980" s="26"/>
      <c r="QRZ980" s="26"/>
      <c r="QSA980" s="26"/>
      <c r="QSB980" s="26"/>
      <c r="QSC980" s="26"/>
      <c r="QSD980" s="26"/>
      <c r="QSE980" s="26"/>
      <c r="QSF980" s="26"/>
      <c r="QSG980" s="26"/>
      <c r="QSH980" s="26"/>
      <c r="QSI980" s="26"/>
      <c r="QSJ980" s="26"/>
      <c r="QSK980" s="26"/>
      <c r="QSL980" s="26"/>
      <c r="QSM980" s="26"/>
      <c r="QSN980" s="26"/>
      <c r="QSO980" s="26"/>
      <c r="QSP980" s="26"/>
      <c r="QSQ980" s="26"/>
      <c r="QSR980" s="26"/>
      <c r="QSS980" s="26"/>
      <c r="QST980" s="26"/>
      <c r="QSU980" s="26"/>
      <c r="QSV980" s="26"/>
      <c r="QSW980" s="26"/>
      <c r="QSX980" s="26"/>
      <c r="QSY980" s="26"/>
      <c r="QSZ980" s="26"/>
      <c r="QTA980" s="26"/>
      <c r="QTB980" s="26"/>
      <c r="QTC980" s="26"/>
      <c r="QTD980" s="26"/>
      <c r="QTE980" s="26"/>
      <c r="QTF980" s="26"/>
      <c r="QTG980" s="26"/>
      <c r="QTH980" s="26"/>
      <c r="QTI980" s="26"/>
      <c r="QTJ980" s="26"/>
      <c r="QTK980" s="26"/>
      <c r="QTL980" s="26"/>
      <c r="QTM980" s="26"/>
      <c r="QTN980" s="26"/>
      <c r="QTO980" s="26"/>
      <c r="QTP980" s="26"/>
      <c r="QTQ980" s="26"/>
      <c r="QTR980" s="26"/>
      <c r="QTS980" s="26"/>
      <c r="QTT980" s="26"/>
      <c r="QTU980" s="26"/>
      <c r="QTV980" s="26"/>
      <c r="QTW980" s="26"/>
      <c r="QTX980" s="26"/>
      <c r="QTY980" s="26"/>
      <c r="QTZ980" s="26"/>
      <c r="QUA980" s="26"/>
      <c r="QUB980" s="26"/>
      <c r="QUC980" s="26"/>
      <c r="QUD980" s="26"/>
      <c r="QUE980" s="26"/>
      <c r="QUF980" s="26"/>
      <c r="QUG980" s="26"/>
      <c r="QUH980" s="26"/>
      <c r="QUI980" s="26"/>
      <c r="QUJ980" s="26"/>
      <c r="QUK980" s="26"/>
      <c r="QUL980" s="26"/>
      <c r="QUM980" s="26"/>
      <c r="QUN980" s="26"/>
      <c r="QUO980" s="26"/>
      <c r="QUP980" s="26"/>
      <c r="QUQ980" s="26"/>
      <c r="QUR980" s="26"/>
      <c r="QUS980" s="26"/>
      <c r="QUT980" s="26"/>
      <c r="QUU980" s="26"/>
      <c r="QUV980" s="26"/>
      <c r="QUW980" s="26"/>
      <c r="QUX980" s="26"/>
      <c r="QUY980" s="26"/>
      <c r="QUZ980" s="26"/>
      <c r="QVA980" s="26"/>
      <c r="QVB980" s="26"/>
      <c r="QVC980" s="26"/>
      <c r="QVD980" s="26"/>
      <c r="QVE980" s="26"/>
      <c r="QVF980" s="26"/>
      <c r="QVG980" s="26"/>
      <c r="QVH980" s="26"/>
      <c r="QVI980" s="26"/>
      <c r="QVJ980" s="26"/>
      <c r="QVK980" s="26"/>
      <c r="QVL980" s="26"/>
      <c r="QVM980" s="26"/>
      <c r="QVN980" s="26"/>
      <c r="QVO980" s="26"/>
      <c r="QVP980" s="26"/>
      <c r="QVQ980" s="26"/>
      <c r="QVR980" s="26"/>
      <c r="QVS980" s="26"/>
      <c r="QVT980" s="26"/>
      <c r="QVU980" s="26"/>
      <c r="QVV980" s="26"/>
      <c r="QVW980" s="26"/>
      <c r="QVX980" s="26"/>
      <c r="QVY980" s="26"/>
      <c r="QVZ980" s="26"/>
      <c r="QWA980" s="26"/>
      <c r="QWB980" s="26"/>
      <c r="QWC980" s="26"/>
      <c r="QWD980" s="26"/>
      <c r="QWE980" s="26"/>
      <c r="QWF980" s="26"/>
      <c r="QWG980" s="26"/>
      <c r="QWH980" s="26"/>
      <c r="QWI980" s="26"/>
      <c r="QWJ980" s="26"/>
      <c r="QWK980" s="26"/>
      <c r="QWL980" s="26"/>
      <c r="QWM980" s="26"/>
      <c r="QWN980" s="26"/>
      <c r="QWO980" s="26"/>
      <c r="QWP980" s="26"/>
      <c r="QWQ980" s="26"/>
      <c r="QWR980" s="26"/>
      <c r="QWS980" s="26"/>
      <c r="QWT980" s="26"/>
      <c r="QWU980" s="26"/>
      <c r="QWV980" s="26"/>
      <c r="QWW980" s="26"/>
      <c r="QWX980" s="26"/>
      <c r="QWY980" s="26"/>
      <c r="QWZ980" s="26"/>
      <c r="QXA980" s="26"/>
      <c r="QXB980" s="26"/>
      <c r="QXC980" s="26"/>
      <c r="QXD980" s="26"/>
      <c r="QXE980" s="26"/>
      <c r="QXF980" s="26"/>
      <c r="QXG980" s="26"/>
      <c r="QXH980" s="26"/>
      <c r="QXI980" s="26"/>
      <c r="QXJ980" s="26"/>
      <c r="QXK980" s="26"/>
      <c r="QXL980" s="26"/>
      <c r="QXM980" s="26"/>
      <c r="QXN980" s="26"/>
      <c r="QXO980" s="26"/>
      <c r="QXP980" s="26"/>
      <c r="QXQ980" s="26"/>
      <c r="QXR980" s="26"/>
      <c r="QXS980" s="26"/>
      <c r="QXT980" s="26"/>
      <c r="QXU980" s="26"/>
      <c r="QXV980" s="26"/>
      <c r="QXW980" s="26"/>
      <c r="QXX980" s="26"/>
      <c r="QXY980" s="26"/>
      <c r="QXZ980" s="26"/>
      <c r="QYA980" s="26"/>
      <c r="QYB980" s="26"/>
      <c r="QYC980" s="26"/>
      <c r="QYD980" s="26"/>
      <c r="QYE980" s="26"/>
      <c r="QYF980" s="26"/>
      <c r="QYG980" s="26"/>
      <c r="QYH980" s="26"/>
      <c r="QYI980" s="26"/>
      <c r="QYJ980" s="26"/>
      <c r="QYK980" s="26"/>
      <c r="QYL980" s="26"/>
      <c r="QYM980" s="26"/>
      <c r="QYN980" s="26"/>
      <c r="QYO980" s="26"/>
      <c r="QYP980" s="26"/>
      <c r="QYQ980" s="26"/>
      <c r="QYR980" s="26"/>
      <c r="QYS980" s="26"/>
      <c r="QYT980" s="26"/>
      <c r="QYU980" s="26"/>
      <c r="QYV980" s="26"/>
      <c r="QYW980" s="26"/>
      <c r="QYX980" s="26"/>
      <c r="QYY980" s="26"/>
      <c r="QYZ980" s="26"/>
      <c r="QZA980" s="26"/>
      <c r="QZB980" s="26"/>
      <c r="QZC980" s="26"/>
      <c r="QZD980" s="26"/>
      <c r="QZE980" s="26"/>
      <c r="QZF980" s="26"/>
      <c r="QZG980" s="26"/>
      <c r="QZH980" s="26"/>
      <c r="QZI980" s="26"/>
      <c r="QZJ980" s="26"/>
      <c r="QZK980" s="26"/>
      <c r="QZL980" s="26"/>
      <c r="QZM980" s="26"/>
      <c r="QZN980" s="26"/>
      <c r="QZO980" s="26"/>
      <c r="QZP980" s="26"/>
      <c r="QZQ980" s="26"/>
      <c r="QZR980" s="26"/>
      <c r="QZS980" s="26"/>
      <c r="QZT980" s="26"/>
      <c r="QZU980" s="26"/>
      <c r="QZV980" s="26"/>
      <c r="QZW980" s="26"/>
      <c r="QZX980" s="26"/>
      <c r="QZY980" s="26"/>
      <c r="QZZ980" s="26"/>
      <c r="RAA980" s="26"/>
      <c r="RAB980" s="26"/>
      <c r="RAC980" s="26"/>
      <c r="RAD980" s="26"/>
      <c r="RAE980" s="26"/>
      <c r="RAF980" s="26"/>
      <c r="RAG980" s="26"/>
      <c r="RAH980" s="26"/>
      <c r="RAI980" s="26"/>
      <c r="RAJ980" s="26"/>
      <c r="RAK980" s="26"/>
      <c r="RAL980" s="26"/>
      <c r="RAM980" s="26"/>
      <c r="RAN980" s="26"/>
      <c r="RAO980" s="26"/>
      <c r="RAP980" s="26"/>
      <c r="RAQ980" s="26"/>
      <c r="RAR980" s="26"/>
      <c r="RAS980" s="26"/>
      <c r="RAT980" s="26"/>
      <c r="RAU980" s="26"/>
      <c r="RAV980" s="26"/>
      <c r="RAW980" s="26"/>
      <c r="RAX980" s="26"/>
      <c r="RAY980" s="26"/>
      <c r="RAZ980" s="26"/>
      <c r="RBA980" s="26"/>
      <c r="RBB980" s="26"/>
      <c r="RBC980" s="26"/>
      <c r="RBD980" s="26"/>
      <c r="RBE980" s="26"/>
      <c r="RBF980" s="26"/>
      <c r="RBG980" s="26"/>
      <c r="RBH980" s="26"/>
      <c r="RBI980" s="26"/>
      <c r="RBJ980" s="26"/>
      <c r="RBK980" s="26"/>
      <c r="RBL980" s="26"/>
      <c r="RBM980" s="26"/>
      <c r="RBN980" s="26"/>
      <c r="RBO980" s="26"/>
      <c r="RBP980" s="26"/>
      <c r="RBQ980" s="26"/>
      <c r="RBR980" s="26"/>
      <c r="RBS980" s="26"/>
      <c r="RBT980" s="26"/>
      <c r="RBU980" s="26"/>
      <c r="RBV980" s="26"/>
      <c r="RBW980" s="26"/>
      <c r="RBX980" s="26"/>
      <c r="RBY980" s="26"/>
      <c r="RBZ980" s="26"/>
      <c r="RCA980" s="26"/>
      <c r="RCB980" s="26"/>
      <c r="RCC980" s="26"/>
      <c r="RCD980" s="26"/>
      <c r="RCE980" s="26"/>
      <c r="RCF980" s="26"/>
      <c r="RCG980" s="26"/>
      <c r="RCH980" s="26"/>
      <c r="RCI980" s="26"/>
      <c r="RCJ980" s="26"/>
      <c r="RCK980" s="26"/>
      <c r="RCL980" s="26"/>
      <c r="RCM980" s="26"/>
      <c r="RCN980" s="26"/>
      <c r="RCO980" s="26"/>
      <c r="RCP980" s="26"/>
      <c r="RCQ980" s="26"/>
      <c r="RCR980" s="26"/>
      <c r="RCS980" s="26"/>
      <c r="RCT980" s="26"/>
      <c r="RCU980" s="26"/>
      <c r="RCV980" s="26"/>
      <c r="RCW980" s="26"/>
      <c r="RCX980" s="26"/>
      <c r="RCY980" s="26"/>
      <c r="RCZ980" s="26"/>
      <c r="RDA980" s="26"/>
      <c r="RDB980" s="26"/>
      <c r="RDC980" s="26"/>
      <c r="RDD980" s="26"/>
      <c r="RDE980" s="26"/>
      <c r="RDF980" s="26"/>
      <c r="RDG980" s="26"/>
      <c r="RDH980" s="26"/>
      <c r="RDI980" s="26"/>
      <c r="RDJ980" s="26"/>
      <c r="RDK980" s="26"/>
      <c r="RDL980" s="26"/>
      <c r="RDM980" s="26"/>
      <c r="RDN980" s="26"/>
      <c r="RDO980" s="26"/>
      <c r="RDP980" s="26"/>
      <c r="RDQ980" s="26"/>
      <c r="RDR980" s="26"/>
      <c r="RDS980" s="26"/>
      <c r="RDT980" s="26"/>
      <c r="RDU980" s="26"/>
      <c r="RDV980" s="26"/>
      <c r="RDW980" s="26"/>
      <c r="RDX980" s="26"/>
      <c r="RDY980" s="26"/>
      <c r="RDZ980" s="26"/>
      <c r="REA980" s="26"/>
      <c r="REB980" s="26"/>
      <c r="REC980" s="26"/>
      <c r="RED980" s="26"/>
      <c r="REE980" s="26"/>
      <c r="REF980" s="26"/>
      <c r="REG980" s="26"/>
      <c r="REH980" s="26"/>
      <c r="REI980" s="26"/>
      <c r="REJ980" s="26"/>
      <c r="REK980" s="26"/>
      <c r="REL980" s="26"/>
      <c r="REM980" s="26"/>
      <c r="REN980" s="26"/>
      <c r="REO980" s="26"/>
      <c r="REP980" s="26"/>
      <c r="REQ980" s="26"/>
      <c r="RER980" s="26"/>
      <c r="RES980" s="26"/>
      <c r="RET980" s="26"/>
      <c r="REU980" s="26"/>
      <c r="REV980" s="26"/>
      <c r="REW980" s="26"/>
      <c r="REX980" s="26"/>
      <c r="REY980" s="26"/>
      <c r="REZ980" s="26"/>
      <c r="RFA980" s="26"/>
      <c r="RFB980" s="26"/>
      <c r="RFC980" s="26"/>
      <c r="RFD980" s="26"/>
      <c r="RFE980" s="26"/>
      <c r="RFF980" s="26"/>
      <c r="RFG980" s="26"/>
      <c r="RFH980" s="26"/>
      <c r="RFI980" s="26"/>
      <c r="RFJ980" s="26"/>
      <c r="RFK980" s="26"/>
      <c r="RFL980" s="26"/>
      <c r="RFM980" s="26"/>
      <c r="RFN980" s="26"/>
      <c r="RFO980" s="26"/>
      <c r="RFP980" s="26"/>
      <c r="RFQ980" s="26"/>
      <c r="RFR980" s="26"/>
      <c r="RFS980" s="26"/>
      <c r="RFT980" s="26"/>
      <c r="RFU980" s="26"/>
      <c r="RFV980" s="26"/>
      <c r="RFW980" s="26"/>
      <c r="RFX980" s="26"/>
      <c r="RFY980" s="26"/>
      <c r="RFZ980" s="26"/>
      <c r="RGA980" s="26"/>
      <c r="RGB980" s="26"/>
      <c r="RGC980" s="26"/>
      <c r="RGD980" s="26"/>
      <c r="RGE980" s="26"/>
      <c r="RGF980" s="26"/>
      <c r="RGG980" s="26"/>
      <c r="RGH980" s="26"/>
      <c r="RGI980" s="26"/>
      <c r="RGJ980" s="26"/>
      <c r="RGK980" s="26"/>
      <c r="RGL980" s="26"/>
      <c r="RGM980" s="26"/>
      <c r="RGN980" s="26"/>
      <c r="RGO980" s="26"/>
      <c r="RGP980" s="26"/>
      <c r="RGQ980" s="26"/>
      <c r="RGR980" s="26"/>
      <c r="RGS980" s="26"/>
      <c r="RGT980" s="26"/>
      <c r="RGU980" s="26"/>
      <c r="RGV980" s="26"/>
      <c r="RGW980" s="26"/>
      <c r="RGX980" s="26"/>
      <c r="RGY980" s="26"/>
      <c r="RGZ980" s="26"/>
      <c r="RHA980" s="26"/>
      <c r="RHB980" s="26"/>
      <c r="RHC980" s="26"/>
      <c r="RHD980" s="26"/>
      <c r="RHE980" s="26"/>
      <c r="RHF980" s="26"/>
      <c r="RHG980" s="26"/>
      <c r="RHH980" s="26"/>
      <c r="RHI980" s="26"/>
      <c r="RHJ980" s="26"/>
      <c r="RHK980" s="26"/>
      <c r="RHL980" s="26"/>
      <c r="RHM980" s="26"/>
      <c r="RHN980" s="26"/>
      <c r="RHO980" s="26"/>
      <c r="RHP980" s="26"/>
      <c r="RHQ980" s="26"/>
      <c r="RHR980" s="26"/>
      <c r="RHS980" s="26"/>
      <c r="RHT980" s="26"/>
      <c r="RHU980" s="26"/>
      <c r="RHV980" s="26"/>
      <c r="RHW980" s="26"/>
      <c r="RHX980" s="26"/>
      <c r="RHY980" s="26"/>
      <c r="RHZ980" s="26"/>
      <c r="RIA980" s="26"/>
      <c r="RIB980" s="26"/>
      <c r="RIC980" s="26"/>
      <c r="RID980" s="26"/>
      <c r="RIE980" s="26"/>
      <c r="RIF980" s="26"/>
      <c r="RIG980" s="26"/>
      <c r="RIH980" s="26"/>
      <c r="RII980" s="26"/>
      <c r="RIJ980" s="26"/>
      <c r="RIK980" s="26"/>
      <c r="RIL980" s="26"/>
      <c r="RIM980" s="26"/>
      <c r="RIN980" s="26"/>
      <c r="RIO980" s="26"/>
      <c r="RIP980" s="26"/>
      <c r="RIQ980" s="26"/>
      <c r="RIR980" s="26"/>
      <c r="RIS980" s="26"/>
      <c r="RIT980" s="26"/>
      <c r="RIU980" s="26"/>
      <c r="RIV980" s="26"/>
      <c r="RIW980" s="26"/>
      <c r="RIX980" s="26"/>
      <c r="RIY980" s="26"/>
      <c r="RIZ980" s="26"/>
      <c r="RJA980" s="26"/>
      <c r="RJB980" s="26"/>
      <c r="RJC980" s="26"/>
      <c r="RJD980" s="26"/>
      <c r="RJE980" s="26"/>
      <c r="RJF980" s="26"/>
      <c r="RJG980" s="26"/>
      <c r="RJH980" s="26"/>
      <c r="RJI980" s="26"/>
      <c r="RJJ980" s="26"/>
      <c r="RJK980" s="26"/>
      <c r="RJL980" s="26"/>
      <c r="RJM980" s="26"/>
      <c r="RJN980" s="26"/>
      <c r="RJO980" s="26"/>
      <c r="RJP980" s="26"/>
      <c r="RJQ980" s="26"/>
      <c r="RJR980" s="26"/>
      <c r="RJS980" s="26"/>
      <c r="RJT980" s="26"/>
      <c r="RJU980" s="26"/>
      <c r="RJV980" s="26"/>
      <c r="RJW980" s="26"/>
      <c r="RJX980" s="26"/>
      <c r="RJY980" s="26"/>
      <c r="RJZ980" s="26"/>
      <c r="RKA980" s="26"/>
      <c r="RKB980" s="26"/>
      <c r="RKC980" s="26"/>
      <c r="RKD980" s="26"/>
      <c r="RKE980" s="26"/>
      <c r="RKF980" s="26"/>
      <c r="RKG980" s="26"/>
      <c r="RKH980" s="26"/>
      <c r="RKI980" s="26"/>
      <c r="RKJ980" s="26"/>
      <c r="RKK980" s="26"/>
      <c r="RKL980" s="26"/>
      <c r="RKM980" s="26"/>
      <c r="RKN980" s="26"/>
      <c r="RKO980" s="26"/>
      <c r="RKP980" s="26"/>
      <c r="RKQ980" s="26"/>
      <c r="RKR980" s="26"/>
      <c r="RKS980" s="26"/>
      <c r="RKT980" s="26"/>
      <c r="RKU980" s="26"/>
      <c r="RKV980" s="26"/>
      <c r="RKW980" s="26"/>
      <c r="RKX980" s="26"/>
      <c r="RKY980" s="26"/>
      <c r="RKZ980" s="26"/>
      <c r="RLA980" s="26"/>
      <c r="RLB980" s="26"/>
      <c r="RLC980" s="26"/>
      <c r="RLD980" s="26"/>
      <c r="RLE980" s="26"/>
      <c r="RLF980" s="26"/>
      <c r="RLG980" s="26"/>
      <c r="RLH980" s="26"/>
      <c r="RLI980" s="26"/>
      <c r="RLJ980" s="26"/>
      <c r="RLK980" s="26"/>
      <c r="RLL980" s="26"/>
      <c r="RLM980" s="26"/>
      <c r="RLN980" s="26"/>
      <c r="RLO980" s="26"/>
      <c r="RLP980" s="26"/>
      <c r="RLQ980" s="26"/>
      <c r="RLR980" s="26"/>
      <c r="RLS980" s="26"/>
      <c r="RLT980" s="26"/>
      <c r="RLU980" s="26"/>
      <c r="RLV980" s="26"/>
      <c r="RLW980" s="26"/>
      <c r="RLX980" s="26"/>
      <c r="RLY980" s="26"/>
      <c r="RLZ980" s="26"/>
      <c r="RMA980" s="26"/>
      <c r="RMB980" s="26"/>
      <c r="RMC980" s="26"/>
      <c r="RMD980" s="26"/>
      <c r="RME980" s="26"/>
      <c r="RMF980" s="26"/>
      <c r="RMG980" s="26"/>
      <c r="RMH980" s="26"/>
      <c r="RMI980" s="26"/>
      <c r="RMJ980" s="26"/>
      <c r="RMK980" s="26"/>
      <c r="RML980" s="26"/>
      <c r="RMM980" s="26"/>
      <c r="RMN980" s="26"/>
      <c r="RMO980" s="26"/>
      <c r="RMP980" s="26"/>
      <c r="RMQ980" s="26"/>
      <c r="RMR980" s="26"/>
      <c r="RMS980" s="26"/>
      <c r="RMT980" s="26"/>
      <c r="RMU980" s="26"/>
      <c r="RMV980" s="26"/>
      <c r="RMW980" s="26"/>
      <c r="RMX980" s="26"/>
      <c r="RMY980" s="26"/>
      <c r="RMZ980" s="26"/>
      <c r="RNA980" s="26"/>
      <c r="RNB980" s="26"/>
      <c r="RNC980" s="26"/>
      <c r="RND980" s="26"/>
      <c r="RNE980" s="26"/>
      <c r="RNF980" s="26"/>
      <c r="RNG980" s="26"/>
      <c r="RNH980" s="26"/>
      <c r="RNI980" s="26"/>
      <c r="RNJ980" s="26"/>
      <c r="RNK980" s="26"/>
      <c r="RNL980" s="26"/>
      <c r="RNM980" s="26"/>
      <c r="RNN980" s="26"/>
      <c r="RNO980" s="26"/>
      <c r="RNP980" s="26"/>
      <c r="RNQ980" s="26"/>
      <c r="RNR980" s="26"/>
      <c r="RNS980" s="26"/>
      <c r="RNT980" s="26"/>
      <c r="RNU980" s="26"/>
      <c r="RNV980" s="26"/>
      <c r="RNW980" s="26"/>
      <c r="RNX980" s="26"/>
      <c r="RNY980" s="26"/>
      <c r="RNZ980" s="26"/>
      <c r="ROA980" s="26"/>
      <c r="ROB980" s="26"/>
      <c r="ROC980" s="26"/>
      <c r="ROD980" s="26"/>
      <c r="ROE980" s="26"/>
      <c r="ROF980" s="26"/>
      <c r="ROG980" s="26"/>
      <c r="ROH980" s="26"/>
      <c r="ROI980" s="26"/>
      <c r="ROJ980" s="26"/>
      <c r="ROK980" s="26"/>
      <c r="ROL980" s="26"/>
      <c r="ROM980" s="26"/>
      <c r="RON980" s="26"/>
      <c r="ROO980" s="26"/>
      <c r="ROP980" s="26"/>
      <c r="ROQ980" s="26"/>
      <c r="ROR980" s="26"/>
      <c r="ROS980" s="26"/>
      <c r="ROT980" s="26"/>
      <c r="ROU980" s="26"/>
      <c r="ROV980" s="26"/>
      <c r="ROW980" s="26"/>
      <c r="ROX980" s="26"/>
      <c r="ROY980" s="26"/>
      <c r="ROZ980" s="26"/>
      <c r="RPA980" s="26"/>
      <c r="RPB980" s="26"/>
      <c r="RPC980" s="26"/>
      <c r="RPD980" s="26"/>
      <c r="RPE980" s="26"/>
      <c r="RPF980" s="26"/>
      <c r="RPG980" s="26"/>
      <c r="RPH980" s="26"/>
      <c r="RPI980" s="26"/>
      <c r="RPJ980" s="26"/>
      <c r="RPK980" s="26"/>
      <c r="RPL980" s="26"/>
      <c r="RPM980" s="26"/>
      <c r="RPN980" s="26"/>
      <c r="RPO980" s="26"/>
      <c r="RPP980" s="26"/>
      <c r="RPQ980" s="26"/>
      <c r="RPR980" s="26"/>
      <c r="RPS980" s="26"/>
      <c r="RPT980" s="26"/>
      <c r="RPU980" s="26"/>
      <c r="RPV980" s="26"/>
      <c r="RPW980" s="26"/>
      <c r="RPX980" s="26"/>
      <c r="RPY980" s="26"/>
      <c r="RPZ980" s="26"/>
      <c r="RQA980" s="26"/>
      <c r="RQB980" s="26"/>
      <c r="RQC980" s="26"/>
      <c r="RQD980" s="26"/>
      <c r="RQE980" s="26"/>
      <c r="RQF980" s="26"/>
      <c r="RQG980" s="26"/>
      <c r="RQH980" s="26"/>
      <c r="RQI980" s="26"/>
      <c r="RQJ980" s="26"/>
      <c r="RQK980" s="26"/>
      <c r="RQL980" s="26"/>
      <c r="RQM980" s="26"/>
      <c r="RQN980" s="26"/>
      <c r="RQO980" s="26"/>
      <c r="RQP980" s="26"/>
      <c r="RQQ980" s="26"/>
      <c r="RQR980" s="26"/>
      <c r="RQS980" s="26"/>
      <c r="RQT980" s="26"/>
      <c r="RQU980" s="26"/>
      <c r="RQV980" s="26"/>
      <c r="RQW980" s="26"/>
      <c r="RQX980" s="26"/>
      <c r="RQY980" s="26"/>
      <c r="RQZ980" s="26"/>
      <c r="RRA980" s="26"/>
      <c r="RRB980" s="26"/>
      <c r="RRC980" s="26"/>
      <c r="RRD980" s="26"/>
      <c r="RRE980" s="26"/>
      <c r="RRF980" s="26"/>
      <c r="RRG980" s="26"/>
      <c r="RRH980" s="26"/>
      <c r="RRI980" s="26"/>
      <c r="RRJ980" s="26"/>
      <c r="RRK980" s="26"/>
      <c r="RRL980" s="26"/>
      <c r="RRM980" s="26"/>
      <c r="RRN980" s="26"/>
      <c r="RRO980" s="26"/>
      <c r="RRP980" s="26"/>
      <c r="RRQ980" s="26"/>
      <c r="RRR980" s="26"/>
      <c r="RRS980" s="26"/>
      <c r="RRT980" s="26"/>
      <c r="RRU980" s="26"/>
      <c r="RRV980" s="26"/>
      <c r="RRW980" s="26"/>
      <c r="RRX980" s="26"/>
      <c r="RRY980" s="26"/>
      <c r="RRZ980" s="26"/>
      <c r="RSA980" s="26"/>
      <c r="RSB980" s="26"/>
      <c r="RSC980" s="26"/>
      <c r="RSD980" s="26"/>
      <c r="RSE980" s="26"/>
      <c r="RSF980" s="26"/>
      <c r="RSG980" s="26"/>
      <c r="RSH980" s="26"/>
      <c r="RSI980" s="26"/>
      <c r="RSJ980" s="26"/>
      <c r="RSK980" s="26"/>
      <c r="RSL980" s="26"/>
      <c r="RSM980" s="26"/>
      <c r="RSN980" s="26"/>
      <c r="RSO980" s="26"/>
      <c r="RSP980" s="26"/>
      <c r="RSQ980" s="26"/>
      <c r="RSR980" s="26"/>
      <c r="RSS980" s="26"/>
      <c r="RST980" s="26"/>
      <c r="RSU980" s="26"/>
      <c r="RSV980" s="26"/>
      <c r="RSW980" s="26"/>
      <c r="RSX980" s="26"/>
      <c r="RSY980" s="26"/>
      <c r="RSZ980" s="26"/>
      <c r="RTA980" s="26"/>
      <c r="RTB980" s="26"/>
      <c r="RTC980" s="26"/>
      <c r="RTD980" s="26"/>
      <c r="RTE980" s="26"/>
      <c r="RTF980" s="26"/>
      <c r="RTG980" s="26"/>
      <c r="RTH980" s="26"/>
      <c r="RTI980" s="26"/>
      <c r="RTJ980" s="26"/>
      <c r="RTK980" s="26"/>
      <c r="RTL980" s="26"/>
      <c r="RTM980" s="26"/>
      <c r="RTN980" s="26"/>
      <c r="RTO980" s="26"/>
      <c r="RTP980" s="26"/>
      <c r="RTQ980" s="26"/>
      <c r="RTR980" s="26"/>
      <c r="RTS980" s="26"/>
      <c r="RTT980" s="26"/>
      <c r="RTU980" s="26"/>
      <c r="RTV980" s="26"/>
      <c r="RTW980" s="26"/>
      <c r="RTX980" s="26"/>
      <c r="RTY980" s="26"/>
      <c r="RTZ980" s="26"/>
      <c r="RUA980" s="26"/>
      <c r="RUB980" s="26"/>
      <c r="RUC980" s="26"/>
      <c r="RUD980" s="26"/>
      <c r="RUE980" s="26"/>
      <c r="RUF980" s="26"/>
      <c r="RUG980" s="26"/>
      <c r="RUH980" s="26"/>
      <c r="RUI980" s="26"/>
      <c r="RUJ980" s="26"/>
      <c r="RUK980" s="26"/>
      <c r="RUL980" s="26"/>
      <c r="RUM980" s="26"/>
      <c r="RUN980" s="26"/>
      <c r="RUO980" s="26"/>
      <c r="RUP980" s="26"/>
      <c r="RUQ980" s="26"/>
      <c r="RUR980" s="26"/>
      <c r="RUS980" s="26"/>
      <c r="RUT980" s="26"/>
      <c r="RUU980" s="26"/>
      <c r="RUV980" s="26"/>
      <c r="RUW980" s="26"/>
      <c r="RUX980" s="26"/>
      <c r="RUY980" s="26"/>
      <c r="RUZ980" s="26"/>
      <c r="RVA980" s="26"/>
      <c r="RVB980" s="26"/>
      <c r="RVC980" s="26"/>
      <c r="RVD980" s="26"/>
      <c r="RVE980" s="26"/>
      <c r="RVF980" s="26"/>
      <c r="RVG980" s="26"/>
      <c r="RVH980" s="26"/>
      <c r="RVI980" s="26"/>
      <c r="RVJ980" s="26"/>
      <c r="RVK980" s="26"/>
      <c r="RVL980" s="26"/>
      <c r="RVM980" s="26"/>
      <c r="RVN980" s="26"/>
      <c r="RVO980" s="26"/>
      <c r="RVP980" s="26"/>
      <c r="RVQ980" s="26"/>
      <c r="RVR980" s="26"/>
      <c r="RVS980" s="26"/>
      <c r="RVT980" s="26"/>
      <c r="RVU980" s="26"/>
      <c r="RVV980" s="26"/>
      <c r="RVW980" s="26"/>
      <c r="RVX980" s="26"/>
      <c r="RVY980" s="26"/>
      <c r="RVZ980" s="26"/>
      <c r="RWA980" s="26"/>
      <c r="RWB980" s="26"/>
      <c r="RWC980" s="26"/>
      <c r="RWD980" s="26"/>
      <c r="RWE980" s="26"/>
      <c r="RWF980" s="26"/>
      <c r="RWG980" s="26"/>
      <c r="RWH980" s="26"/>
      <c r="RWI980" s="26"/>
      <c r="RWJ980" s="26"/>
      <c r="RWK980" s="26"/>
      <c r="RWL980" s="26"/>
      <c r="RWM980" s="26"/>
      <c r="RWN980" s="26"/>
      <c r="RWO980" s="26"/>
      <c r="RWP980" s="26"/>
      <c r="RWQ980" s="26"/>
      <c r="RWR980" s="26"/>
      <c r="RWS980" s="26"/>
      <c r="RWT980" s="26"/>
      <c r="RWU980" s="26"/>
      <c r="RWV980" s="26"/>
      <c r="RWW980" s="26"/>
      <c r="RWX980" s="26"/>
      <c r="RWY980" s="26"/>
      <c r="RWZ980" s="26"/>
      <c r="RXA980" s="26"/>
      <c r="RXB980" s="26"/>
      <c r="RXC980" s="26"/>
      <c r="RXD980" s="26"/>
      <c r="RXE980" s="26"/>
      <c r="RXF980" s="26"/>
      <c r="RXG980" s="26"/>
      <c r="RXH980" s="26"/>
      <c r="RXI980" s="26"/>
      <c r="RXJ980" s="26"/>
      <c r="RXK980" s="26"/>
      <c r="RXL980" s="26"/>
      <c r="RXM980" s="26"/>
      <c r="RXN980" s="26"/>
      <c r="RXO980" s="26"/>
      <c r="RXP980" s="26"/>
      <c r="RXQ980" s="26"/>
      <c r="RXR980" s="26"/>
      <c r="RXS980" s="26"/>
      <c r="RXT980" s="26"/>
      <c r="RXU980" s="26"/>
      <c r="RXV980" s="26"/>
      <c r="RXW980" s="26"/>
      <c r="RXX980" s="26"/>
      <c r="RXY980" s="26"/>
      <c r="RXZ980" s="26"/>
      <c r="RYA980" s="26"/>
      <c r="RYB980" s="26"/>
      <c r="RYC980" s="26"/>
      <c r="RYD980" s="26"/>
      <c r="RYE980" s="26"/>
      <c r="RYF980" s="26"/>
      <c r="RYG980" s="26"/>
      <c r="RYH980" s="26"/>
      <c r="RYI980" s="26"/>
      <c r="RYJ980" s="26"/>
      <c r="RYK980" s="26"/>
      <c r="RYL980" s="26"/>
      <c r="RYM980" s="26"/>
      <c r="RYN980" s="26"/>
      <c r="RYO980" s="26"/>
      <c r="RYP980" s="26"/>
      <c r="RYQ980" s="26"/>
      <c r="RYR980" s="26"/>
      <c r="RYS980" s="26"/>
      <c r="RYT980" s="26"/>
      <c r="RYU980" s="26"/>
      <c r="RYV980" s="26"/>
      <c r="RYW980" s="26"/>
      <c r="RYX980" s="26"/>
      <c r="RYY980" s="26"/>
      <c r="RYZ980" s="26"/>
      <c r="RZA980" s="26"/>
      <c r="RZB980" s="26"/>
      <c r="RZC980" s="26"/>
      <c r="RZD980" s="26"/>
      <c r="RZE980" s="26"/>
      <c r="RZF980" s="26"/>
      <c r="RZG980" s="26"/>
      <c r="RZH980" s="26"/>
      <c r="RZI980" s="26"/>
      <c r="RZJ980" s="26"/>
      <c r="RZK980" s="26"/>
      <c r="RZL980" s="26"/>
      <c r="RZM980" s="26"/>
      <c r="RZN980" s="26"/>
      <c r="RZO980" s="26"/>
      <c r="RZP980" s="26"/>
      <c r="RZQ980" s="26"/>
      <c r="RZR980" s="26"/>
      <c r="RZS980" s="26"/>
      <c r="RZT980" s="26"/>
      <c r="RZU980" s="26"/>
      <c r="RZV980" s="26"/>
      <c r="RZW980" s="26"/>
      <c r="RZX980" s="26"/>
      <c r="RZY980" s="26"/>
      <c r="RZZ980" s="26"/>
      <c r="SAA980" s="26"/>
      <c r="SAB980" s="26"/>
      <c r="SAC980" s="26"/>
      <c r="SAD980" s="26"/>
      <c r="SAE980" s="26"/>
      <c r="SAF980" s="26"/>
      <c r="SAG980" s="26"/>
      <c r="SAH980" s="26"/>
      <c r="SAI980" s="26"/>
      <c r="SAJ980" s="26"/>
      <c r="SAK980" s="26"/>
      <c r="SAL980" s="26"/>
      <c r="SAM980" s="26"/>
      <c r="SAN980" s="26"/>
      <c r="SAO980" s="26"/>
      <c r="SAP980" s="26"/>
      <c r="SAQ980" s="26"/>
      <c r="SAR980" s="26"/>
      <c r="SAS980" s="26"/>
      <c r="SAT980" s="26"/>
      <c r="SAU980" s="26"/>
      <c r="SAV980" s="26"/>
      <c r="SAW980" s="26"/>
      <c r="SAX980" s="26"/>
      <c r="SAY980" s="26"/>
      <c r="SAZ980" s="26"/>
      <c r="SBA980" s="26"/>
      <c r="SBB980" s="26"/>
      <c r="SBC980" s="26"/>
      <c r="SBD980" s="26"/>
      <c r="SBE980" s="26"/>
      <c r="SBF980" s="26"/>
      <c r="SBG980" s="26"/>
      <c r="SBH980" s="26"/>
      <c r="SBI980" s="26"/>
      <c r="SBJ980" s="26"/>
      <c r="SBK980" s="26"/>
      <c r="SBL980" s="26"/>
      <c r="SBM980" s="26"/>
      <c r="SBN980" s="26"/>
      <c r="SBO980" s="26"/>
      <c r="SBP980" s="26"/>
      <c r="SBQ980" s="26"/>
      <c r="SBR980" s="26"/>
      <c r="SBS980" s="26"/>
      <c r="SBT980" s="26"/>
      <c r="SBU980" s="26"/>
      <c r="SBV980" s="26"/>
      <c r="SBW980" s="26"/>
      <c r="SBX980" s="26"/>
      <c r="SBY980" s="26"/>
      <c r="SBZ980" s="26"/>
      <c r="SCA980" s="26"/>
      <c r="SCB980" s="26"/>
      <c r="SCC980" s="26"/>
      <c r="SCD980" s="26"/>
      <c r="SCE980" s="26"/>
      <c r="SCF980" s="26"/>
      <c r="SCG980" s="26"/>
      <c r="SCH980" s="26"/>
      <c r="SCI980" s="26"/>
      <c r="SCJ980" s="26"/>
      <c r="SCK980" s="26"/>
      <c r="SCL980" s="26"/>
      <c r="SCM980" s="26"/>
      <c r="SCN980" s="26"/>
      <c r="SCO980" s="26"/>
      <c r="SCP980" s="26"/>
      <c r="SCQ980" s="26"/>
      <c r="SCR980" s="26"/>
      <c r="SCS980" s="26"/>
      <c r="SCT980" s="26"/>
      <c r="SCU980" s="26"/>
      <c r="SCV980" s="26"/>
      <c r="SCW980" s="26"/>
      <c r="SCX980" s="26"/>
      <c r="SCY980" s="26"/>
      <c r="SCZ980" s="26"/>
      <c r="SDA980" s="26"/>
      <c r="SDB980" s="26"/>
      <c r="SDC980" s="26"/>
      <c r="SDD980" s="26"/>
      <c r="SDE980" s="26"/>
      <c r="SDF980" s="26"/>
      <c r="SDG980" s="26"/>
      <c r="SDH980" s="26"/>
      <c r="SDI980" s="26"/>
      <c r="SDJ980" s="26"/>
      <c r="SDK980" s="26"/>
      <c r="SDL980" s="26"/>
      <c r="SDM980" s="26"/>
      <c r="SDN980" s="26"/>
      <c r="SDO980" s="26"/>
      <c r="SDP980" s="26"/>
      <c r="SDQ980" s="26"/>
      <c r="SDR980" s="26"/>
      <c r="SDS980" s="26"/>
      <c r="SDT980" s="26"/>
      <c r="SDU980" s="26"/>
      <c r="SDV980" s="26"/>
      <c r="SDW980" s="26"/>
      <c r="SDX980" s="26"/>
      <c r="SDY980" s="26"/>
      <c r="SDZ980" s="26"/>
      <c r="SEA980" s="26"/>
      <c r="SEB980" s="26"/>
      <c r="SEC980" s="26"/>
      <c r="SED980" s="26"/>
      <c r="SEE980" s="26"/>
      <c r="SEF980" s="26"/>
      <c r="SEG980" s="26"/>
      <c r="SEH980" s="26"/>
      <c r="SEI980" s="26"/>
      <c r="SEJ980" s="26"/>
      <c r="SEK980" s="26"/>
      <c r="SEL980" s="26"/>
      <c r="SEM980" s="26"/>
      <c r="SEN980" s="26"/>
      <c r="SEO980" s="26"/>
      <c r="SEP980" s="26"/>
      <c r="SEQ980" s="26"/>
      <c r="SER980" s="26"/>
      <c r="SES980" s="26"/>
      <c r="SET980" s="26"/>
      <c r="SEU980" s="26"/>
      <c r="SEV980" s="26"/>
      <c r="SEW980" s="26"/>
      <c r="SEX980" s="26"/>
      <c r="SEY980" s="26"/>
      <c r="SEZ980" s="26"/>
      <c r="SFA980" s="26"/>
      <c r="SFB980" s="26"/>
      <c r="SFC980" s="26"/>
      <c r="SFD980" s="26"/>
      <c r="SFE980" s="26"/>
      <c r="SFF980" s="26"/>
      <c r="SFG980" s="26"/>
      <c r="SFH980" s="26"/>
      <c r="SFI980" s="26"/>
      <c r="SFJ980" s="26"/>
      <c r="SFK980" s="26"/>
      <c r="SFL980" s="26"/>
      <c r="SFM980" s="26"/>
      <c r="SFN980" s="26"/>
      <c r="SFO980" s="26"/>
      <c r="SFP980" s="26"/>
      <c r="SFQ980" s="26"/>
      <c r="SFR980" s="26"/>
      <c r="SFS980" s="26"/>
      <c r="SFT980" s="26"/>
      <c r="SFU980" s="26"/>
      <c r="SFV980" s="26"/>
      <c r="SFW980" s="26"/>
      <c r="SFX980" s="26"/>
      <c r="SFY980" s="26"/>
      <c r="SFZ980" s="26"/>
      <c r="SGA980" s="26"/>
      <c r="SGB980" s="26"/>
      <c r="SGC980" s="26"/>
      <c r="SGD980" s="26"/>
      <c r="SGE980" s="26"/>
      <c r="SGF980" s="26"/>
      <c r="SGG980" s="26"/>
      <c r="SGH980" s="26"/>
      <c r="SGI980" s="26"/>
      <c r="SGJ980" s="26"/>
      <c r="SGK980" s="26"/>
      <c r="SGL980" s="26"/>
      <c r="SGM980" s="26"/>
      <c r="SGN980" s="26"/>
      <c r="SGO980" s="26"/>
      <c r="SGP980" s="26"/>
      <c r="SGQ980" s="26"/>
      <c r="SGR980" s="26"/>
      <c r="SGS980" s="26"/>
      <c r="SGT980" s="26"/>
      <c r="SGU980" s="26"/>
      <c r="SGV980" s="26"/>
      <c r="SGW980" s="26"/>
      <c r="SGX980" s="26"/>
      <c r="SGY980" s="26"/>
      <c r="SGZ980" s="26"/>
      <c r="SHA980" s="26"/>
      <c r="SHB980" s="26"/>
      <c r="SHC980" s="26"/>
      <c r="SHD980" s="26"/>
      <c r="SHE980" s="26"/>
      <c r="SHF980" s="26"/>
      <c r="SHG980" s="26"/>
      <c r="SHH980" s="26"/>
      <c r="SHI980" s="26"/>
      <c r="SHJ980" s="26"/>
      <c r="SHK980" s="26"/>
      <c r="SHL980" s="26"/>
      <c r="SHM980" s="26"/>
      <c r="SHN980" s="26"/>
      <c r="SHO980" s="26"/>
      <c r="SHP980" s="26"/>
      <c r="SHQ980" s="26"/>
      <c r="SHR980" s="26"/>
      <c r="SHS980" s="26"/>
      <c r="SHT980" s="26"/>
      <c r="SHU980" s="26"/>
      <c r="SHV980" s="26"/>
      <c r="SHW980" s="26"/>
      <c r="SHX980" s="26"/>
      <c r="SHY980" s="26"/>
      <c r="SHZ980" s="26"/>
      <c r="SIA980" s="26"/>
      <c r="SIB980" s="26"/>
      <c r="SIC980" s="26"/>
      <c r="SID980" s="26"/>
      <c r="SIE980" s="26"/>
      <c r="SIF980" s="26"/>
      <c r="SIG980" s="26"/>
      <c r="SIH980" s="26"/>
      <c r="SII980" s="26"/>
      <c r="SIJ980" s="26"/>
      <c r="SIK980" s="26"/>
      <c r="SIL980" s="26"/>
      <c r="SIM980" s="26"/>
      <c r="SIN980" s="26"/>
      <c r="SIO980" s="26"/>
      <c r="SIP980" s="26"/>
      <c r="SIQ980" s="26"/>
      <c r="SIR980" s="26"/>
      <c r="SIS980" s="26"/>
      <c r="SIT980" s="26"/>
      <c r="SIU980" s="26"/>
      <c r="SIV980" s="26"/>
      <c r="SIW980" s="26"/>
      <c r="SIX980" s="26"/>
      <c r="SIY980" s="26"/>
      <c r="SIZ980" s="26"/>
      <c r="SJA980" s="26"/>
      <c r="SJB980" s="26"/>
      <c r="SJC980" s="26"/>
      <c r="SJD980" s="26"/>
      <c r="SJE980" s="26"/>
      <c r="SJF980" s="26"/>
      <c r="SJG980" s="26"/>
      <c r="SJH980" s="26"/>
      <c r="SJI980" s="26"/>
      <c r="SJJ980" s="26"/>
      <c r="SJK980" s="26"/>
      <c r="SJL980" s="26"/>
      <c r="SJM980" s="26"/>
      <c r="SJN980" s="26"/>
      <c r="SJO980" s="26"/>
      <c r="SJP980" s="26"/>
      <c r="SJQ980" s="26"/>
      <c r="SJR980" s="26"/>
      <c r="SJS980" s="26"/>
      <c r="SJT980" s="26"/>
      <c r="SJU980" s="26"/>
      <c r="SJV980" s="26"/>
      <c r="SJW980" s="26"/>
      <c r="SJX980" s="26"/>
      <c r="SJY980" s="26"/>
      <c r="SJZ980" s="26"/>
      <c r="SKA980" s="26"/>
      <c r="SKB980" s="26"/>
      <c r="SKC980" s="26"/>
      <c r="SKD980" s="26"/>
      <c r="SKE980" s="26"/>
      <c r="SKF980" s="26"/>
      <c r="SKG980" s="26"/>
      <c r="SKH980" s="26"/>
      <c r="SKI980" s="26"/>
      <c r="SKJ980" s="26"/>
      <c r="SKK980" s="26"/>
      <c r="SKL980" s="26"/>
      <c r="SKM980" s="26"/>
      <c r="SKN980" s="26"/>
      <c r="SKO980" s="26"/>
      <c r="SKP980" s="26"/>
      <c r="SKQ980" s="26"/>
      <c r="SKR980" s="26"/>
      <c r="SKS980" s="26"/>
      <c r="SKT980" s="26"/>
      <c r="SKU980" s="26"/>
      <c r="SKV980" s="26"/>
      <c r="SKW980" s="26"/>
      <c r="SKX980" s="26"/>
      <c r="SKY980" s="26"/>
      <c r="SKZ980" s="26"/>
      <c r="SLA980" s="26"/>
      <c r="SLB980" s="26"/>
      <c r="SLC980" s="26"/>
      <c r="SLD980" s="26"/>
      <c r="SLE980" s="26"/>
      <c r="SLF980" s="26"/>
      <c r="SLG980" s="26"/>
      <c r="SLH980" s="26"/>
      <c r="SLI980" s="26"/>
      <c r="SLJ980" s="26"/>
      <c r="SLK980" s="26"/>
      <c r="SLL980" s="26"/>
      <c r="SLM980" s="26"/>
      <c r="SLN980" s="26"/>
      <c r="SLO980" s="26"/>
      <c r="SLP980" s="26"/>
      <c r="SLQ980" s="26"/>
      <c r="SLR980" s="26"/>
      <c r="SLS980" s="26"/>
      <c r="SLT980" s="26"/>
      <c r="SLU980" s="26"/>
      <c r="SLV980" s="26"/>
      <c r="SLW980" s="26"/>
      <c r="SLX980" s="26"/>
      <c r="SLY980" s="26"/>
      <c r="SLZ980" s="26"/>
      <c r="SMA980" s="26"/>
      <c r="SMB980" s="26"/>
      <c r="SMC980" s="26"/>
      <c r="SMD980" s="26"/>
      <c r="SME980" s="26"/>
      <c r="SMF980" s="26"/>
      <c r="SMG980" s="26"/>
      <c r="SMH980" s="26"/>
      <c r="SMI980" s="26"/>
      <c r="SMJ980" s="26"/>
      <c r="SMK980" s="26"/>
      <c r="SML980" s="26"/>
      <c r="SMM980" s="26"/>
      <c r="SMN980" s="26"/>
      <c r="SMO980" s="26"/>
      <c r="SMP980" s="26"/>
      <c r="SMQ980" s="26"/>
      <c r="SMR980" s="26"/>
      <c r="SMS980" s="26"/>
      <c r="SMT980" s="26"/>
      <c r="SMU980" s="26"/>
      <c r="SMV980" s="26"/>
      <c r="SMW980" s="26"/>
      <c r="SMX980" s="26"/>
      <c r="SMY980" s="26"/>
      <c r="SMZ980" s="26"/>
      <c r="SNA980" s="26"/>
      <c r="SNB980" s="26"/>
      <c r="SNC980" s="26"/>
      <c r="SND980" s="26"/>
      <c r="SNE980" s="26"/>
      <c r="SNF980" s="26"/>
      <c r="SNG980" s="26"/>
      <c r="SNH980" s="26"/>
      <c r="SNI980" s="26"/>
      <c r="SNJ980" s="26"/>
      <c r="SNK980" s="26"/>
      <c r="SNL980" s="26"/>
      <c r="SNM980" s="26"/>
      <c r="SNN980" s="26"/>
      <c r="SNO980" s="26"/>
      <c r="SNP980" s="26"/>
      <c r="SNQ980" s="26"/>
      <c r="SNR980" s="26"/>
      <c r="SNS980" s="26"/>
      <c r="SNT980" s="26"/>
      <c r="SNU980" s="26"/>
      <c r="SNV980" s="26"/>
      <c r="SNW980" s="26"/>
      <c r="SNX980" s="26"/>
      <c r="SNY980" s="26"/>
      <c r="SNZ980" s="26"/>
      <c r="SOA980" s="26"/>
      <c r="SOB980" s="26"/>
      <c r="SOC980" s="26"/>
      <c r="SOD980" s="26"/>
      <c r="SOE980" s="26"/>
      <c r="SOF980" s="26"/>
      <c r="SOG980" s="26"/>
      <c r="SOH980" s="26"/>
      <c r="SOI980" s="26"/>
      <c r="SOJ980" s="26"/>
      <c r="SOK980" s="26"/>
      <c r="SOL980" s="26"/>
      <c r="SOM980" s="26"/>
      <c r="SON980" s="26"/>
      <c r="SOO980" s="26"/>
      <c r="SOP980" s="26"/>
      <c r="SOQ980" s="26"/>
      <c r="SOR980" s="26"/>
      <c r="SOS980" s="26"/>
      <c r="SOT980" s="26"/>
      <c r="SOU980" s="26"/>
      <c r="SOV980" s="26"/>
      <c r="SOW980" s="26"/>
      <c r="SOX980" s="26"/>
      <c r="SOY980" s="26"/>
      <c r="SOZ980" s="26"/>
      <c r="SPA980" s="26"/>
      <c r="SPB980" s="26"/>
      <c r="SPC980" s="26"/>
      <c r="SPD980" s="26"/>
      <c r="SPE980" s="26"/>
      <c r="SPF980" s="26"/>
      <c r="SPG980" s="26"/>
      <c r="SPH980" s="26"/>
      <c r="SPI980" s="26"/>
      <c r="SPJ980" s="26"/>
      <c r="SPK980" s="26"/>
      <c r="SPL980" s="26"/>
      <c r="SPM980" s="26"/>
      <c r="SPN980" s="26"/>
      <c r="SPO980" s="26"/>
      <c r="SPP980" s="26"/>
      <c r="SPQ980" s="26"/>
      <c r="SPR980" s="26"/>
      <c r="SPS980" s="26"/>
      <c r="SPT980" s="26"/>
      <c r="SPU980" s="26"/>
      <c r="SPV980" s="26"/>
      <c r="SPW980" s="26"/>
      <c r="SPX980" s="26"/>
      <c r="SPY980" s="26"/>
      <c r="SPZ980" s="26"/>
      <c r="SQA980" s="26"/>
      <c r="SQB980" s="26"/>
      <c r="SQC980" s="26"/>
      <c r="SQD980" s="26"/>
      <c r="SQE980" s="26"/>
      <c r="SQF980" s="26"/>
      <c r="SQG980" s="26"/>
      <c r="SQH980" s="26"/>
      <c r="SQI980" s="26"/>
      <c r="SQJ980" s="26"/>
      <c r="SQK980" s="26"/>
      <c r="SQL980" s="26"/>
      <c r="SQM980" s="26"/>
      <c r="SQN980" s="26"/>
      <c r="SQO980" s="26"/>
      <c r="SQP980" s="26"/>
      <c r="SQQ980" s="26"/>
      <c r="SQR980" s="26"/>
      <c r="SQS980" s="26"/>
      <c r="SQT980" s="26"/>
      <c r="SQU980" s="26"/>
      <c r="SQV980" s="26"/>
      <c r="SQW980" s="26"/>
      <c r="SQX980" s="26"/>
      <c r="SQY980" s="26"/>
      <c r="SQZ980" s="26"/>
      <c r="SRA980" s="26"/>
      <c r="SRB980" s="26"/>
      <c r="SRC980" s="26"/>
      <c r="SRD980" s="26"/>
      <c r="SRE980" s="26"/>
      <c r="SRF980" s="26"/>
      <c r="SRG980" s="26"/>
      <c r="SRH980" s="26"/>
      <c r="SRI980" s="26"/>
      <c r="SRJ980" s="26"/>
      <c r="SRK980" s="26"/>
      <c r="SRL980" s="26"/>
      <c r="SRM980" s="26"/>
      <c r="SRN980" s="26"/>
      <c r="SRO980" s="26"/>
      <c r="SRP980" s="26"/>
      <c r="SRQ980" s="26"/>
      <c r="SRR980" s="26"/>
      <c r="SRS980" s="26"/>
      <c r="SRT980" s="26"/>
      <c r="SRU980" s="26"/>
      <c r="SRV980" s="26"/>
      <c r="SRW980" s="26"/>
      <c r="SRX980" s="26"/>
      <c r="SRY980" s="26"/>
      <c r="SRZ980" s="26"/>
      <c r="SSA980" s="26"/>
      <c r="SSB980" s="26"/>
      <c r="SSC980" s="26"/>
      <c r="SSD980" s="26"/>
      <c r="SSE980" s="26"/>
      <c r="SSF980" s="26"/>
      <c r="SSG980" s="26"/>
      <c r="SSH980" s="26"/>
      <c r="SSI980" s="26"/>
      <c r="SSJ980" s="26"/>
      <c r="SSK980" s="26"/>
      <c r="SSL980" s="26"/>
      <c r="SSM980" s="26"/>
      <c r="SSN980" s="26"/>
      <c r="SSO980" s="26"/>
      <c r="SSP980" s="26"/>
      <c r="SSQ980" s="26"/>
      <c r="SSR980" s="26"/>
      <c r="SSS980" s="26"/>
      <c r="SST980" s="26"/>
      <c r="SSU980" s="26"/>
      <c r="SSV980" s="26"/>
      <c r="SSW980" s="26"/>
      <c r="SSX980" s="26"/>
      <c r="SSY980" s="26"/>
      <c r="SSZ980" s="26"/>
      <c r="STA980" s="26"/>
      <c r="STB980" s="26"/>
      <c r="STC980" s="26"/>
      <c r="STD980" s="26"/>
      <c r="STE980" s="26"/>
      <c r="STF980" s="26"/>
      <c r="STG980" s="26"/>
      <c r="STH980" s="26"/>
      <c r="STI980" s="26"/>
      <c r="STJ980" s="26"/>
      <c r="STK980" s="26"/>
      <c r="STL980" s="26"/>
      <c r="STM980" s="26"/>
      <c r="STN980" s="26"/>
      <c r="STO980" s="26"/>
      <c r="STP980" s="26"/>
      <c r="STQ980" s="26"/>
      <c r="STR980" s="26"/>
      <c r="STS980" s="26"/>
      <c r="STT980" s="26"/>
      <c r="STU980" s="26"/>
      <c r="STV980" s="26"/>
      <c r="STW980" s="26"/>
      <c r="STX980" s="26"/>
      <c r="STY980" s="26"/>
      <c r="STZ980" s="26"/>
      <c r="SUA980" s="26"/>
      <c r="SUB980" s="26"/>
      <c r="SUC980" s="26"/>
      <c r="SUD980" s="26"/>
      <c r="SUE980" s="26"/>
      <c r="SUF980" s="26"/>
      <c r="SUG980" s="26"/>
      <c r="SUH980" s="26"/>
      <c r="SUI980" s="26"/>
      <c r="SUJ980" s="26"/>
      <c r="SUK980" s="26"/>
      <c r="SUL980" s="26"/>
      <c r="SUM980" s="26"/>
      <c r="SUN980" s="26"/>
      <c r="SUO980" s="26"/>
      <c r="SUP980" s="26"/>
      <c r="SUQ980" s="26"/>
      <c r="SUR980" s="26"/>
      <c r="SUS980" s="26"/>
      <c r="SUT980" s="26"/>
      <c r="SUU980" s="26"/>
      <c r="SUV980" s="26"/>
      <c r="SUW980" s="26"/>
      <c r="SUX980" s="26"/>
      <c r="SUY980" s="26"/>
      <c r="SUZ980" s="26"/>
      <c r="SVA980" s="26"/>
      <c r="SVB980" s="26"/>
      <c r="SVC980" s="26"/>
      <c r="SVD980" s="26"/>
      <c r="SVE980" s="26"/>
      <c r="SVF980" s="26"/>
      <c r="SVG980" s="26"/>
      <c r="SVH980" s="26"/>
      <c r="SVI980" s="26"/>
      <c r="SVJ980" s="26"/>
      <c r="SVK980" s="26"/>
      <c r="SVL980" s="26"/>
      <c r="SVM980" s="26"/>
      <c r="SVN980" s="26"/>
      <c r="SVO980" s="26"/>
      <c r="SVP980" s="26"/>
      <c r="SVQ980" s="26"/>
      <c r="SVR980" s="26"/>
      <c r="SVS980" s="26"/>
      <c r="SVT980" s="26"/>
      <c r="SVU980" s="26"/>
      <c r="SVV980" s="26"/>
      <c r="SVW980" s="26"/>
      <c r="SVX980" s="26"/>
      <c r="SVY980" s="26"/>
      <c r="SVZ980" s="26"/>
      <c r="SWA980" s="26"/>
      <c r="SWB980" s="26"/>
      <c r="SWC980" s="26"/>
      <c r="SWD980" s="26"/>
      <c r="SWE980" s="26"/>
      <c r="SWF980" s="26"/>
      <c r="SWG980" s="26"/>
      <c r="SWH980" s="26"/>
      <c r="SWI980" s="26"/>
      <c r="SWJ980" s="26"/>
      <c r="SWK980" s="26"/>
      <c r="SWL980" s="26"/>
      <c r="SWM980" s="26"/>
      <c r="SWN980" s="26"/>
      <c r="SWO980" s="26"/>
      <c r="SWP980" s="26"/>
      <c r="SWQ980" s="26"/>
      <c r="SWR980" s="26"/>
      <c r="SWS980" s="26"/>
      <c r="SWT980" s="26"/>
      <c r="SWU980" s="26"/>
      <c r="SWV980" s="26"/>
      <c r="SWW980" s="26"/>
      <c r="SWX980" s="26"/>
      <c r="SWY980" s="26"/>
      <c r="SWZ980" s="26"/>
      <c r="SXA980" s="26"/>
      <c r="SXB980" s="26"/>
      <c r="SXC980" s="26"/>
      <c r="SXD980" s="26"/>
      <c r="SXE980" s="26"/>
      <c r="SXF980" s="26"/>
      <c r="SXG980" s="26"/>
      <c r="SXH980" s="26"/>
      <c r="SXI980" s="26"/>
      <c r="SXJ980" s="26"/>
      <c r="SXK980" s="26"/>
      <c r="SXL980" s="26"/>
      <c r="SXM980" s="26"/>
      <c r="SXN980" s="26"/>
      <c r="SXO980" s="26"/>
      <c r="SXP980" s="26"/>
      <c r="SXQ980" s="26"/>
      <c r="SXR980" s="26"/>
      <c r="SXS980" s="26"/>
      <c r="SXT980" s="26"/>
      <c r="SXU980" s="26"/>
      <c r="SXV980" s="26"/>
      <c r="SXW980" s="26"/>
      <c r="SXX980" s="26"/>
      <c r="SXY980" s="26"/>
      <c r="SXZ980" s="26"/>
      <c r="SYA980" s="26"/>
      <c r="SYB980" s="26"/>
      <c r="SYC980" s="26"/>
      <c r="SYD980" s="26"/>
      <c r="SYE980" s="26"/>
      <c r="SYF980" s="26"/>
      <c r="SYG980" s="26"/>
      <c r="SYH980" s="26"/>
      <c r="SYI980" s="26"/>
      <c r="SYJ980" s="26"/>
      <c r="SYK980" s="26"/>
      <c r="SYL980" s="26"/>
      <c r="SYM980" s="26"/>
      <c r="SYN980" s="26"/>
      <c r="SYO980" s="26"/>
      <c r="SYP980" s="26"/>
      <c r="SYQ980" s="26"/>
      <c r="SYR980" s="26"/>
      <c r="SYS980" s="26"/>
      <c r="SYT980" s="26"/>
      <c r="SYU980" s="26"/>
      <c r="SYV980" s="26"/>
      <c r="SYW980" s="26"/>
      <c r="SYX980" s="26"/>
      <c r="SYY980" s="26"/>
      <c r="SYZ980" s="26"/>
      <c r="SZA980" s="26"/>
      <c r="SZB980" s="26"/>
      <c r="SZC980" s="26"/>
      <c r="SZD980" s="26"/>
      <c r="SZE980" s="26"/>
      <c r="SZF980" s="26"/>
      <c r="SZG980" s="26"/>
      <c r="SZH980" s="26"/>
      <c r="SZI980" s="26"/>
      <c r="SZJ980" s="26"/>
      <c r="SZK980" s="26"/>
      <c r="SZL980" s="26"/>
      <c r="SZM980" s="26"/>
      <c r="SZN980" s="26"/>
      <c r="SZO980" s="26"/>
      <c r="SZP980" s="26"/>
      <c r="SZQ980" s="26"/>
      <c r="SZR980" s="26"/>
      <c r="SZS980" s="26"/>
      <c r="SZT980" s="26"/>
      <c r="SZU980" s="26"/>
      <c r="SZV980" s="26"/>
      <c r="SZW980" s="26"/>
      <c r="SZX980" s="26"/>
      <c r="SZY980" s="26"/>
      <c r="SZZ980" s="26"/>
      <c r="TAA980" s="26"/>
      <c r="TAB980" s="26"/>
      <c r="TAC980" s="26"/>
      <c r="TAD980" s="26"/>
      <c r="TAE980" s="26"/>
      <c r="TAF980" s="26"/>
      <c r="TAG980" s="26"/>
      <c r="TAH980" s="26"/>
      <c r="TAI980" s="26"/>
      <c r="TAJ980" s="26"/>
      <c r="TAK980" s="26"/>
      <c r="TAL980" s="26"/>
      <c r="TAM980" s="26"/>
      <c r="TAN980" s="26"/>
      <c r="TAO980" s="26"/>
      <c r="TAP980" s="26"/>
      <c r="TAQ980" s="26"/>
      <c r="TAR980" s="26"/>
      <c r="TAS980" s="26"/>
      <c r="TAT980" s="26"/>
      <c r="TAU980" s="26"/>
      <c r="TAV980" s="26"/>
      <c r="TAW980" s="26"/>
      <c r="TAX980" s="26"/>
      <c r="TAY980" s="26"/>
      <c r="TAZ980" s="26"/>
      <c r="TBA980" s="26"/>
      <c r="TBB980" s="26"/>
      <c r="TBC980" s="26"/>
      <c r="TBD980" s="26"/>
      <c r="TBE980" s="26"/>
      <c r="TBF980" s="26"/>
      <c r="TBG980" s="26"/>
      <c r="TBH980" s="26"/>
      <c r="TBI980" s="26"/>
      <c r="TBJ980" s="26"/>
      <c r="TBK980" s="26"/>
      <c r="TBL980" s="26"/>
      <c r="TBM980" s="26"/>
      <c r="TBN980" s="26"/>
      <c r="TBO980" s="26"/>
      <c r="TBP980" s="26"/>
      <c r="TBQ980" s="26"/>
      <c r="TBR980" s="26"/>
      <c r="TBS980" s="26"/>
      <c r="TBT980" s="26"/>
      <c r="TBU980" s="26"/>
      <c r="TBV980" s="26"/>
      <c r="TBW980" s="26"/>
      <c r="TBX980" s="26"/>
      <c r="TBY980" s="26"/>
      <c r="TBZ980" s="26"/>
      <c r="TCA980" s="26"/>
      <c r="TCB980" s="26"/>
      <c r="TCC980" s="26"/>
      <c r="TCD980" s="26"/>
      <c r="TCE980" s="26"/>
      <c r="TCF980" s="26"/>
      <c r="TCG980" s="26"/>
      <c r="TCH980" s="26"/>
      <c r="TCI980" s="26"/>
      <c r="TCJ980" s="26"/>
      <c r="TCK980" s="26"/>
      <c r="TCL980" s="26"/>
      <c r="TCM980" s="26"/>
      <c r="TCN980" s="26"/>
      <c r="TCO980" s="26"/>
      <c r="TCP980" s="26"/>
      <c r="TCQ980" s="26"/>
      <c r="TCR980" s="26"/>
      <c r="TCS980" s="26"/>
      <c r="TCT980" s="26"/>
      <c r="TCU980" s="26"/>
      <c r="TCV980" s="26"/>
      <c r="TCW980" s="26"/>
      <c r="TCX980" s="26"/>
      <c r="TCY980" s="26"/>
      <c r="TCZ980" s="26"/>
      <c r="TDA980" s="26"/>
      <c r="TDB980" s="26"/>
      <c r="TDC980" s="26"/>
      <c r="TDD980" s="26"/>
      <c r="TDE980" s="26"/>
      <c r="TDF980" s="26"/>
      <c r="TDG980" s="26"/>
      <c r="TDH980" s="26"/>
      <c r="TDI980" s="26"/>
      <c r="TDJ980" s="26"/>
      <c r="TDK980" s="26"/>
      <c r="TDL980" s="26"/>
      <c r="TDM980" s="26"/>
      <c r="TDN980" s="26"/>
      <c r="TDO980" s="26"/>
      <c r="TDP980" s="26"/>
      <c r="TDQ980" s="26"/>
      <c r="TDR980" s="26"/>
      <c r="TDS980" s="26"/>
      <c r="TDT980" s="26"/>
      <c r="TDU980" s="26"/>
      <c r="TDV980" s="26"/>
      <c r="TDW980" s="26"/>
      <c r="TDX980" s="26"/>
      <c r="TDY980" s="26"/>
      <c r="TDZ980" s="26"/>
      <c r="TEA980" s="26"/>
      <c r="TEB980" s="26"/>
      <c r="TEC980" s="26"/>
      <c r="TED980" s="26"/>
      <c r="TEE980" s="26"/>
      <c r="TEF980" s="26"/>
      <c r="TEG980" s="26"/>
      <c r="TEH980" s="26"/>
      <c r="TEI980" s="26"/>
      <c r="TEJ980" s="26"/>
      <c r="TEK980" s="26"/>
      <c r="TEL980" s="26"/>
      <c r="TEM980" s="26"/>
      <c r="TEN980" s="26"/>
      <c r="TEO980" s="26"/>
      <c r="TEP980" s="26"/>
      <c r="TEQ980" s="26"/>
      <c r="TER980" s="26"/>
      <c r="TES980" s="26"/>
      <c r="TET980" s="26"/>
      <c r="TEU980" s="26"/>
      <c r="TEV980" s="26"/>
      <c r="TEW980" s="26"/>
      <c r="TEX980" s="26"/>
      <c r="TEY980" s="26"/>
      <c r="TEZ980" s="26"/>
      <c r="TFA980" s="26"/>
      <c r="TFB980" s="26"/>
      <c r="TFC980" s="26"/>
      <c r="TFD980" s="26"/>
      <c r="TFE980" s="26"/>
      <c r="TFF980" s="26"/>
      <c r="TFG980" s="26"/>
      <c r="TFH980" s="26"/>
      <c r="TFI980" s="26"/>
      <c r="TFJ980" s="26"/>
      <c r="TFK980" s="26"/>
      <c r="TFL980" s="26"/>
      <c r="TFM980" s="26"/>
      <c r="TFN980" s="26"/>
      <c r="TFO980" s="26"/>
      <c r="TFP980" s="26"/>
      <c r="TFQ980" s="26"/>
      <c r="TFR980" s="26"/>
      <c r="TFS980" s="26"/>
      <c r="TFT980" s="26"/>
      <c r="TFU980" s="26"/>
      <c r="TFV980" s="26"/>
      <c r="TFW980" s="26"/>
      <c r="TFX980" s="26"/>
      <c r="TFY980" s="26"/>
      <c r="TFZ980" s="26"/>
      <c r="TGA980" s="26"/>
      <c r="TGB980" s="26"/>
      <c r="TGC980" s="26"/>
      <c r="TGD980" s="26"/>
      <c r="TGE980" s="26"/>
      <c r="TGF980" s="26"/>
      <c r="TGG980" s="26"/>
      <c r="TGH980" s="26"/>
      <c r="TGI980" s="26"/>
      <c r="TGJ980" s="26"/>
      <c r="TGK980" s="26"/>
      <c r="TGL980" s="26"/>
      <c r="TGM980" s="26"/>
      <c r="TGN980" s="26"/>
      <c r="TGO980" s="26"/>
      <c r="TGP980" s="26"/>
      <c r="TGQ980" s="26"/>
      <c r="TGR980" s="26"/>
      <c r="TGS980" s="26"/>
      <c r="TGT980" s="26"/>
      <c r="TGU980" s="26"/>
      <c r="TGV980" s="26"/>
      <c r="TGW980" s="26"/>
      <c r="TGX980" s="26"/>
      <c r="TGY980" s="26"/>
      <c r="TGZ980" s="26"/>
      <c r="THA980" s="26"/>
      <c r="THB980" s="26"/>
      <c r="THC980" s="26"/>
      <c r="THD980" s="26"/>
      <c r="THE980" s="26"/>
      <c r="THF980" s="26"/>
      <c r="THG980" s="26"/>
      <c r="THH980" s="26"/>
      <c r="THI980" s="26"/>
      <c r="THJ980" s="26"/>
      <c r="THK980" s="26"/>
      <c r="THL980" s="26"/>
      <c r="THM980" s="26"/>
      <c r="THN980" s="26"/>
      <c r="THO980" s="26"/>
      <c r="THP980" s="26"/>
      <c r="THQ980" s="26"/>
      <c r="THR980" s="26"/>
      <c r="THS980" s="26"/>
      <c r="THT980" s="26"/>
      <c r="THU980" s="26"/>
      <c r="THV980" s="26"/>
      <c r="THW980" s="26"/>
      <c r="THX980" s="26"/>
      <c r="THY980" s="26"/>
      <c r="THZ980" s="26"/>
      <c r="TIA980" s="26"/>
      <c r="TIB980" s="26"/>
      <c r="TIC980" s="26"/>
      <c r="TID980" s="26"/>
      <c r="TIE980" s="26"/>
      <c r="TIF980" s="26"/>
      <c r="TIG980" s="26"/>
      <c r="TIH980" s="26"/>
      <c r="TII980" s="26"/>
      <c r="TIJ980" s="26"/>
      <c r="TIK980" s="26"/>
      <c r="TIL980" s="26"/>
      <c r="TIM980" s="26"/>
      <c r="TIN980" s="26"/>
      <c r="TIO980" s="26"/>
      <c r="TIP980" s="26"/>
      <c r="TIQ980" s="26"/>
      <c r="TIR980" s="26"/>
      <c r="TIS980" s="26"/>
      <c r="TIT980" s="26"/>
      <c r="TIU980" s="26"/>
      <c r="TIV980" s="26"/>
      <c r="TIW980" s="26"/>
      <c r="TIX980" s="26"/>
      <c r="TIY980" s="26"/>
      <c r="TIZ980" s="26"/>
      <c r="TJA980" s="26"/>
      <c r="TJB980" s="26"/>
      <c r="TJC980" s="26"/>
      <c r="TJD980" s="26"/>
      <c r="TJE980" s="26"/>
      <c r="TJF980" s="26"/>
      <c r="TJG980" s="26"/>
      <c r="TJH980" s="26"/>
      <c r="TJI980" s="26"/>
      <c r="TJJ980" s="26"/>
      <c r="TJK980" s="26"/>
      <c r="TJL980" s="26"/>
      <c r="TJM980" s="26"/>
      <c r="TJN980" s="26"/>
      <c r="TJO980" s="26"/>
      <c r="TJP980" s="26"/>
      <c r="TJQ980" s="26"/>
      <c r="TJR980" s="26"/>
      <c r="TJS980" s="26"/>
      <c r="TJT980" s="26"/>
      <c r="TJU980" s="26"/>
      <c r="TJV980" s="26"/>
      <c r="TJW980" s="26"/>
      <c r="TJX980" s="26"/>
      <c r="TJY980" s="26"/>
      <c r="TJZ980" s="26"/>
      <c r="TKA980" s="26"/>
      <c r="TKB980" s="26"/>
      <c r="TKC980" s="26"/>
      <c r="TKD980" s="26"/>
      <c r="TKE980" s="26"/>
      <c r="TKF980" s="26"/>
      <c r="TKG980" s="26"/>
      <c r="TKH980" s="26"/>
      <c r="TKI980" s="26"/>
      <c r="TKJ980" s="26"/>
      <c r="TKK980" s="26"/>
      <c r="TKL980" s="26"/>
      <c r="TKM980" s="26"/>
      <c r="TKN980" s="26"/>
      <c r="TKO980" s="26"/>
      <c r="TKP980" s="26"/>
      <c r="TKQ980" s="26"/>
      <c r="TKR980" s="26"/>
      <c r="TKS980" s="26"/>
      <c r="TKT980" s="26"/>
      <c r="TKU980" s="26"/>
      <c r="TKV980" s="26"/>
      <c r="TKW980" s="26"/>
      <c r="TKX980" s="26"/>
      <c r="TKY980" s="26"/>
      <c r="TKZ980" s="26"/>
      <c r="TLA980" s="26"/>
      <c r="TLB980" s="26"/>
      <c r="TLC980" s="26"/>
      <c r="TLD980" s="26"/>
      <c r="TLE980" s="26"/>
      <c r="TLF980" s="26"/>
      <c r="TLG980" s="26"/>
      <c r="TLH980" s="26"/>
      <c r="TLI980" s="26"/>
      <c r="TLJ980" s="26"/>
      <c r="TLK980" s="26"/>
      <c r="TLL980" s="26"/>
      <c r="TLM980" s="26"/>
      <c r="TLN980" s="26"/>
      <c r="TLO980" s="26"/>
      <c r="TLP980" s="26"/>
      <c r="TLQ980" s="26"/>
      <c r="TLR980" s="26"/>
      <c r="TLS980" s="26"/>
      <c r="TLT980" s="26"/>
      <c r="TLU980" s="26"/>
      <c r="TLV980" s="26"/>
      <c r="TLW980" s="26"/>
      <c r="TLX980" s="26"/>
      <c r="TLY980" s="26"/>
      <c r="TLZ980" s="26"/>
      <c r="TMA980" s="26"/>
      <c r="TMB980" s="26"/>
      <c r="TMC980" s="26"/>
      <c r="TMD980" s="26"/>
      <c r="TME980" s="26"/>
      <c r="TMF980" s="26"/>
      <c r="TMG980" s="26"/>
      <c r="TMH980" s="26"/>
      <c r="TMI980" s="26"/>
      <c r="TMJ980" s="26"/>
      <c r="TMK980" s="26"/>
      <c r="TML980" s="26"/>
      <c r="TMM980" s="26"/>
      <c r="TMN980" s="26"/>
      <c r="TMO980" s="26"/>
      <c r="TMP980" s="26"/>
      <c r="TMQ980" s="26"/>
      <c r="TMR980" s="26"/>
      <c r="TMS980" s="26"/>
      <c r="TMT980" s="26"/>
      <c r="TMU980" s="26"/>
      <c r="TMV980" s="26"/>
      <c r="TMW980" s="26"/>
      <c r="TMX980" s="26"/>
      <c r="TMY980" s="26"/>
      <c r="TMZ980" s="26"/>
      <c r="TNA980" s="26"/>
      <c r="TNB980" s="26"/>
      <c r="TNC980" s="26"/>
      <c r="TND980" s="26"/>
      <c r="TNE980" s="26"/>
      <c r="TNF980" s="26"/>
      <c r="TNG980" s="26"/>
      <c r="TNH980" s="26"/>
      <c r="TNI980" s="26"/>
      <c r="TNJ980" s="26"/>
      <c r="TNK980" s="26"/>
      <c r="TNL980" s="26"/>
      <c r="TNM980" s="26"/>
      <c r="TNN980" s="26"/>
      <c r="TNO980" s="26"/>
      <c r="TNP980" s="26"/>
      <c r="TNQ980" s="26"/>
      <c r="TNR980" s="26"/>
      <c r="TNS980" s="26"/>
      <c r="TNT980" s="26"/>
      <c r="TNU980" s="26"/>
      <c r="TNV980" s="26"/>
      <c r="TNW980" s="26"/>
      <c r="TNX980" s="26"/>
      <c r="TNY980" s="26"/>
      <c r="TNZ980" s="26"/>
      <c r="TOA980" s="26"/>
      <c r="TOB980" s="26"/>
      <c r="TOC980" s="26"/>
      <c r="TOD980" s="26"/>
      <c r="TOE980" s="26"/>
      <c r="TOF980" s="26"/>
      <c r="TOG980" s="26"/>
      <c r="TOH980" s="26"/>
      <c r="TOI980" s="26"/>
      <c r="TOJ980" s="26"/>
      <c r="TOK980" s="26"/>
      <c r="TOL980" s="26"/>
      <c r="TOM980" s="26"/>
      <c r="TON980" s="26"/>
      <c r="TOO980" s="26"/>
      <c r="TOP980" s="26"/>
      <c r="TOQ980" s="26"/>
      <c r="TOR980" s="26"/>
      <c r="TOS980" s="26"/>
      <c r="TOT980" s="26"/>
      <c r="TOU980" s="26"/>
      <c r="TOV980" s="26"/>
      <c r="TOW980" s="26"/>
      <c r="TOX980" s="26"/>
      <c r="TOY980" s="26"/>
      <c r="TOZ980" s="26"/>
      <c r="TPA980" s="26"/>
      <c r="TPB980" s="26"/>
      <c r="TPC980" s="26"/>
      <c r="TPD980" s="26"/>
      <c r="TPE980" s="26"/>
      <c r="TPF980" s="26"/>
      <c r="TPG980" s="26"/>
      <c r="TPH980" s="26"/>
      <c r="TPI980" s="26"/>
      <c r="TPJ980" s="26"/>
      <c r="TPK980" s="26"/>
      <c r="TPL980" s="26"/>
      <c r="TPM980" s="26"/>
      <c r="TPN980" s="26"/>
      <c r="TPO980" s="26"/>
      <c r="TPP980" s="26"/>
      <c r="TPQ980" s="26"/>
      <c r="TPR980" s="26"/>
      <c r="TPS980" s="26"/>
      <c r="TPT980" s="26"/>
      <c r="TPU980" s="26"/>
      <c r="TPV980" s="26"/>
      <c r="TPW980" s="26"/>
      <c r="TPX980" s="26"/>
      <c r="TPY980" s="26"/>
      <c r="TPZ980" s="26"/>
      <c r="TQA980" s="26"/>
      <c r="TQB980" s="26"/>
      <c r="TQC980" s="26"/>
      <c r="TQD980" s="26"/>
      <c r="TQE980" s="26"/>
      <c r="TQF980" s="26"/>
      <c r="TQG980" s="26"/>
      <c r="TQH980" s="26"/>
      <c r="TQI980" s="26"/>
      <c r="TQJ980" s="26"/>
      <c r="TQK980" s="26"/>
      <c r="TQL980" s="26"/>
      <c r="TQM980" s="26"/>
      <c r="TQN980" s="26"/>
      <c r="TQO980" s="26"/>
      <c r="TQP980" s="26"/>
      <c r="TQQ980" s="26"/>
      <c r="TQR980" s="26"/>
      <c r="TQS980" s="26"/>
      <c r="TQT980" s="26"/>
      <c r="TQU980" s="26"/>
      <c r="TQV980" s="26"/>
      <c r="TQW980" s="26"/>
      <c r="TQX980" s="26"/>
      <c r="TQY980" s="26"/>
      <c r="TQZ980" s="26"/>
      <c r="TRA980" s="26"/>
      <c r="TRB980" s="26"/>
      <c r="TRC980" s="26"/>
      <c r="TRD980" s="26"/>
      <c r="TRE980" s="26"/>
      <c r="TRF980" s="26"/>
      <c r="TRG980" s="26"/>
      <c r="TRH980" s="26"/>
      <c r="TRI980" s="26"/>
      <c r="TRJ980" s="26"/>
      <c r="TRK980" s="26"/>
      <c r="TRL980" s="26"/>
      <c r="TRM980" s="26"/>
      <c r="TRN980" s="26"/>
      <c r="TRO980" s="26"/>
      <c r="TRP980" s="26"/>
      <c r="TRQ980" s="26"/>
      <c r="TRR980" s="26"/>
      <c r="TRS980" s="26"/>
      <c r="TRT980" s="26"/>
      <c r="TRU980" s="26"/>
      <c r="TRV980" s="26"/>
      <c r="TRW980" s="26"/>
      <c r="TRX980" s="26"/>
      <c r="TRY980" s="26"/>
      <c r="TRZ980" s="26"/>
      <c r="TSA980" s="26"/>
      <c r="TSB980" s="26"/>
      <c r="TSC980" s="26"/>
      <c r="TSD980" s="26"/>
      <c r="TSE980" s="26"/>
      <c r="TSF980" s="26"/>
      <c r="TSG980" s="26"/>
      <c r="TSH980" s="26"/>
      <c r="TSI980" s="26"/>
      <c r="TSJ980" s="26"/>
      <c r="TSK980" s="26"/>
      <c r="TSL980" s="26"/>
      <c r="TSM980" s="26"/>
      <c r="TSN980" s="26"/>
      <c r="TSO980" s="26"/>
      <c r="TSP980" s="26"/>
      <c r="TSQ980" s="26"/>
      <c r="TSR980" s="26"/>
      <c r="TSS980" s="26"/>
      <c r="TST980" s="26"/>
      <c r="TSU980" s="26"/>
      <c r="TSV980" s="26"/>
      <c r="TSW980" s="26"/>
      <c r="TSX980" s="26"/>
      <c r="TSY980" s="26"/>
      <c r="TSZ980" s="26"/>
      <c r="TTA980" s="26"/>
      <c r="TTB980" s="26"/>
      <c r="TTC980" s="26"/>
      <c r="TTD980" s="26"/>
      <c r="TTE980" s="26"/>
      <c r="TTF980" s="26"/>
      <c r="TTG980" s="26"/>
      <c r="TTH980" s="26"/>
      <c r="TTI980" s="26"/>
      <c r="TTJ980" s="26"/>
      <c r="TTK980" s="26"/>
      <c r="TTL980" s="26"/>
      <c r="TTM980" s="26"/>
      <c r="TTN980" s="26"/>
      <c r="TTO980" s="26"/>
      <c r="TTP980" s="26"/>
      <c r="TTQ980" s="26"/>
      <c r="TTR980" s="26"/>
      <c r="TTS980" s="26"/>
      <c r="TTT980" s="26"/>
      <c r="TTU980" s="26"/>
      <c r="TTV980" s="26"/>
      <c r="TTW980" s="26"/>
      <c r="TTX980" s="26"/>
      <c r="TTY980" s="26"/>
      <c r="TTZ980" s="26"/>
      <c r="TUA980" s="26"/>
      <c r="TUB980" s="26"/>
      <c r="TUC980" s="26"/>
      <c r="TUD980" s="26"/>
      <c r="TUE980" s="26"/>
      <c r="TUF980" s="26"/>
      <c r="TUG980" s="26"/>
      <c r="TUH980" s="26"/>
      <c r="TUI980" s="26"/>
      <c r="TUJ980" s="26"/>
      <c r="TUK980" s="26"/>
      <c r="TUL980" s="26"/>
      <c r="TUM980" s="26"/>
      <c r="TUN980" s="26"/>
      <c r="TUO980" s="26"/>
      <c r="TUP980" s="26"/>
      <c r="TUQ980" s="26"/>
      <c r="TUR980" s="26"/>
      <c r="TUS980" s="26"/>
      <c r="TUT980" s="26"/>
      <c r="TUU980" s="26"/>
      <c r="TUV980" s="26"/>
      <c r="TUW980" s="26"/>
      <c r="TUX980" s="26"/>
      <c r="TUY980" s="26"/>
      <c r="TUZ980" s="26"/>
      <c r="TVA980" s="26"/>
      <c r="TVB980" s="26"/>
      <c r="TVC980" s="26"/>
      <c r="TVD980" s="26"/>
      <c r="TVE980" s="26"/>
      <c r="TVF980" s="26"/>
      <c r="TVG980" s="26"/>
      <c r="TVH980" s="26"/>
      <c r="TVI980" s="26"/>
      <c r="TVJ980" s="26"/>
      <c r="TVK980" s="26"/>
      <c r="TVL980" s="26"/>
      <c r="TVM980" s="26"/>
      <c r="TVN980" s="26"/>
      <c r="TVO980" s="26"/>
      <c r="TVP980" s="26"/>
      <c r="TVQ980" s="26"/>
      <c r="TVR980" s="26"/>
      <c r="TVS980" s="26"/>
      <c r="TVT980" s="26"/>
      <c r="TVU980" s="26"/>
      <c r="TVV980" s="26"/>
      <c r="TVW980" s="26"/>
      <c r="TVX980" s="26"/>
      <c r="TVY980" s="26"/>
      <c r="TVZ980" s="26"/>
      <c r="TWA980" s="26"/>
      <c r="TWB980" s="26"/>
      <c r="TWC980" s="26"/>
      <c r="TWD980" s="26"/>
      <c r="TWE980" s="26"/>
      <c r="TWF980" s="26"/>
      <c r="TWG980" s="26"/>
      <c r="TWH980" s="26"/>
      <c r="TWI980" s="26"/>
      <c r="TWJ980" s="26"/>
      <c r="TWK980" s="26"/>
      <c r="TWL980" s="26"/>
      <c r="TWM980" s="26"/>
      <c r="TWN980" s="26"/>
      <c r="TWO980" s="26"/>
      <c r="TWP980" s="26"/>
      <c r="TWQ980" s="26"/>
      <c r="TWR980" s="26"/>
      <c r="TWS980" s="26"/>
      <c r="TWT980" s="26"/>
      <c r="TWU980" s="26"/>
      <c r="TWV980" s="26"/>
      <c r="TWW980" s="26"/>
      <c r="TWX980" s="26"/>
      <c r="TWY980" s="26"/>
      <c r="TWZ980" s="26"/>
      <c r="TXA980" s="26"/>
      <c r="TXB980" s="26"/>
      <c r="TXC980" s="26"/>
      <c r="TXD980" s="26"/>
      <c r="TXE980" s="26"/>
      <c r="TXF980" s="26"/>
      <c r="TXG980" s="26"/>
      <c r="TXH980" s="26"/>
      <c r="TXI980" s="26"/>
      <c r="TXJ980" s="26"/>
      <c r="TXK980" s="26"/>
      <c r="TXL980" s="26"/>
      <c r="TXM980" s="26"/>
      <c r="TXN980" s="26"/>
      <c r="TXO980" s="26"/>
      <c r="TXP980" s="26"/>
      <c r="TXQ980" s="26"/>
      <c r="TXR980" s="26"/>
      <c r="TXS980" s="26"/>
      <c r="TXT980" s="26"/>
      <c r="TXU980" s="26"/>
      <c r="TXV980" s="26"/>
      <c r="TXW980" s="26"/>
      <c r="TXX980" s="26"/>
      <c r="TXY980" s="26"/>
      <c r="TXZ980" s="26"/>
      <c r="TYA980" s="26"/>
      <c r="TYB980" s="26"/>
      <c r="TYC980" s="26"/>
      <c r="TYD980" s="26"/>
      <c r="TYE980" s="26"/>
      <c r="TYF980" s="26"/>
      <c r="TYG980" s="26"/>
      <c r="TYH980" s="26"/>
      <c r="TYI980" s="26"/>
      <c r="TYJ980" s="26"/>
      <c r="TYK980" s="26"/>
      <c r="TYL980" s="26"/>
      <c r="TYM980" s="26"/>
      <c r="TYN980" s="26"/>
      <c r="TYO980" s="26"/>
      <c r="TYP980" s="26"/>
      <c r="TYQ980" s="26"/>
      <c r="TYR980" s="26"/>
      <c r="TYS980" s="26"/>
      <c r="TYT980" s="26"/>
      <c r="TYU980" s="26"/>
      <c r="TYV980" s="26"/>
      <c r="TYW980" s="26"/>
      <c r="TYX980" s="26"/>
      <c r="TYY980" s="26"/>
      <c r="TYZ980" s="26"/>
      <c r="TZA980" s="26"/>
      <c r="TZB980" s="26"/>
      <c r="TZC980" s="26"/>
      <c r="TZD980" s="26"/>
      <c r="TZE980" s="26"/>
      <c r="TZF980" s="26"/>
      <c r="TZG980" s="26"/>
      <c r="TZH980" s="26"/>
      <c r="TZI980" s="26"/>
      <c r="TZJ980" s="26"/>
      <c r="TZK980" s="26"/>
      <c r="TZL980" s="26"/>
      <c r="TZM980" s="26"/>
      <c r="TZN980" s="26"/>
      <c r="TZO980" s="26"/>
      <c r="TZP980" s="26"/>
      <c r="TZQ980" s="26"/>
      <c r="TZR980" s="26"/>
      <c r="TZS980" s="26"/>
      <c r="TZT980" s="26"/>
      <c r="TZU980" s="26"/>
      <c r="TZV980" s="26"/>
      <c r="TZW980" s="26"/>
      <c r="TZX980" s="26"/>
      <c r="TZY980" s="26"/>
      <c r="TZZ980" s="26"/>
      <c r="UAA980" s="26"/>
      <c r="UAB980" s="26"/>
      <c r="UAC980" s="26"/>
      <c r="UAD980" s="26"/>
      <c r="UAE980" s="26"/>
      <c r="UAF980" s="26"/>
      <c r="UAG980" s="26"/>
      <c r="UAH980" s="26"/>
      <c r="UAI980" s="26"/>
      <c r="UAJ980" s="26"/>
      <c r="UAK980" s="26"/>
      <c r="UAL980" s="26"/>
      <c r="UAM980" s="26"/>
      <c r="UAN980" s="26"/>
      <c r="UAO980" s="26"/>
      <c r="UAP980" s="26"/>
      <c r="UAQ980" s="26"/>
      <c r="UAR980" s="26"/>
      <c r="UAS980" s="26"/>
      <c r="UAT980" s="26"/>
      <c r="UAU980" s="26"/>
      <c r="UAV980" s="26"/>
      <c r="UAW980" s="26"/>
      <c r="UAX980" s="26"/>
      <c r="UAY980" s="26"/>
      <c r="UAZ980" s="26"/>
      <c r="UBA980" s="26"/>
      <c r="UBB980" s="26"/>
      <c r="UBC980" s="26"/>
      <c r="UBD980" s="26"/>
      <c r="UBE980" s="26"/>
      <c r="UBF980" s="26"/>
      <c r="UBG980" s="26"/>
      <c r="UBH980" s="26"/>
      <c r="UBI980" s="26"/>
      <c r="UBJ980" s="26"/>
      <c r="UBK980" s="26"/>
      <c r="UBL980" s="26"/>
      <c r="UBM980" s="26"/>
      <c r="UBN980" s="26"/>
      <c r="UBO980" s="26"/>
      <c r="UBP980" s="26"/>
      <c r="UBQ980" s="26"/>
      <c r="UBR980" s="26"/>
      <c r="UBS980" s="26"/>
      <c r="UBT980" s="26"/>
      <c r="UBU980" s="26"/>
      <c r="UBV980" s="26"/>
      <c r="UBW980" s="26"/>
      <c r="UBX980" s="26"/>
      <c r="UBY980" s="26"/>
      <c r="UBZ980" s="26"/>
      <c r="UCA980" s="26"/>
      <c r="UCB980" s="26"/>
      <c r="UCC980" s="26"/>
      <c r="UCD980" s="26"/>
      <c r="UCE980" s="26"/>
      <c r="UCF980" s="26"/>
      <c r="UCG980" s="26"/>
      <c r="UCH980" s="26"/>
      <c r="UCI980" s="26"/>
      <c r="UCJ980" s="26"/>
      <c r="UCK980" s="26"/>
      <c r="UCL980" s="26"/>
      <c r="UCM980" s="26"/>
      <c r="UCN980" s="26"/>
      <c r="UCO980" s="26"/>
      <c r="UCP980" s="26"/>
      <c r="UCQ980" s="26"/>
      <c r="UCR980" s="26"/>
      <c r="UCS980" s="26"/>
      <c r="UCT980" s="26"/>
      <c r="UCU980" s="26"/>
      <c r="UCV980" s="26"/>
      <c r="UCW980" s="26"/>
      <c r="UCX980" s="26"/>
      <c r="UCY980" s="26"/>
      <c r="UCZ980" s="26"/>
      <c r="UDA980" s="26"/>
      <c r="UDB980" s="26"/>
      <c r="UDC980" s="26"/>
      <c r="UDD980" s="26"/>
      <c r="UDE980" s="26"/>
      <c r="UDF980" s="26"/>
      <c r="UDG980" s="26"/>
      <c r="UDH980" s="26"/>
      <c r="UDI980" s="26"/>
      <c r="UDJ980" s="26"/>
      <c r="UDK980" s="26"/>
      <c r="UDL980" s="26"/>
      <c r="UDM980" s="26"/>
      <c r="UDN980" s="26"/>
      <c r="UDO980" s="26"/>
      <c r="UDP980" s="26"/>
      <c r="UDQ980" s="26"/>
      <c r="UDR980" s="26"/>
      <c r="UDS980" s="26"/>
      <c r="UDT980" s="26"/>
      <c r="UDU980" s="26"/>
      <c r="UDV980" s="26"/>
      <c r="UDW980" s="26"/>
      <c r="UDX980" s="26"/>
      <c r="UDY980" s="26"/>
      <c r="UDZ980" s="26"/>
      <c r="UEA980" s="26"/>
      <c r="UEB980" s="26"/>
      <c r="UEC980" s="26"/>
      <c r="UED980" s="26"/>
      <c r="UEE980" s="26"/>
      <c r="UEF980" s="26"/>
      <c r="UEG980" s="26"/>
      <c r="UEH980" s="26"/>
      <c r="UEI980" s="26"/>
      <c r="UEJ980" s="26"/>
      <c r="UEK980" s="26"/>
      <c r="UEL980" s="26"/>
      <c r="UEM980" s="26"/>
      <c r="UEN980" s="26"/>
      <c r="UEO980" s="26"/>
      <c r="UEP980" s="26"/>
      <c r="UEQ980" s="26"/>
      <c r="UER980" s="26"/>
      <c r="UES980" s="26"/>
      <c r="UET980" s="26"/>
      <c r="UEU980" s="26"/>
      <c r="UEV980" s="26"/>
      <c r="UEW980" s="26"/>
      <c r="UEX980" s="26"/>
      <c r="UEY980" s="26"/>
      <c r="UEZ980" s="26"/>
      <c r="UFA980" s="26"/>
      <c r="UFB980" s="26"/>
      <c r="UFC980" s="26"/>
      <c r="UFD980" s="26"/>
      <c r="UFE980" s="26"/>
      <c r="UFF980" s="26"/>
      <c r="UFG980" s="26"/>
      <c r="UFH980" s="26"/>
      <c r="UFI980" s="26"/>
      <c r="UFJ980" s="26"/>
      <c r="UFK980" s="26"/>
      <c r="UFL980" s="26"/>
      <c r="UFM980" s="26"/>
      <c r="UFN980" s="26"/>
      <c r="UFO980" s="26"/>
      <c r="UFP980" s="26"/>
      <c r="UFQ980" s="26"/>
      <c r="UFR980" s="26"/>
      <c r="UFS980" s="26"/>
      <c r="UFT980" s="26"/>
      <c r="UFU980" s="26"/>
      <c r="UFV980" s="26"/>
      <c r="UFW980" s="26"/>
      <c r="UFX980" s="26"/>
      <c r="UFY980" s="26"/>
      <c r="UFZ980" s="26"/>
      <c r="UGA980" s="26"/>
      <c r="UGB980" s="26"/>
      <c r="UGC980" s="26"/>
      <c r="UGD980" s="26"/>
      <c r="UGE980" s="26"/>
      <c r="UGF980" s="26"/>
      <c r="UGG980" s="26"/>
      <c r="UGH980" s="26"/>
      <c r="UGI980" s="26"/>
      <c r="UGJ980" s="26"/>
      <c r="UGK980" s="26"/>
      <c r="UGL980" s="26"/>
      <c r="UGM980" s="26"/>
      <c r="UGN980" s="26"/>
      <c r="UGO980" s="26"/>
      <c r="UGP980" s="26"/>
      <c r="UGQ980" s="26"/>
      <c r="UGR980" s="26"/>
      <c r="UGS980" s="26"/>
      <c r="UGT980" s="26"/>
      <c r="UGU980" s="26"/>
      <c r="UGV980" s="26"/>
      <c r="UGW980" s="26"/>
      <c r="UGX980" s="26"/>
      <c r="UGY980" s="26"/>
      <c r="UGZ980" s="26"/>
      <c r="UHA980" s="26"/>
      <c r="UHB980" s="26"/>
      <c r="UHC980" s="26"/>
      <c r="UHD980" s="26"/>
      <c r="UHE980" s="26"/>
      <c r="UHF980" s="26"/>
      <c r="UHG980" s="26"/>
      <c r="UHH980" s="26"/>
      <c r="UHI980" s="26"/>
      <c r="UHJ980" s="26"/>
      <c r="UHK980" s="26"/>
      <c r="UHL980" s="26"/>
      <c r="UHM980" s="26"/>
      <c r="UHN980" s="26"/>
      <c r="UHO980" s="26"/>
      <c r="UHP980" s="26"/>
      <c r="UHQ980" s="26"/>
      <c r="UHR980" s="26"/>
      <c r="UHS980" s="26"/>
      <c r="UHT980" s="26"/>
      <c r="UHU980" s="26"/>
      <c r="UHV980" s="26"/>
      <c r="UHW980" s="26"/>
      <c r="UHX980" s="26"/>
      <c r="UHY980" s="26"/>
      <c r="UHZ980" s="26"/>
      <c r="UIA980" s="26"/>
      <c r="UIB980" s="26"/>
      <c r="UIC980" s="26"/>
      <c r="UID980" s="26"/>
      <c r="UIE980" s="26"/>
      <c r="UIF980" s="26"/>
      <c r="UIG980" s="26"/>
      <c r="UIH980" s="26"/>
      <c r="UII980" s="26"/>
      <c r="UIJ980" s="26"/>
      <c r="UIK980" s="26"/>
      <c r="UIL980" s="26"/>
      <c r="UIM980" s="26"/>
      <c r="UIN980" s="26"/>
      <c r="UIO980" s="26"/>
      <c r="UIP980" s="26"/>
      <c r="UIQ980" s="26"/>
      <c r="UIR980" s="26"/>
      <c r="UIS980" s="26"/>
      <c r="UIT980" s="26"/>
      <c r="UIU980" s="26"/>
      <c r="UIV980" s="26"/>
      <c r="UIW980" s="26"/>
      <c r="UIX980" s="26"/>
      <c r="UIY980" s="26"/>
      <c r="UIZ980" s="26"/>
      <c r="UJA980" s="26"/>
      <c r="UJB980" s="26"/>
      <c r="UJC980" s="26"/>
      <c r="UJD980" s="26"/>
      <c r="UJE980" s="26"/>
      <c r="UJF980" s="26"/>
      <c r="UJG980" s="26"/>
      <c r="UJH980" s="26"/>
      <c r="UJI980" s="26"/>
      <c r="UJJ980" s="26"/>
      <c r="UJK980" s="26"/>
      <c r="UJL980" s="26"/>
      <c r="UJM980" s="26"/>
      <c r="UJN980" s="26"/>
      <c r="UJO980" s="26"/>
      <c r="UJP980" s="26"/>
      <c r="UJQ980" s="26"/>
      <c r="UJR980" s="26"/>
      <c r="UJS980" s="26"/>
      <c r="UJT980" s="26"/>
      <c r="UJU980" s="26"/>
      <c r="UJV980" s="26"/>
      <c r="UJW980" s="26"/>
      <c r="UJX980" s="26"/>
      <c r="UJY980" s="26"/>
      <c r="UJZ980" s="26"/>
      <c r="UKA980" s="26"/>
      <c r="UKB980" s="26"/>
      <c r="UKC980" s="26"/>
      <c r="UKD980" s="26"/>
      <c r="UKE980" s="26"/>
      <c r="UKF980" s="26"/>
      <c r="UKG980" s="26"/>
      <c r="UKH980" s="26"/>
      <c r="UKI980" s="26"/>
      <c r="UKJ980" s="26"/>
      <c r="UKK980" s="26"/>
      <c r="UKL980" s="26"/>
      <c r="UKM980" s="26"/>
      <c r="UKN980" s="26"/>
      <c r="UKO980" s="26"/>
      <c r="UKP980" s="26"/>
      <c r="UKQ980" s="26"/>
      <c r="UKR980" s="26"/>
      <c r="UKS980" s="26"/>
      <c r="UKT980" s="26"/>
      <c r="UKU980" s="26"/>
      <c r="UKV980" s="26"/>
      <c r="UKW980" s="26"/>
      <c r="UKX980" s="26"/>
      <c r="UKY980" s="26"/>
      <c r="UKZ980" s="26"/>
      <c r="ULA980" s="26"/>
      <c r="ULB980" s="26"/>
      <c r="ULC980" s="26"/>
      <c r="ULD980" s="26"/>
      <c r="ULE980" s="26"/>
      <c r="ULF980" s="26"/>
      <c r="ULG980" s="26"/>
      <c r="ULH980" s="26"/>
      <c r="ULI980" s="26"/>
      <c r="ULJ980" s="26"/>
      <c r="ULK980" s="26"/>
      <c r="ULL980" s="26"/>
      <c r="ULM980" s="26"/>
      <c r="ULN980" s="26"/>
      <c r="ULO980" s="26"/>
      <c r="ULP980" s="26"/>
      <c r="ULQ980" s="26"/>
      <c r="ULR980" s="26"/>
      <c r="ULS980" s="26"/>
      <c r="ULT980" s="26"/>
      <c r="ULU980" s="26"/>
      <c r="ULV980" s="26"/>
      <c r="ULW980" s="26"/>
      <c r="ULX980" s="26"/>
      <c r="ULY980" s="26"/>
      <c r="ULZ980" s="26"/>
      <c r="UMA980" s="26"/>
      <c r="UMB980" s="26"/>
      <c r="UMC980" s="26"/>
      <c r="UMD980" s="26"/>
      <c r="UME980" s="26"/>
      <c r="UMF980" s="26"/>
      <c r="UMG980" s="26"/>
      <c r="UMH980" s="26"/>
      <c r="UMI980" s="26"/>
      <c r="UMJ980" s="26"/>
      <c r="UMK980" s="26"/>
      <c r="UML980" s="26"/>
      <c r="UMM980" s="26"/>
      <c r="UMN980" s="26"/>
      <c r="UMO980" s="26"/>
      <c r="UMP980" s="26"/>
      <c r="UMQ980" s="26"/>
      <c r="UMR980" s="26"/>
      <c r="UMS980" s="26"/>
      <c r="UMT980" s="26"/>
      <c r="UMU980" s="26"/>
      <c r="UMV980" s="26"/>
      <c r="UMW980" s="26"/>
      <c r="UMX980" s="26"/>
      <c r="UMY980" s="26"/>
      <c r="UMZ980" s="26"/>
      <c r="UNA980" s="26"/>
      <c r="UNB980" s="26"/>
      <c r="UNC980" s="26"/>
      <c r="UND980" s="26"/>
      <c r="UNE980" s="26"/>
      <c r="UNF980" s="26"/>
      <c r="UNG980" s="26"/>
      <c r="UNH980" s="26"/>
      <c r="UNI980" s="26"/>
      <c r="UNJ980" s="26"/>
      <c r="UNK980" s="26"/>
      <c r="UNL980" s="26"/>
      <c r="UNM980" s="26"/>
      <c r="UNN980" s="26"/>
      <c r="UNO980" s="26"/>
      <c r="UNP980" s="26"/>
      <c r="UNQ980" s="26"/>
      <c r="UNR980" s="26"/>
      <c r="UNS980" s="26"/>
      <c r="UNT980" s="26"/>
      <c r="UNU980" s="26"/>
      <c r="UNV980" s="26"/>
      <c r="UNW980" s="26"/>
      <c r="UNX980" s="26"/>
      <c r="UNY980" s="26"/>
      <c r="UNZ980" s="26"/>
      <c r="UOA980" s="26"/>
      <c r="UOB980" s="26"/>
      <c r="UOC980" s="26"/>
      <c r="UOD980" s="26"/>
      <c r="UOE980" s="26"/>
      <c r="UOF980" s="26"/>
      <c r="UOG980" s="26"/>
      <c r="UOH980" s="26"/>
      <c r="UOI980" s="26"/>
      <c r="UOJ980" s="26"/>
      <c r="UOK980" s="26"/>
      <c r="UOL980" s="26"/>
      <c r="UOM980" s="26"/>
      <c r="UON980" s="26"/>
      <c r="UOO980" s="26"/>
      <c r="UOP980" s="26"/>
      <c r="UOQ980" s="26"/>
      <c r="UOR980" s="26"/>
      <c r="UOS980" s="26"/>
      <c r="UOT980" s="26"/>
      <c r="UOU980" s="26"/>
      <c r="UOV980" s="26"/>
      <c r="UOW980" s="26"/>
      <c r="UOX980" s="26"/>
      <c r="UOY980" s="26"/>
      <c r="UOZ980" s="26"/>
      <c r="UPA980" s="26"/>
      <c r="UPB980" s="26"/>
      <c r="UPC980" s="26"/>
      <c r="UPD980" s="26"/>
      <c r="UPE980" s="26"/>
      <c r="UPF980" s="26"/>
      <c r="UPG980" s="26"/>
      <c r="UPH980" s="26"/>
      <c r="UPI980" s="26"/>
      <c r="UPJ980" s="26"/>
      <c r="UPK980" s="26"/>
      <c r="UPL980" s="26"/>
      <c r="UPM980" s="26"/>
      <c r="UPN980" s="26"/>
      <c r="UPO980" s="26"/>
      <c r="UPP980" s="26"/>
      <c r="UPQ980" s="26"/>
      <c r="UPR980" s="26"/>
      <c r="UPS980" s="26"/>
      <c r="UPT980" s="26"/>
      <c r="UPU980" s="26"/>
      <c r="UPV980" s="26"/>
      <c r="UPW980" s="26"/>
      <c r="UPX980" s="26"/>
      <c r="UPY980" s="26"/>
      <c r="UPZ980" s="26"/>
      <c r="UQA980" s="26"/>
      <c r="UQB980" s="26"/>
      <c r="UQC980" s="26"/>
      <c r="UQD980" s="26"/>
      <c r="UQE980" s="26"/>
      <c r="UQF980" s="26"/>
      <c r="UQG980" s="26"/>
      <c r="UQH980" s="26"/>
      <c r="UQI980" s="26"/>
      <c r="UQJ980" s="26"/>
      <c r="UQK980" s="26"/>
      <c r="UQL980" s="26"/>
      <c r="UQM980" s="26"/>
      <c r="UQN980" s="26"/>
      <c r="UQO980" s="26"/>
      <c r="UQP980" s="26"/>
      <c r="UQQ980" s="26"/>
      <c r="UQR980" s="26"/>
      <c r="UQS980" s="26"/>
      <c r="UQT980" s="26"/>
      <c r="UQU980" s="26"/>
      <c r="UQV980" s="26"/>
      <c r="UQW980" s="26"/>
      <c r="UQX980" s="26"/>
      <c r="UQY980" s="26"/>
      <c r="UQZ980" s="26"/>
      <c r="URA980" s="26"/>
      <c r="URB980" s="26"/>
      <c r="URC980" s="26"/>
      <c r="URD980" s="26"/>
      <c r="URE980" s="26"/>
      <c r="URF980" s="26"/>
      <c r="URG980" s="26"/>
      <c r="URH980" s="26"/>
      <c r="URI980" s="26"/>
      <c r="URJ980" s="26"/>
      <c r="URK980" s="26"/>
      <c r="URL980" s="26"/>
      <c r="URM980" s="26"/>
      <c r="URN980" s="26"/>
      <c r="URO980" s="26"/>
      <c r="URP980" s="26"/>
      <c r="URQ980" s="26"/>
      <c r="URR980" s="26"/>
      <c r="URS980" s="26"/>
      <c r="URT980" s="26"/>
      <c r="URU980" s="26"/>
      <c r="URV980" s="26"/>
      <c r="URW980" s="26"/>
      <c r="URX980" s="26"/>
      <c r="URY980" s="26"/>
      <c r="URZ980" s="26"/>
      <c r="USA980" s="26"/>
      <c r="USB980" s="26"/>
      <c r="USC980" s="26"/>
      <c r="USD980" s="26"/>
      <c r="USE980" s="26"/>
      <c r="USF980" s="26"/>
      <c r="USG980" s="26"/>
      <c r="USH980" s="26"/>
      <c r="USI980" s="26"/>
      <c r="USJ980" s="26"/>
      <c r="USK980" s="26"/>
      <c r="USL980" s="26"/>
      <c r="USM980" s="26"/>
      <c r="USN980" s="26"/>
      <c r="USO980" s="26"/>
      <c r="USP980" s="26"/>
      <c r="USQ980" s="26"/>
      <c r="USR980" s="26"/>
      <c r="USS980" s="26"/>
      <c r="UST980" s="26"/>
      <c r="USU980" s="26"/>
      <c r="USV980" s="26"/>
      <c r="USW980" s="26"/>
      <c r="USX980" s="26"/>
      <c r="USY980" s="26"/>
      <c r="USZ980" s="26"/>
      <c r="UTA980" s="26"/>
      <c r="UTB980" s="26"/>
      <c r="UTC980" s="26"/>
      <c r="UTD980" s="26"/>
      <c r="UTE980" s="26"/>
      <c r="UTF980" s="26"/>
      <c r="UTG980" s="26"/>
      <c r="UTH980" s="26"/>
      <c r="UTI980" s="26"/>
      <c r="UTJ980" s="26"/>
      <c r="UTK980" s="26"/>
      <c r="UTL980" s="26"/>
      <c r="UTM980" s="26"/>
      <c r="UTN980" s="26"/>
      <c r="UTO980" s="26"/>
      <c r="UTP980" s="26"/>
      <c r="UTQ980" s="26"/>
      <c r="UTR980" s="26"/>
      <c r="UTS980" s="26"/>
      <c r="UTT980" s="26"/>
      <c r="UTU980" s="26"/>
      <c r="UTV980" s="26"/>
      <c r="UTW980" s="26"/>
      <c r="UTX980" s="26"/>
      <c r="UTY980" s="26"/>
      <c r="UTZ980" s="26"/>
      <c r="UUA980" s="26"/>
      <c r="UUB980" s="26"/>
      <c r="UUC980" s="26"/>
      <c r="UUD980" s="26"/>
      <c r="UUE980" s="26"/>
      <c r="UUF980" s="26"/>
      <c r="UUG980" s="26"/>
      <c r="UUH980" s="26"/>
      <c r="UUI980" s="26"/>
      <c r="UUJ980" s="26"/>
      <c r="UUK980" s="26"/>
      <c r="UUL980" s="26"/>
      <c r="UUM980" s="26"/>
      <c r="UUN980" s="26"/>
      <c r="UUO980" s="26"/>
      <c r="UUP980" s="26"/>
      <c r="UUQ980" s="26"/>
      <c r="UUR980" s="26"/>
      <c r="UUS980" s="26"/>
      <c r="UUT980" s="26"/>
      <c r="UUU980" s="26"/>
      <c r="UUV980" s="26"/>
      <c r="UUW980" s="26"/>
      <c r="UUX980" s="26"/>
      <c r="UUY980" s="26"/>
      <c r="UUZ980" s="26"/>
      <c r="UVA980" s="26"/>
      <c r="UVB980" s="26"/>
      <c r="UVC980" s="26"/>
      <c r="UVD980" s="26"/>
      <c r="UVE980" s="26"/>
      <c r="UVF980" s="26"/>
      <c r="UVG980" s="26"/>
      <c r="UVH980" s="26"/>
      <c r="UVI980" s="26"/>
      <c r="UVJ980" s="26"/>
      <c r="UVK980" s="26"/>
      <c r="UVL980" s="26"/>
      <c r="UVM980" s="26"/>
      <c r="UVN980" s="26"/>
      <c r="UVO980" s="26"/>
      <c r="UVP980" s="26"/>
      <c r="UVQ980" s="26"/>
      <c r="UVR980" s="26"/>
      <c r="UVS980" s="26"/>
      <c r="UVT980" s="26"/>
      <c r="UVU980" s="26"/>
      <c r="UVV980" s="26"/>
      <c r="UVW980" s="26"/>
      <c r="UVX980" s="26"/>
      <c r="UVY980" s="26"/>
      <c r="UVZ980" s="26"/>
      <c r="UWA980" s="26"/>
      <c r="UWB980" s="26"/>
      <c r="UWC980" s="26"/>
      <c r="UWD980" s="26"/>
      <c r="UWE980" s="26"/>
      <c r="UWF980" s="26"/>
      <c r="UWG980" s="26"/>
      <c r="UWH980" s="26"/>
      <c r="UWI980" s="26"/>
      <c r="UWJ980" s="26"/>
      <c r="UWK980" s="26"/>
      <c r="UWL980" s="26"/>
      <c r="UWM980" s="26"/>
      <c r="UWN980" s="26"/>
      <c r="UWO980" s="26"/>
      <c r="UWP980" s="26"/>
      <c r="UWQ980" s="26"/>
      <c r="UWR980" s="26"/>
      <c r="UWS980" s="26"/>
      <c r="UWT980" s="26"/>
      <c r="UWU980" s="26"/>
      <c r="UWV980" s="26"/>
      <c r="UWW980" s="26"/>
      <c r="UWX980" s="26"/>
      <c r="UWY980" s="26"/>
      <c r="UWZ980" s="26"/>
      <c r="UXA980" s="26"/>
      <c r="UXB980" s="26"/>
      <c r="UXC980" s="26"/>
      <c r="UXD980" s="26"/>
      <c r="UXE980" s="26"/>
      <c r="UXF980" s="26"/>
      <c r="UXG980" s="26"/>
      <c r="UXH980" s="26"/>
      <c r="UXI980" s="26"/>
      <c r="UXJ980" s="26"/>
      <c r="UXK980" s="26"/>
      <c r="UXL980" s="26"/>
      <c r="UXM980" s="26"/>
      <c r="UXN980" s="26"/>
      <c r="UXO980" s="26"/>
      <c r="UXP980" s="26"/>
      <c r="UXQ980" s="26"/>
      <c r="UXR980" s="26"/>
      <c r="UXS980" s="26"/>
      <c r="UXT980" s="26"/>
      <c r="UXU980" s="26"/>
      <c r="UXV980" s="26"/>
      <c r="UXW980" s="26"/>
      <c r="UXX980" s="26"/>
      <c r="UXY980" s="26"/>
      <c r="UXZ980" s="26"/>
      <c r="UYA980" s="26"/>
      <c r="UYB980" s="26"/>
      <c r="UYC980" s="26"/>
      <c r="UYD980" s="26"/>
      <c r="UYE980" s="26"/>
      <c r="UYF980" s="26"/>
      <c r="UYG980" s="26"/>
      <c r="UYH980" s="26"/>
      <c r="UYI980" s="26"/>
      <c r="UYJ980" s="26"/>
      <c r="UYK980" s="26"/>
      <c r="UYL980" s="26"/>
      <c r="UYM980" s="26"/>
      <c r="UYN980" s="26"/>
      <c r="UYO980" s="26"/>
      <c r="UYP980" s="26"/>
      <c r="UYQ980" s="26"/>
      <c r="UYR980" s="26"/>
      <c r="UYS980" s="26"/>
      <c r="UYT980" s="26"/>
      <c r="UYU980" s="26"/>
      <c r="UYV980" s="26"/>
      <c r="UYW980" s="26"/>
      <c r="UYX980" s="26"/>
      <c r="UYY980" s="26"/>
      <c r="UYZ980" s="26"/>
      <c r="UZA980" s="26"/>
      <c r="UZB980" s="26"/>
      <c r="UZC980" s="26"/>
      <c r="UZD980" s="26"/>
      <c r="UZE980" s="26"/>
      <c r="UZF980" s="26"/>
      <c r="UZG980" s="26"/>
      <c r="UZH980" s="26"/>
      <c r="UZI980" s="26"/>
      <c r="UZJ980" s="26"/>
      <c r="UZK980" s="26"/>
      <c r="UZL980" s="26"/>
      <c r="UZM980" s="26"/>
      <c r="UZN980" s="26"/>
      <c r="UZO980" s="26"/>
      <c r="UZP980" s="26"/>
      <c r="UZQ980" s="26"/>
      <c r="UZR980" s="26"/>
      <c r="UZS980" s="26"/>
      <c r="UZT980" s="26"/>
      <c r="UZU980" s="26"/>
      <c r="UZV980" s="26"/>
      <c r="UZW980" s="26"/>
      <c r="UZX980" s="26"/>
      <c r="UZY980" s="26"/>
      <c r="UZZ980" s="26"/>
      <c r="VAA980" s="26"/>
      <c r="VAB980" s="26"/>
      <c r="VAC980" s="26"/>
      <c r="VAD980" s="26"/>
      <c r="VAE980" s="26"/>
      <c r="VAF980" s="26"/>
      <c r="VAG980" s="26"/>
      <c r="VAH980" s="26"/>
      <c r="VAI980" s="26"/>
      <c r="VAJ980" s="26"/>
      <c r="VAK980" s="26"/>
      <c r="VAL980" s="26"/>
      <c r="VAM980" s="26"/>
      <c r="VAN980" s="26"/>
      <c r="VAO980" s="26"/>
      <c r="VAP980" s="26"/>
      <c r="VAQ980" s="26"/>
      <c r="VAR980" s="26"/>
      <c r="VAS980" s="26"/>
      <c r="VAT980" s="26"/>
      <c r="VAU980" s="26"/>
      <c r="VAV980" s="26"/>
      <c r="VAW980" s="26"/>
      <c r="VAX980" s="26"/>
      <c r="VAY980" s="26"/>
      <c r="VAZ980" s="26"/>
      <c r="VBA980" s="26"/>
      <c r="VBB980" s="26"/>
      <c r="VBC980" s="26"/>
      <c r="VBD980" s="26"/>
      <c r="VBE980" s="26"/>
      <c r="VBF980" s="26"/>
      <c r="VBG980" s="26"/>
      <c r="VBH980" s="26"/>
      <c r="VBI980" s="26"/>
      <c r="VBJ980" s="26"/>
      <c r="VBK980" s="26"/>
      <c r="VBL980" s="26"/>
      <c r="VBM980" s="26"/>
      <c r="VBN980" s="26"/>
      <c r="VBO980" s="26"/>
      <c r="VBP980" s="26"/>
      <c r="VBQ980" s="26"/>
      <c r="VBR980" s="26"/>
      <c r="VBS980" s="26"/>
      <c r="VBT980" s="26"/>
      <c r="VBU980" s="26"/>
      <c r="VBV980" s="26"/>
      <c r="VBW980" s="26"/>
      <c r="VBX980" s="26"/>
      <c r="VBY980" s="26"/>
      <c r="VBZ980" s="26"/>
      <c r="VCA980" s="26"/>
      <c r="VCB980" s="26"/>
      <c r="VCC980" s="26"/>
      <c r="VCD980" s="26"/>
      <c r="VCE980" s="26"/>
      <c r="VCF980" s="26"/>
      <c r="VCG980" s="26"/>
      <c r="VCH980" s="26"/>
      <c r="VCI980" s="26"/>
      <c r="VCJ980" s="26"/>
      <c r="VCK980" s="26"/>
      <c r="VCL980" s="26"/>
      <c r="VCM980" s="26"/>
      <c r="VCN980" s="26"/>
      <c r="VCO980" s="26"/>
      <c r="VCP980" s="26"/>
      <c r="VCQ980" s="26"/>
      <c r="VCR980" s="26"/>
      <c r="VCS980" s="26"/>
      <c r="VCT980" s="26"/>
      <c r="VCU980" s="26"/>
      <c r="VCV980" s="26"/>
      <c r="VCW980" s="26"/>
      <c r="VCX980" s="26"/>
      <c r="VCY980" s="26"/>
      <c r="VCZ980" s="26"/>
      <c r="VDA980" s="26"/>
      <c r="VDB980" s="26"/>
      <c r="VDC980" s="26"/>
      <c r="VDD980" s="26"/>
      <c r="VDE980" s="26"/>
      <c r="VDF980" s="26"/>
      <c r="VDG980" s="26"/>
      <c r="VDH980" s="26"/>
      <c r="VDI980" s="26"/>
      <c r="VDJ980" s="26"/>
      <c r="VDK980" s="26"/>
      <c r="VDL980" s="26"/>
      <c r="VDM980" s="26"/>
      <c r="VDN980" s="26"/>
      <c r="VDO980" s="26"/>
      <c r="VDP980" s="26"/>
      <c r="VDQ980" s="26"/>
      <c r="VDR980" s="26"/>
      <c r="VDS980" s="26"/>
      <c r="VDT980" s="26"/>
      <c r="VDU980" s="26"/>
      <c r="VDV980" s="26"/>
      <c r="VDW980" s="26"/>
      <c r="VDX980" s="26"/>
      <c r="VDY980" s="26"/>
      <c r="VDZ980" s="26"/>
      <c r="VEA980" s="26"/>
      <c r="VEB980" s="26"/>
      <c r="VEC980" s="26"/>
      <c r="VED980" s="26"/>
      <c r="VEE980" s="26"/>
      <c r="VEF980" s="26"/>
      <c r="VEG980" s="26"/>
      <c r="VEH980" s="26"/>
      <c r="VEI980" s="26"/>
      <c r="VEJ980" s="26"/>
      <c r="VEK980" s="26"/>
      <c r="VEL980" s="26"/>
      <c r="VEM980" s="26"/>
      <c r="VEN980" s="26"/>
      <c r="VEO980" s="26"/>
      <c r="VEP980" s="26"/>
      <c r="VEQ980" s="26"/>
      <c r="VER980" s="26"/>
      <c r="VES980" s="26"/>
      <c r="VET980" s="26"/>
      <c r="VEU980" s="26"/>
      <c r="VEV980" s="26"/>
      <c r="VEW980" s="26"/>
      <c r="VEX980" s="26"/>
      <c r="VEY980" s="26"/>
      <c r="VEZ980" s="26"/>
      <c r="VFA980" s="26"/>
      <c r="VFB980" s="26"/>
      <c r="VFC980" s="26"/>
      <c r="VFD980" s="26"/>
      <c r="VFE980" s="26"/>
      <c r="VFF980" s="26"/>
      <c r="VFG980" s="26"/>
      <c r="VFH980" s="26"/>
      <c r="VFI980" s="26"/>
      <c r="VFJ980" s="26"/>
      <c r="VFK980" s="26"/>
      <c r="VFL980" s="26"/>
      <c r="VFM980" s="26"/>
      <c r="VFN980" s="26"/>
      <c r="VFO980" s="26"/>
      <c r="VFP980" s="26"/>
      <c r="VFQ980" s="26"/>
      <c r="VFR980" s="26"/>
      <c r="VFS980" s="26"/>
      <c r="VFT980" s="26"/>
      <c r="VFU980" s="26"/>
      <c r="VFV980" s="26"/>
      <c r="VFW980" s="26"/>
      <c r="VFX980" s="26"/>
      <c r="VFY980" s="26"/>
      <c r="VFZ980" s="26"/>
      <c r="VGA980" s="26"/>
      <c r="VGB980" s="26"/>
      <c r="VGC980" s="26"/>
      <c r="VGD980" s="26"/>
      <c r="VGE980" s="26"/>
      <c r="VGF980" s="26"/>
      <c r="VGG980" s="26"/>
      <c r="VGH980" s="26"/>
      <c r="VGI980" s="26"/>
      <c r="VGJ980" s="26"/>
      <c r="VGK980" s="26"/>
      <c r="VGL980" s="26"/>
      <c r="VGM980" s="26"/>
      <c r="VGN980" s="26"/>
      <c r="VGO980" s="26"/>
      <c r="VGP980" s="26"/>
      <c r="VGQ980" s="26"/>
      <c r="VGR980" s="26"/>
      <c r="VGS980" s="26"/>
      <c r="VGT980" s="26"/>
      <c r="VGU980" s="26"/>
      <c r="VGV980" s="26"/>
      <c r="VGW980" s="26"/>
      <c r="VGX980" s="26"/>
      <c r="VGY980" s="26"/>
      <c r="VGZ980" s="26"/>
      <c r="VHA980" s="26"/>
      <c r="VHB980" s="26"/>
      <c r="VHC980" s="26"/>
      <c r="VHD980" s="26"/>
      <c r="VHE980" s="26"/>
      <c r="VHF980" s="26"/>
      <c r="VHG980" s="26"/>
      <c r="VHH980" s="26"/>
      <c r="VHI980" s="26"/>
      <c r="VHJ980" s="26"/>
      <c r="VHK980" s="26"/>
      <c r="VHL980" s="26"/>
      <c r="VHM980" s="26"/>
      <c r="VHN980" s="26"/>
      <c r="VHO980" s="26"/>
      <c r="VHP980" s="26"/>
      <c r="VHQ980" s="26"/>
      <c r="VHR980" s="26"/>
      <c r="VHS980" s="26"/>
      <c r="VHT980" s="26"/>
      <c r="VHU980" s="26"/>
      <c r="VHV980" s="26"/>
      <c r="VHW980" s="26"/>
      <c r="VHX980" s="26"/>
      <c r="VHY980" s="26"/>
      <c r="VHZ980" s="26"/>
      <c r="VIA980" s="26"/>
      <c r="VIB980" s="26"/>
      <c r="VIC980" s="26"/>
      <c r="VID980" s="26"/>
      <c r="VIE980" s="26"/>
      <c r="VIF980" s="26"/>
      <c r="VIG980" s="26"/>
      <c r="VIH980" s="26"/>
      <c r="VII980" s="26"/>
      <c r="VIJ980" s="26"/>
      <c r="VIK980" s="26"/>
      <c r="VIL980" s="26"/>
      <c r="VIM980" s="26"/>
      <c r="VIN980" s="26"/>
      <c r="VIO980" s="26"/>
      <c r="VIP980" s="26"/>
      <c r="VIQ980" s="26"/>
      <c r="VIR980" s="26"/>
      <c r="VIS980" s="26"/>
      <c r="VIT980" s="26"/>
      <c r="VIU980" s="26"/>
      <c r="VIV980" s="26"/>
      <c r="VIW980" s="26"/>
      <c r="VIX980" s="26"/>
      <c r="VIY980" s="26"/>
      <c r="VIZ980" s="26"/>
      <c r="VJA980" s="26"/>
      <c r="VJB980" s="26"/>
      <c r="VJC980" s="26"/>
      <c r="VJD980" s="26"/>
      <c r="VJE980" s="26"/>
      <c r="VJF980" s="26"/>
      <c r="VJG980" s="26"/>
      <c r="VJH980" s="26"/>
      <c r="VJI980" s="26"/>
      <c r="VJJ980" s="26"/>
      <c r="VJK980" s="26"/>
      <c r="VJL980" s="26"/>
      <c r="VJM980" s="26"/>
      <c r="VJN980" s="26"/>
      <c r="VJO980" s="26"/>
      <c r="VJP980" s="26"/>
      <c r="VJQ980" s="26"/>
      <c r="VJR980" s="26"/>
      <c r="VJS980" s="26"/>
      <c r="VJT980" s="26"/>
      <c r="VJU980" s="26"/>
      <c r="VJV980" s="26"/>
      <c r="VJW980" s="26"/>
      <c r="VJX980" s="26"/>
      <c r="VJY980" s="26"/>
      <c r="VJZ980" s="26"/>
      <c r="VKA980" s="26"/>
      <c r="VKB980" s="26"/>
      <c r="VKC980" s="26"/>
      <c r="VKD980" s="26"/>
      <c r="VKE980" s="26"/>
      <c r="VKF980" s="26"/>
      <c r="VKG980" s="26"/>
      <c r="VKH980" s="26"/>
      <c r="VKI980" s="26"/>
      <c r="VKJ980" s="26"/>
      <c r="VKK980" s="26"/>
      <c r="VKL980" s="26"/>
      <c r="VKM980" s="26"/>
      <c r="VKN980" s="26"/>
      <c r="VKO980" s="26"/>
      <c r="VKP980" s="26"/>
      <c r="VKQ980" s="26"/>
      <c r="VKR980" s="26"/>
      <c r="VKS980" s="26"/>
      <c r="VKT980" s="26"/>
      <c r="VKU980" s="26"/>
      <c r="VKV980" s="26"/>
      <c r="VKW980" s="26"/>
      <c r="VKX980" s="26"/>
      <c r="VKY980" s="26"/>
      <c r="VKZ980" s="26"/>
      <c r="VLA980" s="26"/>
      <c r="VLB980" s="26"/>
      <c r="VLC980" s="26"/>
      <c r="VLD980" s="26"/>
      <c r="VLE980" s="26"/>
      <c r="VLF980" s="26"/>
      <c r="VLG980" s="26"/>
      <c r="VLH980" s="26"/>
      <c r="VLI980" s="26"/>
      <c r="VLJ980" s="26"/>
      <c r="VLK980" s="26"/>
      <c r="VLL980" s="26"/>
      <c r="VLM980" s="26"/>
      <c r="VLN980" s="26"/>
      <c r="VLO980" s="26"/>
      <c r="VLP980" s="26"/>
      <c r="VLQ980" s="26"/>
      <c r="VLR980" s="26"/>
      <c r="VLS980" s="26"/>
      <c r="VLT980" s="26"/>
      <c r="VLU980" s="26"/>
      <c r="VLV980" s="26"/>
      <c r="VLW980" s="26"/>
      <c r="VLX980" s="26"/>
      <c r="VLY980" s="26"/>
      <c r="VLZ980" s="26"/>
      <c r="VMA980" s="26"/>
      <c r="VMB980" s="26"/>
      <c r="VMC980" s="26"/>
      <c r="VMD980" s="26"/>
      <c r="VME980" s="26"/>
      <c r="VMF980" s="26"/>
      <c r="VMG980" s="26"/>
      <c r="VMH980" s="26"/>
      <c r="VMI980" s="26"/>
      <c r="VMJ980" s="26"/>
      <c r="VMK980" s="26"/>
      <c r="VML980" s="26"/>
      <c r="VMM980" s="26"/>
      <c r="VMN980" s="26"/>
      <c r="VMO980" s="26"/>
      <c r="VMP980" s="26"/>
      <c r="VMQ980" s="26"/>
      <c r="VMR980" s="26"/>
      <c r="VMS980" s="26"/>
      <c r="VMT980" s="26"/>
      <c r="VMU980" s="26"/>
      <c r="VMV980" s="26"/>
      <c r="VMW980" s="26"/>
      <c r="VMX980" s="26"/>
      <c r="VMY980" s="26"/>
      <c r="VMZ980" s="26"/>
      <c r="VNA980" s="26"/>
      <c r="VNB980" s="26"/>
      <c r="VNC980" s="26"/>
      <c r="VND980" s="26"/>
      <c r="VNE980" s="26"/>
      <c r="VNF980" s="26"/>
      <c r="VNG980" s="26"/>
      <c r="VNH980" s="26"/>
      <c r="VNI980" s="26"/>
      <c r="VNJ980" s="26"/>
      <c r="VNK980" s="26"/>
      <c r="VNL980" s="26"/>
      <c r="VNM980" s="26"/>
      <c r="VNN980" s="26"/>
      <c r="VNO980" s="26"/>
      <c r="VNP980" s="26"/>
      <c r="VNQ980" s="26"/>
      <c r="VNR980" s="26"/>
      <c r="VNS980" s="26"/>
      <c r="VNT980" s="26"/>
      <c r="VNU980" s="26"/>
      <c r="VNV980" s="26"/>
      <c r="VNW980" s="26"/>
      <c r="VNX980" s="26"/>
      <c r="VNY980" s="26"/>
      <c r="VNZ980" s="26"/>
      <c r="VOA980" s="26"/>
      <c r="VOB980" s="26"/>
      <c r="VOC980" s="26"/>
      <c r="VOD980" s="26"/>
      <c r="VOE980" s="26"/>
      <c r="VOF980" s="26"/>
      <c r="VOG980" s="26"/>
      <c r="VOH980" s="26"/>
      <c r="VOI980" s="26"/>
      <c r="VOJ980" s="26"/>
      <c r="VOK980" s="26"/>
      <c r="VOL980" s="26"/>
      <c r="VOM980" s="26"/>
      <c r="VON980" s="26"/>
      <c r="VOO980" s="26"/>
      <c r="VOP980" s="26"/>
      <c r="VOQ980" s="26"/>
      <c r="VOR980" s="26"/>
      <c r="VOS980" s="26"/>
      <c r="VOT980" s="26"/>
      <c r="VOU980" s="26"/>
      <c r="VOV980" s="26"/>
      <c r="VOW980" s="26"/>
      <c r="VOX980" s="26"/>
      <c r="VOY980" s="26"/>
      <c r="VOZ980" s="26"/>
      <c r="VPA980" s="26"/>
      <c r="VPB980" s="26"/>
      <c r="VPC980" s="26"/>
      <c r="VPD980" s="26"/>
      <c r="VPE980" s="26"/>
      <c r="VPF980" s="26"/>
      <c r="VPG980" s="26"/>
      <c r="VPH980" s="26"/>
      <c r="VPI980" s="26"/>
      <c r="VPJ980" s="26"/>
      <c r="VPK980" s="26"/>
      <c r="VPL980" s="26"/>
      <c r="VPM980" s="26"/>
      <c r="VPN980" s="26"/>
      <c r="VPO980" s="26"/>
      <c r="VPP980" s="26"/>
      <c r="VPQ980" s="26"/>
      <c r="VPR980" s="26"/>
      <c r="VPS980" s="26"/>
      <c r="VPT980" s="26"/>
      <c r="VPU980" s="26"/>
      <c r="VPV980" s="26"/>
      <c r="VPW980" s="26"/>
      <c r="VPX980" s="26"/>
      <c r="VPY980" s="26"/>
      <c r="VPZ980" s="26"/>
      <c r="VQA980" s="26"/>
      <c r="VQB980" s="26"/>
      <c r="VQC980" s="26"/>
      <c r="VQD980" s="26"/>
      <c r="VQE980" s="26"/>
      <c r="VQF980" s="26"/>
      <c r="VQG980" s="26"/>
      <c r="VQH980" s="26"/>
      <c r="VQI980" s="26"/>
      <c r="VQJ980" s="26"/>
      <c r="VQK980" s="26"/>
      <c r="VQL980" s="26"/>
      <c r="VQM980" s="26"/>
      <c r="VQN980" s="26"/>
      <c r="VQO980" s="26"/>
      <c r="VQP980" s="26"/>
      <c r="VQQ980" s="26"/>
      <c r="VQR980" s="26"/>
      <c r="VQS980" s="26"/>
      <c r="VQT980" s="26"/>
      <c r="VQU980" s="26"/>
      <c r="VQV980" s="26"/>
      <c r="VQW980" s="26"/>
      <c r="VQX980" s="26"/>
      <c r="VQY980" s="26"/>
      <c r="VQZ980" s="26"/>
      <c r="VRA980" s="26"/>
      <c r="VRB980" s="26"/>
      <c r="VRC980" s="26"/>
      <c r="VRD980" s="26"/>
      <c r="VRE980" s="26"/>
      <c r="VRF980" s="26"/>
      <c r="VRG980" s="26"/>
      <c r="VRH980" s="26"/>
      <c r="VRI980" s="26"/>
      <c r="VRJ980" s="26"/>
      <c r="VRK980" s="26"/>
      <c r="VRL980" s="26"/>
      <c r="VRM980" s="26"/>
      <c r="VRN980" s="26"/>
      <c r="VRO980" s="26"/>
      <c r="VRP980" s="26"/>
      <c r="VRQ980" s="26"/>
      <c r="VRR980" s="26"/>
      <c r="VRS980" s="26"/>
      <c r="VRT980" s="26"/>
      <c r="VRU980" s="26"/>
      <c r="VRV980" s="26"/>
      <c r="VRW980" s="26"/>
      <c r="VRX980" s="26"/>
      <c r="VRY980" s="26"/>
      <c r="VRZ980" s="26"/>
      <c r="VSA980" s="26"/>
      <c r="VSB980" s="26"/>
      <c r="VSC980" s="26"/>
      <c r="VSD980" s="26"/>
      <c r="VSE980" s="26"/>
      <c r="VSF980" s="26"/>
      <c r="VSG980" s="26"/>
      <c r="VSH980" s="26"/>
      <c r="VSI980" s="26"/>
      <c r="VSJ980" s="26"/>
      <c r="VSK980" s="26"/>
      <c r="VSL980" s="26"/>
      <c r="VSM980" s="26"/>
      <c r="VSN980" s="26"/>
      <c r="VSO980" s="26"/>
      <c r="VSP980" s="26"/>
      <c r="VSQ980" s="26"/>
      <c r="VSR980" s="26"/>
      <c r="VSS980" s="26"/>
      <c r="VST980" s="26"/>
      <c r="VSU980" s="26"/>
      <c r="VSV980" s="26"/>
      <c r="VSW980" s="26"/>
      <c r="VSX980" s="26"/>
      <c r="VSY980" s="26"/>
      <c r="VSZ980" s="26"/>
      <c r="VTA980" s="26"/>
      <c r="VTB980" s="26"/>
      <c r="VTC980" s="26"/>
      <c r="VTD980" s="26"/>
      <c r="VTE980" s="26"/>
      <c r="VTF980" s="26"/>
      <c r="VTG980" s="26"/>
      <c r="VTH980" s="26"/>
      <c r="VTI980" s="26"/>
      <c r="VTJ980" s="26"/>
      <c r="VTK980" s="26"/>
      <c r="VTL980" s="26"/>
      <c r="VTM980" s="26"/>
      <c r="VTN980" s="26"/>
      <c r="VTO980" s="26"/>
      <c r="VTP980" s="26"/>
      <c r="VTQ980" s="26"/>
      <c r="VTR980" s="26"/>
      <c r="VTS980" s="26"/>
      <c r="VTT980" s="26"/>
      <c r="VTU980" s="26"/>
      <c r="VTV980" s="26"/>
      <c r="VTW980" s="26"/>
      <c r="VTX980" s="26"/>
      <c r="VTY980" s="26"/>
      <c r="VTZ980" s="26"/>
      <c r="VUA980" s="26"/>
      <c r="VUB980" s="26"/>
      <c r="VUC980" s="26"/>
      <c r="VUD980" s="26"/>
      <c r="VUE980" s="26"/>
      <c r="VUF980" s="26"/>
      <c r="VUG980" s="26"/>
      <c r="VUH980" s="26"/>
      <c r="VUI980" s="26"/>
      <c r="VUJ980" s="26"/>
      <c r="VUK980" s="26"/>
      <c r="VUL980" s="26"/>
      <c r="VUM980" s="26"/>
      <c r="VUN980" s="26"/>
      <c r="VUO980" s="26"/>
      <c r="VUP980" s="26"/>
      <c r="VUQ980" s="26"/>
      <c r="VUR980" s="26"/>
      <c r="VUS980" s="26"/>
      <c r="VUT980" s="26"/>
      <c r="VUU980" s="26"/>
      <c r="VUV980" s="26"/>
      <c r="VUW980" s="26"/>
      <c r="VUX980" s="26"/>
      <c r="VUY980" s="26"/>
      <c r="VUZ980" s="26"/>
      <c r="VVA980" s="26"/>
      <c r="VVB980" s="26"/>
      <c r="VVC980" s="26"/>
      <c r="VVD980" s="26"/>
      <c r="VVE980" s="26"/>
      <c r="VVF980" s="26"/>
      <c r="VVG980" s="26"/>
      <c r="VVH980" s="26"/>
      <c r="VVI980" s="26"/>
      <c r="VVJ980" s="26"/>
      <c r="VVK980" s="26"/>
      <c r="VVL980" s="26"/>
      <c r="VVM980" s="26"/>
      <c r="VVN980" s="26"/>
      <c r="VVO980" s="26"/>
      <c r="VVP980" s="26"/>
      <c r="VVQ980" s="26"/>
      <c r="VVR980" s="26"/>
      <c r="VVS980" s="26"/>
      <c r="VVT980" s="26"/>
      <c r="VVU980" s="26"/>
      <c r="VVV980" s="26"/>
      <c r="VVW980" s="26"/>
      <c r="VVX980" s="26"/>
      <c r="VVY980" s="26"/>
      <c r="VVZ980" s="26"/>
      <c r="VWA980" s="26"/>
      <c r="VWB980" s="26"/>
      <c r="VWC980" s="26"/>
      <c r="VWD980" s="26"/>
      <c r="VWE980" s="26"/>
      <c r="VWF980" s="26"/>
      <c r="VWG980" s="26"/>
      <c r="VWH980" s="26"/>
      <c r="VWI980" s="26"/>
      <c r="VWJ980" s="26"/>
      <c r="VWK980" s="26"/>
      <c r="VWL980" s="26"/>
      <c r="VWM980" s="26"/>
      <c r="VWN980" s="26"/>
      <c r="VWO980" s="26"/>
      <c r="VWP980" s="26"/>
      <c r="VWQ980" s="26"/>
      <c r="VWR980" s="26"/>
      <c r="VWS980" s="26"/>
      <c r="VWT980" s="26"/>
      <c r="VWU980" s="26"/>
      <c r="VWV980" s="26"/>
      <c r="VWW980" s="26"/>
      <c r="VWX980" s="26"/>
      <c r="VWY980" s="26"/>
      <c r="VWZ980" s="26"/>
      <c r="VXA980" s="26"/>
      <c r="VXB980" s="26"/>
      <c r="VXC980" s="26"/>
      <c r="VXD980" s="26"/>
      <c r="VXE980" s="26"/>
      <c r="VXF980" s="26"/>
      <c r="VXG980" s="26"/>
      <c r="VXH980" s="26"/>
      <c r="VXI980" s="26"/>
      <c r="VXJ980" s="26"/>
      <c r="VXK980" s="26"/>
      <c r="VXL980" s="26"/>
      <c r="VXM980" s="26"/>
      <c r="VXN980" s="26"/>
      <c r="VXO980" s="26"/>
      <c r="VXP980" s="26"/>
      <c r="VXQ980" s="26"/>
      <c r="VXR980" s="26"/>
      <c r="VXS980" s="26"/>
      <c r="VXT980" s="26"/>
      <c r="VXU980" s="26"/>
      <c r="VXV980" s="26"/>
      <c r="VXW980" s="26"/>
      <c r="VXX980" s="26"/>
      <c r="VXY980" s="26"/>
      <c r="VXZ980" s="26"/>
      <c r="VYA980" s="26"/>
      <c r="VYB980" s="26"/>
      <c r="VYC980" s="26"/>
      <c r="VYD980" s="26"/>
      <c r="VYE980" s="26"/>
      <c r="VYF980" s="26"/>
      <c r="VYG980" s="26"/>
      <c r="VYH980" s="26"/>
      <c r="VYI980" s="26"/>
      <c r="VYJ980" s="26"/>
      <c r="VYK980" s="26"/>
      <c r="VYL980" s="26"/>
      <c r="VYM980" s="26"/>
      <c r="VYN980" s="26"/>
      <c r="VYO980" s="26"/>
      <c r="VYP980" s="26"/>
      <c r="VYQ980" s="26"/>
      <c r="VYR980" s="26"/>
      <c r="VYS980" s="26"/>
      <c r="VYT980" s="26"/>
      <c r="VYU980" s="26"/>
      <c r="VYV980" s="26"/>
      <c r="VYW980" s="26"/>
      <c r="VYX980" s="26"/>
      <c r="VYY980" s="26"/>
      <c r="VYZ980" s="26"/>
      <c r="VZA980" s="26"/>
      <c r="VZB980" s="26"/>
      <c r="VZC980" s="26"/>
      <c r="VZD980" s="26"/>
      <c r="VZE980" s="26"/>
      <c r="VZF980" s="26"/>
      <c r="VZG980" s="26"/>
      <c r="VZH980" s="26"/>
      <c r="VZI980" s="26"/>
      <c r="VZJ980" s="26"/>
      <c r="VZK980" s="26"/>
      <c r="VZL980" s="26"/>
      <c r="VZM980" s="26"/>
      <c r="VZN980" s="26"/>
      <c r="VZO980" s="26"/>
      <c r="VZP980" s="26"/>
      <c r="VZQ980" s="26"/>
      <c r="VZR980" s="26"/>
      <c r="VZS980" s="26"/>
      <c r="VZT980" s="26"/>
      <c r="VZU980" s="26"/>
      <c r="VZV980" s="26"/>
      <c r="VZW980" s="26"/>
      <c r="VZX980" s="26"/>
      <c r="VZY980" s="26"/>
      <c r="VZZ980" s="26"/>
      <c r="WAA980" s="26"/>
      <c r="WAB980" s="26"/>
      <c r="WAC980" s="26"/>
      <c r="WAD980" s="26"/>
      <c r="WAE980" s="26"/>
      <c r="WAF980" s="26"/>
      <c r="WAG980" s="26"/>
      <c r="WAH980" s="26"/>
      <c r="WAI980" s="26"/>
      <c r="WAJ980" s="26"/>
      <c r="WAK980" s="26"/>
      <c r="WAL980" s="26"/>
      <c r="WAM980" s="26"/>
      <c r="WAN980" s="26"/>
      <c r="WAO980" s="26"/>
      <c r="WAP980" s="26"/>
      <c r="WAQ980" s="26"/>
      <c r="WAR980" s="26"/>
      <c r="WAS980" s="26"/>
      <c r="WAT980" s="26"/>
      <c r="WAU980" s="26"/>
      <c r="WAV980" s="26"/>
      <c r="WAW980" s="26"/>
      <c r="WAX980" s="26"/>
      <c r="WAY980" s="26"/>
      <c r="WAZ980" s="26"/>
      <c r="WBA980" s="26"/>
      <c r="WBB980" s="26"/>
      <c r="WBC980" s="26"/>
      <c r="WBD980" s="26"/>
      <c r="WBE980" s="26"/>
      <c r="WBF980" s="26"/>
      <c r="WBG980" s="26"/>
      <c r="WBH980" s="26"/>
      <c r="WBI980" s="26"/>
      <c r="WBJ980" s="26"/>
      <c r="WBK980" s="26"/>
      <c r="WBL980" s="26"/>
      <c r="WBM980" s="26"/>
      <c r="WBN980" s="26"/>
      <c r="WBO980" s="26"/>
      <c r="WBP980" s="26"/>
      <c r="WBQ980" s="26"/>
      <c r="WBR980" s="26"/>
      <c r="WBS980" s="26"/>
      <c r="WBT980" s="26"/>
      <c r="WBU980" s="26"/>
      <c r="WBV980" s="26"/>
      <c r="WBW980" s="26"/>
      <c r="WBX980" s="26"/>
      <c r="WBY980" s="26"/>
      <c r="WBZ980" s="26"/>
      <c r="WCA980" s="26"/>
      <c r="WCB980" s="26"/>
      <c r="WCC980" s="26"/>
      <c r="WCD980" s="26"/>
      <c r="WCE980" s="26"/>
      <c r="WCF980" s="26"/>
      <c r="WCG980" s="26"/>
      <c r="WCH980" s="26"/>
      <c r="WCI980" s="26"/>
      <c r="WCJ980" s="26"/>
      <c r="WCK980" s="26"/>
      <c r="WCL980" s="26"/>
      <c r="WCM980" s="26"/>
      <c r="WCN980" s="26"/>
      <c r="WCO980" s="26"/>
      <c r="WCP980" s="26"/>
      <c r="WCQ980" s="26"/>
      <c r="WCR980" s="26"/>
      <c r="WCS980" s="26"/>
      <c r="WCT980" s="26"/>
      <c r="WCU980" s="26"/>
      <c r="WCV980" s="26"/>
      <c r="WCW980" s="26"/>
      <c r="WCX980" s="26"/>
      <c r="WCY980" s="26"/>
      <c r="WCZ980" s="26"/>
      <c r="WDA980" s="26"/>
      <c r="WDB980" s="26"/>
      <c r="WDC980" s="26"/>
      <c r="WDD980" s="26"/>
      <c r="WDE980" s="26"/>
      <c r="WDF980" s="26"/>
      <c r="WDG980" s="26"/>
      <c r="WDH980" s="26"/>
      <c r="WDI980" s="26"/>
      <c r="WDJ980" s="26"/>
      <c r="WDK980" s="26"/>
      <c r="WDL980" s="26"/>
      <c r="WDM980" s="26"/>
      <c r="WDN980" s="26"/>
      <c r="WDO980" s="26"/>
      <c r="WDP980" s="26"/>
      <c r="WDQ980" s="26"/>
      <c r="WDR980" s="26"/>
      <c r="WDS980" s="26"/>
      <c r="WDT980" s="26"/>
      <c r="WDU980" s="26"/>
      <c r="WDV980" s="26"/>
      <c r="WDW980" s="26"/>
      <c r="WDX980" s="26"/>
      <c r="WDY980" s="26"/>
      <c r="WDZ980" s="26"/>
      <c r="WEA980" s="26"/>
      <c r="WEB980" s="26"/>
      <c r="WEC980" s="26"/>
      <c r="WED980" s="26"/>
      <c r="WEE980" s="26"/>
      <c r="WEF980" s="26"/>
      <c r="WEG980" s="26"/>
      <c r="WEH980" s="26"/>
      <c r="WEI980" s="26"/>
      <c r="WEJ980" s="26"/>
      <c r="WEK980" s="26"/>
      <c r="WEL980" s="26"/>
      <c r="WEM980" s="26"/>
      <c r="WEN980" s="26"/>
      <c r="WEO980" s="26"/>
      <c r="WEP980" s="26"/>
      <c r="WEQ980" s="26"/>
      <c r="WER980" s="26"/>
      <c r="WES980" s="26"/>
      <c r="WET980" s="26"/>
      <c r="WEU980" s="26"/>
      <c r="WEV980" s="26"/>
      <c r="WEW980" s="26"/>
      <c r="WEX980" s="26"/>
      <c r="WEY980" s="26"/>
      <c r="WEZ980" s="26"/>
      <c r="WFA980" s="26"/>
      <c r="WFB980" s="26"/>
      <c r="WFC980" s="26"/>
      <c r="WFD980" s="26"/>
      <c r="WFE980" s="26"/>
      <c r="WFF980" s="26"/>
      <c r="WFG980" s="26"/>
      <c r="WFH980" s="26"/>
      <c r="WFI980" s="26"/>
      <c r="WFJ980" s="26"/>
      <c r="WFK980" s="26"/>
      <c r="WFL980" s="26"/>
      <c r="WFM980" s="26"/>
      <c r="WFN980" s="26"/>
      <c r="WFO980" s="26"/>
      <c r="WFP980" s="26"/>
      <c r="WFQ980" s="26"/>
      <c r="WFR980" s="26"/>
      <c r="WFS980" s="26"/>
      <c r="WFT980" s="26"/>
      <c r="WFU980" s="26"/>
      <c r="WFV980" s="26"/>
      <c r="WFW980" s="26"/>
      <c r="WFX980" s="26"/>
      <c r="WFY980" s="26"/>
      <c r="WFZ980" s="26"/>
      <c r="WGA980" s="26"/>
      <c r="WGB980" s="26"/>
      <c r="WGC980" s="26"/>
      <c r="WGD980" s="26"/>
      <c r="WGE980" s="26"/>
      <c r="WGF980" s="26"/>
      <c r="WGG980" s="26"/>
      <c r="WGH980" s="26"/>
      <c r="WGI980" s="26"/>
      <c r="WGJ980" s="26"/>
      <c r="WGK980" s="26"/>
      <c r="WGL980" s="26"/>
      <c r="WGM980" s="26"/>
      <c r="WGN980" s="26"/>
      <c r="WGO980" s="26"/>
      <c r="WGP980" s="26"/>
      <c r="WGQ980" s="26"/>
      <c r="WGR980" s="26"/>
      <c r="WGS980" s="26"/>
      <c r="WGT980" s="26"/>
      <c r="WGU980" s="26"/>
      <c r="WGV980" s="26"/>
      <c r="WGW980" s="26"/>
      <c r="WGX980" s="26"/>
      <c r="WGY980" s="26"/>
      <c r="WGZ980" s="26"/>
      <c r="WHA980" s="26"/>
      <c r="WHB980" s="26"/>
      <c r="WHC980" s="26"/>
      <c r="WHD980" s="26"/>
      <c r="WHE980" s="26"/>
      <c r="WHF980" s="26"/>
      <c r="WHG980" s="26"/>
      <c r="WHH980" s="26"/>
      <c r="WHI980" s="26"/>
      <c r="WHJ980" s="26"/>
      <c r="WHK980" s="26"/>
      <c r="WHL980" s="26"/>
      <c r="WHM980" s="26"/>
      <c r="WHN980" s="26"/>
      <c r="WHO980" s="26"/>
      <c r="WHP980" s="26"/>
      <c r="WHQ980" s="26"/>
      <c r="WHR980" s="26"/>
      <c r="WHS980" s="26"/>
      <c r="WHT980" s="26"/>
      <c r="WHU980" s="26"/>
      <c r="WHV980" s="26"/>
      <c r="WHW980" s="26"/>
      <c r="WHX980" s="26"/>
      <c r="WHY980" s="26"/>
      <c r="WHZ980" s="26"/>
      <c r="WIA980" s="26"/>
      <c r="WIB980" s="26"/>
      <c r="WIC980" s="26"/>
      <c r="WID980" s="26"/>
      <c r="WIE980" s="26"/>
      <c r="WIF980" s="26"/>
      <c r="WIG980" s="26"/>
      <c r="WIH980" s="26"/>
      <c r="WII980" s="26"/>
      <c r="WIJ980" s="26"/>
      <c r="WIK980" s="26"/>
      <c r="WIL980" s="26"/>
      <c r="WIM980" s="26"/>
      <c r="WIN980" s="26"/>
      <c r="WIO980" s="26"/>
      <c r="WIP980" s="26"/>
      <c r="WIQ980" s="26"/>
      <c r="WIR980" s="26"/>
      <c r="WIS980" s="26"/>
      <c r="WIT980" s="26"/>
      <c r="WIU980" s="26"/>
      <c r="WIV980" s="26"/>
      <c r="WIW980" s="26"/>
      <c r="WIX980" s="26"/>
      <c r="WIY980" s="26"/>
      <c r="WIZ980" s="26"/>
      <c r="WJA980" s="26"/>
      <c r="WJB980" s="26"/>
      <c r="WJC980" s="26"/>
      <c r="WJD980" s="26"/>
      <c r="WJE980" s="26"/>
      <c r="WJF980" s="26"/>
      <c r="WJG980" s="26"/>
      <c r="WJH980" s="26"/>
      <c r="WJI980" s="26"/>
      <c r="WJJ980" s="26"/>
      <c r="WJK980" s="26"/>
      <c r="WJL980" s="26"/>
      <c r="WJM980" s="26"/>
      <c r="WJN980" s="26"/>
      <c r="WJO980" s="26"/>
      <c r="WJP980" s="26"/>
      <c r="WJQ980" s="26"/>
      <c r="WJR980" s="26"/>
      <c r="WJS980" s="26"/>
      <c r="WJT980" s="26"/>
      <c r="WJU980" s="26"/>
      <c r="WJV980" s="26"/>
      <c r="WJW980" s="26"/>
      <c r="WJX980" s="26"/>
      <c r="WJY980" s="26"/>
      <c r="WJZ980" s="26"/>
      <c r="WKA980" s="26"/>
      <c r="WKB980" s="26"/>
      <c r="WKC980" s="26"/>
      <c r="WKD980" s="26"/>
      <c r="WKE980" s="26"/>
      <c r="WKF980" s="26"/>
      <c r="WKG980" s="26"/>
      <c r="WKH980" s="26"/>
      <c r="WKI980" s="26"/>
      <c r="WKJ980" s="26"/>
      <c r="WKK980" s="26"/>
      <c r="WKL980" s="26"/>
      <c r="WKM980" s="26"/>
      <c r="WKN980" s="26"/>
      <c r="WKO980" s="26"/>
      <c r="WKP980" s="26"/>
      <c r="WKQ980" s="26"/>
      <c r="WKR980" s="26"/>
      <c r="WKS980" s="26"/>
      <c r="WKT980" s="26"/>
      <c r="WKU980" s="26"/>
      <c r="WKV980" s="26"/>
      <c r="WKW980" s="26"/>
      <c r="WKX980" s="26"/>
      <c r="WKY980" s="26"/>
      <c r="WKZ980" s="26"/>
      <c r="WLA980" s="26"/>
      <c r="WLB980" s="26"/>
      <c r="WLC980" s="26"/>
      <c r="WLD980" s="26"/>
      <c r="WLE980" s="26"/>
      <c r="WLF980" s="26"/>
      <c r="WLG980" s="26"/>
      <c r="WLH980" s="26"/>
      <c r="WLI980" s="26"/>
      <c r="WLJ980" s="26"/>
      <c r="WLK980" s="26"/>
      <c r="WLL980" s="26"/>
      <c r="WLM980" s="26"/>
      <c r="WLN980" s="26"/>
      <c r="WLO980" s="26"/>
      <c r="WLP980" s="26"/>
      <c r="WLQ980" s="26"/>
      <c r="WLR980" s="26"/>
      <c r="WLS980" s="26"/>
      <c r="WLT980" s="26"/>
      <c r="WLU980" s="26"/>
      <c r="WLV980" s="26"/>
      <c r="WLW980" s="26"/>
      <c r="WLX980" s="26"/>
      <c r="WLY980" s="26"/>
      <c r="WLZ980" s="26"/>
      <c r="WMA980" s="26"/>
      <c r="WMB980" s="26"/>
      <c r="WMC980" s="26"/>
      <c r="WMD980" s="26"/>
      <c r="WME980" s="26"/>
      <c r="WMF980" s="26"/>
      <c r="WMG980" s="26"/>
      <c r="WMH980" s="26"/>
      <c r="WMI980" s="26"/>
      <c r="WMJ980" s="26"/>
      <c r="WMK980" s="26"/>
      <c r="WML980" s="26"/>
      <c r="WMM980" s="26"/>
      <c r="WMN980" s="26"/>
      <c r="WMO980" s="26"/>
      <c r="WMP980" s="26"/>
      <c r="WMQ980" s="26"/>
      <c r="WMR980" s="26"/>
      <c r="WMS980" s="26"/>
      <c r="WMT980" s="26"/>
      <c r="WMU980" s="26"/>
      <c r="WMV980" s="26"/>
      <c r="WMW980" s="26"/>
      <c r="WMX980" s="26"/>
      <c r="WMY980" s="26"/>
      <c r="WMZ980" s="26"/>
      <c r="WNA980" s="26"/>
      <c r="WNB980" s="26"/>
      <c r="WNC980" s="26"/>
      <c r="WND980" s="26"/>
      <c r="WNE980" s="26"/>
      <c r="WNF980" s="26"/>
      <c r="WNG980" s="26"/>
      <c r="WNH980" s="26"/>
      <c r="WNI980" s="26"/>
      <c r="WNJ980" s="26"/>
      <c r="WNK980" s="26"/>
      <c r="WNL980" s="26"/>
      <c r="WNM980" s="26"/>
      <c r="WNN980" s="26"/>
      <c r="WNO980" s="26"/>
      <c r="WNP980" s="26"/>
      <c r="WNQ980" s="26"/>
      <c r="WNR980" s="26"/>
      <c r="WNS980" s="26"/>
      <c r="WNT980" s="26"/>
      <c r="WNU980" s="26"/>
      <c r="WNV980" s="26"/>
      <c r="WNW980" s="26"/>
      <c r="WNX980" s="26"/>
      <c r="WNY980" s="26"/>
      <c r="WNZ980" s="26"/>
      <c r="WOA980" s="26"/>
      <c r="WOB980" s="26"/>
      <c r="WOC980" s="26"/>
      <c r="WOD980" s="26"/>
      <c r="WOE980" s="26"/>
      <c r="WOF980" s="26"/>
      <c r="WOG980" s="26"/>
      <c r="WOH980" s="26"/>
      <c r="WOI980" s="26"/>
      <c r="WOJ980" s="26"/>
      <c r="WOK980" s="26"/>
      <c r="WOL980" s="26"/>
      <c r="WOM980" s="26"/>
      <c r="WON980" s="26"/>
      <c r="WOO980" s="26"/>
      <c r="WOP980" s="26"/>
      <c r="WOQ980" s="26"/>
      <c r="WOR980" s="26"/>
      <c r="WOS980" s="26"/>
      <c r="WOT980" s="26"/>
      <c r="WOU980" s="26"/>
      <c r="WOV980" s="26"/>
      <c r="WOW980" s="26"/>
      <c r="WOX980" s="26"/>
      <c r="WOY980" s="26"/>
      <c r="WOZ980" s="26"/>
      <c r="WPA980" s="26"/>
      <c r="WPB980" s="26"/>
      <c r="WPC980" s="26"/>
      <c r="WPD980" s="26"/>
      <c r="WPE980" s="26"/>
      <c r="WPF980" s="26"/>
      <c r="WPG980" s="26"/>
      <c r="WPH980" s="26"/>
      <c r="WPI980" s="26"/>
      <c r="WPJ980" s="26"/>
      <c r="WPK980" s="26"/>
      <c r="WPL980" s="26"/>
      <c r="WPM980" s="26"/>
      <c r="WPN980" s="26"/>
      <c r="WPO980" s="26"/>
      <c r="WPP980" s="26"/>
      <c r="WPQ980" s="26"/>
      <c r="WPR980" s="26"/>
      <c r="WPS980" s="26"/>
      <c r="WPT980" s="26"/>
      <c r="WPU980" s="26"/>
      <c r="WPV980" s="26"/>
      <c r="WPW980" s="26"/>
      <c r="WPX980" s="26"/>
      <c r="WPY980" s="26"/>
      <c r="WPZ980" s="26"/>
      <c r="WQA980" s="26"/>
      <c r="WQB980" s="26"/>
      <c r="WQC980" s="26"/>
      <c r="WQD980" s="26"/>
      <c r="WQE980" s="26"/>
      <c r="WQF980" s="26"/>
      <c r="WQG980" s="26"/>
      <c r="WQH980" s="26"/>
      <c r="WQI980" s="26"/>
      <c r="WQJ980" s="26"/>
      <c r="WQK980" s="26"/>
      <c r="WQL980" s="26"/>
      <c r="WQM980" s="26"/>
      <c r="WQN980" s="26"/>
      <c r="WQO980" s="26"/>
      <c r="WQP980" s="26"/>
      <c r="WQQ980" s="26"/>
      <c r="WQR980" s="26"/>
      <c r="WQS980" s="26"/>
      <c r="WQT980" s="26"/>
      <c r="WQU980" s="26"/>
      <c r="WQV980" s="26"/>
      <c r="WQW980" s="26"/>
      <c r="WQX980" s="26"/>
      <c r="WQY980" s="26"/>
      <c r="WQZ980" s="26"/>
      <c r="WRA980" s="26"/>
      <c r="WRB980" s="26"/>
      <c r="WRC980" s="26"/>
      <c r="WRD980" s="26"/>
      <c r="WRE980" s="26"/>
      <c r="WRF980" s="26"/>
      <c r="WRG980" s="26"/>
      <c r="WRH980" s="26"/>
      <c r="WRI980" s="26"/>
      <c r="WRJ980" s="26"/>
      <c r="WRK980" s="26"/>
      <c r="WRL980" s="26"/>
      <c r="WRM980" s="26"/>
      <c r="WRN980" s="26"/>
      <c r="WRO980" s="26"/>
      <c r="WRP980" s="26"/>
      <c r="WRQ980" s="26"/>
      <c r="WRR980" s="26"/>
      <c r="WRS980" s="26"/>
      <c r="WRT980" s="26"/>
      <c r="WRU980" s="26"/>
      <c r="WRV980" s="26"/>
      <c r="WRW980" s="26"/>
      <c r="WRX980" s="26"/>
      <c r="WRY980" s="26"/>
      <c r="WRZ980" s="26"/>
      <c r="WSA980" s="26"/>
      <c r="WSB980" s="26"/>
      <c r="WSC980" s="26"/>
      <c r="WSD980" s="26"/>
      <c r="WSE980" s="26"/>
      <c r="WSF980" s="26"/>
      <c r="WSG980" s="26"/>
      <c r="WSH980" s="26"/>
      <c r="WSI980" s="26"/>
      <c r="WSJ980" s="26"/>
      <c r="WSK980" s="26"/>
      <c r="WSL980" s="26"/>
      <c r="WSM980" s="26"/>
      <c r="WSN980" s="26"/>
      <c r="WSO980" s="26"/>
      <c r="WSP980" s="26"/>
      <c r="WSQ980" s="26"/>
      <c r="WSR980" s="26"/>
      <c r="WSS980" s="26"/>
      <c r="WST980" s="26"/>
      <c r="WSU980" s="26"/>
      <c r="WSV980" s="26"/>
      <c r="WSW980" s="26"/>
      <c r="WSX980" s="26"/>
      <c r="WSY980" s="26"/>
      <c r="WSZ980" s="26"/>
      <c r="WTA980" s="26"/>
      <c r="WTB980" s="26"/>
      <c r="WTC980" s="26"/>
      <c r="WTD980" s="26"/>
      <c r="WTE980" s="26"/>
      <c r="WTF980" s="26"/>
      <c r="WTG980" s="26"/>
      <c r="WTH980" s="26"/>
      <c r="WTI980" s="26"/>
      <c r="WTJ980" s="26"/>
      <c r="WTK980" s="26"/>
      <c r="WTL980" s="26"/>
      <c r="WTM980" s="26"/>
      <c r="WTN980" s="26"/>
      <c r="WTO980" s="26"/>
      <c r="WTP980" s="26"/>
      <c r="WTQ980" s="26"/>
      <c r="WTR980" s="26"/>
      <c r="WTS980" s="26"/>
      <c r="WTT980" s="26"/>
      <c r="WTU980" s="26"/>
      <c r="WTV980" s="26"/>
      <c r="WTW980" s="26"/>
      <c r="WTX980" s="26"/>
      <c r="WTY980" s="26"/>
      <c r="WTZ980" s="26"/>
      <c r="WUA980" s="26"/>
      <c r="WUB980" s="26"/>
      <c r="WUC980" s="26"/>
      <c r="WUD980" s="26"/>
      <c r="WUE980" s="26"/>
      <c r="WUF980" s="26"/>
      <c r="WUG980" s="26"/>
      <c r="WUH980" s="26"/>
      <c r="WUI980" s="26"/>
      <c r="WUJ980" s="26"/>
      <c r="WUK980" s="26"/>
      <c r="WUL980" s="26"/>
      <c r="WUM980" s="26"/>
      <c r="WUN980" s="26"/>
      <c r="WUO980" s="26"/>
      <c r="WUP980" s="26"/>
      <c r="WUQ980" s="26"/>
      <c r="WUR980" s="26"/>
      <c r="WUS980" s="26"/>
      <c r="WUT980" s="26"/>
      <c r="WUU980" s="26"/>
      <c r="WUV980" s="26"/>
      <c r="WUW980" s="26"/>
      <c r="WUX980" s="26"/>
      <c r="WUY980" s="26"/>
      <c r="WUZ980" s="26"/>
      <c r="WVA980" s="26"/>
      <c r="WVB980" s="26"/>
      <c r="WVC980" s="26"/>
      <c r="WVD980" s="26"/>
      <c r="WVE980" s="26"/>
      <c r="WVF980" s="26"/>
      <c r="WVG980" s="26"/>
      <c r="WVH980" s="26"/>
      <c r="WVI980" s="26"/>
      <c r="WVJ980" s="26"/>
      <c r="WVK980" s="26"/>
      <c r="WVL980" s="26"/>
      <c r="WVM980" s="26"/>
      <c r="WVN980" s="26"/>
      <c r="WVO980" s="26"/>
      <c r="WVP980" s="26"/>
      <c r="WVQ980" s="26"/>
      <c r="WVR980" s="26"/>
      <c r="WVS980" s="26"/>
      <c r="WVT980" s="26"/>
      <c r="WVU980" s="26"/>
      <c r="WVV980" s="26"/>
      <c r="WVW980" s="26"/>
      <c r="WVX980" s="26"/>
      <c r="WVY980" s="26"/>
      <c r="WVZ980" s="26"/>
      <c r="WWA980" s="26"/>
      <c r="WWB980" s="26"/>
      <c r="WWC980" s="26"/>
      <c r="WWD980" s="26"/>
      <c r="WWE980" s="26"/>
      <c r="WWF980" s="26"/>
      <c r="WWG980" s="26"/>
      <c r="WWH980" s="26"/>
      <c r="WWI980" s="26"/>
      <c r="WWJ980" s="26"/>
      <c r="WWK980" s="26"/>
      <c r="WWL980" s="26"/>
      <c r="WWM980" s="26"/>
      <c r="WWN980" s="26"/>
      <c r="WWO980" s="26"/>
      <c r="WWP980" s="26"/>
      <c r="WWQ980" s="26"/>
      <c r="WWR980" s="26"/>
      <c r="WWS980" s="26"/>
      <c r="WWT980" s="26"/>
      <c r="WWU980" s="26"/>
      <c r="WWV980" s="26"/>
      <c r="WWW980" s="26"/>
      <c r="WWX980" s="26"/>
      <c r="WWY980" s="26"/>
      <c r="WWZ980" s="26"/>
      <c r="WXA980" s="26"/>
      <c r="WXB980" s="26"/>
      <c r="WXC980" s="26"/>
      <c r="WXD980" s="26"/>
      <c r="WXE980" s="26"/>
      <c r="WXF980" s="26"/>
      <c r="WXG980" s="26"/>
      <c r="WXH980" s="26"/>
      <c r="WXI980" s="26"/>
      <c r="WXJ980" s="26"/>
      <c r="WXK980" s="26"/>
      <c r="WXL980" s="26"/>
      <c r="WXM980" s="26"/>
      <c r="WXN980" s="26"/>
      <c r="WXO980" s="26"/>
      <c r="WXP980" s="26"/>
      <c r="WXQ980" s="26"/>
      <c r="WXR980" s="26"/>
    </row>
    <row r="981" spans="1:16190" s="11" customFormat="1" x14ac:dyDescent="0.3">
      <c r="A981" s="34"/>
      <c r="B981" s="35"/>
      <c r="C981" s="36"/>
      <c r="D981" s="26"/>
      <c r="E981" s="13"/>
      <c r="F981" s="39"/>
      <c r="G981" s="37"/>
      <c r="H981" s="52"/>
      <c r="I981" s="35"/>
      <c r="J981" s="38"/>
      <c r="K981" s="42"/>
      <c r="L981" s="43"/>
      <c r="M981" s="41"/>
      <c r="N981" s="41"/>
      <c r="O981" s="26"/>
      <c r="P981" s="26"/>
      <c r="Q981" s="26"/>
      <c r="R981" s="26"/>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c r="AV981" s="26"/>
      <c r="AW981" s="26"/>
      <c r="AX981" s="26"/>
      <c r="AY981" s="26"/>
      <c r="AZ981" s="26"/>
      <c r="BA981" s="26"/>
      <c r="BB981" s="26"/>
      <c r="BC981" s="26"/>
      <c r="BD981" s="26"/>
      <c r="BE981" s="26"/>
      <c r="BF981" s="26"/>
      <c r="BG981" s="26"/>
      <c r="BH981" s="26"/>
      <c r="BI981" s="26"/>
      <c r="BJ981" s="26"/>
      <c r="BK981" s="26"/>
      <c r="BL981" s="26"/>
      <c r="BM981" s="26"/>
      <c r="BN981" s="26"/>
      <c r="BO981" s="26"/>
      <c r="BP981" s="26"/>
      <c r="BQ981" s="26"/>
      <c r="BR981" s="26"/>
      <c r="BS981" s="26"/>
      <c r="BT981" s="26"/>
      <c r="BU981" s="26"/>
      <c r="BV981" s="26"/>
      <c r="BW981" s="26"/>
      <c r="BX981" s="26"/>
      <c r="BY981" s="26"/>
      <c r="BZ981" s="26"/>
      <c r="CA981" s="26"/>
      <c r="CB981" s="26"/>
      <c r="CC981" s="26"/>
      <c r="CD981" s="26"/>
      <c r="CE981" s="26"/>
      <c r="CF981" s="26"/>
      <c r="CG981" s="26"/>
      <c r="CH981" s="26"/>
      <c r="CI981" s="26"/>
      <c r="CJ981" s="26"/>
      <c r="CK981" s="26"/>
      <c r="CL981" s="26"/>
      <c r="CM981" s="26"/>
      <c r="CN981" s="26"/>
      <c r="CO981" s="26"/>
      <c r="CP981" s="26"/>
      <c r="CQ981" s="26"/>
      <c r="CR981" s="26"/>
      <c r="CS981" s="26"/>
      <c r="CT981" s="26"/>
      <c r="CU981" s="26"/>
      <c r="CV981" s="26"/>
      <c r="CW981" s="26"/>
      <c r="CX981" s="26"/>
      <c r="CY981" s="26"/>
      <c r="CZ981" s="26"/>
      <c r="DA981" s="26"/>
      <c r="DB981" s="26"/>
      <c r="DC981" s="26"/>
      <c r="DD981" s="26"/>
      <c r="DE981" s="26"/>
      <c r="DF981" s="26"/>
      <c r="DG981" s="26"/>
      <c r="DH981" s="26"/>
      <c r="DI981" s="26"/>
      <c r="DJ981" s="26"/>
      <c r="DK981" s="26"/>
      <c r="DL981" s="26"/>
      <c r="DM981" s="26"/>
      <c r="DN981" s="26"/>
      <c r="DO981" s="26"/>
      <c r="DP981" s="26"/>
      <c r="DQ981" s="26"/>
      <c r="DR981" s="26"/>
      <c r="DS981" s="26"/>
      <c r="DT981" s="26"/>
      <c r="DU981" s="26"/>
      <c r="DV981" s="26"/>
      <c r="DW981" s="26"/>
      <c r="DX981" s="26"/>
      <c r="DY981" s="26"/>
      <c r="DZ981" s="26"/>
      <c r="EA981" s="26"/>
      <c r="EB981" s="26"/>
      <c r="EC981" s="26"/>
      <c r="ED981" s="26"/>
      <c r="EE981" s="26"/>
      <c r="EF981" s="26"/>
      <c r="EG981" s="26"/>
      <c r="EH981" s="26"/>
      <c r="EI981" s="26"/>
      <c r="EJ981" s="26"/>
      <c r="EK981" s="26"/>
      <c r="EL981" s="26"/>
      <c r="EM981" s="26"/>
      <c r="EN981" s="26"/>
      <c r="EO981" s="26"/>
      <c r="EP981" s="26"/>
      <c r="EQ981" s="26"/>
      <c r="ER981" s="26"/>
      <c r="ES981" s="26"/>
      <c r="ET981" s="26"/>
      <c r="EU981" s="26"/>
      <c r="EV981" s="26"/>
      <c r="EW981" s="26"/>
      <c r="EX981" s="26"/>
      <c r="EY981" s="26"/>
      <c r="EZ981" s="26"/>
      <c r="FA981" s="26"/>
      <c r="FB981" s="26"/>
      <c r="FC981" s="26"/>
      <c r="FD981" s="26"/>
      <c r="FE981" s="26"/>
      <c r="FF981" s="26"/>
      <c r="FG981" s="26"/>
      <c r="FH981" s="26"/>
      <c r="FI981" s="26"/>
      <c r="FJ981" s="26"/>
      <c r="FK981" s="26"/>
      <c r="FL981" s="26"/>
      <c r="FM981" s="26"/>
      <c r="FN981" s="26"/>
      <c r="FO981" s="26"/>
      <c r="FP981" s="26"/>
      <c r="FQ981" s="26"/>
      <c r="FR981" s="26"/>
      <c r="FS981" s="26"/>
      <c r="FT981" s="26"/>
      <c r="FU981" s="26"/>
      <c r="FV981" s="26"/>
      <c r="FW981" s="26"/>
      <c r="FX981" s="26"/>
      <c r="FY981" s="26"/>
      <c r="FZ981" s="26"/>
      <c r="GA981" s="26"/>
      <c r="GB981" s="26"/>
      <c r="GC981" s="26"/>
      <c r="GD981" s="26"/>
      <c r="GE981" s="26"/>
      <c r="GF981" s="26"/>
      <c r="GG981" s="26"/>
      <c r="GH981" s="26"/>
      <c r="GI981" s="26"/>
      <c r="GJ981" s="26"/>
      <c r="GK981" s="26"/>
      <c r="GL981" s="26"/>
      <c r="GM981" s="26"/>
      <c r="GN981" s="26"/>
      <c r="GO981" s="26"/>
      <c r="GP981" s="26"/>
      <c r="GQ981" s="26"/>
      <c r="GR981" s="26"/>
      <c r="GS981" s="26"/>
      <c r="GT981" s="26"/>
      <c r="GU981" s="26"/>
      <c r="GV981" s="26"/>
      <c r="GW981" s="26"/>
      <c r="GX981" s="26"/>
      <c r="GY981" s="26"/>
      <c r="GZ981" s="26"/>
      <c r="HA981" s="26"/>
      <c r="HB981" s="26"/>
      <c r="HC981" s="26"/>
      <c r="HD981" s="26"/>
      <c r="HE981" s="26"/>
      <c r="HF981" s="26"/>
      <c r="HG981" s="26"/>
      <c r="HH981" s="26"/>
      <c r="HI981" s="26"/>
      <c r="HJ981" s="26"/>
      <c r="HK981" s="26"/>
      <c r="HL981" s="26"/>
      <c r="HM981" s="26"/>
      <c r="HN981" s="26"/>
      <c r="HO981" s="26"/>
      <c r="HP981" s="26"/>
      <c r="HQ981" s="26"/>
      <c r="HR981" s="26"/>
      <c r="HS981" s="26"/>
      <c r="HT981" s="26"/>
      <c r="HU981" s="26"/>
      <c r="HV981" s="26"/>
      <c r="HW981" s="26"/>
      <c r="HX981" s="26"/>
      <c r="HY981" s="26"/>
      <c r="HZ981" s="26"/>
      <c r="IA981" s="26"/>
      <c r="IB981" s="26"/>
      <c r="IC981" s="26"/>
      <c r="ID981" s="26"/>
      <c r="IE981" s="26"/>
      <c r="IF981" s="26"/>
      <c r="IG981" s="26"/>
      <c r="IH981" s="26"/>
      <c r="II981" s="26"/>
      <c r="IJ981" s="26"/>
      <c r="IK981" s="26"/>
      <c r="IL981" s="26"/>
      <c r="IM981" s="26"/>
      <c r="IN981" s="26"/>
      <c r="IO981" s="26"/>
      <c r="IP981" s="26"/>
      <c r="IQ981" s="26"/>
      <c r="IR981" s="26"/>
      <c r="IS981" s="26"/>
      <c r="IT981" s="26"/>
      <c r="IU981" s="26"/>
      <c r="IV981" s="26"/>
      <c r="IW981" s="26"/>
      <c r="IX981" s="26"/>
      <c r="IY981" s="26"/>
      <c r="IZ981" s="26"/>
      <c r="JA981" s="26"/>
      <c r="JB981" s="26"/>
      <c r="JC981" s="26"/>
      <c r="JD981" s="26"/>
      <c r="JE981" s="26"/>
      <c r="JF981" s="26"/>
      <c r="JG981" s="26"/>
      <c r="JH981" s="26"/>
      <c r="JI981" s="26"/>
      <c r="JJ981" s="26"/>
      <c r="JK981" s="26"/>
      <c r="JL981" s="26"/>
      <c r="JM981" s="26"/>
      <c r="JN981" s="26"/>
      <c r="JO981" s="26"/>
      <c r="JP981" s="26"/>
      <c r="JQ981" s="26"/>
      <c r="JR981" s="26"/>
      <c r="JS981" s="26"/>
      <c r="JT981" s="26"/>
      <c r="JU981" s="26"/>
      <c r="JV981" s="26"/>
      <c r="JW981" s="26"/>
      <c r="JX981" s="26"/>
      <c r="JY981" s="26"/>
      <c r="JZ981" s="26"/>
      <c r="KA981" s="26"/>
      <c r="KB981" s="26"/>
      <c r="KC981" s="26"/>
      <c r="KD981" s="26"/>
      <c r="KE981" s="26"/>
      <c r="KF981" s="26"/>
      <c r="KG981" s="26"/>
      <c r="KH981" s="26"/>
      <c r="KI981" s="26"/>
      <c r="KJ981" s="26"/>
      <c r="KK981" s="26"/>
      <c r="KL981" s="26"/>
      <c r="KM981" s="26"/>
      <c r="KN981" s="26"/>
      <c r="KO981" s="26"/>
      <c r="KP981" s="26"/>
      <c r="KQ981" s="26"/>
      <c r="KR981" s="26"/>
      <c r="KS981" s="26"/>
      <c r="KT981" s="26"/>
      <c r="KU981" s="26"/>
      <c r="KV981" s="26"/>
      <c r="KW981" s="26"/>
      <c r="KX981" s="26"/>
      <c r="KY981" s="26"/>
      <c r="KZ981" s="26"/>
      <c r="LA981" s="26"/>
      <c r="LB981" s="26"/>
      <c r="LC981" s="26"/>
      <c r="LD981" s="26"/>
      <c r="LE981" s="26"/>
      <c r="LF981" s="26"/>
      <c r="LG981" s="26"/>
      <c r="LH981" s="26"/>
      <c r="LI981" s="26"/>
      <c r="LJ981" s="26"/>
      <c r="LK981" s="26"/>
      <c r="LL981" s="26"/>
      <c r="LM981" s="26"/>
      <c r="LN981" s="26"/>
      <c r="LO981" s="26"/>
      <c r="LP981" s="26"/>
      <c r="LQ981" s="26"/>
      <c r="LR981" s="26"/>
      <c r="LS981" s="26"/>
      <c r="LT981" s="26"/>
      <c r="LU981" s="26"/>
      <c r="LV981" s="26"/>
      <c r="LW981" s="26"/>
      <c r="LX981" s="26"/>
      <c r="LY981" s="26"/>
      <c r="LZ981" s="26"/>
      <c r="MA981" s="26"/>
      <c r="MB981" s="26"/>
      <c r="MC981" s="26"/>
      <c r="MD981" s="26"/>
      <c r="ME981" s="26"/>
      <c r="MF981" s="26"/>
      <c r="MG981" s="26"/>
      <c r="MH981" s="26"/>
      <c r="MI981" s="26"/>
      <c r="MJ981" s="26"/>
      <c r="MK981" s="26"/>
      <c r="ML981" s="26"/>
      <c r="MM981" s="26"/>
      <c r="MN981" s="26"/>
      <c r="MO981" s="26"/>
      <c r="MP981" s="26"/>
      <c r="MQ981" s="26"/>
      <c r="MR981" s="26"/>
      <c r="MS981" s="26"/>
      <c r="MT981" s="26"/>
      <c r="MU981" s="26"/>
      <c r="MV981" s="26"/>
      <c r="MW981" s="26"/>
      <c r="MX981" s="26"/>
      <c r="MY981" s="26"/>
      <c r="MZ981" s="26"/>
      <c r="NA981" s="26"/>
      <c r="NB981" s="26"/>
      <c r="NC981" s="26"/>
      <c r="ND981" s="26"/>
      <c r="NE981" s="26"/>
      <c r="NF981" s="26"/>
      <c r="NG981" s="26"/>
      <c r="NH981" s="26"/>
      <c r="NI981" s="26"/>
      <c r="NJ981" s="26"/>
      <c r="NK981" s="26"/>
      <c r="NL981" s="26"/>
      <c r="NM981" s="26"/>
      <c r="NN981" s="26"/>
      <c r="NO981" s="26"/>
      <c r="NP981" s="26"/>
      <c r="NQ981" s="26"/>
      <c r="NR981" s="26"/>
      <c r="NS981" s="26"/>
      <c r="NT981" s="26"/>
      <c r="NU981" s="26"/>
      <c r="NV981" s="26"/>
      <c r="NW981" s="26"/>
      <c r="NX981" s="26"/>
      <c r="NY981" s="26"/>
      <c r="NZ981" s="26"/>
      <c r="OA981" s="26"/>
      <c r="OB981" s="26"/>
      <c r="OC981" s="26"/>
      <c r="OD981" s="26"/>
      <c r="OE981" s="26"/>
      <c r="OF981" s="26"/>
      <c r="OG981" s="26"/>
      <c r="OH981" s="26"/>
      <c r="OI981" s="26"/>
      <c r="OJ981" s="26"/>
      <c r="OK981" s="26"/>
      <c r="OL981" s="26"/>
      <c r="OM981" s="26"/>
      <c r="ON981" s="26"/>
      <c r="OO981" s="26"/>
      <c r="OP981" s="26"/>
      <c r="OQ981" s="26"/>
      <c r="OR981" s="26"/>
      <c r="OS981" s="26"/>
      <c r="OT981" s="26"/>
      <c r="OU981" s="26"/>
      <c r="OV981" s="26"/>
      <c r="OW981" s="26"/>
      <c r="OX981" s="26"/>
      <c r="OY981" s="26"/>
      <c r="OZ981" s="26"/>
      <c r="PA981" s="26"/>
      <c r="PB981" s="26"/>
      <c r="PC981" s="26"/>
      <c r="PD981" s="26"/>
      <c r="PE981" s="26"/>
      <c r="PF981" s="26"/>
      <c r="PG981" s="26"/>
      <c r="PH981" s="26"/>
      <c r="PI981" s="26"/>
      <c r="PJ981" s="26"/>
      <c r="PK981" s="26"/>
      <c r="PL981" s="26"/>
      <c r="PM981" s="26"/>
      <c r="PN981" s="26"/>
      <c r="PO981" s="26"/>
      <c r="PP981" s="26"/>
      <c r="PQ981" s="26"/>
      <c r="PR981" s="26"/>
      <c r="PS981" s="26"/>
      <c r="PT981" s="26"/>
      <c r="PU981" s="26"/>
      <c r="PV981" s="26"/>
      <c r="PW981" s="26"/>
      <c r="PX981" s="26"/>
      <c r="PY981" s="26"/>
      <c r="PZ981" s="26"/>
      <c r="QA981" s="26"/>
      <c r="QB981" s="26"/>
      <c r="QC981" s="26"/>
      <c r="QD981" s="26"/>
      <c r="QE981" s="26"/>
      <c r="QF981" s="26"/>
      <c r="QG981" s="26"/>
      <c r="QH981" s="26"/>
      <c r="QI981" s="26"/>
      <c r="QJ981" s="26"/>
      <c r="QK981" s="26"/>
      <c r="QL981" s="26"/>
      <c r="QM981" s="26"/>
      <c r="QN981" s="26"/>
      <c r="QO981" s="26"/>
      <c r="QP981" s="26"/>
      <c r="QQ981" s="26"/>
      <c r="QR981" s="26"/>
      <c r="QS981" s="26"/>
      <c r="QT981" s="26"/>
      <c r="QU981" s="26"/>
      <c r="QV981" s="26"/>
      <c r="QW981" s="26"/>
      <c r="QX981" s="26"/>
      <c r="QY981" s="26"/>
      <c r="QZ981" s="26"/>
      <c r="RA981" s="26"/>
      <c r="RB981" s="26"/>
      <c r="RC981" s="26"/>
      <c r="RD981" s="26"/>
      <c r="RE981" s="26"/>
      <c r="RF981" s="26"/>
      <c r="RG981" s="26"/>
      <c r="RH981" s="26"/>
      <c r="RI981" s="26"/>
      <c r="RJ981" s="26"/>
      <c r="RK981" s="26"/>
      <c r="RL981" s="26"/>
      <c r="RM981" s="26"/>
      <c r="RN981" s="26"/>
      <c r="RO981" s="26"/>
      <c r="RP981" s="26"/>
      <c r="RQ981" s="26"/>
      <c r="RR981" s="26"/>
      <c r="RS981" s="26"/>
      <c r="RT981" s="26"/>
      <c r="RU981" s="26"/>
      <c r="RV981" s="26"/>
      <c r="RW981" s="26"/>
      <c r="RX981" s="26"/>
      <c r="RY981" s="26"/>
      <c r="RZ981" s="26"/>
      <c r="SA981" s="26"/>
      <c r="SB981" s="26"/>
      <c r="SC981" s="26"/>
      <c r="SD981" s="26"/>
      <c r="SE981" s="26"/>
      <c r="SF981" s="26"/>
      <c r="SG981" s="26"/>
      <c r="SH981" s="26"/>
      <c r="SI981" s="26"/>
      <c r="SJ981" s="26"/>
      <c r="SK981" s="26"/>
      <c r="SL981" s="26"/>
      <c r="SM981" s="26"/>
      <c r="SN981" s="26"/>
      <c r="SO981" s="26"/>
      <c r="SP981" s="26"/>
      <c r="SQ981" s="26"/>
      <c r="SR981" s="26"/>
      <c r="SS981" s="26"/>
      <c r="ST981" s="26"/>
      <c r="SU981" s="26"/>
      <c r="SV981" s="26"/>
      <c r="SW981" s="26"/>
      <c r="SX981" s="26"/>
      <c r="SY981" s="26"/>
      <c r="SZ981" s="26"/>
      <c r="TA981" s="26"/>
      <c r="TB981" s="26"/>
      <c r="TC981" s="26"/>
      <c r="TD981" s="26"/>
      <c r="TE981" s="26"/>
      <c r="TF981" s="26"/>
      <c r="TG981" s="26"/>
      <c r="TH981" s="26"/>
      <c r="TI981" s="26"/>
      <c r="TJ981" s="26"/>
      <c r="TK981" s="26"/>
      <c r="TL981" s="26"/>
      <c r="TM981" s="26"/>
      <c r="TN981" s="26"/>
      <c r="TO981" s="26"/>
      <c r="TP981" s="26"/>
      <c r="TQ981" s="26"/>
      <c r="TR981" s="26"/>
      <c r="TS981" s="26"/>
      <c r="TT981" s="26"/>
      <c r="TU981" s="26"/>
      <c r="TV981" s="26"/>
      <c r="TW981" s="26"/>
      <c r="TX981" s="26"/>
      <c r="TY981" s="26"/>
      <c r="TZ981" s="26"/>
      <c r="UA981" s="26"/>
      <c r="UB981" s="26"/>
      <c r="UC981" s="26"/>
      <c r="UD981" s="26"/>
      <c r="UE981" s="26"/>
      <c r="UF981" s="26"/>
      <c r="UG981" s="26"/>
      <c r="UH981" s="26"/>
      <c r="UI981" s="26"/>
      <c r="UJ981" s="26"/>
      <c r="UK981" s="26"/>
      <c r="UL981" s="26"/>
      <c r="UM981" s="26"/>
      <c r="UN981" s="26"/>
      <c r="UO981" s="26"/>
      <c r="UP981" s="26"/>
      <c r="UQ981" s="26"/>
      <c r="UR981" s="26"/>
      <c r="US981" s="26"/>
      <c r="UT981" s="26"/>
      <c r="UU981" s="26"/>
      <c r="UV981" s="26"/>
      <c r="UW981" s="26"/>
      <c r="UX981" s="26"/>
      <c r="UY981" s="26"/>
      <c r="UZ981" s="26"/>
      <c r="VA981" s="26"/>
      <c r="VB981" s="26"/>
      <c r="VC981" s="26"/>
      <c r="VD981" s="26"/>
      <c r="VE981" s="26"/>
      <c r="VF981" s="26"/>
      <c r="VG981" s="26"/>
      <c r="VH981" s="26"/>
      <c r="VI981" s="26"/>
      <c r="VJ981" s="26"/>
      <c r="VK981" s="26"/>
      <c r="VL981" s="26"/>
      <c r="VM981" s="26"/>
      <c r="VN981" s="26"/>
      <c r="VO981" s="26"/>
      <c r="VP981" s="26"/>
      <c r="VQ981" s="26"/>
      <c r="VR981" s="26"/>
      <c r="VS981" s="26"/>
      <c r="VT981" s="26"/>
      <c r="VU981" s="26"/>
      <c r="VV981" s="26"/>
      <c r="VW981" s="26"/>
      <c r="VX981" s="26"/>
      <c r="VY981" s="26"/>
      <c r="VZ981" s="26"/>
      <c r="WA981" s="26"/>
      <c r="WB981" s="26"/>
      <c r="WC981" s="26"/>
      <c r="WD981" s="26"/>
      <c r="WE981" s="26"/>
      <c r="WF981" s="26"/>
      <c r="WG981" s="26"/>
      <c r="WH981" s="26"/>
      <c r="WI981" s="26"/>
      <c r="WJ981" s="26"/>
      <c r="WK981" s="26"/>
      <c r="WL981" s="26"/>
      <c r="WM981" s="26"/>
      <c r="WN981" s="26"/>
      <c r="WO981" s="26"/>
      <c r="WP981" s="26"/>
      <c r="WQ981" s="26"/>
      <c r="WR981" s="26"/>
      <c r="WS981" s="26"/>
      <c r="WT981" s="26"/>
      <c r="WU981" s="26"/>
      <c r="WV981" s="26"/>
      <c r="WW981" s="26"/>
      <c r="WX981" s="26"/>
      <c r="WY981" s="26"/>
      <c r="WZ981" s="26"/>
      <c r="XA981" s="26"/>
      <c r="XB981" s="26"/>
      <c r="XC981" s="26"/>
      <c r="XD981" s="26"/>
      <c r="XE981" s="26"/>
      <c r="XF981" s="26"/>
      <c r="XG981" s="26"/>
      <c r="XH981" s="26"/>
      <c r="XI981" s="26"/>
      <c r="XJ981" s="26"/>
      <c r="XK981" s="26"/>
      <c r="XL981" s="26"/>
      <c r="XM981" s="26"/>
      <c r="XN981" s="26"/>
      <c r="XO981" s="26"/>
      <c r="XP981" s="26"/>
      <c r="XQ981" s="26"/>
      <c r="XR981" s="26"/>
      <c r="XS981" s="26"/>
      <c r="XT981" s="26"/>
      <c r="XU981" s="26"/>
      <c r="XV981" s="26"/>
      <c r="XW981" s="26"/>
      <c r="XX981" s="26"/>
      <c r="XY981" s="26"/>
      <c r="XZ981" s="26"/>
      <c r="YA981" s="26"/>
      <c r="YB981" s="26"/>
      <c r="YC981" s="26"/>
      <c r="YD981" s="26"/>
      <c r="YE981" s="26"/>
      <c r="YF981" s="26"/>
      <c r="YG981" s="26"/>
      <c r="YH981" s="26"/>
      <c r="YI981" s="26"/>
      <c r="YJ981" s="26"/>
      <c r="YK981" s="26"/>
      <c r="YL981" s="26"/>
      <c r="YM981" s="26"/>
      <c r="YN981" s="26"/>
      <c r="YO981" s="26"/>
      <c r="YP981" s="26"/>
      <c r="YQ981" s="26"/>
      <c r="YR981" s="26"/>
      <c r="YS981" s="26"/>
      <c r="YT981" s="26"/>
      <c r="YU981" s="26"/>
      <c r="YV981" s="26"/>
      <c r="YW981" s="26"/>
      <c r="YX981" s="26"/>
      <c r="YY981" s="26"/>
      <c r="YZ981" s="26"/>
      <c r="ZA981" s="26"/>
      <c r="ZB981" s="26"/>
      <c r="ZC981" s="26"/>
      <c r="ZD981" s="26"/>
      <c r="ZE981" s="26"/>
      <c r="ZF981" s="26"/>
      <c r="ZG981" s="26"/>
      <c r="ZH981" s="26"/>
      <c r="ZI981" s="26"/>
      <c r="ZJ981" s="26"/>
      <c r="ZK981" s="26"/>
      <c r="ZL981" s="26"/>
      <c r="ZM981" s="26"/>
      <c r="ZN981" s="26"/>
      <c r="ZO981" s="26"/>
      <c r="ZP981" s="26"/>
      <c r="ZQ981" s="26"/>
      <c r="ZR981" s="26"/>
      <c r="ZS981" s="26"/>
      <c r="ZT981" s="26"/>
      <c r="ZU981" s="26"/>
      <c r="ZV981" s="26"/>
      <c r="ZW981" s="26"/>
      <c r="ZX981" s="26"/>
      <c r="ZY981" s="26"/>
      <c r="ZZ981" s="26"/>
      <c r="AAA981" s="26"/>
      <c r="AAB981" s="26"/>
      <c r="AAC981" s="26"/>
      <c r="AAD981" s="26"/>
      <c r="AAE981" s="26"/>
      <c r="AAF981" s="26"/>
      <c r="AAG981" s="26"/>
      <c r="AAH981" s="26"/>
      <c r="AAI981" s="26"/>
      <c r="AAJ981" s="26"/>
      <c r="AAK981" s="26"/>
      <c r="AAL981" s="26"/>
      <c r="AAM981" s="26"/>
      <c r="AAN981" s="26"/>
      <c r="AAO981" s="26"/>
      <c r="AAP981" s="26"/>
      <c r="AAQ981" s="26"/>
      <c r="AAR981" s="26"/>
      <c r="AAS981" s="26"/>
      <c r="AAT981" s="26"/>
      <c r="AAU981" s="26"/>
      <c r="AAV981" s="26"/>
      <c r="AAW981" s="26"/>
      <c r="AAX981" s="26"/>
      <c r="AAY981" s="26"/>
      <c r="AAZ981" s="26"/>
      <c r="ABA981" s="26"/>
      <c r="ABB981" s="26"/>
      <c r="ABC981" s="26"/>
      <c r="ABD981" s="26"/>
      <c r="ABE981" s="26"/>
      <c r="ABF981" s="26"/>
      <c r="ABG981" s="26"/>
      <c r="ABH981" s="26"/>
      <c r="ABI981" s="26"/>
      <c r="ABJ981" s="26"/>
      <c r="ABK981" s="26"/>
      <c r="ABL981" s="26"/>
      <c r="ABM981" s="26"/>
      <c r="ABN981" s="26"/>
      <c r="ABO981" s="26"/>
      <c r="ABP981" s="26"/>
      <c r="ABQ981" s="26"/>
      <c r="ABR981" s="26"/>
      <c r="ABS981" s="26"/>
      <c r="ABT981" s="26"/>
      <c r="ABU981" s="26"/>
      <c r="ABV981" s="26"/>
      <c r="ABW981" s="26"/>
      <c r="ABX981" s="26"/>
      <c r="ABY981" s="26"/>
      <c r="ABZ981" s="26"/>
      <c r="ACA981" s="26"/>
      <c r="ACB981" s="26"/>
      <c r="ACC981" s="26"/>
      <c r="ACD981" s="26"/>
      <c r="ACE981" s="26"/>
      <c r="ACF981" s="26"/>
      <c r="ACG981" s="26"/>
      <c r="ACH981" s="26"/>
      <c r="ACI981" s="26"/>
      <c r="ACJ981" s="26"/>
      <c r="ACK981" s="26"/>
      <c r="ACL981" s="26"/>
      <c r="ACM981" s="26"/>
      <c r="ACN981" s="26"/>
      <c r="ACO981" s="26"/>
      <c r="ACP981" s="26"/>
      <c r="ACQ981" s="26"/>
      <c r="ACR981" s="26"/>
      <c r="ACS981" s="26"/>
      <c r="ACT981" s="26"/>
      <c r="ACU981" s="26"/>
      <c r="ACV981" s="26"/>
      <c r="ACW981" s="26"/>
      <c r="ACX981" s="26"/>
      <c r="ACY981" s="26"/>
      <c r="ACZ981" s="26"/>
      <c r="ADA981" s="26"/>
      <c r="ADB981" s="26"/>
      <c r="ADC981" s="26"/>
      <c r="ADD981" s="26"/>
      <c r="ADE981" s="26"/>
      <c r="ADF981" s="26"/>
      <c r="ADG981" s="26"/>
      <c r="ADH981" s="26"/>
      <c r="ADI981" s="26"/>
      <c r="ADJ981" s="26"/>
      <c r="ADK981" s="26"/>
      <c r="ADL981" s="26"/>
      <c r="ADM981" s="26"/>
      <c r="ADN981" s="26"/>
      <c r="ADO981" s="26"/>
      <c r="ADP981" s="26"/>
      <c r="ADQ981" s="26"/>
      <c r="ADR981" s="26"/>
      <c r="ADS981" s="26"/>
      <c r="ADT981" s="26"/>
      <c r="ADU981" s="26"/>
      <c r="ADV981" s="26"/>
      <c r="ADW981" s="26"/>
      <c r="ADX981" s="26"/>
      <c r="ADY981" s="26"/>
      <c r="ADZ981" s="26"/>
      <c r="AEA981" s="26"/>
      <c r="AEB981" s="26"/>
      <c r="AEC981" s="26"/>
      <c r="AED981" s="26"/>
      <c r="AEE981" s="26"/>
      <c r="AEF981" s="26"/>
      <c r="AEG981" s="26"/>
      <c r="AEH981" s="26"/>
      <c r="AEI981" s="26"/>
      <c r="AEJ981" s="26"/>
      <c r="AEK981" s="26"/>
      <c r="AEL981" s="26"/>
      <c r="AEM981" s="26"/>
      <c r="AEN981" s="26"/>
      <c r="AEO981" s="26"/>
      <c r="AEP981" s="26"/>
      <c r="AEQ981" s="26"/>
      <c r="AER981" s="26"/>
      <c r="AES981" s="26"/>
      <c r="AET981" s="26"/>
      <c r="AEU981" s="26"/>
      <c r="AEV981" s="26"/>
      <c r="AEW981" s="26"/>
      <c r="AEX981" s="26"/>
      <c r="AEY981" s="26"/>
      <c r="AEZ981" s="26"/>
      <c r="AFA981" s="26"/>
      <c r="AFB981" s="26"/>
      <c r="AFC981" s="26"/>
      <c r="AFD981" s="26"/>
      <c r="AFE981" s="26"/>
      <c r="AFF981" s="26"/>
      <c r="AFG981" s="26"/>
      <c r="AFH981" s="26"/>
      <c r="AFI981" s="26"/>
      <c r="AFJ981" s="26"/>
      <c r="AFK981" s="26"/>
      <c r="AFL981" s="26"/>
      <c r="AFM981" s="26"/>
      <c r="AFN981" s="26"/>
      <c r="AFO981" s="26"/>
      <c r="AFP981" s="26"/>
      <c r="AFQ981" s="26"/>
      <c r="AFR981" s="26"/>
      <c r="AFS981" s="26"/>
      <c r="AFT981" s="26"/>
      <c r="AFU981" s="26"/>
      <c r="AFV981" s="26"/>
      <c r="AFW981" s="26"/>
      <c r="AFX981" s="26"/>
      <c r="AFY981" s="26"/>
      <c r="AFZ981" s="26"/>
      <c r="AGA981" s="26"/>
      <c r="AGB981" s="26"/>
      <c r="AGC981" s="26"/>
      <c r="AGD981" s="26"/>
      <c r="AGE981" s="26"/>
      <c r="AGF981" s="26"/>
      <c r="AGG981" s="26"/>
      <c r="AGH981" s="26"/>
      <c r="AGI981" s="26"/>
      <c r="AGJ981" s="26"/>
      <c r="AGK981" s="26"/>
      <c r="AGL981" s="26"/>
      <c r="AGM981" s="26"/>
      <c r="AGN981" s="26"/>
      <c r="AGO981" s="26"/>
      <c r="AGP981" s="26"/>
      <c r="AGQ981" s="26"/>
      <c r="AGR981" s="26"/>
      <c r="AGS981" s="26"/>
      <c r="AGT981" s="26"/>
      <c r="AGU981" s="26"/>
      <c r="AGV981" s="26"/>
      <c r="AGW981" s="26"/>
      <c r="AGX981" s="26"/>
      <c r="AGY981" s="26"/>
      <c r="AGZ981" s="26"/>
      <c r="AHA981" s="26"/>
      <c r="AHB981" s="26"/>
      <c r="AHC981" s="26"/>
      <c r="AHD981" s="26"/>
      <c r="AHE981" s="26"/>
      <c r="AHF981" s="26"/>
      <c r="AHG981" s="26"/>
      <c r="AHH981" s="26"/>
      <c r="AHI981" s="26"/>
      <c r="AHJ981" s="26"/>
      <c r="AHK981" s="26"/>
      <c r="AHL981" s="26"/>
      <c r="AHM981" s="26"/>
      <c r="AHN981" s="26"/>
      <c r="AHO981" s="26"/>
      <c r="AHP981" s="26"/>
      <c r="AHQ981" s="26"/>
      <c r="AHR981" s="26"/>
      <c r="AHS981" s="26"/>
      <c r="AHT981" s="26"/>
      <c r="AHU981" s="26"/>
      <c r="AHV981" s="26"/>
      <c r="AHW981" s="26"/>
      <c r="AHX981" s="26"/>
      <c r="AHY981" s="26"/>
      <c r="AHZ981" s="26"/>
      <c r="AIA981" s="26"/>
      <c r="AIB981" s="26"/>
      <c r="AIC981" s="26"/>
      <c r="AID981" s="26"/>
      <c r="AIE981" s="26"/>
      <c r="AIF981" s="26"/>
      <c r="AIG981" s="26"/>
      <c r="AIH981" s="26"/>
      <c r="AII981" s="26"/>
      <c r="AIJ981" s="26"/>
      <c r="AIK981" s="26"/>
      <c r="AIL981" s="26"/>
      <c r="AIM981" s="26"/>
      <c r="AIN981" s="26"/>
      <c r="AIO981" s="26"/>
      <c r="AIP981" s="26"/>
      <c r="AIQ981" s="26"/>
      <c r="AIR981" s="26"/>
      <c r="AIS981" s="26"/>
      <c r="AIT981" s="26"/>
      <c r="AIU981" s="26"/>
      <c r="AIV981" s="26"/>
      <c r="AIW981" s="26"/>
      <c r="AIX981" s="26"/>
      <c r="AIY981" s="26"/>
      <c r="AIZ981" s="26"/>
      <c r="AJA981" s="26"/>
      <c r="AJB981" s="26"/>
      <c r="AJC981" s="26"/>
      <c r="AJD981" s="26"/>
      <c r="AJE981" s="26"/>
      <c r="AJF981" s="26"/>
      <c r="AJG981" s="26"/>
      <c r="AJH981" s="26"/>
      <c r="AJI981" s="26"/>
      <c r="AJJ981" s="26"/>
      <c r="AJK981" s="26"/>
      <c r="AJL981" s="26"/>
      <c r="AJM981" s="26"/>
      <c r="AJN981" s="26"/>
      <c r="AJO981" s="26"/>
      <c r="AJP981" s="26"/>
      <c r="AJQ981" s="26"/>
      <c r="AJR981" s="26"/>
      <c r="AJS981" s="26"/>
      <c r="AJT981" s="26"/>
      <c r="AJU981" s="26"/>
      <c r="AJV981" s="26"/>
      <c r="AJW981" s="26"/>
      <c r="AJX981" s="26"/>
      <c r="AJY981" s="26"/>
      <c r="AJZ981" s="26"/>
      <c r="AKA981" s="26"/>
      <c r="AKB981" s="26"/>
      <c r="AKC981" s="26"/>
      <c r="AKD981" s="26"/>
      <c r="AKE981" s="26"/>
      <c r="AKF981" s="26"/>
      <c r="AKG981" s="26"/>
      <c r="AKH981" s="26"/>
      <c r="AKI981" s="26"/>
      <c r="AKJ981" s="26"/>
      <c r="AKK981" s="26"/>
      <c r="AKL981" s="26"/>
      <c r="AKM981" s="26"/>
      <c r="AKN981" s="26"/>
      <c r="AKO981" s="26"/>
      <c r="AKP981" s="26"/>
      <c r="AKQ981" s="26"/>
      <c r="AKR981" s="26"/>
      <c r="AKS981" s="26"/>
      <c r="AKT981" s="26"/>
      <c r="AKU981" s="26"/>
      <c r="AKV981" s="26"/>
      <c r="AKW981" s="26"/>
      <c r="AKX981" s="26"/>
      <c r="AKY981" s="26"/>
      <c r="AKZ981" s="26"/>
      <c r="ALA981" s="26"/>
      <c r="ALB981" s="26"/>
      <c r="ALC981" s="26"/>
      <c r="ALD981" s="26"/>
      <c r="ALE981" s="26"/>
      <c r="ALF981" s="26"/>
      <c r="ALG981" s="26"/>
      <c r="ALH981" s="26"/>
      <c r="ALI981" s="26"/>
      <c r="ALJ981" s="26"/>
      <c r="ALK981" s="26"/>
      <c r="ALL981" s="26"/>
      <c r="ALM981" s="26"/>
      <c r="ALN981" s="26"/>
      <c r="ALO981" s="26"/>
      <c r="ALP981" s="26"/>
      <c r="ALQ981" s="26"/>
      <c r="ALR981" s="26"/>
      <c r="ALS981" s="26"/>
      <c r="ALT981" s="26"/>
      <c r="ALU981" s="26"/>
      <c r="ALV981" s="26"/>
      <c r="ALW981" s="26"/>
      <c r="ALX981" s="26"/>
      <c r="ALY981" s="26"/>
      <c r="ALZ981" s="26"/>
      <c r="AMA981" s="26"/>
      <c r="AMB981" s="26"/>
      <c r="AMC981" s="26"/>
      <c r="AMD981" s="26"/>
      <c r="AME981" s="26"/>
      <c r="AMF981" s="26"/>
      <c r="AMG981" s="26"/>
      <c r="AMH981" s="26"/>
      <c r="AMI981" s="26"/>
      <c r="AMJ981" s="26"/>
      <c r="AMK981" s="26"/>
      <c r="AML981" s="26"/>
      <c r="AMM981" s="26"/>
      <c r="AMN981" s="26"/>
      <c r="AMO981" s="26"/>
      <c r="AMP981" s="26"/>
      <c r="AMQ981" s="26"/>
      <c r="AMR981" s="26"/>
      <c r="AMS981" s="26"/>
      <c r="AMT981" s="26"/>
      <c r="AMU981" s="26"/>
      <c r="AMV981" s="26"/>
      <c r="AMW981" s="26"/>
      <c r="AMX981" s="26"/>
      <c r="AMY981" s="26"/>
      <c r="AMZ981" s="26"/>
      <c r="ANA981" s="26"/>
      <c r="ANB981" s="26"/>
      <c r="ANC981" s="26"/>
      <c r="AND981" s="26"/>
      <c r="ANE981" s="26"/>
      <c r="ANF981" s="26"/>
      <c r="ANG981" s="26"/>
      <c r="ANH981" s="26"/>
      <c r="ANI981" s="26"/>
      <c r="ANJ981" s="26"/>
      <c r="ANK981" s="26"/>
      <c r="ANL981" s="26"/>
      <c r="ANM981" s="26"/>
      <c r="ANN981" s="26"/>
      <c r="ANO981" s="26"/>
      <c r="ANP981" s="26"/>
      <c r="ANQ981" s="26"/>
      <c r="ANR981" s="26"/>
      <c r="ANS981" s="26"/>
      <c r="ANT981" s="26"/>
      <c r="ANU981" s="26"/>
      <c r="ANV981" s="26"/>
      <c r="ANW981" s="26"/>
      <c r="ANX981" s="26"/>
      <c r="ANY981" s="26"/>
      <c r="ANZ981" s="26"/>
      <c r="AOA981" s="26"/>
      <c r="AOB981" s="26"/>
      <c r="AOC981" s="26"/>
      <c r="AOD981" s="26"/>
      <c r="AOE981" s="26"/>
      <c r="AOF981" s="26"/>
      <c r="AOG981" s="26"/>
      <c r="AOH981" s="26"/>
      <c r="AOI981" s="26"/>
      <c r="AOJ981" s="26"/>
      <c r="AOK981" s="26"/>
      <c r="AOL981" s="26"/>
      <c r="AOM981" s="26"/>
      <c r="AON981" s="26"/>
      <c r="AOO981" s="26"/>
      <c r="AOP981" s="26"/>
      <c r="AOQ981" s="26"/>
      <c r="AOR981" s="26"/>
      <c r="AOS981" s="26"/>
      <c r="AOT981" s="26"/>
      <c r="AOU981" s="26"/>
      <c r="AOV981" s="26"/>
      <c r="AOW981" s="26"/>
      <c r="AOX981" s="26"/>
      <c r="AOY981" s="26"/>
      <c r="AOZ981" s="26"/>
      <c r="APA981" s="26"/>
      <c r="APB981" s="26"/>
      <c r="APC981" s="26"/>
      <c r="APD981" s="26"/>
      <c r="APE981" s="26"/>
      <c r="APF981" s="26"/>
      <c r="APG981" s="26"/>
      <c r="APH981" s="26"/>
      <c r="API981" s="26"/>
      <c r="APJ981" s="26"/>
      <c r="APK981" s="26"/>
      <c r="APL981" s="26"/>
      <c r="APM981" s="26"/>
      <c r="APN981" s="26"/>
      <c r="APO981" s="26"/>
      <c r="APP981" s="26"/>
      <c r="APQ981" s="26"/>
      <c r="APR981" s="26"/>
      <c r="APS981" s="26"/>
      <c r="APT981" s="26"/>
      <c r="APU981" s="26"/>
      <c r="APV981" s="26"/>
      <c r="APW981" s="26"/>
      <c r="APX981" s="26"/>
      <c r="APY981" s="26"/>
      <c r="APZ981" s="26"/>
      <c r="AQA981" s="26"/>
      <c r="AQB981" s="26"/>
      <c r="AQC981" s="26"/>
      <c r="AQD981" s="26"/>
      <c r="AQE981" s="26"/>
      <c r="AQF981" s="26"/>
      <c r="AQG981" s="26"/>
      <c r="AQH981" s="26"/>
      <c r="AQI981" s="26"/>
      <c r="AQJ981" s="26"/>
      <c r="AQK981" s="26"/>
      <c r="AQL981" s="26"/>
      <c r="AQM981" s="26"/>
      <c r="AQN981" s="26"/>
      <c r="AQO981" s="26"/>
      <c r="AQP981" s="26"/>
      <c r="AQQ981" s="26"/>
      <c r="AQR981" s="26"/>
      <c r="AQS981" s="26"/>
      <c r="AQT981" s="26"/>
      <c r="AQU981" s="26"/>
      <c r="AQV981" s="26"/>
      <c r="AQW981" s="26"/>
      <c r="AQX981" s="26"/>
      <c r="AQY981" s="26"/>
      <c r="AQZ981" s="26"/>
      <c r="ARA981" s="26"/>
      <c r="ARB981" s="26"/>
      <c r="ARC981" s="26"/>
      <c r="ARD981" s="26"/>
      <c r="ARE981" s="26"/>
      <c r="ARF981" s="26"/>
      <c r="ARG981" s="26"/>
      <c r="ARH981" s="26"/>
      <c r="ARI981" s="26"/>
      <c r="ARJ981" s="26"/>
      <c r="ARK981" s="26"/>
      <c r="ARL981" s="26"/>
      <c r="ARM981" s="26"/>
      <c r="ARN981" s="26"/>
      <c r="ARO981" s="26"/>
      <c r="ARP981" s="26"/>
      <c r="ARQ981" s="26"/>
      <c r="ARR981" s="26"/>
      <c r="ARS981" s="26"/>
      <c r="ART981" s="26"/>
      <c r="ARU981" s="26"/>
      <c r="ARV981" s="26"/>
      <c r="ARW981" s="26"/>
      <c r="ARX981" s="26"/>
      <c r="ARY981" s="26"/>
      <c r="ARZ981" s="26"/>
      <c r="ASA981" s="26"/>
      <c r="ASB981" s="26"/>
      <c r="ASC981" s="26"/>
      <c r="ASD981" s="26"/>
      <c r="ASE981" s="26"/>
      <c r="ASF981" s="26"/>
      <c r="ASG981" s="26"/>
      <c r="ASH981" s="26"/>
      <c r="ASI981" s="26"/>
      <c r="ASJ981" s="26"/>
      <c r="ASK981" s="26"/>
      <c r="ASL981" s="26"/>
      <c r="ASM981" s="26"/>
      <c r="ASN981" s="26"/>
      <c r="ASO981" s="26"/>
      <c r="ASP981" s="26"/>
      <c r="ASQ981" s="26"/>
      <c r="ASR981" s="26"/>
      <c r="ASS981" s="26"/>
      <c r="AST981" s="26"/>
      <c r="ASU981" s="26"/>
      <c r="ASV981" s="26"/>
      <c r="ASW981" s="26"/>
      <c r="ASX981" s="26"/>
      <c r="ASY981" s="26"/>
      <c r="ASZ981" s="26"/>
      <c r="ATA981" s="26"/>
      <c r="ATB981" s="26"/>
      <c r="ATC981" s="26"/>
      <c r="ATD981" s="26"/>
      <c r="ATE981" s="26"/>
      <c r="ATF981" s="26"/>
      <c r="ATG981" s="26"/>
      <c r="ATH981" s="26"/>
      <c r="ATI981" s="26"/>
      <c r="ATJ981" s="26"/>
      <c r="ATK981" s="26"/>
      <c r="ATL981" s="26"/>
      <c r="ATM981" s="26"/>
      <c r="ATN981" s="26"/>
      <c r="ATO981" s="26"/>
      <c r="ATP981" s="26"/>
      <c r="ATQ981" s="26"/>
      <c r="ATR981" s="26"/>
      <c r="ATS981" s="26"/>
      <c r="ATT981" s="26"/>
      <c r="ATU981" s="26"/>
      <c r="ATV981" s="26"/>
      <c r="ATW981" s="26"/>
      <c r="ATX981" s="26"/>
      <c r="ATY981" s="26"/>
      <c r="ATZ981" s="26"/>
      <c r="AUA981" s="26"/>
      <c r="AUB981" s="26"/>
      <c r="AUC981" s="26"/>
      <c r="AUD981" s="26"/>
      <c r="AUE981" s="26"/>
      <c r="AUF981" s="26"/>
      <c r="AUG981" s="26"/>
      <c r="AUH981" s="26"/>
      <c r="AUI981" s="26"/>
      <c r="AUJ981" s="26"/>
      <c r="AUK981" s="26"/>
      <c r="AUL981" s="26"/>
      <c r="AUM981" s="26"/>
      <c r="AUN981" s="26"/>
      <c r="AUO981" s="26"/>
      <c r="AUP981" s="26"/>
      <c r="AUQ981" s="26"/>
      <c r="AUR981" s="26"/>
      <c r="AUS981" s="26"/>
      <c r="AUT981" s="26"/>
      <c r="AUU981" s="26"/>
      <c r="AUV981" s="26"/>
      <c r="AUW981" s="26"/>
      <c r="AUX981" s="26"/>
      <c r="AUY981" s="26"/>
      <c r="AUZ981" s="26"/>
      <c r="AVA981" s="26"/>
      <c r="AVB981" s="26"/>
      <c r="AVC981" s="26"/>
      <c r="AVD981" s="26"/>
      <c r="AVE981" s="26"/>
      <c r="AVF981" s="26"/>
      <c r="AVG981" s="26"/>
      <c r="AVH981" s="26"/>
      <c r="AVI981" s="26"/>
      <c r="AVJ981" s="26"/>
      <c r="AVK981" s="26"/>
      <c r="AVL981" s="26"/>
      <c r="AVM981" s="26"/>
      <c r="AVN981" s="26"/>
      <c r="AVO981" s="26"/>
      <c r="AVP981" s="26"/>
      <c r="AVQ981" s="26"/>
      <c r="AVR981" s="26"/>
      <c r="AVS981" s="26"/>
      <c r="AVT981" s="26"/>
      <c r="AVU981" s="26"/>
      <c r="AVV981" s="26"/>
      <c r="AVW981" s="26"/>
      <c r="AVX981" s="26"/>
      <c r="AVY981" s="26"/>
      <c r="AVZ981" s="26"/>
      <c r="AWA981" s="26"/>
      <c r="AWB981" s="26"/>
      <c r="AWC981" s="26"/>
      <c r="AWD981" s="26"/>
      <c r="AWE981" s="26"/>
      <c r="AWF981" s="26"/>
      <c r="AWG981" s="26"/>
      <c r="AWH981" s="26"/>
      <c r="AWI981" s="26"/>
      <c r="AWJ981" s="26"/>
      <c r="AWK981" s="26"/>
      <c r="AWL981" s="26"/>
      <c r="AWM981" s="26"/>
      <c r="AWN981" s="26"/>
      <c r="AWO981" s="26"/>
      <c r="AWP981" s="26"/>
      <c r="AWQ981" s="26"/>
      <c r="AWR981" s="26"/>
      <c r="AWS981" s="26"/>
      <c r="AWT981" s="26"/>
      <c r="AWU981" s="26"/>
      <c r="AWV981" s="26"/>
      <c r="AWW981" s="26"/>
      <c r="AWX981" s="26"/>
      <c r="AWY981" s="26"/>
      <c r="AWZ981" s="26"/>
      <c r="AXA981" s="26"/>
      <c r="AXB981" s="26"/>
      <c r="AXC981" s="26"/>
      <c r="AXD981" s="26"/>
      <c r="AXE981" s="26"/>
      <c r="AXF981" s="26"/>
      <c r="AXG981" s="26"/>
      <c r="AXH981" s="26"/>
      <c r="AXI981" s="26"/>
      <c r="AXJ981" s="26"/>
      <c r="AXK981" s="26"/>
      <c r="AXL981" s="26"/>
      <c r="AXM981" s="26"/>
      <c r="AXN981" s="26"/>
      <c r="AXO981" s="26"/>
      <c r="AXP981" s="26"/>
      <c r="AXQ981" s="26"/>
      <c r="AXR981" s="26"/>
      <c r="AXS981" s="26"/>
      <c r="AXT981" s="26"/>
      <c r="AXU981" s="26"/>
      <c r="AXV981" s="26"/>
      <c r="AXW981" s="26"/>
      <c r="AXX981" s="26"/>
      <c r="AXY981" s="26"/>
      <c r="AXZ981" s="26"/>
      <c r="AYA981" s="26"/>
      <c r="AYB981" s="26"/>
      <c r="AYC981" s="26"/>
      <c r="AYD981" s="26"/>
      <c r="AYE981" s="26"/>
      <c r="AYF981" s="26"/>
      <c r="AYG981" s="26"/>
      <c r="AYH981" s="26"/>
      <c r="AYI981" s="26"/>
      <c r="AYJ981" s="26"/>
      <c r="AYK981" s="26"/>
      <c r="AYL981" s="26"/>
      <c r="AYM981" s="26"/>
      <c r="AYN981" s="26"/>
      <c r="AYO981" s="26"/>
      <c r="AYP981" s="26"/>
      <c r="AYQ981" s="26"/>
      <c r="AYR981" s="26"/>
      <c r="AYS981" s="26"/>
      <c r="AYT981" s="26"/>
      <c r="AYU981" s="26"/>
      <c r="AYV981" s="26"/>
      <c r="AYW981" s="26"/>
      <c r="AYX981" s="26"/>
      <c r="AYY981" s="26"/>
      <c r="AYZ981" s="26"/>
      <c r="AZA981" s="26"/>
      <c r="AZB981" s="26"/>
      <c r="AZC981" s="26"/>
      <c r="AZD981" s="26"/>
      <c r="AZE981" s="26"/>
      <c r="AZF981" s="26"/>
      <c r="AZG981" s="26"/>
      <c r="AZH981" s="26"/>
      <c r="AZI981" s="26"/>
      <c r="AZJ981" s="26"/>
      <c r="AZK981" s="26"/>
      <c r="AZL981" s="26"/>
      <c r="AZM981" s="26"/>
      <c r="AZN981" s="26"/>
      <c r="AZO981" s="26"/>
      <c r="AZP981" s="26"/>
      <c r="AZQ981" s="26"/>
      <c r="AZR981" s="26"/>
      <c r="AZS981" s="26"/>
      <c r="AZT981" s="26"/>
      <c r="AZU981" s="26"/>
      <c r="AZV981" s="26"/>
      <c r="AZW981" s="26"/>
      <c r="AZX981" s="26"/>
      <c r="AZY981" s="26"/>
      <c r="AZZ981" s="26"/>
      <c r="BAA981" s="26"/>
      <c r="BAB981" s="26"/>
      <c r="BAC981" s="26"/>
      <c r="BAD981" s="26"/>
      <c r="BAE981" s="26"/>
      <c r="BAF981" s="26"/>
      <c r="BAG981" s="26"/>
      <c r="BAH981" s="26"/>
      <c r="BAI981" s="26"/>
      <c r="BAJ981" s="26"/>
      <c r="BAK981" s="26"/>
      <c r="BAL981" s="26"/>
      <c r="BAM981" s="26"/>
      <c r="BAN981" s="26"/>
      <c r="BAO981" s="26"/>
      <c r="BAP981" s="26"/>
      <c r="BAQ981" s="26"/>
      <c r="BAR981" s="26"/>
      <c r="BAS981" s="26"/>
      <c r="BAT981" s="26"/>
      <c r="BAU981" s="26"/>
      <c r="BAV981" s="26"/>
      <c r="BAW981" s="26"/>
      <c r="BAX981" s="26"/>
      <c r="BAY981" s="26"/>
      <c r="BAZ981" s="26"/>
      <c r="BBA981" s="26"/>
      <c r="BBB981" s="26"/>
      <c r="BBC981" s="26"/>
      <c r="BBD981" s="26"/>
      <c r="BBE981" s="26"/>
      <c r="BBF981" s="26"/>
      <c r="BBG981" s="26"/>
      <c r="BBH981" s="26"/>
      <c r="BBI981" s="26"/>
      <c r="BBJ981" s="26"/>
      <c r="BBK981" s="26"/>
      <c r="BBL981" s="26"/>
      <c r="BBM981" s="26"/>
      <c r="BBN981" s="26"/>
      <c r="BBO981" s="26"/>
      <c r="BBP981" s="26"/>
      <c r="BBQ981" s="26"/>
      <c r="BBR981" s="26"/>
      <c r="BBS981" s="26"/>
      <c r="BBT981" s="26"/>
      <c r="BBU981" s="26"/>
      <c r="BBV981" s="26"/>
      <c r="BBW981" s="26"/>
      <c r="BBX981" s="26"/>
      <c r="BBY981" s="26"/>
      <c r="BBZ981" s="26"/>
      <c r="BCA981" s="26"/>
      <c r="BCB981" s="26"/>
      <c r="BCC981" s="26"/>
      <c r="BCD981" s="26"/>
      <c r="BCE981" s="26"/>
      <c r="BCF981" s="26"/>
      <c r="BCG981" s="26"/>
      <c r="BCH981" s="26"/>
      <c r="BCI981" s="26"/>
      <c r="BCJ981" s="26"/>
      <c r="BCK981" s="26"/>
      <c r="BCL981" s="26"/>
      <c r="BCM981" s="26"/>
      <c r="BCN981" s="26"/>
      <c r="BCO981" s="26"/>
      <c r="BCP981" s="26"/>
      <c r="BCQ981" s="26"/>
      <c r="BCR981" s="26"/>
      <c r="BCS981" s="26"/>
      <c r="BCT981" s="26"/>
      <c r="BCU981" s="26"/>
      <c r="BCV981" s="26"/>
      <c r="BCW981" s="26"/>
      <c r="BCX981" s="26"/>
      <c r="BCY981" s="26"/>
      <c r="BCZ981" s="26"/>
      <c r="BDA981" s="26"/>
      <c r="BDB981" s="26"/>
      <c r="BDC981" s="26"/>
      <c r="BDD981" s="26"/>
      <c r="BDE981" s="26"/>
      <c r="BDF981" s="26"/>
      <c r="BDG981" s="26"/>
      <c r="BDH981" s="26"/>
      <c r="BDI981" s="26"/>
      <c r="BDJ981" s="26"/>
      <c r="BDK981" s="26"/>
      <c r="BDL981" s="26"/>
      <c r="BDM981" s="26"/>
      <c r="BDN981" s="26"/>
      <c r="BDO981" s="26"/>
      <c r="BDP981" s="26"/>
      <c r="BDQ981" s="26"/>
      <c r="BDR981" s="26"/>
      <c r="BDS981" s="26"/>
      <c r="BDT981" s="26"/>
      <c r="BDU981" s="26"/>
      <c r="BDV981" s="26"/>
      <c r="BDW981" s="26"/>
      <c r="BDX981" s="26"/>
      <c r="BDY981" s="26"/>
      <c r="BDZ981" s="26"/>
      <c r="BEA981" s="26"/>
      <c r="BEB981" s="26"/>
      <c r="BEC981" s="26"/>
      <c r="BED981" s="26"/>
      <c r="BEE981" s="26"/>
      <c r="BEF981" s="26"/>
      <c r="BEG981" s="26"/>
      <c r="BEH981" s="26"/>
      <c r="BEI981" s="26"/>
      <c r="BEJ981" s="26"/>
      <c r="BEK981" s="26"/>
      <c r="BEL981" s="26"/>
      <c r="BEM981" s="26"/>
      <c r="BEN981" s="26"/>
      <c r="BEO981" s="26"/>
      <c r="BEP981" s="26"/>
      <c r="BEQ981" s="26"/>
      <c r="BER981" s="26"/>
      <c r="BES981" s="26"/>
      <c r="BET981" s="26"/>
      <c r="BEU981" s="26"/>
      <c r="BEV981" s="26"/>
      <c r="BEW981" s="26"/>
      <c r="BEX981" s="26"/>
      <c r="BEY981" s="26"/>
      <c r="BEZ981" s="26"/>
      <c r="BFA981" s="26"/>
      <c r="BFB981" s="26"/>
      <c r="BFC981" s="26"/>
      <c r="BFD981" s="26"/>
      <c r="BFE981" s="26"/>
      <c r="BFF981" s="26"/>
      <c r="BFG981" s="26"/>
      <c r="BFH981" s="26"/>
      <c r="BFI981" s="26"/>
      <c r="BFJ981" s="26"/>
      <c r="BFK981" s="26"/>
      <c r="BFL981" s="26"/>
      <c r="BFM981" s="26"/>
      <c r="BFN981" s="26"/>
      <c r="BFO981" s="26"/>
      <c r="BFP981" s="26"/>
      <c r="BFQ981" s="26"/>
      <c r="BFR981" s="26"/>
      <c r="BFS981" s="26"/>
      <c r="BFT981" s="26"/>
      <c r="BFU981" s="26"/>
      <c r="BFV981" s="26"/>
      <c r="BFW981" s="26"/>
      <c r="BFX981" s="26"/>
      <c r="BFY981" s="26"/>
      <c r="BFZ981" s="26"/>
      <c r="BGA981" s="26"/>
      <c r="BGB981" s="26"/>
      <c r="BGC981" s="26"/>
      <c r="BGD981" s="26"/>
      <c r="BGE981" s="26"/>
      <c r="BGF981" s="26"/>
      <c r="BGG981" s="26"/>
      <c r="BGH981" s="26"/>
      <c r="BGI981" s="26"/>
      <c r="BGJ981" s="26"/>
      <c r="BGK981" s="26"/>
      <c r="BGL981" s="26"/>
      <c r="BGM981" s="26"/>
      <c r="BGN981" s="26"/>
      <c r="BGO981" s="26"/>
      <c r="BGP981" s="26"/>
      <c r="BGQ981" s="26"/>
      <c r="BGR981" s="26"/>
      <c r="BGS981" s="26"/>
      <c r="BGT981" s="26"/>
      <c r="BGU981" s="26"/>
      <c r="BGV981" s="26"/>
      <c r="BGW981" s="26"/>
      <c r="BGX981" s="26"/>
      <c r="BGY981" s="26"/>
      <c r="BGZ981" s="26"/>
      <c r="BHA981" s="26"/>
      <c r="BHB981" s="26"/>
      <c r="BHC981" s="26"/>
      <c r="BHD981" s="26"/>
      <c r="BHE981" s="26"/>
      <c r="BHF981" s="26"/>
      <c r="BHG981" s="26"/>
      <c r="BHH981" s="26"/>
      <c r="BHI981" s="26"/>
      <c r="BHJ981" s="26"/>
      <c r="BHK981" s="26"/>
      <c r="BHL981" s="26"/>
      <c r="BHM981" s="26"/>
      <c r="BHN981" s="26"/>
      <c r="BHO981" s="26"/>
      <c r="BHP981" s="26"/>
      <c r="BHQ981" s="26"/>
      <c r="BHR981" s="26"/>
      <c r="BHS981" s="26"/>
      <c r="BHT981" s="26"/>
      <c r="BHU981" s="26"/>
      <c r="BHV981" s="26"/>
      <c r="BHW981" s="26"/>
      <c r="BHX981" s="26"/>
      <c r="BHY981" s="26"/>
      <c r="BHZ981" s="26"/>
      <c r="BIA981" s="26"/>
      <c r="BIB981" s="26"/>
      <c r="BIC981" s="26"/>
      <c r="BID981" s="26"/>
      <c r="BIE981" s="26"/>
      <c r="BIF981" s="26"/>
      <c r="BIG981" s="26"/>
      <c r="BIH981" s="26"/>
      <c r="BII981" s="26"/>
      <c r="BIJ981" s="26"/>
      <c r="BIK981" s="26"/>
      <c r="BIL981" s="26"/>
      <c r="BIM981" s="26"/>
      <c r="BIN981" s="26"/>
      <c r="BIO981" s="26"/>
      <c r="BIP981" s="26"/>
      <c r="BIQ981" s="26"/>
      <c r="BIR981" s="26"/>
      <c r="BIS981" s="26"/>
      <c r="BIT981" s="26"/>
      <c r="BIU981" s="26"/>
      <c r="BIV981" s="26"/>
      <c r="BIW981" s="26"/>
      <c r="BIX981" s="26"/>
      <c r="BIY981" s="26"/>
      <c r="BIZ981" s="26"/>
      <c r="BJA981" s="26"/>
      <c r="BJB981" s="26"/>
      <c r="BJC981" s="26"/>
      <c r="BJD981" s="26"/>
      <c r="BJE981" s="26"/>
      <c r="BJF981" s="26"/>
      <c r="BJG981" s="26"/>
      <c r="BJH981" s="26"/>
      <c r="BJI981" s="26"/>
      <c r="BJJ981" s="26"/>
      <c r="BJK981" s="26"/>
      <c r="BJL981" s="26"/>
      <c r="BJM981" s="26"/>
      <c r="BJN981" s="26"/>
      <c r="BJO981" s="26"/>
      <c r="BJP981" s="26"/>
      <c r="BJQ981" s="26"/>
      <c r="BJR981" s="26"/>
      <c r="BJS981" s="26"/>
      <c r="BJT981" s="26"/>
      <c r="BJU981" s="26"/>
      <c r="BJV981" s="26"/>
      <c r="BJW981" s="26"/>
      <c r="BJX981" s="26"/>
      <c r="BJY981" s="26"/>
      <c r="BJZ981" s="26"/>
      <c r="BKA981" s="26"/>
      <c r="BKB981" s="26"/>
      <c r="BKC981" s="26"/>
      <c r="BKD981" s="26"/>
      <c r="BKE981" s="26"/>
      <c r="BKF981" s="26"/>
      <c r="BKG981" s="26"/>
      <c r="BKH981" s="26"/>
      <c r="BKI981" s="26"/>
      <c r="BKJ981" s="26"/>
      <c r="BKK981" s="26"/>
      <c r="BKL981" s="26"/>
      <c r="BKM981" s="26"/>
      <c r="BKN981" s="26"/>
      <c r="BKO981" s="26"/>
      <c r="BKP981" s="26"/>
      <c r="BKQ981" s="26"/>
      <c r="BKR981" s="26"/>
      <c r="BKS981" s="26"/>
      <c r="BKT981" s="26"/>
      <c r="BKU981" s="26"/>
      <c r="BKV981" s="26"/>
      <c r="BKW981" s="26"/>
      <c r="BKX981" s="26"/>
      <c r="BKY981" s="26"/>
      <c r="BKZ981" s="26"/>
      <c r="BLA981" s="26"/>
      <c r="BLB981" s="26"/>
      <c r="BLC981" s="26"/>
      <c r="BLD981" s="26"/>
      <c r="BLE981" s="26"/>
      <c r="BLF981" s="26"/>
      <c r="BLG981" s="26"/>
      <c r="BLH981" s="26"/>
      <c r="BLI981" s="26"/>
      <c r="BLJ981" s="26"/>
      <c r="BLK981" s="26"/>
      <c r="BLL981" s="26"/>
      <c r="BLM981" s="26"/>
      <c r="BLN981" s="26"/>
      <c r="BLO981" s="26"/>
      <c r="BLP981" s="26"/>
      <c r="BLQ981" s="26"/>
      <c r="BLR981" s="26"/>
      <c r="BLS981" s="26"/>
      <c r="BLT981" s="26"/>
      <c r="BLU981" s="26"/>
      <c r="BLV981" s="26"/>
      <c r="BLW981" s="26"/>
      <c r="BLX981" s="26"/>
      <c r="BLY981" s="26"/>
      <c r="BLZ981" s="26"/>
      <c r="BMA981" s="26"/>
      <c r="BMB981" s="26"/>
      <c r="BMC981" s="26"/>
      <c r="BMD981" s="26"/>
      <c r="BME981" s="26"/>
      <c r="BMF981" s="26"/>
      <c r="BMG981" s="26"/>
      <c r="BMH981" s="26"/>
      <c r="BMI981" s="26"/>
      <c r="BMJ981" s="26"/>
      <c r="BMK981" s="26"/>
      <c r="BML981" s="26"/>
      <c r="BMM981" s="26"/>
      <c r="BMN981" s="26"/>
      <c r="BMO981" s="26"/>
      <c r="BMP981" s="26"/>
      <c r="BMQ981" s="26"/>
      <c r="BMR981" s="26"/>
      <c r="BMS981" s="26"/>
      <c r="BMT981" s="26"/>
      <c r="BMU981" s="26"/>
      <c r="BMV981" s="26"/>
      <c r="BMW981" s="26"/>
      <c r="BMX981" s="26"/>
      <c r="BMY981" s="26"/>
      <c r="BMZ981" s="26"/>
      <c r="BNA981" s="26"/>
      <c r="BNB981" s="26"/>
      <c r="BNC981" s="26"/>
      <c r="BND981" s="26"/>
      <c r="BNE981" s="26"/>
      <c r="BNF981" s="26"/>
      <c r="BNG981" s="26"/>
      <c r="BNH981" s="26"/>
      <c r="BNI981" s="26"/>
      <c r="BNJ981" s="26"/>
      <c r="BNK981" s="26"/>
      <c r="BNL981" s="26"/>
      <c r="BNM981" s="26"/>
      <c r="BNN981" s="26"/>
      <c r="BNO981" s="26"/>
      <c r="BNP981" s="26"/>
      <c r="BNQ981" s="26"/>
      <c r="BNR981" s="26"/>
      <c r="BNS981" s="26"/>
      <c r="BNT981" s="26"/>
      <c r="BNU981" s="26"/>
      <c r="BNV981" s="26"/>
      <c r="BNW981" s="26"/>
      <c r="BNX981" s="26"/>
      <c r="BNY981" s="26"/>
      <c r="BNZ981" s="26"/>
      <c r="BOA981" s="26"/>
      <c r="BOB981" s="26"/>
      <c r="BOC981" s="26"/>
      <c r="BOD981" s="26"/>
      <c r="BOE981" s="26"/>
      <c r="BOF981" s="26"/>
      <c r="BOG981" s="26"/>
      <c r="BOH981" s="26"/>
      <c r="BOI981" s="26"/>
      <c r="BOJ981" s="26"/>
      <c r="BOK981" s="26"/>
      <c r="BOL981" s="26"/>
      <c r="BOM981" s="26"/>
      <c r="BON981" s="26"/>
      <c r="BOO981" s="26"/>
      <c r="BOP981" s="26"/>
      <c r="BOQ981" s="26"/>
      <c r="BOR981" s="26"/>
      <c r="BOS981" s="26"/>
      <c r="BOT981" s="26"/>
      <c r="BOU981" s="26"/>
      <c r="BOV981" s="26"/>
      <c r="BOW981" s="26"/>
      <c r="BOX981" s="26"/>
      <c r="BOY981" s="26"/>
      <c r="BOZ981" s="26"/>
      <c r="BPA981" s="26"/>
      <c r="BPB981" s="26"/>
      <c r="BPC981" s="26"/>
      <c r="BPD981" s="26"/>
      <c r="BPE981" s="26"/>
      <c r="BPF981" s="26"/>
      <c r="BPG981" s="26"/>
      <c r="BPH981" s="26"/>
      <c r="BPI981" s="26"/>
      <c r="BPJ981" s="26"/>
      <c r="BPK981" s="26"/>
      <c r="BPL981" s="26"/>
      <c r="BPM981" s="26"/>
      <c r="BPN981" s="26"/>
      <c r="BPO981" s="26"/>
      <c r="BPP981" s="26"/>
      <c r="BPQ981" s="26"/>
      <c r="BPR981" s="26"/>
      <c r="BPS981" s="26"/>
      <c r="BPT981" s="26"/>
      <c r="BPU981" s="26"/>
      <c r="BPV981" s="26"/>
      <c r="BPW981" s="26"/>
      <c r="BPX981" s="26"/>
      <c r="BPY981" s="26"/>
      <c r="BPZ981" s="26"/>
      <c r="BQA981" s="26"/>
      <c r="BQB981" s="26"/>
      <c r="BQC981" s="26"/>
      <c r="BQD981" s="26"/>
      <c r="BQE981" s="26"/>
      <c r="BQF981" s="26"/>
      <c r="BQG981" s="26"/>
      <c r="BQH981" s="26"/>
      <c r="BQI981" s="26"/>
      <c r="BQJ981" s="26"/>
      <c r="BQK981" s="26"/>
      <c r="BQL981" s="26"/>
      <c r="BQM981" s="26"/>
      <c r="BQN981" s="26"/>
      <c r="BQO981" s="26"/>
      <c r="BQP981" s="26"/>
      <c r="BQQ981" s="26"/>
      <c r="BQR981" s="26"/>
      <c r="BQS981" s="26"/>
      <c r="BQT981" s="26"/>
      <c r="BQU981" s="26"/>
      <c r="BQV981" s="26"/>
      <c r="BQW981" s="26"/>
      <c r="BQX981" s="26"/>
      <c r="BQY981" s="26"/>
      <c r="BQZ981" s="26"/>
      <c r="BRA981" s="26"/>
      <c r="BRB981" s="26"/>
      <c r="BRC981" s="26"/>
      <c r="BRD981" s="26"/>
      <c r="BRE981" s="26"/>
      <c r="BRF981" s="26"/>
      <c r="BRG981" s="26"/>
      <c r="BRH981" s="26"/>
      <c r="BRI981" s="26"/>
      <c r="BRJ981" s="26"/>
      <c r="BRK981" s="26"/>
      <c r="BRL981" s="26"/>
      <c r="BRM981" s="26"/>
      <c r="BRN981" s="26"/>
      <c r="BRO981" s="26"/>
      <c r="BRP981" s="26"/>
      <c r="BRQ981" s="26"/>
      <c r="BRR981" s="26"/>
      <c r="BRS981" s="26"/>
      <c r="BRT981" s="26"/>
      <c r="BRU981" s="26"/>
      <c r="BRV981" s="26"/>
      <c r="BRW981" s="26"/>
      <c r="BRX981" s="26"/>
      <c r="BRY981" s="26"/>
      <c r="BRZ981" s="26"/>
      <c r="BSA981" s="26"/>
      <c r="BSB981" s="26"/>
      <c r="BSC981" s="26"/>
      <c r="BSD981" s="26"/>
      <c r="BSE981" s="26"/>
      <c r="BSF981" s="26"/>
      <c r="BSG981" s="26"/>
      <c r="BSH981" s="26"/>
      <c r="BSI981" s="26"/>
      <c r="BSJ981" s="26"/>
      <c r="BSK981" s="26"/>
      <c r="BSL981" s="26"/>
      <c r="BSM981" s="26"/>
      <c r="BSN981" s="26"/>
      <c r="BSO981" s="26"/>
      <c r="BSP981" s="26"/>
      <c r="BSQ981" s="26"/>
      <c r="BSR981" s="26"/>
      <c r="BSS981" s="26"/>
      <c r="BST981" s="26"/>
      <c r="BSU981" s="26"/>
      <c r="BSV981" s="26"/>
      <c r="BSW981" s="26"/>
      <c r="BSX981" s="26"/>
      <c r="BSY981" s="26"/>
      <c r="BSZ981" s="26"/>
      <c r="BTA981" s="26"/>
      <c r="BTB981" s="26"/>
      <c r="BTC981" s="26"/>
      <c r="BTD981" s="26"/>
      <c r="BTE981" s="26"/>
      <c r="BTF981" s="26"/>
      <c r="BTG981" s="26"/>
      <c r="BTH981" s="26"/>
      <c r="BTI981" s="26"/>
      <c r="BTJ981" s="26"/>
      <c r="BTK981" s="26"/>
      <c r="BTL981" s="26"/>
      <c r="BTM981" s="26"/>
      <c r="BTN981" s="26"/>
      <c r="BTO981" s="26"/>
      <c r="BTP981" s="26"/>
      <c r="BTQ981" s="26"/>
      <c r="BTR981" s="26"/>
      <c r="BTS981" s="26"/>
      <c r="BTT981" s="26"/>
      <c r="BTU981" s="26"/>
      <c r="BTV981" s="26"/>
      <c r="BTW981" s="26"/>
      <c r="BTX981" s="26"/>
      <c r="BTY981" s="26"/>
      <c r="BTZ981" s="26"/>
      <c r="BUA981" s="26"/>
      <c r="BUB981" s="26"/>
      <c r="BUC981" s="26"/>
      <c r="BUD981" s="26"/>
      <c r="BUE981" s="26"/>
      <c r="BUF981" s="26"/>
      <c r="BUG981" s="26"/>
      <c r="BUH981" s="26"/>
      <c r="BUI981" s="26"/>
      <c r="BUJ981" s="26"/>
      <c r="BUK981" s="26"/>
      <c r="BUL981" s="26"/>
      <c r="BUM981" s="26"/>
      <c r="BUN981" s="26"/>
      <c r="BUO981" s="26"/>
      <c r="BUP981" s="26"/>
      <c r="BUQ981" s="26"/>
      <c r="BUR981" s="26"/>
      <c r="BUS981" s="26"/>
      <c r="BUT981" s="26"/>
      <c r="BUU981" s="26"/>
      <c r="BUV981" s="26"/>
      <c r="BUW981" s="26"/>
      <c r="BUX981" s="26"/>
      <c r="BUY981" s="26"/>
      <c r="BUZ981" s="26"/>
      <c r="BVA981" s="26"/>
      <c r="BVB981" s="26"/>
      <c r="BVC981" s="26"/>
      <c r="BVD981" s="26"/>
      <c r="BVE981" s="26"/>
      <c r="BVF981" s="26"/>
      <c r="BVG981" s="26"/>
      <c r="BVH981" s="26"/>
      <c r="BVI981" s="26"/>
      <c r="BVJ981" s="26"/>
      <c r="BVK981" s="26"/>
      <c r="BVL981" s="26"/>
      <c r="BVM981" s="26"/>
      <c r="BVN981" s="26"/>
      <c r="BVO981" s="26"/>
      <c r="BVP981" s="26"/>
      <c r="BVQ981" s="26"/>
      <c r="BVR981" s="26"/>
      <c r="BVS981" s="26"/>
      <c r="BVT981" s="26"/>
      <c r="BVU981" s="26"/>
      <c r="BVV981" s="26"/>
      <c r="BVW981" s="26"/>
      <c r="BVX981" s="26"/>
      <c r="BVY981" s="26"/>
      <c r="BVZ981" s="26"/>
      <c r="BWA981" s="26"/>
      <c r="BWB981" s="26"/>
      <c r="BWC981" s="26"/>
      <c r="BWD981" s="26"/>
      <c r="BWE981" s="26"/>
      <c r="BWF981" s="26"/>
      <c r="BWG981" s="26"/>
      <c r="BWH981" s="26"/>
      <c r="BWI981" s="26"/>
      <c r="BWJ981" s="26"/>
      <c r="BWK981" s="26"/>
      <c r="BWL981" s="26"/>
      <c r="BWM981" s="26"/>
      <c r="BWN981" s="26"/>
      <c r="BWO981" s="26"/>
      <c r="BWP981" s="26"/>
      <c r="BWQ981" s="26"/>
      <c r="BWR981" s="26"/>
      <c r="BWS981" s="26"/>
      <c r="BWT981" s="26"/>
      <c r="BWU981" s="26"/>
      <c r="BWV981" s="26"/>
      <c r="BWW981" s="26"/>
      <c r="BWX981" s="26"/>
      <c r="BWY981" s="26"/>
      <c r="BWZ981" s="26"/>
      <c r="BXA981" s="26"/>
      <c r="BXB981" s="26"/>
      <c r="BXC981" s="26"/>
      <c r="BXD981" s="26"/>
      <c r="BXE981" s="26"/>
      <c r="BXF981" s="26"/>
      <c r="BXG981" s="26"/>
      <c r="BXH981" s="26"/>
      <c r="BXI981" s="26"/>
      <c r="BXJ981" s="26"/>
      <c r="BXK981" s="26"/>
      <c r="BXL981" s="26"/>
      <c r="BXM981" s="26"/>
      <c r="BXN981" s="26"/>
      <c r="BXO981" s="26"/>
      <c r="BXP981" s="26"/>
      <c r="BXQ981" s="26"/>
      <c r="BXR981" s="26"/>
      <c r="BXS981" s="26"/>
      <c r="BXT981" s="26"/>
      <c r="BXU981" s="26"/>
      <c r="BXV981" s="26"/>
      <c r="BXW981" s="26"/>
      <c r="BXX981" s="26"/>
      <c r="BXY981" s="26"/>
      <c r="BXZ981" s="26"/>
      <c r="BYA981" s="26"/>
      <c r="BYB981" s="26"/>
      <c r="BYC981" s="26"/>
      <c r="BYD981" s="26"/>
      <c r="BYE981" s="26"/>
      <c r="BYF981" s="26"/>
      <c r="BYG981" s="26"/>
      <c r="BYH981" s="26"/>
      <c r="BYI981" s="26"/>
      <c r="BYJ981" s="26"/>
      <c r="BYK981" s="26"/>
      <c r="BYL981" s="26"/>
      <c r="BYM981" s="26"/>
      <c r="BYN981" s="26"/>
      <c r="BYO981" s="26"/>
      <c r="BYP981" s="26"/>
      <c r="BYQ981" s="26"/>
      <c r="BYR981" s="26"/>
      <c r="BYS981" s="26"/>
      <c r="BYT981" s="26"/>
      <c r="BYU981" s="26"/>
      <c r="BYV981" s="26"/>
      <c r="BYW981" s="26"/>
      <c r="BYX981" s="26"/>
      <c r="BYY981" s="26"/>
      <c r="BYZ981" s="26"/>
      <c r="BZA981" s="26"/>
      <c r="BZB981" s="26"/>
      <c r="BZC981" s="26"/>
      <c r="BZD981" s="26"/>
      <c r="BZE981" s="26"/>
      <c r="BZF981" s="26"/>
      <c r="BZG981" s="26"/>
      <c r="BZH981" s="26"/>
      <c r="BZI981" s="26"/>
      <c r="BZJ981" s="26"/>
      <c r="BZK981" s="26"/>
      <c r="BZL981" s="26"/>
      <c r="BZM981" s="26"/>
      <c r="BZN981" s="26"/>
      <c r="BZO981" s="26"/>
      <c r="BZP981" s="26"/>
      <c r="BZQ981" s="26"/>
      <c r="BZR981" s="26"/>
      <c r="BZS981" s="26"/>
      <c r="BZT981" s="26"/>
      <c r="BZU981" s="26"/>
      <c r="BZV981" s="26"/>
      <c r="BZW981" s="26"/>
      <c r="BZX981" s="26"/>
      <c r="BZY981" s="26"/>
      <c r="BZZ981" s="26"/>
      <c r="CAA981" s="26"/>
      <c r="CAB981" s="26"/>
      <c r="CAC981" s="26"/>
      <c r="CAD981" s="26"/>
      <c r="CAE981" s="26"/>
      <c r="CAF981" s="26"/>
      <c r="CAG981" s="26"/>
      <c r="CAH981" s="26"/>
      <c r="CAI981" s="26"/>
      <c r="CAJ981" s="26"/>
      <c r="CAK981" s="26"/>
      <c r="CAL981" s="26"/>
      <c r="CAM981" s="26"/>
      <c r="CAN981" s="26"/>
      <c r="CAO981" s="26"/>
      <c r="CAP981" s="26"/>
      <c r="CAQ981" s="26"/>
      <c r="CAR981" s="26"/>
      <c r="CAS981" s="26"/>
      <c r="CAT981" s="26"/>
      <c r="CAU981" s="26"/>
      <c r="CAV981" s="26"/>
      <c r="CAW981" s="26"/>
      <c r="CAX981" s="26"/>
      <c r="CAY981" s="26"/>
      <c r="CAZ981" s="26"/>
      <c r="CBA981" s="26"/>
      <c r="CBB981" s="26"/>
      <c r="CBC981" s="26"/>
      <c r="CBD981" s="26"/>
      <c r="CBE981" s="26"/>
      <c r="CBF981" s="26"/>
      <c r="CBG981" s="26"/>
      <c r="CBH981" s="26"/>
      <c r="CBI981" s="26"/>
      <c r="CBJ981" s="26"/>
      <c r="CBK981" s="26"/>
      <c r="CBL981" s="26"/>
      <c r="CBM981" s="26"/>
      <c r="CBN981" s="26"/>
      <c r="CBO981" s="26"/>
      <c r="CBP981" s="26"/>
      <c r="CBQ981" s="26"/>
      <c r="CBR981" s="26"/>
      <c r="CBS981" s="26"/>
      <c r="CBT981" s="26"/>
      <c r="CBU981" s="26"/>
      <c r="CBV981" s="26"/>
      <c r="CBW981" s="26"/>
      <c r="CBX981" s="26"/>
      <c r="CBY981" s="26"/>
      <c r="CBZ981" s="26"/>
      <c r="CCA981" s="26"/>
      <c r="CCB981" s="26"/>
      <c r="CCC981" s="26"/>
      <c r="CCD981" s="26"/>
      <c r="CCE981" s="26"/>
      <c r="CCF981" s="26"/>
      <c r="CCG981" s="26"/>
      <c r="CCH981" s="26"/>
      <c r="CCI981" s="26"/>
      <c r="CCJ981" s="26"/>
      <c r="CCK981" s="26"/>
      <c r="CCL981" s="26"/>
      <c r="CCM981" s="26"/>
      <c r="CCN981" s="26"/>
      <c r="CCO981" s="26"/>
      <c r="CCP981" s="26"/>
      <c r="CCQ981" s="26"/>
      <c r="CCR981" s="26"/>
      <c r="CCS981" s="26"/>
      <c r="CCT981" s="26"/>
      <c r="CCU981" s="26"/>
      <c r="CCV981" s="26"/>
      <c r="CCW981" s="26"/>
      <c r="CCX981" s="26"/>
      <c r="CCY981" s="26"/>
      <c r="CCZ981" s="26"/>
      <c r="CDA981" s="26"/>
      <c r="CDB981" s="26"/>
      <c r="CDC981" s="26"/>
      <c r="CDD981" s="26"/>
      <c r="CDE981" s="26"/>
      <c r="CDF981" s="26"/>
      <c r="CDG981" s="26"/>
      <c r="CDH981" s="26"/>
      <c r="CDI981" s="26"/>
      <c r="CDJ981" s="26"/>
      <c r="CDK981" s="26"/>
      <c r="CDL981" s="26"/>
      <c r="CDM981" s="26"/>
      <c r="CDN981" s="26"/>
      <c r="CDO981" s="26"/>
      <c r="CDP981" s="26"/>
      <c r="CDQ981" s="26"/>
      <c r="CDR981" s="26"/>
      <c r="CDS981" s="26"/>
      <c r="CDT981" s="26"/>
      <c r="CDU981" s="26"/>
      <c r="CDV981" s="26"/>
      <c r="CDW981" s="26"/>
      <c r="CDX981" s="26"/>
      <c r="CDY981" s="26"/>
      <c r="CDZ981" s="26"/>
      <c r="CEA981" s="26"/>
      <c r="CEB981" s="26"/>
      <c r="CEC981" s="26"/>
      <c r="CED981" s="26"/>
      <c r="CEE981" s="26"/>
      <c r="CEF981" s="26"/>
      <c r="CEG981" s="26"/>
      <c r="CEH981" s="26"/>
      <c r="CEI981" s="26"/>
      <c r="CEJ981" s="26"/>
      <c r="CEK981" s="26"/>
      <c r="CEL981" s="26"/>
      <c r="CEM981" s="26"/>
      <c r="CEN981" s="26"/>
      <c r="CEO981" s="26"/>
      <c r="CEP981" s="26"/>
      <c r="CEQ981" s="26"/>
      <c r="CER981" s="26"/>
      <c r="CES981" s="26"/>
      <c r="CET981" s="26"/>
      <c r="CEU981" s="26"/>
      <c r="CEV981" s="26"/>
      <c r="CEW981" s="26"/>
      <c r="CEX981" s="26"/>
      <c r="CEY981" s="26"/>
      <c r="CEZ981" s="26"/>
      <c r="CFA981" s="26"/>
      <c r="CFB981" s="26"/>
      <c r="CFC981" s="26"/>
      <c r="CFD981" s="26"/>
      <c r="CFE981" s="26"/>
      <c r="CFF981" s="26"/>
      <c r="CFG981" s="26"/>
      <c r="CFH981" s="26"/>
      <c r="CFI981" s="26"/>
      <c r="CFJ981" s="26"/>
      <c r="CFK981" s="26"/>
      <c r="CFL981" s="26"/>
      <c r="CFM981" s="26"/>
      <c r="CFN981" s="26"/>
      <c r="CFO981" s="26"/>
      <c r="CFP981" s="26"/>
      <c r="CFQ981" s="26"/>
      <c r="CFR981" s="26"/>
      <c r="CFS981" s="26"/>
      <c r="CFT981" s="26"/>
      <c r="CFU981" s="26"/>
      <c r="CFV981" s="26"/>
      <c r="CFW981" s="26"/>
      <c r="CFX981" s="26"/>
      <c r="CFY981" s="26"/>
      <c r="CFZ981" s="26"/>
      <c r="CGA981" s="26"/>
      <c r="CGB981" s="26"/>
      <c r="CGC981" s="26"/>
      <c r="CGD981" s="26"/>
      <c r="CGE981" s="26"/>
      <c r="CGF981" s="26"/>
      <c r="CGG981" s="26"/>
      <c r="CGH981" s="26"/>
      <c r="CGI981" s="26"/>
      <c r="CGJ981" s="26"/>
      <c r="CGK981" s="26"/>
      <c r="CGL981" s="26"/>
      <c r="CGM981" s="26"/>
      <c r="CGN981" s="26"/>
      <c r="CGO981" s="26"/>
      <c r="CGP981" s="26"/>
      <c r="CGQ981" s="26"/>
      <c r="CGR981" s="26"/>
      <c r="CGS981" s="26"/>
      <c r="CGT981" s="26"/>
      <c r="CGU981" s="26"/>
      <c r="CGV981" s="26"/>
      <c r="CGW981" s="26"/>
      <c r="CGX981" s="26"/>
      <c r="CGY981" s="26"/>
      <c r="CGZ981" s="26"/>
      <c r="CHA981" s="26"/>
      <c r="CHB981" s="26"/>
      <c r="CHC981" s="26"/>
      <c r="CHD981" s="26"/>
      <c r="CHE981" s="26"/>
      <c r="CHF981" s="26"/>
      <c r="CHG981" s="26"/>
      <c r="CHH981" s="26"/>
      <c r="CHI981" s="26"/>
      <c r="CHJ981" s="26"/>
      <c r="CHK981" s="26"/>
      <c r="CHL981" s="26"/>
      <c r="CHM981" s="26"/>
      <c r="CHN981" s="26"/>
      <c r="CHO981" s="26"/>
      <c r="CHP981" s="26"/>
      <c r="CHQ981" s="26"/>
      <c r="CHR981" s="26"/>
      <c r="CHS981" s="26"/>
      <c r="CHT981" s="26"/>
      <c r="CHU981" s="26"/>
      <c r="CHV981" s="26"/>
      <c r="CHW981" s="26"/>
      <c r="CHX981" s="26"/>
      <c r="CHY981" s="26"/>
      <c r="CHZ981" s="26"/>
      <c r="CIA981" s="26"/>
      <c r="CIB981" s="26"/>
      <c r="CIC981" s="26"/>
      <c r="CID981" s="26"/>
      <c r="CIE981" s="26"/>
      <c r="CIF981" s="26"/>
      <c r="CIG981" s="26"/>
      <c r="CIH981" s="26"/>
      <c r="CII981" s="26"/>
      <c r="CIJ981" s="26"/>
      <c r="CIK981" s="26"/>
      <c r="CIL981" s="26"/>
      <c r="CIM981" s="26"/>
      <c r="CIN981" s="26"/>
      <c r="CIO981" s="26"/>
      <c r="CIP981" s="26"/>
      <c r="CIQ981" s="26"/>
      <c r="CIR981" s="26"/>
      <c r="CIS981" s="26"/>
      <c r="CIT981" s="26"/>
      <c r="CIU981" s="26"/>
      <c r="CIV981" s="26"/>
      <c r="CIW981" s="26"/>
      <c r="CIX981" s="26"/>
      <c r="CIY981" s="26"/>
      <c r="CIZ981" s="26"/>
      <c r="CJA981" s="26"/>
      <c r="CJB981" s="26"/>
      <c r="CJC981" s="26"/>
      <c r="CJD981" s="26"/>
      <c r="CJE981" s="26"/>
      <c r="CJF981" s="26"/>
      <c r="CJG981" s="26"/>
      <c r="CJH981" s="26"/>
      <c r="CJI981" s="26"/>
      <c r="CJJ981" s="26"/>
      <c r="CJK981" s="26"/>
      <c r="CJL981" s="26"/>
      <c r="CJM981" s="26"/>
      <c r="CJN981" s="26"/>
      <c r="CJO981" s="26"/>
      <c r="CJP981" s="26"/>
      <c r="CJQ981" s="26"/>
      <c r="CJR981" s="26"/>
      <c r="CJS981" s="26"/>
      <c r="CJT981" s="26"/>
      <c r="CJU981" s="26"/>
      <c r="CJV981" s="26"/>
      <c r="CJW981" s="26"/>
      <c r="CJX981" s="26"/>
      <c r="CJY981" s="26"/>
      <c r="CJZ981" s="26"/>
      <c r="CKA981" s="26"/>
      <c r="CKB981" s="26"/>
      <c r="CKC981" s="26"/>
      <c r="CKD981" s="26"/>
      <c r="CKE981" s="26"/>
      <c r="CKF981" s="26"/>
      <c r="CKG981" s="26"/>
      <c r="CKH981" s="26"/>
      <c r="CKI981" s="26"/>
      <c r="CKJ981" s="26"/>
      <c r="CKK981" s="26"/>
      <c r="CKL981" s="26"/>
      <c r="CKM981" s="26"/>
      <c r="CKN981" s="26"/>
      <c r="CKO981" s="26"/>
      <c r="CKP981" s="26"/>
      <c r="CKQ981" s="26"/>
      <c r="CKR981" s="26"/>
      <c r="CKS981" s="26"/>
      <c r="CKT981" s="26"/>
      <c r="CKU981" s="26"/>
      <c r="CKV981" s="26"/>
      <c r="CKW981" s="26"/>
      <c r="CKX981" s="26"/>
      <c r="CKY981" s="26"/>
      <c r="CKZ981" s="26"/>
      <c r="CLA981" s="26"/>
      <c r="CLB981" s="26"/>
      <c r="CLC981" s="26"/>
      <c r="CLD981" s="26"/>
      <c r="CLE981" s="26"/>
      <c r="CLF981" s="26"/>
      <c r="CLG981" s="26"/>
      <c r="CLH981" s="26"/>
      <c r="CLI981" s="26"/>
      <c r="CLJ981" s="26"/>
      <c r="CLK981" s="26"/>
      <c r="CLL981" s="26"/>
      <c r="CLM981" s="26"/>
      <c r="CLN981" s="26"/>
      <c r="CLO981" s="26"/>
      <c r="CLP981" s="26"/>
      <c r="CLQ981" s="26"/>
      <c r="CLR981" s="26"/>
      <c r="CLS981" s="26"/>
      <c r="CLT981" s="26"/>
      <c r="CLU981" s="26"/>
      <c r="CLV981" s="26"/>
      <c r="CLW981" s="26"/>
      <c r="CLX981" s="26"/>
      <c r="CLY981" s="26"/>
      <c r="CLZ981" s="26"/>
      <c r="CMA981" s="26"/>
      <c r="CMB981" s="26"/>
      <c r="CMC981" s="26"/>
      <c r="CMD981" s="26"/>
      <c r="CME981" s="26"/>
      <c r="CMF981" s="26"/>
      <c r="CMG981" s="26"/>
      <c r="CMH981" s="26"/>
      <c r="CMI981" s="26"/>
      <c r="CMJ981" s="26"/>
      <c r="CMK981" s="26"/>
      <c r="CML981" s="26"/>
      <c r="CMM981" s="26"/>
      <c r="CMN981" s="26"/>
      <c r="CMO981" s="26"/>
      <c r="CMP981" s="26"/>
      <c r="CMQ981" s="26"/>
      <c r="CMR981" s="26"/>
      <c r="CMS981" s="26"/>
      <c r="CMT981" s="26"/>
      <c r="CMU981" s="26"/>
      <c r="CMV981" s="26"/>
      <c r="CMW981" s="26"/>
      <c r="CMX981" s="26"/>
      <c r="CMY981" s="26"/>
      <c r="CMZ981" s="26"/>
      <c r="CNA981" s="26"/>
      <c r="CNB981" s="26"/>
      <c r="CNC981" s="26"/>
      <c r="CND981" s="26"/>
      <c r="CNE981" s="26"/>
      <c r="CNF981" s="26"/>
      <c r="CNG981" s="26"/>
      <c r="CNH981" s="26"/>
      <c r="CNI981" s="26"/>
      <c r="CNJ981" s="26"/>
      <c r="CNK981" s="26"/>
      <c r="CNL981" s="26"/>
      <c r="CNM981" s="26"/>
      <c r="CNN981" s="26"/>
      <c r="CNO981" s="26"/>
      <c r="CNP981" s="26"/>
      <c r="CNQ981" s="26"/>
      <c r="CNR981" s="26"/>
      <c r="CNS981" s="26"/>
      <c r="CNT981" s="26"/>
      <c r="CNU981" s="26"/>
      <c r="CNV981" s="26"/>
      <c r="CNW981" s="26"/>
      <c r="CNX981" s="26"/>
      <c r="CNY981" s="26"/>
      <c r="CNZ981" s="26"/>
      <c r="COA981" s="26"/>
      <c r="COB981" s="26"/>
      <c r="COC981" s="26"/>
      <c r="COD981" s="26"/>
      <c r="COE981" s="26"/>
      <c r="COF981" s="26"/>
      <c r="COG981" s="26"/>
      <c r="COH981" s="26"/>
      <c r="COI981" s="26"/>
      <c r="COJ981" s="26"/>
      <c r="COK981" s="26"/>
      <c r="COL981" s="26"/>
      <c r="COM981" s="26"/>
      <c r="CON981" s="26"/>
      <c r="COO981" s="26"/>
      <c r="COP981" s="26"/>
      <c r="COQ981" s="26"/>
      <c r="COR981" s="26"/>
      <c r="COS981" s="26"/>
      <c r="COT981" s="26"/>
      <c r="COU981" s="26"/>
      <c r="COV981" s="26"/>
      <c r="COW981" s="26"/>
      <c r="COX981" s="26"/>
      <c r="COY981" s="26"/>
      <c r="COZ981" s="26"/>
      <c r="CPA981" s="26"/>
      <c r="CPB981" s="26"/>
      <c r="CPC981" s="26"/>
      <c r="CPD981" s="26"/>
      <c r="CPE981" s="26"/>
      <c r="CPF981" s="26"/>
      <c r="CPG981" s="26"/>
      <c r="CPH981" s="26"/>
      <c r="CPI981" s="26"/>
      <c r="CPJ981" s="26"/>
      <c r="CPK981" s="26"/>
      <c r="CPL981" s="26"/>
      <c r="CPM981" s="26"/>
      <c r="CPN981" s="26"/>
      <c r="CPO981" s="26"/>
      <c r="CPP981" s="26"/>
      <c r="CPQ981" s="26"/>
      <c r="CPR981" s="26"/>
      <c r="CPS981" s="26"/>
      <c r="CPT981" s="26"/>
      <c r="CPU981" s="26"/>
      <c r="CPV981" s="26"/>
      <c r="CPW981" s="26"/>
      <c r="CPX981" s="26"/>
      <c r="CPY981" s="26"/>
      <c r="CPZ981" s="26"/>
      <c r="CQA981" s="26"/>
      <c r="CQB981" s="26"/>
      <c r="CQC981" s="26"/>
      <c r="CQD981" s="26"/>
      <c r="CQE981" s="26"/>
      <c r="CQF981" s="26"/>
      <c r="CQG981" s="26"/>
      <c r="CQH981" s="26"/>
      <c r="CQI981" s="26"/>
      <c r="CQJ981" s="26"/>
      <c r="CQK981" s="26"/>
      <c r="CQL981" s="26"/>
      <c r="CQM981" s="26"/>
      <c r="CQN981" s="26"/>
      <c r="CQO981" s="26"/>
      <c r="CQP981" s="26"/>
      <c r="CQQ981" s="26"/>
      <c r="CQR981" s="26"/>
      <c r="CQS981" s="26"/>
      <c r="CQT981" s="26"/>
      <c r="CQU981" s="26"/>
      <c r="CQV981" s="26"/>
      <c r="CQW981" s="26"/>
      <c r="CQX981" s="26"/>
      <c r="CQY981" s="26"/>
      <c r="CQZ981" s="26"/>
      <c r="CRA981" s="26"/>
      <c r="CRB981" s="26"/>
      <c r="CRC981" s="26"/>
      <c r="CRD981" s="26"/>
      <c r="CRE981" s="26"/>
      <c r="CRF981" s="26"/>
      <c r="CRG981" s="26"/>
      <c r="CRH981" s="26"/>
      <c r="CRI981" s="26"/>
      <c r="CRJ981" s="26"/>
      <c r="CRK981" s="26"/>
      <c r="CRL981" s="26"/>
      <c r="CRM981" s="26"/>
      <c r="CRN981" s="26"/>
      <c r="CRO981" s="26"/>
      <c r="CRP981" s="26"/>
      <c r="CRQ981" s="26"/>
      <c r="CRR981" s="26"/>
      <c r="CRS981" s="26"/>
      <c r="CRT981" s="26"/>
      <c r="CRU981" s="26"/>
      <c r="CRV981" s="26"/>
      <c r="CRW981" s="26"/>
      <c r="CRX981" s="26"/>
      <c r="CRY981" s="26"/>
      <c r="CRZ981" s="26"/>
      <c r="CSA981" s="26"/>
      <c r="CSB981" s="26"/>
      <c r="CSC981" s="26"/>
      <c r="CSD981" s="26"/>
      <c r="CSE981" s="26"/>
      <c r="CSF981" s="26"/>
      <c r="CSG981" s="26"/>
      <c r="CSH981" s="26"/>
      <c r="CSI981" s="26"/>
      <c r="CSJ981" s="26"/>
      <c r="CSK981" s="26"/>
      <c r="CSL981" s="26"/>
      <c r="CSM981" s="26"/>
      <c r="CSN981" s="26"/>
      <c r="CSO981" s="26"/>
      <c r="CSP981" s="26"/>
      <c r="CSQ981" s="26"/>
      <c r="CSR981" s="26"/>
      <c r="CSS981" s="26"/>
      <c r="CST981" s="26"/>
      <c r="CSU981" s="26"/>
      <c r="CSV981" s="26"/>
      <c r="CSW981" s="26"/>
      <c r="CSX981" s="26"/>
      <c r="CSY981" s="26"/>
      <c r="CSZ981" s="26"/>
      <c r="CTA981" s="26"/>
      <c r="CTB981" s="26"/>
      <c r="CTC981" s="26"/>
      <c r="CTD981" s="26"/>
      <c r="CTE981" s="26"/>
      <c r="CTF981" s="26"/>
      <c r="CTG981" s="26"/>
      <c r="CTH981" s="26"/>
      <c r="CTI981" s="26"/>
      <c r="CTJ981" s="26"/>
      <c r="CTK981" s="26"/>
      <c r="CTL981" s="26"/>
      <c r="CTM981" s="26"/>
      <c r="CTN981" s="26"/>
      <c r="CTO981" s="26"/>
      <c r="CTP981" s="26"/>
      <c r="CTQ981" s="26"/>
      <c r="CTR981" s="26"/>
      <c r="CTS981" s="26"/>
      <c r="CTT981" s="26"/>
      <c r="CTU981" s="26"/>
      <c r="CTV981" s="26"/>
      <c r="CTW981" s="26"/>
      <c r="CTX981" s="26"/>
      <c r="CTY981" s="26"/>
      <c r="CTZ981" s="26"/>
      <c r="CUA981" s="26"/>
      <c r="CUB981" s="26"/>
      <c r="CUC981" s="26"/>
      <c r="CUD981" s="26"/>
      <c r="CUE981" s="26"/>
      <c r="CUF981" s="26"/>
      <c r="CUG981" s="26"/>
      <c r="CUH981" s="26"/>
      <c r="CUI981" s="26"/>
      <c r="CUJ981" s="26"/>
      <c r="CUK981" s="26"/>
      <c r="CUL981" s="26"/>
      <c r="CUM981" s="26"/>
      <c r="CUN981" s="26"/>
      <c r="CUO981" s="26"/>
      <c r="CUP981" s="26"/>
      <c r="CUQ981" s="26"/>
      <c r="CUR981" s="26"/>
      <c r="CUS981" s="26"/>
      <c r="CUT981" s="26"/>
      <c r="CUU981" s="26"/>
      <c r="CUV981" s="26"/>
      <c r="CUW981" s="26"/>
      <c r="CUX981" s="26"/>
      <c r="CUY981" s="26"/>
      <c r="CUZ981" s="26"/>
      <c r="CVA981" s="26"/>
      <c r="CVB981" s="26"/>
      <c r="CVC981" s="26"/>
      <c r="CVD981" s="26"/>
      <c r="CVE981" s="26"/>
      <c r="CVF981" s="26"/>
      <c r="CVG981" s="26"/>
      <c r="CVH981" s="26"/>
      <c r="CVI981" s="26"/>
      <c r="CVJ981" s="26"/>
      <c r="CVK981" s="26"/>
      <c r="CVL981" s="26"/>
      <c r="CVM981" s="26"/>
      <c r="CVN981" s="26"/>
      <c r="CVO981" s="26"/>
      <c r="CVP981" s="26"/>
      <c r="CVQ981" s="26"/>
      <c r="CVR981" s="26"/>
      <c r="CVS981" s="26"/>
      <c r="CVT981" s="26"/>
      <c r="CVU981" s="26"/>
      <c r="CVV981" s="26"/>
      <c r="CVW981" s="26"/>
      <c r="CVX981" s="26"/>
      <c r="CVY981" s="26"/>
      <c r="CVZ981" s="26"/>
      <c r="CWA981" s="26"/>
      <c r="CWB981" s="26"/>
      <c r="CWC981" s="26"/>
      <c r="CWD981" s="26"/>
      <c r="CWE981" s="26"/>
      <c r="CWF981" s="26"/>
      <c r="CWG981" s="26"/>
      <c r="CWH981" s="26"/>
      <c r="CWI981" s="26"/>
      <c r="CWJ981" s="26"/>
      <c r="CWK981" s="26"/>
      <c r="CWL981" s="26"/>
      <c r="CWM981" s="26"/>
      <c r="CWN981" s="26"/>
      <c r="CWO981" s="26"/>
      <c r="CWP981" s="26"/>
      <c r="CWQ981" s="26"/>
      <c r="CWR981" s="26"/>
      <c r="CWS981" s="26"/>
      <c r="CWT981" s="26"/>
      <c r="CWU981" s="26"/>
      <c r="CWV981" s="26"/>
      <c r="CWW981" s="26"/>
      <c r="CWX981" s="26"/>
      <c r="CWY981" s="26"/>
      <c r="CWZ981" s="26"/>
      <c r="CXA981" s="26"/>
      <c r="CXB981" s="26"/>
      <c r="CXC981" s="26"/>
      <c r="CXD981" s="26"/>
      <c r="CXE981" s="26"/>
      <c r="CXF981" s="26"/>
      <c r="CXG981" s="26"/>
      <c r="CXH981" s="26"/>
      <c r="CXI981" s="26"/>
      <c r="CXJ981" s="26"/>
      <c r="CXK981" s="26"/>
      <c r="CXL981" s="26"/>
      <c r="CXM981" s="26"/>
      <c r="CXN981" s="26"/>
      <c r="CXO981" s="26"/>
      <c r="CXP981" s="26"/>
      <c r="CXQ981" s="26"/>
      <c r="CXR981" s="26"/>
      <c r="CXS981" s="26"/>
      <c r="CXT981" s="26"/>
      <c r="CXU981" s="26"/>
      <c r="CXV981" s="26"/>
      <c r="CXW981" s="26"/>
      <c r="CXX981" s="26"/>
      <c r="CXY981" s="26"/>
      <c r="CXZ981" s="26"/>
      <c r="CYA981" s="26"/>
      <c r="CYB981" s="26"/>
      <c r="CYC981" s="26"/>
      <c r="CYD981" s="26"/>
      <c r="CYE981" s="26"/>
      <c r="CYF981" s="26"/>
      <c r="CYG981" s="26"/>
      <c r="CYH981" s="26"/>
      <c r="CYI981" s="26"/>
      <c r="CYJ981" s="26"/>
      <c r="CYK981" s="26"/>
      <c r="CYL981" s="26"/>
      <c r="CYM981" s="26"/>
      <c r="CYN981" s="26"/>
      <c r="CYO981" s="26"/>
      <c r="CYP981" s="26"/>
      <c r="CYQ981" s="26"/>
      <c r="CYR981" s="26"/>
      <c r="CYS981" s="26"/>
      <c r="CYT981" s="26"/>
      <c r="CYU981" s="26"/>
      <c r="CYV981" s="26"/>
      <c r="CYW981" s="26"/>
      <c r="CYX981" s="26"/>
      <c r="CYY981" s="26"/>
      <c r="CYZ981" s="26"/>
      <c r="CZA981" s="26"/>
      <c r="CZB981" s="26"/>
      <c r="CZC981" s="26"/>
      <c r="CZD981" s="26"/>
      <c r="CZE981" s="26"/>
      <c r="CZF981" s="26"/>
      <c r="CZG981" s="26"/>
      <c r="CZH981" s="26"/>
      <c r="CZI981" s="26"/>
      <c r="CZJ981" s="26"/>
      <c r="CZK981" s="26"/>
      <c r="CZL981" s="26"/>
      <c r="CZM981" s="26"/>
      <c r="CZN981" s="26"/>
      <c r="CZO981" s="26"/>
      <c r="CZP981" s="26"/>
      <c r="CZQ981" s="26"/>
      <c r="CZR981" s="26"/>
      <c r="CZS981" s="26"/>
      <c r="CZT981" s="26"/>
      <c r="CZU981" s="26"/>
      <c r="CZV981" s="26"/>
      <c r="CZW981" s="26"/>
      <c r="CZX981" s="26"/>
      <c r="CZY981" s="26"/>
      <c r="CZZ981" s="26"/>
      <c r="DAA981" s="26"/>
      <c r="DAB981" s="26"/>
      <c r="DAC981" s="26"/>
      <c r="DAD981" s="26"/>
      <c r="DAE981" s="26"/>
      <c r="DAF981" s="26"/>
      <c r="DAG981" s="26"/>
      <c r="DAH981" s="26"/>
      <c r="DAI981" s="26"/>
      <c r="DAJ981" s="26"/>
      <c r="DAK981" s="26"/>
      <c r="DAL981" s="26"/>
      <c r="DAM981" s="26"/>
      <c r="DAN981" s="26"/>
      <c r="DAO981" s="26"/>
      <c r="DAP981" s="26"/>
      <c r="DAQ981" s="26"/>
      <c r="DAR981" s="26"/>
      <c r="DAS981" s="26"/>
      <c r="DAT981" s="26"/>
      <c r="DAU981" s="26"/>
      <c r="DAV981" s="26"/>
      <c r="DAW981" s="26"/>
      <c r="DAX981" s="26"/>
      <c r="DAY981" s="26"/>
      <c r="DAZ981" s="26"/>
      <c r="DBA981" s="26"/>
      <c r="DBB981" s="26"/>
      <c r="DBC981" s="26"/>
      <c r="DBD981" s="26"/>
      <c r="DBE981" s="26"/>
      <c r="DBF981" s="26"/>
      <c r="DBG981" s="26"/>
      <c r="DBH981" s="26"/>
      <c r="DBI981" s="26"/>
      <c r="DBJ981" s="26"/>
      <c r="DBK981" s="26"/>
      <c r="DBL981" s="26"/>
      <c r="DBM981" s="26"/>
      <c r="DBN981" s="26"/>
      <c r="DBO981" s="26"/>
      <c r="DBP981" s="26"/>
      <c r="DBQ981" s="26"/>
      <c r="DBR981" s="26"/>
      <c r="DBS981" s="26"/>
      <c r="DBT981" s="26"/>
      <c r="DBU981" s="26"/>
      <c r="DBV981" s="26"/>
      <c r="DBW981" s="26"/>
      <c r="DBX981" s="26"/>
      <c r="DBY981" s="26"/>
      <c r="DBZ981" s="26"/>
      <c r="DCA981" s="26"/>
      <c r="DCB981" s="26"/>
      <c r="DCC981" s="26"/>
      <c r="DCD981" s="26"/>
      <c r="DCE981" s="26"/>
      <c r="DCF981" s="26"/>
      <c r="DCG981" s="26"/>
      <c r="DCH981" s="26"/>
      <c r="DCI981" s="26"/>
      <c r="DCJ981" s="26"/>
      <c r="DCK981" s="26"/>
      <c r="DCL981" s="26"/>
      <c r="DCM981" s="26"/>
      <c r="DCN981" s="26"/>
      <c r="DCO981" s="26"/>
      <c r="DCP981" s="26"/>
      <c r="DCQ981" s="26"/>
      <c r="DCR981" s="26"/>
      <c r="DCS981" s="26"/>
      <c r="DCT981" s="26"/>
      <c r="DCU981" s="26"/>
      <c r="DCV981" s="26"/>
      <c r="DCW981" s="26"/>
      <c r="DCX981" s="26"/>
      <c r="DCY981" s="26"/>
      <c r="DCZ981" s="26"/>
      <c r="DDA981" s="26"/>
      <c r="DDB981" s="26"/>
      <c r="DDC981" s="26"/>
      <c r="DDD981" s="26"/>
      <c r="DDE981" s="26"/>
      <c r="DDF981" s="26"/>
      <c r="DDG981" s="26"/>
      <c r="DDH981" s="26"/>
      <c r="DDI981" s="26"/>
      <c r="DDJ981" s="26"/>
      <c r="DDK981" s="26"/>
      <c r="DDL981" s="26"/>
      <c r="DDM981" s="26"/>
      <c r="DDN981" s="26"/>
      <c r="DDO981" s="26"/>
      <c r="DDP981" s="26"/>
      <c r="DDQ981" s="26"/>
      <c r="DDR981" s="26"/>
      <c r="DDS981" s="26"/>
      <c r="DDT981" s="26"/>
      <c r="DDU981" s="26"/>
      <c r="DDV981" s="26"/>
      <c r="DDW981" s="26"/>
      <c r="DDX981" s="26"/>
      <c r="DDY981" s="26"/>
      <c r="DDZ981" s="26"/>
      <c r="DEA981" s="26"/>
      <c r="DEB981" s="26"/>
      <c r="DEC981" s="26"/>
      <c r="DED981" s="26"/>
      <c r="DEE981" s="26"/>
      <c r="DEF981" s="26"/>
      <c r="DEG981" s="26"/>
      <c r="DEH981" s="26"/>
      <c r="DEI981" s="26"/>
      <c r="DEJ981" s="26"/>
      <c r="DEK981" s="26"/>
      <c r="DEL981" s="26"/>
      <c r="DEM981" s="26"/>
      <c r="DEN981" s="26"/>
      <c r="DEO981" s="26"/>
      <c r="DEP981" s="26"/>
      <c r="DEQ981" s="26"/>
      <c r="DER981" s="26"/>
      <c r="DES981" s="26"/>
      <c r="DET981" s="26"/>
      <c r="DEU981" s="26"/>
      <c r="DEV981" s="26"/>
      <c r="DEW981" s="26"/>
      <c r="DEX981" s="26"/>
      <c r="DEY981" s="26"/>
      <c r="DEZ981" s="26"/>
      <c r="DFA981" s="26"/>
      <c r="DFB981" s="26"/>
      <c r="DFC981" s="26"/>
      <c r="DFD981" s="26"/>
      <c r="DFE981" s="26"/>
      <c r="DFF981" s="26"/>
      <c r="DFG981" s="26"/>
      <c r="DFH981" s="26"/>
      <c r="DFI981" s="26"/>
      <c r="DFJ981" s="26"/>
      <c r="DFK981" s="26"/>
      <c r="DFL981" s="26"/>
      <c r="DFM981" s="26"/>
      <c r="DFN981" s="26"/>
      <c r="DFO981" s="26"/>
      <c r="DFP981" s="26"/>
      <c r="DFQ981" s="26"/>
      <c r="DFR981" s="26"/>
      <c r="DFS981" s="26"/>
      <c r="DFT981" s="26"/>
      <c r="DFU981" s="26"/>
      <c r="DFV981" s="26"/>
      <c r="DFW981" s="26"/>
      <c r="DFX981" s="26"/>
      <c r="DFY981" s="26"/>
      <c r="DFZ981" s="26"/>
      <c r="DGA981" s="26"/>
      <c r="DGB981" s="26"/>
      <c r="DGC981" s="26"/>
      <c r="DGD981" s="26"/>
      <c r="DGE981" s="26"/>
      <c r="DGF981" s="26"/>
      <c r="DGG981" s="26"/>
      <c r="DGH981" s="26"/>
      <c r="DGI981" s="26"/>
      <c r="DGJ981" s="26"/>
      <c r="DGK981" s="26"/>
      <c r="DGL981" s="26"/>
      <c r="DGM981" s="26"/>
      <c r="DGN981" s="26"/>
      <c r="DGO981" s="26"/>
      <c r="DGP981" s="26"/>
      <c r="DGQ981" s="26"/>
      <c r="DGR981" s="26"/>
      <c r="DGS981" s="26"/>
      <c r="DGT981" s="26"/>
      <c r="DGU981" s="26"/>
      <c r="DGV981" s="26"/>
      <c r="DGW981" s="26"/>
      <c r="DGX981" s="26"/>
      <c r="DGY981" s="26"/>
      <c r="DGZ981" s="26"/>
      <c r="DHA981" s="26"/>
      <c r="DHB981" s="26"/>
      <c r="DHC981" s="26"/>
      <c r="DHD981" s="26"/>
      <c r="DHE981" s="26"/>
      <c r="DHF981" s="26"/>
      <c r="DHG981" s="26"/>
      <c r="DHH981" s="26"/>
      <c r="DHI981" s="26"/>
      <c r="DHJ981" s="26"/>
      <c r="DHK981" s="26"/>
      <c r="DHL981" s="26"/>
      <c r="DHM981" s="26"/>
      <c r="DHN981" s="26"/>
      <c r="DHO981" s="26"/>
      <c r="DHP981" s="26"/>
      <c r="DHQ981" s="26"/>
      <c r="DHR981" s="26"/>
      <c r="DHS981" s="26"/>
      <c r="DHT981" s="26"/>
      <c r="DHU981" s="26"/>
      <c r="DHV981" s="26"/>
      <c r="DHW981" s="26"/>
      <c r="DHX981" s="26"/>
      <c r="DHY981" s="26"/>
      <c r="DHZ981" s="26"/>
      <c r="DIA981" s="26"/>
      <c r="DIB981" s="26"/>
      <c r="DIC981" s="26"/>
      <c r="DID981" s="26"/>
      <c r="DIE981" s="26"/>
      <c r="DIF981" s="26"/>
      <c r="DIG981" s="26"/>
      <c r="DIH981" s="26"/>
      <c r="DII981" s="26"/>
      <c r="DIJ981" s="26"/>
      <c r="DIK981" s="26"/>
      <c r="DIL981" s="26"/>
      <c r="DIM981" s="26"/>
      <c r="DIN981" s="26"/>
      <c r="DIO981" s="26"/>
      <c r="DIP981" s="26"/>
      <c r="DIQ981" s="26"/>
      <c r="DIR981" s="26"/>
      <c r="DIS981" s="26"/>
      <c r="DIT981" s="26"/>
      <c r="DIU981" s="26"/>
      <c r="DIV981" s="26"/>
      <c r="DIW981" s="26"/>
      <c r="DIX981" s="26"/>
      <c r="DIY981" s="26"/>
      <c r="DIZ981" s="26"/>
      <c r="DJA981" s="26"/>
      <c r="DJB981" s="26"/>
      <c r="DJC981" s="26"/>
      <c r="DJD981" s="26"/>
      <c r="DJE981" s="26"/>
      <c r="DJF981" s="26"/>
      <c r="DJG981" s="26"/>
      <c r="DJH981" s="26"/>
      <c r="DJI981" s="26"/>
      <c r="DJJ981" s="26"/>
      <c r="DJK981" s="26"/>
      <c r="DJL981" s="26"/>
      <c r="DJM981" s="26"/>
      <c r="DJN981" s="26"/>
      <c r="DJO981" s="26"/>
      <c r="DJP981" s="26"/>
      <c r="DJQ981" s="26"/>
      <c r="DJR981" s="26"/>
      <c r="DJS981" s="26"/>
      <c r="DJT981" s="26"/>
      <c r="DJU981" s="26"/>
      <c r="DJV981" s="26"/>
      <c r="DJW981" s="26"/>
      <c r="DJX981" s="26"/>
      <c r="DJY981" s="26"/>
      <c r="DJZ981" s="26"/>
      <c r="DKA981" s="26"/>
      <c r="DKB981" s="26"/>
      <c r="DKC981" s="26"/>
      <c r="DKD981" s="26"/>
      <c r="DKE981" s="26"/>
      <c r="DKF981" s="26"/>
      <c r="DKG981" s="26"/>
      <c r="DKH981" s="26"/>
      <c r="DKI981" s="26"/>
      <c r="DKJ981" s="26"/>
      <c r="DKK981" s="26"/>
      <c r="DKL981" s="26"/>
      <c r="DKM981" s="26"/>
      <c r="DKN981" s="26"/>
      <c r="DKO981" s="26"/>
      <c r="DKP981" s="26"/>
      <c r="DKQ981" s="26"/>
      <c r="DKR981" s="26"/>
      <c r="DKS981" s="26"/>
      <c r="DKT981" s="26"/>
      <c r="DKU981" s="26"/>
      <c r="DKV981" s="26"/>
      <c r="DKW981" s="26"/>
      <c r="DKX981" s="26"/>
      <c r="DKY981" s="26"/>
      <c r="DKZ981" s="26"/>
      <c r="DLA981" s="26"/>
      <c r="DLB981" s="26"/>
      <c r="DLC981" s="26"/>
      <c r="DLD981" s="26"/>
      <c r="DLE981" s="26"/>
      <c r="DLF981" s="26"/>
      <c r="DLG981" s="26"/>
      <c r="DLH981" s="26"/>
      <c r="DLI981" s="26"/>
      <c r="DLJ981" s="26"/>
      <c r="DLK981" s="26"/>
      <c r="DLL981" s="26"/>
      <c r="DLM981" s="26"/>
      <c r="DLN981" s="26"/>
      <c r="DLO981" s="26"/>
      <c r="DLP981" s="26"/>
      <c r="DLQ981" s="26"/>
      <c r="DLR981" s="26"/>
      <c r="DLS981" s="26"/>
      <c r="DLT981" s="26"/>
      <c r="DLU981" s="26"/>
      <c r="DLV981" s="26"/>
      <c r="DLW981" s="26"/>
      <c r="DLX981" s="26"/>
      <c r="DLY981" s="26"/>
      <c r="DLZ981" s="26"/>
      <c r="DMA981" s="26"/>
      <c r="DMB981" s="26"/>
      <c r="DMC981" s="26"/>
      <c r="DMD981" s="26"/>
      <c r="DME981" s="26"/>
      <c r="DMF981" s="26"/>
      <c r="DMG981" s="26"/>
      <c r="DMH981" s="26"/>
      <c r="DMI981" s="26"/>
      <c r="DMJ981" s="26"/>
      <c r="DMK981" s="26"/>
      <c r="DML981" s="26"/>
      <c r="DMM981" s="26"/>
      <c r="DMN981" s="26"/>
      <c r="DMO981" s="26"/>
      <c r="DMP981" s="26"/>
      <c r="DMQ981" s="26"/>
      <c r="DMR981" s="26"/>
      <c r="DMS981" s="26"/>
      <c r="DMT981" s="26"/>
      <c r="DMU981" s="26"/>
      <c r="DMV981" s="26"/>
      <c r="DMW981" s="26"/>
      <c r="DMX981" s="26"/>
      <c r="DMY981" s="26"/>
      <c r="DMZ981" s="26"/>
      <c r="DNA981" s="26"/>
      <c r="DNB981" s="26"/>
      <c r="DNC981" s="26"/>
      <c r="DND981" s="26"/>
      <c r="DNE981" s="26"/>
      <c r="DNF981" s="26"/>
      <c r="DNG981" s="26"/>
      <c r="DNH981" s="26"/>
      <c r="DNI981" s="26"/>
      <c r="DNJ981" s="26"/>
      <c r="DNK981" s="26"/>
      <c r="DNL981" s="26"/>
      <c r="DNM981" s="26"/>
      <c r="DNN981" s="26"/>
      <c r="DNO981" s="26"/>
      <c r="DNP981" s="26"/>
      <c r="DNQ981" s="26"/>
      <c r="DNR981" s="26"/>
      <c r="DNS981" s="26"/>
      <c r="DNT981" s="26"/>
      <c r="DNU981" s="26"/>
      <c r="DNV981" s="26"/>
      <c r="DNW981" s="26"/>
      <c r="DNX981" s="26"/>
      <c r="DNY981" s="26"/>
      <c r="DNZ981" s="26"/>
      <c r="DOA981" s="26"/>
      <c r="DOB981" s="26"/>
      <c r="DOC981" s="26"/>
      <c r="DOD981" s="26"/>
      <c r="DOE981" s="26"/>
      <c r="DOF981" s="26"/>
      <c r="DOG981" s="26"/>
      <c r="DOH981" s="26"/>
      <c r="DOI981" s="26"/>
      <c r="DOJ981" s="26"/>
      <c r="DOK981" s="26"/>
      <c r="DOL981" s="26"/>
      <c r="DOM981" s="26"/>
      <c r="DON981" s="26"/>
      <c r="DOO981" s="26"/>
      <c r="DOP981" s="26"/>
      <c r="DOQ981" s="26"/>
      <c r="DOR981" s="26"/>
      <c r="DOS981" s="26"/>
      <c r="DOT981" s="26"/>
      <c r="DOU981" s="26"/>
      <c r="DOV981" s="26"/>
      <c r="DOW981" s="26"/>
      <c r="DOX981" s="26"/>
      <c r="DOY981" s="26"/>
      <c r="DOZ981" s="26"/>
      <c r="DPA981" s="26"/>
      <c r="DPB981" s="26"/>
      <c r="DPC981" s="26"/>
      <c r="DPD981" s="26"/>
      <c r="DPE981" s="26"/>
      <c r="DPF981" s="26"/>
      <c r="DPG981" s="26"/>
      <c r="DPH981" s="26"/>
      <c r="DPI981" s="26"/>
      <c r="DPJ981" s="26"/>
      <c r="DPK981" s="26"/>
      <c r="DPL981" s="26"/>
      <c r="DPM981" s="26"/>
      <c r="DPN981" s="26"/>
      <c r="DPO981" s="26"/>
      <c r="DPP981" s="26"/>
      <c r="DPQ981" s="26"/>
      <c r="DPR981" s="26"/>
      <c r="DPS981" s="26"/>
      <c r="DPT981" s="26"/>
      <c r="DPU981" s="26"/>
      <c r="DPV981" s="26"/>
      <c r="DPW981" s="26"/>
      <c r="DPX981" s="26"/>
      <c r="DPY981" s="26"/>
      <c r="DPZ981" s="26"/>
      <c r="DQA981" s="26"/>
      <c r="DQB981" s="26"/>
      <c r="DQC981" s="26"/>
      <c r="DQD981" s="26"/>
      <c r="DQE981" s="26"/>
      <c r="DQF981" s="26"/>
      <c r="DQG981" s="26"/>
      <c r="DQH981" s="26"/>
      <c r="DQI981" s="26"/>
      <c r="DQJ981" s="26"/>
      <c r="DQK981" s="26"/>
      <c r="DQL981" s="26"/>
      <c r="DQM981" s="26"/>
      <c r="DQN981" s="26"/>
      <c r="DQO981" s="26"/>
      <c r="DQP981" s="26"/>
      <c r="DQQ981" s="26"/>
      <c r="DQR981" s="26"/>
      <c r="DQS981" s="26"/>
      <c r="DQT981" s="26"/>
      <c r="DQU981" s="26"/>
      <c r="DQV981" s="26"/>
      <c r="DQW981" s="26"/>
      <c r="DQX981" s="26"/>
      <c r="DQY981" s="26"/>
      <c r="DQZ981" s="26"/>
      <c r="DRA981" s="26"/>
      <c r="DRB981" s="26"/>
      <c r="DRC981" s="26"/>
      <c r="DRD981" s="26"/>
      <c r="DRE981" s="26"/>
      <c r="DRF981" s="26"/>
      <c r="DRG981" s="26"/>
      <c r="DRH981" s="26"/>
      <c r="DRI981" s="26"/>
      <c r="DRJ981" s="26"/>
      <c r="DRK981" s="26"/>
      <c r="DRL981" s="26"/>
      <c r="DRM981" s="26"/>
      <c r="DRN981" s="26"/>
      <c r="DRO981" s="26"/>
      <c r="DRP981" s="26"/>
      <c r="DRQ981" s="26"/>
      <c r="DRR981" s="26"/>
      <c r="DRS981" s="26"/>
      <c r="DRT981" s="26"/>
      <c r="DRU981" s="26"/>
      <c r="DRV981" s="26"/>
      <c r="DRW981" s="26"/>
      <c r="DRX981" s="26"/>
      <c r="DRY981" s="26"/>
      <c r="DRZ981" s="26"/>
      <c r="DSA981" s="26"/>
      <c r="DSB981" s="26"/>
      <c r="DSC981" s="26"/>
      <c r="DSD981" s="26"/>
      <c r="DSE981" s="26"/>
      <c r="DSF981" s="26"/>
      <c r="DSG981" s="26"/>
      <c r="DSH981" s="26"/>
      <c r="DSI981" s="26"/>
      <c r="DSJ981" s="26"/>
      <c r="DSK981" s="26"/>
      <c r="DSL981" s="26"/>
      <c r="DSM981" s="26"/>
      <c r="DSN981" s="26"/>
      <c r="DSO981" s="26"/>
      <c r="DSP981" s="26"/>
      <c r="DSQ981" s="26"/>
      <c r="DSR981" s="26"/>
      <c r="DSS981" s="26"/>
      <c r="DST981" s="26"/>
      <c r="DSU981" s="26"/>
      <c r="DSV981" s="26"/>
      <c r="DSW981" s="26"/>
      <c r="DSX981" s="26"/>
      <c r="DSY981" s="26"/>
      <c r="DSZ981" s="26"/>
      <c r="DTA981" s="26"/>
      <c r="DTB981" s="26"/>
      <c r="DTC981" s="26"/>
      <c r="DTD981" s="26"/>
      <c r="DTE981" s="26"/>
      <c r="DTF981" s="26"/>
      <c r="DTG981" s="26"/>
      <c r="DTH981" s="26"/>
      <c r="DTI981" s="26"/>
      <c r="DTJ981" s="26"/>
      <c r="DTK981" s="26"/>
      <c r="DTL981" s="26"/>
      <c r="DTM981" s="26"/>
      <c r="DTN981" s="26"/>
      <c r="DTO981" s="26"/>
      <c r="DTP981" s="26"/>
      <c r="DTQ981" s="26"/>
      <c r="DTR981" s="26"/>
      <c r="DTS981" s="26"/>
      <c r="DTT981" s="26"/>
      <c r="DTU981" s="26"/>
      <c r="DTV981" s="26"/>
      <c r="DTW981" s="26"/>
      <c r="DTX981" s="26"/>
      <c r="DTY981" s="26"/>
      <c r="DTZ981" s="26"/>
      <c r="DUA981" s="26"/>
      <c r="DUB981" s="26"/>
      <c r="DUC981" s="26"/>
      <c r="DUD981" s="26"/>
      <c r="DUE981" s="26"/>
      <c r="DUF981" s="26"/>
      <c r="DUG981" s="26"/>
      <c r="DUH981" s="26"/>
      <c r="DUI981" s="26"/>
      <c r="DUJ981" s="26"/>
      <c r="DUK981" s="26"/>
      <c r="DUL981" s="26"/>
      <c r="DUM981" s="26"/>
      <c r="DUN981" s="26"/>
      <c r="DUO981" s="26"/>
      <c r="DUP981" s="26"/>
      <c r="DUQ981" s="26"/>
      <c r="DUR981" s="26"/>
      <c r="DUS981" s="26"/>
      <c r="DUT981" s="26"/>
      <c r="DUU981" s="26"/>
      <c r="DUV981" s="26"/>
      <c r="DUW981" s="26"/>
      <c r="DUX981" s="26"/>
      <c r="DUY981" s="26"/>
      <c r="DUZ981" s="26"/>
      <c r="DVA981" s="26"/>
      <c r="DVB981" s="26"/>
      <c r="DVC981" s="26"/>
      <c r="DVD981" s="26"/>
      <c r="DVE981" s="26"/>
      <c r="DVF981" s="26"/>
      <c r="DVG981" s="26"/>
      <c r="DVH981" s="26"/>
      <c r="DVI981" s="26"/>
      <c r="DVJ981" s="26"/>
      <c r="DVK981" s="26"/>
      <c r="DVL981" s="26"/>
      <c r="DVM981" s="26"/>
      <c r="DVN981" s="26"/>
      <c r="DVO981" s="26"/>
      <c r="DVP981" s="26"/>
      <c r="DVQ981" s="26"/>
      <c r="DVR981" s="26"/>
      <c r="DVS981" s="26"/>
      <c r="DVT981" s="26"/>
      <c r="DVU981" s="26"/>
      <c r="DVV981" s="26"/>
      <c r="DVW981" s="26"/>
      <c r="DVX981" s="26"/>
      <c r="DVY981" s="26"/>
      <c r="DVZ981" s="26"/>
      <c r="DWA981" s="26"/>
      <c r="DWB981" s="26"/>
      <c r="DWC981" s="26"/>
      <c r="DWD981" s="26"/>
      <c r="DWE981" s="26"/>
      <c r="DWF981" s="26"/>
      <c r="DWG981" s="26"/>
      <c r="DWH981" s="26"/>
      <c r="DWI981" s="26"/>
      <c r="DWJ981" s="26"/>
      <c r="DWK981" s="26"/>
      <c r="DWL981" s="26"/>
      <c r="DWM981" s="26"/>
      <c r="DWN981" s="26"/>
      <c r="DWO981" s="26"/>
      <c r="DWP981" s="26"/>
      <c r="DWQ981" s="26"/>
      <c r="DWR981" s="26"/>
      <c r="DWS981" s="26"/>
      <c r="DWT981" s="26"/>
      <c r="DWU981" s="26"/>
      <c r="DWV981" s="26"/>
      <c r="DWW981" s="26"/>
      <c r="DWX981" s="26"/>
      <c r="DWY981" s="26"/>
      <c r="DWZ981" s="26"/>
      <c r="DXA981" s="26"/>
      <c r="DXB981" s="26"/>
      <c r="DXC981" s="26"/>
      <c r="DXD981" s="26"/>
      <c r="DXE981" s="26"/>
      <c r="DXF981" s="26"/>
      <c r="DXG981" s="26"/>
      <c r="DXH981" s="26"/>
      <c r="DXI981" s="26"/>
      <c r="DXJ981" s="26"/>
      <c r="DXK981" s="26"/>
      <c r="DXL981" s="26"/>
      <c r="DXM981" s="26"/>
      <c r="DXN981" s="26"/>
      <c r="DXO981" s="26"/>
      <c r="DXP981" s="26"/>
      <c r="DXQ981" s="26"/>
      <c r="DXR981" s="26"/>
      <c r="DXS981" s="26"/>
      <c r="DXT981" s="26"/>
      <c r="DXU981" s="26"/>
      <c r="DXV981" s="26"/>
      <c r="DXW981" s="26"/>
      <c r="DXX981" s="26"/>
      <c r="DXY981" s="26"/>
      <c r="DXZ981" s="26"/>
      <c r="DYA981" s="26"/>
      <c r="DYB981" s="26"/>
      <c r="DYC981" s="26"/>
      <c r="DYD981" s="26"/>
      <c r="DYE981" s="26"/>
      <c r="DYF981" s="26"/>
      <c r="DYG981" s="26"/>
      <c r="DYH981" s="26"/>
      <c r="DYI981" s="26"/>
      <c r="DYJ981" s="26"/>
      <c r="DYK981" s="26"/>
      <c r="DYL981" s="26"/>
      <c r="DYM981" s="26"/>
      <c r="DYN981" s="26"/>
      <c r="DYO981" s="26"/>
      <c r="DYP981" s="26"/>
      <c r="DYQ981" s="26"/>
      <c r="DYR981" s="26"/>
      <c r="DYS981" s="26"/>
      <c r="DYT981" s="26"/>
      <c r="DYU981" s="26"/>
      <c r="DYV981" s="26"/>
      <c r="DYW981" s="26"/>
      <c r="DYX981" s="26"/>
      <c r="DYY981" s="26"/>
      <c r="DYZ981" s="26"/>
      <c r="DZA981" s="26"/>
      <c r="DZB981" s="26"/>
      <c r="DZC981" s="26"/>
      <c r="DZD981" s="26"/>
      <c r="DZE981" s="26"/>
      <c r="DZF981" s="26"/>
      <c r="DZG981" s="26"/>
      <c r="DZH981" s="26"/>
      <c r="DZI981" s="26"/>
      <c r="DZJ981" s="26"/>
      <c r="DZK981" s="26"/>
      <c r="DZL981" s="26"/>
      <c r="DZM981" s="26"/>
      <c r="DZN981" s="26"/>
      <c r="DZO981" s="26"/>
      <c r="DZP981" s="26"/>
      <c r="DZQ981" s="26"/>
      <c r="DZR981" s="26"/>
      <c r="DZS981" s="26"/>
      <c r="DZT981" s="26"/>
      <c r="DZU981" s="26"/>
      <c r="DZV981" s="26"/>
      <c r="DZW981" s="26"/>
      <c r="DZX981" s="26"/>
      <c r="DZY981" s="26"/>
      <c r="DZZ981" s="26"/>
      <c r="EAA981" s="26"/>
      <c r="EAB981" s="26"/>
      <c r="EAC981" s="26"/>
      <c r="EAD981" s="26"/>
      <c r="EAE981" s="26"/>
      <c r="EAF981" s="26"/>
      <c r="EAG981" s="26"/>
      <c r="EAH981" s="26"/>
      <c r="EAI981" s="26"/>
      <c r="EAJ981" s="26"/>
      <c r="EAK981" s="26"/>
      <c r="EAL981" s="26"/>
      <c r="EAM981" s="26"/>
      <c r="EAN981" s="26"/>
      <c r="EAO981" s="26"/>
      <c r="EAP981" s="26"/>
      <c r="EAQ981" s="26"/>
      <c r="EAR981" s="26"/>
      <c r="EAS981" s="26"/>
      <c r="EAT981" s="26"/>
      <c r="EAU981" s="26"/>
      <c r="EAV981" s="26"/>
      <c r="EAW981" s="26"/>
      <c r="EAX981" s="26"/>
      <c r="EAY981" s="26"/>
      <c r="EAZ981" s="26"/>
      <c r="EBA981" s="26"/>
      <c r="EBB981" s="26"/>
      <c r="EBC981" s="26"/>
      <c r="EBD981" s="26"/>
      <c r="EBE981" s="26"/>
      <c r="EBF981" s="26"/>
      <c r="EBG981" s="26"/>
      <c r="EBH981" s="26"/>
      <c r="EBI981" s="26"/>
      <c r="EBJ981" s="26"/>
      <c r="EBK981" s="26"/>
      <c r="EBL981" s="26"/>
      <c r="EBM981" s="26"/>
      <c r="EBN981" s="26"/>
      <c r="EBO981" s="26"/>
      <c r="EBP981" s="26"/>
      <c r="EBQ981" s="26"/>
      <c r="EBR981" s="26"/>
      <c r="EBS981" s="26"/>
      <c r="EBT981" s="26"/>
      <c r="EBU981" s="26"/>
      <c r="EBV981" s="26"/>
      <c r="EBW981" s="26"/>
      <c r="EBX981" s="26"/>
      <c r="EBY981" s="26"/>
      <c r="EBZ981" s="26"/>
      <c r="ECA981" s="26"/>
      <c r="ECB981" s="26"/>
      <c r="ECC981" s="26"/>
      <c r="ECD981" s="26"/>
      <c r="ECE981" s="26"/>
      <c r="ECF981" s="26"/>
      <c r="ECG981" s="26"/>
      <c r="ECH981" s="26"/>
      <c r="ECI981" s="26"/>
      <c r="ECJ981" s="26"/>
      <c r="ECK981" s="26"/>
      <c r="ECL981" s="26"/>
      <c r="ECM981" s="26"/>
      <c r="ECN981" s="26"/>
      <c r="ECO981" s="26"/>
      <c r="ECP981" s="26"/>
      <c r="ECQ981" s="26"/>
      <c r="ECR981" s="26"/>
      <c r="ECS981" s="26"/>
      <c r="ECT981" s="26"/>
      <c r="ECU981" s="26"/>
      <c r="ECV981" s="26"/>
      <c r="ECW981" s="26"/>
      <c r="ECX981" s="26"/>
      <c r="ECY981" s="26"/>
      <c r="ECZ981" s="26"/>
      <c r="EDA981" s="26"/>
      <c r="EDB981" s="26"/>
      <c r="EDC981" s="26"/>
      <c r="EDD981" s="26"/>
      <c r="EDE981" s="26"/>
      <c r="EDF981" s="26"/>
      <c r="EDG981" s="26"/>
      <c r="EDH981" s="26"/>
      <c r="EDI981" s="26"/>
      <c r="EDJ981" s="26"/>
      <c r="EDK981" s="26"/>
      <c r="EDL981" s="26"/>
      <c r="EDM981" s="26"/>
      <c r="EDN981" s="26"/>
      <c r="EDO981" s="26"/>
      <c r="EDP981" s="26"/>
      <c r="EDQ981" s="26"/>
      <c r="EDR981" s="26"/>
      <c r="EDS981" s="26"/>
      <c r="EDT981" s="26"/>
      <c r="EDU981" s="26"/>
      <c r="EDV981" s="26"/>
      <c r="EDW981" s="26"/>
      <c r="EDX981" s="26"/>
      <c r="EDY981" s="26"/>
      <c r="EDZ981" s="26"/>
      <c r="EEA981" s="26"/>
      <c r="EEB981" s="26"/>
      <c r="EEC981" s="26"/>
      <c r="EED981" s="26"/>
      <c r="EEE981" s="26"/>
      <c r="EEF981" s="26"/>
      <c r="EEG981" s="26"/>
      <c r="EEH981" s="26"/>
      <c r="EEI981" s="26"/>
      <c r="EEJ981" s="26"/>
      <c r="EEK981" s="26"/>
      <c r="EEL981" s="26"/>
      <c r="EEM981" s="26"/>
      <c r="EEN981" s="26"/>
      <c r="EEO981" s="26"/>
      <c r="EEP981" s="26"/>
      <c r="EEQ981" s="26"/>
      <c r="EER981" s="26"/>
      <c r="EES981" s="26"/>
      <c r="EET981" s="26"/>
      <c r="EEU981" s="26"/>
      <c r="EEV981" s="26"/>
      <c r="EEW981" s="26"/>
      <c r="EEX981" s="26"/>
      <c r="EEY981" s="26"/>
      <c r="EEZ981" s="26"/>
      <c r="EFA981" s="26"/>
      <c r="EFB981" s="26"/>
      <c r="EFC981" s="26"/>
      <c r="EFD981" s="26"/>
      <c r="EFE981" s="26"/>
      <c r="EFF981" s="26"/>
      <c r="EFG981" s="26"/>
      <c r="EFH981" s="26"/>
      <c r="EFI981" s="26"/>
      <c r="EFJ981" s="26"/>
      <c r="EFK981" s="26"/>
      <c r="EFL981" s="26"/>
      <c r="EFM981" s="26"/>
      <c r="EFN981" s="26"/>
      <c r="EFO981" s="26"/>
      <c r="EFP981" s="26"/>
      <c r="EFQ981" s="26"/>
      <c r="EFR981" s="26"/>
      <c r="EFS981" s="26"/>
      <c r="EFT981" s="26"/>
      <c r="EFU981" s="26"/>
      <c r="EFV981" s="26"/>
      <c r="EFW981" s="26"/>
      <c r="EFX981" s="26"/>
      <c r="EFY981" s="26"/>
      <c r="EFZ981" s="26"/>
      <c r="EGA981" s="26"/>
      <c r="EGB981" s="26"/>
      <c r="EGC981" s="26"/>
      <c r="EGD981" s="26"/>
      <c r="EGE981" s="26"/>
      <c r="EGF981" s="26"/>
      <c r="EGG981" s="26"/>
      <c r="EGH981" s="26"/>
      <c r="EGI981" s="26"/>
      <c r="EGJ981" s="26"/>
      <c r="EGK981" s="26"/>
      <c r="EGL981" s="26"/>
      <c r="EGM981" s="26"/>
      <c r="EGN981" s="26"/>
      <c r="EGO981" s="26"/>
      <c r="EGP981" s="26"/>
      <c r="EGQ981" s="26"/>
      <c r="EGR981" s="26"/>
      <c r="EGS981" s="26"/>
      <c r="EGT981" s="26"/>
      <c r="EGU981" s="26"/>
      <c r="EGV981" s="26"/>
      <c r="EGW981" s="26"/>
      <c r="EGX981" s="26"/>
      <c r="EGY981" s="26"/>
      <c r="EGZ981" s="26"/>
      <c r="EHA981" s="26"/>
      <c r="EHB981" s="26"/>
      <c r="EHC981" s="26"/>
      <c r="EHD981" s="26"/>
      <c r="EHE981" s="26"/>
      <c r="EHF981" s="26"/>
      <c r="EHG981" s="26"/>
      <c r="EHH981" s="26"/>
      <c r="EHI981" s="26"/>
      <c r="EHJ981" s="26"/>
      <c r="EHK981" s="26"/>
      <c r="EHL981" s="26"/>
      <c r="EHM981" s="26"/>
      <c r="EHN981" s="26"/>
      <c r="EHO981" s="26"/>
      <c r="EHP981" s="26"/>
      <c r="EHQ981" s="26"/>
      <c r="EHR981" s="26"/>
      <c r="EHS981" s="26"/>
      <c r="EHT981" s="26"/>
      <c r="EHU981" s="26"/>
      <c r="EHV981" s="26"/>
      <c r="EHW981" s="26"/>
      <c r="EHX981" s="26"/>
      <c r="EHY981" s="26"/>
      <c r="EHZ981" s="26"/>
      <c r="EIA981" s="26"/>
      <c r="EIB981" s="26"/>
      <c r="EIC981" s="26"/>
      <c r="EID981" s="26"/>
      <c r="EIE981" s="26"/>
      <c r="EIF981" s="26"/>
      <c r="EIG981" s="26"/>
      <c r="EIH981" s="26"/>
      <c r="EII981" s="26"/>
      <c r="EIJ981" s="26"/>
      <c r="EIK981" s="26"/>
      <c r="EIL981" s="26"/>
      <c r="EIM981" s="26"/>
      <c r="EIN981" s="26"/>
      <c r="EIO981" s="26"/>
      <c r="EIP981" s="26"/>
      <c r="EIQ981" s="26"/>
      <c r="EIR981" s="26"/>
      <c r="EIS981" s="26"/>
      <c r="EIT981" s="26"/>
      <c r="EIU981" s="26"/>
      <c r="EIV981" s="26"/>
      <c r="EIW981" s="26"/>
      <c r="EIX981" s="26"/>
      <c r="EIY981" s="26"/>
      <c r="EIZ981" s="26"/>
      <c r="EJA981" s="26"/>
      <c r="EJB981" s="26"/>
      <c r="EJC981" s="26"/>
      <c r="EJD981" s="26"/>
      <c r="EJE981" s="26"/>
      <c r="EJF981" s="26"/>
      <c r="EJG981" s="26"/>
      <c r="EJH981" s="26"/>
      <c r="EJI981" s="26"/>
      <c r="EJJ981" s="26"/>
      <c r="EJK981" s="26"/>
      <c r="EJL981" s="26"/>
      <c r="EJM981" s="26"/>
      <c r="EJN981" s="26"/>
      <c r="EJO981" s="26"/>
      <c r="EJP981" s="26"/>
      <c r="EJQ981" s="26"/>
      <c r="EJR981" s="26"/>
      <c r="EJS981" s="26"/>
      <c r="EJT981" s="26"/>
      <c r="EJU981" s="26"/>
      <c r="EJV981" s="26"/>
      <c r="EJW981" s="26"/>
      <c r="EJX981" s="26"/>
      <c r="EJY981" s="26"/>
      <c r="EJZ981" s="26"/>
      <c r="EKA981" s="26"/>
      <c r="EKB981" s="26"/>
      <c r="EKC981" s="26"/>
      <c r="EKD981" s="26"/>
      <c r="EKE981" s="26"/>
      <c r="EKF981" s="26"/>
      <c r="EKG981" s="26"/>
      <c r="EKH981" s="26"/>
      <c r="EKI981" s="26"/>
      <c r="EKJ981" s="26"/>
      <c r="EKK981" s="26"/>
      <c r="EKL981" s="26"/>
      <c r="EKM981" s="26"/>
      <c r="EKN981" s="26"/>
      <c r="EKO981" s="26"/>
      <c r="EKP981" s="26"/>
      <c r="EKQ981" s="26"/>
      <c r="EKR981" s="26"/>
      <c r="EKS981" s="26"/>
      <c r="EKT981" s="26"/>
      <c r="EKU981" s="26"/>
      <c r="EKV981" s="26"/>
      <c r="EKW981" s="26"/>
      <c r="EKX981" s="26"/>
      <c r="EKY981" s="26"/>
      <c r="EKZ981" s="26"/>
      <c r="ELA981" s="26"/>
      <c r="ELB981" s="26"/>
      <c r="ELC981" s="26"/>
      <c r="ELD981" s="26"/>
      <c r="ELE981" s="26"/>
      <c r="ELF981" s="26"/>
      <c r="ELG981" s="26"/>
      <c r="ELH981" s="26"/>
      <c r="ELI981" s="26"/>
      <c r="ELJ981" s="26"/>
      <c r="ELK981" s="26"/>
      <c r="ELL981" s="26"/>
      <c r="ELM981" s="26"/>
      <c r="ELN981" s="26"/>
      <c r="ELO981" s="26"/>
      <c r="ELP981" s="26"/>
      <c r="ELQ981" s="26"/>
      <c r="ELR981" s="26"/>
      <c r="ELS981" s="26"/>
      <c r="ELT981" s="26"/>
      <c r="ELU981" s="26"/>
      <c r="ELV981" s="26"/>
      <c r="ELW981" s="26"/>
      <c r="ELX981" s="26"/>
      <c r="ELY981" s="26"/>
      <c r="ELZ981" s="26"/>
      <c r="EMA981" s="26"/>
      <c r="EMB981" s="26"/>
      <c r="EMC981" s="26"/>
      <c r="EMD981" s="26"/>
      <c r="EME981" s="26"/>
      <c r="EMF981" s="26"/>
      <c r="EMG981" s="26"/>
      <c r="EMH981" s="26"/>
      <c r="EMI981" s="26"/>
      <c r="EMJ981" s="26"/>
      <c r="EMK981" s="26"/>
      <c r="EML981" s="26"/>
      <c r="EMM981" s="26"/>
      <c r="EMN981" s="26"/>
      <c r="EMO981" s="26"/>
      <c r="EMP981" s="26"/>
      <c r="EMQ981" s="26"/>
      <c r="EMR981" s="26"/>
      <c r="EMS981" s="26"/>
      <c r="EMT981" s="26"/>
      <c r="EMU981" s="26"/>
      <c r="EMV981" s="26"/>
      <c r="EMW981" s="26"/>
      <c r="EMX981" s="26"/>
      <c r="EMY981" s="26"/>
      <c r="EMZ981" s="26"/>
      <c r="ENA981" s="26"/>
      <c r="ENB981" s="26"/>
      <c r="ENC981" s="26"/>
      <c r="END981" s="26"/>
      <c r="ENE981" s="26"/>
      <c r="ENF981" s="26"/>
      <c r="ENG981" s="26"/>
      <c r="ENH981" s="26"/>
      <c r="ENI981" s="26"/>
      <c r="ENJ981" s="26"/>
      <c r="ENK981" s="26"/>
      <c r="ENL981" s="26"/>
      <c r="ENM981" s="26"/>
      <c r="ENN981" s="26"/>
      <c r="ENO981" s="26"/>
      <c r="ENP981" s="26"/>
      <c r="ENQ981" s="26"/>
      <c r="ENR981" s="26"/>
      <c r="ENS981" s="26"/>
      <c r="ENT981" s="26"/>
      <c r="ENU981" s="26"/>
      <c r="ENV981" s="26"/>
      <c r="ENW981" s="26"/>
      <c r="ENX981" s="26"/>
      <c r="ENY981" s="26"/>
      <c r="ENZ981" s="26"/>
      <c r="EOA981" s="26"/>
      <c r="EOB981" s="26"/>
      <c r="EOC981" s="26"/>
      <c r="EOD981" s="26"/>
      <c r="EOE981" s="26"/>
      <c r="EOF981" s="26"/>
      <c r="EOG981" s="26"/>
      <c r="EOH981" s="26"/>
      <c r="EOI981" s="26"/>
      <c r="EOJ981" s="26"/>
      <c r="EOK981" s="26"/>
      <c r="EOL981" s="26"/>
      <c r="EOM981" s="26"/>
      <c r="EON981" s="26"/>
      <c r="EOO981" s="26"/>
      <c r="EOP981" s="26"/>
      <c r="EOQ981" s="26"/>
      <c r="EOR981" s="26"/>
      <c r="EOS981" s="26"/>
      <c r="EOT981" s="26"/>
      <c r="EOU981" s="26"/>
      <c r="EOV981" s="26"/>
      <c r="EOW981" s="26"/>
      <c r="EOX981" s="26"/>
      <c r="EOY981" s="26"/>
      <c r="EOZ981" s="26"/>
      <c r="EPA981" s="26"/>
      <c r="EPB981" s="26"/>
      <c r="EPC981" s="26"/>
      <c r="EPD981" s="26"/>
      <c r="EPE981" s="26"/>
      <c r="EPF981" s="26"/>
      <c r="EPG981" s="26"/>
      <c r="EPH981" s="26"/>
      <c r="EPI981" s="26"/>
      <c r="EPJ981" s="26"/>
      <c r="EPK981" s="26"/>
      <c r="EPL981" s="26"/>
      <c r="EPM981" s="26"/>
      <c r="EPN981" s="26"/>
      <c r="EPO981" s="26"/>
      <c r="EPP981" s="26"/>
      <c r="EPQ981" s="26"/>
      <c r="EPR981" s="26"/>
      <c r="EPS981" s="26"/>
      <c r="EPT981" s="26"/>
      <c r="EPU981" s="26"/>
      <c r="EPV981" s="26"/>
      <c r="EPW981" s="26"/>
      <c r="EPX981" s="26"/>
      <c r="EPY981" s="26"/>
      <c r="EPZ981" s="26"/>
      <c r="EQA981" s="26"/>
      <c r="EQB981" s="26"/>
      <c r="EQC981" s="26"/>
      <c r="EQD981" s="26"/>
      <c r="EQE981" s="26"/>
      <c r="EQF981" s="26"/>
      <c r="EQG981" s="26"/>
      <c r="EQH981" s="26"/>
      <c r="EQI981" s="26"/>
      <c r="EQJ981" s="26"/>
      <c r="EQK981" s="26"/>
      <c r="EQL981" s="26"/>
      <c r="EQM981" s="26"/>
      <c r="EQN981" s="26"/>
      <c r="EQO981" s="26"/>
      <c r="EQP981" s="26"/>
      <c r="EQQ981" s="26"/>
      <c r="EQR981" s="26"/>
      <c r="EQS981" s="26"/>
      <c r="EQT981" s="26"/>
      <c r="EQU981" s="26"/>
      <c r="EQV981" s="26"/>
      <c r="EQW981" s="26"/>
      <c r="EQX981" s="26"/>
      <c r="EQY981" s="26"/>
      <c r="EQZ981" s="26"/>
      <c r="ERA981" s="26"/>
      <c r="ERB981" s="26"/>
      <c r="ERC981" s="26"/>
      <c r="ERD981" s="26"/>
      <c r="ERE981" s="26"/>
      <c r="ERF981" s="26"/>
      <c r="ERG981" s="26"/>
      <c r="ERH981" s="26"/>
      <c r="ERI981" s="26"/>
      <c r="ERJ981" s="26"/>
      <c r="ERK981" s="26"/>
      <c r="ERL981" s="26"/>
      <c r="ERM981" s="26"/>
      <c r="ERN981" s="26"/>
      <c r="ERO981" s="26"/>
      <c r="ERP981" s="26"/>
      <c r="ERQ981" s="26"/>
      <c r="ERR981" s="26"/>
      <c r="ERS981" s="26"/>
      <c r="ERT981" s="26"/>
      <c r="ERU981" s="26"/>
      <c r="ERV981" s="26"/>
      <c r="ERW981" s="26"/>
      <c r="ERX981" s="26"/>
      <c r="ERY981" s="26"/>
      <c r="ERZ981" s="26"/>
      <c r="ESA981" s="26"/>
      <c r="ESB981" s="26"/>
      <c r="ESC981" s="26"/>
      <c r="ESD981" s="26"/>
      <c r="ESE981" s="26"/>
      <c r="ESF981" s="26"/>
      <c r="ESG981" s="26"/>
      <c r="ESH981" s="26"/>
      <c r="ESI981" s="26"/>
      <c r="ESJ981" s="26"/>
      <c r="ESK981" s="26"/>
      <c r="ESL981" s="26"/>
      <c r="ESM981" s="26"/>
      <c r="ESN981" s="26"/>
      <c r="ESO981" s="26"/>
      <c r="ESP981" s="26"/>
      <c r="ESQ981" s="26"/>
      <c r="ESR981" s="26"/>
      <c r="ESS981" s="26"/>
      <c r="EST981" s="26"/>
      <c r="ESU981" s="26"/>
      <c r="ESV981" s="26"/>
      <c r="ESW981" s="26"/>
      <c r="ESX981" s="26"/>
      <c r="ESY981" s="26"/>
      <c r="ESZ981" s="26"/>
      <c r="ETA981" s="26"/>
      <c r="ETB981" s="26"/>
      <c r="ETC981" s="26"/>
      <c r="ETD981" s="26"/>
      <c r="ETE981" s="26"/>
      <c r="ETF981" s="26"/>
      <c r="ETG981" s="26"/>
      <c r="ETH981" s="26"/>
      <c r="ETI981" s="26"/>
      <c r="ETJ981" s="26"/>
      <c r="ETK981" s="26"/>
      <c r="ETL981" s="26"/>
      <c r="ETM981" s="26"/>
      <c r="ETN981" s="26"/>
      <c r="ETO981" s="26"/>
      <c r="ETP981" s="26"/>
      <c r="ETQ981" s="26"/>
      <c r="ETR981" s="26"/>
      <c r="ETS981" s="26"/>
      <c r="ETT981" s="26"/>
      <c r="ETU981" s="26"/>
      <c r="ETV981" s="26"/>
      <c r="ETW981" s="26"/>
      <c r="ETX981" s="26"/>
      <c r="ETY981" s="26"/>
      <c r="ETZ981" s="26"/>
      <c r="EUA981" s="26"/>
      <c r="EUB981" s="26"/>
      <c r="EUC981" s="26"/>
      <c r="EUD981" s="26"/>
      <c r="EUE981" s="26"/>
      <c r="EUF981" s="26"/>
      <c r="EUG981" s="26"/>
      <c r="EUH981" s="26"/>
      <c r="EUI981" s="26"/>
      <c r="EUJ981" s="26"/>
      <c r="EUK981" s="26"/>
      <c r="EUL981" s="26"/>
      <c r="EUM981" s="26"/>
      <c r="EUN981" s="26"/>
      <c r="EUO981" s="26"/>
      <c r="EUP981" s="26"/>
      <c r="EUQ981" s="26"/>
      <c r="EUR981" s="26"/>
      <c r="EUS981" s="26"/>
      <c r="EUT981" s="26"/>
      <c r="EUU981" s="26"/>
      <c r="EUV981" s="26"/>
      <c r="EUW981" s="26"/>
      <c r="EUX981" s="26"/>
      <c r="EUY981" s="26"/>
      <c r="EUZ981" s="26"/>
      <c r="EVA981" s="26"/>
      <c r="EVB981" s="26"/>
      <c r="EVC981" s="26"/>
      <c r="EVD981" s="26"/>
      <c r="EVE981" s="26"/>
      <c r="EVF981" s="26"/>
      <c r="EVG981" s="26"/>
      <c r="EVH981" s="26"/>
      <c r="EVI981" s="26"/>
      <c r="EVJ981" s="26"/>
      <c r="EVK981" s="26"/>
      <c r="EVL981" s="26"/>
      <c r="EVM981" s="26"/>
      <c r="EVN981" s="26"/>
      <c r="EVO981" s="26"/>
      <c r="EVP981" s="26"/>
      <c r="EVQ981" s="26"/>
      <c r="EVR981" s="26"/>
      <c r="EVS981" s="26"/>
      <c r="EVT981" s="26"/>
      <c r="EVU981" s="26"/>
      <c r="EVV981" s="26"/>
      <c r="EVW981" s="26"/>
      <c r="EVX981" s="26"/>
      <c r="EVY981" s="26"/>
      <c r="EVZ981" s="26"/>
      <c r="EWA981" s="26"/>
      <c r="EWB981" s="26"/>
      <c r="EWC981" s="26"/>
      <c r="EWD981" s="26"/>
      <c r="EWE981" s="26"/>
      <c r="EWF981" s="26"/>
      <c r="EWG981" s="26"/>
      <c r="EWH981" s="26"/>
      <c r="EWI981" s="26"/>
      <c r="EWJ981" s="26"/>
      <c r="EWK981" s="26"/>
      <c r="EWL981" s="26"/>
      <c r="EWM981" s="26"/>
      <c r="EWN981" s="26"/>
      <c r="EWO981" s="26"/>
      <c r="EWP981" s="26"/>
      <c r="EWQ981" s="26"/>
      <c r="EWR981" s="26"/>
      <c r="EWS981" s="26"/>
      <c r="EWT981" s="26"/>
      <c r="EWU981" s="26"/>
      <c r="EWV981" s="26"/>
      <c r="EWW981" s="26"/>
      <c r="EWX981" s="26"/>
      <c r="EWY981" s="26"/>
      <c r="EWZ981" s="26"/>
      <c r="EXA981" s="26"/>
      <c r="EXB981" s="26"/>
      <c r="EXC981" s="26"/>
      <c r="EXD981" s="26"/>
      <c r="EXE981" s="26"/>
      <c r="EXF981" s="26"/>
      <c r="EXG981" s="26"/>
      <c r="EXH981" s="26"/>
      <c r="EXI981" s="26"/>
      <c r="EXJ981" s="26"/>
      <c r="EXK981" s="26"/>
      <c r="EXL981" s="26"/>
      <c r="EXM981" s="26"/>
      <c r="EXN981" s="26"/>
      <c r="EXO981" s="26"/>
      <c r="EXP981" s="26"/>
      <c r="EXQ981" s="26"/>
      <c r="EXR981" s="26"/>
      <c r="EXS981" s="26"/>
      <c r="EXT981" s="26"/>
      <c r="EXU981" s="26"/>
      <c r="EXV981" s="26"/>
      <c r="EXW981" s="26"/>
      <c r="EXX981" s="26"/>
      <c r="EXY981" s="26"/>
      <c r="EXZ981" s="26"/>
      <c r="EYA981" s="26"/>
      <c r="EYB981" s="26"/>
      <c r="EYC981" s="26"/>
      <c r="EYD981" s="26"/>
      <c r="EYE981" s="26"/>
      <c r="EYF981" s="26"/>
      <c r="EYG981" s="26"/>
      <c r="EYH981" s="26"/>
      <c r="EYI981" s="26"/>
      <c r="EYJ981" s="26"/>
      <c r="EYK981" s="26"/>
      <c r="EYL981" s="26"/>
      <c r="EYM981" s="26"/>
      <c r="EYN981" s="26"/>
      <c r="EYO981" s="26"/>
      <c r="EYP981" s="26"/>
      <c r="EYQ981" s="26"/>
      <c r="EYR981" s="26"/>
      <c r="EYS981" s="26"/>
      <c r="EYT981" s="26"/>
      <c r="EYU981" s="26"/>
      <c r="EYV981" s="26"/>
      <c r="EYW981" s="26"/>
      <c r="EYX981" s="26"/>
      <c r="EYY981" s="26"/>
      <c r="EYZ981" s="26"/>
      <c r="EZA981" s="26"/>
      <c r="EZB981" s="26"/>
      <c r="EZC981" s="26"/>
      <c r="EZD981" s="26"/>
      <c r="EZE981" s="26"/>
      <c r="EZF981" s="26"/>
      <c r="EZG981" s="26"/>
      <c r="EZH981" s="26"/>
      <c r="EZI981" s="26"/>
      <c r="EZJ981" s="26"/>
      <c r="EZK981" s="26"/>
      <c r="EZL981" s="26"/>
      <c r="EZM981" s="26"/>
      <c r="EZN981" s="26"/>
      <c r="EZO981" s="26"/>
      <c r="EZP981" s="26"/>
      <c r="EZQ981" s="26"/>
      <c r="EZR981" s="26"/>
      <c r="EZS981" s="26"/>
      <c r="EZT981" s="26"/>
      <c r="EZU981" s="26"/>
      <c r="EZV981" s="26"/>
      <c r="EZW981" s="26"/>
      <c r="EZX981" s="26"/>
      <c r="EZY981" s="26"/>
      <c r="EZZ981" s="26"/>
      <c r="FAA981" s="26"/>
      <c r="FAB981" s="26"/>
      <c r="FAC981" s="26"/>
      <c r="FAD981" s="26"/>
      <c r="FAE981" s="26"/>
      <c r="FAF981" s="26"/>
      <c r="FAG981" s="26"/>
      <c r="FAH981" s="26"/>
      <c r="FAI981" s="26"/>
      <c r="FAJ981" s="26"/>
      <c r="FAK981" s="26"/>
      <c r="FAL981" s="26"/>
      <c r="FAM981" s="26"/>
      <c r="FAN981" s="26"/>
      <c r="FAO981" s="26"/>
      <c r="FAP981" s="26"/>
      <c r="FAQ981" s="26"/>
      <c r="FAR981" s="26"/>
      <c r="FAS981" s="26"/>
      <c r="FAT981" s="26"/>
      <c r="FAU981" s="26"/>
      <c r="FAV981" s="26"/>
      <c r="FAW981" s="26"/>
      <c r="FAX981" s="26"/>
      <c r="FAY981" s="26"/>
      <c r="FAZ981" s="26"/>
      <c r="FBA981" s="26"/>
      <c r="FBB981" s="26"/>
      <c r="FBC981" s="26"/>
      <c r="FBD981" s="26"/>
      <c r="FBE981" s="26"/>
      <c r="FBF981" s="26"/>
      <c r="FBG981" s="26"/>
      <c r="FBH981" s="26"/>
      <c r="FBI981" s="26"/>
      <c r="FBJ981" s="26"/>
      <c r="FBK981" s="26"/>
      <c r="FBL981" s="26"/>
      <c r="FBM981" s="26"/>
      <c r="FBN981" s="26"/>
      <c r="FBO981" s="26"/>
      <c r="FBP981" s="26"/>
      <c r="FBQ981" s="26"/>
      <c r="FBR981" s="26"/>
      <c r="FBS981" s="26"/>
      <c r="FBT981" s="26"/>
      <c r="FBU981" s="26"/>
      <c r="FBV981" s="26"/>
      <c r="FBW981" s="26"/>
      <c r="FBX981" s="26"/>
      <c r="FBY981" s="26"/>
      <c r="FBZ981" s="26"/>
      <c r="FCA981" s="26"/>
      <c r="FCB981" s="26"/>
      <c r="FCC981" s="26"/>
      <c r="FCD981" s="26"/>
      <c r="FCE981" s="26"/>
      <c r="FCF981" s="26"/>
      <c r="FCG981" s="26"/>
      <c r="FCH981" s="26"/>
      <c r="FCI981" s="26"/>
      <c r="FCJ981" s="26"/>
      <c r="FCK981" s="26"/>
      <c r="FCL981" s="26"/>
      <c r="FCM981" s="26"/>
      <c r="FCN981" s="26"/>
      <c r="FCO981" s="26"/>
      <c r="FCP981" s="26"/>
      <c r="FCQ981" s="26"/>
      <c r="FCR981" s="26"/>
      <c r="FCS981" s="26"/>
      <c r="FCT981" s="26"/>
      <c r="FCU981" s="26"/>
      <c r="FCV981" s="26"/>
      <c r="FCW981" s="26"/>
      <c r="FCX981" s="26"/>
      <c r="FCY981" s="26"/>
      <c r="FCZ981" s="26"/>
      <c r="FDA981" s="26"/>
      <c r="FDB981" s="26"/>
      <c r="FDC981" s="26"/>
      <c r="FDD981" s="26"/>
      <c r="FDE981" s="26"/>
      <c r="FDF981" s="26"/>
      <c r="FDG981" s="26"/>
      <c r="FDH981" s="26"/>
      <c r="FDI981" s="26"/>
      <c r="FDJ981" s="26"/>
      <c r="FDK981" s="26"/>
      <c r="FDL981" s="26"/>
      <c r="FDM981" s="26"/>
      <c r="FDN981" s="26"/>
      <c r="FDO981" s="26"/>
      <c r="FDP981" s="26"/>
      <c r="FDQ981" s="26"/>
      <c r="FDR981" s="26"/>
      <c r="FDS981" s="26"/>
      <c r="FDT981" s="26"/>
      <c r="FDU981" s="26"/>
      <c r="FDV981" s="26"/>
      <c r="FDW981" s="26"/>
      <c r="FDX981" s="26"/>
      <c r="FDY981" s="26"/>
      <c r="FDZ981" s="26"/>
      <c r="FEA981" s="26"/>
      <c r="FEB981" s="26"/>
      <c r="FEC981" s="26"/>
      <c r="FED981" s="26"/>
      <c r="FEE981" s="26"/>
      <c r="FEF981" s="26"/>
      <c r="FEG981" s="26"/>
      <c r="FEH981" s="26"/>
      <c r="FEI981" s="26"/>
      <c r="FEJ981" s="26"/>
      <c r="FEK981" s="26"/>
      <c r="FEL981" s="26"/>
      <c r="FEM981" s="26"/>
      <c r="FEN981" s="26"/>
      <c r="FEO981" s="26"/>
      <c r="FEP981" s="26"/>
      <c r="FEQ981" s="26"/>
      <c r="FER981" s="26"/>
      <c r="FES981" s="26"/>
      <c r="FET981" s="26"/>
      <c r="FEU981" s="26"/>
      <c r="FEV981" s="26"/>
      <c r="FEW981" s="26"/>
      <c r="FEX981" s="26"/>
      <c r="FEY981" s="26"/>
      <c r="FEZ981" s="26"/>
      <c r="FFA981" s="26"/>
      <c r="FFB981" s="26"/>
      <c r="FFC981" s="26"/>
      <c r="FFD981" s="26"/>
      <c r="FFE981" s="26"/>
      <c r="FFF981" s="26"/>
      <c r="FFG981" s="26"/>
      <c r="FFH981" s="26"/>
      <c r="FFI981" s="26"/>
      <c r="FFJ981" s="26"/>
      <c r="FFK981" s="26"/>
      <c r="FFL981" s="26"/>
      <c r="FFM981" s="26"/>
      <c r="FFN981" s="26"/>
      <c r="FFO981" s="26"/>
      <c r="FFP981" s="26"/>
      <c r="FFQ981" s="26"/>
      <c r="FFR981" s="26"/>
      <c r="FFS981" s="26"/>
      <c r="FFT981" s="26"/>
      <c r="FFU981" s="26"/>
      <c r="FFV981" s="26"/>
      <c r="FFW981" s="26"/>
      <c r="FFX981" s="26"/>
      <c r="FFY981" s="26"/>
      <c r="FFZ981" s="26"/>
      <c r="FGA981" s="26"/>
      <c r="FGB981" s="26"/>
      <c r="FGC981" s="26"/>
      <c r="FGD981" s="26"/>
      <c r="FGE981" s="26"/>
      <c r="FGF981" s="26"/>
      <c r="FGG981" s="26"/>
      <c r="FGH981" s="26"/>
      <c r="FGI981" s="26"/>
      <c r="FGJ981" s="26"/>
      <c r="FGK981" s="26"/>
      <c r="FGL981" s="26"/>
      <c r="FGM981" s="26"/>
      <c r="FGN981" s="26"/>
      <c r="FGO981" s="26"/>
      <c r="FGP981" s="26"/>
      <c r="FGQ981" s="26"/>
      <c r="FGR981" s="26"/>
      <c r="FGS981" s="26"/>
      <c r="FGT981" s="26"/>
      <c r="FGU981" s="26"/>
      <c r="FGV981" s="26"/>
      <c r="FGW981" s="26"/>
      <c r="FGX981" s="26"/>
      <c r="FGY981" s="26"/>
      <c r="FGZ981" s="26"/>
      <c r="FHA981" s="26"/>
      <c r="FHB981" s="26"/>
      <c r="FHC981" s="26"/>
      <c r="FHD981" s="26"/>
      <c r="FHE981" s="26"/>
      <c r="FHF981" s="26"/>
      <c r="FHG981" s="26"/>
      <c r="FHH981" s="26"/>
      <c r="FHI981" s="26"/>
      <c r="FHJ981" s="26"/>
      <c r="FHK981" s="26"/>
      <c r="FHL981" s="26"/>
      <c r="FHM981" s="26"/>
      <c r="FHN981" s="26"/>
      <c r="FHO981" s="26"/>
      <c r="FHP981" s="26"/>
      <c r="FHQ981" s="26"/>
      <c r="FHR981" s="26"/>
      <c r="FHS981" s="26"/>
      <c r="FHT981" s="26"/>
      <c r="FHU981" s="26"/>
      <c r="FHV981" s="26"/>
      <c r="FHW981" s="26"/>
      <c r="FHX981" s="26"/>
      <c r="FHY981" s="26"/>
      <c r="FHZ981" s="26"/>
      <c r="FIA981" s="26"/>
      <c r="FIB981" s="26"/>
      <c r="FIC981" s="26"/>
      <c r="FID981" s="26"/>
      <c r="FIE981" s="26"/>
      <c r="FIF981" s="26"/>
      <c r="FIG981" s="26"/>
      <c r="FIH981" s="26"/>
      <c r="FII981" s="26"/>
      <c r="FIJ981" s="26"/>
      <c r="FIK981" s="26"/>
      <c r="FIL981" s="26"/>
      <c r="FIM981" s="26"/>
      <c r="FIN981" s="26"/>
      <c r="FIO981" s="26"/>
      <c r="FIP981" s="26"/>
      <c r="FIQ981" s="26"/>
      <c r="FIR981" s="26"/>
      <c r="FIS981" s="26"/>
      <c r="FIT981" s="26"/>
      <c r="FIU981" s="26"/>
      <c r="FIV981" s="26"/>
      <c r="FIW981" s="26"/>
      <c r="FIX981" s="26"/>
      <c r="FIY981" s="26"/>
      <c r="FIZ981" s="26"/>
      <c r="FJA981" s="26"/>
      <c r="FJB981" s="26"/>
      <c r="FJC981" s="26"/>
      <c r="FJD981" s="26"/>
      <c r="FJE981" s="26"/>
      <c r="FJF981" s="26"/>
      <c r="FJG981" s="26"/>
      <c r="FJH981" s="26"/>
      <c r="FJI981" s="26"/>
      <c r="FJJ981" s="26"/>
      <c r="FJK981" s="26"/>
      <c r="FJL981" s="26"/>
      <c r="FJM981" s="26"/>
      <c r="FJN981" s="26"/>
      <c r="FJO981" s="26"/>
      <c r="FJP981" s="26"/>
      <c r="FJQ981" s="26"/>
      <c r="FJR981" s="26"/>
      <c r="FJS981" s="26"/>
      <c r="FJT981" s="26"/>
      <c r="FJU981" s="26"/>
      <c r="FJV981" s="26"/>
      <c r="FJW981" s="26"/>
      <c r="FJX981" s="26"/>
      <c r="FJY981" s="26"/>
      <c r="FJZ981" s="26"/>
      <c r="FKA981" s="26"/>
      <c r="FKB981" s="26"/>
      <c r="FKC981" s="26"/>
      <c r="FKD981" s="26"/>
      <c r="FKE981" s="26"/>
      <c r="FKF981" s="26"/>
      <c r="FKG981" s="26"/>
      <c r="FKH981" s="26"/>
      <c r="FKI981" s="26"/>
      <c r="FKJ981" s="26"/>
      <c r="FKK981" s="26"/>
      <c r="FKL981" s="26"/>
      <c r="FKM981" s="26"/>
      <c r="FKN981" s="26"/>
      <c r="FKO981" s="26"/>
      <c r="FKP981" s="26"/>
      <c r="FKQ981" s="26"/>
      <c r="FKR981" s="26"/>
      <c r="FKS981" s="26"/>
      <c r="FKT981" s="26"/>
      <c r="FKU981" s="26"/>
      <c r="FKV981" s="26"/>
      <c r="FKW981" s="26"/>
      <c r="FKX981" s="26"/>
      <c r="FKY981" s="26"/>
      <c r="FKZ981" s="26"/>
      <c r="FLA981" s="26"/>
      <c r="FLB981" s="26"/>
      <c r="FLC981" s="26"/>
      <c r="FLD981" s="26"/>
      <c r="FLE981" s="26"/>
      <c r="FLF981" s="26"/>
      <c r="FLG981" s="26"/>
      <c r="FLH981" s="26"/>
      <c r="FLI981" s="26"/>
      <c r="FLJ981" s="26"/>
      <c r="FLK981" s="26"/>
      <c r="FLL981" s="26"/>
      <c r="FLM981" s="26"/>
      <c r="FLN981" s="26"/>
      <c r="FLO981" s="26"/>
      <c r="FLP981" s="26"/>
      <c r="FLQ981" s="26"/>
      <c r="FLR981" s="26"/>
      <c r="FLS981" s="26"/>
      <c r="FLT981" s="26"/>
      <c r="FLU981" s="26"/>
      <c r="FLV981" s="26"/>
      <c r="FLW981" s="26"/>
      <c r="FLX981" s="26"/>
      <c r="FLY981" s="26"/>
      <c r="FLZ981" s="26"/>
      <c r="FMA981" s="26"/>
      <c r="FMB981" s="26"/>
      <c r="FMC981" s="26"/>
      <c r="FMD981" s="26"/>
      <c r="FME981" s="26"/>
      <c r="FMF981" s="26"/>
      <c r="FMG981" s="26"/>
      <c r="FMH981" s="26"/>
      <c r="FMI981" s="26"/>
      <c r="FMJ981" s="26"/>
      <c r="FMK981" s="26"/>
      <c r="FML981" s="26"/>
      <c r="FMM981" s="26"/>
      <c r="FMN981" s="26"/>
      <c r="FMO981" s="26"/>
      <c r="FMP981" s="26"/>
      <c r="FMQ981" s="26"/>
      <c r="FMR981" s="26"/>
      <c r="FMS981" s="26"/>
      <c r="FMT981" s="26"/>
      <c r="FMU981" s="26"/>
      <c r="FMV981" s="26"/>
      <c r="FMW981" s="26"/>
      <c r="FMX981" s="26"/>
      <c r="FMY981" s="26"/>
      <c r="FMZ981" s="26"/>
      <c r="FNA981" s="26"/>
      <c r="FNB981" s="26"/>
      <c r="FNC981" s="26"/>
      <c r="FND981" s="26"/>
      <c r="FNE981" s="26"/>
      <c r="FNF981" s="26"/>
      <c r="FNG981" s="26"/>
      <c r="FNH981" s="26"/>
      <c r="FNI981" s="26"/>
      <c r="FNJ981" s="26"/>
      <c r="FNK981" s="26"/>
      <c r="FNL981" s="26"/>
      <c r="FNM981" s="26"/>
      <c r="FNN981" s="26"/>
      <c r="FNO981" s="26"/>
      <c r="FNP981" s="26"/>
      <c r="FNQ981" s="26"/>
      <c r="FNR981" s="26"/>
      <c r="FNS981" s="26"/>
      <c r="FNT981" s="26"/>
      <c r="FNU981" s="26"/>
      <c r="FNV981" s="26"/>
      <c r="FNW981" s="26"/>
      <c r="FNX981" s="26"/>
      <c r="FNY981" s="26"/>
      <c r="FNZ981" s="26"/>
      <c r="FOA981" s="26"/>
      <c r="FOB981" s="26"/>
      <c r="FOC981" s="26"/>
      <c r="FOD981" s="26"/>
      <c r="FOE981" s="26"/>
      <c r="FOF981" s="26"/>
      <c r="FOG981" s="26"/>
      <c r="FOH981" s="26"/>
      <c r="FOI981" s="26"/>
      <c r="FOJ981" s="26"/>
      <c r="FOK981" s="26"/>
      <c r="FOL981" s="26"/>
      <c r="FOM981" s="26"/>
      <c r="FON981" s="26"/>
      <c r="FOO981" s="26"/>
      <c r="FOP981" s="26"/>
      <c r="FOQ981" s="26"/>
      <c r="FOR981" s="26"/>
      <c r="FOS981" s="26"/>
      <c r="FOT981" s="26"/>
      <c r="FOU981" s="26"/>
      <c r="FOV981" s="26"/>
      <c r="FOW981" s="26"/>
      <c r="FOX981" s="26"/>
      <c r="FOY981" s="26"/>
      <c r="FOZ981" s="26"/>
      <c r="FPA981" s="26"/>
      <c r="FPB981" s="26"/>
      <c r="FPC981" s="26"/>
      <c r="FPD981" s="26"/>
      <c r="FPE981" s="26"/>
      <c r="FPF981" s="26"/>
      <c r="FPG981" s="26"/>
      <c r="FPH981" s="26"/>
      <c r="FPI981" s="26"/>
      <c r="FPJ981" s="26"/>
      <c r="FPK981" s="26"/>
      <c r="FPL981" s="26"/>
      <c r="FPM981" s="26"/>
      <c r="FPN981" s="26"/>
      <c r="FPO981" s="26"/>
      <c r="FPP981" s="26"/>
      <c r="FPQ981" s="26"/>
      <c r="FPR981" s="26"/>
      <c r="FPS981" s="26"/>
      <c r="FPT981" s="26"/>
      <c r="FPU981" s="26"/>
      <c r="FPV981" s="26"/>
      <c r="FPW981" s="26"/>
      <c r="FPX981" s="26"/>
      <c r="FPY981" s="26"/>
      <c r="FPZ981" s="26"/>
      <c r="FQA981" s="26"/>
      <c r="FQB981" s="26"/>
      <c r="FQC981" s="26"/>
      <c r="FQD981" s="26"/>
      <c r="FQE981" s="26"/>
      <c r="FQF981" s="26"/>
      <c r="FQG981" s="26"/>
      <c r="FQH981" s="26"/>
      <c r="FQI981" s="26"/>
      <c r="FQJ981" s="26"/>
      <c r="FQK981" s="26"/>
      <c r="FQL981" s="26"/>
      <c r="FQM981" s="26"/>
      <c r="FQN981" s="26"/>
      <c r="FQO981" s="26"/>
      <c r="FQP981" s="26"/>
      <c r="FQQ981" s="26"/>
      <c r="FQR981" s="26"/>
      <c r="FQS981" s="26"/>
      <c r="FQT981" s="26"/>
      <c r="FQU981" s="26"/>
      <c r="FQV981" s="26"/>
      <c r="FQW981" s="26"/>
      <c r="FQX981" s="26"/>
      <c r="FQY981" s="26"/>
      <c r="FQZ981" s="26"/>
      <c r="FRA981" s="26"/>
      <c r="FRB981" s="26"/>
      <c r="FRC981" s="26"/>
      <c r="FRD981" s="26"/>
      <c r="FRE981" s="26"/>
      <c r="FRF981" s="26"/>
      <c r="FRG981" s="26"/>
      <c r="FRH981" s="26"/>
      <c r="FRI981" s="26"/>
      <c r="FRJ981" s="26"/>
      <c r="FRK981" s="26"/>
      <c r="FRL981" s="26"/>
      <c r="FRM981" s="26"/>
      <c r="FRN981" s="26"/>
      <c r="FRO981" s="26"/>
      <c r="FRP981" s="26"/>
      <c r="FRQ981" s="26"/>
      <c r="FRR981" s="26"/>
      <c r="FRS981" s="26"/>
      <c r="FRT981" s="26"/>
      <c r="FRU981" s="26"/>
      <c r="FRV981" s="26"/>
      <c r="FRW981" s="26"/>
      <c r="FRX981" s="26"/>
      <c r="FRY981" s="26"/>
      <c r="FRZ981" s="26"/>
      <c r="FSA981" s="26"/>
      <c r="FSB981" s="26"/>
      <c r="FSC981" s="26"/>
      <c r="FSD981" s="26"/>
      <c r="FSE981" s="26"/>
      <c r="FSF981" s="26"/>
      <c r="FSG981" s="26"/>
      <c r="FSH981" s="26"/>
      <c r="FSI981" s="26"/>
      <c r="FSJ981" s="26"/>
      <c r="FSK981" s="26"/>
      <c r="FSL981" s="26"/>
      <c r="FSM981" s="26"/>
      <c r="FSN981" s="26"/>
      <c r="FSO981" s="26"/>
      <c r="FSP981" s="26"/>
      <c r="FSQ981" s="26"/>
      <c r="FSR981" s="26"/>
      <c r="FSS981" s="26"/>
      <c r="FST981" s="26"/>
      <c r="FSU981" s="26"/>
      <c r="FSV981" s="26"/>
      <c r="FSW981" s="26"/>
      <c r="FSX981" s="26"/>
      <c r="FSY981" s="26"/>
      <c r="FSZ981" s="26"/>
      <c r="FTA981" s="26"/>
      <c r="FTB981" s="26"/>
      <c r="FTC981" s="26"/>
      <c r="FTD981" s="26"/>
      <c r="FTE981" s="26"/>
      <c r="FTF981" s="26"/>
      <c r="FTG981" s="26"/>
      <c r="FTH981" s="26"/>
      <c r="FTI981" s="26"/>
      <c r="FTJ981" s="26"/>
      <c r="FTK981" s="26"/>
      <c r="FTL981" s="26"/>
      <c r="FTM981" s="26"/>
      <c r="FTN981" s="26"/>
      <c r="FTO981" s="26"/>
      <c r="FTP981" s="26"/>
      <c r="FTQ981" s="26"/>
      <c r="FTR981" s="26"/>
      <c r="FTS981" s="26"/>
      <c r="FTT981" s="26"/>
      <c r="FTU981" s="26"/>
      <c r="FTV981" s="26"/>
      <c r="FTW981" s="26"/>
      <c r="FTX981" s="26"/>
      <c r="FTY981" s="26"/>
      <c r="FTZ981" s="26"/>
      <c r="FUA981" s="26"/>
      <c r="FUB981" s="26"/>
      <c r="FUC981" s="26"/>
      <c r="FUD981" s="26"/>
      <c r="FUE981" s="26"/>
      <c r="FUF981" s="26"/>
      <c r="FUG981" s="26"/>
      <c r="FUH981" s="26"/>
      <c r="FUI981" s="26"/>
      <c r="FUJ981" s="26"/>
      <c r="FUK981" s="26"/>
      <c r="FUL981" s="26"/>
      <c r="FUM981" s="26"/>
      <c r="FUN981" s="26"/>
      <c r="FUO981" s="26"/>
      <c r="FUP981" s="26"/>
      <c r="FUQ981" s="26"/>
      <c r="FUR981" s="26"/>
      <c r="FUS981" s="26"/>
      <c r="FUT981" s="26"/>
      <c r="FUU981" s="26"/>
      <c r="FUV981" s="26"/>
      <c r="FUW981" s="26"/>
      <c r="FUX981" s="26"/>
      <c r="FUY981" s="26"/>
      <c r="FUZ981" s="26"/>
      <c r="FVA981" s="26"/>
      <c r="FVB981" s="26"/>
      <c r="FVC981" s="26"/>
      <c r="FVD981" s="26"/>
      <c r="FVE981" s="26"/>
      <c r="FVF981" s="26"/>
      <c r="FVG981" s="26"/>
      <c r="FVH981" s="26"/>
      <c r="FVI981" s="26"/>
      <c r="FVJ981" s="26"/>
      <c r="FVK981" s="26"/>
      <c r="FVL981" s="26"/>
      <c r="FVM981" s="26"/>
      <c r="FVN981" s="26"/>
      <c r="FVO981" s="26"/>
      <c r="FVP981" s="26"/>
      <c r="FVQ981" s="26"/>
      <c r="FVR981" s="26"/>
      <c r="FVS981" s="26"/>
      <c r="FVT981" s="26"/>
      <c r="FVU981" s="26"/>
      <c r="FVV981" s="26"/>
      <c r="FVW981" s="26"/>
      <c r="FVX981" s="26"/>
      <c r="FVY981" s="26"/>
      <c r="FVZ981" s="26"/>
      <c r="FWA981" s="26"/>
      <c r="FWB981" s="26"/>
      <c r="FWC981" s="26"/>
      <c r="FWD981" s="26"/>
      <c r="FWE981" s="26"/>
      <c r="FWF981" s="26"/>
      <c r="FWG981" s="26"/>
      <c r="FWH981" s="26"/>
      <c r="FWI981" s="26"/>
      <c r="FWJ981" s="26"/>
      <c r="FWK981" s="26"/>
      <c r="FWL981" s="26"/>
      <c r="FWM981" s="26"/>
      <c r="FWN981" s="26"/>
      <c r="FWO981" s="26"/>
      <c r="FWP981" s="26"/>
      <c r="FWQ981" s="26"/>
      <c r="FWR981" s="26"/>
      <c r="FWS981" s="26"/>
      <c r="FWT981" s="26"/>
      <c r="FWU981" s="26"/>
      <c r="FWV981" s="26"/>
      <c r="FWW981" s="26"/>
      <c r="FWX981" s="26"/>
      <c r="FWY981" s="26"/>
      <c r="FWZ981" s="26"/>
      <c r="FXA981" s="26"/>
      <c r="FXB981" s="26"/>
      <c r="FXC981" s="26"/>
      <c r="FXD981" s="26"/>
      <c r="FXE981" s="26"/>
      <c r="FXF981" s="26"/>
      <c r="FXG981" s="26"/>
      <c r="FXH981" s="26"/>
      <c r="FXI981" s="26"/>
      <c r="FXJ981" s="26"/>
      <c r="FXK981" s="26"/>
      <c r="FXL981" s="26"/>
      <c r="FXM981" s="26"/>
      <c r="FXN981" s="26"/>
      <c r="FXO981" s="26"/>
      <c r="FXP981" s="26"/>
      <c r="FXQ981" s="26"/>
      <c r="FXR981" s="26"/>
      <c r="FXS981" s="26"/>
      <c r="FXT981" s="26"/>
      <c r="FXU981" s="26"/>
      <c r="FXV981" s="26"/>
      <c r="FXW981" s="26"/>
      <c r="FXX981" s="26"/>
      <c r="FXY981" s="26"/>
      <c r="FXZ981" s="26"/>
      <c r="FYA981" s="26"/>
      <c r="FYB981" s="26"/>
      <c r="FYC981" s="26"/>
      <c r="FYD981" s="26"/>
      <c r="FYE981" s="26"/>
      <c r="FYF981" s="26"/>
      <c r="FYG981" s="26"/>
      <c r="FYH981" s="26"/>
      <c r="FYI981" s="26"/>
      <c r="FYJ981" s="26"/>
      <c r="FYK981" s="26"/>
      <c r="FYL981" s="26"/>
      <c r="FYM981" s="26"/>
      <c r="FYN981" s="26"/>
      <c r="FYO981" s="26"/>
      <c r="FYP981" s="26"/>
      <c r="FYQ981" s="26"/>
      <c r="FYR981" s="26"/>
      <c r="FYS981" s="26"/>
      <c r="FYT981" s="26"/>
      <c r="FYU981" s="26"/>
      <c r="FYV981" s="26"/>
      <c r="FYW981" s="26"/>
      <c r="FYX981" s="26"/>
      <c r="FYY981" s="26"/>
      <c r="FYZ981" s="26"/>
      <c r="FZA981" s="26"/>
      <c r="FZB981" s="26"/>
      <c r="FZC981" s="26"/>
      <c r="FZD981" s="26"/>
      <c r="FZE981" s="26"/>
      <c r="FZF981" s="26"/>
      <c r="FZG981" s="26"/>
      <c r="FZH981" s="26"/>
      <c r="FZI981" s="26"/>
      <c r="FZJ981" s="26"/>
      <c r="FZK981" s="26"/>
      <c r="FZL981" s="26"/>
      <c r="FZM981" s="26"/>
      <c r="FZN981" s="26"/>
      <c r="FZO981" s="26"/>
      <c r="FZP981" s="26"/>
      <c r="FZQ981" s="26"/>
      <c r="FZR981" s="26"/>
      <c r="FZS981" s="26"/>
      <c r="FZT981" s="26"/>
      <c r="FZU981" s="26"/>
      <c r="FZV981" s="26"/>
      <c r="FZW981" s="26"/>
      <c r="FZX981" s="26"/>
      <c r="FZY981" s="26"/>
      <c r="FZZ981" s="26"/>
      <c r="GAA981" s="26"/>
      <c r="GAB981" s="26"/>
      <c r="GAC981" s="26"/>
      <c r="GAD981" s="26"/>
      <c r="GAE981" s="26"/>
      <c r="GAF981" s="26"/>
      <c r="GAG981" s="26"/>
      <c r="GAH981" s="26"/>
      <c r="GAI981" s="26"/>
      <c r="GAJ981" s="26"/>
      <c r="GAK981" s="26"/>
      <c r="GAL981" s="26"/>
      <c r="GAM981" s="26"/>
      <c r="GAN981" s="26"/>
      <c r="GAO981" s="26"/>
      <c r="GAP981" s="26"/>
      <c r="GAQ981" s="26"/>
      <c r="GAR981" s="26"/>
      <c r="GAS981" s="26"/>
      <c r="GAT981" s="26"/>
      <c r="GAU981" s="26"/>
      <c r="GAV981" s="26"/>
      <c r="GAW981" s="26"/>
      <c r="GAX981" s="26"/>
      <c r="GAY981" s="26"/>
      <c r="GAZ981" s="26"/>
      <c r="GBA981" s="26"/>
      <c r="GBB981" s="26"/>
      <c r="GBC981" s="26"/>
      <c r="GBD981" s="26"/>
      <c r="GBE981" s="26"/>
      <c r="GBF981" s="26"/>
      <c r="GBG981" s="26"/>
      <c r="GBH981" s="26"/>
      <c r="GBI981" s="26"/>
      <c r="GBJ981" s="26"/>
      <c r="GBK981" s="26"/>
      <c r="GBL981" s="26"/>
      <c r="GBM981" s="26"/>
      <c r="GBN981" s="26"/>
      <c r="GBO981" s="26"/>
      <c r="GBP981" s="26"/>
      <c r="GBQ981" s="26"/>
      <c r="GBR981" s="26"/>
      <c r="GBS981" s="26"/>
      <c r="GBT981" s="26"/>
      <c r="GBU981" s="26"/>
      <c r="GBV981" s="26"/>
      <c r="GBW981" s="26"/>
      <c r="GBX981" s="26"/>
      <c r="GBY981" s="26"/>
      <c r="GBZ981" s="26"/>
      <c r="GCA981" s="26"/>
      <c r="GCB981" s="26"/>
      <c r="GCC981" s="26"/>
      <c r="GCD981" s="26"/>
      <c r="GCE981" s="26"/>
      <c r="GCF981" s="26"/>
      <c r="GCG981" s="26"/>
      <c r="GCH981" s="26"/>
      <c r="GCI981" s="26"/>
      <c r="GCJ981" s="26"/>
      <c r="GCK981" s="26"/>
      <c r="GCL981" s="26"/>
      <c r="GCM981" s="26"/>
      <c r="GCN981" s="26"/>
      <c r="GCO981" s="26"/>
      <c r="GCP981" s="26"/>
      <c r="GCQ981" s="26"/>
      <c r="GCR981" s="26"/>
      <c r="GCS981" s="26"/>
      <c r="GCT981" s="26"/>
      <c r="GCU981" s="26"/>
      <c r="GCV981" s="26"/>
      <c r="GCW981" s="26"/>
      <c r="GCX981" s="26"/>
      <c r="GCY981" s="26"/>
      <c r="GCZ981" s="26"/>
      <c r="GDA981" s="26"/>
      <c r="GDB981" s="26"/>
      <c r="GDC981" s="26"/>
      <c r="GDD981" s="26"/>
      <c r="GDE981" s="26"/>
      <c r="GDF981" s="26"/>
      <c r="GDG981" s="26"/>
      <c r="GDH981" s="26"/>
      <c r="GDI981" s="26"/>
      <c r="GDJ981" s="26"/>
      <c r="GDK981" s="26"/>
      <c r="GDL981" s="26"/>
      <c r="GDM981" s="26"/>
      <c r="GDN981" s="26"/>
      <c r="GDO981" s="26"/>
      <c r="GDP981" s="26"/>
      <c r="GDQ981" s="26"/>
      <c r="GDR981" s="26"/>
      <c r="GDS981" s="26"/>
      <c r="GDT981" s="26"/>
      <c r="GDU981" s="26"/>
      <c r="GDV981" s="26"/>
      <c r="GDW981" s="26"/>
      <c r="GDX981" s="26"/>
      <c r="GDY981" s="26"/>
      <c r="GDZ981" s="26"/>
      <c r="GEA981" s="26"/>
      <c r="GEB981" s="26"/>
      <c r="GEC981" s="26"/>
      <c r="GED981" s="26"/>
      <c r="GEE981" s="26"/>
      <c r="GEF981" s="26"/>
      <c r="GEG981" s="26"/>
      <c r="GEH981" s="26"/>
      <c r="GEI981" s="26"/>
      <c r="GEJ981" s="26"/>
      <c r="GEK981" s="26"/>
      <c r="GEL981" s="26"/>
      <c r="GEM981" s="26"/>
      <c r="GEN981" s="26"/>
      <c r="GEO981" s="26"/>
      <c r="GEP981" s="26"/>
      <c r="GEQ981" s="26"/>
      <c r="GER981" s="26"/>
      <c r="GES981" s="26"/>
      <c r="GET981" s="26"/>
      <c r="GEU981" s="26"/>
      <c r="GEV981" s="26"/>
      <c r="GEW981" s="26"/>
      <c r="GEX981" s="26"/>
      <c r="GEY981" s="26"/>
      <c r="GEZ981" s="26"/>
      <c r="GFA981" s="26"/>
      <c r="GFB981" s="26"/>
      <c r="GFC981" s="26"/>
      <c r="GFD981" s="26"/>
      <c r="GFE981" s="26"/>
      <c r="GFF981" s="26"/>
      <c r="GFG981" s="26"/>
      <c r="GFH981" s="26"/>
      <c r="GFI981" s="26"/>
      <c r="GFJ981" s="26"/>
      <c r="GFK981" s="26"/>
      <c r="GFL981" s="26"/>
      <c r="GFM981" s="26"/>
      <c r="GFN981" s="26"/>
      <c r="GFO981" s="26"/>
      <c r="GFP981" s="26"/>
      <c r="GFQ981" s="26"/>
      <c r="GFR981" s="26"/>
      <c r="GFS981" s="26"/>
      <c r="GFT981" s="26"/>
      <c r="GFU981" s="26"/>
      <c r="GFV981" s="26"/>
      <c r="GFW981" s="26"/>
      <c r="GFX981" s="26"/>
      <c r="GFY981" s="26"/>
      <c r="GFZ981" s="26"/>
      <c r="GGA981" s="26"/>
      <c r="GGB981" s="26"/>
      <c r="GGC981" s="26"/>
      <c r="GGD981" s="26"/>
      <c r="GGE981" s="26"/>
      <c r="GGF981" s="26"/>
      <c r="GGG981" s="26"/>
      <c r="GGH981" s="26"/>
      <c r="GGI981" s="26"/>
      <c r="GGJ981" s="26"/>
      <c r="GGK981" s="26"/>
      <c r="GGL981" s="26"/>
      <c r="GGM981" s="26"/>
      <c r="GGN981" s="26"/>
      <c r="GGO981" s="26"/>
      <c r="GGP981" s="26"/>
      <c r="GGQ981" s="26"/>
      <c r="GGR981" s="26"/>
      <c r="GGS981" s="26"/>
      <c r="GGT981" s="26"/>
      <c r="GGU981" s="26"/>
      <c r="GGV981" s="26"/>
      <c r="GGW981" s="26"/>
      <c r="GGX981" s="26"/>
      <c r="GGY981" s="26"/>
      <c r="GGZ981" s="26"/>
      <c r="GHA981" s="26"/>
      <c r="GHB981" s="26"/>
      <c r="GHC981" s="26"/>
      <c r="GHD981" s="26"/>
      <c r="GHE981" s="26"/>
      <c r="GHF981" s="26"/>
      <c r="GHG981" s="26"/>
      <c r="GHH981" s="26"/>
      <c r="GHI981" s="26"/>
      <c r="GHJ981" s="26"/>
      <c r="GHK981" s="26"/>
      <c r="GHL981" s="26"/>
      <c r="GHM981" s="26"/>
      <c r="GHN981" s="26"/>
      <c r="GHO981" s="26"/>
      <c r="GHP981" s="26"/>
      <c r="GHQ981" s="26"/>
      <c r="GHR981" s="26"/>
      <c r="GHS981" s="26"/>
      <c r="GHT981" s="26"/>
      <c r="GHU981" s="26"/>
      <c r="GHV981" s="26"/>
      <c r="GHW981" s="26"/>
      <c r="GHX981" s="26"/>
      <c r="GHY981" s="26"/>
      <c r="GHZ981" s="26"/>
      <c r="GIA981" s="26"/>
      <c r="GIB981" s="26"/>
      <c r="GIC981" s="26"/>
      <c r="GID981" s="26"/>
      <c r="GIE981" s="26"/>
      <c r="GIF981" s="26"/>
      <c r="GIG981" s="26"/>
      <c r="GIH981" s="26"/>
      <c r="GII981" s="26"/>
      <c r="GIJ981" s="26"/>
      <c r="GIK981" s="26"/>
      <c r="GIL981" s="26"/>
      <c r="GIM981" s="26"/>
      <c r="GIN981" s="26"/>
      <c r="GIO981" s="26"/>
      <c r="GIP981" s="26"/>
      <c r="GIQ981" s="26"/>
      <c r="GIR981" s="26"/>
      <c r="GIS981" s="26"/>
      <c r="GIT981" s="26"/>
      <c r="GIU981" s="26"/>
      <c r="GIV981" s="26"/>
      <c r="GIW981" s="26"/>
      <c r="GIX981" s="26"/>
      <c r="GIY981" s="26"/>
      <c r="GIZ981" s="26"/>
      <c r="GJA981" s="26"/>
      <c r="GJB981" s="26"/>
      <c r="GJC981" s="26"/>
      <c r="GJD981" s="26"/>
      <c r="GJE981" s="26"/>
      <c r="GJF981" s="26"/>
      <c r="GJG981" s="26"/>
      <c r="GJH981" s="26"/>
      <c r="GJI981" s="26"/>
      <c r="GJJ981" s="26"/>
      <c r="GJK981" s="26"/>
      <c r="GJL981" s="26"/>
      <c r="GJM981" s="26"/>
      <c r="GJN981" s="26"/>
      <c r="GJO981" s="26"/>
      <c r="GJP981" s="26"/>
      <c r="GJQ981" s="26"/>
      <c r="GJR981" s="26"/>
      <c r="GJS981" s="26"/>
      <c r="GJT981" s="26"/>
      <c r="GJU981" s="26"/>
      <c r="GJV981" s="26"/>
      <c r="GJW981" s="26"/>
      <c r="GJX981" s="26"/>
      <c r="GJY981" s="26"/>
      <c r="GJZ981" s="26"/>
      <c r="GKA981" s="26"/>
      <c r="GKB981" s="26"/>
      <c r="GKC981" s="26"/>
      <c r="GKD981" s="26"/>
      <c r="GKE981" s="26"/>
      <c r="GKF981" s="26"/>
      <c r="GKG981" s="26"/>
      <c r="GKH981" s="26"/>
      <c r="GKI981" s="26"/>
      <c r="GKJ981" s="26"/>
      <c r="GKK981" s="26"/>
      <c r="GKL981" s="26"/>
      <c r="GKM981" s="26"/>
      <c r="GKN981" s="26"/>
      <c r="GKO981" s="26"/>
      <c r="GKP981" s="26"/>
      <c r="GKQ981" s="26"/>
      <c r="GKR981" s="26"/>
      <c r="GKS981" s="26"/>
      <c r="GKT981" s="26"/>
      <c r="GKU981" s="26"/>
      <c r="GKV981" s="26"/>
      <c r="GKW981" s="26"/>
      <c r="GKX981" s="26"/>
      <c r="GKY981" s="26"/>
      <c r="GKZ981" s="26"/>
      <c r="GLA981" s="26"/>
      <c r="GLB981" s="26"/>
      <c r="GLC981" s="26"/>
      <c r="GLD981" s="26"/>
      <c r="GLE981" s="26"/>
      <c r="GLF981" s="26"/>
      <c r="GLG981" s="26"/>
      <c r="GLH981" s="26"/>
      <c r="GLI981" s="26"/>
      <c r="GLJ981" s="26"/>
      <c r="GLK981" s="26"/>
      <c r="GLL981" s="26"/>
      <c r="GLM981" s="26"/>
      <c r="GLN981" s="26"/>
      <c r="GLO981" s="26"/>
      <c r="GLP981" s="26"/>
      <c r="GLQ981" s="26"/>
      <c r="GLR981" s="26"/>
      <c r="GLS981" s="26"/>
      <c r="GLT981" s="26"/>
      <c r="GLU981" s="26"/>
      <c r="GLV981" s="26"/>
      <c r="GLW981" s="26"/>
      <c r="GLX981" s="26"/>
      <c r="GLY981" s="26"/>
      <c r="GLZ981" s="26"/>
      <c r="GMA981" s="26"/>
      <c r="GMB981" s="26"/>
      <c r="GMC981" s="26"/>
      <c r="GMD981" s="26"/>
      <c r="GME981" s="26"/>
      <c r="GMF981" s="26"/>
      <c r="GMG981" s="26"/>
      <c r="GMH981" s="26"/>
      <c r="GMI981" s="26"/>
      <c r="GMJ981" s="26"/>
      <c r="GMK981" s="26"/>
      <c r="GML981" s="26"/>
      <c r="GMM981" s="26"/>
      <c r="GMN981" s="26"/>
      <c r="GMO981" s="26"/>
      <c r="GMP981" s="26"/>
      <c r="GMQ981" s="26"/>
      <c r="GMR981" s="26"/>
      <c r="GMS981" s="26"/>
      <c r="GMT981" s="26"/>
      <c r="GMU981" s="26"/>
      <c r="GMV981" s="26"/>
      <c r="GMW981" s="26"/>
      <c r="GMX981" s="26"/>
      <c r="GMY981" s="26"/>
      <c r="GMZ981" s="26"/>
      <c r="GNA981" s="26"/>
      <c r="GNB981" s="26"/>
      <c r="GNC981" s="26"/>
      <c r="GND981" s="26"/>
      <c r="GNE981" s="26"/>
      <c r="GNF981" s="26"/>
      <c r="GNG981" s="26"/>
      <c r="GNH981" s="26"/>
      <c r="GNI981" s="26"/>
      <c r="GNJ981" s="26"/>
      <c r="GNK981" s="26"/>
      <c r="GNL981" s="26"/>
      <c r="GNM981" s="26"/>
      <c r="GNN981" s="26"/>
      <c r="GNO981" s="26"/>
      <c r="GNP981" s="26"/>
      <c r="GNQ981" s="26"/>
      <c r="GNR981" s="26"/>
      <c r="GNS981" s="26"/>
      <c r="GNT981" s="26"/>
      <c r="GNU981" s="26"/>
      <c r="GNV981" s="26"/>
      <c r="GNW981" s="26"/>
      <c r="GNX981" s="26"/>
      <c r="GNY981" s="26"/>
      <c r="GNZ981" s="26"/>
      <c r="GOA981" s="26"/>
      <c r="GOB981" s="26"/>
      <c r="GOC981" s="26"/>
      <c r="GOD981" s="26"/>
      <c r="GOE981" s="26"/>
      <c r="GOF981" s="26"/>
      <c r="GOG981" s="26"/>
      <c r="GOH981" s="26"/>
      <c r="GOI981" s="26"/>
      <c r="GOJ981" s="26"/>
      <c r="GOK981" s="26"/>
      <c r="GOL981" s="26"/>
      <c r="GOM981" s="26"/>
      <c r="GON981" s="26"/>
      <c r="GOO981" s="26"/>
      <c r="GOP981" s="26"/>
      <c r="GOQ981" s="26"/>
      <c r="GOR981" s="26"/>
      <c r="GOS981" s="26"/>
      <c r="GOT981" s="26"/>
      <c r="GOU981" s="26"/>
      <c r="GOV981" s="26"/>
      <c r="GOW981" s="26"/>
      <c r="GOX981" s="26"/>
      <c r="GOY981" s="26"/>
      <c r="GOZ981" s="26"/>
      <c r="GPA981" s="26"/>
      <c r="GPB981" s="26"/>
      <c r="GPC981" s="26"/>
      <c r="GPD981" s="26"/>
      <c r="GPE981" s="26"/>
      <c r="GPF981" s="26"/>
      <c r="GPG981" s="26"/>
      <c r="GPH981" s="26"/>
      <c r="GPI981" s="26"/>
      <c r="GPJ981" s="26"/>
      <c r="GPK981" s="26"/>
      <c r="GPL981" s="26"/>
      <c r="GPM981" s="26"/>
      <c r="GPN981" s="26"/>
      <c r="GPO981" s="26"/>
      <c r="GPP981" s="26"/>
      <c r="GPQ981" s="26"/>
      <c r="GPR981" s="26"/>
      <c r="GPS981" s="26"/>
      <c r="GPT981" s="26"/>
      <c r="GPU981" s="26"/>
      <c r="GPV981" s="26"/>
      <c r="GPW981" s="26"/>
      <c r="GPX981" s="26"/>
      <c r="GPY981" s="26"/>
      <c r="GPZ981" s="26"/>
      <c r="GQA981" s="26"/>
      <c r="GQB981" s="26"/>
      <c r="GQC981" s="26"/>
      <c r="GQD981" s="26"/>
      <c r="GQE981" s="26"/>
      <c r="GQF981" s="26"/>
      <c r="GQG981" s="26"/>
      <c r="GQH981" s="26"/>
      <c r="GQI981" s="26"/>
      <c r="GQJ981" s="26"/>
      <c r="GQK981" s="26"/>
      <c r="GQL981" s="26"/>
      <c r="GQM981" s="26"/>
      <c r="GQN981" s="26"/>
      <c r="GQO981" s="26"/>
      <c r="GQP981" s="26"/>
      <c r="GQQ981" s="26"/>
      <c r="GQR981" s="26"/>
      <c r="GQS981" s="26"/>
      <c r="GQT981" s="26"/>
      <c r="GQU981" s="26"/>
      <c r="GQV981" s="26"/>
      <c r="GQW981" s="26"/>
      <c r="GQX981" s="26"/>
      <c r="GQY981" s="26"/>
      <c r="GQZ981" s="26"/>
      <c r="GRA981" s="26"/>
      <c r="GRB981" s="26"/>
      <c r="GRC981" s="26"/>
      <c r="GRD981" s="26"/>
      <c r="GRE981" s="26"/>
      <c r="GRF981" s="26"/>
      <c r="GRG981" s="26"/>
      <c r="GRH981" s="26"/>
      <c r="GRI981" s="26"/>
      <c r="GRJ981" s="26"/>
      <c r="GRK981" s="26"/>
      <c r="GRL981" s="26"/>
      <c r="GRM981" s="26"/>
      <c r="GRN981" s="26"/>
      <c r="GRO981" s="26"/>
      <c r="GRP981" s="26"/>
      <c r="GRQ981" s="26"/>
      <c r="GRR981" s="26"/>
      <c r="GRS981" s="26"/>
      <c r="GRT981" s="26"/>
      <c r="GRU981" s="26"/>
      <c r="GRV981" s="26"/>
      <c r="GRW981" s="26"/>
      <c r="GRX981" s="26"/>
      <c r="GRY981" s="26"/>
      <c r="GRZ981" s="26"/>
      <c r="GSA981" s="26"/>
      <c r="GSB981" s="26"/>
      <c r="GSC981" s="26"/>
      <c r="GSD981" s="26"/>
      <c r="GSE981" s="26"/>
      <c r="GSF981" s="26"/>
      <c r="GSG981" s="26"/>
      <c r="GSH981" s="26"/>
      <c r="GSI981" s="26"/>
      <c r="GSJ981" s="26"/>
      <c r="GSK981" s="26"/>
      <c r="GSL981" s="26"/>
      <c r="GSM981" s="26"/>
      <c r="GSN981" s="26"/>
      <c r="GSO981" s="26"/>
      <c r="GSP981" s="26"/>
      <c r="GSQ981" s="26"/>
      <c r="GSR981" s="26"/>
      <c r="GSS981" s="26"/>
      <c r="GST981" s="26"/>
      <c r="GSU981" s="26"/>
      <c r="GSV981" s="26"/>
      <c r="GSW981" s="26"/>
      <c r="GSX981" s="26"/>
      <c r="GSY981" s="26"/>
      <c r="GSZ981" s="26"/>
      <c r="GTA981" s="26"/>
      <c r="GTB981" s="26"/>
      <c r="GTC981" s="26"/>
      <c r="GTD981" s="26"/>
      <c r="GTE981" s="26"/>
      <c r="GTF981" s="26"/>
      <c r="GTG981" s="26"/>
      <c r="GTH981" s="26"/>
      <c r="GTI981" s="26"/>
      <c r="GTJ981" s="26"/>
      <c r="GTK981" s="26"/>
      <c r="GTL981" s="26"/>
      <c r="GTM981" s="26"/>
      <c r="GTN981" s="26"/>
      <c r="GTO981" s="26"/>
      <c r="GTP981" s="26"/>
      <c r="GTQ981" s="26"/>
      <c r="GTR981" s="26"/>
      <c r="GTS981" s="26"/>
      <c r="GTT981" s="26"/>
      <c r="GTU981" s="26"/>
      <c r="GTV981" s="26"/>
      <c r="GTW981" s="26"/>
      <c r="GTX981" s="26"/>
      <c r="GTY981" s="26"/>
      <c r="GTZ981" s="26"/>
      <c r="GUA981" s="26"/>
      <c r="GUB981" s="26"/>
      <c r="GUC981" s="26"/>
      <c r="GUD981" s="26"/>
      <c r="GUE981" s="26"/>
      <c r="GUF981" s="26"/>
      <c r="GUG981" s="26"/>
      <c r="GUH981" s="26"/>
      <c r="GUI981" s="26"/>
      <c r="GUJ981" s="26"/>
      <c r="GUK981" s="26"/>
      <c r="GUL981" s="26"/>
      <c r="GUM981" s="26"/>
      <c r="GUN981" s="26"/>
      <c r="GUO981" s="26"/>
      <c r="GUP981" s="26"/>
      <c r="GUQ981" s="26"/>
      <c r="GUR981" s="26"/>
      <c r="GUS981" s="26"/>
      <c r="GUT981" s="26"/>
      <c r="GUU981" s="26"/>
      <c r="GUV981" s="26"/>
      <c r="GUW981" s="26"/>
      <c r="GUX981" s="26"/>
      <c r="GUY981" s="26"/>
      <c r="GUZ981" s="26"/>
      <c r="GVA981" s="26"/>
      <c r="GVB981" s="26"/>
      <c r="GVC981" s="26"/>
      <c r="GVD981" s="26"/>
      <c r="GVE981" s="26"/>
      <c r="GVF981" s="26"/>
      <c r="GVG981" s="26"/>
      <c r="GVH981" s="26"/>
      <c r="GVI981" s="26"/>
      <c r="GVJ981" s="26"/>
      <c r="GVK981" s="26"/>
      <c r="GVL981" s="26"/>
      <c r="GVM981" s="26"/>
      <c r="GVN981" s="26"/>
      <c r="GVO981" s="26"/>
      <c r="GVP981" s="26"/>
      <c r="GVQ981" s="26"/>
      <c r="GVR981" s="26"/>
      <c r="GVS981" s="26"/>
      <c r="GVT981" s="26"/>
      <c r="GVU981" s="26"/>
      <c r="GVV981" s="26"/>
      <c r="GVW981" s="26"/>
      <c r="GVX981" s="26"/>
      <c r="GVY981" s="26"/>
      <c r="GVZ981" s="26"/>
      <c r="GWA981" s="26"/>
      <c r="GWB981" s="26"/>
      <c r="GWC981" s="26"/>
      <c r="GWD981" s="26"/>
      <c r="GWE981" s="26"/>
      <c r="GWF981" s="26"/>
      <c r="GWG981" s="26"/>
      <c r="GWH981" s="26"/>
      <c r="GWI981" s="26"/>
      <c r="GWJ981" s="26"/>
      <c r="GWK981" s="26"/>
      <c r="GWL981" s="26"/>
      <c r="GWM981" s="26"/>
      <c r="GWN981" s="26"/>
      <c r="GWO981" s="26"/>
      <c r="GWP981" s="26"/>
      <c r="GWQ981" s="26"/>
      <c r="GWR981" s="26"/>
      <c r="GWS981" s="26"/>
      <c r="GWT981" s="26"/>
      <c r="GWU981" s="26"/>
      <c r="GWV981" s="26"/>
      <c r="GWW981" s="26"/>
      <c r="GWX981" s="26"/>
      <c r="GWY981" s="26"/>
      <c r="GWZ981" s="26"/>
      <c r="GXA981" s="26"/>
      <c r="GXB981" s="26"/>
      <c r="GXC981" s="26"/>
      <c r="GXD981" s="26"/>
      <c r="GXE981" s="26"/>
      <c r="GXF981" s="26"/>
      <c r="GXG981" s="26"/>
      <c r="GXH981" s="26"/>
      <c r="GXI981" s="26"/>
      <c r="GXJ981" s="26"/>
      <c r="GXK981" s="26"/>
      <c r="GXL981" s="26"/>
      <c r="GXM981" s="26"/>
      <c r="GXN981" s="26"/>
      <c r="GXO981" s="26"/>
      <c r="GXP981" s="26"/>
      <c r="GXQ981" s="26"/>
      <c r="GXR981" s="26"/>
      <c r="GXS981" s="26"/>
      <c r="GXT981" s="26"/>
      <c r="GXU981" s="26"/>
      <c r="GXV981" s="26"/>
      <c r="GXW981" s="26"/>
      <c r="GXX981" s="26"/>
      <c r="GXY981" s="26"/>
      <c r="GXZ981" s="26"/>
      <c r="GYA981" s="26"/>
      <c r="GYB981" s="26"/>
      <c r="GYC981" s="26"/>
      <c r="GYD981" s="26"/>
      <c r="GYE981" s="26"/>
      <c r="GYF981" s="26"/>
      <c r="GYG981" s="26"/>
      <c r="GYH981" s="26"/>
      <c r="GYI981" s="26"/>
      <c r="GYJ981" s="26"/>
      <c r="GYK981" s="26"/>
      <c r="GYL981" s="26"/>
      <c r="GYM981" s="26"/>
      <c r="GYN981" s="26"/>
      <c r="GYO981" s="26"/>
      <c r="GYP981" s="26"/>
      <c r="GYQ981" s="26"/>
      <c r="GYR981" s="26"/>
      <c r="GYS981" s="26"/>
      <c r="GYT981" s="26"/>
      <c r="GYU981" s="26"/>
      <c r="GYV981" s="26"/>
      <c r="GYW981" s="26"/>
      <c r="GYX981" s="26"/>
      <c r="GYY981" s="26"/>
      <c r="GYZ981" s="26"/>
      <c r="GZA981" s="26"/>
      <c r="GZB981" s="26"/>
      <c r="GZC981" s="26"/>
      <c r="GZD981" s="26"/>
      <c r="GZE981" s="26"/>
      <c r="GZF981" s="26"/>
      <c r="GZG981" s="26"/>
      <c r="GZH981" s="26"/>
      <c r="GZI981" s="26"/>
      <c r="GZJ981" s="26"/>
      <c r="GZK981" s="26"/>
      <c r="GZL981" s="26"/>
      <c r="GZM981" s="26"/>
      <c r="GZN981" s="26"/>
      <c r="GZO981" s="26"/>
      <c r="GZP981" s="26"/>
      <c r="GZQ981" s="26"/>
      <c r="GZR981" s="26"/>
      <c r="GZS981" s="26"/>
      <c r="GZT981" s="26"/>
      <c r="GZU981" s="26"/>
      <c r="GZV981" s="26"/>
      <c r="GZW981" s="26"/>
      <c r="GZX981" s="26"/>
      <c r="GZY981" s="26"/>
      <c r="GZZ981" s="26"/>
      <c r="HAA981" s="26"/>
      <c r="HAB981" s="26"/>
      <c r="HAC981" s="26"/>
      <c r="HAD981" s="26"/>
      <c r="HAE981" s="26"/>
      <c r="HAF981" s="26"/>
      <c r="HAG981" s="26"/>
      <c r="HAH981" s="26"/>
      <c r="HAI981" s="26"/>
      <c r="HAJ981" s="26"/>
      <c r="HAK981" s="26"/>
      <c r="HAL981" s="26"/>
      <c r="HAM981" s="26"/>
      <c r="HAN981" s="26"/>
      <c r="HAO981" s="26"/>
      <c r="HAP981" s="26"/>
      <c r="HAQ981" s="26"/>
      <c r="HAR981" s="26"/>
      <c r="HAS981" s="26"/>
      <c r="HAT981" s="26"/>
      <c r="HAU981" s="26"/>
      <c r="HAV981" s="26"/>
      <c r="HAW981" s="26"/>
      <c r="HAX981" s="26"/>
      <c r="HAY981" s="26"/>
      <c r="HAZ981" s="26"/>
      <c r="HBA981" s="26"/>
      <c r="HBB981" s="26"/>
      <c r="HBC981" s="26"/>
      <c r="HBD981" s="26"/>
      <c r="HBE981" s="26"/>
      <c r="HBF981" s="26"/>
      <c r="HBG981" s="26"/>
      <c r="HBH981" s="26"/>
      <c r="HBI981" s="26"/>
      <c r="HBJ981" s="26"/>
      <c r="HBK981" s="26"/>
      <c r="HBL981" s="26"/>
      <c r="HBM981" s="26"/>
      <c r="HBN981" s="26"/>
      <c r="HBO981" s="26"/>
      <c r="HBP981" s="26"/>
      <c r="HBQ981" s="26"/>
      <c r="HBR981" s="26"/>
      <c r="HBS981" s="26"/>
      <c r="HBT981" s="26"/>
      <c r="HBU981" s="26"/>
      <c r="HBV981" s="26"/>
      <c r="HBW981" s="26"/>
      <c r="HBX981" s="26"/>
      <c r="HBY981" s="26"/>
      <c r="HBZ981" s="26"/>
      <c r="HCA981" s="26"/>
      <c r="HCB981" s="26"/>
      <c r="HCC981" s="26"/>
      <c r="HCD981" s="26"/>
      <c r="HCE981" s="26"/>
      <c r="HCF981" s="26"/>
      <c r="HCG981" s="26"/>
      <c r="HCH981" s="26"/>
      <c r="HCI981" s="26"/>
      <c r="HCJ981" s="26"/>
      <c r="HCK981" s="26"/>
      <c r="HCL981" s="26"/>
      <c r="HCM981" s="26"/>
      <c r="HCN981" s="26"/>
      <c r="HCO981" s="26"/>
      <c r="HCP981" s="26"/>
      <c r="HCQ981" s="26"/>
      <c r="HCR981" s="26"/>
      <c r="HCS981" s="26"/>
      <c r="HCT981" s="26"/>
      <c r="HCU981" s="26"/>
      <c r="HCV981" s="26"/>
      <c r="HCW981" s="26"/>
      <c r="HCX981" s="26"/>
      <c r="HCY981" s="26"/>
      <c r="HCZ981" s="26"/>
      <c r="HDA981" s="26"/>
      <c r="HDB981" s="26"/>
      <c r="HDC981" s="26"/>
      <c r="HDD981" s="26"/>
      <c r="HDE981" s="26"/>
      <c r="HDF981" s="26"/>
      <c r="HDG981" s="26"/>
      <c r="HDH981" s="26"/>
      <c r="HDI981" s="26"/>
      <c r="HDJ981" s="26"/>
      <c r="HDK981" s="26"/>
      <c r="HDL981" s="26"/>
      <c r="HDM981" s="26"/>
      <c r="HDN981" s="26"/>
      <c r="HDO981" s="26"/>
      <c r="HDP981" s="26"/>
      <c r="HDQ981" s="26"/>
      <c r="HDR981" s="26"/>
      <c r="HDS981" s="26"/>
      <c r="HDT981" s="26"/>
      <c r="HDU981" s="26"/>
      <c r="HDV981" s="26"/>
      <c r="HDW981" s="26"/>
      <c r="HDX981" s="26"/>
      <c r="HDY981" s="26"/>
      <c r="HDZ981" s="26"/>
      <c r="HEA981" s="26"/>
      <c r="HEB981" s="26"/>
      <c r="HEC981" s="26"/>
      <c r="HED981" s="26"/>
      <c r="HEE981" s="26"/>
      <c r="HEF981" s="26"/>
      <c r="HEG981" s="26"/>
      <c r="HEH981" s="26"/>
      <c r="HEI981" s="26"/>
      <c r="HEJ981" s="26"/>
      <c r="HEK981" s="26"/>
      <c r="HEL981" s="26"/>
      <c r="HEM981" s="26"/>
      <c r="HEN981" s="26"/>
      <c r="HEO981" s="26"/>
      <c r="HEP981" s="26"/>
      <c r="HEQ981" s="26"/>
      <c r="HER981" s="26"/>
      <c r="HES981" s="26"/>
      <c r="HET981" s="26"/>
      <c r="HEU981" s="26"/>
      <c r="HEV981" s="26"/>
      <c r="HEW981" s="26"/>
      <c r="HEX981" s="26"/>
      <c r="HEY981" s="26"/>
      <c r="HEZ981" s="26"/>
      <c r="HFA981" s="26"/>
      <c r="HFB981" s="26"/>
      <c r="HFC981" s="26"/>
      <c r="HFD981" s="26"/>
      <c r="HFE981" s="26"/>
      <c r="HFF981" s="26"/>
      <c r="HFG981" s="26"/>
      <c r="HFH981" s="26"/>
      <c r="HFI981" s="26"/>
      <c r="HFJ981" s="26"/>
      <c r="HFK981" s="26"/>
      <c r="HFL981" s="26"/>
      <c r="HFM981" s="26"/>
      <c r="HFN981" s="26"/>
      <c r="HFO981" s="26"/>
      <c r="HFP981" s="26"/>
      <c r="HFQ981" s="26"/>
      <c r="HFR981" s="26"/>
      <c r="HFS981" s="26"/>
      <c r="HFT981" s="26"/>
      <c r="HFU981" s="26"/>
      <c r="HFV981" s="26"/>
      <c r="HFW981" s="26"/>
      <c r="HFX981" s="26"/>
      <c r="HFY981" s="26"/>
      <c r="HFZ981" s="26"/>
      <c r="HGA981" s="26"/>
      <c r="HGB981" s="26"/>
      <c r="HGC981" s="26"/>
      <c r="HGD981" s="26"/>
      <c r="HGE981" s="26"/>
      <c r="HGF981" s="26"/>
      <c r="HGG981" s="26"/>
      <c r="HGH981" s="26"/>
      <c r="HGI981" s="26"/>
      <c r="HGJ981" s="26"/>
      <c r="HGK981" s="26"/>
      <c r="HGL981" s="26"/>
      <c r="HGM981" s="26"/>
      <c r="HGN981" s="26"/>
      <c r="HGO981" s="26"/>
      <c r="HGP981" s="26"/>
      <c r="HGQ981" s="26"/>
      <c r="HGR981" s="26"/>
      <c r="HGS981" s="26"/>
      <c r="HGT981" s="26"/>
      <c r="HGU981" s="26"/>
      <c r="HGV981" s="26"/>
      <c r="HGW981" s="26"/>
      <c r="HGX981" s="26"/>
      <c r="HGY981" s="26"/>
      <c r="HGZ981" s="26"/>
      <c r="HHA981" s="26"/>
      <c r="HHB981" s="26"/>
      <c r="HHC981" s="26"/>
      <c r="HHD981" s="26"/>
      <c r="HHE981" s="26"/>
      <c r="HHF981" s="26"/>
      <c r="HHG981" s="26"/>
      <c r="HHH981" s="26"/>
      <c r="HHI981" s="26"/>
      <c r="HHJ981" s="26"/>
      <c r="HHK981" s="26"/>
      <c r="HHL981" s="26"/>
      <c r="HHM981" s="26"/>
      <c r="HHN981" s="26"/>
      <c r="HHO981" s="26"/>
      <c r="HHP981" s="26"/>
      <c r="HHQ981" s="26"/>
      <c r="HHR981" s="26"/>
      <c r="HHS981" s="26"/>
      <c r="HHT981" s="26"/>
      <c r="HHU981" s="26"/>
      <c r="HHV981" s="26"/>
      <c r="HHW981" s="26"/>
      <c r="HHX981" s="26"/>
      <c r="HHY981" s="26"/>
      <c r="HHZ981" s="26"/>
      <c r="HIA981" s="26"/>
      <c r="HIB981" s="26"/>
      <c r="HIC981" s="26"/>
      <c r="HID981" s="26"/>
      <c r="HIE981" s="26"/>
      <c r="HIF981" s="26"/>
      <c r="HIG981" s="26"/>
      <c r="HIH981" s="26"/>
      <c r="HII981" s="26"/>
      <c r="HIJ981" s="26"/>
      <c r="HIK981" s="26"/>
      <c r="HIL981" s="26"/>
      <c r="HIM981" s="26"/>
      <c r="HIN981" s="26"/>
      <c r="HIO981" s="26"/>
      <c r="HIP981" s="26"/>
      <c r="HIQ981" s="26"/>
      <c r="HIR981" s="26"/>
      <c r="HIS981" s="26"/>
      <c r="HIT981" s="26"/>
      <c r="HIU981" s="26"/>
      <c r="HIV981" s="26"/>
      <c r="HIW981" s="26"/>
      <c r="HIX981" s="26"/>
      <c r="HIY981" s="26"/>
      <c r="HIZ981" s="26"/>
      <c r="HJA981" s="26"/>
      <c r="HJB981" s="26"/>
      <c r="HJC981" s="26"/>
      <c r="HJD981" s="26"/>
      <c r="HJE981" s="26"/>
      <c r="HJF981" s="26"/>
      <c r="HJG981" s="26"/>
      <c r="HJH981" s="26"/>
      <c r="HJI981" s="26"/>
      <c r="HJJ981" s="26"/>
      <c r="HJK981" s="26"/>
      <c r="HJL981" s="26"/>
      <c r="HJM981" s="26"/>
      <c r="HJN981" s="26"/>
      <c r="HJO981" s="26"/>
      <c r="HJP981" s="26"/>
      <c r="HJQ981" s="26"/>
      <c r="HJR981" s="26"/>
      <c r="HJS981" s="26"/>
      <c r="HJT981" s="26"/>
      <c r="HJU981" s="26"/>
      <c r="HJV981" s="26"/>
      <c r="HJW981" s="26"/>
      <c r="HJX981" s="26"/>
      <c r="HJY981" s="26"/>
      <c r="HJZ981" s="26"/>
      <c r="HKA981" s="26"/>
      <c r="HKB981" s="26"/>
      <c r="HKC981" s="26"/>
      <c r="HKD981" s="26"/>
      <c r="HKE981" s="26"/>
      <c r="HKF981" s="26"/>
      <c r="HKG981" s="26"/>
      <c r="HKH981" s="26"/>
      <c r="HKI981" s="26"/>
      <c r="HKJ981" s="26"/>
      <c r="HKK981" s="26"/>
      <c r="HKL981" s="26"/>
      <c r="HKM981" s="26"/>
      <c r="HKN981" s="26"/>
      <c r="HKO981" s="26"/>
      <c r="HKP981" s="26"/>
      <c r="HKQ981" s="26"/>
      <c r="HKR981" s="26"/>
      <c r="HKS981" s="26"/>
      <c r="HKT981" s="26"/>
      <c r="HKU981" s="26"/>
      <c r="HKV981" s="26"/>
      <c r="HKW981" s="26"/>
      <c r="HKX981" s="26"/>
      <c r="HKY981" s="26"/>
      <c r="HKZ981" s="26"/>
      <c r="HLA981" s="26"/>
      <c r="HLB981" s="26"/>
      <c r="HLC981" s="26"/>
      <c r="HLD981" s="26"/>
      <c r="HLE981" s="26"/>
      <c r="HLF981" s="26"/>
      <c r="HLG981" s="26"/>
      <c r="HLH981" s="26"/>
      <c r="HLI981" s="26"/>
      <c r="HLJ981" s="26"/>
      <c r="HLK981" s="26"/>
      <c r="HLL981" s="26"/>
      <c r="HLM981" s="26"/>
      <c r="HLN981" s="26"/>
      <c r="HLO981" s="26"/>
      <c r="HLP981" s="26"/>
      <c r="HLQ981" s="26"/>
      <c r="HLR981" s="26"/>
      <c r="HLS981" s="26"/>
      <c r="HLT981" s="26"/>
      <c r="HLU981" s="26"/>
      <c r="HLV981" s="26"/>
      <c r="HLW981" s="26"/>
      <c r="HLX981" s="26"/>
      <c r="HLY981" s="26"/>
      <c r="HLZ981" s="26"/>
      <c r="HMA981" s="26"/>
      <c r="HMB981" s="26"/>
      <c r="HMC981" s="26"/>
      <c r="HMD981" s="26"/>
      <c r="HME981" s="26"/>
      <c r="HMF981" s="26"/>
      <c r="HMG981" s="26"/>
      <c r="HMH981" s="26"/>
      <c r="HMI981" s="26"/>
      <c r="HMJ981" s="26"/>
      <c r="HMK981" s="26"/>
      <c r="HML981" s="26"/>
      <c r="HMM981" s="26"/>
      <c r="HMN981" s="26"/>
      <c r="HMO981" s="26"/>
      <c r="HMP981" s="26"/>
      <c r="HMQ981" s="26"/>
      <c r="HMR981" s="26"/>
      <c r="HMS981" s="26"/>
      <c r="HMT981" s="26"/>
      <c r="HMU981" s="26"/>
      <c r="HMV981" s="26"/>
      <c r="HMW981" s="26"/>
      <c r="HMX981" s="26"/>
      <c r="HMY981" s="26"/>
      <c r="HMZ981" s="26"/>
      <c r="HNA981" s="26"/>
      <c r="HNB981" s="26"/>
      <c r="HNC981" s="26"/>
      <c r="HND981" s="26"/>
      <c r="HNE981" s="26"/>
      <c r="HNF981" s="26"/>
      <c r="HNG981" s="26"/>
      <c r="HNH981" s="26"/>
      <c r="HNI981" s="26"/>
      <c r="HNJ981" s="26"/>
      <c r="HNK981" s="26"/>
      <c r="HNL981" s="26"/>
      <c r="HNM981" s="26"/>
      <c r="HNN981" s="26"/>
      <c r="HNO981" s="26"/>
      <c r="HNP981" s="26"/>
      <c r="HNQ981" s="26"/>
      <c r="HNR981" s="26"/>
      <c r="HNS981" s="26"/>
      <c r="HNT981" s="26"/>
      <c r="HNU981" s="26"/>
      <c r="HNV981" s="26"/>
      <c r="HNW981" s="26"/>
      <c r="HNX981" s="26"/>
      <c r="HNY981" s="26"/>
      <c r="HNZ981" s="26"/>
      <c r="HOA981" s="26"/>
      <c r="HOB981" s="26"/>
      <c r="HOC981" s="26"/>
      <c r="HOD981" s="26"/>
      <c r="HOE981" s="26"/>
      <c r="HOF981" s="26"/>
      <c r="HOG981" s="26"/>
      <c r="HOH981" s="26"/>
      <c r="HOI981" s="26"/>
      <c r="HOJ981" s="26"/>
      <c r="HOK981" s="26"/>
      <c r="HOL981" s="26"/>
      <c r="HOM981" s="26"/>
      <c r="HON981" s="26"/>
      <c r="HOO981" s="26"/>
      <c r="HOP981" s="26"/>
      <c r="HOQ981" s="26"/>
      <c r="HOR981" s="26"/>
      <c r="HOS981" s="26"/>
      <c r="HOT981" s="26"/>
      <c r="HOU981" s="26"/>
      <c r="HOV981" s="26"/>
      <c r="HOW981" s="26"/>
      <c r="HOX981" s="26"/>
      <c r="HOY981" s="26"/>
      <c r="HOZ981" s="26"/>
      <c r="HPA981" s="26"/>
      <c r="HPB981" s="26"/>
      <c r="HPC981" s="26"/>
      <c r="HPD981" s="26"/>
      <c r="HPE981" s="26"/>
      <c r="HPF981" s="26"/>
      <c r="HPG981" s="26"/>
      <c r="HPH981" s="26"/>
      <c r="HPI981" s="26"/>
      <c r="HPJ981" s="26"/>
      <c r="HPK981" s="26"/>
      <c r="HPL981" s="26"/>
      <c r="HPM981" s="26"/>
      <c r="HPN981" s="26"/>
      <c r="HPO981" s="26"/>
      <c r="HPP981" s="26"/>
      <c r="HPQ981" s="26"/>
      <c r="HPR981" s="26"/>
      <c r="HPS981" s="26"/>
      <c r="HPT981" s="26"/>
      <c r="HPU981" s="26"/>
      <c r="HPV981" s="26"/>
      <c r="HPW981" s="26"/>
      <c r="HPX981" s="26"/>
      <c r="HPY981" s="26"/>
      <c r="HPZ981" s="26"/>
      <c r="HQA981" s="26"/>
      <c r="HQB981" s="26"/>
      <c r="HQC981" s="26"/>
      <c r="HQD981" s="26"/>
      <c r="HQE981" s="26"/>
      <c r="HQF981" s="26"/>
      <c r="HQG981" s="26"/>
      <c r="HQH981" s="26"/>
      <c r="HQI981" s="26"/>
      <c r="HQJ981" s="26"/>
      <c r="HQK981" s="26"/>
      <c r="HQL981" s="26"/>
      <c r="HQM981" s="26"/>
      <c r="HQN981" s="26"/>
      <c r="HQO981" s="26"/>
      <c r="HQP981" s="26"/>
      <c r="HQQ981" s="26"/>
      <c r="HQR981" s="26"/>
      <c r="HQS981" s="26"/>
      <c r="HQT981" s="26"/>
      <c r="HQU981" s="26"/>
      <c r="HQV981" s="26"/>
      <c r="HQW981" s="26"/>
      <c r="HQX981" s="26"/>
      <c r="HQY981" s="26"/>
      <c r="HQZ981" s="26"/>
      <c r="HRA981" s="26"/>
      <c r="HRB981" s="26"/>
      <c r="HRC981" s="26"/>
      <c r="HRD981" s="26"/>
      <c r="HRE981" s="26"/>
      <c r="HRF981" s="26"/>
      <c r="HRG981" s="26"/>
      <c r="HRH981" s="26"/>
      <c r="HRI981" s="26"/>
      <c r="HRJ981" s="26"/>
      <c r="HRK981" s="26"/>
      <c r="HRL981" s="26"/>
      <c r="HRM981" s="26"/>
      <c r="HRN981" s="26"/>
      <c r="HRO981" s="26"/>
      <c r="HRP981" s="26"/>
      <c r="HRQ981" s="26"/>
      <c r="HRR981" s="26"/>
      <c r="HRS981" s="26"/>
      <c r="HRT981" s="26"/>
      <c r="HRU981" s="26"/>
      <c r="HRV981" s="26"/>
      <c r="HRW981" s="26"/>
      <c r="HRX981" s="26"/>
      <c r="HRY981" s="26"/>
      <c r="HRZ981" s="26"/>
      <c r="HSA981" s="26"/>
      <c r="HSB981" s="26"/>
      <c r="HSC981" s="26"/>
      <c r="HSD981" s="26"/>
      <c r="HSE981" s="26"/>
      <c r="HSF981" s="26"/>
      <c r="HSG981" s="26"/>
      <c r="HSH981" s="26"/>
      <c r="HSI981" s="26"/>
      <c r="HSJ981" s="26"/>
      <c r="HSK981" s="26"/>
      <c r="HSL981" s="26"/>
      <c r="HSM981" s="26"/>
      <c r="HSN981" s="26"/>
      <c r="HSO981" s="26"/>
      <c r="HSP981" s="26"/>
      <c r="HSQ981" s="26"/>
      <c r="HSR981" s="26"/>
      <c r="HSS981" s="26"/>
      <c r="HST981" s="26"/>
      <c r="HSU981" s="26"/>
      <c r="HSV981" s="26"/>
      <c r="HSW981" s="26"/>
      <c r="HSX981" s="26"/>
      <c r="HSY981" s="26"/>
      <c r="HSZ981" s="26"/>
      <c r="HTA981" s="26"/>
      <c r="HTB981" s="26"/>
      <c r="HTC981" s="26"/>
      <c r="HTD981" s="26"/>
      <c r="HTE981" s="26"/>
      <c r="HTF981" s="26"/>
      <c r="HTG981" s="26"/>
      <c r="HTH981" s="26"/>
      <c r="HTI981" s="26"/>
      <c r="HTJ981" s="26"/>
      <c r="HTK981" s="26"/>
      <c r="HTL981" s="26"/>
      <c r="HTM981" s="26"/>
      <c r="HTN981" s="26"/>
      <c r="HTO981" s="26"/>
      <c r="HTP981" s="26"/>
      <c r="HTQ981" s="26"/>
      <c r="HTR981" s="26"/>
      <c r="HTS981" s="26"/>
      <c r="HTT981" s="26"/>
      <c r="HTU981" s="26"/>
      <c r="HTV981" s="26"/>
      <c r="HTW981" s="26"/>
      <c r="HTX981" s="26"/>
      <c r="HTY981" s="26"/>
      <c r="HTZ981" s="26"/>
      <c r="HUA981" s="26"/>
      <c r="HUB981" s="26"/>
      <c r="HUC981" s="26"/>
      <c r="HUD981" s="26"/>
      <c r="HUE981" s="26"/>
      <c r="HUF981" s="26"/>
      <c r="HUG981" s="26"/>
      <c r="HUH981" s="26"/>
      <c r="HUI981" s="26"/>
      <c r="HUJ981" s="26"/>
      <c r="HUK981" s="26"/>
      <c r="HUL981" s="26"/>
      <c r="HUM981" s="26"/>
      <c r="HUN981" s="26"/>
      <c r="HUO981" s="26"/>
      <c r="HUP981" s="26"/>
      <c r="HUQ981" s="26"/>
      <c r="HUR981" s="26"/>
      <c r="HUS981" s="26"/>
      <c r="HUT981" s="26"/>
      <c r="HUU981" s="26"/>
      <c r="HUV981" s="26"/>
      <c r="HUW981" s="26"/>
      <c r="HUX981" s="26"/>
      <c r="HUY981" s="26"/>
      <c r="HUZ981" s="26"/>
      <c r="HVA981" s="26"/>
      <c r="HVB981" s="26"/>
      <c r="HVC981" s="26"/>
      <c r="HVD981" s="26"/>
      <c r="HVE981" s="26"/>
      <c r="HVF981" s="26"/>
      <c r="HVG981" s="26"/>
      <c r="HVH981" s="26"/>
      <c r="HVI981" s="26"/>
      <c r="HVJ981" s="26"/>
      <c r="HVK981" s="26"/>
      <c r="HVL981" s="26"/>
      <c r="HVM981" s="26"/>
      <c r="HVN981" s="26"/>
      <c r="HVO981" s="26"/>
      <c r="HVP981" s="26"/>
      <c r="HVQ981" s="26"/>
      <c r="HVR981" s="26"/>
      <c r="HVS981" s="26"/>
      <c r="HVT981" s="26"/>
      <c r="HVU981" s="26"/>
      <c r="HVV981" s="26"/>
      <c r="HVW981" s="26"/>
      <c r="HVX981" s="26"/>
      <c r="HVY981" s="26"/>
      <c r="HVZ981" s="26"/>
      <c r="HWA981" s="26"/>
      <c r="HWB981" s="26"/>
      <c r="HWC981" s="26"/>
      <c r="HWD981" s="26"/>
      <c r="HWE981" s="26"/>
      <c r="HWF981" s="26"/>
      <c r="HWG981" s="26"/>
      <c r="HWH981" s="26"/>
      <c r="HWI981" s="26"/>
      <c r="HWJ981" s="26"/>
      <c r="HWK981" s="26"/>
      <c r="HWL981" s="26"/>
      <c r="HWM981" s="26"/>
      <c r="HWN981" s="26"/>
      <c r="HWO981" s="26"/>
      <c r="HWP981" s="26"/>
      <c r="HWQ981" s="26"/>
      <c r="HWR981" s="26"/>
      <c r="HWS981" s="26"/>
      <c r="HWT981" s="26"/>
      <c r="HWU981" s="26"/>
      <c r="HWV981" s="26"/>
      <c r="HWW981" s="26"/>
      <c r="HWX981" s="26"/>
      <c r="HWY981" s="26"/>
      <c r="HWZ981" s="26"/>
      <c r="HXA981" s="26"/>
      <c r="HXB981" s="26"/>
      <c r="HXC981" s="26"/>
      <c r="HXD981" s="26"/>
      <c r="HXE981" s="26"/>
      <c r="HXF981" s="26"/>
      <c r="HXG981" s="26"/>
      <c r="HXH981" s="26"/>
      <c r="HXI981" s="26"/>
      <c r="HXJ981" s="26"/>
      <c r="HXK981" s="26"/>
      <c r="HXL981" s="26"/>
      <c r="HXM981" s="26"/>
      <c r="HXN981" s="26"/>
      <c r="HXO981" s="26"/>
      <c r="HXP981" s="26"/>
      <c r="HXQ981" s="26"/>
      <c r="HXR981" s="26"/>
      <c r="HXS981" s="26"/>
      <c r="HXT981" s="26"/>
      <c r="HXU981" s="26"/>
      <c r="HXV981" s="26"/>
      <c r="HXW981" s="26"/>
      <c r="HXX981" s="26"/>
      <c r="HXY981" s="26"/>
      <c r="HXZ981" s="26"/>
      <c r="HYA981" s="26"/>
      <c r="HYB981" s="26"/>
      <c r="HYC981" s="26"/>
      <c r="HYD981" s="26"/>
      <c r="HYE981" s="26"/>
      <c r="HYF981" s="26"/>
      <c r="HYG981" s="26"/>
      <c r="HYH981" s="26"/>
      <c r="HYI981" s="26"/>
      <c r="HYJ981" s="26"/>
      <c r="HYK981" s="26"/>
      <c r="HYL981" s="26"/>
      <c r="HYM981" s="26"/>
      <c r="HYN981" s="26"/>
      <c r="HYO981" s="26"/>
      <c r="HYP981" s="26"/>
      <c r="HYQ981" s="26"/>
      <c r="HYR981" s="26"/>
      <c r="HYS981" s="26"/>
      <c r="HYT981" s="26"/>
      <c r="HYU981" s="26"/>
      <c r="HYV981" s="26"/>
      <c r="HYW981" s="26"/>
      <c r="HYX981" s="26"/>
      <c r="HYY981" s="26"/>
      <c r="HYZ981" s="26"/>
      <c r="HZA981" s="26"/>
      <c r="HZB981" s="26"/>
      <c r="HZC981" s="26"/>
      <c r="HZD981" s="26"/>
      <c r="HZE981" s="26"/>
      <c r="HZF981" s="26"/>
      <c r="HZG981" s="26"/>
      <c r="HZH981" s="26"/>
      <c r="HZI981" s="26"/>
      <c r="HZJ981" s="26"/>
      <c r="HZK981" s="26"/>
      <c r="HZL981" s="26"/>
      <c r="HZM981" s="26"/>
      <c r="HZN981" s="26"/>
      <c r="HZO981" s="26"/>
      <c r="HZP981" s="26"/>
      <c r="HZQ981" s="26"/>
      <c r="HZR981" s="26"/>
      <c r="HZS981" s="26"/>
      <c r="HZT981" s="26"/>
      <c r="HZU981" s="26"/>
      <c r="HZV981" s="26"/>
      <c r="HZW981" s="26"/>
      <c r="HZX981" s="26"/>
      <c r="HZY981" s="26"/>
      <c r="HZZ981" s="26"/>
      <c r="IAA981" s="26"/>
      <c r="IAB981" s="26"/>
      <c r="IAC981" s="26"/>
      <c r="IAD981" s="26"/>
      <c r="IAE981" s="26"/>
      <c r="IAF981" s="26"/>
      <c r="IAG981" s="26"/>
      <c r="IAH981" s="26"/>
      <c r="IAI981" s="26"/>
      <c r="IAJ981" s="26"/>
      <c r="IAK981" s="26"/>
      <c r="IAL981" s="26"/>
      <c r="IAM981" s="26"/>
      <c r="IAN981" s="26"/>
      <c r="IAO981" s="26"/>
      <c r="IAP981" s="26"/>
      <c r="IAQ981" s="26"/>
      <c r="IAR981" s="26"/>
      <c r="IAS981" s="26"/>
      <c r="IAT981" s="26"/>
      <c r="IAU981" s="26"/>
      <c r="IAV981" s="26"/>
      <c r="IAW981" s="26"/>
      <c r="IAX981" s="26"/>
      <c r="IAY981" s="26"/>
      <c r="IAZ981" s="26"/>
      <c r="IBA981" s="26"/>
      <c r="IBB981" s="26"/>
      <c r="IBC981" s="26"/>
      <c r="IBD981" s="26"/>
      <c r="IBE981" s="26"/>
      <c r="IBF981" s="26"/>
      <c r="IBG981" s="26"/>
      <c r="IBH981" s="26"/>
      <c r="IBI981" s="26"/>
      <c r="IBJ981" s="26"/>
      <c r="IBK981" s="26"/>
      <c r="IBL981" s="26"/>
      <c r="IBM981" s="26"/>
      <c r="IBN981" s="26"/>
      <c r="IBO981" s="26"/>
      <c r="IBP981" s="26"/>
      <c r="IBQ981" s="26"/>
      <c r="IBR981" s="26"/>
      <c r="IBS981" s="26"/>
      <c r="IBT981" s="26"/>
      <c r="IBU981" s="26"/>
      <c r="IBV981" s="26"/>
      <c r="IBW981" s="26"/>
      <c r="IBX981" s="26"/>
      <c r="IBY981" s="26"/>
      <c r="IBZ981" s="26"/>
      <c r="ICA981" s="26"/>
      <c r="ICB981" s="26"/>
      <c r="ICC981" s="26"/>
      <c r="ICD981" s="26"/>
      <c r="ICE981" s="26"/>
      <c r="ICF981" s="26"/>
      <c r="ICG981" s="26"/>
      <c r="ICH981" s="26"/>
      <c r="ICI981" s="26"/>
      <c r="ICJ981" s="26"/>
      <c r="ICK981" s="26"/>
      <c r="ICL981" s="26"/>
      <c r="ICM981" s="26"/>
      <c r="ICN981" s="26"/>
      <c r="ICO981" s="26"/>
      <c r="ICP981" s="26"/>
      <c r="ICQ981" s="26"/>
      <c r="ICR981" s="26"/>
      <c r="ICS981" s="26"/>
      <c r="ICT981" s="26"/>
      <c r="ICU981" s="26"/>
      <c r="ICV981" s="26"/>
      <c r="ICW981" s="26"/>
      <c r="ICX981" s="26"/>
      <c r="ICY981" s="26"/>
      <c r="ICZ981" s="26"/>
      <c r="IDA981" s="26"/>
      <c r="IDB981" s="26"/>
      <c r="IDC981" s="26"/>
      <c r="IDD981" s="26"/>
      <c r="IDE981" s="26"/>
      <c r="IDF981" s="26"/>
      <c r="IDG981" s="26"/>
      <c r="IDH981" s="26"/>
      <c r="IDI981" s="26"/>
      <c r="IDJ981" s="26"/>
      <c r="IDK981" s="26"/>
      <c r="IDL981" s="26"/>
      <c r="IDM981" s="26"/>
      <c r="IDN981" s="26"/>
      <c r="IDO981" s="26"/>
      <c r="IDP981" s="26"/>
      <c r="IDQ981" s="26"/>
      <c r="IDR981" s="26"/>
      <c r="IDS981" s="26"/>
      <c r="IDT981" s="26"/>
      <c r="IDU981" s="26"/>
      <c r="IDV981" s="26"/>
      <c r="IDW981" s="26"/>
      <c r="IDX981" s="26"/>
      <c r="IDY981" s="26"/>
      <c r="IDZ981" s="26"/>
      <c r="IEA981" s="26"/>
      <c r="IEB981" s="26"/>
      <c r="IEC981" s="26"/>
      <c r="IED981" s="26"/>
      <c r="IEE981" s="26"/>
      <c r="IEF981" s="26"/>
      <c r="IEG981" s="26"/>
      <c r="IEH981" s="26"/>
      <c r="IEI981" s="26"/>
      <c r="IEJ981" s="26"/>
      <c r="IEK981" s="26"/>
      <c r="IEL981" s="26"/>
      <c r="IEM981" s="26"/>
      <c r="IEN981" s="26"/>
      <c r="IEO981" s="26"/>
      <c r="IEP981" s="26"/>
      <c r="IEQ981" s="26"/>
      <c r="IER981" s="26"/>
      <c r="IES981" s="26"/>
      <c r="IET981" s="26"/>
      <c r="IEU981" s="26"/>
      <c r="IEV981" s="26"/>
      <c r="IEW981" s="26"/>
      <c r="IEX981" s="26"/>
      <c r="IEY981" s="26"/>
      <c r="IEZ981" s="26"/>
      <c r="IFA981" s="26"/>
      <c r="IFB981" s="26"/>
      <c r="IFC981" s="26"/>
      <c r="IFD981" s="26"/>
      <c r="IFE981" s="26"/>
      <c r="IFF981" s="26"/>
      <c r="IFG981" s="26"/>
      <c r="IFH981" s="26"/>
      <c r="IFI981" s="26"/>
      <c r="IFJ981" s="26"/>
      <c r="IFK981" s="26"/>
      <c r="IFL981" s="26"/>
      <c r="IFM981" s="26"/>
      <c r="IFN981" s="26"/>
      <c r="IFO981" s="26"/>
      <c r="IFP981" s="26"/>
      <c r="IFQ981" s="26"/>
      <c r="IFR981" s="26"/>
      <c r="IFS981" s="26"/>
      <c r="IFT981" s="26"/>
      <c r="IFU981" s="26"/>
      <c r="IFV981" s="26"/>
      <c r="IFW981" s="26"/>
      <c r="IFX981" s="26"/>
      <c r="IFY981" s="26"/>
      <c r="IFZ981" s="26"/>
      <c r="IGA981" s="26"/>
      <c r="IGB981" s="26"/>
      <c r="IGC981" s="26"/>
      <c r="IGD981" s="26"/>
      <c r="IGE981" s="26"/>
      <c r="IGF981" s="26"/>
      <c r="IGG981" s="26"/>
      <c r="IGH981" s="26"/>
      <c r="IGI981" s="26"/>
      <c r="IGJ981" s="26"/>
      <c r="IGK981" s="26"/>
      <c r="IGL981" s="26"/>
      <c r="IGM981" s="26"/>
      <c r="IGN981" s="26"/>
      <c r="IGO981" s="26"/>
      <c r="IGP981" s="26"/>
      <c r="IGQ981" s="26"/>
      <c r="IGR981" s="26"/>
      <c r="IGS981" s="26"/>
      <c r="IGT981" s="26"/>
      <c r="IGU981" s="26"/>
      <c r="IGV981" s="26"/>
      <c r="IGW981" s="26"/>
      <c r="IGX981" s="26"/>
      <c r="IGY981" s="26"/>
      <c r="IGZ981" s="26"/>
      <c r="IHA981" s="26"/>
      <c r="IHB981" s="26"/>
      <c r="IHC981" s="26"/>
      <c r="IHD981" s="26"/>
      <c r="IHE981" s="26"/>
      <c r="IHF981" s="26"/>
      <c r="IHG981" s="26"/>
      <c r="IHH981" s="26"/>
      <c r="IHI981" s="26"/>
      <c r="IHJ981" s="26"/>
      <c r="IHK981" s="26"/>
      <c r="IHL981" s="26"/>
      <c r="IHM981" s="26"/>
      <c r="IHN981" s="26"/>
      <c r="IHO981" s="26"/>
      <c r="IHP981" s="26"/>
      <c r="IHQ981" s="26"/>
      <c r="IHR981" s="26"/>
      <c r="IHS981" s="26"/>
      <c r="IHT981" s="26"/>
      <c r="IHU981" s="26"/>
      <c r="IHV981" s="26"/>
      <c r="IHW981" s="26"/>
      <c r="IHX981" s="26"/>
      <c r="IHY981" s="26"/>
      <c r="IHZ981" s="26"/>
      <c r="IIA981" s="26"/>
      <c r="IIB981" s="26"/>
      <c r="IIC981" s="26"/>
      <c r="IID981" s="26"/>
      <c r="IIE981" s="26"/>
      <c r="IIF981" s="26"/>
      <c r="IIG981" s="26"/>
      <c r="IIH981" s="26"/>
      <c r="III981" s="26"/>
      <c r="IIJ981" s="26"/>
      <c r="IIK981" s="26"/>
      <c r="IIL981" s="26"/>
      <c r="IIM981" s="26"/>
      <c r="IIN981" s="26"/>
      <c r="IIO981" s="26"/>
      <c r="IIP981" s="26"/>
      <c r="IIQ981" s="26"/>
      <c r="IIR981" s="26"/>
      <c r="IIS981" s="26"/>
      <c r="IIT981" s="26"/>
      <c r="IIU981" s="26"/>
      <c r="IIV981" s="26"/>
      <c r="IIW981" s="26"/>
      <c r="IIX981" s="26"/>
      <c r="IIY981" s="26"/>
      <c r="IIZ981" s="26"/>
      <c r="IJA981" s="26"/>
      <c r="IJB981" s="26"/>
      <c r="IJC981" s="26"/>
      <c r="IJD981" s="26"/>
      <c r="IJE981" s="26"/>
      <c r="IJF981" s="26"/>
      <c r="IJG981" s="26"/>
      <c r="IJH981" s="26"/>
      <c r="IJI981" s="26"/>
      <c r="IJJ981" s="26"/>
      <c r="IJK981" s="26"/>
      <c r="IJL981" s="26"/>
      <c r="IJM981" s="26"/>
      <c r="IJN981" s="26"/>
      <c r="IJO981" s="26"/>
      <c r="IJP981" s="26"/>
      <c r="IJQ981" s="26"/>
      <c r="IJR981" s="26"/>
      <c r="IJS981" s="26"/>
      <c r="IJT981" s="26"/>
      <c r="IJU981" s="26"/>
      <c r="IJV981" s="26"/>
      <c r="IJW981" s="26"/>
      <c r="IJX981" s="26"/>
      <c r="IJY981" s="26"/>
      <c r="IJZ981" s="26"/>
      <c r="IKA981" s="26"/>
      <c r="IKB981" s="26"/>
      <c r="IKC981" s="26"/>
      <c r="IKD981" s="26"/>
      <c r="IKE981" s="26"/>
      <c r="IKF981" s="26"/>
      <c r="IKG981" s="26"/>
      <c r="IKH981" s="26"/>
      <c r="IKI981" s="26"/>
      <c r="IKJ981" s="26"/>
      <c r="IKK981" s="26"/>
      <c r="IKL981" s="26"/>
      <c r="IKM981" s="26"/>
      <c r="IKN981" s="26"/>
      <c r="IKO981" s="26"/>
      <c r="IKP981" s="26"/>
      <c r="IKQ981" s="26"/>
      <c r="IKR981" s="26"/>
      <c r="IKS981" s="26"/>
      <c r="IKT981" s="26"/>
      <c r="IKU981" s="26"/>
      <c r="IKV981" s="26"/>
      <c r="IKW981" s="26"/>
      <c r="IKX981" s="26"/>
      <c r="IKY981" s="26"/>
      <c r="IKZ981" s="26"/>
      <c r="ILA981" s="26"/>
      <c r="ILB981" s="26"/>
      <c r="ILC981" s="26"/>
      <c r="ILD981" s="26"/>
      <c r="ILE981" s="26"/>
      <c r="ILF981" s="26"/>
      <c r="ILG981" s="26"/>
      <c r="ILH981" s="26"/>
      <c r="ILI981" s="26"/>
      <c r="ILJ981" s="26"/>
      <c r="ILK981" s="26"/>
      <c r="ILL981" s="26"/>
      <c r="ILM981" s="26"/>
      <c r="ILN981" s="26"/>
      <c r="ILO981" s="26"/>
      <c r="ILP981" s="26"/>
      <c r="ILQ981" s="26"/>
      <c r="ILR981" s="26"/>
      <c r="ILS981" s="26"/>
      <c r="ILT981" s="26"/>
      <c r="ILU981" s="26"/>
      <c r="ILV981" s="26"/>
      <c r="ILW981" s="26"/>
      <c r="ILX981" s="26"/>
      <c r="ILY981" s="26"/>
      <c r="ILZ981" s="26"/>
      <c r="IMA981" s="26"/>
      <c r="IMB981" s="26"/>
      <c r="IMC981" s="26"/>
      <c r="IMD981" s="26"/>
      <c r="IME981" s="26"/>
      <c r="IMF981" s="26"/>
      <c r="IMG981" s="26"/>
      <c r="IMH981" s="26"/>
      <c r="IMI981" s="26"/>
      <c r="IMJ981" s="26"/>
      <c r="IMK981" s="26"/>
      <c r="IML981" s="26"/>
      <c r="IMM981" s="26"/>
      <c r="IMN981" s="26"/>
      <c r="IMO981" s="26"/>
      <c r="IMP981" s="26"/>
      <c r="IMQ981" s="26"/>
      <c r="IMR981" s="26"/>
      <c r="IMS981" s="26"/>
      <c r="IMT981" s="26"/>
      <c r="IMU981" s="26"/>
      <c r="IMV981" s="26"/>
      <c r="IMW981" s="26"/>
      <c r="IMX981" s="26"/>
      <c r="IMY981" s="26"/>
      <c r="IMZ981" s="26"/>
      <c r="INA981" s="26"/>
      <c r="INB981" s="26"/>
      <c r="INC981" s="26"/>
      <c r="IND981" s="26"/>
      <c r="INE981" s="26"/>
      <c r="INF981" s="26"/>
      <c r="ING981" s="26"/>
      <c r="INH981" s="26"/>
      <c r="INI981" s="26"/>
      <c r="INJ981" s="26"/>
      <c r="INK981" s="26"/>
      <c r="INL981" s="26"/>
      <c r="INM981" s="26"/>
      <c r="INN981" s="26"/>
      <c r="INO981" s="26"/>
      <c r="INP981" s="26"/>
      <c r="INQ981" s="26"/>
      <c r="INR981" s="26"/>
      <c r="INS981" s="26"/>
      <c r="INT981" s="26"/>
      <c r="INU981" s="26"/>
      <c r="INV981" s="26"/>
      <c r="INW981" s="26"/>
      <c r="INX981" s="26"/>
      <c r="INY981" s="26"/>
      <c r="INZ981" s="26"/>
      <c r="IOA981" s="26"/>
      <c r="IOB981" s="26"/>
      <c r="IOC981" s="26"/>
      <c r="IOD981" s="26"/>
      <c r="IOE981" s="26"/>
      <c r="IOF981" s="26"/>
      <c r="IOG981" s="26"/>
      <c r="IOH981" s="26"/>
      <c r="IOI981" s="26"/>
      <c r="IOJ981" s="26"/>
      <c r="IOK981" s="26"/>
      <c r="IOL981" s="26"/>
      <c r="IOM981" s="26"/>
      <c r="ION981" s="26"/>
      <c r="IOO981" s="26"/>
      <c r="IOP981" s="26"/>
      <c r="IOQ981" s="26"/>
      <c r="IOR981" s="26"/>
      <c r="IOS981" s="26"/>
      <c r="IOT981" s="26"/>
      <c r="IOU981" s="26"/>
      <c r="IOV981" s="26"/>
      <c r="IOW981" s="26"/>
      <c r="IOX981" s="26"/>
      <c r="IOY981" s="26"/>
      <c r="IOZ981" s="26"/>
      <c r="IPA981" s="26"/>
      <c r="IPB981" s="26"/>
      <c r="IPC981" s="26"/>
      <c r="IPD981" s="26"/>
      <c r="IPE981" s="26"/>
      <c r="IPF981" s="26"/>
      <c r="IPG981" s="26"/>
      <c r="IPH981" s="26"/>
      <c r="IPI981" s="26"/>
      <c r="IPJ981" s="26"/>
      <c r="IPK981" s="26"/>
      <c r="IPL981" s="26"/>
      <c r="IPM981" s="26"/>
      <c r="IPN981" s="26"/>
      <c r="IPO981" s="26"/>
      <c r="IPP981" s="26"/>
      <c r="IPQ981" s="26"/>
      <c r="IPR981" s="26"/>
      <c r="IPS981" s="26"/>
      <c r="IPT981" s="26"/>
      <c r="IPU981" s="26"/>
      <c r="IPV981" s="26"/>
      <c r="IPW981" s="26"/>
      <c r="IPX981" s="26"/>
      <c r="IPY981" s="26"/>
      <c r="IPZ981" s="26"/>
      <c r="IQA981" s="26"/>
      <c r="IQB981" s="26"/>
      <c r="IQC981" s="26"/>
      <c r="IQD981" s="26"/>
      <c r="IQE981" s="26"/>
      <c r="IQF981" s="26"/>
      <c r="IQG981" s="26"/>
      <c r="IQH981" s="26"/>
      <c r="IQI981" s="26"/>
      <c r="IQJ981" s="26"/>
      <c r="IQK981" s="26"/>
      <c r="IQL981" s="26"/>
      <c r="IQM981" s="26"/>
      <c r="IQN981" s="26"/>
      <c r="IQO981" s="26"/>
      <c r="IQP981" s="26"/>
      <c r="IQQ981" s="26"/>
      <c r="IQR981" s="26"/>
      <c r="IQS981" s="26"/>
      <c r="IQT981" s="26"/>
      <c r="IQU981" s="26"/>
      <c r="IQV981" s="26"/>
      <c r="IQW981" s="26"/>
      <c r="IQX981" s="26"/>
      <c r="IQY981" s="26"/>
      <c r="IQZ981" s="26"/>
      <c r="IRA981" s="26"/>
      <c r="IRB981" s="26"/>
      <c r="IRC981" s="26"/>
      <c r="IRD981" s="26"/>
      <c r="IRE981" s="26"/>
      <c r="IRF981" s="26"/>
      <c r="IRG981" s="26"/>
      <c r="IRH981" s="26"/>
      <c r="IRI981" s="26"/>
      <c r="IRJ981" s="26"/>
      <c r="IRK981" s="26"/>
      <c r="IRL981" s="26"/>
      <c r="IRM981" s="26"/>
      <c r="IRN981" s="26"/>
      <c r="IRO981" s="26"/>
      <c r="IRP981" s="26"/>
      <c r="IRQ981" s="26"/>
      <c r="IRR981" s="26"/>
      <c r="IRS981" s="26"/>
      <c r="IRT981" s="26"/>
      <c r="IRU981" s="26"/>
      <c r="IRV981" s="26"/>
      <c r="IRW981" s="26"/>
      <c r="IRX981" s="26"/>
      <c r="IRY981" s="26"/>
      <c r="IRZ981" s="26"/>
      <c r="ISA981" s="26"/>
      <c r="ISB981" s="26"/>
      <c r="ISC981" s="26"/>
      <c r="ISD981" s="26"/>
      <c r="ISE981" s="26"/>
      <c r="ISF981" s="26"/>
      <c r="ISG981" s="26"/>
      <c r="ISH981" s="26"/>
      <c r="ISI981" s="26"/>
      <c r="ISJ981" s="26"/>
      <c r="ISK981" s="26"/>
      <c r="ISL981" s="26"/>
      <c r="ISM981" s="26"/>
      <c r="ISN981" s="26"/>
      <c r="ISO981" s="26"/>
      <c r="ISP981" s="26"/>
      <c r="ISQ981" s="26"/>
      <c r="ISR981" s="26"/>
      <c r="ISS981" s="26"/>
      <c r="IST981" s="26"/>
      <c r="ISU981" s="26"/>
      <c r="ISV981" s="26"/>
      <c r="ISW981" s="26"/>
      <c r="ISX981" s="26"/>
      <c r="ISY981" s="26"/>
      <c r="ISZ981" s="26"/>
      <c r="ITA981" s="26"/>
      <c r="ITB981" s="26"/>
      <c r="ITC981" s="26"/>
      <c r="ITD981" s="26"/>
      <c r="ITE981" s="26"/>
      <c r="ITF981" s="26"/>
      <c r="ITG981" s="26"/>
      <c r="ITH981" s="26"/>
      <c r="ITI981" s="26"/>
      <c r="ITJ981" s="26"/>
      <c r="ITK981" s="26"/>
      <c r="ITL981" s="26"/>
      <c r="ITM981" s="26"/>
      <c r="ITN981" s="26"/>
      <c r="ITO981" s="26"/>
      <c r="ITP981" s="26"/>
      <c r="ITQ981" s="26"/>
      <c r="ITR981" s="26"/>
      <c r="ITS981" s="26"/>
      <c r="ITT981" s="26"/>
      <c r="ITU981" s="26"/>
      <c r="ITV981" s="26"/>
      <c r="ITW981" s="26"/>
      <c r="ITX981" s="26"/>
      <c r="ITY981" s="26"/>
      <c r="ITZ981" s="26"/>
      <c r="IUA981" s="26"/>
      <c r="IUB981" s="26"/>
      <c r="IUC981" s="26"/>
      <c r="IUD981" s="26"/>
      <c r="IUE981" s="26"/>
      <c r="IUF981" s="26"/>
      <c r="IUG981" s="26"/>
      <c r="IUH981" s="26"/>
      <c r="IUI981" s="26"/>
      <c r="IUJ981" s="26"/>
      <c r="IUK981" s="26"/>
      <c r="IUL981" s="26"/>
      <c r="IUM981" s="26"/>
      <c r="IUN981" s="26"/>
      <c r="IUO981" s="26"/>
      <c r="IUP981" s="26"/>
      <c r="IUQ981" s="26"/>
      <c r="IUR981" s="26"/>
      <c r="IUS981" s="26"/>
      <c r="IUT981" s="26"/>
      <c r="IUU981" s="26"/>
      <c r="IUV981" s="26"/>
      <c r="IUW981" s="26"/>
      <c r="IUX981" s="26"/>
      <c r="IUY981" s="26"/>
      <c r="IUZ981" s="26"/>
      <c r="IVA981" s="26"/>
      <c r="IVB981" s="26"/>
      <c r="IVC981" s="26"/>
      <c r="IVD981" s="26"/>
      <c r="IVE981" s="26"/>
      <c r="IVF981" s="26"/>
      <c r="IVG981" s="26"/>
      <c r="IVH981" s="26"/>
      <c r="IVI981" s="26"/>
      <c r="IVJ981" s="26"/>
      <c r="IVK981" s="26"/>
      <c r="IVL981" s="26"/>
      <c r="IVM981" s="26"/>
      <c r="IVN981" s="26"/>
      <c r="IVO981" s="26"/>
      <c r="IVP981" s="26"/>
      <c r="IVQ981" s="26"/>
      <c r="IVR981" s="26"/>
      <c r="IVS981" s="26"/>
      <c r="IVT981" s="26"/>
      <c r="IVU981" s="26"/>
      <c r="IVV981" s="26"/>
      <c r="IVW981" s="26"/>
      <c r="IVX981" s="26"/>
      <c r="IVY981" s="26"/>
      <c r="IVZ981" s="26"/>
      <c r="IWA981" s="26"/>
      <c r="IWB981" s="26"/>
      <c r="IWC981" s="26"/>
      <c r="IWD981" s="26"/>
      <c r="IWE981" s="26"/>
      <c r="IWF981" s="26"/>
      <c r="IWG981" s="26"/>
      <c r="IWH981" s="26"/>
      <c r="IWI981" s="26"/>
      <c r="IWJ981" s="26"/>
      <c r="IWK981" s="26"/>
      <c r="IWL981" s="26"/>
      <c r="IWM981" s="26"/>
      <c r="IWN981" s="26"/>
      <c r="IWO981" s="26"/>
      <c r="IWP981" s="26"/>
      <c r="IWQ981" s="26"/>
      <c r="IWR981" s="26"/>
      <c r="IWS981" s="26"/>
      <c r="IWT981" s="26"/>
      <c r="IWU981" s="26"/>
      <c r="IWV981" s="26"/>
      <c r="IWW981" s="26"/>
      <c r="IWX981" s="26"/>
      <c r="IWY981" s="26"/>
      <c r="IWZ981" s="26"/>
      <c r="IXA981" s="26"/>
      <c r="IXB981" s="26"/>
      <c r="IXC981" s="26"/>
      <c r="IXD981" s="26"/>
      <c r="IXE981" s="26"/>
      <c r="IXF981" s="26"/>
      <c r="IXG981" s="26"/>
      <c r="IXH981" s="26"/>
      <c r="IXI981" s="26"/>
      <c r="IXJ981" s="26"/>
      <c r="IXK981" s="26"/>
      <c r="IXL981" s="26"/>
      <c r="IXM981" s="26"/>
      <c r="IXN981" s="26"/>
      <c r="IXO981" s="26"/>
      <c r="IXP981" s="26"/>
      <c r="IXQ981" s="26"/>
      <c r="IXR981" s="26"/>
      <c r="IXS981" s="26"/>
      <c r="IXT981" s="26"/>
      <c r="IXU981" s="26"/>
      <c r="IXV981" s="26"/>
      <c r="IXW981" s="26"/>
      <c r="IXX981" s="26"/>
      <c r="IXY981" s="26"/>
      <c r="IXZ981" s="26"/>
      <c r="IYA981" s="26"/>
      <c r="IYB981" s="26"/>
      <c r="IYC981" s="26"/>
      <c r="IYD981" s="26"/>
      <c r="IYE981" s="26"/>
      <c r="IYF981" s="26"/>
      <c r="IYG981" s="26"/>
      <c r="IYH981" s="26"/>
      <c r="IYI981" s="26"/>
      <c r="IYJ981" s="26"/>
      <c r="IYK981" s="26"/>
      <c r="IYL981" s="26"/>
      <c r="IYM981" s="26"/>
      <c r="IYN981" s="26"/>
      <c r="IYO981" s="26"/>
      <c r="IYP981" s="26"/>
      <c r="IYQ981" s="26"/>
      <c r="IYR981" s="26"/>
      <c r="IYS981" s="26"/>
      <c r="IYT981" s="26"/>
      <c r="IYU981" s="26"/>
      <c r="IYV981" s="26"/>
      <c r="IYW981" s="26"/>
      <c r="IYX981" s="26"/>
      <c r="IYY981" s="26"/>
      <c r="IYZ981" s="26"/>
      <c r="IZA981" s="26"/>
      <c r="IZB981" s="26"/>
      <c r="IZC981" s="26"/>
      <c r="IZD981" s="26"/>
      <c r="IZE981" s="26"/>
      <c r="IZF981" s="26"/>
      <c r="IZG981" s="26"/>
      <c r="IZH981" s="26"/>
      <c r="IZI981" s="26"/>
      <c r="IZJ981" s="26"/>
      <c r="IZK981" s="26"/>
      <c r="IZL981" s="26"/>
      <c r="IZM981" s="26"/>
      <c r="IZN981" s="26"/>
      <c r="IZO981" s="26"/>
      <c r="IZP981" s="26"/>
      <c r="IZQ981" s="26"/>
      <c r="IZR981" s="26"/>
      <c r="IZS981" s="26"/>
      <c r="IZT981" s="26"/>
      <c r="IZU981" s="26"/>
      <c r="IZV981" s="26"/>
      <c r="IZW981" s="26"/>
      <c r="IZX981" s="26"/>
      <c r="IZY981" s="26"/>
      <c r="IZZ981" s="26"/>
      <c r="JAA981" s="26"/>
      <c r="JAB981" s="26"/>
      <c r="JAC981" s="26"/>
      <c r="JAD981" s="26"/>
      <c r="JAE981" s="26"/>
      <c r="JAF981" s="26"/>
      <c r="JAG981" s="26"/>
      <c r="JAH981" s="26"/>
      <c r="JAI981" s="26"/>
      <c r="JAJ981" s="26"/>
      <c r="JAK981" s="26"/>
      <c r="JAL981" s="26"/>
      <c r="JAM981" s="26"/>
      <c r="JAN981" s="26"/>
      <c r="JAO981" s="26"/>
      <c r="JAP981" s="26"/>
      <c r="JAQ981" s="26"/>
      <c r="JAR981" s="26"/>
      <c r="JAS981" s="26"/>
      <c r="JAT981" s="26"/>
      <c r="JAU981" s="26"/>
      <c r="JAV981" s="26"/>
      <c r="JAW981" s="26"/>
      <c r="JAX981" s="26"/>
      <c r="JAY981" s="26"/>
      <c r="JAZ981" s="26"/>
      <c r="JBA981" s="26"/>
      <c r="JBB981" s="26"/>
      <c r="JBC981" s="26"/>
      <c r="JBD981" s="26"/>
      <c r="JBE981" s="26"/>
      <c r="JBF981" s="26"/>
      <c r="JBG981" s="26"/>
      <c r="JBH981" s="26"/>
      <c r="JBI981" s="26"/>
      <c r="JBJ981" s="26"/>
      <c r="JBK981" s="26"/>
      <c r="JBL981" s="26"/>
      <c r="JBM981" s="26"/>
      <c r="JBN981" s="26"/>
      <c r="JBO981" s="26"/>
      <c r="JBP981" s="26"/>
      <c r="JBQ981" s="26"/>
      <c r="JBR981" s="26"/>
      <c r="JBS981" s="26"/>
      <c r="JBT981" s="26"/>
      <c r="JBU981" s="26"/>
      <c r="JBV981" s="26"/>
      <c r="JBW981" s="26"/>
      <c r="JBX981" s="26"/>
      <c r="JBY981" s="26"/>
      <c r="JBZ981" s="26"/>
      <c r="JCA981" s="26"/>
      <c r="JCB981" s="26"/>
      <c r="JCC981" s="26"/>
      <c r="JCD981" s="26"/>
      <c r="JCE981" s="26"/>
      <c r="JCF981" s="26"/>
      <c r="JCG981" s="26"/>
      <c r="JCH981" s="26"/>
      <c r="JCI981" s="26"/>
      <c r="JCJ981" s="26"/>
      <c r="JCK981" s="26"/>
      <c r="JCL981" s="26"/>
      <c r="JCM981" s="26"/>
      <c r="JCN981" s="26"/>
      <c r="JCO981" s="26"/>
      <c r="JCP981" s="26"/>
      <c r="JCQ981" s="26"/>
      <c r="JCR981" s="26"/>
      <c r="JCS981" s="26"/>
      <c r="JCT981" s="26"/>
      <c r="JCU981" s="26"/>
      <c r="JCV981" s="26"/>
      <c r="JCW981" s="26"/>
      <c r="JCX981" s="26"/>
      <c r="JCY981" s="26"/>
      <c r="JCZ981" s="26"/>
      <c r="JDA981" s="26"/>
      <c r="JDB981" s="26"/>
      <c r="JDC981" s="26"/>
      <c r="JDD981" s="26"/>
      <c r="JDE981" s="26"/>
      <c r="JDF981" s="26"/>
      <c r="JDG981" s="26"/>
      <c r="JDH981" s="26"/>
      <c r="JDI981" s="26"/>
      <c r="JDJ981" s="26"/>
      <c r="JDK981" s="26"/>
      <c r="JDL981" s="26"/>
      <c r="JDM981" s="26"/>
      <c r="JDN981" s="26"/>
      <c r="JDO981" s="26"/>
      <c r="JDP981" s="26"/>
      <c r="JDQ981" s="26"/>
      <c r="JDR981" s="26"/>
      <c r="JDS981" s="26"/>
      <c r="JDT981" s="26"/>
      <c r="JDU981" s="26"/>
      <c r="JDV981" s="26"/>
      <c r="JDW981" s="26"/>
      <c r="JDX981" s="26"/>
      <c r="JDY981" s="26"/>
      <c r="JDZ981" s="26"/>
      <c r="JEA981" s="26"/>
      <c r="JEB981" s="26"/>
      <c r="JEC981" s="26"/>
      <c r="JED981" s="26"/>
      <c r="JEE981" s="26"/>
      <c r="JEF981" s="26"/>
      <c r="JEG981" s="26"/>
      <c r="JEH981" s="26"/>
      <c r="JEI981" s="26"/>
      <c r="JEJ981" s="26"/>
      <c r="JEK981" s="26"/>
      <c r="JEL981" s="26"/>
      <c r="JEM981" s="26"/>
      <c r="JEN981" s="26"/>
      <c r="JEO981" s="26"/>
      <c r="JEP981" s="26"/>
      <c r="JEQ981" s="26"/>
      <c r="JER981" s="26"/>
      <c r="JES981" s="26"/>
      <c r="JET981" s="26"/>
      <c r="JEU981" s="26"/>
      <c r="JEV981" s="26"/>
      <c r="JEW981" s="26"/>
      <c r="JEX981" s="26"/>
      <c r="JEY981" s="26"/>
      <c r="JEZ981" s="26"/>
      <c r="JFA981" s="26"/>
      <c r="JFB981" s="26"/>
      <c r="JFC981" s="26"/>
      <c r="JFD981" s="26"/>
      <c r="JFE981" s="26"/>
      <c r="JFF981" s="26"/>
      <c r="JFG981" s="26"/>
      <c r="JFH981" s="26"/>
      <c r="JFI981" s="26"/>
      <c r="JFJ981" s="26"/>
      <c r="JFK981" s="26"/>
      <c r="JFL981" s="26"/>
      <c r="JFM981" s="26"/>
      <c r="JFN981" s="26"/>
      <c r="JFO981" s="26"/>
      <c r="JFP981" s="26"/>
      <c r="JFQ981" s="26"/>
      <c r="JFR981" s="26"/>
      <c r="JFS981" s="26"/>
      <c r="JFT981" s="26"/>
      <c r="JFU981" s="26"/>
      <c r="JFV981" s="26"/>
      <c r="JFW981" s="26"/>
      <c r="JFX981" s="26"/>
      <c r="JFY981" s="26"/>
      <c r="JFZ981" s="26"/>
      <c r="JGA981" s="26"/>
      <c r="JGB981" s="26"/>
      <c r="JGC981" s="26"/>
      <c r="JGD981" s="26"/>
      <c r="JGE981" s="26"/>
      <c r="JGF981" s="26"/>
      <c r="JGG981" s="26"/>
      <c r="JGH981" s="26"/>
      <c r="JGI981" s="26"/>
      <c r="JGJ981" s="26"/>
      <c r="JGK981" s="26"/>
      <c r="JGL981" s="26"/>
      <c r="JGM981" s="26"/>
      <c r="JGN981" s="26"/>
      <c r="JGO981" s="26"/>
      <c r="JGP981" s="26"/>
      <c r="JGQ981" s="26"/>
      <c r="JGR981" s="26"/>
      <c r="JGS981" s="26"/>
      <c r="JGT981" s="26"/>
      <c r="JGU981" s="26"/>
      <c r="JGV981" s="26"/>
      <c r="JGW981" s="26"/>
      <c r="JGX981" s="26"/>
      <c r="JGY981" s="26"/>
      <c r="JGZ981" s="26"/>
      <c r="JHA981" s="26"/>
      <c r="JHB981" s="26"/>
      <c r="JHC981" s="26"/>
      <c r="JHD981" s="26"/>
      <c r="JHE981" s="26"/>
      <c r="JHF981" s="26"/>
      <c r="JHG981" s="26"/>
      <c r="JHH981" s="26"/>
      <c r="JHI981" s="26"/>
      <c r="JHJ981" s="26"/>
      <c r="JHK981" s="26"/>
      <c r="JHL981" s="26"/>
      <c r="JHM981" s="26"/>
      <c r="JHN981" s="26"/>
      <c r="JHO981" s="26"/>
      <c r="JHP981" s="26"/>
      <c r="JHQ981" s="26"/>
      <c r="JHR981" s="26"/>
      <c r="JHS981" s="26"/>
      <c r="JHT981" s="26"/>
      <c r="JHU981" s="26"/>
      <c r="JHV981" s="26"/>
      <c r="JHW981" s="26"/>
      <c r="JHX981" s="26"/>
      <c r="JHY981" s="26"/>
      <c r="JHZ981" s="26"/>
      <c r="JIA981" s="26"/>
      <c r="JIB981" s="26"/>
      <c r="JIC981" s="26"/>
      <c r="JID981" s="26"/>
      <c r="JIE981" s="26"/>
      <c r="JIF981" s="26"/>
      <c r="JIG981" s="26"/>
      <c r="JIH981" s="26"/>
      <c r="JII981" s="26"/>
      <c r="JIJ981" s="26"/>
      <c r="JIK981" s="26"/>
      <c r="JIL981" s="26"/>
      <c r="JIM981" s="26"/>
      <c r="JIN981" s="26"/>
      <c r="JIO981" s="26"/>
      <c r="JIP981" s="26"/>
      <c r="JIQ981" s="26"/>
      <c r="JIR981" s="26"/>
      <c r="JIS981" s="26"/>
      <c r="JIT981" s="26"/>
      <c r="JIU981" s="26"/>
      <c r="JIV981" s="26"/>
      <c r="JIW981" s="26"/>
      <c r="JIX981" s="26"/>
      <c r="JIY981" s="26"/>
      <c r="JIZ981" s="26"/>
      <c r="JJA981" s="26"/>
      <c r="JJB981" s="26"/>
      <c r="JJC981" s="26"/>
      <c r="JJD981" s="26"/>
      <c r="JJE981" s="26"/>
      <c r="JJF981" s="26"/>
      <c r="JJG981" s="26"/>
      <c r="JJH981" s="26"/>
      <c r="JJI981" s="26"/>
      <c r="JJJ981" s="26"/>
      <c r="JJK981" s="26"/>
      <c r="JJL981" s="26"/>
      <c r="JJM981" s="26"/>
      <c r="JJN981" s="26"/>
      <c r="JJO981" s="26"/>
      <c r="JJP981" s="26"/>
      <c r="JJQ981" s="26"/>
      <c r="JJR981" s="26"/>
      <c r="JJS981" s="26"/>
      <c r="JJT981" s="26"/>
      <c r="JJU981" s="26"/>
      <c r="JJV981" s="26"/>
      <c r="JJW981" s="26"/>
      <c r="JJX981" s="26"/>
      <c r="JJY981" s="26"/>
      <c r="JJZ981" s="26"/>
      <c r="JKA981" s="26"/>
      <c r="JKB981" s="26"/>
      <c r="JKC981" s="26"/>
      <c r="JKD981" s="26"/>
      <c r="JKE981" s="26"/>
      <c r="JKF981" s="26"/>
      <c r="JKG981" s="26"/>
      <c r="JKH981" s="26"/>
      <c r="JKI981" s="26"/>
      <c r="JKJ981" s="26"/>
      <c r="JKK981" s="26"/>
      <c r="JKL981" s="26"/>
      <c r="JKM981" s="26"/>
      <c r="JKN981" s="26"/>
      <c r="JKO981" s="26"/>
      <c r="JKP981" s="26"/>
      <c r="JKQ981" s="26"/>
      <c r="JKR981" s="26"/>
      <c r="JKS981" s="26"/>
      <c r="JKT981" s="26"/>
      <c r="JKU981" s="26"/>
      <c r="JKV981" s="26"/>
      <c r="JKW981" s="26"/>
      <c r="JKX981" s="26"/>
      <c r="JKY981" s="26"/>
      <c r="JKZ981" s="26"/>
      <c r="JLA981" s="26"/>
      <c r="JLB981" s="26"/>
      <c r="JLC981" s="26"/>
      <c r="JLD981" s="26"/>
      <c r="JLE981" s="26"/>
      <c r="JLF981" s="26"/>
      <c r="JLG981" s="26"/>
      <c r="JLH981" s="26"/>
      <c r="JLI981" s="26"/>
      <c r="JLJ981" s="26"/>
      <c r="JLK981" s="26"/>
      <c r="JLL981" s="26"/>
      <c r="JLM981" s="26"/>
      <c r="JLN981" s="26"/>
      <c r="JLO981" s="26"/>
      <c r="JLP981" s="26"/>
      <c r="JLQ981" s="26"/>
      <c r="JLR981" s="26"/>
      <c r="JLS981" s="26"/>
      <c r="JLT981" s="26"/>
      <c r="JLU981" s="26"/>
      <c r="JLV981" s="26"/>
      <c r="JLW981" s="26"/>
      <c r="JLX981" s="26"/>
      <c r="JLY981" s="26"/>
      <c r="JLZ981" s="26"/>
      <c r="JMA981" s="26"/>
      <c r="JMB981" s="26"/>
      <c r="JMC981" s="26"/>
      <c r="JMD981" s="26"/>
      <c r="JME981" s="26"/>
      <c r="JMF981" s="26"/>
      <c r="JMG981" s="26"/>
      <c r="JMH981" s="26"/>
      <c r="JMI981" s="26"/>
      <c r="JMJ981" s="26"/>
      <c r="JMK981" s="26"/>
      <c r="JML981" s="26"/>
      <c r="JMM981" s="26"/>
      <c r="JMN981" s="26"/>
      <c r="JMO981" s="26"/>
      <c r="JMP981" s="26"/>
      <c r="JMQ981" s="26"/>
      <c r="JMR981" s="26"/>
      <c r="JMS981" s="26"/>
      <c r="JMT981" s="26"/>
      <c r="JMU981" s="26"/>
      <c r="JMV981" s="26"/>
      <c r="JMW981" s="26"/>
      <c r="JMX981" s="26"/>
      <c r="JMY981" s="26"/>
      <c r="JMZ981" s="26"/>
      <c r="JNA981" s="26"/>
      <c r="JNB981" s="26"/>
      <c r="JNC981" s="26"/>
      <c r="JND981" s="26"/>
      <c r="JNE981" s="26"/>
      <c r="JNF981" s="26"/>
      <c r="JNG981" s="26"/>
      <c r="JNH981" s="26"/>
      <c r="JNI981" s="26"/>
      <c r="JNJ981" s="26"/>
      <c r="JNK981" s="26"/>
      <c r="JNL981" s="26"/>
      <c r="JNM981" s="26"/>
      <c r="JNN981" s="26"/>
      <c r="JNO981" s="26"/>
      <c r="JNP981" s="26"/>
      <c r="JNQ981" s="26"/>
      <c r="JNR981" s="26"/>
      <c r="JNS981" s="26"/>
      <c r="JNT981" s="26"/>
      <c r="JNU981" s="26"/>
      <c r="JNV981" s="26"/>
      <c r="JNW981" s="26"/>
      <c r="JNX981" s="26"/>
      <c r="JNY981" s="26"/>
      <c r="JNZ981" s="26"/>
      <c r="JOA981" s="26"/>
      <c r="JOB981" s="26"/>
      <c r="JOC981" s="26"/>
      <c r="JOD981" s="26"/>
      <c r="JOE981" s="26"/>
      <c r="JOF981" s="26"/>
      <c r="JOG981" s="26"/>
      <c r="JOH981" s="26"/>
      <c r="JOI981" s="26"/>
      <c r="JOJ981" s="26"/>
      <c r="JOK981" s="26"/>
      <c r="JOL981" s="26"/>
      <c r="JOM981" s="26"/>
      <c r="JON981" s="26"/>
      <c r="JOO981" s="26"/>
      <c r="JOP981" s="26"/>
      <c r="JOQ981" s="26"/>
      <c r="JOR981" s="26"/>
      <c r="JOS981" s="26"/>
      <c r="JOT981" s="26"/>
      <c r="JOU981" s="26"/>
      <c r="JOV981" s="26"/>
      <c r="JOW981" s="26"/>
      <c r="JOX981" s="26"/>
      <c r="JOY981" s="26"/>
      <c r="JOZ981" s="26"/>
      <c r="JPA981" s="26"/>
      <c r="JPB981" s="26"/>
      <c r="JPC981" s="26"/>
      <c r="JPD981" s="26"/>
      <c r="JPE981" s="26"/>
      <c r="JPF981" s="26"/>
      <c r="JPG981" s="26"/>
      <c r="JPH981" s="26"/>
      <c r="JPI981" s="26"/>
      <c r="JPJ981" s="26"/>
      <c r="JPK981" s="26"/>
      <c r="JPL981" s="26"/>
      <c r="JPM981" s="26"/>
      <c r="JPN981" s="26"/>
      <c r="JPO981" s="26"/>
      <c r="JPP981" s="26"/>
      <c r="JPQ981" s="26"/>
      <c r="JPR981" s="26"/>
      <c r="JPS981" s="26"/>
      <c r="JPT981" s="26"/>
      <c r="JPU981" s="26"/>
      <c r="JPV981" s="26"/>
      <c r="JPW981" s="26"/>
      <c r="JPX981" s="26"/>
      <c r="JPY981" s="26"/>
      <c r="JPZ981" s="26"/>
      <c r="JQA981" s="26"/>
      <c r="JQB981" s="26"/>
      <c r="JQC981" s="26"/>
      <c r="JQD981" s="26"/>
      <c r="JQE981" s="26"/>
      <c r="JQF981" s="26"/>
      <c r="JQG981" s="26"/>
      <c r="JQH981" s="26"/>
      <c r="JQI981" s="26"/>
      <c r="JQJ981" s="26"/>
      <c r="JQK981" s="26"/>
      <c r="JQL981" s="26"/>
      <c r="JQM981" s="26"/>
      <c r="JQN981" s="26"/>
      <c r="JQO981" s="26"/>
      <c r="JQP981" s="26"/>
      <c r="JQQ981" s="26"/>
      <c r="JQR981" s="26"/>
      <c r="JQS981" s="26"/>
      <c r="JQT981" s="26"/>
      <c r="JQU981" s="26"/>
      <c r="JQV981" s="26"/>
      <c r="JQW981" s="26"/>
      <c r="JQX981" s="26"/>
      <c r="JQY981" s="26"/>
      <c r="JQZ981" s="26"/>
      <c r="JRA981" s="26"/>
      <c r="JRB981" s="26"/>
      <c r="JRC981" s="26"/>
      <c r="JRD981" s="26"/>
      <c r="JRE981" s="26"/>
      <c r="JRF981" s="26"/>
      <c r="JRG981" s="26"/>
      <c r="JRH981" s="26"/>
      <c r="JRI981" s="26"/>
      <c r="JRJ981" s="26"/>
      <c r="JRK981" s="26"/>
      <c r="JRL981" s="26"/>
      <c r="JRM981" s="26"/>
      <c r="JRN981" s="26"/>
      <c r="JRO981" s="26"/>
      <c r="JRP981" s="26"/>
      <c r="JRQ981" s="26"/>
      <c r="JRR981" s="26"/>
      <c r="JRS981" s="26"/>
      <c r="JRT981" s="26"/>
      <c r="JRU981" s="26"/>
      <c r="JRV981" s="26"/>
      <c r="JRW981" s="26"/>
      <c r="JRX981" s="26"/>
      <c r="JRY981" s="26"/>
      <c r="JRZ981" s="26"/>
      <c r="JSA981" s="26"/>
      <c r="JSB981" s="26"/>
      <c r="JSC981" s="26"/>
      <c r="JSD981" s="26"/>
      <c r="JSE981" s="26"/>
      <c r="JSF981" s="26"/>
      <c r="JSG981" s="26"/>
      <c r="JSH981" s="26"/>
      <c r="JSI981" s="26"/>
      <c r="JSJ981" s="26"/>
      <c r="JSK981" s="26"/>
      <c r="JSL981" s="26"/>
      <c r="JSM981" s="26"/>
      <c r="JSN981" s="26"/>
      <c r="JSO981" s="26"/>
      <c r="JSP981" s="26"/>
      <c r="JSQ981" s="26"/>
      <c r="JSR981" s="26"/>
      <c r="JSS981" s="26"/>
      <c r="JST981" s="26"/>
      <c r="JSU981" s="26"/>
      <c r="JSV981" s="26"/>
      <c r="JSW981" s="26"/>
      <c r="JSX981" s="26"/>
      <c r="JSY981" s="26"/>
      <c r="JSZ981" s="26"/>
      <c r="JTA981" s="26"/>
      <c r="JTB981" s="26"/>
      <c r="JTC981" s="26"/>
      <c r="JTD981" s="26"/>
      <c r="JTE981" s="26"/>
      <c r="JTF981" s="26"/>
      <c r="JTG981" s="26"/>
      <c r="JTH981" s="26"/>
      <c r="JTI981" s="26"/>
      <c r="JTJ981" s="26"/>
      <c r="JTK981" s="26"/>
      <c r="JTL981" s="26"/>
      <c r="JTM981" s="26"/>
      <c r="JTN981" s="26"/>
      <c r="JTO981" s="26"/>
      <c r="JTP981" s="26"/>
      <c r="JTQ981" s="26"/>
      <c r="JTR981" s="26"/>
      <c r="JTS981" s="26"/>
      <c r="JTT981" s="26"/>
      <c r="JTU981" s="26"/>
      <c r="JTV981" s="26"/>
      <c r="JTW981" s="26"/>
      <c r="JTX981" s="26"/>
      <c r="JTY981" s="26"/>
      <c r="JTZ981" s="26"/>
      <c r="JUA981" s="26"/>
      <c r="JUB981" s="26"/>
      <c r="JUC981" s="26"/>
      <c r="JUD981" s="26"/>
      <c r="JUE981" s="26"/>
      <c r="JUF981" s="26"/>
      <c r="JUG981" s="26"/>
      <c r="JUH981" s="26"/>
      <c r="JUI981" s="26"/>
      <c r="JUJ981" s="26"/>
      <c r="JUK981" s="26"/>
      <c r="JUL981" s="26"/>
      <c r="JUM981" s="26"/>
      <c r="JUN981" s="26"/>
      <c r="JUO981" s="26"/>
      <c r="JUP981" s="26"/>
      <c r="JUQ981" s="26"/>
      <c r="JUR981" s="26"/>
      <c r="JUS981" s="26"/>
      <c r="JUT981" s="26"/>
      <c r="JUU981" s="26"/>
      <c r="JUV981" s="26"/>
      <c r="JUW981" s="26"/>
      <c r="JUX981" s="26"/>
      <c r="JUY981" s="26"/>
      <c r="JUZ981" s="26"/>
      <c r="JVA981" s="26"/>
      <c r="JVB981" s="26"/>
      <c r="JVC981" s="26"/>
      <c r="JVD981" s="26"/>
      <c r="JVE981" s="26"/>
      <c r="JVF981" s="26"/>
      <c r="JVG981" s="26"/>
      <c r="JVH981" s="26"/>
      <c r="JVI981" s="26"/>
      <c r="JVJ981" s="26"/>
      <c r="JVK981" s="26"/>
      <c r="JVL981" s="26"/>
      <c r="JVM981" s="26"/>
      <c r="JVN981" s="26"/>
      <c r="JVO981" s="26"/>
      <c r="JVP981" s="26"/>
      <c r="JVQ981" s="26"/>
      <c r="JVR981" s="26"/>
      <c r="JVS981" s="26"/>
      <c r="JVT981" s="26"/>
      <c r="JVU981" s="26"/>
      <c r="JVV981" s="26"/>
      <c r="JVW981" s="26"/>
      <c r="JVX981" s="26"/>
      <c r="JVY981" s="26"/>
      <c r="JVZ981" s="26"/>
      <c r="JWA981" s="26"/>
      <c r="JWB981" s="26"/>
      <c r="JWC981" s="26"/>
      <c r="JWD981" s="26"/>
      <c r="JWE981" s="26"/>
      <c r="JWF981" s="26"/>
      <c r="JWG981" s="26"/>
      <c r="JWH981" s="26"/>
      <c r="JWI981" s="26"/>
      <c r="JWJ981" s="26"/>
      <c r="JWK981" s="26"/>
      <c r="JWL981" s="26"/>
      <c r="JWM981" s="26"/>
      <c r="JWN981" s="26"/>
      <c r="JWO981" s="26"/>
      <c r="JWP981" s="26"/>
      <c r="JWQ981" s="26"/>
      <c r="JWR981" s="26"/>
      <c r="JWS981" s="26"/>
      <c r="JWT981" s="26"/>
      <c r="JWU981" s="26"/>
      <c r="JWV981" s="26"/>
      <c r="JWW981" s="26"/>
      <c r="JWX981" s="26"/>
      <c r="JWY981" s="26"/>
      <c r="JWZ981" s="26"/>
      <c r="JXA981" s="26"/>
      <c r="JXB981" s="26"/>
      <c r="JXC981" s="26"/>
      <c r="JXD981" s="26"/>
      <c r="JXE981" s="26"/>
      <c r="JXF981" s="26"/>
      <c r="JXG981" s="26"/>
      <c r="JXH981" s="26"/>
      <c r="JXI981" s="26"/>
      <c r="JXJ981" s="26"/>
      <c r="JXK981" s="26"/>
      <c r="JXL981" s="26"/>
      <c r="JXM981" s="26"/>
      <c r="JXN981" s="26"/>
      <c r="JXO981" s="26"/>
      <c r="JXP981" s="26"/>
      <c r="JXQ981" s="26"/>
      <c r="JXR981" s="26"/>
      <c r="JXS981" s="26"/>
      <c r="JXT981" s="26"/>
      <c r="JXU981" s="26"/>
      <c r="JXV981" s="26"/>
      <c r="JXW981" s="26"/>
      <c r="JXX981" s="26"/>
      <c r="JXY981" s="26"/>
      <c r="JXZ981" s="26"/>
      <c r="JYA981" s="26"/>
      <c r="JYB981" s="26"/>
      <c r="JYC981" s="26"/>
      <c r="JYD981" s="26"/>
      <c r="JYE981" s="26"/>
      <c r="JYF981" s="26"/>
      <c r="JYG981" s="26"/>
      <c r="JYH981" s="26"/>
      <c r="JYI981" s="26"/>
      <c r="JYJ981" s="26"/>
      <c r="JYK981" s="26"/>
      <c r="JYL981" s="26"/>
      <c r="JYM981" s="26"/>
      <c r="JYN981" s="26"/>
      <c r="JYO981" s="26"/>
      <c r="JYP981" s="26"/>
      <c r="JYQ981" s="26"/>
      <c r="JYR981" s="26"/>
      <c r="JYS981" s="26"/>
      <c r="JYT981" s="26"/>
      <c r="JYU981" s="26"/>
      <c r="JYV981" s="26"/>
      <c r="JYW981" s="26"/>
      <c r="JYX981" s="26"/>
      <c r="JYY981" s="26"/>
      <c r="JYZ981" s="26"/>
      <c r="JZA981" s="26"/>
      <c r="JZB981" s="26"/>
      <c r="JZC981" s="26"/>
      <c r="JZD981" s="26"/>
      <c r="JZE981" s="26"/>
      <c r="JZF981" s="26"/>
      <c r="JZG981" s="26"/>
      <c r="JZH981" s="26"/>
      <c r="JZI981" s="26"/>
      <c r="JZJ981" s="26"/>
      <c r="JZK981" s="26"/>
      <c r="JZL981" s="26"/>
      <c r="JZM981" s="26"/>
      <c r="JZN981" s="26"/>
      <c r="JZO981" s="26"/>
      <c r="JZP981" s="26"/>
      <c r="JZQ981" s="26"/>
      <c r="JZR981" s="26"/>
      <c r="JZS981" s="26"/>
      <c r="JZT981" s="26"/>
      <c r="JZU981" s="26"/>
      <c r="JZV981" s="26"/>
      <c r="JZW981" s="26"/>
      <c r="JZX981" s="26"/>
      <c r="JZY981" s="26"/>
      <c r="JZZ981" s="26"/>
      <c r="KAA981" s="26"/>
      <c r="KAB981" s="26"/>
      <c r="KAC981" s="26"/>
      <c r="KAD981" s="26"/>
      <c r="KAE981" s="26"/>
      <c r="KAF981" s="26"/>
      <c r="KAG981" s="26"/>
      <c r="KAH981" s="26"/>
      <c r="KAI981" s="26"/>
      <c r="KAJ981" s="26"/>
      <c r="KAK981" s="26"/>
      <c r="KAL981" s="26"/>
      <c r="KAM981" s="26"/>
      <c r="KAN981" s="26"/>
      <c r="KAO981" s="26"/>
      <c r="KAP981" s="26"/>
      <c r="KAQ981" s="26"/>
      <c r="KAR981" s="26"/>
      <c r="KAS981" s="26"/>
      <c r="KAT981" s="26"/>
      <c r="KAU981" s="26"/>
      <c r="KAV981" s="26"/>
      <c r="KAW981" s="26"/>
      <c r="KAX981" s="26"/>
      <c r="KAY981" s="26"/>
      <c r="KAZ981" s="26"/>
      <c r="KBA981" s="26"/>
      <c r="KBB981" s="26"/>
      <c r="KBC981" s="26"/>
      <c r="KBD981" s="26"/>
      <c r="KBE981" s="26"/>
      <c r="KBF981" s="26"/>
      <c r="KBG981" s="26"/>
      <c r="KBH981" s="26"/>
      <c r="KBI981" s="26"/>
      <c r="KBJ981" s="26"/>
      <c r="KBK981" s="26"/>
      <c r="KBL981" s="26"/>
      <c r="KBM981" s="26"/>
      <c r="KBN981" s="26"/>
      <c r="KBO981" s="26"/>
      <c r="KBP981" s="26"/>
      <c r="KBQ981" s="26"/>
      <c r="KBR981" s="26"/>
      <c r="KBS981" s="26"/>
      <c r="KBT981" s="26"/>
      <c r="KBU981" s="26"/>
      <c r="KBV981" s="26"/>
      <c r="KBW981" s="26"/>
      <c r="KBX981" s="26"/>
      <c r="KBY981" s="26"/>
      <c r="KBZ981" s="26"/>
      <c r="KCA981" s="26"/>
      <c r="KCB981" s="26"/>
      <c r="KCC981" s="26"/>
      <c r="KCD981" s="26"/>
      <c r="KCE981" s="26"/>
      <c r="KCF981" s="26"/>
      <c r="KCG981" s="26"/>
      <c r="KCH981" s="26"/>
      <c r="KCI981" s="26"/>
      <c r="KCJ981" s="26"/>
      <c r="KCK981" s="26"/>
      <c r="KCL981" s="26"/>
      <c r="KCM981" s="26"/>
      <c r="KCN981" s="26"/>
      <c r="KCO981" s="26"/>
      <c r="KCP981" s="26"/>
      <c r="KCQ981" s="26"/>
      <c r="KCR981" s="26"/>
      <c r="KCS981" s="26"/>
      <c r="KCT981" s="26"/>
      <c r="KCU981" s="26"/>
      <c r="KCV981" s="26"/>
      <c r="KCW981" s="26"/>
      <c r="KCX981" s="26"/>
      <c r="KCY981" s="26"/>
      <c r="KCZ981" s="26"/>
      <c r="KDA981" s="26"/>
      <c r="KDB981" s="26"/>
      <c r="KDC981" s="26"/>
      <c r="KDD981" s="26"/>
      <c r="KDE981" s="26"/>
      <c r="KDF981" s="26"/>
      <c r="KDG981" s="26"/>
      <c r="KDH981" s="26"/>
      <c r="KDI981" s="26"/>
      <c r="KDJ981" s="26"/>
      <c r="KDK981" s="26"/>
      <c r="KDL981" s="26"/>
      <c r="KDM981" s="26"/>
      <c r="KDN981" s="26"/>
      <c r="KDO981" s="26"/>
      <c r="KDP981" s="26"/>
      <c r="KDQ981" s="26"/>
      <c r="KDR981" s="26"/>
      <c r="KDS981" s="26"/>
      <c r="KDT981" s="26"/>
      <c r="KDU981" s="26"/>
      <c r="KDV981" s="26"/>
      <c r="KDW981" s="26"/>
      <c r="KDX981" s="26"/>
      <c r="KDY981" s="26"/>
      <c r="KDZ981" s="26"/>
      <c r="KEA981" s="26"/>
      <c r="KEB981" s="26"/>
      <c r="KEC981" s="26"/>
      <c r="KED981" s="26"/>
      <c r="KEE981" s="26"/>
      <c r="KEF981" s="26"/>
      <c r="KEG981" s="26"/>
      <c r="KEH981" s="26"/>
      <c r="KEI981" s="26"/>
      <c r="KEJ981" s="26"/>
      <c r="KEK981" s="26"/>
      <c r="KEL981" s="26"/>
      <c r="KEM981" s="26"/>
      <c r="KEN981" s="26"/>
      <c r="KEO981" s="26"/>
      <c r="KEP981" s="26"/>
      <c r="KEQ981" s="26"/>
      <c r="KER981" s="26"/>
      <c r="KES981" s="26"/>
      <c r="KET981" s="26"/>
      <c r="KEU981" s="26"/>
      <c r="KEV981" s="26"/>
      <c r="KEW981" s="26"/>
      <c r="KEX981" s="26"/>
      <c r="KEY981" s="26"/>
      <c r="KEZ981" s="26"/>
      <c r="KFA981" s="26"/>
      <c r="KFB981" s="26"/>
      <c r="KFC981" s="26"/>
      <c r="KFD981" s="26"/>
      <c r="KFE981" s="26"/>
      <c r="KFF981" s="26"/>
      <c r="KFG981" s="26"/>
      <c r="KFH981" s="26"/>
      <c r="KFI981" s="26"/>
      <c r="KFJ981" s="26"/>
      <c r="KFK981" s="26"/>
      <c r="KFL981" s="26"/>
      <c r="KFM981" s="26"/>
      <c r="KFN981" s="26"/>
      <c r="KFO981" s="26"/>
      <c r="KFP981" s="26"/>
      <c r="KFQ981" s="26"/>
      <c r="KFR981" s="26"/>
      <c r="KFS981" s="26"/>
      <c r="KFT981" s="26"/>
      <c r="KFU981" s="26"/>
      <c r="KFV981" s="26"/>
      <c r="KFW981" s="26"/>
      <c r="KFX981" s="26"/>
      <c r="KFY981" s="26"/>
      <c r="KFZ981" s="26"/>
      <c r="KGA981" s="26"/>
      <c r="KGB981" s="26"/>
      <c r="KGC981" s="26"/>
      <c r="KGD981" s="26"/>
      <c r="KGE981" s="26"/>
      <c r="KGF981" s="26"/>
      <c r="KGG981" s="26"/>
      <c r="KGH981" s="26"/>
      <c r="KGI981" s="26"/>
      <c r="KGJ981" s="26"/>
      <c r="KGK981" s="26"/>
      <c r="KGL981" s="26"/>
      <c r="KGM981" s="26"/>
      <c r="KGN981" s="26"/>
      <c r="KGO981" s="26"/>
      <c r="KGP981" s="26"/>
      <c r="KGQ981" s="26"/>
      <c r="KGR981" s="26"/>
      <c r="KGS981" s="26"/>
      <c r="KGT981" s="26"/>
      <c r="KGU981" s="26"/>
      <c r="KGV981" s="26"/>
      <c r="KGW981" s="26"/>
      <c r="KGX981" s="26"/>
      <c r="KGY981" s="26"/>
      <c r="KGZ981" s="26"/>
      <c r="KHA981" s="26"/>
      <c r="KHB981" s="26"/>
      <c r="KHC981" s="26"/>
      <c r="KHD981" s="26"/>
      <c r="KHE981" s="26"/>
      <c r="KHF981" s="26"/>
      <c r="KHG981" s="26"/>
      <c r="KHH981" s="26"/>
      <c r="KHI981" s="26"/>
      <c r="KHJ981" s="26"/>
      <c r="KHK981" s="26"/>
      <c r="KHL981" s="26"/>
      <c r="KHM981" s="26"/>
      <c r="KHN981" s="26"/>
      <c r="KHO981" s="26"/>
      <c r="KHP981" s="26"/>
      <c r="KHQ981" s="26"/>
      <c r="KHR981" s="26"/>
      <c r="KHS981" s="26"/>
      <c r="KHT981" s="26"/>
      <c r="KHU981" s="26"/>
      <c r="KHV981" s="26"/>
      <c r="KHW981" s="26"/>
      <c r="KHX981" s="26"/>
      <c r="KHY981" s="26"/>
      <c r="KHZ981" s="26"/>
      <c r="KIA981" s="26"/>
      <c r="KIB981" s="26"/>
      <c r="KIC981" s="26"/>
      <c r="KID981" s="26"/>
      <c r="KIE981" s="26"/>
      <c r="KIF981" s="26"/>
      <c r="KIG981" s="26"/>
      <c r="KIH981" s="26"/>
      <c r="KII981" s="26"/>
      <c r="KIJ981" s="26"/>
      <c r="KIK981" s="26"/>
      <c r="KIL981" s="26"/>
      <c r="KIM981" s="26"/>
      <c r="KIN981" s="26"/>
      <c r="KIO981" s="26"/>
      <c r="KIP981" s="26"/>
      <c r="KIQ981" s="26"/>
      <c r="KIR981" s="26"/>
      <c r="KIS981" s="26"/>
      <c r="KIT981" s="26"/>
      <c r="KIU981" s="26"/>
      <c r="KIV981" s="26"/>
      <c r="KIW981" s="26"/>
      <c r="KIX981" s="26"/>
      <c r="KIY981" s="26"/>
      <c r="KIZ981" s="26"/>
      <c r="KJA981" s="26"/>
      <c r="KJB981" s="26"/>
      <c r="KJC981" s="26"/>
      <c r="KJD981" s="26"/>
      <c r="KJE981" s="26"/>
      <c r="KJF981" s="26"/>
      <c r="KJG981" s="26"/>
      <c r="KJH981" s="26"/>
      <c r="KJI981" s="26"/>
      <c r="KJJ981" s="26"/>
      <c r="KJK981" s="26"/>
      <c r="KJL981" s="26"/>
      <c r="KJM981" s="26"/>
      <c r="KJN981" s="26"/>
      <c r="KJO981" s="26"/>
      <c r="KJP981" s="26"/>
      <c r="KJQ981" s="26"/>
      <c r="KJR981" s="26"/>
      <c r="KJS981" s="26"/>
      <c r="KJT981" s="26"/>
      <c r="KJU981" s="26"/>
      <c r="KJV981" s="26"/>
      <c r="KJW981" s="26"/>
      <c r="KJX981" s="26"/>
      <c r="KJY981" s="26"/>
      <c r="KJZ981" s="26"/>
      <c r="KKA981" s="26"/>
      <c r="KKB981" s="26"/>
      <c r="KKC981" s="26"/>
      <c r="KKD981" s="26"/>
      <c r="KKE981" s="26"/>
      <c r="KKF981" s="26"/>
      <c r="KKG981" s="26"/>
      <c r="KKH981" s="26"/>
      <c r="KKI981" s="26"/>
      <c r="KKJ981" s="26"/>
      <c r="KKK981" s="26"/>
      <c r="KKL981" s="26"/>
      <c r="KKM981" s="26"/>
      <c r="KKN981" s="26"/>
      <c r="KKO981" s="26"/>
      <c r="KKP981" s="26"/>
      <c r="KKQ981" s="26"/>
      <c r="KKR981" s="26"/>
      <c r="KKS981" s="26"/>
      <c r="KKT981" s="26"/>
      <c r="KKU981" s="26"/>
      <c r="KKV981" s="26"/>
      <c r="KKW981" s="26"/>
      <c r="KKX981" s="26"/>
      <c r="KKY981" s="26"/>
      <c r="KKZ981" s="26"/>
      <c r="KLA981" s="26"/>
      <c r="KLB981" s="26"/>
      <c r="KLC981" s="26"/>
      <c r="KLD981" s="26"/>
      <c r="KLE981" s="26"/>
      <c r="KLF981" s="26"/>
      <c r="KLG981" s="26"/>
      <c r="KLH981" s="26"/>
      <c r="KLI981" s="26"/>
      <c r="KLJ981" s="26"/>
      <c r="KLK981" s="26"/>
      <c r="KLL981" s="26"/>
      <c r="KLM981" s="26"/>
      <c r="KLN981" s="26"/>
      <c r="KLO981" s="26"/>
      <c r="KLP981" s="26"/>
      <c r="KLQ981" s="26"/>
      <c r="KLR981" s="26"/>
      <c r="KLS981" s="26"/>
      <c r="KLT981" s="26"/>
      <c r="KLU981" s="26"/>
      <c r="KLV981" s="26"/>
      <c r="KLW981" s="26"/>
      <c r="KLX981" s="26"/>
      <c r="KLY981" s="26"/>
      <c r="KLZ981" s="26"/>
      <c r="KMA981" s="26"/>
      <c r="KMB981" s="26"/>
      <c r="KMC981" s="26"/>
      <c r="KMD981" s="26"/>
      <c r="KME981" s="26"/>
      <c r="KMF981" s="26"/>
      <c r="KMG981" s="26"/>
      <c r="KMH981" s="26"/>
      <c r="KMI981" s="26"/>
      <c r="KMJ981" s="26"/>
      <c r="KMK981" s="26"/>
      <c r="KML981" s="26"/>
      <c r="KMM981" s="26"/>
      <c r="KMN981" s="26"/>
      <c r="KMO981" s="26"/>
      <c r="KMP981" s="26"/>
      <c r="KMQ981" s="26"/>
      <c r="KMR981" s="26"/>
      <c r="KMS981" s="26"/>
      <c r="KMT981" s="26"/>
      <c r="KMU981" s="26"/>
      <c r="KMV981" s="26"/>
      <c r="KMW981" s="26"/>
      <c r="KMX981" s="26"/>
      <c r="KMY981" s="26"/>
      <c r="KMZ981" s="26"/>
      <c r="KNA981" s="26"/>
      <c r="KNB981" s="26"/>
      <c r="KNC981" s="26"/>
      <c r="KND981" s="26"/>
      <c r="KNE981" s="26"/>
      <c r="KNF981" s="26"/>
      <c r="KNG981" s="26"/>
      <c r="KNH981" s="26"/>
      <c r="KNI981" s="26"/>
      <c r="KNJ981" s="26"/>
      <c r="KNK981" s="26"/>
      <c r="KNL981" s="26"/>
      <c r="KNM981" s="26"/>
      <c r="KNN981" s="26"/>
      <c r="KNO981" s="26"/>
      <c r="KNP981" s="26"/>
      <c r="KNQ981" s="26"/>
      <c r="KNR981" s="26"/>
      <c r="KNS981" s="26"/>
      <c r="KNT981" s="26"/>
      <c r="KNU981" s="26"/>
      <c r="KNV981" s="26"/>
      <c r="KNW981" s="26"/>
      <c r="KNX981" s="26"/>
      <c r="KNY981" s="26"/>
      <c r="KNZ981" s="26"/>
      <c r="KOA981" s="26"/>
      <c r="KOB981" s="26"/>
      <c r="KOC981" s="26"/>
      <c r="KOD981" s="26"/>
      <c r="KOE981" s="26"/>
      <c r="KOF981" s="26"/>
      <c r="KOG981" s="26"/>
      <c r="KOH981" s="26"/>
      <c r="KOI981" s="26"/>
      <c r="KOJ981" s="26"/>
      <c r="KOK981" s="26"/>
      <c r="KOL981" s="26"/>
      <c r="KOM981" s="26"/>
      <c r="KON981" s="26"/>
      <c r="KOO981" s="26"/>
      <c r="KOP981" s="26"/>
      <c r="KOQ981" s="26"/>
      <c r="KOR981" s="26"/>
      <c r="KOS981" s="26"/>
      <c r="KOT981" s="26"/>
      <c r="KOU981" s="26"/>
      <c r="KOV981" s="26"/>
      <c r="KOW981" s="26"/>
      <c r="KOX981" s="26"/>
      <c r="KOY981" s="26"/>
      <c r="KOZ981" s="26"/>
      <c r="KPA981" s="26"/>
      <c r="KPB981" s="26"/>
      <c r="KPC981" s="26"/>
      <c r="KPD981" s="26"/>
      <c r="KPE981" s="26"/>
      <c r="KPF981" s="26"/>
      <c r="KPG981" s="26"/>
      <c r="KPH981" s="26"/>
      <c r="KPI981" s="26"/>
      <c r="KPJ981" s="26"/>
      <c r="KPK981" s="26"/>
      <c r="KPL981" s="26"/>
      <c r="KPM981" s="26"/>
      <c r="KPN981" s="26"/>
      <c r="KPO981" s="26"/>
      <c r="KPP981" s="26"/>
      <c r="KPQ981" s="26"/>
      <c r="KPR981" s="26"/>
      <c r="KPS981" s="26"/>
      <c r="KPT981" s="26"/>
      <c r="KPU981" s="26"/>
      <c r="KPV981" s="26"/>
      <c r="KPW981" s="26"/>
      <c r="KPX981" s="26"/>
      <c r="KPY981" s="26"/>
      <c r="KPZ981" s="26"/>
      <c r="KQA981" s="26"/>
      <c r="KQB981" s="26"/>
      <c r="KQC981" s="26"/>
      <c r="KQD981" s="26"/>
      <c r="KQE981" s="26"/>
      <c r="KQF981" s="26"/>
      <c r="KQG981" s="26"/>
      <c r="KQH981" s="26"/>
      <c r="KQI981" s="26"/>
      <c r="KQJ981" s="26"/>
      <c r="KQK981" s="26"/>
      <c r="KQL981" s="26"/>
      <c r="KQM981" s="26"/>
      <c r="KQN981" s="26"/>
      <c r="KQO981" s="26"/>
      <c r="KQP981" s="26"/>
      <c r="KQQ981" s="26"/>
      <c r="KQR981" s="26"/>
      <c r="KQS981" s="26"/>
      <c r="KQT981" s="26"/>
      <c r="KQU981" s="26"/>
      <c r="KQV981" s="26"/>
      <c r="KQW981" s="26"/>
      <c r="KQX981" s="26"/>
      <c r="KQY981" s="26"/>
      <c r="KQZ981" s="26"/>
      <c r="KRA981" s="26"/>
      <c r="KRB981" s="26"/>
      <c r="KRC981" s="26"/>
      <c r="KRD981" s="26"/>
      <c r="KRE981" s="26"/>
      <c r="KRF981" s="26"/>
      <c r="KRG981" s="26"/>
      <c r="KRH981" s="26"/>
      <c r="KRI981" s="26"/>
      <c r="KRJ981" s="26"/>
      <c r="KRK981" s="26"/>
      <c r="KRL981" s="26"/>
      <c r="KRM981" s="26"/>
      <c r="KRN981" s="26"/>
      <c r="KRO981" s="26"/>
      <c r="KRP981" s="26"/>
      <c r="KRQ981" s="26"/>
      <c r="KRR981" s="26"/>
      <c r="KRS981" s="26"/>
      <c r="KRT981" s="26"/>
      <c r="KRU981" s="26"/>
      <c r="KRV981" s="26"/>
      <c r="KRW981" s="26"/>
      <c r="KRX981" s="26"/>
      <c r="KRY981" s="26"/>
      <c r="KRZ981" s="26"/>
      <c r="KSA981" s="26"/>
      <c r="KSB981" s="26"/>
      <c r="KSC981" s="26"/>
      <c r="KSD981" s="26"/>
      <c r="KSE981" s="26"/>
      <c r="KSF981" s="26"/>
      <c r="KSG981" s="26"/>
      <c r="KSH981" s="26"/>
      <c r="KSI981" s="26"/>
      <c r="KSJ981" s="26"/>
      <c r="KSK981" s="26"/>
      <c r="KSL981" s="26"/>
      <c r="KSM981" s="26"/>
      <c r="KSN981" s="26"/>
      <c r="KSO981" s="26"/>
      <c r="KSP981" s="26"/>
      <c r="KSQ981" s="26"/>
      <c r="KSR981" s="26"/>
      <c r="KSS981" s="26"/>
      <c r="KST981" s="26"/>
      <c r="KSU981" s="26"/>
      <c r="KSV981" s="26"/>
      <c r="KSW981" s="26"/>
      <c r="KSX981" s="26"/>
      <c r="KSY981" s="26"/>
      <c r="KSZ981" s="26"/>
      <c r="KTA981" s="26"/>
      <c r="KTB981" s="26"/>
      <c r="KTC981" s="26"/>
      <c r="KTD981" s="26"/>
      <c r="KTE981" s="26"/>
      <c r="KTF981" s="26"/>
      <c r="KTG981" s="26"/>
      <c r="KTH981" s="26"/>
      <c r="KTI981" s="26"/>
      <c r="KTJ981" s="26"/>
      <c r="KTK981" s="26"/>
      <c r="KTL981" s="26"/>
      <c r="KTM981" s="26"/>
      <c r="KTN981" s="26"/>
      <c r="KTO981" s="26"/>
      <c r="KTP981" s="26"/>
      <c r="KTQ981" s="26"/>
      <c r="KTR981" s="26"/>
      <c r="KTS981" s="26"/>
      <c r="KTT981" s="26"/>
      <c r="KTU981" s="26"/>
      <c r="KTV981" s="26"/>
      <c r="KTW981" s="26"/>
      <c r="KTX981" s="26"/>
      <c r="KTY981" s="26"/>
      <c r="KTZ981" s="26"/>
      <c r="KUA981" s="26"/>
      <c r="KUB981" s="26"/>
      <c r="KUC981" s="26"/>
      <c r="KUD981" s="26"/>
      <c r="KUE981" s="26"/>
      <c r="KUF981" s="26"/>
      <c r="KUG981" s="26"/>
      <c r="KUH981" s="26"/>
      <c r="KUI981" s="26"/>
      <c r="KUJ981" s="26"/>
      <c r="KUK981" s="26"/>
      <c r="KUL981" s="26"/>
      <c r="KUM981" s="26"/>
      <c r="KUN981" s="26"/>
      <c r="KUO981" s="26"/>
      <c r="KUP981" s="26"/>
      <c r="KUQ981" s="26"/>
      <c r="KUR981" s="26"/>
      <c r="KUS981" s="26"/>
      <c r="KUT981" s="26"/>
      <c r="KUU981" s="26"/>
      <c r="KUV981" s="26"/>
      <c r="KUW981" s="26"/>
      <c r="KUX981" s="26"/>
      <c r="KUY981" s="26"/>
      <c r="KUZ981" s="26"/>
      <c r="KVA981" s="26"/>
      <c r="KVB981" s="26"/>
      <c r="KVC981" s="26"/>
      <c r="KVD981" s="26"/>
      <c r="KVE981" s="26"/>
      <c r="KVF981" s="26"/>
      <c r="KVG981" s="26"/>
      <c r="KVH981" s="26"/>
      <c r="KVI981" s="26"/>
      <c r="KVJ981" s="26"/>
      <c r="KVK981" s="26"/>
      <c r="KVL981" s="26"/>
      <c r="KVM981" s="26"/>
      <c r="KVN981" s="26"/>
      <c r="KVO981" s="26"/>
      <c r="KVP981" s="26"/>
      <c r="KVQ981" s="26"/>
      <c r="KVR981" s="26"/>
      <c r="KVS981" s="26"/>
      <c r="KVT981" s="26"/>
      <c r="KVU981" s="26"/>
      <c r="KVV981" s="26"/>
      <c r="KVW981" s="26"/>
      <c r="KVX981" s="26"/>
      <c r="KVY981" s="26"/>
      <c r="KVZ981" s="26"/>
      <c r="KWA981" s="26"/>
      <c r="KWB981" s="26"/>
      <c r="KWC981" s="26"/>
      <c r="KWD981" s="26"/>
      <c r="KWE981" s="26"/>
      <c r="KWF981" s="26"/>
      <c r="KWG981" s="26"/>
      <c r="KWH981" s="26"/>
      <c r="KWI981" s="26"/>
      <c r="KWJ981" s="26"/>
      <c r="KWK981" s="26"/>
      <c r="KWL981" s="26"/>
      <c r="KWM981" s="26"/>
      <c r="KWN981" s="26"/>
      <c r="KWO981" s="26"/>
      <c r="KWP981" s="26"/>
      <c r="KWQ981" s="26"/>
      <c r="KWR981" s="26"/>
      <c r="KWS981" s="26"/>
      <c r="KWT981" s="26"/>
      <c r="KWU981" s="26"/>
      <c r="KWV981" s="26"/>
      <c r="KWW981" s="26"/>
      <c r="KWX981" s="26"/>
      <c r="KWY981" s="26"/>
      <c r="KWZ981" s="26"/>
      <c r="KXA981" s="26"/>
      <c r="KXB981" s="26"/>
      <c r="KXC981" s="26"/>
      <c r="KXD981" s="26"/>
      <c r="KXE981" s="26"/>
      <c r="KXF981" s="26"/>
      <c r="KXG981" s="26"/>
      <c r="KXH981" s="26"/>
      <c r="KXI981" s="26"/>
      <c r="KXJ981" s="26"/>
      <c r="KXK981" s="26"/>
      <c r="KXL981" s="26"/>
      <c r="KXM981" s="26"/>
      <c r="KXN981" s="26"/>
      <c r="KXO981" s="26"/>
      <c r="KXP981" s="26"/>
      <c r="KXQ981" s="26"/>
      <c r="KXR981" s="26"/>
      <c r="KXS981" s="26"/>
      <c r="KXT981" s="26"/>
      <c r="KXU981" s="26"/>
      <c r="KXV981" s="26"/>
      <c r="KXW981" s="26"/>
      <c r="KXX981" s="26"/>
      <c r="KXY981" s="26"/>
      <c r="KXZ981" s="26"/>
      <c r="KYA981" s="26"/>
      <c r="KYB981" s="26"/>
      <c r="KYC981" s="26"/>
      <c r="KYD981" s="26"/>
      <c r="KYE981" s="26"/>
      <c r="KYF981" s="26"/>
      <c r="KYG981" s="26"/>
      <c r="KYH981" s="26"/>
      <c r="KYI981" s="26"/>
      <c r="KYJ981" s="26"/>
      <c r="KYK981" s="26"/>
      <c r="KYL981" s="26"/>
      <c r="KYM981" s="26"/>
      <c r="KYN981" s="26"/>
      <c r="KYO981" s="26"/>
      <c r="KYP981" s="26"/>
      <c r="KYQ981" s="26"/>
      <c r="KYR981" s="26"/>
      <c r="KYS981" s="26"/>
      <c r="KYT981" s="26"/>
      <c r="KYU981" s="26"/>
      <c r="KYV981" s="26"/>
      <c r="KYW981" s="26"/>
      <c r="KYX981" s="26"/>
      <c r="KYY981" s="26"/>
      <c r="KYZ981" s="26"/>
      <c r="KZA981" s="26"/>
      <c r="KZB981" s="26"/>
      <c r="KZC981" s="26"/>
      <c r="KZD981" s="26"/>
      <c r="KZE981" s="26"/>
      <c r="KZF981" s="26"/>
      <c r="KZG981" s="26"/>
      <c r="KZH981" s="26"/>
      <c r="KZI981" s="26"/>
      <c r="KZJ981" s="26"/>
      <c r="KZK981" s="26"/>
      <c r="KZL981" s="26"/>
      <c r="KZM981" s="26"/>
      <c r="KZN981" s="26"/>
      <c r="KZO981" s="26"/>
      <c r="KZP981" s="26"/>
      <c r="KZQ981" s="26"/>
      <c r="KZR981" s="26"/>
      <c r="KZS981" s="26"/>
      <c r="KZT981" s="26"/>
      <c r="KZU981" s="26"/>
      <c r="KZV981" s="26"/>
      <c r="KZW981" s="26"/>
      <c r="KZX981" s="26"/>
      <c r="KZY981" s="26"/>
      <c r="KZZ981" s="26"/>
      <c r="LAA981" s="26"/>
      <c r="LAB981" s="26"/>
      <c r="LAC981" s="26"/>
      <c r="LAD981" s="26"/>
      <c r="LAE981" s="26"/>
      <c r="LAF981" s="26"/>
      <c r="LAG981" s="26"/>
      <c r="LAH981" s="26"/>
      <c r="LAI981" s="26"/>
      <c r="LAJ981" s="26"/>
      <c r="LAK981" s="26"/>
      <c r="LAL981" s="26"/>
      <c r="LAM981" s="26"/>
      <c r="LAN981" s="26"/>
      <c r="LAO981" s="26"/>
      <c r="LAP981" s="26"/>
      <c r="LAQ981" s="26"/>
      <c r="LAR981" s="26"/>
      <c r="LAS981" s="26"/>
      <c r="LAT981" s="26"/>
      <c r="LAU981" s="26"/>
      <c r="LAV981" s="26"/>
      <c r="LAW981" s="26"/>
      <c r="LAX981" s="26"/>
      <c r="LAY981" s="26"/>
      <c r="LAZ981" s="26"/>
      <c r="LBA981" s="26"/>
      <c r="LBB981" s="26"/>
      <c r="LBC981" s="26"/>
      <c r="LBD981" s="26"/>
      <c r="LBE981" s="26"/>
      <c r="LBF981" s="26"/>
      <c r="LBG981" s="26"/>
      <c r="LBH981" s="26"/>
      <c r="LBI981" s="26"/>
      <c r="LBJ981" s="26"/>
      <c r="LBK981" s="26"/>
      <c r="LBL981" s="26"/>
      <c r="LBM981" s="26"/>
      <c r="LBN981" s="26"/>
      <c r="LBO981" s="26"/>
      <c r="LBP981" s="26"/>
      <c r="LBQ981" s="26"/>
      <c r="LBR981" s="26"/>
      <c r="LBS981" s="26"/>
      <c r="LBT981" s="26"/>
      <c r="LBU981" s="26"/>
      <c r="LBV981" s="26"/>
      <c r="LBW981" s="26"/>
      <c r="LBX981" s="26"/>
      <c r="LBY981" s="26"/>
      <c r="LBZ981" s="26"/>
      <c r="LCA981" s="26"/>
      <c r="LCB981" s="26"/>
      <c r="LCC981" s="26"/>
      <c r="LCD981" s="26"/>
      <c r="LCE981" s="26"/>
      <c r="LCF981" s="26"/>
      <c r="LCG981" s="26"/>
      <c r="LCH981" s="26"/>
      <c r="LCI981" s="26"/>
      <c r="LCJ981" s="26"/>
      <c r="LCK981" s="26"/>
      <c r="LCL981" s="26"/>
      <c r="LCM981" s="26"/>
      <c r="LCN981" s="26"/>
      <c r="LCO981" s="26"/>
      <c r="LCP981" s="26"/>
      <c r="LCQ981" s="26"/>
      <c r="LCR981" s="26"/>
      <c r="LCS981" s="26"/>
      <c r="LCT981" s="26"/>
      <c r="LCU981" s="26"/>
      <c r="LCV981" s="26"/>
      <c r="LCW981" s="26"/>
      <c r="LCX981" s="26"/>
      <c r="LCY981" s="26"/>
      <c r="LCZ981" s="26"/>
      <c r="LDA981" s="26"/>
      <c r="LDB981" s="26"/>
      <c r="LDC981" s="26"/>
      <c r="LDD981" s="26"/>
      <c r="LDE981" s="26"/>
      <c r="LDF981" s="26"/>
      <c r="LDG981" s="26"/>
      <c r="LDH981" s="26"/>
      <c r="LDI981" s="26"/>
      <c r="LDJ981" s="26"/>
      <c r="LDK981" s="26"/>
      <c r="LDL981" s="26"/>
      <c r="LDM981" s="26"/>
      <c r="LDN981" s="26"/>
      <c r="LDO981" s="26"/>
      <c r="LDP981" s="26"/>
      <c r="LDQ981" s="26"/>
      <c r="LDR981" s="26"/>
      <c r="LDS981" s="26"/>
      <c r="LDT981" s="26"/>
      <c r="LDU981" s="26"/>
      <c r="LDV981" s="26"/>
      <c r="LDW981" s="26"/>
      <c r="LDX981" s="26"/>
      <c r="LDY981" s="26"/>
      <c r="LDZ981" s="26"/>
      <c r="LEA981" s="26"/>
      <c r="LEB981" s="26"/>
      <c r="LEC981" s="26"/>
      <c r="LED981" s="26"/>
      <c r="LEE981" s="26"/>
      <c r="LEF981" s="26"/>
      <c r="LEG981" s="26"/>
      <c r="LEH981" s="26"/>
      <c r="LEI981" s="26"/>
      <c r="LEJ981" s="26"/>
      <c r="LEK981" s="26"/>
      <c r="LEL981" s="26"/>
      <c r="LEM981" s="26"/>
      <c r="LEN981" s="26"/>
      <c r="LEO981" s="26"/>
      <c r="LEP981" s="26"/>
      <c r="LEQ981" s="26"/>
      <c r="LER981" s="26"/>
      <c r="LES981" s="26"/>
      <c r="LET981" s="26"/>
      <c r="LEU981" s="26"/>
      <c r="LEV981" s="26"/>
      <c r="LEW981" s="26"/>
      <c r="LEX981" s="26"/>
      <c r="LEY981" s="26"/>
      <c r="LEZ981" s="26"/>
      <c r="LFA981" s="26"/>
      <c r="LFB981" s="26"/>
      <c r="LFC981" s="26"/>
      <c r="LFD981" s="26"/>
      <c r="LFE981" s="26"/>
      <c r="LFF981" s="26"/>
      <c r="LFG981" s="26"/>
      <c r="LFH981" s="26"/>
      <c r="LFI981" s="26"/>
      <c r="LFJ981" s="26"/>
      <c r="LFK981" s="26"/>
      <c r="LFL981" s="26"/>
      <c r="LFM981" s="26"/>
      <c r="LFN981" s="26"/>
      <c r="LFO981" s="26"/>
      <c r="LFP981" s="26"/>
      <c r="LFQ981" s="26"/>
      <c r="LFR981" s="26"/>
      <c r="LFS981" s="26"/>
      <c r="LFT981" s="26"/>
      <c r="LFU981" s="26"/>
      <c r="LFV981" s="26"/>
      <c r="LFW981" s="26"/>
      <c r="LFX981" s="26"/>
      <c r="LFY981" s="26"/>
      <c r="LFZ981" s="26"/>
      <c r="LGA981" s="26"/>
      <c r="LGB981" s="26"/>
      <c r="LGC981" s="26"/>
      <c r="LGD981" s="26"/>
      <c r="LGE981" s="26"/>
      <c r="LGF981" s="26"/>
      <c r="LGG981" s="26"/>
      <c r="LGH981" s="26"/>
      <c r="LGI981" s="26"/>
      <c r="LGJ981" s="26"/>
      <c r="LGK981" s="26"/>
      <c r="LGL981" s="26"/>
      <c r="LGM981" s="26"/>
      <c r="LGN981" s="26"/>
      <c r="LGO981" s="26"/>
      <c r="LGP981" s="26"/>
      <c r="LGQ981" s="26"/>
      <c r="LGR981" s="26"/>
      <c r="LGS981" s="26"/>
      <c r="LGT981" s="26"/>
      <c r="LGU981" s="26"/>
      <c r="LGV981" s="26"/>
      <c r="LGW981" s="26"/>
      <c r="LGX981" s="26"/>
      <c r="LGY981" s="26"/>
      <c r="LGZ981" s="26"/>
      <c r="LHA981" s="26"/>
      <c r="LHB981" s="26"/>
      <c r="LHC981" s="26"/>
      <c r="LHD981" s="26"/>
      <c r="LHE981" s="26"/>
      <c r="LHF981" s="26"/>
      <c r="LHG981" s="26"/>
      <c r="LHH981" s="26"/>
      <c r="LHI981" s="26"/>
      <c r="LHJ981" s="26"/>
      <c r="LHK981" s="26"/>
      <c r="LHL981" s="26"/>
      <c r="LHM981" s="26"/>
      <c r="LHN981" s="26"/>
      <c r="LHO981" s="26"/>
      <c r="LHP981" s="26"/>
      <c r="LHQ981" s="26"/>
      <c r="LHR981" s="26"/>
      <c r="LHS981" s="26"/>
      <c r="LHT981" s="26"/>
      <c r="LHU981" s="26"/>
      <c r="LHV981" s="26"/>
      <c r="LHW981" s="26"/>
      <c r="LHX981" s="26"/>
      <c r="LHY981" s="26"/>
      <c r="LHZ981" s="26"/>
      <c r="LIA981" s="26"/>
      <c r="LIB981" s="26"/>
      <c r="LIC981" s="26"/>
      <c r="LID981" s="26"/>
      <c r="LIE981" s="26"/>
      <c r="LIF981" s="26"/>
      <c r="LIG981" s="26"/>
      <c r="LIH981" s="26"/>
      <c r="LII981" s="26"/>
      <c r="LIJ981" s="26"/>
      <c r="LIK981" s="26"/>
      <c r="LIL981" s="26"/>
      <c r="LIM981" s="26"/>
      <c r="LIN981" s="26"/>
      <c r="LIO981" s="26"/>
      <c r="LIP981" s="26"/>
      <c r="LIQ981" s="26"/>
      <c r="LIR981" s="26"/>
      <c r="LIS981" s="26"/>
      <c r="LIT981" s="26"/>
      <c r="LIU981" s="26"/>
      <c r="LIV981" s="26"/>
      <c r="LIW981" s="26"/>
      <c r="LIX981" s="26"/>
      <c r="LIY981" s="26"/>
      <c r="LIZ981" s="26"/>
      <c r="LJA981" s="26"/>
      <c r="LJB981" s="26"/>
      <c r="LJC981" s="26"/>
      <c r="LJD981" s="26"/>
      <c r="LJE981" s="26"/>
      <c r="LJF981" s="26"/>
      <c r="LJG981" s="26"/>
      <c r="LJH981" s="26"/>
      <c r="LJI981" s="26"/>
      <c r="LJJ981" s="26"/>
      <c r="LJK981" s="26"/>
      <c r="LJL981" s="26"/>
      <c r="LJM981" s="26"/>
      <c r="LJN981" s="26"/>
      <c r="LJO981" s="26"/>
      <c r="LJP981" s="26"/>
      <c r="LJQ981" s="26"/>
      <c r="LJR981" s="26"/>
      <c r="LJS981" s="26"/>
      <c r="LJT981" s="26"/>
      <c r="LJU981" s="26"/>
      <c r="LJV981" s="26"/>
      <c r="LJW981" s="26"/>
      <c r="LJX981" s="26"/>
      <c r="LJY981" s="26"/>
      <c r="LJZ981" s="26"/>
      <c r="LKA981" s="26"/>
      <c r="LKB981" s="26"/>
      <c r="LKC981" s="26"/>
      <c r="LKD981" s="26"/>
      <c r="LKE981" s="26"/>
      <c r="LKF981" s="26"/>
      <c r="LKG981" s="26"/>
      <c r="LKH981" s="26"/>
      <c r="LKI981" s="26"/>
      <c r="LKJ981" s="26"/>
      <c r="LKK981" s="26"/>
      <c r="LKL981" s="26"/>
      <c r="LKM981" s="26"/>
      <c r="LKN981" s="26"/>
      <c r="LKO981" s="26"/>
      <c r="LKP981" s="26"/>
      <c r="LKQ981" s="26"/>
      <c r="LKR981" s="26"/>
      <c r="LKS981" s="26"/>
      <c r="LKT981" s="26"/>
      <c r="LKU981" s="26"/>
      <c r="LKV981" s="26"/>
      <c r="LKW981" s="26"/>
      <c r="LKX981" s="26"/>
      <c r="LKY981" s="26"/>
      <c r="LKZ981" s="26"/>
      <c r="LLA981" s="26"/>
      <c r="LLB981" s="26"/>
      <c r="LLC981" s="26"/>
      <c r="LLD981" s="26"/>
      <c r="LLE981" s="26"/>
      <c r="LLF981" s="26"/>
      <c r="LLG981" s="26"/>
      <c r="LLH981" s="26"/>
      <c r="LLI981" s="26"/>
      <c r="LLJ981" s="26"/>
      <c r="LLK981" s="26"/>
      <c r="LLL981" s="26"/>
      <c r="LLM981" s="26"/>
      <c r="LLN981" s="26"/>
      <c r="LLO981" s="26"/>
      <c r="LLP981" s="26"/>
      <c r="LLQ981" s="26"/>
      <c r="LLR981" s="26"/>
      <c r="LLS981" s="26"/>
      <c r="LLT981" s="26"/>
      <c r="LLU981" s="26"/>
      <c r="LLV981" s="26"/>
      <c r="LLW981" s="26"/>
      <c r="LLX981" s="26"/>
      <c r="LLY981" s="26"/>
      <c r="LLZ981" s="26"/>
      <c r="LMA981" s="26"/>
      <c r="LMB981" s="26"/>
      <c r="LMC981" s="26"/>
      <c r="LMD981" s="26"/>
      <c r="LME981" s="26"/>
      <c r="LMF981" s="26"/>
      <c r="LMG981" s="26"/>
      <c r="LMH981" s="26"/>
      <c r="LMI981" s="26"/>
      <c r="LMJ981" s="26"/>
      <c r="LMK981" s="26"/>
      <c r="LML981" s="26"/>
      <c r="LMM981" s="26"/>
      <c r="LMN981" s="26"/>
      <c r="LMO981" s="26"/>
      <c r="LMP981" s="26"/>
      <c r="LMQ981" s="26"/>
      <c r="LMR981" s="26"/>
      <c r="LMS981" s="26"/>
      <c r="LMT981" s="26"/>
      <c r="LMU981" s="26"/>
      <c r="LMV981" s="26"/>
      <c r="LMW981" s="26"/>
      <c r="LMX981" s="26"/>
      <c r="LMY981" s="26"/>
      <c r="LMZ981" s="26"/>
      <c r="LNA981" s="26"/>
      <c r="LNB981" s="26"/>
      <c r="LNC981" s="26"/>
      <c r="LND981" s="26"/>
      <c r="LNE981" s="26"/>
      <c r="LNF981" s="26"/>
      <c r="LNG981" s="26"/>
      <c r="LNH981" s="26"/>
      <c r="LNI981" s="26"/>
      <c r="LNJ981" s="26"/>
      <c r="LNK981" s="26"/>
      <c r="LNL981" s="26"/>
      <c r="LNM981" s="26"/>
      <c r="LNN981" s="26"/>
      <c r="LNO981" s="26"/>
      <c r="LNP981" s="26"/>
      <c r="LNQ981" s="26"/>
      <c r="LNR981" s="26"/>
      <c r="LNS981" s="26"/>
      <c r="LNT981" s="26"/>
      <c r="LNU981" s="26"/>
      <c r="LNV981" s="26"/>
      <c r="LNW981" s="26"/>
      <c r="LNX981" s="26"/>
      <c r="LNY981" s="26"/>
      <c r="LNZ981" s="26"/>
      <c r="LOA981" s="26"/>
      <c r="LOB981" s="26"/>
      <c r="LOC981" s="26"/>
      <c r="LOD981" s="26"/>
      <c r="LOE981" s="26"/>
      <c r="LOF981" s="26"/>
      <c r="LOG981" s="26"/>
      <c r="LOH981" s="26"/>
      <c r="LOI981" s="26"/>
      <c r="LOJ981" s="26"/>
      <c r="LOK981" s="26"/>
      <c r="LOL981" s="26"/>
      <c r="LOM981" s="26"/>
      <c r="LON981" s="26"/>
      <c r="LOO981" s="26"/>
      <c r="LOP981" s="26"/>
      <c r="LOQ981" s="26"/>
      <c r="LOR981" s="26"/>
      <c r="LOS981" s="26"/>
      <c r="LOT981" s="26"/>
      <c r="LOU981" s="26"/>
      <c r="LOV981" s="26"/>
      <c r="LOW981" s="26"/>
      <c r="LOX981" s="26"/>
      <c r="LOY981" s="26"/>
      <c r="LOZ981" s="26"/>
      <c r="LPA981" s="26"/>
      <c r="LPB981" s="26"/>
      <c r="LPC981" s="26"/>
      <c r="LPD981" s="26"/>
      <c r="LPE981" s="26"/>
      <c r="LPF981" s="26"/>
      <c r="LPG981" s="26"/>
      <c r="LPH981" s="26"/>
      <c r="LPI981" s="26"/>
      <c r="LPJ981" s="26"/>
      <c r="LPK981" s="26"/>
      <c r="LPL981" s="26"/>
      <c r="LPM981" s="26"/>
      <c r="LPN981" s="26"/>
      <c r="LPO981" s="26"/>
      <c r="LPP981" s="26"/>
      <c r="LPQ981" s="26"/>
      <c r="LPR981" s="26"/>
      <c r="LPS981" s="26"/>
      <c r="LPT981" s="26"/>
      <c r="LPU981" s="26"/>
      <c r="LPV981" s="26"/>
      <c r="LPW981" s="26"/>
      <c r="LPX981" s="26"/>
      <c r="LPY981" s="26"/>
      <c r="LPZ981" s="26"/>
      <c r="LQA981" s="26"/>
      <c r="LQB981" s="26"/>
      <c r="LQC981" s="26"/>
      <c r="LQD981" s="26"/>
      <c r="LQE981" s="26"/>
      <c r="LQF981" s="26"/>
      <c r="LQG981" s="26"/>
      <c r="LQH981" s="26"/>
      <c r="LQI981" s="26"/>
      <c r="LQJ981" s="26"/>
      <c r="LQK981" s="26"/>
      <c r="LQL981" s="26"/>
      <c r="LQM981" s="26"/>
      <c r="LQN981" s="26"/>
      <c r="LQO981" s="26"/>
      <c r="LQP981" s="26"/>
      <c r="LQQ981" s="26"/>
      <c r="LQR981" s="26"/>
      <c r="LQS981" s="26"/>
      <c r="LQT981" s="26"/>
      <c r="LQU981" s="26"/>
      <c r="LQV981" s="26"/>
      <c r="LQW981" s="26"/>
      <c r="LQX981" s="26"/>
      <c r="LQY981" s="26"/>
      <c r="LQZ981" s="26"/>
      <c r="LRA981" s="26"/>
      <c r="LRB981" s="26"/>
      <c r="LRC981" s="26"/>
      <c r="LRD981" s="26"/>
      <c r="LRE981" s="26"/>
      <c r="LRF981" s="26"/>
      <c r="LRG981" s="26"/>
      <c r="LRH981" s="26"/>
      <c r="LRI981" s="26"/>
      <c r="LRJ981" s="26"/>
      <c r="LRK981" s="26"/>
      <c r="LRL981" s="26"/>
      <c r="LRM981" s="26"/>
      <c r="LRN981" s="26"/>
      <c r="LRO981" s="26"/>
      <c r="LRP981" s="26"/>
      <c r="LRQ981" s="26"/>
      <c r="LRR981" s="26"/>
      <c r="LRS981" s="26"/>
      <c r="LRT981" s="26"/>
      <c r="LRU981" s="26"/>
      <c r="LRV981" s="26"/>
      <c r="LRW981" s="26"/>
      <c r="LRX981" s="26"/>
      <c r="LRY981" s="26"/>
      <c r="LRZ981" s="26"/>
      <c r="LSA981" s="26"/>
      <c r="LSB981" s="26"/>
      <c r="LSC981" s="26"/>
      <c r="LSD981" s="26"/>
      <c r="LSE981" s="26"/>
      <c r="LSF981" s="26"/>
      <c r="LSG981" s="26"/>
      <c r="LSH981" s="26"/>
      <c r="LSI981" s="26"/>
      <c r="LSJ981" s="26"/>
      <c r="LSK981" s="26"/>
      <c r="LSL981" s="26"/>
      <c r="LSM981" s="26"/>
      <c r="LSN981" s="26"/>
      <c r="LSO981" s="26"/>
      <c r="LSP981" s="26"/>
      <c r="LSQ981" s="26"/>
      <c r="LSR981" s="26"/>
      <c r="LSS981" s="26"/>
      <c r="LST981" s="26"/>
      <c r="LSU981" s="26"/>
      <c r="LSV981" s="26"/>
      <c r="LSW981" s="26"/>
      <c r="LSX981" s="26"/>
      <c r="LSY981" s="26"/>
      <c r="LSZ981" s="26"/>
      <c r="LTA981" s="26"/>
      <c r="LTB981" s="26"/>
      <c r="LTC981" s="26"/>
      <c r="LTD981" s="26"/>
      <c r="LTE981" s="26"/>
      <c r="LTF981" s="26"/>
      <c r="LTG981" s="26"/>
      <c r="LTH981" s="26"/>
      <c r="LTI981" s="26"/>
      <c r="LTJ981" s="26"/>
      <c r="LTK981" s="26"/>
      <c r="LTL981" s="26"/>
      <c r="LTM981" s="26"/>
      <c r="LTN981" s="26"/>
      <c r="LTO981" s="26"/>
      <c r="LTP981" s="26"/>
      <c r="LTQ981" s="26"/>
      <c r="LTR981" s="26"/>
      <c r="LTS981" s="26"/>
      <c r="LTT981" s="26"/>
      <c r="LTU981" s="26"/>
      <c r="LTV981" s="26"/>
      <c r="LTW981" s="26"/>
      <c r="LTX981" s="26"/>
      <c r="LTY981" s="26"/>
      <c r="LTZ981" s="26"/>
      <c r="LUA981" s="26"/>
      <c r="LUB981" s="26"/>
      <c r="LUC981" s="26"/>
      <c r="LUD981" s="26"/>
      <c r="LUE981" s="26"/>
      <c r="LUF981" s="26"/>
      <c r="LUG981" s="26"/>
      <c r="LUH981" s="26"/>
      <c r="LUI981" s="26"/>
      <c r="LUJ981" s="26"/>
      <c r="LUK981" s="26"/>
      <c r="LUL981" s="26"/>
      <c r="LUM981" s="26"/>
      <c r="LUN981" s="26"/>
      <c r="LUO981" s="26"/>
      <c r="LUP981" s="26"/>
      <c r="LUQ981" s="26"/>
      <c r="LUR981" s="26"/>
      <c r="LUS981" s="26"/>
      <c r="LUT981" s="26"/>
      <c r="LUU981" s="26"/>
      <c r="LUV981" s="26"/>
      <c r="LUW981" s="26"/>
      <c r="LUX981" s="26"/>
      <c r="LUY981" s="26"/>
      <c r="LUZ981" s="26"/>
      <c r="LVA981" s="26"/>
      <c r="LVB981" s="26"/>
      <c r="LVC981" s="26"/>
      <c r="LVD981" s="26"/>
      <c r="LVE981" s="26"/>
      <c r="LVF981" s="26"/>
      <c r="LVG981" s="26"/>
      <c r="LVH981" s="26"/>
      <c r="LVI981" s="26"/>
      <c r="LVJ981" s="26"/>
      <c r="LVK981" s="26"/>
      <c r="LVL981" s="26"/>
      <c r="LVM981" s="26"/>
      <c r="LVN981" s="26"/>
      <c r="LVO981" s="26"/>
      <c r="LVP981" s="26"/>
      <c r="LVQ981" s="26"/>
      <c r="LVR981" s="26"/>
      <c r="LVS981" s="26"/>
      <c r="LVT981" s="26"/>
      <c r="LVU981" s="26"/>
      <c r="LVV981" s="26"/>
      <c r="LVW981" s="26"/>
      <c r="LVX981" s="26"/>
      <c r="LVY981" s="26"/>
      <c r="LVZ981" s="26"/>
      <c r="LWA981" s="26"/>
      <c r="LWB981" s="26"/>
      <c r="LWC981" s="26"/>
      <c r="LWD981" s="26"/>
      <c r="LWE981" s="26"/>
      <c r="LWF981" s="26"/>
      <c r="LWG981" s="26"/>
      <c r="LWH981" s="26"/>
      <c r="LWI981" s="26"/>
      <c r="LWJ981" s="26"/>
      <c r="LWK981" s="26"/>
      <c r="LWL981" s="26"/>
      <c r="LWM981" s="26"/>
      <c r="LWN981" s="26"/>
      <c r="LWO981" s="26"/>
      <c r="LWP981" s="26"/>
      <c r="LWQ981" s="26"/>
      <c r="LWR981" s="26"/>
      <c r="LWS981" s="26"/>
      <c r="LWT981" s="26"/>
      <c r="LWU981" s="26"/>
      <c r="LWV981" s="26"/>
      <c r="LWW981" s="26"/>
      <c r="LWX981" s="26"/>
      <c r="LWY981" s="26"/>
      <c r="LWZ981" s="26"/>
      <c r="LXA981" s="26"/>
      <c r="LXB981" s="26"/>
      <c r="LXC981" s="26"/>
      <c r="LXD981" s="26"/>
      <c r="LXE981" s="26"/>
      <c r="LXF981" s="26"/>
      <c r="LXG981" s="26"/>
      <c r="LXH981" s="26"/>
      <c r="LXI981" s="26"/>
      <c r="LXJ981" s="26"/>
      <c r="LXK981" s="26"/>
      <c r="LXL981" s="26"/>
      <c r="LXM981" s="26"/>
      <c r="LXN981" s="26"/>
      <c r="LXO981" s="26"/>
      <c r="LXP981" s="26"/>
      <c r="LXQ981" s="26"/>
      <c r="LXR981" s="26"/>
      <c r="LXS981" s="26"/>
      <c r="LXT981" s="26"/>
      <c r="LXU981" s="26"/>
      <c r="LXV981" s="26"/>
      <c r="LXW981" s="26"/>
      <c r="LXX981" s="26"/>
      <c r="LXY981" s="26"/>
      <c r="LXZ981" s="26"/>
      <c r="LYA981" s="26"/>
      <c r="LYB981" s="26"/>
      <c r="LYC981" s="26"/>
      <c r="LYD981" s="26"/>
      <c r="LYE981" s="26"/>
      <c r="LYF981" s="26"/>
      <c r="LYG981" s="26"/>
      <c r="LYH981" s="26"/>
      <c r="LYI981" s="26"/>
      <c r="LYJ981" s="26"/>
      <c r="LYK981" s="26"/>
      <c r="LYL981" s="26"/>
      <c r="LYM981" s="26"/>
      <c r="LYN981" s="26"/>
      <c r="LYO981" s="26"/>
      <c r="LYP981" s="26"/>
      <c r="LYQ981" s="26"/>
      <c r="LYR981" s="26"/>
      <c r="LYS981" s="26"/>
      <c r="LYT981" s="26"/>
      <c r="LYU981" s="26"/>
      <c r="LYV981" s="26"/>
      <c r="LYW981" s="26"/>
      <c r="LYX981" s="26"/>
      <c r="LYY981" s="26"/>
      <c r="LYZ981" s="26"/>
      <c r="LZA981" s="26"/>
      <c r="LZB981" s="26"/>
      <c r="LZC981" s="26"/>
      <c r="LZD981" s="26"/>
      <c r="LZE981" s="26"/>
      <c r="LZF981" s="26"/>
      <c r="LZG981" s="26"/>
      <c r="LZH981" s="26"/>
      <c r="LZI981" s="26"/>
      <c r="LZJ981" s="26"/>
      <c r="LZK981" s="26"/>
      <c r="LZL981" s="26"/>
      <c r="LZM981" s="26"/>
      <c r="LZN981" s="26"/>
      <c r="LZO981" s="26"/>
      <c r="LZP981" s="26"/>
      <c r="LZQ981" s="26"/>
      <c r="LZR981" s="26"/>
      <c r="LZS981" s="26"/>
      <c r="LZT981" s="26"/>
      <c r="LZU981" s="26"/>
      <c r="LZV981" s="26"/>
      <c r="LZW981" s="26"/>
      <c r="LZX981" s="26"/>
      <c r="LZY981" s="26"/>
      <c r="LZZ981" s="26"/>
      <c r="MAA981" s="26"/>
      <c r="MAB981" s="26"/>
      <c r="MAC981" s="26"/>
      <c r="MAD981" s="26"/>
      <c r="MAE981" s="26"/>
      <c r="MAF981" s="26"/>
      <c r="MAG981" s="26"/>
      <c r="MAH981" s="26"/>
      <c r="MAI981" s="26"/>
      <c r="MAJ981" s="26"/>
      <c r="MAK981" s="26"/>
      <c r="MAL981" s="26"/>
      <c r="MAM981" s="26"/>
      <c r="MAN981" s="26"/>
      <c r="MAO981" s="26"/>
      <c r="MAP981" s="26"/>
      <c r="MAQ981" s="26"/>
      <c r="MAR981" s="26"/>
      <c r="MAS981" s="26"/>
      <c r="MAT981" s="26"/>
      <c r="MAU981" s="26"/>
      <c r="MAV981" s="26"/>
      <c r="MAW981" s="26"/>
      <c r="MAX981" s="26"/>
      <c r="MAY981" s="26"/>
      <c r="MAZ981" s="26"/>
      <c r="MBA981" s="26"/>
      <c r="MBB981" s="26"/>
      <c r="MBC981" s="26"/>
      <c r="MBD981" s="26"/>
      <c r="MBE981" s="26"/>
      <c r="MBF981" s="26"/>
      <c r="MBG981" s="26"/>
      <c r="MBH981" s="26"/>
      <c r="MBI981" s="26"/>
      <c r="MBJ981" s="26"/>
      <c r="MBK981" s="26"/>
      <c r="MBL981" s="26"/>
      <c r="MBM981" s="26"/>
      <c r="MBN981" s="26"/>
      <c r="MBO981" s="26"/>
      <c r="MBP981" s="26"/>
      <c r="MBQ981" s="26"/>
      <c r="MBR981" s="26"/>
      <c r="MBS981" s="26"/>
      <c r="MBT981" s="26"/>
      <c r="MBU981" s="26"/>
      <c r="MBV981" s="26"/>
      <c r="MBW981" s="26"/>
      <c r="MBX981" s="26"/>
      <c r="MBY981" s="26"/>
      <c r="MBZ981" s="26"/>
      <c r="MCA981" s="26"/>
      <c r="MCB981" s="26"/>
      <c r="MCC981" s="26"/>
      <c r="MCD981" s="26"/>
      <c r="MCE981" s="26"/>
      <c r="MCF981" s="26"/>
      <c r="MCG981" s="26"/>
      <c r="MCH981" s="26"/>
      <c r="MCI981" s="26"/>
      <c r="MCJ981" s="26"/>
      <c r="MCK981" s="26"/>
      <c r="MCL981" s="26"/>
      <c r="MCM981" s="26"/>
      <c r="MCN981" s="26"/>
      <c r="MCO981" s="26"/>
      <c r="MCP981" s="26"/>
      <c r="MCQ981" s="26"/>
      <c r="MCR981" s="26"/>
      <c r="MCS981" s="26"/>
      <c r="MCT981" s="26"/>
      <c r="MCU981" s="26"/>
      <c r="MCV981" s="26"/>
      <c r="MCW981" s="26"/>
      <c r="MCX981" s="26"/>
      <c r="MCY981" s="26"/>
      <c r="MCZ981" s="26"/>
      <c r="MDA981" s="26"/>
      <c r="MDB981" s="26"/>
      <c r="MDC981" s="26"/>
      <c r="MDD981" s="26"/>
      <c r="MDE981" s="26"/>
      <c r="MDF981" s="26"/>
      <c r="MDG981" s="26"/>
      <c r="MDH981" s="26"/>
      <c r="MDI981" s="26"/>
      <c r="MDJ981" s="26"/>
      <c r="MDK981" s="26"/>
      <c r="MDL981" s="26"/>
      <c r="MDM981" s="26"/>
      <c r="MDN981" s="26"/>
      <c r="MDO981" s="26"/>
      <c r="MDP981" s="26"/>
      <c r="MDQ981" s="26"/>
      <c r="MDR981" s="26"/>
      <c r="MDS981" s="26"/>
      <c r="MDT981" s="26"/>
      <c r="MDU981" s="26"/>
      <c r="MDV981" s="26"/>
      <c r="MDW981" s="26"/>
      <c r="MDX981" s="26"/>
      <c r="MDY981" s="26"/>
      <c r="MDZ981" s="26"/>
      <c r="MEA981" s="26"/>
      <c r="MEB981" s="26"/>
      <c r="MEC981" s="26"/>
      <c r="MED981" s="26"/>
      <c r="MEE981" s="26"/>
      <c r="MEF981" s="26"/>
      <c r="MEG981" s="26"/>
      <c r="MEH981" s="26"/>
      <c r="MEI981" s="26"/>
      <c r="MEJ981" s="26"/>
      <c r="MEK981" s="26"/>
      <c r="MEL981" s="26"/>
      <c r="MEM981" s="26"/>
      <c r="MEN981" s="26"/>
      <c r="MEO981" s="26"/>
      <c r="MEP981" s="26"/>
      <c r="MEQ981" s="26"/>
      <c r="MER981" s="26"/>
      <c r="MES981" s="26"/>
      <c r="MET981" s="26"/>
      <c r="MEU981" s="26"/>
      <c r="MEV981" s="26"/>
      <c r="MEW981" s="26"/>
      <c r="MEX981" s="26"/>
      <c r="MEY981" s="26"/>
      <c r="MEZ981" s="26"/>
      <c r="MFA981" s="26"/>
      <c r="MFB981" s="26"/>
      <c r="MFC981" s="26"/>
      <c r="MFD981" s="26"/>
      <c r="MFE981" s="26"/>
      <c r="MFF981" s="26"/>
      <c r="MFG981" s="26"/>
      <c r="MFH981" s="26"/>
      <c r="MFI981" s="26"/>
      <c r="MFJ981" s="26"/>
      <c r="MFK981" s="26"/>
      <c r="MFL981" s="26"/>
      <c r="MFM981" s="26"/>
      <c r="MFN981" s="26"/>
      <c r="MFO981" s="26"/>
      <c r="MFP981" s="26"/>
      <c r="MFQ981" s="26"/>
      <c r="MFR981" s="26"/>
      <c r="MFS981" s="26"/>
      <c r="MFT981" s="26"/>
      <c r="MFU981" s="26"/>
      <c r="MFV981" s="26"/>
      <c r="MFW981" s="26"/>
      <c r="MFX981" s="26"/>
      <c r="MFY981" s="26"/>
      <c r="MFZ981" s="26"/>
      <c r="MGA981" s="26"/>
      <c r="MGB981" s="26"/>
      <c r="MGC981" s="26"/>
      <c r="MGD981" s="26"/>
      <c r="MGE981" s="26"/>
      <c r="MGF981" s="26"/>
      <c r="MGG981" s="26"/>
      <c r="MGH981" s="26"/>
      <c r="MGI981" s="26"/>
      <c r="MGJ981" s="26"/>
      <c r="MGK981" s="26"/>
      <c r="MGL981" s="26"/>
      <c r="MGM981" s="26"/>
      <c r="MGN981" s="26"/>
      <c r="MGO981" s="26"/>
      <c r="MGP981" s="26"/>
      <c r="MGQ981" s="26"/>
      <c r="MGR981" s="26"/>
      <c r="MGS981" s="26"/>
      <c r="MGT981" s="26"/>
      <c r="MGU981" s="26"/>
      <c r="MGV981" s="26"/>
      <c r="MGW981" s="26"/>
      <c r="MGX981" s="26"/>
      <c r="MGY981" s="26"/>
      <c r="MGZ981" s="26"/>
      <c r="MHA981" s="26"/>
      <c r="MHB981" s="26"/>
      <c r="MHC981" s="26"/>
      <c r="MHD981" s="26"/>
      <c r="MHE981" s="26"/>
      <c r="MHF981" s="26"/>
      <c r="MHG981" s="26"/>
      <c r="MHH981" s="26"/>
      <c r="MHI981" s="26"/>
      <c r="MHJ981" s="26"/>
      <c r="MHK981" s="26"/>
      <c r="MHL981" s="26"/>
      <c r="MHM981" s="26"/>
      <c r="MHN981" s="26"/>
      <c r="MHO981" s="26"/>
      <c r="MHP981" s="26"/>
      <c r="MHQ981" s="26"/>
      <c r="MHR981" s="26"/>
      <c r="MHS981" s="26"/>
      <c r="MHT981" s="26"/>
      <c r="MHU981" s="26"/>
      <c r="MHV981" s="26"/>
      <c r="MHW981" s="26"/>
      <c r="MHX981" s="26"/>
      <c r="MHY981" s="26"/>
      <c r="MHZ981" s="26"/>
      <c r="MIA981" s="26"/>
      <c r="MIB981" s="26"/>
      <c r="MIC981" s="26"/>
      <c r="MID981" s="26"/>
      <c r="MIE981" s="26"/>
      <c r="MIF981" s="26"/>
      <c r="MIG981" s="26"/>
      <c r="MIH981" s="26"/>
      <c r="MII981" s="26"/>
      <c r="MIJ981" s="26"/>
      <c r="MIK981" s="26"/>
      <c r="MIL981" s="26"/>
      <c r="MIM981" s="26"/>
      <c r="MIN981" s="26"/>
      <c r="MIO981" s="26"/>
      <c r="MIP981" s="26"/>
      <c r="MIQ981" s="26"/>
      <c r="MIR981" s="26"/>
      <c r="MIS981" s="26"/>
      <c r="MIT981" s="26"/>
      <c r="MIU981" s="26"/>
      <c r="MIV981" s="26"/>
      <c r="MIW981" s="26"/>
      <c r="MIX981" s="26"/>
      <c r="MIY981" s="26"/>
      <c r="MIZ981" s="26"/>
      <c r="MJA981" s="26"/>
      <c r="MJB981" s="26"/>
      <c r="MJC981" s="26"/>
      <c r="MJD981" s="26"/>
      <c r="MJE981" s="26"/>
      <c r="MJF981" s="26"/>
      <c r="MJG981" s="26"/>
      <c r="MJH981" s="26"/>
      <c r="MJI981" s="26"/>
      <c r="MJJ981" s="26"/>
      <c r="MJK981" s="26"/>
      <c r="MJL981" s="26"/>
      <c r="MJM981" s="26"/>
      <c r="MJN981" s="26"/>
      <c r="MJO981" s="26"/>
      <c r="MJP981" s="26"/>
      <c r="MJQ981" s="26"/>
      <c r="MJR981" s="26"/>
      <c r="MJS981" s="26"/>
      <c r="MJT981" s="26"/>
      <c r="MJU981" s="26"/>
      <c r="MJV981" s="26"/>
      <c r="MJW981" s="26"/>
      <c r="MJX981" s="26"/>
      <c r="MJY981" s="26"/>
      <c r="MJZ981" s="26"/>
      <c r="MKA981" s="26"/>
      <c r="MKB981" s="26"/>
      <c r="MKC981" s="26"/>
      <c r="MKD981" s="26"/>
      <c r="MKE981" s="26"/>
      <c r="MKF981" s="26"/>
      <c r="MKG981" s="26"/>
      <c r="MKH981" s="26"/>
      <c r="MKI981" s="26"/>
      <c r="MKJ981" s="26"/>
      <c r="MKK981" s="26"/>
      <c r="MKL981" s="26"/>
      <c r="MKM981" s="26"/>
      <c r="MKN981" s="26"/>
      <c r="MKO981" s="26"/>
      <c r="MKP981" s="26"/>
      <c r="MKQ981" s="26"/>
      <c r="MKR981" s="26"/>
      <c r="MKS981" s="26"/>
      <c r="MKT981" s="26"/>
      <c r="MKU981" s="26"/>
      <c r="MKV981" s="26"/>
      <c r="MKW981" s="26"/>
      <c r="MKX981" s="26"/>
      <c r="MKY981" s="26"/>
      <c r="MKZ981" s="26"/>
      <c r="MLA981" s="26"/>
      <c r="MLB981" s="26"/>
      <c r="MLC981" s="26"/>
      <c r="MLD981" s="26"/>
      <c r="MLE981" s="26"/>
      <c r="MLF981" s="26"/>
      <c r="MLG981" s="26"/>
      <c r="MLH981" s="26"/>
      <c r="MLI981" s="26"/>
      <c r="MLJ981" s="26"/>
      <c r="MLK981" s="26"/>
      <c r="MLL981" s="26"/>
      <c r="MLM981" s="26"/>
      <c r="MLN981" s="26"/>
      <c r="MLO981" s="26"/>
      <c r="MLP981" s="26"/>
      <c r="MLQ981" s="26"/>
      <c r="MLR981" s="26"/>
      <c r="MLS981" s="26"/>
      <c r="MLT981" s="26"/>
      <c r="MLU981" s="26"/>
      <c r="MLV981" s="26"/>
      <c r="MLW981" s="26"/>
      <c r="MLX981" s="26"/>
      <c r="MLY981" s="26"/>
      <c r="MLZ981" s="26"/>
      <c r="MMA981" s="26"/>
      <c r="MMB981" s="26"/>
      <c r="MMC981" s="26"/>
      <c r="MMD981" s="26"/>
      <c r="MME981" s="26"/>
      <c r="MMF981" s="26"/>
      <c r="MMG981" s="26"/>
      <c r="MMH981" s="26"/>
      <c r="MMI981" s="26"/>
      <c r="MMJ981" s="26"/>
      <c r="MMK981" s="26"/>
      <c r="MML981" s="26"/>
      <c r="MMM981" s="26"/>
      <c r="MMN981" s="26"/>
      <c r="MMO981" s="26"/>
      <c r="MMP981" s="26"/>
      <c r="MMQ981" s="26"/>
      <c r="MMR981" s="26"/>
      <c r="MMS981" s="26"/>
      <c r="MMT981" s="26"/>
      <c r="MMU981" s="26"/>
      <c r="MMV981" s="26"/>
      <c r="MMW981" s="26"/>
      <c r="MMX981" s="26"/>
      <c r="MMY981" s="26"/>
      <c r="MMZ981" s="26"/>
      <c r="MNA981" s="26"/>
      <c r="MNB981" s="26"/>
      <c r="MNC981" s="26"/>
      <c r="MND981" s="26"/>
      <c r="MNE981" s="26"/>
      <c r="MNF981" s="26"/>
      <c r="MNG981" s="26"/>
      <c r="MNH981" s="26"/>
      <c r="MNI981" s="26"/>
      <c r="MNJ981" s="26"/>
      <c r="MNK981" s="26"/>
      <c r="MNL981" s="26"/>
      <c r="MNM981" s="26"/>
      <c r="MNN981" s="26"/>
      <c r="MNO981" s="26"/>
      <c r="MNP981" s="26"/>
      <c r="MNQ981" s="26"/>
      <c r="MNR981" s="26"/>
      <c r="MNS981" s="26"/>
      <c r="MNT981" s="26"/>
      <c r="MNU981" s="26"/>
      <c r="MNV981" s="26"/>
      <c r="MNW981" s="26"/>
      <c r="MNX981" s="26"/>
      <c r="MNY981" s="26"/>
      <c r="MNZ981" s="26"/>
      <c r="MOA981" s="26"/>
      <c r="MOB981" s="26"/>
      <c r="MOC981" s="26"/>
      <c r="MOD981" s="26"/>
      <c r="MOE981" s="26"/>
      <c r="MOF981" s="26"/>
      <c r="MOG981" s="26"/>
      <c r="MOH981" s="26"/>
      <c r="MOI981" s="26"/>
      <c r="MOJ981" s="26"/>
      <c r="MOK981" s="26"/>
      <c r="MOL981" s="26"/>
      <c r="MOM981" s="26"/>
      <c r="MON981" s="26"/>
      <c r="MOO981" s="26"/>
      <c r="MOP981" s="26"/>
      <c r="MOQ981" s="26"/>
      <c r="MOR981" s="26"/>
      <c r="MOS981" s="26"/>
      <c r="MOT981" s="26"/>
      <c r="MOU981" s="26"/>
      <c r="MOV981" s="26"/>
      <c r="MOW981" s="26"/>
      <c r="MOX981" s="26"/>
      <c r="MOY981" s="26"/>
      <c r="MOZ981" s="26"/>
      <c r="MPA981" s="26"/>
      <c r="MPB981" s="26"/>
      <c r="MPC981" s="26"/>
      <c r="MPD981" s="26"/>
      <c r="MPE981" s="26"/>
      <c r="MPF981" s="26"/>
      <c r="MPG981" s="26"/>
      <c r="MPH981" s="26"/>
      <c r="MPI981" s="26"/>
      <c r="MPJ981" s="26"/>
      <c r="MPK981" s="26"/>
      <c r="MPL981" s="26"/>
      <c r="MPM981" s="26"/>
      <c r="MPN981" s="26"/>
      <c r="MPO981" s="26"/>
      <c r="MPP981" s="26"/>
      <c r="MPQ981" s="26"/>
      <c r="MPR981" s="26"/>
      <c r="MPS981" s="26"/>
      <c r="MPT981" s="26"/>
      <c r="MPU981" s="26"/>
      <c r="MPV981" s="26"/>
      <c r="MPW981" s="26"/>
      <c r="MPX981" s="26"/>
      <c r="MPY981" s="26"/>
      <c r="MPZ981" s="26"/>
      <c r="MQA981" s="26"/>
      <c r="MQB981" s="26"/>
      <c r="MQC981" s="26"/>
      <c r="MQD981" s="26"/>
      <c r="MQE981" s="26"/>
      <c r="MQF981" s="26"/>
      <c r="MQG981" s="26"/>
      <c r="MQH981" s="26"/>
      <c r="MQI981" s="26"/>
      <c r="MQJ981" s="26"/>
      <c r="MQK981" s="26"/>
      <c r="MQL981" s="26"/>
      <c r="MQM981" s="26"/>
      <c r="MQN981" s="26"/>
      <c r="MQO981" s="26"/>
      <c r="MQP981" s="26"/>
      <c r="MQQ981" s="26"/>
      <c r="MQR981" s="26"/>
      <c r="MQS981" s="26"/>
      <c r="MQT981" s="26"/>
      <c r="MQU981" s="26"/>
      <c r="MQV981" s="26"/>
      <c r="MQW981" s="26"/>
      <c r="MQX981" s="26"/>
      <c r="MQY981" s="26"/>
      <c r="MQZ981" s="26"/>
      <c r="MRA981" s="26"/>
      <c r="MRB981" s="26"/>
      <c r="MRC981" s="26"/>
      <c r="MRD981" s="26"/>
      <c r="MRE981" s="26"/>
      <c r="MRF981" s="26"/>
      <c r="MRG981" s="26"/>
      <c r="MRH981" s="26"/>
      <c r="MRI981" s="26"/>
      <c r="MRJ981" s="26"/>
      <c r="MRK981" s="26"/>
      <c r="MRL981" s="26"/>
      <c r="MRM981" s="26"/>
      <c r="MRN981" s="26"/>
      <c r="MRO981" s="26"/>
      <c r="MRP981" s="26"/>
      <c r="MRQ981" s="26"/>
      <c r="MRR981" s="26"/>
      <c r="MRS981" s="26"/>
      <c r="MRT981" s="26"/>
      <c r="MRU981" s="26"/>
      <c r="MRV981" s="26"/>
      <c r="MRW981" s="26"/>
      <c r="MRX981" s="26"/>
      <c r="MRY981" s="26"/>
      <c r="MRZ981" s="26"/>
      <c r="MSA981" s="26"/>
      <c r="MSB981" s="26"/>
      <c r="MSC981" s="26"/>
      <c r="MSD981" s="26"/>
      <c r="MSE981" s="26"/>
      <c r="MSF981" s="26"/>
      <c r="MSG981" s="26"/>
      <c r="MSH981" s="26"/>
      <c r="MSI981" s="26"/>
      <c r="MSJ981" s="26"/>
      <c r="MSK981" s="26"/>
      <c r="MSL981" s="26"/>
      <c r="MSM981" s="26"/>
      <c r="MSN981" s="26"/>
      <c r="MSO981" s="26"/>
      <c r="MSP981" s="26"/>
      <c r="MSQ981" s="26"/>
      <c r="MSR981" s="26"/>
      <c r="MSS981" s="26"/>
      <c r="MST981" s="26"/>
      <c r="MSU981" s="26"/>
      <c r="MSV981" s="26"/>
      <c r="MSW981" s="26"/>
      <c r="MSX981" s="26"/>
      <c r="MSY981" s="26"/>
      <c r="MSZ981" s="26"/>
      <c r="MTA981" s="26"/>
      <c r="MTB981" s="26"/>
      <c r="MTC981" s="26"/>
      <c r="MTD981" s="26"/>
      <c r="MTE981" s="26"/>
      <c r="MTF981" s="26"/>
      <c r="MTG981" s="26"/>
      <c r="MTH981" s="26"/>
      <c r="MTI981" s="26"/>
      <c r="MTJ981" s="26"/>
      <c r="MTK981" s="26"/>
      <c r="MTL981" s="26"/>
      <c r="MTM981" s="26"/>
      <c r="MTN981" s="26"/>
      <c r="MTO981" s="26"/>
      <c r="MTP981" s="26"/>
      <c r="MTQ981" s="26"/>
      <c r="MTR981" s="26"/>
      <c r="MTS981" s="26"/>
      <c r="MTT981" s="26"/>
      <c r="MTU981" s="26"/>
      <c r="MTV981" s="26"/>
      <c r="MTW981" s="26"/>
      <c r="MTX981" s="26"/>
      <c r="MTY981" s="26"/>
      <c r="MTZ981" s="26"/>
      <c r="MUA981" s="26"/>
      <c r="MUB981" s="26"/>
      <c r="MUC981" s="26"/>
      <c r="MUD981" s="26"/>
      <c r="MUE981" s="26"/>
      <c r="MUF981" s="26"/>
      <c r="MUG981" s="26"/>
      <c r="MUH981" s="26"/>
      <c r="MUI981" s="26"/>
      <c r="MUJ981" s="26"/>
      <c r="MUK981" s="26"/>
      <c r="MUL981" s="26"/>
      <c r="MUM981" s="26"/>
      <c r="MUN981" s="26"/>
      <c r="MUO981" s="26"/>
      <c r="MUP981" s="26"/>
      <c r="MUQ981" s="26"/>
      <c r="MUR981" s="26"/>
      <c r="MUS981" s="26"/>
      <c r="MUT981" s="26"/>
      <c r="MUU981" s="26"/>
      <c r="MUV981" s="26"/>
      <c r="MUW981" s="26"/>
      <c r="MUX981" s="26"/>
      <c r="MUY981" s="26"/>
      <c r="MUZ981" s="26"/>
      <c r="MVA981" s="26"/>
      <c r="MVB981" s="26"/>
      <c r="MVC981" s="26"/>
      <c r="MVD981" s="26"/>
      <c r="MVE981" s="26"/>
      <c r="MVF981" s="26"/>
      <c r="MVG981" s="26"/>
      <c r="MVH981" s="26"/>
      <c r="MVI981" s="26"/>
      <c r="MVJ981" s="26"/>
      <c r="MVK981" s="26"/>
      <c r="MVL981" s="26"/>
      <c r="MVM981" s="26"/>
      <c r="MVN981" s="26"/>
      <c r="MVO981" s="26"/>
      <c r="MVP981" s="26"/>
      <c r="MVQ981" s="26"/>
      <c r="MVR981" s="26"/>
      <c r="MVS981" s="26"/>
      <c r="MVT981" s="26"/>
      <c r="MVU981" s="26"/>
      <c r="MVV981" s="26"/>
      <c r="MVW981" s="26"/>
      <c r="MVX981" s="26"/>
      <c r="MVY981" s="26"/>
      <c r="MVZ981" s="26"/>
      <c r="MWA981" s="26"/>
      <c r="MWB981" s="26"/>
      <c r="MWC981" s="26"/>
      <c r="MWD981" s="26"/>
      <c r="MWE981" s="26"/>
      <c r="MWF981" s="26"/>
      <c r="MWG981" s="26"/>
      <c r="MWH981" s="26"/>
      <c r="MWI981" s="26"/>
      <c r="MWJ981" s="26"/>
      <c r="MWK981" s="26"/>
      <c r="MWL981" s="26"/>
      <c r="MWM981" s="26"/>
      <c r="MWN981" s="26"/>
      <c r="MWO981" s="26"/>
      <c r="MWP981" s="26"/>
      <c r="MWQ981" s="26"/>
      <c r="MWR981" s="26"/>
      <c r="MWS981" s="26"/>
      <c r="MWT981" s="26"/>
      <c r="MWU981" s="26"/>
      <c r="MWV981" s="26"/>
      <c r="MWW981" s="26"/>
      <c r="MWX981" s="26"/>
      <c r="MWY981" s="26"/>
      <c r="MWZ981" s="26"/>
      <c r="MXA981" s="26"/>
      <c r="MXB981" s="26"/>
      <c r="MXC981" s="26"/>
      <c r="MXD981" s="26"/>
      <c r="MXE981" s="26"/>
      <c r="MXF981" s="26"/>
      <c r="MXG981" s="26"/>
      <c r="MXH981" s="26"/>
      <c r="MXI981" s="26"/>
      <c r="MXJ981" s="26"/>
      <c r="MXK981" s="26"/>
      <c r="MXL981" s="26"/>
      <c r="MXM981" s="26"/>
      <c r="MXN981" s="26"/>
      <c r="MXO981" s="26"/>
      <c r="MXP981" s="26"/>
      <c r="MXQ981" s="26"/>
      <c r="MXR981" s="26"/>
      <c r="MXS981" s="26"/>
      <c r="MXT981" s="26"/>
      <c r="MXU981" s="26"/>
      <c r="MXV981" s="26"/>
      <c r="MXW981" s="26"/>
      <c r="MXX981" s="26"/>
      <c r="MXY981" s="26"/>
      <c r="MXZ981" s="26"/>
      <c r="MYA981" s="26"/>
      <c r="MYB981" s="26"/>
      <c r="MYC981" s="26"/>
      <c r="MYD981" s="26"/>
      <c r="MYE981" s="26"/>
      <c r="MYF981" s="26"/>
      <c r="MYG981" s="26"/>
      <c r="MYH981" s="26"/>
      <c r="MYI981" s="26"/>
      <c r="MYJ981" s="26"/>
      <c r="MYK981" s="26"/>
      <c r="MYL981" s="26"/>
      <c r="MYM981" s="26"/>
      <c r="MYN981" s="26"/>
      <c r="MYO981" s="26"/>
      <c r="MYP981" s="26"/>
      <c r="MYQ981" s="26"/>
      <c r="MYR981" s="26"/>
      <c r="MYS981" s="26"/>
      <c r="MYT981" s="26"/>
      <c r="MYU981" s="26"/>
      <c r="MYV981" s="26"/>
      <c r="MYW981" s="26"/>
      <c r="MYX981" s="26"/>
      <c r="MYY981" s="26"/>
      <c r="MYZ981" s="26"/>
      <c r="MZA981" s="26"/>
      <c r="MZB981" s="26"/>
      <c r="MZC981" s="26"/>
      <c r="MZD981" s="26"/>
      <c r="MZE981" s="26"/>
      <c r="MZF981" s="26"/>
      <c r="MZG981" s="26"/>
      <c r="MZH981" s="26"/>
      <c r="MZI981" s="26"/>
      <c r="MZJ981" s="26"/>
      <c r="MZK981" s="26"/>
      <c r="MZL981" s="26"/>
      <c r="MZM981" s="26"/>
      <c r="MZN981" s="26"/>
      <c r="MZO981" s="26"/>
      <c r="MZP981" s="26"/>
      <c r="MZQ981" s="26"/>
      <c r="MZR981" s="26"/>
      <c r="MZS981" s="26"/>
      <c r="MZT981" s="26"/>
      <c r="MZU981" s="26"/>
      <c r="MZV981" s="26"/>
      <c r="MZW981" s="26"/>
      <c r="MZX981" s="26"/>
      <c r="MZY981" s="26"/>
      <c r="MZZ981" s="26"/>
      <c r="NAA981" s="26"/>
      <c r="NAB981" s="26"/>
      <c r="NAC981" s="26"/>
      <c r="NAD981" s="26"/>
      <c r="NAE981" s="26"/>
      <c r="NAF981" s="26"/>
      <c r="NAG981" s="26"/>
      <c r="NAH981" s="26"/>
      <c r="NAI981" s="26"/>
      <c r="NAJ981" s="26"/>
      <c r="NAK981" s="26"/>
      <c r="NAL981" s="26"/>
      <c r="NAM981" s="26"/>
      <c r="NAN981" s="26"/>
      <c r="NAO981" s="26"/>
      <c r="NAP981" s="26"/>
      <c r="NAQ981" s="26"/>
      <c r="NAR981" s="26"/>
      <c r="NAS981" s="26"/>
      <c r="NAT981" s="26"/>
      <c r="NAU981" s="26"/>
      <c r="NAV981" s="26"/>
      <c r="NAW981" s="26"/>
      <c r="NAX981" s="26"/>
      <c r="NAY981" s="26"/>
      <c r="NAZ981" s="26"/>
      <c r="NBA981" s="26"/>
      <c r="NBB981" s="26"/>
      <c r="NBC981" s="26"/>
      <c r="NBD981" s="26"/>
      <c r="NBE981" s="26"/>
      <c r="NBF981" s="26"/>
      <c r="NBG981" s="26"/>
      <c r="NBH981" s="26"/>
      <c r="NBI981" s="26"/>
      <c r="NBJ981" s="26"/>
      <c r="NBK981" s="26"/>
      <c r="NBL981" s="26"/>
      <c r="NBM981" s="26"/>
      <c r="NBN981" s="26"/>
      <c r="NBO981" s="26"/>
      <c r="NBP981" s="26"/>
      <c r="NBQ981" s="26"/>
      <c r="NBR981" s="26"/>
      <c r="NBS981" s="26"/>
      <c r="NBT981" s="26"/>
      <c r="NBU981" s="26"/>
      <c r="NBV981" s="26"/>
      <c r="NBW981" s="26"/>
      <c r="NBX981" s="26"/>
      <c r="NBY981" s="26"/>
      <c r="NBZ981" s="26"/>
      <c r="NCA981" s="26"/>
      <c r="NCB981" s="26"/>
      <c r="NCC981" s="26"/>
      <c r="NCD981" s="26"/>
      <c r="NCE981" s="26"/>
      <c r="NCF981" s="26"/>
      <c r="NCG981" s="26"/>
      <c r="NCH981" s="26"/>
      <c r="NCI981" s="26"/>
      <c r="NCJ981" s="26"/>
      <c r="NCK981" s="26"/>
      <c r="NCL981" s="26"/>
      <c r="NCM981" s="26"/>
      <c r="NCN981" s="26"/>
      <c r="NCO981" s="26"/>
      <c r="NCP981" s="26"/>
      <c r="NCQ981" s="26"/>
      <c r="NCR981" s="26"/>
      <c r="NCS981" s="26"/>
      <c r="NCT981" s="26"/>
      <c r="NCU981" s="26"/>
      <c r="NCV981" s="26"/>
      <c r="NCW981" s="26"/>
      <c r="NCX981" s="26"/>
      <c r="NCY981" s="26"/>
      <c r="NCZ981" s="26"/>
      <c r="NDA981" s="26"/>
      <c r="NDB981" s="26"/>
      <c r="NDC981" s="26"/>
      <c r="NDD981" s="26"/>
      <c r="NDE981" s="26"/>
      <c r="NDF981" s="26"/>
      <c r="NDG981" s="26"/>
      <c r="NDH981" s="26"/>
      <c r="NDI981" s="26"/>
      <c r="NDJ981" s="26"/>
      <c r="NDK981" s="26"/>
      <c r="NDL981" s="26"/>
      <c r="NDM981" s="26"/>
      <c r="NDN981" s="26"/>
      <c r="NDO981" s="26"/>
      <c r="NDP981" s="26"/>
      <c r="NDQ981" s="26"/>
      <c r="NDR981" s="26"/>
      <c r="NDS981" s="26"/>
      <c r="NDT981" s="26"/>
      <c r="NDU981" s="26"/>
      <c r="NDV981" s="26"/>
      <c r="NDW981" s="26"/>
      <c r="NDX981" s="26"/>
      <c r="NDY981" s="26"/>
      <c r="NDZ981" s="26"/>
      <c r="NEA981" s="26"/>
      <c r="NEB981" s="26"/>
      <c r="NEC981" s="26"/>
      <c r="NED981" s="26"/>
      <c r="NEE981" s="26"/>
      <c r="NEF981" s="26"/>
      <c r="NEG981" s="26"/>
      <c r="NEH981" s="26"/>
      <c r="NEI981" s="26"/>
      <c r="NEJ981" s="26"/>
      <c r="NEK981" s="26"/>
      <c r="NEL981" s="26"/>
      <c r="NEM981" s="26"/>
      <c r="NEN981" s="26"/>
      <c r="NEO981" s="26"/>
      <c r="NEP981" s="26"/>
      <c r="NEQ981" s="26"/>
      <c r="NER981" s="26"/>
      <c r="NES981" s="26"/>
      <c r="NET981" s="26"/>
      <c r="NEU981" s="26"/>
      <c r="NEV981" s="26"/>
      <c r="NEW981" s="26"/>
      <c r="NEX981" s="26"/>
      <c r="NEY981" s="26"/>
      <c r="NEZ981" s="26"/>
      <c r="NFA981" s="26"/>
      <c r="NFB981" s="26"/>
      <c r="NFC981" s="26"/>
      <c r="NFD981" s="26"/>
      <c r="NFE981" s="26"/>
      <c r="NFF981" s="26"/>
      <c r="NFG981" s="26"/>
      <c r="NFH981" s="26"/>
      <c r="NFI981" s="26"/>
      <c r="NFJ981" s="26"/>
      <c r="NFK981" s="26"/>
      <c r="NFL981" s="26"/>
      <c r="NFM981" s="26"/>
      <c r="NFN981" s="26"/>
      <c r="NFO981" s="26"/>
      <c r="NFP981" s="26"/>
      <c r="NFQ981" s="26"/>
      <c r="NFR981" s="26"/>
      <c r="NFS981" s="26"/>
      <c r="NFT981" s="26"/>
      <c r="NFU981" s="26"/>
      <c r="NFV981" s="26"/>
      <c r="NFW981" s="26"/>
      <c r="NFX981" s="26"/>
      <c r="NFY981" s="26"/>
      <c r="NFZ981" s="26"/>
      <c r="NGA981" s="26"/>
      <c r="NGB981" s="26"/>
      <c r="NGC981" s="26"/>
      <c r="NGD981" s="26"/>
      <c r="NGE981" s="26"/>
      <c r="NGF981" s="26"/>
      <c r="NGG981" s="26"/>
      <c r="NGH981" s="26"/>
      <c r="NGI981" s="26"/>
      <c r="NGJ981" s="26"/>
      <c r="NGK981" s="26"/>
      <c r="NGL981" s="26"/>
      <c r="NGM981" s="26"/>
      <c r="NGN981" s="26"/>
      <c r="NGO981" s="26"/>
      <c r="NGP981" s="26"/>
      <c r="NGQ981" s="26"/>
      <c r="NGR981" s="26"/>
      <c r="NGS981" s="26"/>
      <c r="NGT981" s="26"/>
      <c r="NGU981" s="26"/>
      <c r="NGV981" s="26"/>
      <c r="NGW981" s="26"/>
      <c r="NGX981" s="26"/>
      <c r="NGY981" s="26"/>
      <c r="NGZ981" s="26"/>
      <c r="NHA981" s="26"/>
      <c r="NHB981" s="26"/>
      <c r="NHC981" s="26"/>
      <c r="NHD981" s="26"/>
      <c r="NHE981" s="26"/>
      <c r="NHF981" s="26"/>
      <c r="NHG981" s="26"/>
      <c r="NHH981" s="26"/>
      <c r="NHI981" s="26"/>
      <c r="NHJ981" s="26"/>
      <c r="NHK981" s="26"/>
      <c r="NHL981" s="26"/>
      <c r="NHM981" s="26"/>
      <c r="NHN981" s="26"/>
      <c r="NHO981" s="26"/>
      <c r="NHP981" s="26"/>
      <c r="NHQ981" s="26"/>
      <c r="NHR981" s="26"/>
      <c r="NHS981" s="26"/>
      <c r="NHT981" s="26"/>
      <c r="NHU981" s="26"/>
      <c r="NHV981" s="26"/>
      <c r="NHW981" s="26"/>
      <c r="NHX981" s="26"/>
      <c r="NHY981" s="26"/>
      <c r="NHZ981" s="26"/>
      <c r="NIA981" s="26"/>
      <c r="NIB981" s="26"/>
      <c r="NIC981" s="26"/>
      <c r="NID981" s="26"/>
      <c r="NIE981" s="26"/>
      <c r="NIF981" s="26"/>
      <c r="NIG981" s="26"/>
      <c r="NIH981" s="26"/>
      <c r="NII981" s="26"/>
      <c r="NIJ981" s="26"/>
      <c r="NIK981" s="26"/>
      <c r="NIL981" s="26"/>
      <c r="NIM981" s="26"/>
      <c r="NIN981" s="26"/>
      <c r="NIO981" s="26"/>
      <c r="NIP981" s="26"/>
      <c r="NIQ981" s="26"/>
      <c r="NIR981" s="26"/>
      <c r="NIS981" s="26"/>
      <c r="NIT981" s="26"/>
      <c r="NIU981" s="26"/>
      <c r="NIV981" s="26"/>
      <c r="NIW981" s="26"/>
      <c r="NIX981" s="26"/>
      <c r="NIY981" s="26"/>
      <c r="NIZ981" s="26"/>
      <c r="NJA981" s="26"/>
      <c r="NJB981" s="26"/>
      <c r="NJC981" s="26"/>
      <c r="NJD981" s="26"/>
      <c r="NJE981" s="26"/>
      <c r="NJF981" s="26"/>
      <c r="NJG981" s="26"/>
      <c r="NJH981" s="26"/>
      <c r="NJI981" s="26"/>
      <c r="NJJ981" s="26"/>
      <c r="NJK981" s="26"/>
      <c r="NJL981" s="26"/>
      <c r="NJM981" s="26"/>
      <c r="NJN981" s="26"/>
      <c r="NJO981" s="26"/>
      <c r="NJP981" s="26"/>
      <c r="NJQ981" s="26"/>
      <c r="NJR981" s="26"/>
      <c r="NJS981" s="26"/>
      <c r="NJT981" s="26"/>
      <c r="NJU981" s="26"/>
      <c r="NJV981" s="26"/>
      <c r="NJW981" s="26"/>
      <c r="NJX981" s="26"/>
      <c r="NJY981" s="26"/>
      <c r="NJZ981" s="26"/>
      <c r="NKA981" s="26"/>
      <c r="NKB981" s="26"/>
      <c r="NKC981" s="26"/>
      <c r="NKD981" s="26"/>
      <c r="NKE981" s="26"/>
      <c r="NKF981" s="26"/>
      <c r="NKG981" s="26"/>
      <c r="NKH981" s="26"/>
      <c r="NKI981" s="26"/>
      <c r="NKJ981" s="26"/>
      <c r="NKK981" s="26"/>
      <c r="NKL981" s="26"/>
      <c r="NKM981" s="26"/>
      <c r="NKN981" s="26"/>
      <c r="NKO981" s="26"/>
      <c r="NKP981" s="26"/>
      <c r="NKQ981" s="26"/>
      <c r="NKR981" s="26"/>
      <c r="NKS981" s="26"/>
      <c r="NKT981" s="26"/>
      <c r="NKU981" s="26"/>
      <c r="NKV981" s="26"/>
      <c r="NKW981" s="26"/>
      <c r="NKX981" s="26"/>
      <c r="NKY981" s="26"/>
      <c r="NKZ981" s="26"/>
      <c r="NLA981" s="26"/>
      <c r="NLB981" s="26"/>
      <c r="NLC981" s="26"/>
      <c r="NLD981" s="26"/>
      <c r="NLE981" s="26"/>
      <c r="NLF981" s="26"/>
      <c r="NLG981" s="26"/>
      <c r="NLH981" s="26"/>
      <c r="NLI981" s="26"/>
      <c r="NLJ981" s="26"/>
      <c r="NLK981" s="26"/>
      <c r="NLL981" s="26"/>
      <c r="NLM981" s="26"/>
      <c r="NLN981" s="26"/>
      <c r="NLO981" s="26"/>
      <c r="NLP981" s="26"/>
      <c r="NLQ981" s="26"/>
      <c r="NLR981" s="26"/>
      <c r="NLS981" s="26"/>
      <c r="NLT981" s="26"/>
      <c r="NLU981" s="26"/>
      <c r="NLV981" s="26"/>
      <c r="NLW981" s="26"/>
      <c r="NLX981" s="26"/>
      <c r="NLY981" s="26"/>
      <c r="NLZ981" s="26"/>
      <c r="NMA981" s="26"/>
      <c r="NMB981" s="26"/>
      <c r="NMC981" s="26"/>
      <c r="NMD981" s="26"/>
      <c r="NME981" s="26"/>
      <c r="NMF981" s="26"/>
      <c r="NMG981" s="26"/>
      <c r="NMH981" s="26"/>
      <c r="NMI981" s="26"/>
      <c r="NMJ981" s="26"/>
      <c r="NMK981" s="26"/>
      <c r="NML981" s="26"/>
      <c r="NMM981" s="26"/>
      <c r="NMN981" s="26"/>
      <c r="NMO981" s="26"/>
      <c r="NMP981" s="26"/>
      <c r="NMQ981" s="26"/>
      <c r="NMR981" s="26"/>
      <c r="NMS981" s="26"/>
      <c r="NMT981" s="26"/>
      <c r="NMU981" s="26"/>
      <c r="NMV981" s="26"/>
      <c r="NMW981" s="26"/>
      <c r="NMX981" s="26"/>
      <c r="NMY981" s="26"/>
      <c r="NMZ981" s="26"/>
      <c r="NNA981" s="26"/>
      <c r="NNB981" s="26"/>
      <c r="NNC981" s="26"/>
      <c r="NND981" s="26"/>
      <c r="NNE981" s="26"/>
      <c r="NNF981" s="26"/>
      <c r="NNG981" s="26"/>
      <c r="NNH981" s="26"/>
      <c r="NNI981" s="26"/>
      <c r="NNJ981" s="26"/>
      <c r="NNK981" s="26"/>
      <c r="NNL981" s="26"/>
      <c r="NNM981" s="26"/>
      <c r="NNN981" s="26"/>
      <c r="NNO981" s="26"/>
      <c r="NNP981" s="26"/>
      <c r="NNQ981" s="26"/>
      <c r="NNR981" s="26"/>
      <c r="NNS981" s="26"/>
      <c r="NNT981" s="26"/>
      <c r="NNU981" s="26"/>
      <c r="NNV981" s="26"/>
      <c r="NNW981" s="26"/>
      <c r="NNX981" s="26"/>
      <c r="NNY981" s="26"/>
      <c r="NNZ981" s="26"/>
      <c r="NOA981" s="26"/>
      <c r="NOB981" s="26"/>
      <c r="NOC981" s="26"/>
      <c r="NOD981" s="26"/>
      <c r="NOE981" s="26"/>
      <c r="NOF981" s="26"/>
      <c r="NOG981" s="26"/>
      <c r="NOH981" s="26"/>
      <c r="NOI981" s="26"/>
      <c r="NOJ981" s="26"/>
      <c r="NOK981" s="26"/>
      <c r="NOL981" s="26"/>
      <c r="NOM981" s="26"/>
      <c r="NON981" s="26"/>
      <c r="NOO981" s="26"/>
      <c r="NOP981" s="26"/>
      <c r="NOQ981" s="26"/>
      <c r="NOR981" s="26"/>
      <c r="NOS981" s="26"/>
      <c r="NOT981" s="26"/>
      <c r="NOU981" s="26"/>
      <c r="NOV981" s="26"/>
      <c r="NOW981" s="26"/>
      <c r="NOX981" s="26"/>
      <c r="NOY981" s="26"/>
      <c r="NOZ981" s="26"/>
      <c r="NPA981" s="26"/>
      <c r="NPB981" s="26"/>
      <c r="NPC981" s="26"/>
      <c r="NPD981" s="26"/>
      <c r="NPE981" s="26"/>
      <c r="NPF981" s="26"/>
      <c r="NPG981" s="26"/>
      <c r="NPH981" s="26"/>
      <c r="NPI981" s="26"/>
      <c r="NPJ981" s="26"/>
      <c r="NPK981" s="26"/>
      <c r="NPL981" s="26"/>
      <c r="NPM981" s="26"/>
      <c r="NPN981" s="26"/>
      <c r="NPO981" s="26"/>
      <c r="NPP981" s="26"/>
      <c r="NPQ981" s="26"/>
      <c r="NPR981" s="26"/>
      <c r="NPS981" s="26"/>
      <c r="NPT981" s="26"/>
      <c r="NPU981" s="26"/>
      <c r="NPV981" s="26"/>
      <c r="NPW981" s="26"/>
      <c r="NPX981" s="26"/>
      <c r="NPY981" s="26"/>
      <c r="NPZ981" s="26"/>
      <c r="NQA981" s="26"/>
      <c r="NQB981" s="26"/>
      <c r="NQC981" s="26"/>
      <c r="NQD981" s="26"/>
      <c r="NQE981" s="26"/>
      <c r="NQF981" s="26"/>
      <c r="NQG981" s="26"/>
      <c r="NQH981" s="26"/>
      <c r="NQI981" s="26"/>
      <c r="NQJ981" s="26"/>
      <c r="NQK981" s="26"/>
      <c r="NQL981" s="26"/>
      <c r="NQM981" s="26"/>
      <c r="NQN981" s="26"/>
      <c r="NQO981" s="26"/>
      <c r="NQP981" s="26"/>
      <c r="NQQ981" s="26"/>
      <c r="NQR981" s="26"/>
      <c r="NQS981" s="26"/>
      <c r="NQT981" s="26"/>
      <c r="NQU981" s="26"/>
      <c r="NQV981" s="26"/>
      <c r="NQW981" s="26"/>
      <c r="NQX981" s="26"/>
      <c r="NQY981" s="26"/>
      <c r="NQZ981" s="26"/>
      <c r="NRA981" s="26"/>
      <c r="NRB981" s="26"/>
      <c r="NRC981" s="26"/>
      <c r="NRD981" s="26"/>
      <c r="NRE981" s="26"/>
      <c r="NRF981" s="26"/>
      <c r="NRG981" s="26"/>
      <c r="NRH981" s="26"/>
      <c r="NRI981" s="26"/>
      <c r="NRJ981" s="26"/>
      <c r="NRK981" s="26"/>
      <c r="NRL981" s="26"/>
      <c r="NRM981" s="26"/>
      <c r="NRN981" s="26"/>
      <c r="NRO981" s="26"/>
      <c r="NRP981" s="26"/>
      <c r="NRQ981" s="26"/>
      <c r="NRR981" s="26"/>
      <c r="NRS981" s="26"/>
      <c r="NRT981" s="26"/>
      <c r="NRU981" s="26"/>
      <c r="NRV981" s="26"/>
      <c r="NRW981" s="26"/>
      <c r="NRX981" s="26"/>
      <c r="NRY981" s="26"/>
      <c r="NRZ981" s="26"/>
      <c r="NSA981" s="26"/>
      <c r="NSB981" s="26"/>
      <c r="NSC981" s="26"/>
      <c r="NSD981" s="26"/>
      <c r="NSE981" s="26"/>
      <c r="NSF981" s="26"/>
      <c r="NSG981" s="26"/>
      <c r="NSH981" s="26"/>
      <c r="NSI981" s="26"/>
      <c r="NSJ981" s="26"/>
      <c r="NSK981" s="26"/>
      <c r="NSL981" s="26"/>
      <c r="NSM981" s="26"/>
      <c r="NSN981" s="26"/>
      <c r="NSO981" s="26"/>
      <c r="NSP981" s="26"/>
      <c r="NSQ981" s="26"/>
      <c r="NSR981" s="26"/>
      <c r="NSS981" s="26"/>
      <c r="NST981" s="26"/>
      <c r="NSU981" s="26"/>
      <c r="NSV981" s="26"/>
      <c r="NSW981" s="26"/>
      <c r="NSX981" s="26"/>
      <c r="NSY981" s="26"/>
      <c r="NSZ981" s="26"/>
      <c r="NTA981" s="26"/>
      <c r="NTB981" s="26"/>
      <c r="NTC981" s="26"/>
      <c r="NTD981" s="26"/>
      <c r="NTE981" s="26"/>
      <c r="NTF981" s="26"/>
      <c r="NTG981" s="26"/>
      <c r="NTH981" s="26"/>
      <c r="NTI981" s="26"/>
      <c r="NTJ981" s="26"/>
      <c r="NTK981" s="26"/>
      <c r="NTL981" s="26"/>
      <c r="NTM981" s="26"/>
      <c r="NTN981" s="26"/>
      <c r="NTO981" s="26"/>
      <c r="NTP981" s="26"/>
      <c r="NTQ981" s="26"/>
      <c r="NTR981" s="26"/>
      <c r="NTS981" s="26"/>
      <c r="NTT981" s="26"/>
      <c r="NTU981" s="26"/>
      <c r="NTV981" s="26"/>
      <c r="NTW981" s="26"/>
      <c r="NTX981" s="26"/>
      <c r="NTY981" s="26"/>
      <c r="NTZ981" s="26"/>
      <c r="NUA981" s="26"/>
      <c r="NUB981" s="26"/>
      <c r="NUC981" s="26"/>
      <c r="NUD981" s="26"/>
      <c r="NUE981" s="26"/>
      <c r="NUF981" s="26"/>
      <c r="NUG981" s="26"/>
      <c r="NUH981" s="26"/>
      <c r="NUI981" s="26"/>
      <c r="NUJ981" s="26"/>
      <c r="NUK981" s="26"/>
      <c r="NUL981" s="26"/>
      <c r="NUM981" s="26"/>
      <c r="NUN981" s="26"/>
      <c r="NUO981" s="26"/>
      <c r="NUP981" s="26"/>
      <c r="NUQ981" s="26"/>
      <c r="NUR981" s="26"/>
      <c r="NUS981" s="26"/>
      <c r="NUT981" s="26"/>
      <c r="NUU981" s="26"/>
      <c r="NUV981" s="26"/>
      <c r="NUW981" s="26"/>
      <c r="NUX981" s="26"/>
      <c r="NUY981" s="26"/>
      <c r="NUZ981" s="26"/>
      <c r="NVA981" s="26"/>
      <c r="NVB981" s="26"/>
      <c r="NVC981" s="26"/>
      <c r="NVD981" s="26"/>
      <c r="NVE981" s="26"/>
      <c r="NVF981" s="26"/>
      <c r="NVG981" s="26"/>
      <c r="NVH981" s="26"/>
      <c r="NVI981" s="26"/>
      <c r="NVJ981" s="26"/>
      <c r="NVK981" s="26"/>
      <c r="NVL981" s="26"/>
      <c r="NVM981" s="26"/>
      <c r="NVN981" s="26"/>
      <c r="NVO981" s="26"/>
      <c r="NVP981" s="26"/>
      <c r="NVQ981" s="26"/>
      <c r="NVR981" s="26"/>
      <c r="NVS981" s="26"/>
      <c r="NVT981" s="26"/>
      <c r="NVU981" s="26"/>
      <c r="NVV981" s="26"/>
      <c r="NVW981" s="26"/>
      <c r="NVX981" s="26"/>
      <c r="NVY981" s="26"/>
      <c r="NVZ981" s="26"/>
      <c r="NWA981" s="26"/>
      <c r="NWB981" s="26"/>
      <c r="NWC981" s="26"/>
      <c r="NWD981" s="26"/>
      <c r="NWE981" s="26"/>
      <c r="NWF981" s="26"/>
      <c r="NWG981" s="26"/>
      <c r="NWH981" s="26"/>
      <c r="NWI981" s="26"/>
      <c r="NWJ981" s="26"/>
      <c r="NWK981" s="26"/>
      <c r="NWL981" s="26"/>
      <c r="NWM981" s="26"/>
      <c r="NWN981" s="26"/>
      <c r="NWO981" s="26"/>
      <c r="NWP981" s="26"/>
      <c r="NWQ981" s="26"/>
      <c r="NWR981" s="26"/>
      <c r="NWS981" s="26"/>
      <c r="NWT981" s="26"/>
      <c r="NWU981" s="26"/>
      <c r="NWV981" s="26"/>
      <c r="NWW981" s="26"/>
      <c r="NWX981" s="26"/>
      <c r="NWY981" s="26"/>
      <c r="NWZ981" s="26"/>
      <c r="NXA981" s="26"/>
      <c r="NXB981" s="26"/>
      <c r="NXC981" s="26"/>
      <c r="NXD981" s="26"/>
      <c r="NXE981" s="26"/>
      <c r="NXF981" s="26"/>
      <c r="NXG981" s="26"/>
      <c r="NXH981" s="26"/>
      <c r="NXI981" s="26"/>
      <c r="NXJ981" s="26"/>
      <c r="NXK981" s="26"/>
      <c r="NXL981" s="26"/>
      <c r="NXM981" s="26"/>
      <c r="NXN981" s="26"/>
      <c r="NXO981" s="26"/>
      <c r="NXP981" s="26"/>
      <c r="NXQ981" s="26"/>
      <c r="NXR981" s="26"/>
      <c r="NXS981" s="26"/>
      <c r="NXT981" s="26"/>
      <c r="NXU981" s="26"/>
      <c r="NXV981" s="26"/>
      <c r="NXW981" s="26"/>
      <c r="NXX981" s="26"/>
      <c r="NXY981" s="26"/>
      <c r="NXZ981" s="26"/>
      <c r="NYA981" s="26"/>
      <c r="NYB981" s="26"/>
      <c r="NYC981" s="26"/>
      <c r="NYD981" s="26"/>
      <c r="NYE981" s="26"/>
      <c r="NYF981" s="26"/>
      <c r="NYG981" s="26"/>
      <c r="NYH981" s="26"/>
      <c r="NYI981" s="26"/>
      <c r="NYJ981" s="26"/>
      <c r="NYK981" s="26"/>
      <c r="NYL981" s="26"/>
      <c r="NYM981" s="26"/>
      <c r="NYN981" s="26"/>
      <c r="NYO981" s="26"/>
      <c r="NYP981" s="26"/>
      <c r="NYQ981" s="26"/>
      <c r="NYR981" s="26"/>
      <c r="NYS981" s="26"/>
      <c r="NYT981" s="26"/>
      <c r="NYU981" s="26"/>
      <c r="NYV981" s="26"/>
      <c r="NYW981" s="26"/>
      <c r="NYX981" s="26"/>
      <c r="NYY981" s="26"/>
      <c r="NYZ981" s="26"/>
      <c r="NZA981" s="26"/>
      <c r="NZB981" s="26"/>
      <c r="NZC981" s="26"/>
      <c r="NZD981" s="26"/>
      <c r="NZE981" s="26"/>
      <c r="NZF981" s="26"/>
      <c r="NZG981" s="26"/>
      <c r="NZH981" s="26"/>
      <c r="NZI981" s="26"/>
      <c r="NZJ981" s="26"/>
      <c r="NZK981" s="26"/>
      <c r="NZL981" s="26"/>
      <c r="NZM981" s="26"/>
      <c r="NZN981" s="26"/>
      <c r="NZO981" s="26"/>
      <c r="NZP981" s="26"/>
      <c r="NZQ981" s="26"/>
      <c r="NZR981" s="26"/>
      <c r="NZS981" s="26"/>
      <c r="NZT981" s="26"/>
      <c r="NZU981" s="26"/>
      <c r="NZV981" s="26"/>
      <c r="NZW981" s="26"/>
      <c r="NZX981" s="26"/>
      <c r="NZY981" s="26"/>
      <c r="NZZ981" s="26"/>
      <c r="OAA981" s="26"/>
      <c r="OAB981" s="26"/>
      <c r="OAC981" s="26"/>
      <c r="OAD981" s="26"/>
      <c r="OAE981" s="26"/>
      <c r="OAF981" s="26"/>
      <c r="OAG981" s="26"/>
      <c r="OAH981" s="26"/>
      <c r="OAI981" s="26"/>
      <c r="OAJ981" s="26"/>
      <c r="OAK981" s="26"/>
      <c r="OAL981" s="26"/>
      <c r="OAM981" s="26"/>
      <c r="OAN981" s="26"/>
      <c r="OAO981" s="26"/>
      <c r="OAP981" s="26"/>
      <c r="OAQ981" s="26"/>
      <c r="OAR981" s="26"/>
      <c r="OAS981" s="26"/>
      <c r="OAT981" s="26"/>
      <c r="OAU981" s="26"/>
      <c r="OAV981" s="26"/>
      <c r="OAW981" s="26"/>
      <c r="OAX981" s="26"/>
      <c r="OAY981" s="26"/>
      <c r="OAZ981" s="26"/>
      <c r="OBA981" s="26"/>
      <c r="OBB981" s="26"/>
      <c r="OBC981" s="26"/>
      <c r="OBD981" s="26"/>
      <c r="OBE981" s="26"/>
      <c r="OBF981" s="26"/>
      <c r="OBG981" s="26"/>
      <c r="OBH981" s="26"/>
      <c r="OBI981" s="26"/>
      <c r="OBJ981" s="26"/>
      <c r="OBK981" s="26"/>
      <c r="OBL981" s="26"/>
      <c r="OBM981" s="26"/>
      <c r="OBN981" s="26"/>
      <c r="OBO981" s="26"/>
      <c r="OBP981" s="26"/>
      <c r="OBQ981" s="26"/>
      <c r="OBR981" s="26"/>
      <c r="OBS981" s="26"/>
      <c r="OBT981" s="26"/>
      <c r="OBU981" s="26"/>
      <c r="OBV981" s="26"/>
      <c r="OBW981" s="26"/>
      <c r="OBX981" s="26"/>
      <c r="OBY981" s="26"/>
      <c r="OBZ981" s="26"/>
      <c r="OCA981" s="26"/>
      <c r="OCB981" s="26"/>
      <c r="OCC981" s="26"/>
      <c r="OCD981" s="26"/>
      <c r="OCE981" s="26"/>
      <c r="OCF981" s="26"/>
      <c r="OCG981" s="26"/>
      <c r="OCH981" s="26"/>
      <c r="OCI981" s="26"/>
      <c r="OCJ981" s="26"/>
      <c r="OCK981" s="26"/>
      <c r="OCL981" s="26"/>
      <c r="OCM981" s="26"/>
      <c r="OCN981" s="26"/>
      <c r="OCO981" s="26"/>
      <c r="OCP981" s="26"/>
      <c r="OCQ981" s="26"/>
      <c r="OCR981" s="26"/>
      <c r="OCS981" s="26"/>
      <c r="OCT981" s="26"/>
      <c r="OCU981" s="26"/>
      <c r="OCV981" s="26"/>
      <c r="OCW981" s="26"/>
      <c r="OCX981" s="26"/>
      <c r="OCY981" s="26"/>
      <c r="OCZ981" s="26"/>
      <c r="ODA981" s="26"/>
      <c r="ODB981" s="26"/>
      <c r="ODC981" s="26"/>
      <c r="ODD981" s="26"/>
      <c r="ODE981" s="26"/>
      <c r="ODF981" s="26"/>
      <c r="ODG981" s="26"/>
      <c r="ODH981" s="26"/>
      <c r="ODI981" s="26"/>
      <c r="ODJ981" s="26"/>
      <c r="ODK981" s="26"/>
      <c r="ODL981" s="26"/>
      <c r="ODM981" s="26"/>
      <c r="ODN981" s="26"/>
      <c r="ODO981" s="26"/>
      <c r="ODP981" s="26"/>
      <c r="ODQ981" s="26"/>
      <c r="ODR981" s="26"/>
      <c r="ODS981" s="26"/>
      <c r="ODT981" s="26"/>
      <c r="ODU981" s="26"/>
      <c r="ODV981" s="26"/>
      <c r="ODW981" s="26"/>
      <c r="ODX981" s="26"/>
      <c r="ODY981" s="26"/>
      <c r="ODZ981" s="26"/>
      <c r="OEA981" s="26"/>
      <c r="OEB981" s="26"/>
      <c r="OEC981" s="26"/>
      <c r="OED981" s="26"/>
      <c r="OEE981" s="26"/>
      <c r="OEF981" s="26"/>
      <c r="OEG981" s="26"/>
      <c r="OEH981" s="26"/>
      <c r="OEI981" s="26"/>
      <c r="OEJ981" s="26"/>
      <c r="OEK981" s="26"/>
      <c r="OEL981" s="26"/>
      <c r="OEM981" s="26"/>
      <c r="OEN981" s="26"/>
      <c r="OEO981" s="26"/>
      <c r="OEP981" s="26"/>
      <c r="OEQ981" s="26"/>
      <c r="OER981" s="26"/>
      <c r="OES981" s="26"/>
      <c r="OET981" s="26"/>
      <c r="OEU981" s="26"/>
      <c r="OEV981" s="26"/>
      <c r="OEW981" s="26"/>
      <c r="OEX981" s="26"/>
      <c r="OEY981" s="26"/>
      <c r="OEZ981" s="26"/>
      <c r="OFA981" s="26"/>
      <c r="OFB981" s="26"/>
      <c r="OFC981" s="26"/>
      <c r="OFD981" s="26"/>
      <c r="OFE981" s="26"/>
      <c r="OFF981" s="26"/>
      <c r="OFG981" s="26"/>
      <c r="OFH981" s="26"/>
      <c r="OFI981" s="26"/>
      <c r="OFJ981" s="26"/>
      <c r="OFK981" s="26"/>
      <c r="OFL981" s="26"/>
      <c r="OFM981" s="26"/>
      <c r="OFN981" s="26"/>
      <c r="OFO981" s="26"/>
      <c r="OFP981" s="26"/>
      <c r="OFQ981" s="26"/>
      <c r="OFR981" s="26"/>
      <c r="OFS981" s="26"/>
      <c r="OFT981" s="26"/>
      <c r="OFU981" s="26"/>
      <c r="OFV981" s="26"/>
      <c r="OFW981" s="26"/>
      <c r="OFX981" s="26"/>
      <c r="OFY981" s="26"/>
      <c r="OFZ981" s="26"/>
      <c r="OGA981" s="26"/>
      <c r="OGB981" s="26"/>
      <c r="OGC981" s="26"/>
      <c r="OGD981" s="26"/>
      <c r="OGE981" s="26"/>
      <c r="OGF981" s="26"/>
      <c r="OGG981" s="26"/>
      <c r="OGH981" s="26"/>
      <c r="OGI981" s="26"/>
      <c r="OGJ981" s="26"/>
      <c r="OGK981" s="26"/>
      <c r="OGL981" s="26"/>
      <c r="OGM981" s="26"/>
      <c r="OGN981" s="26"/>
      <c r="OGO981" s="26"/>
      <c r="OGP981" s="26"/>
      <c r="OGQ981" s="26"/>
      <c r="OGR981" s="26"/>
      <c r="OGS981" s="26"/>
      <c r="OGT981" s="26"/>
      <c r="OGU981" s="26"/>
      <c r="OGV981" s="26"/>
      <c r="OGW981" s="26"/>
      <c r="OGX981" s="26"/>
      <c r="OGY981" s="26"/>
      <c r="OGZ981" s="26"/>
      <c r="OHA981" s="26"/>
      <c r="OHB981" s="26"/>
      <c r="OHC981" s="26"/>
      <c r="OHD981" s="26"/>
      <c r="OHE981" s="26"/>
      <c r="OHF981" s="26"/>
      <c r="OHG981" s="26"/>
      <c r="OHH981" s="26"/>
      <c r="OHI981" s="26"/>
      <c r="OHJ981" s="26"/>
      <c r="OHK981" s="26"/>
      <c r="OHL981" s="26"/>
      <c r="OHM981" s="26"/>
      <c r="OHN981" s="26"/>
      <c r="OHO981" s="26"/>
      <c r="OHP981" s="26"/>
      <c r="OHQ981" s="26"/>
      <c r="OHR981" s="26"/>
      <c r="OHS981" s="26"/>
      <c r="OHT981" s="26"/>
      <c r="OHU981" s="26"/>
      <c r="OHV981" s="26"/>
      <c r="OHW981" s="26"/>
      <c r="OHX981" s="26"/>
      <c r="OHY981" s="26"/>
      <c r="OHZ981" s="26"/>
      <c r="OIA981" s="26"/>
      <c r="OIB981" s="26"/>
      <c r="OIC981" s="26"/>
      <c r="OID981" s="26"/>
      <c r="OIE981" s="26"/>
      <c r="OIF981" s="26"/>
      <c r="OIG981" s="26"/>
      <c r="OIH981" s="26"/>
      <c r="OII981" s="26"/>
      <c r="OIJ981" s="26"/>
      <c r="OIK981" s="26"/>
      <c r="OIL981" s="26"/>
      <c r="OIM981" s="26"/>
      <c r="OIN981" s="26"/>
      <c r="OIO981" s="26"/>
      <c r="OIP981" s="26"/>
      <c r="OIQ981" s="26"/>
      <c r="OIR981" s="26"/>
      <c r="OIS981" s="26"/>
      <c r="OIT981" s="26"/>
      <c r="OIU981" s="26"/>
      <c r="OIV981" s="26"/>
      <c r="OIW981" s="26"/>
      <c r="OIX981" s="26"/>
      <c r="OIY981" s="26"/>
      <c r="OIZ981" s="26"/>
      <c r="OJA981" s="26"/>
      <c r="OJB981" s="26"/>
      <c r="OJC981" s="26"/>
      <c r="OJD981" s="26"/>
      <c r="OJE981" s="26"/>
      <c r="OJF981" s="26"/>
      <c r="OJG981" s="26"/>
      <c r="OJH981" s="26"/>
      <c r="OJI981" s="26"/>
      <c r="OJJ981" s="26"/>
      <c r="OJK981" s="26"/>
      <c r="OJL981" s="26"/>
      <c r="OJM981" s="26"/>
      <c r="OJN981" s="26"/>
      <c r="OJO981" s="26"/>
      <c r="OJP981" s="26"/>
      <c r="OJQ981" s="26"/>
      <c r="OJR981" s="26"/>
      <c r="OJS981" s="26"/>
      <c r="OJT981" s="26"/>
      <c r="OJU981" s="26"/>
      <c r="OJV981" s="26"/>
      <c r="OJW981" s="26"/>
      <c r="OJX981" s="26"/>
      <c r="OJY981" s="26"/>
      <c r="OJZ981" s="26"/>
      <c r="OKA981" s="26"/>
      <c r="OKB981" s="26"/>
      <c r="OKC981" s="26"/>
      <c r="OKD981" s="26"/>
      <c r="OKE981" s="26"/>
      <c r="OKF981" s="26"/>
      <c r="OKG981" s="26"/>
      <c r="OKH981" s="26"/>
      <c r="OKI981" s="26"/>
      <c r="OKJ981" s="26"/>
      <c r="OKK981" s="26"/>
      <c r="OKL981" s="26"/>
      <c r="OKM981" s="26"/>
      <c r="OKN981" s="26"/>
      <c r="OKO981" s="26"/>
      <c r="OKP981" s="26"/>
      <c r="OKQ981" s="26"/>
      <c r="OKR981" s="26"/>
      <c r="OKS981" s="26"/>
      <c r="OKT981" s="26"/>
      <c r="OKU981" s="26"/>
      <c r="OKV981" s="26"/>
      <c r="OKW981" s="26"/>
      <c r="OKX981" s="26"/>
      <c r="OKY981" s="26"/>
      <c r="OKZ981" s="26"/>
      <c r="OLA981" s="26"/>
      <c r="OLB981" s="26"/>
      <c r="OLC981" s="26"/>
      <c r="OLD981" s="26"/>
      <c r="OLE981" s="26"/>
      <c r="OLF981" s="26"/>
      <c r="OLG981" s="26"/>
      <c r="OLH981" s="26"/>
      <c r="OLI981" s="26"/>
      <c r="OLJ981" s="26"/>
      <c r="OLK981" s="26"/>
      <c r="OLL981" s="26"/>
      <c r="OLM981" s="26"/>
      <c r="OLN981" s="26"/>
      <c r="OLO981" s="26"/>
      <c r="OLP981" s="26"/>
      <c r="OLQ981" s="26"/>
      <c r="OLR981" s="26"/>
      <c r="OLS981" s="26"/>
      <c r="OLT981" s="26"/>
      <c r="OLU981" s="26"/>
      <c r="OLV981" s="26"/>
      <c r="OLW981" s="26"/>
      <c r="OLX981" s="26"/>
      <c r="OLY981" s="26"/>
      <c r="OLZ981" s="26"/>
      <c r="OMA981" s="26"/>
      <c r="OMB981" s="26"/>
      <c r="OMC981" s="26"/>
      <c r="OMD981" s="26"/>
      <c r="OME981" s="26"/>
      <c r="OMF981" s="26"/>
      <c r="OMG981" s="26"/>
      <c r="OMH981" s="26"/>
      <c r="OMI981" s="26"/>
      <c r="OMJ981" s="26"/>
      <c r="OMK981" s="26"/>
      <c r="OML981" s="26"/>
      <c r="OMM981" s="26"/>
      <c r="OMN981" s="26"/>
      <c r="OMO981" s="26"/>
      <c r="OMP981" s="26"/>
      <c r="OMQ981" s="26"/>
      <c r="OMR981" s="26"/>
      <c r="OMS981" s="26"/>
      <c r="OMT981" s="26"/>
      <c r="OMU981" s="26"/>
      <c r="OMV981" s="26"/>
      <c r="OMW981" s="26"/>
      <c r="OMX981" s="26"/>
      <c r="OMY981" s="26"/>
      <c r="OMZ981" s="26"/>
      <c r="ONA981" s="26"/>
      <c r="ONB981" s="26"/>
      <c r="ONC981" s="26"/>
      <c r="OND981" s="26"/>
      <c r="ONE981" s="26"/>
      <c r="ONF981" s="26"/>
      <c r="ONG981" s="26"/>
      <c r="ONH981" s="26"/>
      <c r="ONI981" s="26"/>
      <c r="ONJ981" s="26"/>
      <c r="ONK981" s="26"/>
      <c r="ONL981" s="26"/>
      <c r="ONM981" s="26"/>
      <c r="ONN981" s="26"/>
      <c r="ONO981" s="26"/>
      <c r="ONP981" s="26"/>
      <c r="ONQ981" s="26"/>
      <c r="ONR981" s="26"/>
      <c r="ONS981" s="26"/>
      <c r="ONT981" s="26"/>
      <c r="ONU981" s="26"/>
      <c r="ONV981" s="26"/>
      <c r="ONW981" s="26"/>
      <c r="ONX981" s="26"/>
      <c r="ONY981" s="26"/>
      <c r="ONZ981" s="26"/>
      <c r="OOA981" s="26"/>
      <c r="OOB981" s="26"/>
      <c r="OOC981" s="26"/>
      <c r="OOD981" s="26"/>
      <c r="OOE981" s="26"/>
      <c r="OOF981" s="26"/>
      <c r="OOG981" s="26"/>
      <c r="OOH981" s="26"/>
      <c r="OOI981" s="26"/>
      <c r="OOJ981" s="26"/>
      <c r="OOK981" s="26"/>
      <c r="OOL981" s="26"/>
      <c r="OOM981" s="26"/>
      <c r="OON981" s="26"/>
      <c r="OOO981" s="26"/>
      <c r="OOP981" s="26"/>
      <c r="OOQ981" s="26"/>
      <c r="OOR981" s="26"/>
      <c r="OOS981" s="26"/>
      <c r="OOT981" s="26"/>
      <c r="OOU981" s="26"/>
      <c r="OOV981" s="26"/>
      <c r="OOW981" s="26"/>
      <c r="OOX981" s="26"/>
      <c r="OOY981" s="26"/>
      <c r="OOZ981" s="26"/>
      <c r="OPA981" s="26"/>
      <c r="OPB981" s="26"/>
      <c r="OPC981" s="26"/>
      <c r="OPD981" s="26"/>
      <c r="OPE981" s="26"/>
      <c r="OPF981" s="26"/>
      <c r="OPG981" s="26"/>
      <c r="OPH981" s="26"/>
      <c r="OPI981" s="26"/>
      <c r="OPJ981" s="26"/>
      <c r="OPK981" s="26"/>
      <c r="OPL981" s="26"/>
      <c r="OPM981" s="26"/>
      <c r="OPN981" s="26"/>
      <c r="OPO981" s="26"/>
      <c r="OPP981" s="26"/>
      <c r="OPQ981" s="26"/>
      <c r="OPR981" s="26"/>
      <c r="OPS981" s="26"/>
      <c r="OPT981" s="26"/>
      <c r="OPU981" s="26"/>
      <c r="OPV981" s="26"/>
      <c r="OPW981" s="26"/>
      <c r="OPX981" s="26"/>
      <c r="OPY981" s="26"/>
      <c r="OPZ981" s="26"/>
      <c r="OQA981" s="26"/>
      <c r="OQB981" s="26"/>
      <c r="OQC981" s="26"/>
      <c r="OQD981" s="26"/>
      <c r="OQE981" s="26"/>
      <c r="OQF981" s="26"/>
      <c r="OQG981" s="26"/>
      <c r="OQH981" s="26"/>
      <c r="OQI981" s="26"/>
      <c r="OQJ981" s="26"/>
      <c r="OQK981" s="26"/>
      <c r="OQL981" s="26"/>
      <c r="OQM981" s="26"/>
      <c r="OQN981" s="26"/>
      <c r="OQO981" s="26"/>
      <c r="OQP981" s="26"/>
      <c r="OQQ981" s="26"/>
      <c r="OQR981" s="26"/>
      <c r="OQS981" s="26"/>
      <c r="OQT981" s="26"/>
      <c r="OQU981" s="26"/>
      <c r="OQV981" s="26"/>
      <c r="OQW981" s="26"/>
      <c r="OQX981" s="26"/>
      <c r="OQY981" s="26"/>
      <c r="OQZ981" s="26"/>
      <c r="ORA981" s="26"/>
      <c r="ORB981" s="26"/>
      <c r="ORC981" s="26"/>
      <c r="ORD981" s="26"/>
      <c r="ORE981" s="26"/>
      <c r="ORF981" s="26"/>
      <c r="ORG981" s="26"/>
      <c r="ORH981" s="26"/>
      <c r="ORI981" s="26"/>
      <c r="ORJ981" s="26"/>
      <c r="ORK981" s="26"/>
      <c r="ORL981" s="26"/>
      <c r="ORM981" s="26"/>
      <c r="ORN981" s="26"/>
      <c r="ORO981" s="26"/>
      <c r="ORP981" s="26"/>
      <c r="ORQ981" s="26"/>
      <c r="ORR981" s="26"/>
      <c r="ORS981" s="26"/>
      <c r="ORT981" s="26"/>
      <c r="ORU981" s="26"/>
      <c r="ORV981" s="26"/>
      <c r="ORW981" s="26"/>
      <c r="ORX981" s="26"/>
      <c r="ORY981" s="26"/>
      <c r="ORZ981" s="26"/>
      <c r="OSA981" s="26"/>
      <c r="OSB981" s="26"/>
      <c r="OSC981" s="26"/>
      <c r="OSD981" s="26"/>
      <c r="OSE981" s="26"/>
      <c r="OSF981" s="26"/>
      <c r="OSG981" s="26"/>
      <c r="OSH981" s="26"/>
      <c r="OSI981" s="26"/>
      <c r="OSJ981" s="26"/>
      <c r="OSK981" s="26"/>
      <c r="OSL981" s="26"/>
      <c r="OSM981" s="26"/>
      <c r="OSN981" s="26"/>
      <c r="OSO981" s="26"/>
      <c r="OSP981" s="26"/>
      <c r="OSQ981" s="26"/>
      <c r="OSR981" s="26"/>
      <c r="OSS981" s="26"/>
      <c r="OST981" s="26"/>
      <c r="OSU981" s="26"/>
      <c r="OSV981" s="26"/>
      <c r="OSW981" s="26"/>
      <c r="OSX981" s="26"/>
      <c r="OSY981" s="26"/>
      <c r="OSZ981" s="26"/>
      <c r="OTA981" s="26"/>
      <c r="OTB981" s="26"/>
      <c r="OTC981" s="26"/>
      <c r="OTD981" s="26"/>
      <c r="OTE981" s="26"/>
      <c r="OTF981" s="26"/>
      <c r="OTG981" s="26"/>
      <c r="OTH981" s="26"/>
      <c r="OTI981" s="26"/>
      <c r="OTJ981" s="26"/>
      <c r="OTK981" s="26"/>
      <c r="OTL981" s="26"/>
      <c r="OTM981" s="26"/>
      <c r="OTN981" s="26"/>
      <c r="OTO981" s="26"/>
      <c r="OTP981" s="26"/>
      <c r="OTQ981" s="26"/>
      <c r="OTR981" s="26"/>
      <c r="OTS981" s="26"/>
      <c r="OTT981" s="26"/>
      <c r="OTU981" s="26"/>
      <c r="OTV981" s="26"/>
      <c r="OTW981" s="26"/>
      <c r="OTX981" s="26"/>
      <c r="OTY981" s="26"/>
      <c r="OTZ981" s="26"/>
      <c r="OUA981" s="26"/>
      <c r="OUB981" s="26"/>
      <c r="OUC981" s="26"/>
      <c r="OUD981" s="26"/>
      <c r="OUE981" s="26"/>
      <c r="OUF981" s="26"/>
      <c r="OUG981" s="26"/>
      <c r="OUH981" s="26"/>
      <c r="OUI981" s="26"/>
      <c r="OUJ981" s="26"/>
      <c r="OUK981" s="26"/>
      <c r="OUL981" s="26"/>
      <c r="OUM981" s="26"/>
      <c r="OUN981" s="26"/>
      <c r="OUO981" s="26"/>
      <c r="OUP981" s="26"/>
      <c r="OUQ981" s="26"/>
      <c r="OUR981" s="26"/>
      <c r="OUS981" s="26"/>
      <c r="OUT981" s="26"/>
      <c r="OUU981" s="26"/>
      <c r="OUV981" s="26"/>
      <c r="OUW981" s="26"/>
      <c r="OUX981" s="26"/>
      <c r="OUY981" s="26"/>
      <c r="OUZ981" s="26"/>
      <c r="OVA981" s="26"/>
      <c r="OVB981" s="26"/>
      <c r="OVC981" s="26"/>
      <c r="OVD981" s="26"/>
      <c r="OVE981" s="26"/>
      <c r="OVF981" s="26"/>
      <c r="OVG981" s="26"/>
      <c r="OVH981" s="26"/>
      <c r="OVI981" s="26"/>
      <c r="OVJ981" s="26"/>
      <c r="OVK981" s="26"/>
      <c r="OVL981" s="26"/>
      <c r="OVM981" s="26"/>
      <c r="OVN981" s="26"/>
      <c r="OVO981" s="26"/>
      <c r="OVP981" s="26"/>
      <c r="OVQ981" s="26"/>
      <c r="OVR981" s="26"/>
      <c r="OVS981" s="26"/>
      <c r="OVT981" s="26"/>
      <c r="OVU981" s="26"/>
      <c r="OVV981" s="26"/>
      <c r="OVW981" s="26"/>
      <c r="OVX981" s="26"/>
      <c r="OVY981" s="26"/>
      <c r="OVZ981" s="26"/>
      <c r="OWA981" s="26"/>
      <c r="OWB981" s="26"/>
      <c r="OWC981" s="26"/>
      <c r="OWD981" s="26"/>
      <c r="OWE981" s="26"/>
      <c r="OWF981" s="26"/>
      <c r="OWG981" s="26"/>
      <c r="OWH981" s="26"/>
      <c r="OWI981" s="26"/>
      <c r="OWJ981" s="26"/>
      <c r="OWK981" s="26"/>
      <c r="OWL981" s="26"/>
      <c r="OWM981" s="26"/>
      <c r="OWN981" s="26"/>
      <c r="OWO981" s="26"/>
      <c r="OWP981" s="26"/>
      <c r="OWQ981" s="26"/>
      <c r="OWR981" s="26"/>
      <c r="OWS981" s="26"/>
      <c r="OWT981" s="26"/>
      <c r="OWU981" s="26"/>
      <c r="OWV981" s="26"/>
      <c r="OWW981" s="26"/>
      <c r="OWX981" s="26"/>
      <c r="OWY981" s="26"/>
      <c r="OWZ981" s="26"/>
      <c r="OXA981" s="26"/>
      <c r="OXB981" s="26"/>
      <c r="OXC981" s="26"/>
      <c r="OXD981" s="26"/>
      <c r="OXE981" s="26"/>
      <c r="OXF981" s="26"/>
      <c r="OXG981" s="26"/>
      <c r="OXH981" s="26"/>
      <c r="OXI981" s="26"/>
      <c r="OXJ981" s="26"/>
      <c r="OXK981" s="26"/>
      <c r="OXL981" s="26"/>
      <c r="OXM981" s="26"/>
      <c r="OXN981" s="26"/>
      <c r="OXO981" s="26"/>
      <c r="OXP981" s="26"/>
      <c r="OXQ981" s="26"/>
      <c r="OXR981" s="26"/>
      <c r="OXS981" s="26"/>
      <c r="OXT981" s="26"/>
      <c r="OXU981" s="26"/>
      <c r="OXV981" s="26"/>
      <c r="OXW981" s="26"/>
      <c r="OXX981" s="26"/>
      <c r="OXY981" s="26"/>
      <c r="OXZ981" s="26"/>
      <c r="OYA981" s="26"/>
      <c r="OYB981" s="26"/>
      <c r="OYC981" s="26"/>
      <c r="OYD981" s="26"/>
      <c r="OYE981" s="26"/>
      <c r="OYF981" s="26"/>
      <c r="OYG981" s="26"/>
      <c r="OYH981" s="26"/>
      <c r="OYI981" s="26"/>
      <c r="OYJ981" s="26"/>
      <c r="OYK981" s="26"/>
      <c r="OYL981" s="26"/>
      <c r="OYM981" s="26"/>
      <c r="OYN981" s="26"/>
      <c r="OYO981" s="26"/>
      <c r="OYP981" s="26"/>
      <c r="OYQ981" s="26"/>
      <c r="OYR981" s="26"/>
      <c r="OYS981" s="26"/>
      <c r="OYT981" s="26"/>
      <c r="OYU981" s="26"/>
      <c r="OYV981" s="26"/>
      <c r="OYW981" s="26"/>
      <c r="OYX981" s="26"/>
      <c r="OYY981" s="26"/>
      <c r="OYZ981" s="26"/>
      <c r="OZA981" s="26"/>
      <c r="OZB981" s="26"/>
      <c r="OZC981" s="26"/>
      <c r="OZD981" s="26"/>
      <c r="OZE981" s="26"/>
      <c r="OZF981" s="26"/>
      <c r="OZG981" s="26"/>
      <c r="OZH981" s="26"/>
      <c r="OZI981" s="26"/>
      <c r="OZJ981" s="26"/>
      <c r="OZK981" s="26"/>
      <c r="OZL981" s="26"/>
      <c r="OZM981" s="26"/>
      <c r="OZN981" s="26"/>
      <c r="OZO981" s="26"/>
      <c r="OZP981" s="26"/>
      <c r="OZQ981" s="26"/>
      <c r="OZR981" s="26"/>
      <c r="OZS981" s="26"/>
      <c r="OZT981" s="26"/>
      <c r="OZU981" s="26"/>
      <c r="OZV981" s="26"/>
      <c r="OZW981" s="26"/>
      <c r="OZX981" s="26"/>
      <c r="OZY981" s="26"/>
      <c r="OZZ981" s="26"/>
      <c r="PAA981" s="26"/>
      <c r="PAB981" s="26"/>
      <c r="PAC981" s="26"/>
      <c r="PAD981" s="26"/>
      <c r="PAE981" s="26"/>
      <c r="PAF981" s="26"/>
      <c r="PAG981" s="26"/>
      <c r="PAH981" s="26"/>
      <c r="PAI981" s="26"/>
      <c r="PAJ981" s="26"/>
      <c r="PAK981" s="26"/>
      <c r="PAL981" s="26"/>
      <c r="PAM981" s="26"/>
      <c r="PAN981" s="26"/>
      <c r="PAO981" s="26"/>
      <c r="PAP981" s="26"/>
      <c r="PAQ981" s="26"/>
      <c r="PAR981" s="26"/>
      <c r="PAS981" s="26"/>
      <c r="PAT981" s="26"/>
      <c r="PAU981" s="26"/>
      <c r="PAV981" s="26"/>
      <c r="PAW981" s="26"/>
      <c r="PAX981" s="26"/>
      <c r="PAY981" s="26"/>
      <c r="PAZ981" s="26"/>
      <c r="PBA981" s="26"/>
      <c r="PBB981" s="26"/>
      <c r="PBC981" s="26"/>
      <c r="PBD981" s="26"/>
      <c r="PBE981" s="26"/>
      <c r="PBF981" s="26"/>
      <c r="PBG981" s="26"/>
      <c r="PBH981" s="26"/>
      <c r="PBI981" s="26"/>
      <c r="PBJ981" s="26"/>
      <c r="PBK981" s="26"/>
      <c r="PBL981" s="26"/>
      <c r="PBM981" s="26"/>
      <c r="PBN981" s="26"/>
      <c r="PBO981" s="26"/>
      <c r="PBP981" s="26"/>
      <c r="PBQ981" s="26"/>
      <c r="PBR981" s="26"/>
      <c r="PBS981" s="26"/>
      <c r="PBT981" s="26"/>
      <c r="PBU981" s="26"/>
      <c r="PBV981" s="26"/>
      <c r="PBW981" s="26"/>
      <c r="PBX981" s="26"/>
      <c r="PBY981" s="26"/>
      <c r="PBZ981" s="26"/>
      <c r="PCA981" s="26"/>
      <c r="PCB981" s="26"/>
      <c r="PCC981" s="26"/>
      <c r="PCD981" s="26"/>
      <c r="PCE981" s="26"/>
      <c r="PCF981" s="26"/>
      <c r="PCG981" s="26"/>
      <c r="PCH981" s="26"/>
      <c r="PCI981" s="26"/>
      <c r="PCJ981" s="26"/>
      <c r="PCK981" s="26"/>
      <c r="PCL981" s="26"/>
      <c r="PCM981" s="26"/>
      <c r="PCN981" s="26"/>
      <c r="PCO981" s="26"/>
      <c r="PCP981" s="26"/>
      <c r="PCQ981" s="26"/>
      <c r="PCR981" s="26"/>
      <c r="PCS981" s="26"/>
      <c r="PCT981" s="26"/>
      <c r="PCU981" s="26"/>
      <c r="PCV981" s="26"/>
      <c r="PCW981" s="26"/>
      <c r="PCX981" s="26"/>
      <c r="PCY981" s="26"/>
      <c r="PCZ981" s="26"/>
      <c r="PDA981" s="26"/>
      <c r="PDB981" s="26"/>
      <c r="PDC981" s="26"/>
      <c r="PDD981" s="26"/>
      <c r="PDE981" s="26"/>
      <c r="PDF981" s="26"/>
      <c r="PDG981" s="26"/>
      <c r="PDH981" s="26"/>
      <c r="PDI981" s="26"/>
      <c r="PDJ981" s="26"/>
      <c r="PDK981" s="26"/>
      <c r="PDL981" s="26"/>
      <c r="PDM981" s="26"/>
      <c r="PDN981" s="26"/>
      <c r="PDO981" s="26"/>
      <c r="PDP981" s="26"/>
      <c r="PDQ981" s="26"/>
      <c r="PDR981" s="26"/>
      <c r="PDS981" s="26"/>
      <c r="PDT981" s="26"/>
      <c r="PDU981" s="26"/>
      <c r="PDV981" s="26"/>
      <c r="PDW981" s="26"/>
      <c r="PDX981" s="26"/>
      <c r="PDY981" s="26"/>
      <c r="PDZ981" s="26"/>
      <c r="PEA981" s="26"/>
      <c r="PEB981" s="26"/>
      <c r="PEC981" s="26"/>
      <c r="PED981" s="26"/>
      <c r="PEE981" s="26"/>
      <c r="PEF981" s="26"/>
      <c r="PEG981" s="26"/>
      <c r="PEH981" s="26"/>
      <c r="PEI981" s="26"/>
      <c r="PEJ981" s="26"/>
      <c r="PEK981" s="26"/>
      <c r="PEL981" s="26"/>
      <c r="PEM981" s="26"/>
      <c r="PEN981" s="26"/>
      <c r="PEO981" s="26"/>
      <c r="PEP981" s="26"/>
      <c r="PEQ981" s="26"/>
      <c r="PER981" s="26"/>
      <c r="PES981" s="26"/>
      <c r="PET981" s="26"/>
      <c r="PEU981" s="26"/>
      <c r="PEV981" s="26"/>
      <c r="PEW981" s="26"/>
      <c r="PEX981" s="26"/>
      <c r="PEY981" s="26"/>
      <c r="PEZ981" s="26"/>
      <c r="PFA981" s="26"/>
      <c r="PFB981" s="26"/>
      <c r="PFC981" s="26"/>
      <c r="PFD981" s="26"/>
      <c r="PFE981" s="26"/>
      <c r="PFF981" s="26"/>
      <c r="PFG981" s="26"/>
      <c r="PFH981" s="26"/>
      <c r="PFI981" s="26"/>
      <c r="PFJ981" s="26"/>
      <c r="PFK981" s="26"/>
      <c r="PFL981" s="26"/>
      <c r="PFM981" s="26"/>
      <c r="PFN981" s="26"/>
      <c r="PFO981" s="26"/>
      <c r="PFP981" s="26"/>
      <c r="PFQ981" s="26"/>
      <c r="PFR981" s="26"/>
      <c r="PFS981" s="26"/>
      <c r="PFT981" s="26"/>
      <c r="PFU981" s="26"/>
      <c r="PFV981" s="26"/>
      <c r="PFW981" s="26"/>
      <c r="PFX981" s="26"/>
      <c r="PFY981" s="26"/>
      <c r="PFZ981" s="26"/>
      <c r="PGA981" s="26"/>
      <c r="PGB981" s="26"/>
      <c r="PGC981" s="26"/>
      <c r="PGD981" s="26"/>
      <c r="PGE981" s="26"/>
      <c r="PGF981" s="26"/>
      <c r="PGG981" s="26"/>
      <c r="PGH981" s="26"/>
      <c r="PGI981" s="26"/>
      <c r="PGJ981" s="26"/>
      <c r="PGK981" s="26"/>
      <c r="PGL981" s="26"/>
      <c r="PGM981" s="26"/>
      <c r="PGN981" s="26"/>
      <c r="PGO981" s="26"/>
      <c r="PGP981" s="26"/>
      <c r="PGQ981" s="26"/>
      <c r="PGR981" s="26"/>
      <c r="PGS981" s="26"/>
      <c r="PGT981" s="26"/>
      <c r="PGU981" s="26"/>
      <c r="PGV981" s="26"/>
      <c r="PGW981" s="26"/>
      <c r="PGX981" s="26"/>
      <c r="PGY981" s="26"/>
      <c r="PGZ981" s="26"/>
      <c r="PHA981" s="26"/>
      <c r="PHB981" s="26"/>
      <c r="PHC981" s="26"/>
      <c r="PHD981" s="26"/>
      <c r="PHE981" s="26"/>
      <c r="PHF981" s="26"/>
      <c r="PHG981" s="26"/>
      <c r="PHH981" s="26"/>
      <c r="PHI981" s="26"/>
      <c r="PHJ981" s="26"/>
      <c r="PHK981" s="26"/>
      <c r="PHL981" s="26"/>
      <c r="PHM981" s="26"/>
      <c r="PHN981" s="26"/>
      <c r="PHO981" s="26"/>
      <c r="PHP981" s="26"/>
      <c r="PHQ981" s="26"/>
      <c r="PHR981" s="26"/>
      <c r="PHS981" s="26"/>
      <c r="PHT981" s="26"/>
      <c r="PHU981" s="26"/>
      <c r="PHV981" s="26"/>
      <c r="PHW981" s="26"/>
      <c r="PHX981" s="26"/>
      <c r="PHY981" s="26"/>
      <c r="PHZ981" s="26"/>
      <c r="PIA981" s="26"/>
      <c r="PIB981" s="26"/>
      <c r="PIC981" s="26"/>
      <c r="PID981" s="26"/>
      <c r="PIE981" s="26"/>
      <c r="PIF981" s="26"/>
      <c r="PIG981" s="26"/>
      <c r="PIH981" s="26"/>
      <c r="PII981" s="26"/>
      <c r="PIJ981" s="26"/>
      <c r="PIK981" s="26"/>
      <c r="PIL981" s="26"/>
      <c r="PIM981" s="26"/>
      <c r="PIN981" s="26"/>
      <c r="PIO981" s="26"/>
      <c r="PIP981" s="26"/>
      <c r="PIQ981" s="26"/>
      <c r="PIR981" s="26"/>
      <c r="PIS981" s="26"/>
      <c r="PIT981" s="26"/>
      <c r="PIU981" s="26"/>
      <c r="PIV981" s="26"/>
      <c r="PIW981" s="26"/>
      <c r="PIX981" s="26"/>
      <c r="PIY981" s="26"/>
      <c r="PIZ981" s="26"/>
      <c r="PJA981" s="26"/>
      <c r="PJB981" s="26"/>
      <c r="PJC981" s="26"/>
      <c r="PJD981" s="26"/>
      <c r="PJE981" s="26"/>
      <c r="PJF981" s="26"/>
      <c r="PJG981" s="26"/>
      <c r="PJH981" s="26"/>
      <c r="PJI981" s="26"/>
      <c r="PJJ981" s="26"/>
      <c r="PJK981" s="26"/>
      <c r="PJL981" s="26"/>
      <c r="PJM981" s="26"/>
      <c r="PJN981" s="26"/>
      <c r="PJO981" s="26"/>
      <c r="PJP981" s="26"/>
      <c r="PJQ981" s="26"/>
      <c r="PJR981" s="26"/>
      <c r="PJS981" s="26"/>
      <c r="PJT981" s="26"/>
      <c r="PJU981" s="26"/>
      <c r="PJV981" s="26"/>
      <c r="PJW981" s="26"/>
      <c r="PJX981" s="26"/>
      <c r="PJY981" s="26"/>
      <c r="PJZ981" s="26"/>
      <c r="PKA981" s="26"/>
      <c r="PKB981" s="26"/>
      <c r="PKC981" s="26"/>
      <c r="PKD981" s="26"/>
      <c r="PKE981" s="26"/>
      <c r="PKF981" s="26"/>
      <c r="PKG981" s="26"/>
      <c r="PKH981" s="26"/>
      <c r="PKI981" s="26"/>
      <c r="PKJ981" s="26"/>
      <c r="PKK981" s="26"/>
      <c r="PKL981" s="26"/>
      <c r="PKM981" s="26"/>
      <c r="PKN981" s="26"/>
      <c r="PKO981" s="26"/>
      <c r="PKP981" s="26"/>
      <c r="PKQ981" s="26"/>
      <c r="PKR981" s="26"/>
      <c r="PKS981" s="26"/>
      <c r="PKT981" s="26"/>
      <c r="PKU981" s="26"/>
      <c r="PKV981" s="26"/>
      <c r="PKW981" s="26"/>
      <c r="PKX981" s="26"/>
      <c r="PKY981" s="26"/>
      <c r="PKZ981" s="26"/>
      <c r="PLA981" s="26"/>
      <c r="PLB981" s="26"/>
      <c r="PLC981" s="26"/>
      <c r="PLD981" s="26"/>
      <c r="PLE981" s="26"/>
      <c r="PLF981" s="26"/>
      <c r="PLG981" s="26"/>
      <c r="PLH981" s="26"/>
      <c r="PLI981" s="26"/>
      <c r="PLJ981" s="26"/>
      <c r="PLK981" s="26"/>
      <c r="PLL981" s="26"/>
      <c r="PLM981" s="26"/>
      <c r="PLN981" s="26"/>
      <c r="PLO981" s="26"/>
      <c r="PLP981" s="26"/>
      <c r="PLQ981" s="26"/>
      <c r="PLR981" s="26"/>
      <c r="PLS981" s="26"/>
      <c r="PLT981" s="26"/>
      <c r="PLU981" s="26"/>
      <c r="PLV981" s="26"/>
      <c r="PLW981" s="26"/>
      <c r="PLX981" s="26"/>
      <c r="PLY981" s="26"/>
      <c r="PLZ981" s="26"/>
      <c r="PMA981" s="26"/>
      <c r="PMB981" s="26"/>
      <c r="PMC981" s="26"/>
      <c r="PMD981" s="26"/>
      <c r="PME981" s="26"/>
      <c r="PMF981" s="26"/>
      <c r="PMG981" s="26"/>
      <c r="PMH981" s="26"/>
      <c r="PMI981" s="26"/>
      <c r="PMJ981" s="26"/>
      <c r="PMK981" s="26"/>
      <c r="PML981" s="26"/>
      <c r="PMM981" s="26"/>
      <c r="PMN981" s="26"/>
      <c r="PMO981" s="26"/>
      <c r="PMP981" s="26"/>
      <c r="PMQ981" s="26"/>
      <c r="PMR981" s="26"/>
      <c r="PMS981" s="26"/>
      <c r="PMT981" s="26"/>
      <c r="PMU981" s="26"/>
      <c r="PMV981" s="26"/>
      <c r="PMW981" s="26"/>
      <c r="PMX981" s="26"/>
      <c r="PMY981" s="26"/>
      <c r="PMZ981" s="26"/>
      <c r="PNA981" s="26"/>
      <c r="PNB981" s="26"/>
      <c r="PNC981" s="26"/>
      <c r="PND981" s="26"/>
      <c r="PNE981" s="26"/>
      <c r="PNF981" s="26"/>
      <c r="PNG981" s="26"/>
      <c r="PNH981" s="26"/>
      <c r="PNI981" s="26"/>
      <c r="PNJ981" s="26"/>
      <c r="PNK981" s="26"/>
      <c r="PNL981" s="26"/>
      <c r="PNM981" s="26"/>
      <c r="PNN981" s="26"/>
      <c r="PNO981" s="26"/>
      <c r="PNP981" s="26"/>
      <c r="PNQ981" s="26"/>
      <c r="PNR981" s="26"/>
      <c r="PNS981" s="26"/>
      <c r="PNT981" s="26"/>
      <c r="PNU981" s="26"/>
      <c r="PNV981" s="26"/>
      <c r="PNW981" s="26"/>
      <c r="PNX981" s="26"/>
      <c r="PNY981" s="26"/>
      <c r="PNZ981" s="26"/>
      <c r="POA981" s="26"/>
      <c r="POB981" s="26"/>
      <c r="POC981" s="26"/>
      <c r="POD981" s="26"/>
      <c r="POE981" s="26"/>
      <c r="POF981" s="26"/>
      <c r="POG981" s="26"/>
      <c r="POH981" s="26"/>
      <c r="POI981" s="26"/>
      <c r="POJ981" s="26"/>
      <c r="POK981" s="26"/>
      <c r="POL981" s="26"/>
      <c r="POM981" s="26"/>
      <c r="PON981" s="26"/>
      <c r="POO981" s="26"/>
      <c r="POP981" s="26"/>
      <c r="POQ981" s="26"/>
      <c r="POR981" s="26"/>
      <c r="POS981" s="26"/>
      <c r="POT981" s="26"/>
      <c r="POU981" s="26"/>
      <c r="POV981" s="26"/>
      <c r="POW981" s="26"/>
      <c r="POX981" s="26"/>
      <c r="POY981" s="26"/>
      <c r="POZ981" s="26"/>
      <c r="PPA981" s="26"/>
      <c r="PPB981" s="26"/>
      <c r="PPC981" s="26"/>
      <c r="PPD981" s="26"/>
      <c r="PPE981" s="26"/>
      <c r="PPF981" s="26"/>
      <c r="PPG981" s="26"/>
      <c r="PPH981" s="26"/>
      <c r="PPI981" s="26"/>
      <c r="PPJ981" s="26"/>
      <c r="PPK981" s="26"/>
      <c r="PPL981" s="26"/>
      <c r="PPM981" s="26"/>
      <c r="PPN981" s="26"/>
      <c r="PPO981" s="26"/>
      <c r="PPP981" s="26"/>
      <c r="PPQ981" s="26"/>
      <c r="PPR981" s="26"/>
      <c r="PPS981" s="26"/>
      <c r="PPT981" s="26"/>
      <c r="PPU981" s="26"/>
      <c r="PPV981" s="26"/>
      <c r="PPW981" s="26"/>
      <c r="PPX981" s="26"/>
      <c r="PPY981" s="26"/>
      <c r="PPZ981" s="26"/>
      <c r="PQA981" s="26"/>
      <c r="PQB981" s="26"/>
      <c r="PQC981" s="26"/>
      <c r="PQD981" s="26"/>
      <c r="PQE981" s="26"/>
      <c r="PQF981" s="26"/>
      <c r="PQG981" s="26"/>
      <c r="PQH981" s="26"/>
      <c r="PQI981" s="26"/>
      <c r="PQJ981" s="26"/>
      <c r="PQK981" s="26"/>
      <c r="PQL981" s="26"/>
      <c r="PQM981" s="26"/>
      <c r="PQN981" s="26"/>
      <c r="PQO981" s="26"/>
      <c r="PQP981" s="26"/>
      <c r="PQQ981" s="26"/>
      <c r="PQR981" s="26"/>
      <c r="PQS981" s="26"/>
      <c r="PQT981" s="26"/>
      <c r="PQU981" s="26"/>
      <c r="PQV981" s="26"/>
      <c r="PQW981" s="26"/>
      <c r="PQX981" s="26"/>
      <c r="PQY981" s="26"/>
      <c r="PQZ981" s="26"/>
      <c r="PRA981" s="26"/>
      <c r="PRB981" s="26"/>
      <c r="PRC981" s="26"/>
      <c r="PRD981" s="26"/>
      <c r="PRE981" s="26"/>
      <c r="PRF981" s="26"/>
      <c r="PRG981" s="26"/>
      <c r="PRH981" s="26"/>
      <c r="PRI981" s="26"/>
      <c r="PRJ981" s="26"/>
      <c r="PRK981" s="26"/>
      <c r="PRL981" s="26"/>
      <c r="PRM981" s="26"/>
      <c r="PRN981" s="26"/>
      <c r="PRO981" s="26"/>
      <c r="PRP981" s="26"/>
      <c r="PRQ981" s="26"/>
      <c r="PRR981" s="26"/>
      <c r="PRS981" s="26"/>
      <c r="PRT981" s="26"/>
      <c r="PRU981" s="26"/>
      <c r="PRV981" s="26"/>
      <c r="PRW981" s="26"/>
      <c r="PRX981" s="26"/>
      <c r="PRY981" s="26"/>
      <c r="PRZ981" s="26"/>
      <c r="PSA981" s="26"/>
      <c r="PSB981" s="26"/>
      <c r="PSC981" s="26"/>
      <c r="PSD981" s="26"/>
      <c r="PSE981" s="26"/>
      <c r="PSF981" s="26"/>
      <c r="PSG981" s="26"/>
      <c r="PSH981" s="26"/>
      <c r="PSI981" s="26"/>
      <c r="PSJ981" s="26"/>
      <c r="PSK981" s="26"/>
      <c r="PSL981" s="26"/>
      <c r="PSM981" s="26"/>
      <c r="PSN981" s="26"/>
      <c r="PSO981" s="26"/>
      <c r="PSP981" s="26"/>
      <c r="PSQ981" s="26"/>
      <c r="PSR981" s="26"/>
      <c r="PSS981" s="26"/>
      <c r="PST981" s="26"/>
      <c r="PSU981" s="26"/>
      <c r="PSV981" s="26"/>
      <c r="PSW981" s="26"/>
      <c r="PSX981" s="26"/>
      <c r="PSY981" s="26"/>
      <c r="PSZ981" s="26"/>
      <c r="PTA981" s="26"/>
      <c r="PTB981" s="26"/>
      <c r="PTC981" s="26"/>
      <c r="PTD981" s="26"/>
      <c r="PTE981" s="26"/>
      <c r="PTF981" s="26"/>
      <c r="PTG981" s="26"/>
      <c r="PTH981" s="26"/>
      <c r="PTI981" s="26"/>
      <c r="PTJ981" s="26"/>
      <c r="PTK981" s="26"/>
      <c r="PTL981" s="26"/>
      <c r="PTM981" s="26"/>
      <c r="PTN981" s="26"/>
      <c r="PTO981" s="26"/>
      <c r="PTP981" s="26"/>
      <c r="PTQ981" s="26"/>
      <c r="PTR981" s="26"/>
      <c r="PTS981" s="26"/>
      <c r="PTT981" s="26"/>
      <c r="PTU981" s="26"/>
      <c r="PTV981" s="26"/>
      <c r="PTW981" s="26"/>
      <c r="PTX981" s="26"/>
      <c r="PTY981" s="26"/>
      <c r="PTZ981" s="26"/>
      <c r="PUA981" s="26"/>
      <c r="PUB981" s="26"/>
      <c r="PUC981" s="26"/>
      <c r="PUD981" s="26"/>
      <c r="PUE981" s="26"/>
      <c r="PUF981" s="26"/>
      <c r="PUG981" s="26"/>
      <c r="PUH981" s="26"/>
      <c r="PUI981" s="26"/>
      <c r="PUJ981" s="26"/>
      <c r="PUK981" s="26"/>
      <c r="PUL981" s="26"/>
      <c r="PUM981" s="26"/>
      <c r="PUN981" s="26"/>
      <c r="PUO981" s="26"/>
      <c r="PUP981" s="26"/>
      <c r="PUQ981" s="26"/>
      <c r="PUR981" s="26"/>
      <c r="PUS981" s="26"/>
      <c r="PUT981" s="26"/>
      <c r="PUU981" s="26"/>
      <c r="PUV981" s="26"/>
      <c r="PUW981" s="26"/>
      <c r="PUX981" s="26"/>
      <c r="PUY981" s="26"/>
      <c r="PUZ981" s="26"/>
      <c r="PVA981" s="26"/>
      <c r="PVB981" s="26"/>
      <c r="PVC981" s="26"/>
      <c r="PVD981" s="26"/>
      <c r="PVE981" s="26"/>
      <c r="PVF981" s="26"/>
      <c r="PVG981" s="26"/>
      <c r="PVH981" s="26"/>
      <c r="PVI981" s="26"/>
      <c r="PVJ981" s="26"/>
      <c r="PVK981" s="26"/>
      <c r="PVL981" s="26"/>
      <c r="PVM981" s="26"/>
      <c r="PVN981" s="26"/>
      <c r="PVO981" s="26"/>
      <c r="PVP981" s="26"/>
      <c r="PVQ981" s="26"/>
      <c r="PVR981" s="26"/>
      <c r="PVS981" s="26"/>
      <c r="PVT981" s="26"/>
      <c r="PVU981" s="26"/>
      <c r="PVV981" s="26"/>
      <c r="PVW981" s="26"/>
      <c r="PVX981" s="26"/>
      <c r="PVY981" s="26"/>
      <c r="PVZ981" s="26"/>
      <c r="PWA981" s="26"/>
      <c r="PWB981" s="26"/>
      <c r="PWC981" s="26"/>
      <c r="PWD981" s="26"/>
      <c r="PWE981" s="26"/>
      <c r="PWF981" s="26"/>
      <c r="PWG981" s="26"/>
      <c r="PWH981" s="26"/>
      <c r="PWI981" s="26"/>
      <c r="PWJ981" s="26"/>
      <c r="PWK981" s="26"/>
      <c r="PWL981" s="26"/>
      <c r="PWM981" s="26"/>
      <c r="PWN981" s="26"/>
      <c r="PWO981" s="26"/>
      <c r="PWP981" s="26"/>
      <c r="PWQ981" s="26"/>
      <c r="PWR981" s="26"/>
      <c r="PWS981" s="26"/>
      <c r="PWT981" s="26"/>
      <c r="PWU981" s="26"/>
      <c r="PWV981" s="26"/>
      <c r="PWW981" s="26"/>
      <c r="PWX981" s="26"/>
      <c r="PWY981" s="26"/>
      <c r="PWZ981" s="26"/>
      <c r="PXA981" s="26"/>
      <c r="PXB981" s="26"/>
      <c r="PXC981" s="26"/>
      <c r="PXD981" s="26"/>
      <c r="PXE981" s="26"/>
      <c r="PXF981" s="26"/>
      <c r="PXG981" s="26"/>
      <c r="PXH981" s="26"/>
      <c r="PXI981" s="26"/>
      <c r="PXJ981" s="26"/>
      <c r="PXK981" s="26"/>
      <c r="PXL981" s="26"/>
      <c r="PXM981" s="26"/>
      <c r="PXN981" s="26"/>
      <c r="PXO981" s="26"/>
      <c r="PXP981" s="26"/>
      <c r="PXQ981" s="26"/>
      <c r="PXR981" s="26"/>
      <c r="PXS981" s="26"/>
      <c r="PXT981" s="26"/>
      <c r="PXU981" s="26"/>
      <c r="PXV981" s="26"/>
      <c r="PXW981" s="26"/>
      <c r="PXX981" s="26"/>
      <c r="PXY981" s="26"/>
      <c r="PXZ981" s="26"/>
      <c r="PYA981" s="26"/>
      <c r="PYB981" s="26"/>
      <c r="PYC981" s="26"/>
      <c r="PYD981" s="26"/>
      <c r="PYE981" s="26"/>
      <c r="PYF981" s="26"/>
      <c r="PYG981" s="26"/>
      <c r="PYH981" s="26"/>
      <c r="PYI981" s="26"/>
      <c r="PYJ981" s="26"/>
      <c r="PYK981" s="26"/>
      <c r="PYL981" s="26"/>
      <c r="PYM981" s="26"/>
      <c r="PYN981" s="26"/>
      <c r="PYO981" s="26"/>
      <c r="PYP981" s="26"/>
      <c r="PYQ981" s="26"/>
      <c r="PYR981" s="26"/>
      <c r="PYS981" s="26"/>
      <c r="PYT981" s="26"/>
      <c r="PYU981" s="26"/>
      <c r="PYV981" s="26"/>
      <c r="PYW981" s="26"/>
      <c r="PYX981" s="26"/>
      <c r="PYY981" s="26"/>
      <c r="PYZ981" s="26"/>
      <c r="PZA981" s="26"/>
      <c r="PZB981" s="26"/>
      <c r="PZC981" s="26"/>
      <c r="PZD981" s="26"/>
      <c r="PZE981" s="26"/>
      <c r="PZF981" s="26"/>
      <c r="PZG981" s="26"/>
      <c r="PZH981" s="26"/>
      <c r="PZI981" s="26"/>
      <c r="PZJ981" s="26"/>
      <c r="PZK981" s="26"/>
      <c r="PZL981" s="26"/>
      <c r="PZM981" s="26"/>
      <c r="PZN981" s="26"/>
      <c r="PZO981" s="26"/>
      <c r="PZP981" s="26"/>
      <c r="PZQ981" s="26"/>
      <c r="PZR981" s="26"/>
      <c r="PZS981" s="26"/>
      <c r="PZT981" s="26"/>
      <c r="PZU981" s="26"/>
      <c r="PZV981" s="26"/>
      <c r="PZW981" s="26"/>
      <c r="PZX981" s="26"/>
      <c r="PZY981" s="26"/>
      <c r="PZZ981" s="26"/>
      <c r="QAA981" s="26"/>
      <c r="QAB981" s="26"/>
      <c r="QAC981" s="26"/>
      <c r="QAD981" s="26"/>
      <c r="QAE981" s="26"/>
      <c r="QAF981" s="26"/>
      <c r="QAG981" s="26"/>
      <c r="QAH981" s="26"/>
      <c r="QAI981" s="26"/>
      <c r="QAJ981" s="26"/>
      <c r="QAK981" s="26"/>
      <c r="QAL981" s="26"/>
      <c r="QAM981" s="26"/>
      <c r="QAN981" s="26"/>
      <c r="QAO981" s="26"/>
      <c r="QAP981" s="26"/>
      <c r="QAQ981" s="26"/>
      <c r="QAR981" s="26"/>
      <c r="QAS981" s="26"/>
      <c r="QAT981" s="26"/>
      <c r="QAU981" s="26"/>
      <c r="QAV981" s="26"/>
      <c r="QAW981" s="26"/>
      <c r="QAX981" s="26"/>
      <c r="QAY981" s="26"/>
      <c r="QAZ981" s="26"/>
      <c r="QBA981" s="26"/>
      <c r="QBB981" s="26"/>
      <c r="QBC981" s="26"/>
      <c r="QBD981" s="26"/>
      <c r="QBE981" s="26"/>
      <c r="QBF981" s="26"/>
      <c r="QBG981" s="26"/>
      <c r="QBH981" s="26"/>
      <c r="QBI981" s="26"/>
      <c r="QBJ981" s="26"/>
      <c r="QBK981" s="26"/>
      <c r="QBL981" s="26"/>
      <c r="QBM981" s="26"/>
      <c r="QBN981" s="26"/>
      <c r="QBO981" s="26"/>
      <c r="QBP981" s="26"/>
      <c r="QBQ981" s="26"/>
      <c r="QBR981" s="26"/>
      <c r="QBS981" s="26"/>
      <c r="QBT981" s="26"/>
      <c r="QBU981" s="26"/>
      <c r="QBV981" s="26"/>
      <c r="QBW981" s="26"/>
      <c r="QBX981" s="26"/>
      <c r="QBY981" s="26"/>
      <c r="QBZ981" s="26"/>
      <c r="QCA981" s="26"/>
      <c r="QCB981" s="26"/>
      <c r="QCC981" s="26"/>
      <c r="QCD981" s="26"/>
      <c r="QCE981" s="26"/>
      <c r="QCF981" s="26"/>
      <c r="QCG981" s="26"/>
      <c r="QCH981" s="26"/>
      <c r="QCI981" s="26"/>
      <c r="QCJ981" s="26"/>
      <c r="QCK981" s="26"/>
      <c r="QCL981" s="26"/>
      <c r="QCM981" s="26"/>
      <c r="QCN981" s="26"/>
      <c r="QCO981" s="26"/>
      <c r="QCP981" s="26"/>
      <c r="QCQ981" s="26"/>
      <c r="QCR981" s="26"/>
      <c r="QCS981" s="26"/>
      <c r="QCT981" s="26"/>
      <c r="QCU981" s="26"/>
      <c r="QCV981" s="26"/>
      <c r="QCW981" s="26"/>
      <c r="QCX981" s="26"/>
      <c r="QCY981" s="26"/>
      <c r="QCZ981" s="26"/>
      <c r="QDA981" s="26"/>
      <c r="QDB981" s="26"/>
      <c r="QDC981" s="26"/>
      <c r="QDD981" s="26"/>
      <c r="QDE981" s="26"/>
      <c r="QDF981" s="26"/>
      <c r="QDG981" s="26"/>
      <c r="QDH981" s="26"/>
      <c r="QDI981" s="26"/>
      <c r="QDJ981" s="26"/>
      <c r="QDK981" s="26"/>
      <c r="QDL981" s="26"/>
      <c r="QDM981" s="26"/>
      <c r="QDN981" s="26"/>
      <c r="QDO981" s="26"/>
      <c r="QDP981" s="26"/>
      <c r="QDQ981" s="26"/>
      <c r="QDR981" s="26"/>
      <c r="QDS981" s="26"/>
      <c r="QDT981" s="26"/>
      <c r="QDU981" s="26"/>
      <c r="QDV981" s="26"/>
      <c r="QDW981" s="26"/>
      <c r="QDX981" s="26"/>
      <c r="QDY981" s="26"/>
      <c r="QDZ981" s="26"/>
      <c r="QEA981" s="26"/>
      <c r="QEB981" s="26"/>
      <c r="QEC981" s="26"/>
      <c r="QED981" s="26"/>
      <c r="QEE981" s="26"/>
      <c r="QEF981" s="26"/>
      <c r="QEG981" s="26"/>
      <c r="QEH981" s="26"/>
      <c r="QEI981" s="26"/>
      <c r="QEJ981" s="26"/>
      <c r="QEK981" s="26"/>
      <c r="QEL981" s="26"/>
      <c r="QEM981" s="26"/>
      <c r="QEN981" s="26"/>
      <c r="QEO981" s="26"/>
      <c r="QEP981" s="26"/>
      <c r="QEQ981" s="26"/>
      <c r="QER981" s="26"/>
      <c r="QES981" s="26"/>
      <c r="QET981" s="26"/>
      <c r="QEU981" s="26"/>
      <c r="QEV981" s="26"/>
      <c r="QEW981" s="26"/>
      <c r="QEX981" s="26"/>
      <c r="QEY981" s="26"/>
      <c r="QEZ981" s="26"/>
      <c r="QFA981" s="26"/>
      <c r="QFB981" s="26"/>
      <c r="QFC981" s="26"/>
      <c r="QFD981" s="26"/>
      <c r="QFE981" s="26"/>
      <c r="QFF981" s="26"/>
      <c r="QFG981" s="26"/>
      <c r="QFH981" s="26"/>
      <c r="QFI981" s="26"/>
      <c r="QFJ981" s="26"/>
      <c r="QFK981" s="26"/>
      <c r="QFL981" s="26"/>
      <c r="QFM981" s="26"/>
      <c r="QFN981" s="26"/>
      <c r="QFO981" s="26"/>
      <c r="QFP981" s="26"/>
      <c r="QFQ981" s="26"/>
      <c r="QFR981" s="26"/>
      <c r="QFS981" s="26"/>
      <c r="QFT981" s="26"/>
      <c r="QFU981" s="26"/>
      <c r="QFV981" s="26"/>
      <c r="QFW981" s="26"/>
      <c r="QFX981" s="26"/>
      <c r="QFY981" s="26"/>
      <c r="QFZ981" s="26"/>
      <c r="QGA981" s="26"/>
      <c r="QGB981" s="26"/>
      <c r="QGC981" s="26"/>
      <c r="QGD981" s="26"/>
      <c r="QGE981" s="26"/>
      <c r="QGF981" s="26"/>
      <c r="QGG981" s="26"/>
      <c r="QGH981" s="26"/>
      <c r="QGI981" s="26"/>
      <c r="QGJ981" s="26"/>
      <c r="QGK981" s="26"/>
      <c r="QGL981" s="26"/>
      <c r="QGM981" s="26"/>
      <c r="QGN981" s="26"/>
      <c r="QGO981" s="26"/>
      <c r="QGP981" s="26"/>
      <c r="QGQ981" s="26"/>
      <c r="QGR981" s="26"/>
      <c r="QGS981" s="26"/>
      <c r="QGT981" s="26"/>
      <c r="QGU981" s="26"/>
      <c r="QGV981" s="26"/>
      <c r="QGW981" s="26"/>
      <c r="QGX981" s="26"/>
      <c r="QGY981" s="26"/>
      <c r="QGZ981" s="26"/>
      <c r="QHA981" s="26"/>
      <c r="QHB981" s="26"/>
      <c r="QHC981" s="26"/>
      <c r="QHD981" s="26"/>
      <c r="QHE981" s="26"/>
      <c r="QHF981" s="26"/>
      <c r="QHG981" s="26"/>
      <c r="QHH981" s="26"/>
      <c r="QHI981" s="26"/>
      <c r="QHJ981" s="26"/>
      <c r="QHK981" s="26"/>
      <c r="QHL981" s="26"/>
      <c r="QHM981" s="26"/>
      <c r="QHN981" s="26"/>
      <c r="QHO981" s="26"/>
      <c r="QHP981" s="26"/>
      <c r="QHQ981" s="26"/>
      <c r="QHR981" s="26"/>
      <c r="QHS981" s="26"/>
      <c r="QHT981" s="26"/>
      <c r="QHU981" s="26"/>
      <c r="QHV981" s="26"/>
      <c r="QHW981" s="26"/>
      <c r="QHX981" s="26"/>
      <c r="QHY981" s="26"/>
      <c r="QHZ981" s="26"/>
      <c r="QIA981" s="26"/>
      <c r="QIB981" s="26"/>
      <c r="QIC981" s="26"/>
      <c r="QID981" s="26"/>
      <c r="QIE981" s="26"/>
      <c r="QIF981" s="26"/>
      <c r="QIG981" s="26"/>
      <c r="QIH981" s="26"/>
      <c r="QII981" s="26"/>
      <c r="QIJ981" s="26"/>
      <c r="QIK981" s="26"/>
      <c r="QIL981" s="26"/>
      <c r="QIM981" s="26"/>
      <c r="QIN981" s="26"/>
      <c r="QIO981" s="26"/>
      <c r="QIP981" s="26"/>
      <c r="QIQ981" s="26"/>
      <c r="QIR981" s="26"/>
      <c r="QIS981" s="26"/>
      <c r="QIT981" s="26"/>
      <c r="QIU981" s="26"/>
      <c r="QIV981" s="26"/>
      <c r="QIW981" s="26"/>
      <c r="QIX981" s="26"/>
      <c r="QIY981" s="26"/>
      <c r="QIZ981" s="26"/>
      <c r="QJA981" s="26"/>
      <c r="QJB981" s="26"/>
      <c r="QJC981" s="26"/>
      <c r="QJD981" s="26"/>
      <c r="QJE981" s="26"/>
      <c r="QJF981" s="26"/>
      <c r="QJG981" s="26"/>
      <c r="QJH981" s="26"/>
      <c r="QJI981" s="26"/>
      <c r="QJJ981" s="26"/>
      <c r="QJK981" s="26"/>
      <c r="QJL981" s="26"/>
      <c r="QJM981" s="26"/>
      <c r="QJN981" s="26"/>
      <c r="QJO981" s="26"/>
      <c r="QJP981" s="26"/>
      <c r="QJQ981" s="26"/>
      <c r="QJR981" s="26"/>
      <c r="QJS981" s="26"/>
      <c r="QJT981" s="26"/>
      <c r="QJU981" s="26"/>
      <c r="QJV981" s="26"/>
      <c r="QJW981" s="26"/>
      <c r="QJX981" s="26"/>
      <c r="QJY981" s="26"/>
      <c r="QJZ981" s="26"/>
      <c r="QKA981" s="26"/>
      <c r="QKB981" s="26"/>
      <c r="QKC981" s="26"/>
      <c r="QKD981" s="26"/>
      <c r="QKE981" s="26"/>
      <c r="QKF981" s="26"/>
      <c r="QKG981" s="26"/>
      <c r="QKH981" s="26"/>
      <c r="QKI981" s="26"/>
      <c r="QKJ981" s="26"/>
      <c r="QKK981" s="26"/>
      <c r="QKL981" s="26"/>
      <c r="QKM981" s="26"/>
      <c r="QKN981" s="26"/>
      <c r="QKO981" s="26"/>
      <c r="QKP981" s="26"/>
      <c r="QKQ981" s="26"/>
      <c r="QKR981" s="26"/>
      <c r="QKS981" s="26"/>
      <c r="QKT981" s="26"/>
      <c r="QKU981" s="26"/>
      <c r="QKV981" s="26"/>
      <c r="QKW981" s="26"/>
      <c r="QKX981" s="26"/>
      <c r="QKY981" s="26"/>
      <c r="QKZ981" s="26"/>
      <c r="QLA981" s="26"/>
      <c r="QLB981" s="26"/>
      <c r="QLC981" s="26"/>
      <c r="QLD981" s="26"/>
      <c r="QLE981" s="26"/>
      <c r="QLF981" s="26"/>
      <c r="QLG981" s="26"/>
      <c r="QLH981" s="26"/>
      <c r="QLI981" s="26"/>
      <c r="QLJ981" s="26"/>
      <c r="QLK981" s="26"/>
      <c r="QLL981" s="26"/>
      <c r="QLM981" s="26"/>
      <c r="QLN981" s="26"/>
      <c r="QLO981" s="26"/>
      <c r="QLP981" s="26"/>
      <c r="QLQ981" s="26"/>
      <c r="QLR981" s="26"/>
      <c r="QLS981" s="26"/>
      <c r="QLT981" s="26"/>
      <c r="QLU981" s="26"/>
      <c r="QLV981" s="26"/>
      <c r="QLW981" s="26"/>
      <c r="QLX981" s="26"/>
      <c r="QLY981" s="26"/>
      <c r="QLZ981" s="26"/>
      <c r="QMA981" s="26"/>
      <c r="QMB981" s="26"/>
      <c r="QMC981" s="26"/>
      <c r="QMD981" s="26"/>
      <c r="QME981" s="26"/>
      <c r="QMF981" s="26"/>
      <c r="QMG981" s="26"/>
      <c r="QMH981" s="26"/>
      <c r="QMI981" s="26"/>
      <c r="QMJ981" s="26"/>
      <c r="QMK981" s="26"/>
      <c r="QML981" s="26"/>
      <c r="QMM981" s="26"/>
      <c r="QMN981" s="26"/>
      <c r="QMO981" s="26"/>
      <c r="QMP981" s="26"/>
      <c r="QMQ981" s="26"/>
      <c r="QMR981" s="26"/>
      <c r="QMS981" s="26"/>
      <c r="QMT981" s="26"/>
      <c r="QMU981" s="26"/>
      <c r="QMV981" s="26"/>
      <c r="QMW981" s="26"/>
      <c r="QMX981" s="26"/>
      <c r="QMY981" s="26"/>
      <c r="QMZ981" s="26"/>
      <c r="QNA981" s="26"/>
      <c r="QNB981" s="26"/>
      <c r="QNC981" s="26"/>
      <c r="QND981" s="26"/>
      <c r="QNE981" s="26"/>
      <c r="QNF981" s="26"/>
      <c r="QNG981" s="26"/>
      <c r="QNH981" s="26"/>
      <c r="QNI981" s="26"/>
      <c r="QNJ981" s="26"/>
      <c r="QNK981" s="26"/>
      <c r="QNL981" s="26"/>
      <c r="QNM981" s="26"/>
      <c r="QNN981" s="26"/>
      <c r="QNO981" s="26"/>
      <c r="QNP981" s="26"/>
      <c r="QNQ981" s="26"/>
      <c r="QNR981" s="26"/>
      <c r="QNS981" s="26"/>
      <c r="QNT981" s="26"/>
      <c r="QNU981" s="26"/>
      <c r="QNV981" s="26"/>
      <c r="QNW981" s="26"/>
      <c r="QNX981" s="26"/>
      <c r="QNY981" s="26"/>
      <c r="QNZ981" s="26"/>
      <c r="QOA981" s="26"/>
      <c r="QOB981" s="26"/>
      <c r="QOC981" s="26"/>
      <c r="QOD981" s="26"/>
      <c r="QOE981" s="26"/>
      <c r="QOF981" s="26"/>
      <c r="QOG981" s="26"/>
      <c r="QOH981" s="26"/>
      <c r="QOI981" s="26"/>
      <c r="QOJ981" s="26"/>
      <c r="QOK981" s="26"/>
      <c r="QOL981" s="26"/>
      <c r="QOM981" s="26"/>
      <c r="QON981" s="26"/>
      <c r="QOO981" s="26"/>
      <c r="QOP981" s="26"/>
      <c r="QOQ981" s="26"/>
      <c r="QOR981" s="26"/>
      <c r="QOS981" s="26"/>
      <c r="QOT981" s="26"/>
      <c r="QOU981" s="26"/>
      <c r="QOV981" s="26"/>
      <c r="QOW981" s="26"/>
      <c r="QOX981" s="26"/>
      <c r="QOY981" s="26"/>
      <c r="QOZ981" s="26"/>
      <c r="QPA981" s="26"/>
      <c r="QPB981" s="26"/>
      <c r="QPC981" s="26"/>
      <c r="QPD981" s="26"/>
      <c r="QPE981" s="26"/>
      <c r="QPF981" s="26"/>
      <c r="QPG981" s="26"/>
      <c r="QPH981" s="26"/>
      <c r="QPI981" s="26"/>
      <c r="QPJ981" s="26"/>
      <c r="QPK981" s="26"/>
      <c r="QPL981" s="26"/>
      <c r="QPM981" s="26"/>
      <c r="QPN981" s="26"/>
      <c r="QPO981" s="26"/>
      <c r="QPP981" s="26"/>
      <c r="QPQ981" s="26"/>
      <c r="QPR981" s="26"/>
      <c r="QPS981" s="26"/>
      <c r="QPT981" s="26"/>
      <c r="QPU981" s="26"/>
      <c r="QPV981" s="26"/>
      <c r="QPW981" s="26"/>
      <c r="QPX981" s="26"/>
      <c r="QPY981" s="26"/>
      <c r="QPZ981" s="26"/>
      <c r="QQA981" s="26"/>
      <c r="QQB981" s="26"/>
      <c r="QQC981" s="26"/>
      <c r="QQD981" s="26"/>
      <c r="QQE981" s="26"/>
      <c r="QQF981" s="26"/>
      <c r="QQG981" s="26"/>
      <c r="QQH981" s="26"/>
      <c r="QQI981" s="26"/>
      <c r="QQJ981" s="26"/>
      <c r="QQK981" s="26"/>
      <c r="QQL981" s="26"/>
      <c r="QQM981" s="26"/>
      <c r="QQN981" s="26"/>
      <c r="QQO981" s="26"/>
      <c r="QQP981" s="26"/>
      <c r="QQQ981" s="26"/>
      <c r="QQR981" s="26"/>
      <c r="QQS981" s="26"/>
      <c r="QQT981" s="26"/>
      <c r="QQU981" s="26"/>
      <c r="QQV981" s="26"/>
      <c r="QQW981" s="26"/>
      <c r="QQX981" s="26"/>
      <c r="QQY981" s="26"/>
      <c r="QQZ981" s="26"/>
      <c r="QRA981" s="26"/>
      <c r="QRB981" s="26"/>
      <c r="QRC981" s="26"/>
      <c r="QRD981" s="26"/>
      <c r="QRE981" s="26"/>
      <c r="QRF981" s="26"/>
      <c r="QRG981" s="26"/>
      <c r="QRH981" s="26"/>
      <c r="QRI981" s="26"/>
      <c r="QRJ981" s="26"/>
      <c r="QRK981" s="26"/>
      <c r="QRL981" s="26"/>
      <c r="QRM981" s="26"/>
      <c r="QRN981" s="26"/>
      <c r="QRO981" s="26"/>
      <c r="QRP981" s="26"/>
      <c r="QRQ981" s="26"/>
      <c r="QRR981" s="26"/>
      <c r="QRS981" s="26"/>
      <c r="QRT981" s="26"/>
      <c r="QRU981" s="26"/>
      <c r="QRV981" s="26"/>
      <c r="QRW981" s="26"/>
      <c r="QRX981" s="26"/>
      <c r="QRY981" s="26"/>
      <c r="QRZ981" s="26"/>
      <c r="QSA981" s="26"/>
      <c r="QSB981" s="26"/>
      <c r="QSC981" s="26"/>
      <c r="QSD981" s="26"/>
      <c r="QSE981" s="26"/>
      <c r="QSF981" s="26"/>
      <c r="QSG981" s="26"/>
      <c r="QSH981" s="26"/>
      <c r="QSI981" s="26"/>
      <c r="QSJ981" s="26"/>
      <c r="QSK981" s="26"/>
      <c r="QSL981" s="26"/>
      <c r="QSM981" s="26"/>
      <c r="QSN981" s="26"/>
      <c r="QSO981" s="26"/>
      <c r="QSP981" s="26"/>
      <c r="QSQ981" s="26"/>
      <c r="QSR981" s="26"/>
      <c r="QSS981" s="26"/>
      <c r="QST981" s="26"/>
      <c r="QSU981" s="26"/>
      <c r="QSV981" s="26"/>
      <c r="QSW981" s="26"/>
      <c r="QSX981" s="26"/>
      <c r="QSY981" s="26"/>
      <c r="QSZ981" s="26"/>
      <c r="QTA981" s="26"/>
      <c r="QTB981" s="26"/>
      <c r="QTC981" s="26"/>
      <c r="QTD981" s="26"/>
      <c r="QTE981" s="26"/>
      <c r="QTF981" s="26"/>
      <c r="QTG981" s="26"/>
      <c r="QTH981" s="26"/>
      <c r="QTI981" s="26"/>
      <c r="QTJ981" s="26"/>
      <c r="QTK981" s="26"/>
      <c r="QTL981" s="26"/>
      <c r="QTM981" s="26"/>
      <c r="QTN981" s="26"/>
      <c r="QTO981" s="26"/>
      <c r="QTP981" s="26"/>
      <c r="QTQ981" s="26"/>
      <c r="QTR981" s="26"/>
      <c r="QTS981" s="26"/>
      <c r="QTT981" s="26"/>
      <c r="QTU981" s="26"/>
      <c r="QTV981" s="26"/>
      <c r="QTW981" s="26"/>
      <c r="QTX981" s="26"/>
      <c r="QTY981" s="26"/>
      <c r="QTZ981" s="26"/>
      <c r="QUA981" s="26"/>
      <c r="QUB981" s="26"/>
      <c r="QUC981" s="26"/>
      <c r="QUD981" s="26"/>
      <c r="QUE981" s="26"/>
      <c r="QUF981" s="26"/>
      <c r="QUG981" s="26"/>
      <c r="QUH981" s="26"/>
      <c r="QUI981" s="26"/>
      <c r="QUJ981" s="26"/>
      <c r="QUK981" s="26"/>
      <c r="QUL981" s="26"/>
      <c r="QUM981" s="26"/>
      <c r="QUN981" s="26"/>
      <c r="QUO981" s="26"/>
      <c r="QUP981" s="26"/>
      <c r="QUQ981" s="26"/>
      <c r="QUR981" s="26"/>
      <c r="QUS981" s="26"/>
      <c r="QUT981" s="26"/>
      <c r="QUU981" s="26"/>
      <c r="QUV981" s="26"/>
      <c r="QUW981" s="26"/>
      <c r="QUX981" s="26"/>
      <c r="QUY981" s="26"/>
      <c r="QUZ981" s="26"/>
      <c r="QVA981" s="26"/>
      <c r="QVB981" s="26"/>
      <c r="QVC981" s="26"/>
      <c r="QVD981" s="26"/>
      <c r="QVE981" s="26"/>
      <c r="QVF981" s="26"/>
      <c r="QVG981" s="26"/>
      <c r="QVH981" s="26"/>
      <c r="QVI981" s="26"/>
      <c r="QVJ981" s="26"/>
      <c r="QVK981" s="26"/>
      <c r="QVL981" s="26"/>
      <c r="QVM981" s="26"/>
      <c r="QVN981" s="26"/>
      <c r="QVO981" s="26"/>
      <c r="QVP981" s="26"/>
      <c r="QVQ981" s="26"/>
      <c r="QVR981" s="26"/>
      <c r="QVS981" s="26"/>
      <c r="QVT981" s="26"/>
      <c r="QVU981" s="26"/>
      <c r="QVV981" s="26"/>
      <c r="QVW981" s="26"/>
      <c r="QVX981" s="26"/>
      <c r="QVY981" s="26"/>
      <c r="QVZ981" s="26"/>
      <c r="QWA981" s="26"/>
      <c r="QWB981" s="26"/>
      <c r="QWC981" s="26"/>
      <c r="QWD981" s="26"/>
      <c r="QWE981" s="26"/>
      <c r="QWF981" s="26"/>
      <c r="QWG981" s="26"/>
      <c r="QWH981" s="26"/>
      <c r="QWI981" s="26"/>
      <c r="QWJ981" s="26"/>
      <c r="QWK981" s="26"/>
      <c r="QWL981" s="26"/>
      <c r="QWM981" s="26"/>
      <c r="QWN981" s="26"/>
      <c r="QWO981" s="26"/>
      <c r="QWP981" s="26"/>
      <c r="QWQ981" s="26"/>
      <c r="QWR981" s="26"/>
      <c r="QWS981" s="26"/>
      <c r="QWT981" s="26"/>
      <c r="QWU981" s="26"/>
      <c r="QWV981" s="26"/>
      <c r="QWW981" s="26"/>
      <c r="QWX981" s="26"/>
      <c r="QWY981" s="26"/>
      <c r="QWZ981" s="26"/>
      <c r="QXA981" s="26"/>
      <c r="QXB981" s="26"/>
      <c r="QXC981" s="26"/>
      <c r="QXD981" s="26"/>
      <c r="QXE981" s="26"/>
      <c r="QXF981" s="26"/>
      <c r="QXG981" s="26"/>
      <c r="QXH981" s="26"/>
      <c r="QXI981" s="26"/>
      <c r="QXJ981" s="26"/>
      <c r="QXK981" s="26"/>
      <c r="QXL981" s="26"/>
      <c r="QXM981" s="26"/>
      <c r="QXN981" s="26"/>
      <c r="QXO981" s="26"/>
      <c r="QXP981" s="26"/>
      <c r="QXQ981" s="26"/>
      <c r="QXR981" s="26"/>
      <c r="QXS981" s="26"/>
      <c r="QXT981" s="26"/>
      <c r="QXU981" s="26"/>
      <c r="QXV981" s="26"/>
      <c r="QXW981" s="26"/>
      <c r="QXX981" s="26"/>
      <c r="QXY981" s="26"/>
      <c r="QXZ981" s="26"/>
      <c r="QYA981" s="26"/>
      <c r="QYB981" s="26"/>
      <c r="QYC981" s="26"/>
      <c r="QYD981" s="26"/>
      <c r="QYE981" s="26"/>
      <c r="QYF981" s="26"/>
      <c r="QYG981" s="26"/>
      <c r="QYH981" s="26"/>
      <c r="QYI981" s="26"/>
      <c r="QYJ981" s="26"/>
      <c r="QYK981" s="26"/>
      <c r="QYL981" s="26"/>
      <c r="QYM981" s="26"/>
      <c r="QYN981" s="26"/>
      <c r="QYO981" s="26"/>
      <c r="QYP981" s="26"/>
      <c r="QYQ981" s="26"/>
      <c r="QYR981" s="26"/>
      <c r="QYS981" s="26"/>
      <c r="QYT981" s="26"/>
      <c r="QYU981" s="26"/>
      <c r="QYV981" s="26"/>
      <c r="QYW981" s="26"/>
      <c r="QYX981" s="26"/>
      <c r="QYY981" s="26"/>
      <c r="QYZ981" s="26"/>
      <c r="QZA981" s="26"/>
      <c r="QZB981" s="26"/>
      <c r="QZC981" s="26"/>
      <c r="QZD981" s="26"/>
      <c r="QZE981" s="26"/>
      <c r="QZF981" s="26"/>
      <c r="QZG981" s="26"/>
      <c r="QZH981" s="26"/>
      <c r="QZI981" s="26"/>
      <c r="QZJ981" s="26"/>
      <c r="QZK981" s="26"/>
      <c r="QZL981" s="26"/>
      <c r="QZM981" s="26"/>
      <c r="QZN981" s="26"/>
      <c r="QZO981" s="26"/>
      <c r="QZP981" s="26"/>
      <c r="QZQ981" s="26"/>
      <c r="QZR981" s="26"/>
      <c r="QZS981" s="26"/>
      <c r="QZT981" s="26"/>
      <c r="QZU981" s="26"/>
      <c r="QZV981" s="26"/>
      <c r="QZW981" s="26"/>
      <c r="QZX981" s="26"/>
      <c r="QZY981" s="26"/>
      <c r="QZZ981" s="26"/>
      <c r="RAA981" s="26"/>
      <c r="RAB981" s="26"/>
      <c r="RAC981" s="26"/>
      <c r="RAD981" s="26"/>
      <c r="RAE981" s="26"/>
      <c r="RAF981" s="26"/>
      <c r="RAG981" s="26"/>
      <c r="RAH981" s="26"/>
      <c r="RAI981" s="26"/>
      <c r="RAJ981" s="26"/>
      <c r="RAK981" s="26"/>
      <c r="RAL981" s="26"/>
      <c r="RAM981" s="26"/>
      <c r="RAN981" s="26"/>
      <c r="RAO981" s="26"/>
      <c r="RAP981" s="26"/>
      <c r="RAQ981" s="26"/>
      <c r="RAR981" s="26"/>
      <c r="RAS981" s="26"/>
      <c r="RAT981" s="26"/>
      <c r="RAU981" s="26"/>
      <c r="RAV981" s="26"/>
      <c r="RAW981" s="26"/>
      <c r="RAX981" s="26"/>
      <c r="RAY981" s="26"/>
      <c r="RAZ981" s="26"/>
      <c r="RBA981" s="26"/>
      <c r="RBB981" s="26"/>
      <c r="RBC981" s="26"/>
      <c r="RBD981" s="26"/>
      <c r="RBE981" s="26"/>
      <c r="RBF981" s="26"/>
      <c r="RBG981" s="26"/>
      <c r="RBH981" s="26"/>
      <c r="RBI981" s="26"/>
      <c r="RBJ981" s="26"/>
      <c r="RBK981" s="26"/>
      <c r="RBL981" s="26"/>
      <c r="RBM981" s="26"/>
      <c r="RBN981" s="26"/>
      <c r="RBO981" s="26"/>
      <c r="RBP981" s="26"/>
      <c r="RBQ981" s="26"/>
      <c r="RBR981" s="26"/>
      <c r="RBS981" s="26"/>
      <c r="RBT981" s="26"/>
      <c r="RBU981" s="26"/>
      <c r="RBV981" s="26"/>
      <c r="RBW981" s="26"/>
      <c r="RBX981" s="26"/>
      <c r="RBY981" s="26"/>
      <c r="RBZ981" s="26"/>
      <c r="RCA981" s="26"/>
      <c r="RCB981" s="26"/>
      <c r="RCC981" s="26"/>
      <c r="RCD981" s="26"/>
      <c r="RCE981" s="26"/>
      <c r="RCF981" s="26"/>
      <c r="RCG981" s="26"/>
      <c r="RCH981" s="26"/>
      <c r="RCI981" s="26"/>
      <c r="RCJ981" s="26"/>
      <c r="RCK981" s="26"/>
      <c r="RCL981" s="26"/>
      <c r="RCM981" s="26"/>
      <c r="RCN981" s="26"/>
      <c r="RCO981" s="26"/>
      <c r="RCP981" s="26"/>
      <c r="RCQ981" s="26"/>
      <c r="RCR981" s="26"/>
      <c r="RCS981" s="26"/>
      <c r="RCT981" s="26"/>
      <c r="RCU981" s="26"/>
      <c r="RCV981" s="26"/>
      <c r="RCW981" s="26"/>
      <c r="RCX981" s="26"/>
      <c r="RCY981" s="26"/>
      <c r="RCZ981" s="26"/>
      <c r="RDA981" s="26"/>
      <c r="RDB981" s="26"/>
      <c r="RDC981" s="26"/>
      <c r="RDD981" s="26"/>
      <c r="RDE981" s="26"/>
      <c r="RDF981" s="26"/>
      <c r="RDG981" s="26"/>
      <c r="RDH981" s="26"/>
      <c r="RDI981" s="26"/>
      <c r="RDJ981" s="26"/>
      <c r="RDK981" s="26"/>
      <c r="RDL981" s="26"/>
      <c r="RDM981" s="26"/>
      <c r="RDN981" s="26"/>
      <c r="RDO981" s="26"/>
      <c r="RDP981" s="26"/>
      <c r="RDQ981" s="26"/>
      <c r="RDR981" s="26"/>
      <c r="RDS981" s="26"/>
      <c r="RDT981" s="26"/>
      <c r="RDU981" s="26"/>
      <c r="RDV981" s="26"/>
      <c r="RDW981" s="26"/>
      <c r="RDX981" s="26"/>
      <c r="RDY981" s="26"/>
      <c r="RDZ981" s="26"/>
      <c r="REA981" s="26"/>
      <c r="REB981" s="26"/>
      <c r="REC981" s="26"/>
      <c r="RED981" s="26"/>
      <c r="REE981" s="26"/>
      <c r="REF981" s="26"/>
      <c r="REG981" s="26"/>
      <c r="REH981" s="26"/>
      <c r="REI981" s="26"/>
      <c r="REJ981" s="26"/>
      <c r="REK981" s="26"/>
      <c r="REL981" s="26"/>
      <c r="REM981" s="26"/>
      <c r="REN981" s="26"/>
      <c r="REO981" s="26"/>
      <c r="REP981" s="26"/>
      <c r="REQ981" s="26"/>
      <c r="RER981" s="26"/>
      <c r="RES981" s="26"/>
      <c r="RET981" s="26"/>
      <c r="REU981" s="26"/>
      <c r="REV981" s="26"/>
      <c r="REW981" s="26"/>
      <c r="REX981" s="26"/>
      <c r="REY981" s="26"/>
      <c r="REZ981" s="26"/>
      <c r="RFA981" s="26"/>
      <c r="RFB981" s="26"/>
      <c r="RFC981" s="26"/>
      <c r="RFD981" s="26"/>
      <c r="RFE981" s="26"/>
      <c r="RFF981" s="26"/>
      <c r="RFG981" s="26"/>
      <c r="RFH981" s="26"/>
      <c r="RFI981" s="26"/>
      <c r="RFJ981" s="26"/>
      <c r="RFK981" s="26"/>
      <c r="RFL981" s="26"/>
      <c r="RFM981" s="26"/>
      <c r="RFN981" s="26"/>
      <c r="RFO981" s="26"/>
      <c r="RFP981" s="26"/>
      <c r="RFQ981" s="26"/>
      <c r="RFR981" s="26"/>
      <c r="RFS981" s="26"/>
      <c r="RFT981" s="26"/>
      <c r="RFU981" s="26"/>
      <c r="RFV981" s="26"/>
      <c r="RFW981" s="26"/>
      <c r="RFX981" s="26"/>
      <c r="RFY981" s="26"/>
      <c r="RFZ981" s="26"/>
      <c r="RGA981" s="26"/>
      <c r="RGB981" s="26"/>
      <c r="RGC981" s="26"/>
      <c r="RGD981" s="26"/>
      <c r="RGE981" s="26"/>
      <c r="RGF981" s="26"/>
      <c r="RGG981" s="26"/>
      <c r="RGH981" s="26"/>
      <c r="RGI981" s="26"/>
      <c r="RGJ981" s="26"/>
      <c r="RGK981" s="26"/>
      <c r="RGL981" s="26"/>
      <c r="RGM981" s="26"/>
      <c r="RGN981" s="26"/>
      <c r="RGO981" s="26"/>
      <c r="RGP981" s="26"/>
      <c r="RGQ981" s="26"/>
      <c r="RGR981" s="26"/>
      <c r="RGS981" s="26"/>
      <c r="RGT981" s="26"/>
      <c r="RGU981" s="26"/>
      <c r="RGV981" s="26"/>
      <c r="RGW981" s="26"/>
      <c r="RGX981" s="26"/>
      <c r="RGY981" s="26"/>
      <c r="RGZ981" s="26"/>
      <c r="RHA981" s="26"/>
      <c r="RHB981" s="26"/>
      <c r="RHC981" s="26"/>
      <c r="RHD981" s="26"/>
      <c r="RHE981" s="26"/>
      <c r="RHF981" s="26"/>
      <c r="RHG981" s="26"/>
      <c r="RHH981" s="26"/>
      <c r="RHI981" s="26"/>
      <c r="RHJ981" s="26"/>
      <c r="RHK981" s="26"/>
      <c r="RHL981" s="26"/>
      <c r="RHM981" s="26"/>
      <c r="RHN981" s="26"/>
      <c r="RHO981" s="26"/>
      <c r="RHP981" s="26"/>
      <c r="RHQ981" s="26"/>
      <c r="RHR981" s="26"/>
      <c r="RHS981" s="26"/>
      <c r="RHT981" s="26"/>
      <c r="RHU981" s="26"/>
      <c r="RHV981" s="26"/>
      <c r="RHW981" s="26"/>
      <c r="RHX981" s="26"/>
      <c r="RHY981" s="26"/>
      <c r="RHZ981" s="26"/>
      <c r="RIA981" s="26"/>
      <c r="RIB981" s="26"/>
      <c r="RIC981" s="26"/>
      <c r="RID981" s="26"/>
      <c r="RIE981" s="26"/>
      <c r="RIF981" s="26"/>
      <c r="RIG981" s="26"/>
      <c r="RIH981" s="26"/>
      <c r="RII981" s="26"/>
      <c r="RIJ981" s="26"/>
      <c r="RIK981" s="26"/>
      <c r="RIL981" s="26"/>
      <c r="RIM981" s="26"/>
      <c r="RIN981" s="26"/>
      <c r="RIO981" s="26"/>
      <c r="RIP981" s="26"/>
      <c r="RIQ981" s="26"/>
      <c r="RIR981" s="26"/>
      <c r="RIS981" s="26"/>
      <c r="RIT981" s="26"/>
      <c r="RIU981" s="26"/>
      <c r="RIV981" s="26"/>
      <c r="RIW981" s="26"/>
      <c r="RIX981" s="26"/>
      <c r="RIY981" s="26"/>
      <c r="RIZ981" s="26"/>
      <c r="RJA981" s="26"/>
      <c r="RJB981" s="26"/>
      <c r="RJC981" s="26"/>
      <c r="RJD981" s="26"/>
      <c r="RJE981" s="26"/>
      <c r="RJF981" s="26"/>
      <c r="RJG981" s="26"/>
      <c r="RJH981" s="26"/>
      <c r="RJI981" s="26"/>
      <c r="RJJ981" s="26"/>
      <c r="RJK981" s="26"/>
      <c r="RJL981" s="26"/>
      <c r="RJM981" s="26"/>
      <c r="RJN981" s="26"/>
      <c r="RJO981" s="26"/>
      <c r="RJP981" s="26"/>
      <c r="RJQ981" s="26"/>
      <c r="RJR981" s="26"/>
      <c r="RJS981" s="26"/>
      <c r="RJT981" s="26"/>
      <c r="RJU981" s="26"/>
      <c r="RJV981" s="26"/>
      <c r="RJW981" s="26"/>
      <c r="RJX981" s="26"/>
      <c r="RJY981" s="26"/>
      <c r="RJZ981" s="26"/>
      <c r="RKA981" s="26"/>
      <c r="RKB981" s="26"/>
      <c r="RKC981" s="26"/>
      <c r="RKD981" s="26"/>
      <c r="RKE981" s="26"/>
      <c r="RKF981" s="26"/>
      <c r="RKG981" s="26"/>
      <c r="RKH981" s="26"/>
      <c r="RKI981" s="26"/>
      <c r="RKJ981" s="26"/>
      <c r="RKK981" s="26"/>
      <c r="RKL981" s="26"/>
      <c r="RKM981" s="26"/>
      <c r="RKN981" s="26"/>
      <c r="RKO981" s="26"/>
      <c r="RKP981" s="26"/>
      <c r="RKQ981" s="26"/>
      <c r="RKR981" s="26"/>
      <c r="RKS981" s="26"/>
      <c r="RKT981" s="26"/>
      <c r="RKU981" s="26"/>
      <c r="RKV981" s="26"/>
      <c r="RKW981" s="26"/>
      <c r="RKX981" s="26"/>
      <c r="RKY981" s="26"/>
      <c r="RKZ981" s="26"/>
      <c r="RLA981" s="26"/>
      <c r="RLB981" s="26"/>
      <c r="RLC981" s="26"/>
      <c r="RLD981" s="26"/>
      <c r="RLE981" s="26"/>
      <c r="RLF981" s="26"/>
      <c r="RLG981" s="26"/>
      <c r="RLH981" s="26"/>
      <c r="RLI981" s="26"/>
      <c r="RLJ981" s="26"/>
      <c r="RLK981" s="26"/>
      <c r="RLL981" s="26"/>
      <c r="RLM981" s="26"/>
      <c r="RLN981" s="26"/>
      <c r="RLO981" s="26"/>
      <c r="RLP981" s="26"/>
      <c r="RLQ981" s="26"/>
      <c r="RLR981" s="26"/>
      <c r="RLS981" s="26"/>
      <c r="RLT981" s="26"/>
      <c r="RLU981" s="26"/>
      <c r="RLV981" s="26"/>
      <c r="RLW981" s="26"/>
      <c r="RLX981" s="26"/>
      <c r="RLY981" s="26"/>
      <c r="RLZ981" s="26"/>
      <c r="RMA981" s="26"/>
      <c r="RMB981" s="26"/>
      <c r="RMC981" s="26"/>
      <c r="RMD981" s="26"/>
      <c r="RME981" s="26"/>
      <c r="RMF981" s="26"/>
      <c r="RMG981" s="26"/>
      <c r="RMH981" s="26"/>
      <c r="RMI981" s="26"/>
      <c r="RMJ981" s="26"/>
      <c r="RMK981" s="26"/>
      <c r="RML981" s="26"/>
      <c r="RMM981" s="26"/>
      <c r="RMN981" s="26"/>
      <c r="RMO981" s="26"/>
      <c r="RMP981" s="26"/>
      <c r="RMQ981" s="26"/>
      <c r="RMR981" s="26"/>
      <c r="RMS981" s="26"/>
      <c r="RMT981" s="26"/>
      <c r="RMU981" s="26"/>
      <c r="RMV981" s="26"/>
      <c r="RMW981" s="26"/>
      <c r="RMX981" s="26"/>
      <c r="RMY981" s="26"/>
      <c r="RMZ981" s="26"/>
      <c r="RNA981" s="26"/>
      <c r="RNB981" s="26"/>
      <c r="RNC981" s="26"/>
      <c r="RND981" s="26"/>
      <c r="RNE981" s="26"/>
      <c r="RNF981" s="26"/>
      <c r="RNG981" s="26"/>
      <c r="RNH981" s="26"/>
      <c r="RNI981" s="26"/>
      <c r="RNJ981" s="26"/>
      <c r="RNK981" s="26"/>
      <c r="RNL981" s="26"/>
      <c r="RNM981" s="26"/>
      <c r="RNN981" s="26"/>
      <c r="RNO981" s="26"/>
      <c r="RNP981" s="26"/>
      <c r="RNQ981" s="26"/>
      <c r="RNR981" s="26"/>
      <c r="RNS981" s="26"/>
      <c r="RNT981" s="26"/>
      <c r="RNU981" s="26"/>
      <c r="RNV981" s="26"/>
      <c r="RNW981" s="26"/>
      <c r="RNX981" s="26"/>
      <c r="RNY981" s="26"/>
      <c r="RNZ981" s="26"/>
      <c r="ROA981" s="26"/>
      <c r="ROB981" s="26"/>
      <c r="ROC981" s="26"/>
      <c r="ROD981" s="26"/>
      <c r="ROE981" s="26"/>
      <c r="ROF981" s="26"/>
      <c r="ROG981" s="26"/>
      <c r="ROH981" s="26"/>
      <c r="ROI981" s="26"/>
      <c r="ROJ981" s="26"/>
      <c r="ROK981" s="26"/>
      <c r="ROL981" s="26"/>
      <c r="ROM981" s="26"/>
      <c r="RON981" s="26"/>
      <c r="ROO981" s="26"/>
      <c r="ROP981" s="26"/>
      <c r="ROQ981" s="26"/>
      <c r="ROR981" s="26"/>
      <c r="ROS981" s="26"/>
      <c r="ROT981" s="26"/>
      <c r="ROU981" s="26"/>
      <c r="ROV981" s="26"/>
      <c r="ROW981" s="26"/>
      <c r="ROX981" s="26"/>
      <c r="ROY981" s="26"/>
      <c r="ROZ981" s="26"/>
      <c r="RPA981" s="26"/>
      <c r="RPB981" s="26"/>
      <c r="RPC981" s="26"/>
      <c r="RPD981" s="26"/>
      <c r="RPE981" s="26"/>
      <c r="RPF981" s="26"/>
      <c r="RPG981" s="26"/>
      <c r="RPH981" s="26"/>
      <c r="RPI981" s="26"/>
      <c r="RPJ981" s="26"/>
      <c r="RPK981" s="26"/>
      <c r="RPL981" s="26"/>
      <c r="RPM981" s="26"/>
      <c r="RPN981" s="26"/>
      <c r="RPO981" s="26"/>
      <c r="RPP981" s="26"/>
      <c r="RPQ981" s="26"/>
      <c r="RPR981" s="26"/>
      <c r="RPS981" s="26"/>
      <c r="RPT981" s="26"/>
      <c r="RPU981" s="26"/>
      <c r="RPV981" s="26"/>
      <c r="RPW981" s="26"/>
      <c r="RPX981" s="26"/>
      <c r="RPY981" s="26"/>
      <c r="RPZ981" s="26"/>
      <c r="RQA981" s="26"/>
      <c r="RQB981" s="26"/>
      <c r="RQC981" s="26"/>
      <c r="RQD981" s="26"/>
      <c r="RQE981" s="26"/>
      <c r="RQF981" s="26"/>
      <c r="RQG981" s="26"/>
      <c r="RQH981" s="26"/>
      <c r="RQI981" s="26"/>
      <c r="RQJ981" s="26"/>
      <c r="RQK981" s="26"/>
      <c r="RQL981" s="26"/>
      <c r="RQM981" s="26"/>
      <c r="RQN981" s="26"/>
      <c r="RQO981" s="26"/>
      <c r="RQP981" s="26"/>
      <c r="RQQ981" s="26"/>
      <c r="RQR981" s="26"/>
      <c r="RQS981" s="26"/>
      <c r="RQT981" s="26"/>
      <c r="RQU981" s="26"/>
      <c r="RQV981" s="26"/>
      <c r="RQW981" s="26"/>
      <c r="RQX981" s="26"/>
      <c r="RQY981" s="26"/>
      <c r="RQZ981" s="26"/>
      <c r="RRA981" s="26"/>
      <c r="RRB981" s="26"/>
      <c r="RRC981" s="26"/>
      <c r="RRD981" s="26"/>
      <c r="RRE981" s="26"/>
      <c r="RRF981" s="26"/>
      <c r="RRG981" s="26"/>
      <c r="RRH981" s="26"/>
      <c r="RRI981" s="26"/>
      <c r="RRJ981" s="26"/>
      <c r="RRK981" s="26"/>
      <c r="RRL981" s="26"/>
      <c r="RRM981" s="26"/>
      <c r="RRN981" s="26"/>
      <c r="RRO981" s="26"/>
      <c r="RRP981" s="26"/>
      <c r="RRQ981" s="26"/>
      <c r="RRR981" s="26"/>
      <c r="RRS981" s="26"/>
      <c r="RRT981" s="26"/>
      <c r="RRU981" s="26"/>
      <c r="RRV981" s="26"/>
      <c r="RRW981" s="26"/>
      <c r="RRX981" s="26"/>
      <c r="RRY981" s="26"/>
      <c r="RRZ981" s="26"/>
      <c r="RSA981" s="26"/>
      <c r="RSB981" s="26"/>
      <c r="RSC981" s="26"/>
      <c r="RSD981" s="26"/>
      <c r="RSE981" s="26"/>
      <c r="RSF981" s="26"/>
      <c r="RSG981" s="26"/>
      <c r="RSH981" s="26"/>
      <c r="RSI981" s="26"/>
      <c r="RSJ981" s="26"/>
      <c r="RSK981" s="26"/>
      <c r="RSL981" s="26"/>
      <c r="RSM981" s="26"/>
      <c r="RSN981" s="26"/>
      <c r="RSO981" s="26"/>
      <c r="RSP981" s="26"/>
      <c r="RSQ981" s="26"/>
      <c r="RSR981" s="26"/>
      <c r="RSS981" s="26"/>
      <c r="RST981" s="26"/>
      <c r="RSU981" s="26"/>
      <c r="RSV981" s="26"/>
      <c r="RSW981" s="26"/>
      <c r="RSX981" s="26"/>
      <c r="RSY981" s="26"/>
      <c r="RSZ981" s="26"/>
      <c r="RTA981" s="26"/>
      <c r="RTB981" s="26"/>
      <c r="RTC981" s="26"/>
      <c r="RTD981" s="26"/>
      <c r="RTE981" s="26"/>
      <c r="RTF981" s="26"/>
      <c r="RTG981" s="26"/>
      <c r="RTH981" s="26"/>
      <c r="RTI981" s="26"/>
      <c r="RTJ981" s="26"/>
      <c r="RTK981" s="26"/>
      <c r="RTL981" s="26"/>
      <c r="RTM981" s="26"/>
      <c r="RTN981" s="26"/>
      <c r="RTO981" s="26"/>
      <c r="RTP981" s="26"/>
      <c r="RTQ981" s="26"/>
      <c r="RTR981" s="26"/>
      <c r="RTS981" s="26"/>
      <c r="RTT981" s="26"/>
      <c r="RTU981" s="26"/>
      <c r="RTV981" s="26"/>
      <c r="RTW981" s="26"/>
      <c r="RTX981" s="26"/>
      <c r="RTY981" s="26"/>
      <c r="RTZ981" s="26"/>
      <c r="RUA981" s="26"/>
      <c r="RUB981" s="26"/>
      <c r="RUC981" s="26"/>
      <c r="RUD981" s="26"/>
      <c r="RUE981" s="26"/>
      <c r="RUF981" s="26"/>
      <c r="RUG981" s="26"/>
      <c r="RUH981" s="26"/>
      <c r="RUI981" s="26"/>
      <c r="RUJ981" s="26"/>
      <c r="RUK981" s="26"/>
      <c r="RUL981" s="26"/>
      <c r="RUM981" s="26"/>
      <c r="RUN981" s="26"/>
      <c r="RUO981" s="26"/>
      <c r="RUP981" s="26"/>
      <c r="RUQ981" s="26"/>
      <c r="RUR981" s="26"/>
      <c r="RUS981" s="26"/>
      <c r="RUT981" s="26"/>
      <c r="RUU981" s="26"/>
      <c r="RUV981" s="26"/>
      <c r="RUW981" s="26"/>
      <c r="RUX981" s="26"/>
      <c r="RUY981" s="26"/>
      <c r="RUZ981" s="26"/>
      <c r="RVA981" s="26"/>
      <c r="RVB981" s="26"/>
      <c r="RVC981" s="26"/>
      <c r="RVD981" s="26"/>
      <c r="RVE981" s="26"/>
      <c r="RVF981" s="26"/>
      <c r="RVG981" s="26"/>
      <c r="RVH981" s="26"/>
      <c r="RVI981" s="26"/>
      <c r="RVJ981" s="26"/>
      <c r="RVK981" s="26"/>
      <c r="RVL981" s="26"/>
      <c r="RVM981" s="26"/>
      <c r="RVN981" s="26"/>
      <c r="RVO981" s="26"/>
      <c r="RVP981" s="26"/>
      <c r="RVQ981" s="26"/>
      <c r="RVR981" s="26"/>
      <c r="RVS981" s="26"/>
      <c r="RVT981" s="26"/>
      <c r="RVU981" s="26"/>
      <c r="RVV981" s="26"/>
      <c r="RVW981" s="26"/>
      <c r="RVX981" s="26"/>
      <c r="RVY981" s="26"/>
      <c r="RVZ981" s="26"/>
      <c r="RWA981" s="26"/>
      <c r="RWB981" s="26"/>
      <c r="RWC981" s="26"/>
      <c r="RWD981" s="26"/>
      <c r="RWE981" s="26"/>
      <c r="RWF981" s="26"/>
      <c r="RWG981" s="26"/>
      <c r="RWH981" s="26"/>
      <c r="RWI981" s="26"/>
      <c r="RWJ981" s="26"/>
      <c r="RWK981" s="26"/>
      <c r="RWL981" s="26"/>
      <c r="RWM981" s="26"/>
      <c r="RWN981" s="26"/>
      <c r="RWO981" s="26"/>
      <c r="RWP981" s="26"/>
      <c r="RWQ981" s="26"/>
      <c r="RWR981" s="26"/>
      <c r="RWS981" s="26"/>
      <c r="RWT981" s="26"/>
      <c r="RWU981" s="26"/>
      <c r="RWV981" s="26"/>
      <c r="RWW981" s="26"/>
      <c r="RWX981" s="26"/>
      <c r="RWY981" s="26"/>
      <c r="RWZ981" s="26"/>
      <c r="RXA981" s="26"/>
      <c r="RXB981" s="26"/>
      <c r="RXC981" s="26"/>
      <c r="RXD981" s="26"/>
      <c r="RXE981" s="26"/>
      <c r="RXF981" s="26"/>
      <c r="RXG981" s="26"/>
      <c r="RXH981" s="26"/>
      <c r="RXI981" s="26"/>
      <c r="RXJ981" s="26"/>
      <c r="RXK981" s="26"/>
      <c r="RXL981" s="26"/>
      <c r="RXM981" s="26"/>
      <c r="RXN981" s="26"/>
      <c r="RXO981" s="26"/>
      <c r="RXP981" s="26"/>
      <c r="RXQ981" s="26"/>
      <c r="RXR981" s="26"/>
      <c r="RXS981" s="26"/>
      <c r="RXT981" s="26"/>
      <c r="RXU981" s="26"/>
      <c r="RXV981" s="26"/>
      <c r="RXW981" s="26"/>
      <c r="RXX981" s="26"/>
      <c r="RXY981" s="26"/>
      <c r="RXZ981" s="26"/>
      <c r="RYA981" s="26"/>
      <c r="RYB981" s="26"/>
      <c r="RYC981" s="26"/>
      <c r="RYD981" s="26"/>
      <c r="RYE981" s="26"/>
      <c r="RYF981" s="26"/>
      <c r="RYG981" s="26"/>
      <c r="RYH981" s="26"/>
      <c r="RYI981" s="26"/>
      <c r="RYJ981" s="26"/>
      <c r="RYK981" s="26"/>
      <c r="RYL981" s="26"/>
      <c r="RYM981" s="26"/>
      <c r="RYN981" s="26"/>
      <c r="RYO981" s="26"/>
      <c r="RYP981" s="26"/>
      <c r="RYQ981" s="26"/>
      <c r="RYR981" s="26"/>
      <c r="RYS981" s="26"/>
      <c r="RYT981" s="26"/>
      <c r="RYU981" s="26"/>
      <c r="RYV981" s="26"/>
      <c r="RYW981" s="26"/>
      <c r="RYX981" s="26"/>
      <c r="RYY981" s="26"/>
      <c r="RYZ981" s="26"/>
      <c r="RZA981" s="26"/>
      <c r="RZB981" s="26"/>
      <c r="RZC981" s="26"/>
      <c r="RZD981" s="26"/>
      <c r="RZE981" s="26"/>
      <c r="RZF981" s="26"/>
      <c r="RZG981" s="26"/>
      <c r="RZH981" s="26"/>
      <c r="RZI981" s="26"/>
      <c r="RZJ981" s="26"/>
      <c r="RZK981" s="26"/>
      <c r="RZL981" s="26"/>
      <c r="RZM981" s="26"/>
      <c r="RZN981" s="26"/>
      <c r="RZO981" s="26"/>
      <c r="RZP981" s="26"/>
      <c r="RZQ981" s="26"/>
      <c r="RZR981" s="26"/>
      <c r="RZS981" s="26"/>
      <c r="RZT981" s="26"/>
      <c r="RZU981" s="26"/>
      <c r="RZV981" s="26"/>
      <c r="RZW981" s="26"/>
      <c r="RZX981" s="26"/>
      <c r="RZY981" s="26"/>
      <c r="RZZ981" s="26"/>
      <c r="SAA981" s="26"/>
      <c r="SAB981" s="26"/>
      <c r="SAC981" s="26"/>
      <c r="SAD981" s="26"/>
      <c r="SAE981" s="26"/>
      <c r="SAF981" s="26"/>
      <c r="SAG981" s="26"/>
      <c r="SAH981" s="26"/>
      <c r="SAI981" s="26"/>
      <c r="SAJ981" s="26"/>
      <c r="SAK981" s="26"/>
      <c r="SAL981" s="26"/>
      <c r="SAM981" s="26"/>
      <c r="SAN981" s="26"/>
      <c r="SAO981" s="26"/>
      <c r="SAP981" s="26"/>
      <c r="SAQ981" s="26"/>
      <c r="SAR981" s="26"/>
      <c r="SAS981" s="26"/>
      <c r="SAT981" s="26"/>
      <c r="SAU981" s="26"/>
      <c r="SAV981" s="26"/>
      <c r="SAW981" s="26"/>
      <c r="SAX981" s="26"/>
      <c r="SAY981" s="26"/>
      <c r="SAZ981" s="26"/>
      <c r="SBA981" s="26"/>
      <c r="SBB981" s="26"/>
      <c r="SBC981" s="26"/>
      <c r="SBD981" s="26"/>
      <c r="SBE981" s="26"/>
      <c r="SBF981" s="26"/>
      <c r="SBG981" s="26"/>
      <c r="SBH981" s="26"/>
      <c r="SBI981" s="26"/>
      <c r="SBJ981" s="26"/>
      <c r="SBK981" s="26"/>
      <c r="SBL981" s="26"/>
      <c r="SBM981" s="26"/>
      <c r="SBN981" s="26"/>
      <c r="SBO981" s="26"/>
      <c r="SBP981" s="26"/>
      <c r="SBQ981" s="26"/>
      <c r="SBR981" s="26"/>
      <c r="SBS981" s="26"/>
      <c r="SBT981" s="26"/>
      <c r="SBU981" s="26"/>
      <c r="SBV981" s="26"/>
      <c r="SBW981" s="26"/>
      <c r="SBX981" s="26"/>
      <c r="SBY981" s="26"/>
      <c r="SBZ981" s="26"/>
      <c r="SCA981" s="26"/>
      <c r="SCB981" s="26"/>
      <c r="SCC981" s="26"/>
      <c r="SCD981" s="26"/>
      <c r="SCE981" s="26"/>
      <c r="SCF981" s="26"/>
      <c r="SCG981" s="26"/>
      <c r="SCH981" s="26"/>
      <c r="SCI981" s="26"/>
      <c r="SCJ981" s="26"/>
      <c r="SCK981" s="26"/>
      <c r="SCL981" s="26"/>
      <c r="SCM981" s="26"/>
      <c r="SCN981" s="26"/>
      <c r="SCO981" s="26"/>
      <c r="SCP981" s="26"/>
      <c r="SCQ981" s="26"/>
      <c r="SCR981" s="26"/>
      <c r="SCS981" s="26"/>
      <c r="SCT981" s="26"/>
      <c r="SCU981" s="26"/>
      <c r="SCV981" s="26"/>
      <c r="SCW981" s="26"/>
      <c r="SCX981" s="26"/>
      <c r="SCY981" s="26"/>
      <c r="SCZ981" s="26"/>
      <c r="SDA981" s="26"/>
      <c r="SDB981" s="26"/>
      <c r="SDC981" s="26"/>
      <c r="SDD981" s="26"/>
      <c r="SDE981" s="26"/>
      <c r="SDF981" s="26"/>
      <c r="SDG981" s="26"/>
      <c r="SDH981" s="26"/>
      <c r="SDI981" s="26"/>
      <c r="SDJ981" s="26"/>
      <c r="SDK981" s="26"/>
      <c r="SDL981" s="26"/>
      <c r="SDM981" s="26"/>
      <c r="SDN981" s="26"/>
      <c r="SDO981" s="26"/>
      <c r="SDP981" s="26"/>
      <c r="SDQ981" s="26"/>
      <c r="SDR981" s="26"/>
      <c r="SDS981" s="26"/>
      <c r="SDT981" s="26"/>
      <c r="SDU981" s="26"/>
      <c r="SDV981" s="26"/>
      <c r="SDW981" s="26"/>
      <c r="SDX981" s="26"/>
      <c r="SDY981" s="26"/>
      <c r="SDZ981" s="26"/>
      <c r="SEA981" s="26"/>
      <c r="SEB981" s="26"/>
      <c r="SEC981" s="26"/>
      <c r="SED981" s="26"/>
      <c r="SEE981" s="26"/>
      <c r="SEF981" s="26"/>
      <c r="SEG981" s="26"/>
      <c r="SEH981" s="26"/>
      <c r="SEI981" s="26"/>
      <c r="SEJ981" s="26"/>
      <c r="SEK981" s="26"/>
      <c r="SEL981" s="26"/>
      <c r="SEM981" s="26"/>
      <c r="SEN981" s="26"/>
      <c r="SEO981" s="26"/>
      <c r="SEP981" s="26"/>
      <c r="SEQ981" s="26"/>
      <c r="SER981" s="26"/>
      <c r="SES981" s="26"/>
      <c r="SET981" s="26"/>
      <c r="SEU981" s="26"/>
      <c r="SEV981" s="26"/>
      <c r="SEW981" s="26"/>
      <c r="SEX981" s="26"/>
      <c r="SEY981" s="26"/>
      <c r="SEZ981" s="26"/>
      <c r="SFA981" s="26"/>
      <c r="SFB981" s="26"/>
      <c r="SFC981" s="26"/>
      <c r="SFD981" s="26"/>
      <c r="SFE981" s="26"/>
      <c r="SFF981" s="26"/>
      <c r="SFG981" s="26"/>
      <c r="SFH981" s="26"/>
      <c r="SFI981" s="26"/>
      <c r="SFJ981" s="26"/>
      <c r="SFK981" s="26"/>
      <c r="SFL981" s="26"/>
      <c r="SFM981" s="26"/>
      <c r="SFN981" s="26"/>
      <c r="SFO981" s="26"/>
      <c r="SFP981" s="26"/>
      <c r="SFQ981" s="26"/>
      <c r="SFR981" s="26"/>
      <c r="SFS981" s="26"/>
      <c r="SFT981" s="26"/>
      <c r="SFU981" s="26"/>
      <c r="SFV981" s="26"/>
      <c r="SFW981" s="26"/>
      <c r="SFX981" s="26"/>
      <c r="SFY981" s="26"/>
      <c r="SFZ981" s="26"/>
      <c r="SGA981" s="26"/>
      <c r="SGB981" s="26"/>
      <c r="SGC981" s="26"/>
      <c r="SGD981" s="26"/>
      <c r="SGE981" s="26"/>
      <c r="SGF981" s="26"/>
      <c r="SGG981" s="26"/>
      <c r="SGH981" s="26"/>
      <c r="SGI981" s="26"/>
      <c r="SGJ981" s="26"/>
      <c r="SGK981" s="26"/>
      <c r="SGL981" s="26"/>
      <c r="SGM981" s="26"/>
      <c r="SGN981" s="26"/>
      <c r="SGO981" s="26"/>
      <c r="SGP981" s="26"/>
      <c r="SGQ981" s="26"/>
      <c r="SGR981" s="26"/>
      <c r="SGS981" s="26"/>
      <c r="SGT981" s="26"/>
      <c r="SGU981" s="26"/>
      <c r="SGV981" s="26"/>
      <c r="SGW981" s="26"/>
      <c r="SGX981" s="26"/>
      <c r="SGY981" s="26"/>
      <c r="SGZ981" s="26"/>
      <c r="SHA981" s="26"/>
      <c r="SHB981" s="26"/>
      <c r="SHC981" s="26"/>
      <c r="SHD981" s="26"/>
      <c r="SHE981" s="26"/>
      <c r="SHF981" s="26"/>
      <c r="SHG981" s="26"/>
      <c r="SHH981" s="26"/>
      <c r="SHI981" s="26"/>
      <c r="SHJ981" s="26"/>
      <c r="SHK981" s="26"/>
      <c r="SHL981" s="26"/>
      <c r="SHM981" s="26"/>
      <c r="SHN981" s="26"/>
      <c r="SHO981" s="26"/>
      <c r="SHP981" s="26"/>
      <c r="SHQ981" s="26"/>
      <c r="SHR981" s="26"/>
      <c r="SHS981" s="26"/>
      <c r="SHT981" s="26"/>
      <c r="SHU981" s="26"/>
      <c r="SHV981" s="26"/>
      <c r="SHW981" s="26"/>
      <c r="SHX981" s="26"/>
      <c r="SHY981" s="26"/>
      <c r="SHZ981" s="26"/>
      <c r="SIA981" s="26"/>
      <c r="SIB981" s="26"/>
      <c r="SIC981" s="26"/>
      <c r="SID981" s="26"/>
      <c r="SIE981" s="26"/>
      <c r="SIF981" s="26"/>
      <c r="SIG981" s="26"/>
      <c r="SIH981" s="26"/>
      <c r="SII981" s="26"/>
      <c r="SIJ981" s="26"/>
      <c r="SIK981" s="26"/>
      <c r="SIL981" s="26"/>
      <c r="SIM981" s="26"/>
      <c r="SIN981" s="26"/>
      <c r="SIO981" s="26"/>
      <c r="SIP981" s="26"/>
      <c r="SIQ981" s="26"/>
      <c r="SIR981" s="26"/>
      <c r="SIS981" s="26"/>
      <c r="SIT981" s="26"/>
      <c r="SIU981" s="26"/>
      <c r="SIV981" s="26"/>
      <c r="SIW981" s="26"/>
      <c r="SIX981" s="26"/>
      <c r="SIY981" s="26"/>
      <c r="SIZ981" s="26"/>
      <c r="SJA981" s="26"/>
      <c r="SJB981" s="26"/>
      <c r="SJC981" s="26"/>
      <c r="SJD981" s="26"/>
      <c r="SJE981" s="26"/>
      <c r="SJF981" s="26"/>
      <c r="SJG981" s="26"/>
      <c r="SJH981" s="26"/>
      <c r="SJI981" s="26"/>
      <c r="SJJ981" s="26"/>
      <c r="SJK981" s="26"/>
      <c r="SJL981" s="26"/>
      <c r="SJM981" s="26"/>
      <c r="SJN981" s="26"/>
      <c r="SJO981" s="26"/>
      <c r="SJP981" s="26"/>
      <c r="SJQ981" s="26"/>
      <c r="SJR981" s="26"/>
      <c r="SJS981" s="26"/>
      <c r="SJT981" s="26"/>
      <c r="SJU981" s="26"/>
      <c r="SJV981" s="26"/>
      <c r="SJW981" s="26"/>
      <c r="SJX981" s="26"/>
      <c r="SJY981" s="26"/>
      <c r="SJZ981" s="26"/>
      <c r="SKA981" s="26"/>
      <c r="SKB981" s="26"/>
      <c r="SKC981" s="26"/>
      <c r="SKD981" s="26"/>
      <c r="SKE981" s="26"/>
      <c r="SKF981" s="26"/>
      <c r="SKG981" s="26"/>
      <c r="SKH981" s="26"/>
      <c r="SKI981" s="26"/>
      <c r="SKJ981" s="26"/>
      <c r="SKK981" s="26"/>
      <c r="SKL981" s="26"/>
      <c r="SKM981" s="26"/>
      <c r="SKN981" s="26"/>
      <c r="SKO981" s="26"/>
      <c r="SKP981" s="26"/>
      <c r="SKQ981" s="26"/>
      <c r="SKR981" s="26"/>
      <c r="SKS981" s="26"/>
      <c r="SKT981" s="26"/>
      <c r="SKU981" s="26"/>
      <c r="SKV981" s="26"/>
      <c r="SKW981" s="26"/>
      <c r="SKX981" s="26"/>
      <c r="SKY981" s="26"/>
      <c r="SKZ981" s="26"/>
      <c r="SLA981" s="26"/>
      <c r="SLB981" s="26"/>
      <c r="SLC981" s="26"/>
      <c r="SLD981" s="26"/>
      <c r="SLE981" s="26"/>
      <c r="SLF981" s="26"/>
      <c r="SLG981" s="26"/>
      <c r="SLH981" s="26"/>
      <c r="SLI981" s="26"/>
      <c r="SLJ981" s="26"/>
      <c r="SLK981" s="26"/>
      <c r="SLL981" s="26"/>
      <c r="SLM981" s="26"/>
      <c r="SLN981" s="26"/>
      <c r="SLO981" s="26"/>
      <c r="SLP981" s="26"/>
      <c r="SLQ981" s="26"/>
      <c r="SLR981" s="26"/>
      <c r="SLS981" s="26"/>
      <c r="SLT981" s="26"/>
      <c r="SLU981" s="26"/>
      <c r="SLV981" s="26"/>
      <c r="SLW981" s="26"/>
      <c r="SLX981" s="26"/>
      <c r="SLY981" s="26"/>
      <c r="SLZ981" s="26"/>
      <c r="SMA981" s="26"/>
      <c r="SMB981" s="26"/>
      <c r="SMC981" s="26"/>
      <c r="SMD981" s="26"/>
      <c r="SME981" s="26"/>
      <c r="SMF981" s="26"/>
      <c r="SMG981" s="26"/>
      <c r="SMH981" s="26"/>
      <c r="SMI981" s="26"/>
      <c r="SMJ981" s="26"/>
      <c r="SMK981" s="26"/>
      <c r="SML981" s="26"/>
      <c r="SMM981" s="26"/>
      <c r="SMN981" s="26"/>
      <c r="SMO981" s="26"/>
      <c r="SMP981" s="26"/>
      <c r="SMQ981" s="26"/>
      <c r="SMR981" s="26"/>
      <c r="SMS981" s="26"/>
      <c r="SMT981" s="26"/>
      <c r="SMU981" s="26"/>
      <c r="SMV981" s="26"/>
      <c r="SMW981" s="26"/>
      <c r="SMX981" s="26"/>
      <c r="SMY981" s="26"/>
      <c r="SMZ981" s="26"/>
      <c r="SNA981" s="26"/>
      <c r="SNB981" s="26"/>
      <c r="SNC981" s="26"/>
      <c r="SND981" s="26"/>
      <c r="SNE981" s="26"/>
      <c r="SNF981" s="26"/>
      <c r="SNG981" s="26"/>
      <c r="SNH981" s="26"/>
      <c r="SNI981" s="26"/>
      <c r="SNJ981" s="26"/>
      <c r="SNK981" s="26"/>
      <c r="SNL981" s="26"/>
      <c r="SNM981" s="26"/>
      <c r="SNN981" s="26"/>
      <c r="SNO981" s="26"/>
      <c r="SNP981" s="26"/>
      <c r="SNQ981" s="26"/>
      <c r="SNR981" s="26"/>
      <c r="SNS981" s="26"/>
      <c r="SNT981" s="26"/>
      <c r="SNU981" s="26"/>
      <c r="SNV981" s="26"/>
      <c r="SNW981" s="26"/>
      <c r="SNX981" s="26"/>
      <c r="SNY981" s="26"/>
      <c r="SNZ981" s="26"/>
      <c r="SOA981" s="26"/>
      <c r="SOB981" s="26"/>
      <c r="SOC981" s="26"/>
      <c r="SOD981" s="26"/>
      <c r="SOE981" s="26"/>
      <c r="SOF981" s="26"/>
      <c r="SOG981" s="26"/>
      <c r="SOH981" s="26"/>
      <c r="SOI981" s="26"/>
      <c r="SOJ981" s="26"/>
      <c r="SOK981" s="26"/>
      <c r="SOL981" s="26"/>
      <c r="SOM981" s="26"/>
      <c r="SON981" s="26"/>
      <c r="SOO981" s="26"/>
      <c r="SOP981" s="26"/>
      <c r="SOQ981" s="26"/>
      <c r="SOR981" s="26"/>
      <c r="SOS981" s="26"/>
      <c r="SOT981" s="26"/>
      <c r="SOU981" s="26"/>
      <c r="SOV981" s="26"/>
      <c r="SOW981" s="26"/>
      <c r="SOX981" s="26"/>
      <c r="SOY981" s="26"/>
      <c r="SOZ981" s="26"/>
      <c r="SPA981" s="26"/>
      <c r="SPB981" s="26"/>
      <c r="SPC981" s="26"/>
      <c r="SPD981" s="26"/>
      <c r="SPE981" s="26"/>
      <c r="SPF981" s="26"/>
      <c r="SPG981" s="26"/>
      <c r="SPH981" s="26"/>
      <c r="SPI981" s="26"/>
      <c r="SPJ981" s="26"/>
      <c r="SPK981" s="26"/>
      <c r="SPL981" s="26"/>
      <c r="SPM981" s="26"/>
      <c r="SPN981" s="26"/>
      <c r="SPO981" s="26"/>
      <c r="SPP981" s="26"/>
      <c r="SPQ981" s="26"/>
      <c r="SPR981" s="26"/>
      <c r="SPS981" s="26"/>
      <c r="SPT981" s="26"/>
      <c r="SPU981" s="26"/>
      <c r="SPV981" s="26"/>
      <c r="SPW981" s="26"/>
      <c r="SPX981" s="26"/>
      <c r="SPY981" s="26"/>
      <c r="SPZ981" s="26"/>
      <c r="SQA981" s="26"/>
      <c r="SQB981" s="26"/>
      <c r="SQC981" s="26"/>
      <c r="SQD981" s="26"/>
      <c r="SQE981" s="26"/>
      <c r="SQF981" s="26"/>
      <c r="SQG981" s="26"/>
      <c r="SQH981" s="26"/>
      <c r="SQI981" s="26"/>
      <c r="SQJ981" s="26"/>
      <c r="SQK981" s="26"/>
      <c r="SQL981" s="26"/>
      <c r="SQM981" s="26"/>
      <c r="SQN981" s="26"/>
      <c r="SQO981" s="26"/>
      <c r="SQP981" s="26"/>
      <c r="SQQ981" s="26"/>
      <c r="SQR981" s="26"/>
      <c r="SQS981" s="26"/>
      <c r="SQT981" s="26"/>
      <c r="SQU981" s="26"/>
      <c r="SQV981" s="26"/>
      <c r="SQW981" s="26"/>
      <c r="SQX981" s="26"/>
      <c r="SQY981" s="26"/>
      <c r="SQZ981" s="26"/>
      <c r="SRA981" s="26"/>
      <c r="SRB981" s="26"/>
      <c r="SRC981" s="26"/>
      <c r="SRD981" s="26"/>
      <c r="SRE981" s="26"/>
      <c r="SRF981" s="26"/>
      <c r="SRG981" s="26"/>
      <c r="SRH981" s="26"/>
      <c r="SRI981" s="26"/>
      <c r="SRJ981" s="26"/>
      <c r="SRK981" s="26"/>
      <c r="SRL981" s="26"/>
      <c r="SRM981" s="26"/>
      <c r="SRN981" s="26"/>
      <c r="SRO981" s="26"/>
      <c r="SRP981" s="26"/>
      <c r="SRQ981" s="26"/>
      <c r="SRR981" s="26"/>
      <c r="SRS981" s="26"/>
      <c r="SRT981" s="26"/>
      <c r="SRU981" s="26"/>
      <c r="SRV981" s="26"/>
      <c r="SRW981" s="26"/>
      <c r="SRX981" s="26"/>
      <c r="SRY981" s="26"/>
      <c r="SRZ981" s="26"/>
      <c r="SSA981" s="26"/>
      <c r="SSB981" s="26"/>
      <c r="SSC981" s="26"/>
      <c r="SSD981" s="26"/>
      <c r="SSE981" s="26"/>
      <c r="SSF981" s="26"/>
      <c r="SSG981" s="26"/>
      <c r="SSH981" s="26"/>
      <c r="SSI981" s="26"/>
      <c r="SSJ981" s="26"/>
      <c r="SSK981" s="26"/>
      <c r="SSL981" s="26"/>
      <c r="SSM981" s="26"/>
      <c r="SSN981" s="26"/>
      <c r="SSO981" s="26"/>
      <c r="SSP981" s="26"/>
      <c r="SSQ981" s="26"/>
      <c r="SSR981" s="26"/>
      <c r="SSS981" s="26"/>
      <c r="SST981" s="26"/>
      <c r="SSU981" s="26"/>
      <c r="SSV981" s="26"/>
      <c r="SSW981" s="26"/>
      <c r="SSX981" s="26"/>
      <c r="SSY981" s="26"/>
      <c r="SSZ981" s="26"/>
      <c r="STA981" s="26"/>
      <c r="STB981" s="26"/>
      <c r="STC981" s="26"/>
      <c r="STD981" s="26"/>
      <c r="STE981" s="26"/>
      <c r="STF981" s="26"/>
      <c r="STG981" s="26"/>
      <c r="STH981" s="26"/>
      <c r="STI981" s="26"/>
      <c r="STJ981" s="26"/>
      <c r="STK981" s="26"/>
      <c r="STL981" s="26"/>
      <c r="STM981" s="26"/>
      <c r="STN981" s="26"/>
      <c r="STO981" s="26"/>
      <c r="STP981" s="26"/>
      <c r="STQ981" s="26"/>
      <c r="STR981" s="26"/>
      <c r="STS981" s="26"/>
      <c r="STT981" s="26"/>
      <c r="STU981" s="26"/>
      <c r="STV981" s="26"/>
      <c r="STW981" s="26"/>
      <c r="STX981" s="26"/>
      <c r="STY981" s="26"/>
      <c r="STZ981" s="26"/>
      <c r="SUA981" s="26"/>
      <c r="SUB981" s="26"/>
      <c r="SUC981" s="26"/>
      <c r="SUD981" s="26"/>
      <c r="SUE981" s="26"/>
      <c r="SUF981" s="26"/>
      <c r="SUG981" s="26"/>
      <c r="SUH981" s="26"/>
      <c r="SUI981" s="26"/>
      <c r="SUJ981" s="26"/>
      <c r="SUK981" s="26"/>
      <c r="SUL981" s="26"/>
      <c r="SUM981" s="26"/>
      <c r="SUN981" s="26"/>
      <c r="SUO981" s="26"/>
      <c r="SUP981" s="26"/>
      <c r="SUQ981" s="26"/>
      <c r="SUR981" s="26"/>
      <c r="SUS981" s="26"/>
      <c r="SUT981" s="26"/>
      <c r="SUU981" s="26"/>
      <c r="SUV981" s="26"/>
      <c r="SUW981" s="26"/>
      <c r="SUX981" s="26"/>
      <c r="SUY981" s="26"/>
      <c r="SUZ981" s="26"/>
      <c r="SVA981" s="26"/>
      <c r="SVB981" s="26"/>
      <c r="SVC981" s="26"/>
      <c r="SVD981" s="26"/>
      <c r="SVE981" s="26"/>
      <c r="SVF981" s="26"/>
      <c r="SVG981" s="26"/>
      <c r="SVH981" s="26"/>
      <c r="SVI981" s="26"/>
      <c r="SVJ981" s="26"/>
      <c r="SVK981" s="26"/>
      <c r="SVL981" s="26"/>
      <c r="SVM981" s="26"/>
      <c r="SVN981" s="26"/>
      <c r="SVO981" s="26"/>
      <c r="SVP981" s="26"/>
      <c r="SVQ981" s="26"/>
      <c r="SVR981" s="26"/>
      <c r="SVS981" s="26"/>
      <c r="SVT981" s="26"/>
      <c r="SVU981" s="26"/>
      <c r="SVV981" s="26"/>
      <c r="SVW981" s="26"/>
      <c r="SVX981" s="26"/>
      <c r="SVY981" s="26"/>
      <c r="SVZ981" s="26"/>
      <c r="SWA981" s="26"/>
      <c r="SWB981" s="26"/>
      <c r="SWC981" s="26"/>
      <c r="SWD981" s="26"/>
      <c r="SWE981" s="26"/>
      <c r="SWF981" s="26"/>
      <c r="SWG981" s="26"/>
      <c r="SWH981" s="26"/>
      <c r="SWI981" s="26"/>
      <c r="SWJ981" s="26"/>
      <c r="SWK981" s="26"/>
      <c r="SWL981" s="26"/>
      <c r="SWM981" s="26"/>
      <c r="SWN981" s="26"/>
      <c r="SWO981" s="26"/>
      <c r="SWP981" s="26"/>
      <c r="SWQ981" s="26"/>
      <c r="SWR981" s="26"/>
      <c r="SWS981" s="26"/>
      <c r="SWT981" s="26"/>
      <c r="SWU981" s="26"/>
      <c r="SWV981" s="26"/>
      <c r="SWW981" s="26"/>
      <c r="SWX981" s="26"/>
      <c r="SWY981" s="26"/>
      <c r="SWZ981" s="26"/>
      <c r="SXA981" s="26"/>
      <c r="SXB981" s="26"/>
      <c r="SXC981" s="26"/>
      <c r="SXD981" s="26"/>
      <c r="SXE981" s="26"/>
      <c r="SXF981" s="26"/>
      <c r="SXG981" s="26"/>
      <c r="SXH981" s="26"/>
      <c r="SXI981" s="26"/>
      <c r="SXJ981" s="26"/>
      <c r="SXK981" s="26"/>
      <c r="SXL981" s="26"/>
      <c r="SXM981" s="26"/>
      <c r="SXN981" s="26"/>
      <c r="SXO981" s="26"/>
      <c r="SXP981" s="26"/>
      <c r="SXQ981" s="26"/>
      <c r="SXR981" s="26"/>
      <c r="SXS981" s="26"/>
      <c r="SXT981" s="26"/>
      <c r="SXU981" s="26"/>
      <c r="SXV981" s="26"/>
      <c r="SXW981" s="26"/>
      <c r="SXX981" s="26"/>
      <c r="SXY981" s="26"/>
      <c r="SXZ981" s="26"/>
      <c r="SYA981" s="26"/>
      <c r="SYB981" s="26"/>
      <c r="SYC981" s="26"/>
      <c r="SYD981" s="26"/>
      <c r="SYE981" s="26"/>
      <c r="SYF981" s="26"/>
      <c r="SYG981" s="26"/>
      <c r="SYH981" s="26"/>
      <c r="SYI981" s="26"/>
      <c r="SYJ981" s="26"/>
      <c r="SYK981" s="26"/>
      <c r="SYL981" s="26"/>
      <c r="SYM981" s="26"/>
      <c r="SYN981" s="26"/>
      <c r="SYO981" s="26"/>
      <c r="SYP981" s="26"/>
      <c r="SYQ981" s="26"/>
      <c r="SYR981" s="26"/>
      <c r="SYS981" s="26"/>
      <c r="SYT981" s="26"/>
      <c r="SYU981" s="26"/>
      <c r="SYV981" s="26"/>
      <c r="SYW981" s="26"/>
      <c r="SYX981" s="26"/>
      <c r="SYY981" s="26"/>
      <c r="SYZ981" s="26"/>
      <c r="SZA981" s="26"/>
      <c r="SZB981" s="26"/>
      <c r="SZC981" s="26"/>
      <c r="SZD981" s="26"/>
      <c r="SZE981" s="26"/>
      <c r="SZF981" s="26"/>
      <c r="SZG981" s="26"/>
      <c r="SZH981" s="26"/>
      <c r="SZI981" s="26"/>
      <c r="SZJ981" s="26"/>
      <c r="SZK981" s="26"/>
      <c r="SZL981" s="26"/>
      <c r="SZM981" s="26"/>
      <c r="SZN981" s="26"/>
      <c r="SZO981" s="26"/>
      <c r="SZP981" s="26"/>
      <c r="SZQ981" s="26"/>
      <c r="SZR981" s="26"/>
      <c r="SZS981" s="26"/>
      <c r="SZT981" s="26"/>
      <c r="SZU981" s="26"/>
      <c r="SZV981" s="26"/>
      <c r="SZW981" s="26"/>
      <c r="SZX981" s="26"/>
      <c r="SZY981" s="26"/>
      <c r="SZZ981" s="26"/>
      <c r="TAA981" s="26"/>
      <c r="TAB981" s="26"/>
      <c r="TAC981" s="26"/>
      <c r="TAD981" s="26"/>
      <c r="TAE981" s="26"/>
      <c r="TAF981" s="26"/>
      <c r="TAG981" s="26"/>
      <c r="TAH981" s="26"/>
      <c r="TAI981" s="26"/>
      <c r="TAJ981" s="26"/>
      <c r="TAK981" s="26"/>
      <c r="TAL981" s="26"/>
      <c r="TAM981" s="26"/>
      <c r="TAN981" s="26"/>
      <c r="TAO981" s="26"/>
      <c r="TAP981" s="26"/>
      <c r="TAQ981" s="26"/>
      <c r="TAR981" s="26"/>
      <c r="TAS981" s="26"/>
      <c r="TAT981" s="26"/>
      <c r="TAU981" s="26"/>
      <c r="TAV981" s="26"/>
      <c r="TAW981" s="26"/>
      <c r="TAX981" s="26"/>
      <c r="TAY981" s="26"/>
      <c r="TAZ981" s="26"/>
      <c r="TBA981" s="26"/>
      <c r="TBB981" s="26"/>
      <c r="TBC981" s="26"/>
      <c r="TBD981" s="26"/>
      <c r="TBE981" s="26"/>
      <c r="TBF981" s="26"/>
      <c r="TBG981" s="26"/>
      <c r="TBH981" s="26"/>
      <c r="TBI981" s="26"/>
      <c r="TBJ981" s="26"/>
      <c r="TBK981" s="26"/>
      <c r="TBL981" s="26"/>
      <c r="TBM981" s="26"/>
      <c r="TBN981" s="26"/>
      <c r="TBO981" s="26"/>
      <c r="TBP981" s="26"/>
      <c r="TBQ981" s="26"/>
      <c r="TBR981" s="26"/>
      <c r="TBS981" s="26"/>
      <c r="TBT981" s="26"/>
      <c r="TBU981" s="26"/>
      <c r="TBV981" s="26"/>
      <c r="TBW981" s="26"/>
      <c r="TBX981" s="26"/>
      <c r="TBY981" s="26"/>
      <c r="TBZ981" s="26"/>
      <c r="TCA981" s="26"/>
      <c r="TCB981" s="26"/>
      <c r="TCC981" s="26"/>
      <c r="TCD981" s="26"/>
      <c r="TCE981" s="26"/>
      <c r="TCF981" s="26"/>
      <c r="TCG981" s="26"/>
      <c r="TCH981" s="26"/>
      <c r="TCI981" s="26"/>
      <c r="TCJ981" s="26"/>
      <c r="TCK981" s="26"/>
      <c r="TCL981" s="26"/>
      <c r="TCM981" s="26"/>
      <c r="TCN981" s="26"/>
      <c r="TCO981" s="26"/>
      <c r="TCP981" s="26"/>
      <c r="TCQ981" s="26"/>
      <c r="TCR981" s="26"/>
      <c r="TCS981" s="26"/>
      <c r="TCT981" s="26"/>
      <c r="TCU981" s="26"/>
      <c r="TCV981" s="26"/>
      <c r="TCW981" s="26"/>
      <c r="TCX981" s="26"/>
      <c r="TCY981" s="26"/>
      <c r="TCZ981" s="26"/>
      <c r="TDA981" s="26"/>
      <c r="TDB981" s="26"/>
      <c r="TDC981" s="26"/>
      <c r="TDD981" s="26"/>
      <c r="TDE981" s="26"/>
      <c r="TDF981" s="26"/>
      <c r="TDG981" s="26"/>
      <c r="TDH981" s="26"/>
      <c r="TDI981" s="26"/>
      <c r="TDJ981" s="26"/>
      <c r="TDK981" s="26"/>
      <c r="TDL981" s="26"/>
      <c r="TDM981" s="26"/>
      <c r="TDN981" s="26"/>
      <c r="TDO981" s="26"/>
      <c r="TDP981" s="26"/>
      <c r="TDQ981" s="26"/>
      <c r="TDR981" s="26"/>
      <c r="TDS981" s="26"/>
      <c r="TDT981" s="26"/>
      <c r="TDU981" s="26"/>
      <c r="TDV981" s="26"/>
      <c r="TDW981" s="26"/>
      <c r="TDX981" s="26"/>
      <c r="TDY981" s="26"/>
      <c r="TDZ981" s="26"/>
      <c r="TEA981" s="26"/>
      <c r="TEB981" s="26"/>
      <c r="TEC981" s="26"/>
      <c r="TED981" s="26"/>
      <c r="TEE981" s="26"/>
      <c r="TEF981" s="26"/>
      <c r="TEG981" s="26"/>
      <c r="TEH981" s="26"/>
      <c r="TEI981" s="26"/>
      <c r="TEJ981" s="26"/>
      <c r="TEK981" s="26"/>
      <c r="TEL981" s="26"/>
      <c r="TEM981" s="26"/>
      <c r="TEN981" s="26"/>
      <c r="TEO981" s="26"/>
      <c r="TEP981" s="26"/>
      <c r="TEQ981" s="26"/>
      <c r="TER981" s="26"/>
      <c r="TES981" s="26"/>
      <c r="TET981" s="26"/>
      <c r="TEU981" s="26"/>
      <c r="TEV981" s="26"/>
      <c r="TEW981" s="26"/>
      <c r="TEX981" s="26"/>
      <c r="TEY981" s="26"/>
      <c r="TEZ981" s="26"/>
      <c r="TFA981" s="26"/>
      <c r="TFB981" s="26"/>
      <c r="TFC981" s="26"/>
      <c r="TFD981" s="26"/>
      <c r="TFE981" s="26"/>
      <c r="TFF981" s="26"/>
      <c r="TFG981" s="26"/>
      <c r="TFH981" s="26"/>
      <c r="TFI981" s="26"/>
      <c r="TFJ981" s="26"/>
      <c r="TFK981" s="26"/>
      <c r="TFL981" s="26"/>
      <c r="TFM981" s="26"/>
      <c r="TFN981" s="26"/>
      <c r="TFO981" s="26"/>
      <c r="TFP981" s="26"/>
      <c r="TFQ981" s="26"/>
      <c r="TFR981" s="26"/>
      <c r="TFS981" s="26"/>
      <c r="TFT981" s="26"/>
      <c r="TFU981" s="26"/>
      <c r="TFV981" s="26"/>
      <c r="TFW981" s="26"/>
      <c r="TFX981" s="26"/>
      <c r="TFY981" s="26"/>
      <c r="TFZ981" s="26"/>
      <c r="TGA981" s="26"/>
      <c r="TGB981" s="26"/>
      <c r="TGC981" s="26"/>
      <c r="TGD981" s="26"/>
      <c r="TGE981" s="26"/>
      <c r="TGF981" s="26"/>
      <c r="TGG981" s="26"/>
      <c r="TGH981" s="26"/>
      <c r="TGI981" s="26"/>
      <c r="TGJ981" s="26"/>
      <c r="TGK981" s="26"/>
      <c r="TGL981" s="26"/>
      <c r="TGM981" s="26"/>
      <c r="TGN981" s="26"/>
      <c r="TGO981" s="26"/>
      <c r="TGP981" s="26"/>
      <c r="TGQ981" s="26"/>
      <c r="TGR981" s="26"/>
      <c r="TGS981" s="26"/>
      <c r="TGT981" s="26"/>
      <c r="TGU981" s="26"/>
      <c r="TGV981" s="26"/>
      <c r="TGW981" s="26"/>
      <c r="TGX981" s="26"/>
      <c r="TGY981" s="26"/>
      <c r="TGZ981" s="26"/>
      <c r="THA981" s="26"/>
      <c r="THB981" s="26"/>
      <c r="THC981" s="26"/>
      <c r="THD981" s="26"/>
      <c r="THE981" s="26"/>
      <c r="THF981" s="26"/>
      <c r="THG981" s="26"/>
      <c r="THH981" s="26"/>
      <c r="THI981" s="26"/>
      <c r="THJ981" s="26"/>
      <c r="THK981" s="26"/>
      <c r="THL981" s="26"/>
      <c r="THM981" s="26"/>
      <c r="THN981" s="26"/>
      <c r="THO981" s="26"/>
      <c r="THP981" s="26"/>
      <c r="THQ981" s="26"/>
      <c r="THR981" s="26"/>
      <c r="THS981" s="26"/>
      <c r="THT981" s="26"/>
      <c r="THU981" s="26"/>
      <c r="THV981" s="26"/>
      <c r="THW981" s="26"/>
      <c r="THX981" s="26"/>
      <c r="THY981" s="26"/>
      <c r="THZ981" s="26"/>
      <c r="TIA981" s="26"/>
      <c r="TIB981" s="26"/>
      <c r="TIC981" s="26"/>
      <c r="TID981" s="26"/>
      <c r="TIE981" s="26"/>
      <c r="TIF981" s="26"/>
      <c r="TIG981" s="26"/>
      <c r="TIH981" s="26"/>
      <c r="TII981" s="26"/>
      <c r="TIJ981" s="26"/>
      <c r="TIK981" s="26"/>
      <c r="TIL981" s="26"/>
      <c r="TIM981" s="26"/>
      <c r="TIN981" s="26"/>
      <c r="TIO981" s="26"/>
      <c r="TIP981" s="26"/>
      <c r="TIQ981" s="26"/>
      <c r="TIR981" s="26"/>
      <c r="TIS981" s="26"/>
      <c r="TIT981" s="26"/>
      <c r="TIU981" s="26"/>
      <c r="TIV981" s="26"/>
      <c r="TIW981" s="26"/>
      <c r="TIX981" s="26"/>
      <c r="TIY981" s="26"/>
      <c r="TIZ981" s="26"/>
      <c r="TJA981" s="26"/>
      <c r="TJB981" s="26"/>
      <c r="TJC981" s="26"/>
      <c r="TJD981" s="26"/>
      <c r="TJE981" s="26"/>
      <c r="TJF981" s="26"/>
      <c r="TJG981" s="26"/>
      <c r="TJH981" s="26"/>
      <c r="TJI981" s="26"/>
      <c r="TJJ981" s="26"/>
      <c r="TJK981" s="26"/>
      <c r="TJL981" s="26"/>
      <c r="TJM981" s="26"/>
      <c r="TJN981" s="26"/>
      <c r="TJO981" s="26"/>
      <c r="TJP981" s="26"/>
      <c r="TJQ981" s="26"/>
      <c r="TJR981" s="26"/>
      <c r="TJS981" s="26"/>
      <c r="TJT981" s="26"/>
      <c r="TJU981" s="26"/>
      <c r="TJV981" s="26"/>
      <c r="TJW981" s="26"/>
      <c r="TJX981" s="26"/>
      <c r="TJY981" s="26"/>
      <c r="TJZ981" s="26"/>
      <c r="TKA981" s="26"/>
      <c r="TKB981" s="26"/>
      <c r="TKC981" s="26"/>
      <c r="TKD981" s="26"/>
      <c r="TKE981" s="26"/>
      <c r="TKF981" s="26"/>
      <c r="TKG981" s="26"/>
      <c r="TKH981" s="26"/>
      <c r="TKI981" s="26"/>
      <c r="TKJ981" s="26"/>
      <c r="TKK981" s="26"/>
      <c r="TKL981" s="26"/>
      <c r="TKM981" s="26"/>
      <c r="TKN981" s="26"/>
      <c r="TKO981" s="26"/>
      <c r="TKP981" s="26"/>
      <c r="TKQ981" s="26"/>
      <c r="TKR981" s="26"/>
      <c r="TKS981" s="26"/>
      <c r="TKT981" s="26"/>
      <c r="TKU981" s="26"/>
      <c r="TKV981" s="26"/>
      <c r="TKW981" s="26"/>
      <c r="TKX981" s="26"/>
      <c r="TKY981" s="26"/>
      <c r="TKZ981" s="26"/>
      <c r="TLA981" s="26"/>
      <c r="TLB981" s="26"/>
      <c r="TLC981" s="26"/>
      <c r="TLD981" s="26"/>
      <c r="TLE981" s="26"/>
      <c r="TLF981" s="26"/>
      <c r="TLG981" s="26"/>
      <c r="TLH981" s="26"/>
      <c r="TLI981" s="26"/>
      <c r="TLJ981" s="26"/>
      <c r="TLK981" s="26"/>
      <c r="TLL981" s="26"/>
      <c r="TLM981" s="26"/>
      <c r="TLN981" s="26"/>
      <c r="TLO981" s="26"/>
      <c r="TLP981" s="26"/>
      <c r="TLQ981" s="26"/>
      <c r="TLR981" s="26"/>
      <c r="TLS981" s="26"/>
      <c r="TLT981" s="26"/>
      <c r="TLU981" s="26"/>
      <c r="TLV981" s="26"/>
      <c r="TLW981" s="26"/>
      <c r="TLX981" s="26"/>
      <c r="TLY981" s="26"/>
      <c r="TLZ981" s="26"/>
      <c r="TMA981" s="26"/>
      <c r="TMB981" s="26"/>
      <c r="TMC981" s="26"/>
      <c r="TMD981" s="26"/>
      <c r="TME981" s="26"/>
      <c r="TMF981" s="26"/>
      <c r="TMG981" s="26"/>
      <c r="TMH981" s="26"/>
      <c r="TMI981" s="26"/>
      <c r="TMJ981" s="26"/>
      <c r="TMK981" s="26"/>
      <c r="TML981" s="26"/>
      <c r="TMM981" s="26"/>
      <c r="TMN981" s="26"/>
      <c r="TMO981" s="26"/>
      <c r="TMP981" s="26"/>
      <c r="TMQ981" s="26"/>
      <c r="TMR981" s="26"/>
      <c r="TMS981" s="26"/>
      <c r="TMT981" s="26"/>
      <c r="TMU981" s="26"/>
      <c r="TMV981" s="26"/>
      <c r="TMW981" s="26"/>
      <c r="TMX981" s="26"/>
      <c r="TMY981" s="26"/>
      <c r="TMZ981" s="26"/>
      <c r="TNA981" s="26"/>
      <c r="TNB981" s="26"/>
      <c r="TNC981" s="26"/>
      <c r="TND981" s="26"/>
      <c r="TNE981" s="26"/>
      <c r="TNF981" s="26"/>
      <c r="TNG981" s="26"/>
      <c r="TNH981" s="26"/>
      <c r="TNI981" s="26"/>
      <c r="TNJ981" s="26"/>
      <c r="TNK981" s="26"/>
      <c r="TNL981" s="26"/>
      <c r="TNM981" s="26"/>
      <c r="TNN981" s="26"/>
      <c r="TNO981" s="26"/>
      <c r="TNP981" s="26"/>
      <c r="TNQ981" s="26"/>
      <c r="TNR981" s="26"/>
      <c r="TNS981" s="26"/>
      <c r="TNT981" s="26"/>
      <c r="TNU981" s="26"/>
      <c r="TNV981" s="26"/>
      <c r="TNW981" s="26"/>
      <c r="TNX981" s="26"/>
      <c r="TNY981" s="26"/>
      <c r="TNZ981" s="26"/>
      <c r="TOA981" s="26"/>
      <c r="TOB981" s="26"/>
      <c r="TOC981" s="26"/>
      <c r="TOD981" s="26"/>
      <c r="TOE981" s="26"/>
      <c r="TOF981" s="26"/>
      <c r="TOG981" s="26"/>
      <c r="TOH981" s="26"/>
      <c r="TOI981" s="26"/>
      <c r="TOJ981" s="26"/>
      <c r="TOK981" s="26"/>
      <c r="TOL981" s="26"/>
      <c r="TOM981" s="26"/>
      <c r="TON981" s="26"/>
      <c r="TOO981" s="26"/>
      <c r="TOP981" s="26"/>
      <c r="TOQ981" s="26"/>
      <c r="TOR981" s="26"/>
      <c r="TOS981" s="26"/>
      <c r="TOT981" s="26"/>
      <c r="TOU981" s="26"/>
      <c r="TOV981" s="26"/>
      <c r="TOW981" s="26"/>
      <c r="TOX981" s="26"/>
      <c r="TOY981" s="26"/>
      <c r="TOZ981" s="26"/>
      <c r="TPA981" s="26"/>
      <c r="TPB981" s="26"/>
      <c r="TPC981" s="26"/>
      <c r="TPD981" s="26"/>
      <c r="TPE981" s="26"/>
      <c r="TPF981" s="26"/>
      <c r="TPG981" s="26"/>
      <c r="TPH981" s="26"/>
      <c r="TPI981" s="26"/>
      <c r="TPJ981" s="26"/>
      <c r="TPK981" s="26"/>
      <c r="TPL981" s="26"/>
      <c r="TPM981" s="26"/>
      <c r="TPN981" s="26"/>
      <c r="TPO981" s="26"/>
      <c r="TPP981" s="26"/>
      <c r="TPQ981" s="26"/>
      <c r="TPR981" s="26"/>
      <c r="TPS981" s="26"/>
      <c r="TPT981" s="26"/>
      <c r="TPU981" s="26"/>
      <c r="TPV981" s="26"/>
      <c r="TPW981" s="26"/>
      <c r="TPX981" s="26"/>
      <c r="TPY981" s="26"/>
      <c r="TPZ981" s="26"/>
      <c r="TQA981" s="26"/>
      <c r="TQB981" s="26"/>
      <c r="TQC981" s="26"/>
      <c r="TQD981" s="26"/>
      <c r="TQE981" s="26"/>
      <c r="TQF981" s="26"/>
      <c r="TQG981" s="26"/>
      <c r="TQH981" s="26"/>
      <c r="TQI981" s="26"/>
      <c r="TQJ981" s="26"/>
      <c r="TQK981" s="26"/>
      <c r="TQL981" s="26"/>
      <c r="TQM981" s="26"/>
      <c r="TQN981" s="26"/>
      <c r="TQO981" s="26"/>
      <c r="TQP981" s="26"/>
      <c r="TQQ981" s="26"/>
      <c r="TQR981" s="26"/>
      <c r="TQS981" s="26"/>
      <c r="TQT981" s="26"/>
      <c r="TQU981" s="26"/>
      <c r="TQV981" s="26"/>
      <c r="TQW981" s="26"/>
      <c r="TQX981" s="26"/>
      <c r="TQY981" s="26"/>
      <c r="TQZ981" s="26"/>
      <c r="TRA981" s="26"/>
      <c r="TRB981" s="26"/>
      <c r="TRC981" s="26"/>
      <c r="TRD981" s="26"/>
      <c r="TRE981" s="26"/>
      <c r="TRF981" s="26"/>
      <c r="TRG981" s="26"/>
      <c r="TRH981" s="26"/>
      <c r="TRI981" s="26"/>
      <c r="TRJ981" s="26"/>
      <c r="TRK981" s="26"/>
      <c r="TRL981" s="26"/>
      <c r="TRM981" s="26"/>
      <c r="TRN981" s="26"/>
      <c r="TRO981" s="26"/>
      <c r="TRP981" s="26"/>
      <c r="TRQ981" s="26"/>
      <c r="TRR981" s="26"/>
      <c r="TRS981" s="26"/>
      <c r="TRT981" s="26"/>
      <c r="TRU981" s="26"/>
      <c r="TRV981" s="26"/>
      <c r="TRW981" s="26"/>
      <c r="TRX981" s="26"/>
      <c r="TRY981" s="26"/>
      <c r="TRZ981" s="26"/>
      <c r="TSA981" s="26"/>
      <c r="TSB981" s="26"/>
      <c r="TSC981" s="26"/>
      <c r="TSD981" s="26"/>
      <c r="TSE981" s="26"/>
      <c r="TSF981" s="26"/>
      <c r="TSG981" s="26"/>
      <c r="TSH981" s="26"/>
      <c r="TSI981" s="26"/>
      <c r="TSJ981" s="26"/>
      <c r="TSK981" s="26"/>
      <c r="TSL981" s="26"/>
      <c r="TSM981" s="26"/>
      <c r="TSN981" s="26"/>
      <c r="TSO981" s="26"/>
      <c r="TSP981" s="26"/>
      <c r="TSQ981" s="26"/>
      <c r="TSR981" s="26"/>
      <c r="TSS981" s="26"/>
      <c r="TST981" s="26"/>
      <c r="TSU981" s="26"/>
      <c r="TSV981" s="26"/>
      <c r="TSW981" s="26"/>
      <c r="TSX981" s="26"/>
      <c r="TSY981" s="26"/>
      <c r="TSZ981" s="26"/>
      <c r="TTA981" s="26"/>
      <c r="TTB981" s="26"/>
      <c r="TTC981" s="26"/>
      <c r="TTD981" s="26"/>
      <c r="TTE981" s="26"/>
      <c r="TTF981" s="26"/>
      <c r="TTG981" s="26"/>
      <c r="TTH981" s="26"/>
      <c r="TTI981" s="26"/>
      <c r="TTJ981" s="26"/>
      <c r="TTK981" s="26"/>
      <c r="TTL981" s="26"/>
      <c r="TTM981" s="26"/>
      <c r="TTN981" s="26"/>
      <c r="TTO981" s="26"/>
      <c r="TTP981" s="26"/>
      <c r="TTQ981" s="26"/>
      <c r="TTR981" s="26"/>
      <c r="TTS981" s="26"/>
      <c r="TTT981" s="26"/>
      <c r="TTU981" s="26"/>
      <c r="TTV981" s="26"/>
      <c r="TTW981" s="26"/>
      <c r="TTX981" s="26"/>
      <c r="TTY981" s="26"/>
      <c r="TTZ981" s="26"/>
      <c r="TUA981" s="26"/>
      <c r="TUB981" s="26"/>
      <c r="TUC981" s="26"/>
      <c r="TUD981" s="26"/>
      <c r="TUE981" s="26"/>
      <c r="TUF981" s="26"/>
      <c r="TUG981" s="26"/>
      <c r="TUH981" s="26"/>
      <c r="TUI981" s="26"/>
      <c r="TUJ981" s="26"/>
      <c r="TUK981" s="26"/>
      <c r="TUL981" s="26"/>
      <c r="TUM981" s="26"/>
      <c r="TUN981" s="26"/>
      <c r="TUO981" s="26"/>
      <c r="TUP981" s="26"/>
      <c r="TUQ981" s="26"/>
      <c r="TUR981" s="26"/>
      <c r="TUS981" s="26"/>
      <c r="TUT981" s="26"/>
      <c r="TUU981" s="26"/>
      <c r="TUV981" s="26"/>
      <c r="TUW981" s="26"/>
      <c r="TUX981" s="26"/>
      <c r="TUY981" s="26"/>
      <c r="TUZ981" s="26"/>
      <c r="TVA981" s="26"/>
      <c r="TVB981" s="26"/>
      <c r="TVC981" s="26"/>
      <c r="TVD981" s="26"/>
      <c r="TVE981" s="26"/>
      <c r="TVF981" s="26"/>
      <c r="TVG981" s="26"/>
      <c r="TVH981" s="26"/>
      <c r="TVI981" s="26"/>
      <c r="TVJ981" s="26"/>
      <c r="TVK981" s="26"/>
      <c r="TVL981" s="26"/>
      <c r="TVM981" s="26"/>
      <c r="TVN981" s="26"/>
      <c r="TVO981" s="26"/>
      <c r="TVP981" s="26"/>
      <c r="TVQ981" s="26"/>
      <c r="TVR981" s="26"/>
      <c r="TVS981" s="26"/>
      <c r="TVT981" s="26"/>
      <c r="TVU981" s="26"/>
      <c r="TVV981" s="26"/>
      <c r="TVW981" s="26"/>
      <c r="TVX981" s="26"/>
      <c r="TVY981" s="26"/>
      <c r="TVZ981" s="26"/>
      <c r="TWA981" s="26"/>
      <c r="TWB981" s="26"/>
      <c r="TWC981" s="26"/>
      <c r="TWD981" s="26"/>
      <c r="TWE981" s="26"/>
      <c r="TWF981" s="26"/>
      <c r="TWG981" s="26"/>
      <c r="TWH981" s="26"/>
      <c r="TWI981" s="26"/>
      <c r="TWJ981" s="26"/>
      <c r="TWK981" s="26"/>
      <c r="TWL981" s="26"/>
      <c r="TWM981" s="26"/>
      <c r="TWN981" s="26"/>
      <c r="TWO981" s="26"/>
      <c r="TWP981" s="26"/>
      <c r="TWQ981" s="26"/>
      <c r="TWR981" s="26"/>
      <c r="TWS981" s="26"/>
      <c r="TWT981" s="26"/>
      <c r="TWU981" s="26"/>
      <c r="TWV981" s="26"/>
      <c r="TWW981" s="26"/>
      <c r="TWX981" s="26"/>
      <c r="TWY981" s="26"/>
      <c r="TWZ981" s="26"/>
      <c r="TXA981" s="26"/>
      <c r="TXB981" s="26"/>
      <c r="TXC981" s="26"/>
      <c r="TXD981" s="26"/>
      <c r="TXE981" s="26"/>
      <c r="TXF981" s="26"/>
      <c r="TXG981" s="26"/>
      <c r="TXH981" s="26"/>
      <c r="TXI981" s="26"/>
      <c r="TXJ981" s="26"/>
      <c r="TXK981" s="26"/>
      <c r="TXL981" s="26"/>
      <c r="TXM981" s="26"/>
      <c r="TXN981" s="26"/>
      <c r="TXO981" s="26"/>
      <c r="TXP981" s="26"/>
      <c r="TXQ981" s="26"/>
      <c r="TXR981" s="26"/>
      <c r="TXS981" s="26"/>
      <c r="TXT981" s="26"/>
      <c r="TXU981" s="26"/>
      <c r="TXV981" s="26"/>
      <c r="TXW981" s="26"/>
      <c r="TXX981" s="26"/>
      <c r="TXY981" s="26"/>
      <c r="TXZ981" s="26"/>
      <c r="TYA981" s="26"/>
      <c r="TYB981" s="26"/>
      <c r="TYC981" s="26"/>
      <c r="TYD981" s="26"/>
      <c r="TYE981" s="26"/>
      <c r="TYF981" s="26"/>
      <c r="TYG981" s="26"/>
      <c r="TYH981" s="26"/>
      <c r="TYI981" s="26"/>
      <c r="TYJ981" s="26"/>
      <c r="TYK981" s="26"/>
      <c r="TYL981" s="26"/>
      <c r="TYM981" s="26"/>
      <c r="TYN981" s="26"/>
      <c r="TYO981" s="26"/>
      <c r="TYP981" s="26"/>
      <c r="TYQ981" s="26"/>
      <c r="TYR981" s="26"/>
      <c r="TYS981" s="26"/>
      <c r="TYT981" s="26"/>
      <c r="TYU981" s="26"/>
      <c r="TYV981" s="26"/>
      <c r="TYW981" s="26"/>
      <c r="TYX981" s="26"/>
      <c r="TYY981" s="26"/>
      <c r="TYZ981" s="26"/>
      <c r="TZA981" s="26"/>
      <c r="TZB981" s="26"/>
      <c r="TZC981" s="26"/>
      <c r="TZD981" s="26"/>
      <c r="TZE981" s="26"/>
      <c r="TZF981" s="26"/>
      <c r="TZG981" s="26"/>
      <c r="TZH981" s="26"/>
      <c r="TZI981" s="26"/>
      <c r="TZJ981" s="26"/>
      <c r="TZK981" s="26"/>
      <c r="TZL981" s="26"/>
      <c r="TZM981" s="26"/>
      <c r="TZN981" s="26"/>
      <c r="TZO981" s="26"/>
      <c r="TZP981" s="26"/>
      <c r="TZQ981" s="26"/>
      <c r="TZR981" s="26"/>
      <c r="TZS981" s="26"/>
      <c r="TZT981" s="26"/>
      <c r="TZU981" s="26"/>
      <c r="TZV981" s="26"/>
      <c r="TZW981" s="26"/>
      <c r="TZX981" s="26"/>
      <c r="TZY981" s="26"/>
      <c r="TZZ981" s="26"/>
      <c r="UAA981" s="26"/>
      <c r="UAB981" s="26"/>
      <c r="UAC981" s="26"/>
      <c r="UAD981" s="26"/>
      <c r="UAE981" s="26"/>
      <c r="UAF981" s="26"/>
      <c r="UAG981" s="26"/>
      <c r="UAH981" s="26"/>
      <c r="UAI981" s="26"/>
      <c r="UAJ981" s="26"/>
      <c r="UAK981" s="26"/>
      <c r="UAL981" s="26"/>
      <c r="UAM981" s="26"/>
      <c r="UAN981" s="26"/>
      <c r="UAO981" s="26"/>
      <c r="UAP981" s="26"/>
      <c r="UAQ981" s="26"/>
      <c r="UAR981" s="26"/>
      <c r="UAS981" s="26"/>
      <c r="UAT981" s="26"/>
      <c r="UAU981" s="26"/>
      <c r="UAV981" s="26"/>
      <c r="UAW981" s="26"/>
      <c r="UAX981" s="26"/>
      <c r="UAY981" s="26"/>
      <c r="UAZ981" s="26"/>
      <c r="UBA981" s="26"/>
      <c r="UBB981" s="26"/>
      <c r="UBC981" s="26"/>
      <c r="UBD981" s="26"/>
      <c r="UBE981" s="26"/>
      <c r="UBF981" s="26"/>
      <c r="UBG981" s="26"/>
      <c r="UBH981" s="26"/>
      <c r="UBI981" s="26"/>
      <c r="UBJ981" s="26"/>
      <c r="UBK981" s="26"/>
      <c r="UBL981" s="26"/>
      <c r="UBM981" s="26"/>
      <c r="UBN981" s="26"/>
      <c r="UBO981" s="26"/>
      <c r="UBP981" s="26"/>
      <c r="UBQ981" s="26"/>
      <c r="UBR981" s="26"/>
      <c r="UBS981" s="26"/>
      <c r="UBT981" s="26"/>
      <c r="UBU981" s="26"/>
      <c r="UBV981" s="26"/>
      <c r="UBW981" s="26"/>
      <c r="UBX981" s="26"/>
      <c r="UBY981" s="26"/>
      <c r="UBZ981" s="26"/>
      <c r="UCA981" s="26"/>
      <c r="UCB981" s="26"/>
      <c r="UCC981" s="26"/>
      <c r="UCD981" s="26"/>
      <c r="UCE981" s="26"/>
      <c r="UCF981" s="26"/>
      <c r="UCG981" s="26"/>
      <c r="UCH981" s="26"/>
      <c r="UCI981" s="26"/>
      <c r="UCJ981" s="26"/>
      <c r="UCK981" s="26"/>
      <c r="UCL981" s="26"/>
      <c r="UCM981" s="26"/>
      <c r="UCN981" s="26"/>
      <c r="UCO981" s="26"/>
      <c r="UCP981" s="26"/>
      <c r="UCQ981" s="26"/>
      <c r="UCR981" s="26"/>
      <c r="UCS981" s="26"/>
      <c r="UCT981" s="26"/>
      <c r="UCU981" s="26"/>
      <c r="UCV981" s="26"/>
      <c r="UCW981" s="26"/>
      <c r="UCX981" s="26"/>
      <c r="UCY981" s="26"/>
      <c r="UCZ981" s="26"/>
      <c r="UDA981" s="26"/>
      <c r="UDB981" s="26"/>
      <c r="UDC981" s="26"/>
      <c r="UDD981" s="26"/>
      <c r="UDE981" s="26"/>
      <c r="UDF981" s="26"/>
      <c r="UDG981" s="26"/>
      <c r="UDH981" s="26"/>
      <c r="UDI981" s="26"/>
      <c r="UDJ981" s="26"/>
      <c r="UDK981" s="26"/>
      <c r="UDL981" s="26"/>
      <c r="UDM981" s="26"/>
      <c r="UDN981" s="26"/>
      <c r="UDO981" s="26"/>
      <c r="UDP981" s="26"/>
      <c r="UDQ981" s="26"/>
      <c r="UDR981" s="26"/>
      <c r="UDS981" s="26"/>
      <c r="UDT981" s="26"/>
      <c r="UDU981" s="26"/>
      <c r="UDV981" s="26"/>
      <c r="UDW981" s="26"/>
      <c r="UDX981" s="26"/>
      <c r="UDY981" s="26"/>
      <c r="UDZ981" s="26"/>
      <c r="UEA981" s="26"/>
      <c r="UEB981" s="26"/>
      <c r="UEC981" s="26"/>
      <c r="UED981" s="26"/>
      <c r="UEE981" s="26"/>
      <c r="UEF981" s="26"/>
      <c r="UEG981" s="26"/>
      <c r="UEH981" s="26"/>
      <c r="UEI981" s="26"/>
      <c r="UEJ981" s="26"/>
      <c r="UEK981" s="26"/>
      <c r="UEL981" s="26"/>
      <c r="UEM981" s="26"/>
      <c r="UEN981" s="26"/>
      <c r="UEO981" s="26"/>
      <c r="UEP981" s="26"/>
      <c r="UEQ981" s="26"/>
      <c r="UER981" s="26"/>
      <c r="UES981" s="26"/>
      <c r="UET981" s="26"/>
      <c r="UEU981" s="26"/>
      <c r="UEV981" s="26"/>
      <c r="UEW981" s="26"/>
      <c r="UEX981" s="26"/>
      <c r="UEY981" s="26"/>
      <c r="UEZ981" s="26"/>
      <c r="UFA981" s="26"/>
      <c r="UFB981" s="26"/>
      <c r="UFC981" s="26"/>
      <c r="UFD981" s="26"/>
      <c r="UFE981" s="26"/>
      <c r="UFF981" s="26"/>
      <c r="UFG981" s="26"/>
      <c r="UFH981" s="26"/>
      <c r="UFI981" s="26"/>
      <c r="UFJ981" s="26"/>
      <c r="UFK981" s="26"/>
      <c r="UFL981" s="26"/>
      <c r="UFM981" s="26"/>
      <c r="UFN981" s="26"/>
      <c r="UFO981" s="26"/>
      <c r="UFP981" s="26"/>
      <c r="UFQ981" s="26"/>
      <c r="UFR981" s="26"/>
      <c r="UFS981" s="26"/>
      <c r="UFT981" s="26"/>
      <c r="UFU981" s="26"/>
      <c r="UFV981" s="26"/>
      <c r="UFW981" s="26"/>
      <c r="UFX981" s="26"/>
      <c r="UFY981" s="26"/>
      <c r="UFZ981" s="26"/>
      <c r="UGA981" s="26"/>
      <c r="UGB981" s="26"/>
      <c r="UGC981" s="26"/>
      <c r="UGD981" s="26"/>
      <c r="UGE981" s="26"/>
      <c r="UGF981" s="26"/>
      <c r="UGG981" s="26"/>
      <c r="UGH981" s="26"/>
      <c r="UGI981" s="26"/>
      <c r="UGJ981" s="26"/>
      <c r="UGK981" s="26"/>
      <c r="UGL981" s="26"/>
      <c r="UGM981" s="26"/>
      <c r="UGN981" s="26"/>
      <c r="UGO981" s="26"/>
      <c r="UGP981" s="26"/>
      <c r="UGQ981" s="26"/>
      <c r="UGR981" s="26"/>
      <c r="UGS981" s="26"/>
      <c r="UGT981" s="26"/>
      <c r="UGU981" s="26"/>
      <c r="UGV981" s="26"/>
      <c r="UGW981" s="26"/>
      <c r="UGX981" s="26"/>
      <c r="UGY981" s="26"/>
      <c r="UGZ981" s="26"/>
      <c r="UHA981" s="26"/>
      <c r="UHB981" s="26"/>
      <c r="UHC981" s="26"/>
      <c r="UHD981" s="26"/>
      <c r="UHE981" s="26"/>
      <c r="UHF981" s="26"/>
      <c r="UHG981" s="26"/>
      <c r="UHH981" s="26"/>
      <c r="UHI981" s="26"/>
      <c r="UHJ981" s="26"/>
      <c r="UHK981" s="26"/>
      <c r="UHL981" s="26"/>
      <c r="UHM981" s="26"/>
      <c r="UHN981" s="26"/>
      <c r="UHO981" s="26"/>
      <c r="UHP981" s="26"/>
      <c r="UHQ981" s="26"/>
      <c r="UHR981" s="26"/>
      <c r="UHS981" s="26"/>
      <c r="UHT981" s="26"/>
      <c r="UHU981" s="26"/>
      <c r="UHV981" s="26"/>
      <c r="UHW981" s="26"/>
      <c r="UHX981" s="26"/>
      <c r="UHY981" s="26"/>
      <c r="UHZ981" s="26"/>
      <c r="UIA981" s="26"/>
      <c r="UIB981" s="26"/>
      <c r="UIC981" s="26"/>
      <c r="UID981" s="26"/>
      <c r="UIE981" s="26"/>
      <c r="UIF981" s="26"/>
      <c r="UIG981" s="26"/>
      <c r="UIH981" s="26"/>
      <c r="UII981" s="26"/>
      <c r="UIJ981" s="26"/>
      <c r="UIK981" s="26"/>
      <c r="UIL981" s="26"/>
      <c r="UIM981" s="26"/>
      <c r="UIN981" s="26"/>
      <c r="UIO981" s="26"/>
      <c r="UIP981" s="26"/>
      <c r="UIQ981" s="26"/>
      <c r="UIR981" s="26"/>
      <c r="UIS981" s="26"/>
      <c r="UIT981" s="26"/>
      <c r="UIU981" s="26"/>
      <c r="UIV981" s="26"/>
      <c r="UIW981" s="26"/>
      <c r="UIX981" s="26"/>
      <c r="UIY981" s="26"/>
      <c r="UIZ981" s="26"/>
      <c r="UJA981" s="26"/>
      <c r="UJB981" s="26"/>
      <c r="UJC981" s="26"/>
      <c r="UJD981" s="26"/>
      <c r="UJE981" s="26"/>
      <c r="UJF981" s="26"/>
      <c r="UJG981" s="26"/>
      <c r="UJH981" s="26"/>
      <c r="UJI981" s="26"/>
      <c r="UJJ981" s="26"/>
      <c r="UJK981" s="26"/>
      <c r="UJL981" s="26"/>
      <c r="UJM981" s="26"/>
      <c r="UJN981" s="26"/>
      <c r="UJO981" s="26"/>
      <c r="UJP981" s="26"/>
      <c r="UJQ981" s="26"/>
      <c r="UJR981" s="26"/>
      <c r="UJS981" s="26"/>
      <c r="UJT981" s="26"/>
      <c r="UJU981" s="26"/>
      <c r="UJV981" s="26"/>
      <c r="UJW981" s="26"/>
      <c r="UJX981" s="26"/>
      <c r="UJY981" s="26"/>
      <c r="UJZ981" s="26"/>
      <c r="UKA981" s="26"/>
      <c r="UKB981" s="26"/>
      <c r="UKC981" s="26"/>
      <c r="UKD981" s="26"/>
      <c r="UKE981" s="26"/>
      <c r="UKF981" s="26"/>
      <c r="UKG981" s="26"/>
      <c r="UKH981" s="26"/>
      <c r="UKI981" s="26"/>
      <c r="UKJ981" s="26"/>
      <c r="UKK981" s="26"/>
      <c r="UKL981" s="26"/>
      <c r="UKM981" s="26"/>
      <c r="UKN981" s="26"/>
      <c r="UKO981" s="26"/>
      <c r="UKP981" s="26"/>
      <c r="UKQ981" s="26"/>
      <c r="UKR981" s="26"/>
      <c r="UKS981" s="26"/>
      <c r="UKT981" s="26"/>
      <c r="UKU981" s="26"/>
      <c r="UKV981" s="26"/>
      <c r="UKW981" s="26"/>
      <c r="UKX981" s="26"/>
      <c r="UKY981" s="26"/>
      <c r="UKZ981" s="26"/>
      <c r="ULA981" s="26"/>
      <c r="ULB981" s="26"/>
      <c r="ULC981" s="26"/>
      <c r="ULD981" s="26"/>
      <c r="ULE981" s="26"/>
      <c r="ULF981" s="26"/>
      <c r="ULG981" s="26"/>
      <c r="ULH981" s="26"/>
      <c r="ULI981" s="26"/>
      <c r="ULJ981" s="26"/>
      <c r="ULK981" s="26"/>
      <c r="ULL981" s="26"/>
      <c r="ULM981" s="26"/>
      <c r="ULN981" s="26"/>
      <c r="ULO981" s="26"/>
      <c r="ULP981" s="26"/>
      <c r="ULQ981" s="26"/>
      <c r="ULR981" s="26"/>
      <c r="ULS981" s="26"/>
      <c r="ULT981" s="26"/>
      <c r="ULU981" s="26"/>
      <c r="ULV981" s="26"/>
      <c r="ULW981" s="26"/>
      <c r="ULX981" s="26"/>
      <c r="ULY981" s="26"/>
      <c r="ULZ981" s="26"/>
      <c r="UMA981" s="26"/>
      <c r="UMB981" s="26"/>
      <c r="UMC981" s="26"/>
      <c r="UMD981" s="26"/>
      <c r="UME981" s="26"/>
      <c r="UMF981" s="26"/>
      <c r="UMG981" s="26"/>
      <c r="UMH981" s="26"/>
      <c r="UMI981" s="26"/>
      <c r="UMJ981" s="26"/>
      <c r="UMK981" s="26"/>
      <c r="UML981" s="26"/>
      <c r="UMM981" s="26"/>
      <c r="UMN981" s="26"/>
      <c r="UMO981" s="26"/>
      <c r="UMP981" s="26"/>
      <c r="UMQ981" s="26"/>
      <c r="UMR981" s="26"/>
      <c r="UMS981" s="26"/>
      <c r="UMT981" s="26"/>
      <c r="UMU981" s="26"/>
      <c r="UMV981" s="26"/>
      <c r="UMW981" s="26"/>
      <c r="UMX981" s="26"/>
      <c r="UMY981" s="26"/>
      <c r="UMZ981" s="26"/>
      <c r="UNA981" s="26"/>
      <c r="UNB981" s="26"/>
      <c r="UNC981" s="26"/>
      <c r="UND981" s="26"/>
      <c r="UNE981" s="26"/>
      <c r="UNF981" s="26"/>
      <c r="UNG981" s="26"/>
      <c r="UNH981" s="26"/>
      <c r="UNI981" s="26"/>
      <c r="UNJ981" s="26"/>
      <c r="UNK981" s="26"/>
      <c r="UNL981" s="26"/>
      <c r="UNM981" s="26"/>
      <c r="UNN981" s="26"/>
      <c r="UNO981" s="26"/>
      <c r="UNP981" s="26"/>
      <c r="UNQ981" s="26"/>
      <c r="UNR981" s="26"/>
      <c r="UNS981" s="26"/>
      <c r="UNT981" s="26"/>
      <c r="UNU981" s="26"/>
      <c r="UNV981" s="26"/>
      <c r="UNW981" s="26"/>
      <c r="UNX981" s="26"/>
      <c r="UNY981" s="26"/>
      <c r="UNZ981" s="26"/>
      <c r="UOA981" s="26"/>
      <c r="UOB981" s="26"/>
      <c r="UOC981" s="26"/>
      <c r="UOD981" s="26"/>
      <c r="UOE981" s="26"/>
      <c r="UOF981" s="26"/>
      <c r="UOG981" s="26"/>
      <c r="UOH981" s="26"/>
      <c r="UOI981" s="26"/>
      <c r="UOJ981" s="26"/>
      <c r="UOK981" s="26"/>
      <c r="UOL981" s="26"/>
      <c r="UOM981" s="26"/>
      <c r="UON981" s="26"/>
      <c r="UOO981" s="26"/>
      <c r="UOP981" s="26"/>
      <c r="UOQ981" s="26"/>
      <c r="UOR981" s="26"/>
      <c r="UOS981" s="26"/>
      <c r="UOT981" s="26"/>
      <c r="UOU981" s="26"/>
      <c r="UOV981" s="26"/>
      <c r="UOW981" s="26"/>
      <c r="UOX981" s="26"/>
      <c r="UOY981" s="26"/>
      <c r="UOZ981" s="26"/>
      <c r="UPA981" s="26"/>
      <c r="UPB981" s="26"/>
      <c r="UPC981" s="26"/>
      <c r="UPD981" s="26"/>
      <c r="UPE981" s="26"/>
      <c r="UPF981" s="26"/>
      <c r="UPG981" s="26"/>
      <c r="UPH981" s="26"/>
      <c r="UPI981" s="26"/>
      <c r="UPJ981" s="26"/>
      <c r="UPK981" s="26"/>
      <c r="UPL981" s="26"/>
      <c r="UPM981" s="26"/>
      <c r="UPN981" s="26"/>
      <c r="UPO981" s="26"/>
      <c r="UPP981" s="26"/>
      <c r="UPQ981" s="26"/>
      <c r="UPR981" s="26"/>
      <c r="UPS981" s="26"/>
      <c r="UPT981" s="26"/>
      <c r="UPU981" s="26"/>
      <c r="UPV981" s="26"/>
      <c r="UPW981" s="26"/>
      <c r="UPX981" s="26"/>
      <c r="UPY981" s="26"/>
      <c r="UPZ981" s="26"/>
      <c r="UQA981" s="26"/>
      <c r="UQB981" s="26"/>
      <c r="UQC981" s="26"/>
      <c r="UQD981" s="26"/>
      <c r="UQE981" s="26"/>
      <c r="UQF981" s="26"/>
      <c r="UQG981" s="26"/>
      <c r="UQH981" s="26"/>
      <c r="UQI981" s="26"/>
      <c r="UQJ981" s="26"/>
      <c r="UQK981" s="26"/>
      <c r="UQL981" s="26"/>
      <c r="UQM981" s="26"/>
      <c r="UQN981" s="26"/>
      <c r="UQO981" s="26"/>
      <c r="UQP981" s="26"/>
      <c r="UQQ981" s="26"/>
      <c r="UQR981" s="26"/>
      <c r="UQS981" s="26"/>
      <c r="UQT981" s="26"/>
      <c r="UQU981" s="26"/>
      <c r="UQV981" s="26"/>
      <c r="UQW981" s="26"/>
      <c r="UQX981" s="26"/>
      <c r="UQY981" s="26"/>
      <c r="UQZ981" s="26"/>
      <c r="URA981" s="26"/>
      <c r="URB981" s="26"/>
      <c r="URC981" s="26"/>
      <c r="URD981" s="26"/>
      <c r="URE981" s="26"/>
      <c r="URF981" s="26"/>
      <c r="URG981" s="26"/>
      <c r="URH981" s="26"/>
      <c r="URI981" s="26"/>
      <c r="URJ981" s="26"/>
      <c r="URK981" s="26"/>
      <c r="URL981" s="26"/>
      <c r="URM981" s="26"/>
      <c r="URN981" s="26"/>
      <c r="URO981" s="26"/>
      <c r="URP981" s="26"/>
      <c r="URQ981" s="26"/>
      <c r="URR981" s="26"/>
      <c r="URS981" s="26"/>
      <c r="URT981" s="26"/>
      <c r="URU981" s="26"/>
      <c r="URV981" s="26"/>
      <c r="URW981" s="26"/>
      <c r="URX981" s="26"/>
      <c r="URY981" s="26"/>
      <c r="URZ981" s="26"/>
      <c r="USA981" s="26"/>
      <c r="USB981" s="26"/>
      <c r="USC981" s="26"/>
      <c r="USD981" s="26"/>
      <c r="USE981" s="26"/>
      <c r="USF981" s="26"/>
      <c r="USG981" s="26"/>
      <c r="USH981" s="26"/>
      <c r="USI981" s="26"/>
      <c r="USJ981" s="26"/>
      <c r="USK981" s="26"/>
      <c r="USL981" s="26"/>
      <c r="USM981" s="26"/>
      <c r="USN981" s="26"/>
      <c r="USO981" s="26"/>
      <c r="USP981" s="26"/>
      <c r="USQ981" s="26"/>
      <c r="USR981" s="26"/>
      <c r="USS981" s="26"/>
      <c r="UST981" s="26"/>
      <c r="USU981" s="26"/>
      <c r="USV981" s="26"/>
      <c r="USW981" s="26"/>
      <c r="USX981" s="26"/>
      <c r="USY981" s="26"/>
      <c r="USZ981" s="26"/>
      <c r="UTA981" s="26"/>
      <c r="UTB981" s="26"/>
      <c r="UTC981" s="26"/>
      <c r="UTD981" s="26"/>
      <c r="UTE981" s="26"/>
      <c r="UTF981" s="26"/>
      <c r="UTG981" s="26"/>
      <c r="UTH981" s="26"/>
      <c r="UTI981" s="26"/>
      <c r="UTJ981" s="26"/>
      <c r="UTK981" s="26"/>
      <c r="UTL981" s="26"/>
      <c r="UTM981" s="26"/>
      <c r="UTN981" s="26"/>
      <c r="UTO981" s="26"/>
      <c r="UTP981" s="26"/>
      <c r="UTQ981" s="26"/>
      <c r="UTR981" s="26"/>
      <c r="UTS981" s="26"/>
      <c r="UTT981" s="26"/>
      <c r="UTU981" s="26"/>
      <c r="UTV981" s="26"/>
      <c r="UTW981" s="26"/>
      <c r="UTX981" s="26"/>
      <c r="UTY981" s="26"/>
      <c r="UTZ981" s="26"/>
      <c r="UUA981" s="26"/>
      <c r="UUB981" s="26"/>
      <c r="UUC981" s="26"/>
      <c r="UUD981" s="26"/>
      <c r="UUE981" s="26"/>
      <c r="UUF981" s="26"/>
      <c r="UUG981" s="26"/>
      <c r="UUH981" s="26"/>
      <c r="UUI981" s="26"/>
      <c r="UUJ981" s="26"/>
      <c r="UUK981" s="26"/>
      <c r="UUL981" s="26"/>
      <c r="UUM981" s="26"/>
      <c r="UUN981" s="26"/>
      <c r="UUO981" s="26"/>
      <c r="UUP981" s="26"/>
      <c r="UUQ981" s="26"/>
      <c r="UUR981" s="26"/>
      <c r="UUS981" s="26"/>
      <c r="UUT981" s="26"/>
      <c r="UUU981" s="26"/>
      <c r="UUV981" s="26"/>
      <c r="UUW981" s="26"/>
      <c r="UUX981" s="26"/>
      <c r="UUY981" s="26"/>
      <c r="UUZ981" s="26"/>
      <c r="UVA981" s="26"/>
      <c r="UVB981" s="26"/>
      <c r="UVC981" s="26"/>
      <c r="UVD981" s="26"/>
      <c r="UVE981" s="26"/>
      <c r="UVF981" s="26"/>
      <c r="UVG981" s="26"/>
      <c r="UVH981" s="26"/>
      <c r="UVI981" s="26"/>
      <c r="UVJ981" s="26"/>
      <c r="UVK981" s="26"/>
      <c r="UVL981" s="26"/>
      <c r="UVM981" s="26"/>
      <c r="UVN981" s="26"/>
      <c r="UVO981" s="26"/>
      <c r="UVP981" s="26"/>
      <c r="UVQ981" s="26"/>
      <c r="UVR981" s="26"/>
      <c r="UVS981" s="26"/>
      <c r="UVT981" s="26"/>
      <c r="UVU981" s="26"/>
      <c r="UVV981" s="26"/>
      <c r="UVW981" s="26"/>
      <c r="UVX981" s="26"/>
      <c r="UVY981" s="26"/>
      <c r="UVZ981" s="26"/>
      <c r="UWA981" s="26"/>
      <c r="UWB981" s="26"/>
      <c r="UWC981" s="26"/>
      <c r="UWD981" s="26"/>
      <c r="UWE981" s="26"/>
      <c r="UWF981" s="26"/>
      <c r="UWG981" s="26"/>
      <c r="UWH981" s="26"/>
      <c r="UWI981" s="26"/>
      <c r="UWJ981" s="26"/>
      <c r="UWK981" s="26"/>
      <c r="UWL981" s="26"/>
      <c r="UWM981" s="26"/>
      <c r="UWN981" s="26"/>
      <c r="UWO981" s="26"/>
      <c r="UWP981" s="26"/>
      <c r="UWQ981" s="26"/>
      <c r="UWR981" s="26"/>
      <c r="UWS981" s="26"/>
      <c r="UWT981" s="26"/>
      <c r="UWU981" s="26"/>
      <c r="UWV981" s="26"/>
      <c r="UWW981" s="26"/>
      <c r="UWX981" s="26"/>
      <c r="UWY981" s="26"/>
      <c r="UWZ981" s="26"/>
      <c r="UXA981" s="26"/>
      <c r="UXB981" s="26"/>
      <c r="UXC981" s="26"/>
      <c r="UXD981" s="26"/>
      <c r="UXE981" s="26"/>
      <c r="UXF981" s="26"/>
      <c r="UXG981" s="26"/>
      <c r="UXH981" s="26"/>
      <c r="UXI981" s="26"/>
      <c r="UXJ981" s="26"/>
      <c r="UXK981" s="26"/>
      <c r="UXL981" s="26"/>
      <c r="UXM981" s="26"/>
      <c r="UXN981" s="26"/>
      <c r="UXO981" s="26"/>
      <c r="UXP981" s="26"/>
      <c r="UXQ981" s="26"/>
      <c r="UXR981" s="26"/>
      <c r="UXS981" s="26"/>
      <c r="UXT981" s="26"/>
      <c r="UXU981" s="26"/>
      <c r="UXV981" s="26"/>
      <c r="UXW981" s="26"/>
      <c r="UXX981" s="26"/>
      <c r="UXY981" s="26"/>
      <c r="UXZ981" s="26"/>
      <c r="UYA981" s="26"/>
      <c r="UYB981" s="26"/>
      <c r="UYC981" s="26"/>
      <c r="UYD981" s="26"/>
      <c r="UYE981" s="26"/>
      <c r="UYF981" s="26"/>
      <c r="UYG981" s="26"/>
      <c r="UYH981" s="26"/>
      <c r="UYI981" s="26"/>
      <c r="UYJ981" s="26"/>
      <c r="UYK981" s="26"/>
      <c r="UYL981" s="26"/>
      <c r="UYM981" s="26"/>
      <c r="UYN981" s="26"/>
      <c r="UYO981" s="26"/>
      <c r="UYP981" s="26"/>
      <c r="UYQ981" s="26"/>
      <c r="UYR981" s="26"/>
      <c r="UYS981" s="26"/>
      <c r="UYT981" s="26"/>
      <c r="UYU981" s="26"/>
      <c r="UYV981" s="26"/>
      <c r="UYW981" s="26"/>
      <c r="UYX981" s="26"/>
      <c r="UYY981" s="26"/>
      <c r="UYZ981" s="26"/>
      <c r="UZA981" s="26"/>
      <c r="UZB981" s="26"/>
      <c r="UZC981" s="26"/>
      <c r="UZD981" s="26"/>
      <c r="UZE981" s="26"/>
      <c r="UZF981" s="26"/>
      <c r="UZG981" s="26"/>
      <c r="UZH981" s="26"/>
      <c r="UZI981" s="26"/>
      <c r="UZJ981" s="26"/>
      <c r="UZK981" s="26"/>
      <c r="UZL981" s="26"/>
      <c r="UZM981" s="26"/>
      <c r="UZN981" s="26"/>
      <c r="UZO981" s="26"/>
      <c r="UZP981" s="26"/>
      <c r="UZQ981" s="26"/>
      <c r="UZR981" s="26"/>
      <c r="UZS981" s="26"/>
      <c r="UZT981" s="26"/>
      <c r="UZU981" s="26"/>
      <c r="UZV981" s="26"/>
      <c r="UZW981" s="26"/>
      <c r="UZX981" s="26"/>
      <c r="UZY981" s="26"/>
      <c r="UZZ981" s="26"/>
      <c r="VAA981" s="26"/>
      <c r="VAB981" s="26"/>
      <c r="VAC981" s="26"/>
      <c r="VAD981" s="26"/>
      <c r="VAE981" s="26"/>
      <c r="VAF981" s="26"/>
      <c r="VAG981" s="26"/>
      <c r="VAH981" s="26"/>
      <c r="VAI981" s="26"/>
      <c r="VAJ981" s="26"/>
      <c r="VAK981" s="26"/>
      <c r="VAL981" s="26"/>
      <c r="VAM981" s="26"/>
      <c r="VAN981" s="26"/>
      <c r="VAO981" s="26"/>
      <c r="VAP981" s="26"/>
      <c r="VAQ981" s="26"/>
      <c r="VAR981" s="26"/>
      <c r="VAS981" s="26"/>
      <c r="VAT981" s="26"/>
      <c r="VAU981" s="26"/>
      <c r="VAV981" s="26"/>
      <c r="VAW981" s="26"/>
      <c r="VAX981" s="26"/>
      <c r="VAY981" s="26"/>
      <c r="VAZ981" s="26"/>
      <c r="VBA981" s="26"/>
      <c r="VBB981" s="26"/>
      <c r="VBC981" s="26"/>
      <c r="VBD981" s="26"/>
      <c r="VBE981" s="26"/>
      <c r="VBF981" s="26"/>
      <c r="VBG981" s="26"/>
      <c r="VBH981" s="26"/>
      <c r="VBI981" s="26"/>
      <c r="VBJ981" s="26"/>
      <c r="VBK981" s="26"/>
      <c r="VBL981" s="26"/>
      <c r="VBM981" s="26"/>
      <c r="VBN981" s="26"/>
      <c r="VBO981" s="26"/>
      <c r="VBP981" s="26"/>
      <c r="VBQ981" s="26"/>
      <c r="VBR981" s="26"/>
      <c r="VBS981" s="26"/>
      <c r="VBT981" s="26"/>
      <c r="VBU981" s="26"/>
      <c r="VBV981" s="26"/>
      <c r="VBW981" s="26"/>
      <c r="VBX981" s="26"/>
      <c r="VBY981" s="26"/>
      <c r="VBZ981" s="26"/>
      <c r="VCA981" s="26"/>
      <c r="VCB981" s="26"/>
      <c r="VCC981" s="26"/>
      <c r="VCD981" s="26"/>
      <c r="VCE981" s="26"/>
      <c r="VCF981" s="26"/>
      <c r="VCG981" s="26"/>
      <c r="VCH981" s="26"/>
      <c r="VCI981" s="26"/>
      <c r="VCJ981" s="26"/>
      <c r="VCK981" s="26"/>
      <c r="VCL981" s="26"/>
      <c r="VCM981" s="26"/>
      <c r="VCN981" s="26"/>
      <c r="VCO981" s="26"/>
      <c r="VCP981" s="26"/>
      <c r="VCQ981" s="26"/>
      <c r="VCR981" s="26"/>
      <c r="VCS981" s="26"/>
      <c r="VCT981" s="26"/>
      <c r="VCU981" s="26"/>
      <c r="VCV981" s="26"/>
      <c r="VCW981" s="26"/>
      <c r="VCX981" s="26"/>
      <c r="VCY981" s="26"/>
      <c r="VCZ981" s="26"/>
      <c r="VDA981" s="26"/>
      <c r="VDB981" s="26"/>
      <c r="VDC981" s="26"/>
      <c r="VDD981" s="26"/>
      <c r="VDE981" s="26"/>
      <c r="VDF981" s="26"/>
      <c r="VDG981" s="26"/>
      <c r="VDH981" s="26"/>
      <c r="VDI981" s="26"/>
      <c r="VDJ981" s="26"/>
      <c r="VDK981" s="26"/>
      <c r="VDL981" s="26"/>
      <c r="VDM981" s="26"/>
      <c r="VDN981" s="26"/>
      <c r="VDO981" s="26"/>
      <c r="VDP981" s="26"/>
      <c r="VDQ981" s="26"/>
      <c r="VDR981" s="26"/>
      <c r="VDS981" s="26"/>
      <c r="VDT981" s="26"/>
      <c r="VDU981" s="26"/>
      <c r="VDV981" s="26"/>
      <c r="VDW981" s="26"/>
      <c r="VDX981" s="26"/>
      <c r="VDY981" s="26"/>
      <c r="VDZ981" s="26"/>
      <c r="VEA981" s="26"/>
      <c r="VEB981" s="26"/>
      <c r="VEC981" s="26"/>
      <c r="VED981" s="26"/>
      <c r="VEE981" s="26"/>
      <c r="VEF981" s="26"/>
      <c r="VEG981" s="26"/>
      <c r="VEH981" s="26"/>
      <c r="VEI981" s="26"/>
      <c r="VEJ981" s="26"/>
      <c r="VEK981" s="26"/>
      <c r="VEL981" s="26"/>
      <c r="VEM981" s="26"/>
      <c r="VEN981" s="26"/>
      <c r="VEO981" s="26"/>
      <c r="VEP981" s="26"/>
      <c r="VEQ981" s="26"/>
      <c r="VER981" s="26"/>
      <c r="VES981" s="26"/>
      <c r="VET981" s="26"/>
      <c r="VEU981" s="26"/>
      <c r="VEV981" s="26"/>
      <c r="VEW981" s="26"/>
      <c r="VEX981" s="26"/>
      <c r="VEY981" s="26"/>
      <c r="VEZ981" s="26"/>
      <c r="VFA981" s="26"/>
      <c r="VFB981" s="26"/>
      <c r="VFC981" s="26"/>
      <c r="VFD981" s="26"/>
      <c r="VFE981" s="26"/>
      <c r="VFF981" s="26"/>
      <c r="VFG981" s="26"/>
      <c r="VFH981" s="26"/>
      <c r="VFI981" s="26"/>
      <c r="VFJ981" s="26"/>
      <c r="VFK981" s="26"/>
      <c r="VFL981" s="26"/>
      <c r="VFM981" s="26"/>
      <c r="VFN981" s="26"/>
      <c r="VFO981" s="26"/>
      <c r="VFP981" s="26"/>
      <c r="VFQ981" s="26"/>
      <c r="VFR981" s="26"/>
      <c r="VFS981" s="26"/>
      <c r="VFT981" s="26"/>
      <c r="VFU981" s="26"/>
      <c r="VFV981" s="26"/>
      <c r="VFW981" s="26"/>
      <c r="VFX981" s="26"/>
      <c r="VFY981" s="26"/>
      <c r="VFZ981" s="26"/>
      <c r="VGA981" s="26"/>
      <c r="VGB981" s="26"/>
      <c r="VGC981" s="26"/>
      <c r="VGD981" s="26"/>
      <c r="VGE981" s="26"/>
      <c r="VGF981" s="26"/>
      <c r="VGG981" s="26"/>
      <c r="VGH981" s="26"/>
      <c r="VGI981" s="26"/>
      <c r="VGJ981" s="26"/>
      <c r="VGK981" s="26"/>
      <c r="VGL981" s="26"/>
      <c r="VGM981" s="26"/>
      <c r="VGN981" s="26"/>
      <c r="VGO981" s="26"/>
      <c r="VGP981" s="26"/>
      <c r="VGQ981" s="26"/>
      <c r="VGR981" s="26"/>
      <c r="VGS981" s="26"/>
      <c r="VGT981" s="26"/>
      <c r="VGU981" s="26"/>
      <c r="VGV981" s="26"/>
      <c r="VGW981" s="26"/>
      <c r="VGX981" s="26"/>
      <c r="VGY981" s="26"/>
      <c r="VGZ981" s="26"/>
      <c r="VHA981" s="26"/>
      <c r="VHB981" s="26"/>
      <c r="VHC981" s="26"/>
      <c r="VHD981" s="26"/>
      <c r="VHE981" s="26"/>
      <c r="VHF981" s="26"/>
      <c r="VHG981" s="26"/>
      <c r="VHH981" s="26"/>
      <c r="VHI981" s="26"/>
      <c r="VHJ981" s="26"/>
      <c r="VHK981" s="26"/>
      <c r="VHL981" s="26"/>
      <c r="VHM981" s="26"/>
      <c r="VHN981" s="26"/>
      <c r="VHO981" s="26"/>
      <c r="VHP981" s="26"/>
      <c r="VHQ981" s="26"/>
      <c r="VHR981" s="26"/>
      <c r="VHS981" s="26"/>
      <c r="VHT981" s="26"/>
      <c r="VHU981" s="26"/>
      <c r="VHV981" s="26"/>
      <c r="VHW981" s="26"/>
      <c r="VHX981" s="26"/>
      <c r="VHY981" s="26"/>
      <c r="VHZ981" s="26"/>
      <c r="VIA981" s="26"/>
      <c r="VIB981" s="26"/>
      <c r="VIC981" s="26"/>
      <c r="VID981" s="26"/>
      <c r="VIE981" s="26"/>
      <c r="VIF981" s="26"/>
      <c r="VIG981" s="26"/>
      <c r="VIH981" s="26"/>
      <c r="VII981" s="26"/>
      <c r="VIJ981" s="26"/>
      <c r="VIK981" s="26"/>
      <c r="VIL981" s="26"/>
      <c r="VIM981" s="26"/>
      <c r="VIN981" s="26"/>
      <c r="VIO981" s="26"/>
      <c r="VIP981" s="26"/>
      <c r="VIQ981" s="26"/>
      <c r="VIR981" s="26"/>
      <c r="VIS981" s="26"/>
      <c r="VIT981" s="26"/>
      <c r="VIU981" s="26"/>
      <c r="VIV981" s="26"/>
      <c r="VIW981" s="26"/>
      <c r="VIX981" s="26"/>
      <c r="VIY981" s="26"/>
      <c r="VIZ981" s="26"/>
      <c r="VJA981" s="26"/>
      <c r="VJB981" s="26"/>
      <c r="VJC981" s="26"/>
      <c r="VJD981" s="26"/>
      <c r="VJE981" s="26"/>
      <c r="VJF981" s="26"/>
      <c r="VJG981" s="26"/>
      <c r="VJH981" s="26"/>
      <c r="VJI981" s="26"/>
      <c r="VJJ981" s="26"/>
      <c r="VJK981" s="26"/>
      <c r="VJL981" s="26"/>
      <c r="VJM981" s="26"/>
      <c r="VJN981" s="26"/>
      <c r="VJO981" s="26"/>
      <c r="VJP981" s="26"/>
      <c r="VJQ981" s="26"/>
      <c r="VJR981" s="26"/>
      <c r="VJS981" s="26"/>
      <c r="VJT981" s="26"/>
      <c r="VJU981" s="26"/>
      <c r="VJV981" s="26"/>
      <c r="VJW981" s="26"/>
      <c r="VJX981" s="26"/>
      <c r="VJY981" s="26"/>
      <c r="VJZ981" s="26"/>
      <c r="VKA981" s="26"/>
      <c r="VKB981" s="26"/>
      <c r="VKC981" s="26"/>
      <c r="VKD981" s="26"/>
      <c r="VKE981" s="26"/>
      <c r="VKF981" s="26"/>
      <c r="VKG981" s="26"/>
      <c r="VKH981" s="26"/>
      <c r="VKI981" s="26"/>
      <c r="VKJ981" s="26"/>
      <c r="VKK981" s="26"/>
      <c r="VKL981" s="26"/>
      <c r="VKM981" s="26"/>
      <c r="VKN981" s="26"/>
      <c r="VKO981" s="26"/>
      <c r="VKP981" s="26"/>
      <c r="VKQ981" s="26"/>
      <c r="VKR981" s="26"/>
      <c r="VKS981" s="26"/>
      <c r="VKT981" s="26"/>
      <c r="VKU981" s="26"/>
      <c r="VKV981" s="26"/>
      <c r="VKW981" s="26"/>
      <c r="VKX981" s="26"/>
      <c r="VKY981" s="26"/>
      <c r="VKZ981" s="26"/>
      <c r="VLA981" s="26"/>
      <c r="VLB981" s="26"/>
      <c r="VLC981" s="26"/>
      <c r="VLD981" s="26"/>
      <c r="VLE981" s="26"/>
      <c r="VLF981" s="26"/>
      <c r="VLG981" s="26"/>
      <c r="VLH981" s="26"/>
      <c r="VLI981" s="26"/>
      <c r="VLJ981" s="26"/>
      <c r="VLK981" s="26"/>
      <c r="VLL981" s="26"/>
      <c r="VLM981" s="26"/>
      <c r="VLN981" s="26"/>
      <c r="VLO981" s="26"/>
      <c r="VLP981" s="26"/>
      <c r="VLQ981" s="26"/>
      <c r="VLR981" s="26"/>
      <c r="VLS981" s="26"/>
      <c r="VLT981" s="26"/>
      <c r="VLU981" s="26"/>
      <c r="VLV981" s="26"/>
      <c r="VLW981" s="26"/>
      <c r="VLX981" s="26"/>
      <c r="VLY981" s="26"/>
      <c r="VLZ981" s="26"/>
      <c r="VMA981" s="26"/>
      <c r="VMB981" s="26"/>
      <c r="VMC981" s="26"/>
      <c r="VMD981" s="26"/>
      <c r="VME981" s="26"/>
      <c r="VMF981" s="26"/>
      <c r="VMG981" s="26"/>
      <c r="VMH981" s="26"/>
      <c r="VMI981" s="26"/>
      <c r="VMJ981" s="26"/>
      <c r="VMK981" s="26"/>
      <c r="VML981" s="26"/>
      <c r="VMM981" s="26"/>
      <c r="VMN981" s="26"/>
      <c r="VMO981" s="26"/>
      <c r="VMP981" s="26"/>
      <c r="VMQ981" s="26"/>
      <c r="VMR981" s="26"/>
      <c r="VMS981" s="26"/>
      <c r="VMT981" s="26"/>
      <c r="VMU981" s="26"/>
      <c r="VMV981" s="26"/>
      <c r="VMW981" s="26"/>
      <c r="VMX981" s="26"/>
      <c r="VMY981" s="26"/>
      <c r="VMZ981" s="26"/>
      <c r="VNA981" s="26"/>
      <c r="VNB981" s="26"/>
      <c r="VNC981" s="26"/>
      <c r="VND981" s="26"/>
      <c r="VNE981" s="26"/>
      <c r="VNF981" s="26"/>
      <c r="VNG981" s="26"/>
      <c r="VNH981" s="26"/>
      <c r="VNI981" s="26"/>
      <c r="VNJ981" s="26"/>
      <c r="VNK981" s="26"/>
      <c r="VNL981" s="26"/>
      <c r="VNM981" s="26"/>
      <c r="VNN981" s="26"/>
      <c r="VNO981" s="26"/>
      <c r="VNP981" s="26"/>
      <c r="VNQ981" s="26"/>
      <c r="VNR981" s="26"/>
      <c r="VNS981" s="26"/>
      <c r="VNT981" s="26"/>
      <c r="VNU981" s="26"/>
      <c r="VNV981" s="26"/>
      <c r="VNW981" s="26"/>
      <c r="VNX981" s="26"/>
      <c r="VNY981" s="26"/>
      <c r="VNZ981" s="26"/>
      <c r="VOA981" s="26"/>
      <c r="VOB981" s="26"/>
      <c r="VOC981" s="26"/>
      <c r="VOD981" s="26"/>
      <c r="VOE981" s="26"/>
      <c r="VOF981" s="26"/>
      <c r="VOG981" s="26"/>
      <c r="VOH981" s="26"/>
      <c r="VOI981" s="26"/>
      <c r="VOJ981" s="26"/>
      <c r="VOK981" s="26"/>
      <c r="VOL981" s="26"/>
      <c r="VOM981" s="26"/>
      <c r="VON981" s="26"/>
      <c r="VOO981" s="26"/>
      <c r="VOP981" s="26"/>
      <c r="VOQ981" s="26"/>
      <c r="VOR981" s="26"/>
      <c r="VOS981" s="26"/>
      <c r="VOT981" s="26"/>
      <c r="VOU981" s="26"/>
      <c r="VOV981" s="26"/>
      <c r="VOW981" s="26"/>
      <c r="VOX981" s="26"/>
      <c r="VOY981" s="26"/>
      <c r="VOZ981" s="26"/>
      <c r="VPA981" s="26"/>
      <c r="VPB981" s="26"/>
      <c r="VPC981" s="26"/>
      <c r="VPD981" s="26"/>
      <c r="VPE981" s="26"/>
      <c r="VPF981" s="26"/>
      <c r="VPG981" s="26"/>
      <c r="VPH981" s="26"/>
      <c r="VPI981" s="26"/>
      <c r="VPJ981" s="26"/>
      <c r="VPK981" s="26"/>
      <c r="VPL981" s="26"/>
      <c r="VPM981" s="26"/>
      <c r="VPN981" s="26"/>
      <c r="VPO981" s="26"/>
      <c r="VPP981" s="26"/>
      <c r="VPQ981" s="26"/>
      <c r="VPR981" s="26"/>
      <c r="VPS981" s="26"/>
      <c r="VPT981" s="26"/>
      <c r="VPU981" s="26"/>
      <c r="VPV981" s="26"/>
      <c r="VPW981" s="26"/>
      <c r="VPX981" s="26"/>
      <c r="VPY981" s="26"/>
      <c r="VPZ981" s="26"/>
      <c r="VQA981" s="26"/>
      <c r="VQB981" s="26"/>
      <c r="VQC981" s="26"/>
      <c r="VQD981" s="26"/>
      <c r="VQE981" s="26"/>
      <c r="VQF981" s="26"/>
      <c r="VQG981" s="26"/>
      <c r="VQH981" s="26"/>
      <c r="VQI981" s="26"/>
      <c r="VQJ981" s="26"/>
      <c r="VQK981" s="26"/>
      <c r="VQL981" s="26"/>
      <c r="VQM981" s="26"/>
      <c r="VQN981" s="26"/>
      <c r="VQO981" s="26"/>
      <c r="VQP981" s="26"/>
      <c r="VQQ981" s="26"/>
      <c r="VQR981" s="26"/>
      <c r="VQS981" s="26"/>
      <c r="VQT981" s="26"/>
      <c r="VQU981" s="26"/>
      <c r="VQV981" s="26"/>
      <c r="VQW981" s="26"/>
      <c r="VQX981" s="26"/>
      <c r="VQY981" s="26"/>
      <c r="VQZ981" s="26"/>
      <c r="VRA981" s="26"/>
      <c r="VRB981" s="26"/>
      <c r="VRC981" s="26"/>
      <c r="VRD981" s="26"/>
      <c r="VRE981" s="26"/>
      <c r="VRF981" s="26"/>
      <c r="VRG981" s="26"/>
      <c r="VRH981" s="26"/>
      <c r="VRI981" s="26"/>
      <c r="VRJ981" s="26"/>
      <c r="VRK981" s="26"/>
      <c r="VRL981" s="26"/>
      <c r="VRM981" s="26"/>
      <c r="VRN981" s="26"/>
      <c r="VRO981" s="26"/>
      <c r="VRP981" s="26"/>
      <c r="VRQ981" s="26"/>
      <c r="VRR981" s="26"/>
      <c r="VRS981" s="26"/>
      <c r="VRT981" s="26"/>
      <c r="VRU981" s="26"/>
      <c r="VRV981" s="26"/>
      <c r="VRW981" s="26"/>
      <c r="VRX981" s="26"/>
      <c r="VRY981" s="26"/>
      <c r="VRZ981" s="26"/>
      <c r="VSA981" s="26"/>
      <c r="VSB981" s="26"/>
      <c r="VSC981" s="26"/>
      <c r="VSD981" s="26"/>
      <c r="VSE981" s="26"/>
      <c r="VSF981" s="26"/>
      <c r="VSG981" s="26"/>
      <c r="VSH981" s="26"/>
      <c r="VSI981" s="26"/>
      <c r="VSJ981" s="26"/>
      <c r="VSK981" s="26"/>
      <c r="VSL981" s="26"/>
      <c r="VSM981" s="26"/>
      <c r="VSN981" s="26"/>
      <c r="VSO981" s="26"/>
      <c r="VSP981" s="26"/>
      <c r="VSQ981" s="26"/>
      <c r="VSR981" s="26"/>
      <c r="VSS981" s="26"/>
      <c r="VST981" s="26"/>
      <c r="VSU981" s="26"/>
      <c r="VSV981" s="26"/>
      <c r="VSW981" s="26"/>
      <c r="VSX981" s="26"/>
      <c r="VSY981" s="26"/>
      <c r="VSZ981" s="26"/>
      <c r="VTA981" s="26"/>
      <c r="VTB981" s="26"/>
      <c r="VTC981" s="26"/>
      <c r="VTD981" s="26"/>
      <c r="VTE981" s="26"/>
      <c r="VTF981" s="26"/>
      <c r="VTG981" s="26"/>
      <c r="VTH981" s="26"/>
      <c r="VTI981" s="26"/>
      <c r="VTJ981" s="26"/>
      <c r="VTK981" s="26"/>
      <c r="VTL981" s="26"/>
      <c r="VTM981" s="26"/>
      <c r="VTN981" s="26"/>
      <c r="VTO981" s="26"/>
      <c r="VTP981" s="26"/>
      <c r="VTQ981" s="26"/>
      <c r="VTR981" s="26"/>
      <c r="VTS981" s="26"/>
      <c r="VTT981" s="26"/>
      <c r="VTU981" s="26"/>
      <c r="VTV981" s="26"/>
      <c r="VTW981" s="26"/>
      <c r="VTX981" s="26"/>
      <c r="VTY981" s="26"/>
      <c r="VTZ981" s="26"/>
      <c r="VUA981" s="26"/>
      <c r="VUB981" s="26"/>
      <c r="VUC981" s="26"/>
      <c r="VUD981" s="26"/>
      <c r="VUE981" s="26"/>
      <c r="VUF981" s="26"/>
      <c r="VUG981" s="26"/>
      <c r="VUH981" s="26"/>
      <c r="VUI981" s="26"/>
      <c r="VUJ981" s="26"/>
      <c r="VUK981" s="26"/>
      <c r="VUL981" s="26"/>
      <c r="VUM981" s="26"/>
      <c r="VUN981" s="26"/>
      <c r="VUO981" s="26"/>
      <c r="VUP981" s="26"/>
      <c r="VUQ981" s="26"/>
      <c r="VUR981" s="26"/>
      <c r="VUS981" s="26"/>
      <c r="VUT981" s="26"/>
      <c r="VUU981" s="26"/>
      <c r="VUV981" s="26"/>
      <c r="VUW981" s="26"/>
      <c r="VUX981" s="26"/>
      <c r="VUY981" s="26"/>
      <c r="VUZ981" s="26"/>
      <c r="VVA981" s="26"/>
      <c r="VVB981" s="26"/>
      <c r="VVC981" s="26"/>
      <c r="VVD981" s="26"/>
      <c r="VVE981" s="26"/>
      <c r="VVF981" s="26"/>
      <c r="VVG981" s="26"/>
      <c r="VVH981" s="26"/>
      <c r="VVI981" s="26"/>
      <c r="VVJ981" s="26"/>
      <c r="VVK981" s="26"/>
      <c r="VVL981" s="26"/>
      <c r="VVM981" s="26"/>
      <c r="VVN981" s="26"/>
      <c r="VVO981" s="26"/>
      <c r="VVP981" s="26"/>
      <c r="VVQ981" s="26"/>
      <c r="VVR981" s="26"/>
      <c r="VVS981" s="26"/>
      <c r="VVT981" s="26"/>
      <c r="VVU981" s="26"/>
      <c r="VVV981" s="26"/>
      <c r="VVW981" s="26"/>
      <c r="VVX981" s="26"/>
      <c r="VVY981" s="26"/>
      <c r="VVZ981" s="26"/>
      <c r="VWA981" s="26"/>
      <c r="VWB981" s="26"/>
      <c r="VWC981" s="26"/>
      <c r="VWD981" s="26"/>
      <c r="VWE981" s="26"/>
      <c r="VWF981" s="26"/>
      <c r="VWG981" s="26"/>
      <c r="VWH981" s="26"/>
      <c r="VWI981" s="26"/>
      <c r="VWJ981" s="26"/>
      <c r="VWK981" s="26"/>
      <c r="VWL981" s="26"/>
      <c r="VWM981" s="26"/>
      <c r="VWN981" s="26"/>
      <c r="VWO981" s="26"/>
      <c r="VWP981" s="26"/>
      <c r="VWQ981" s="26"/>
      <c r="VWR981" s="26"/>
      <c r="VWS981" s="26"/>
      <c r="VWT981" s="26"/>
      <c r="VWU981" s="26"/>
      <c r="VWV981" s="26"/>
      <c r="VWW981" s="26"/>
      <c r="VWX981" s="26"/>
      <c r="VWY981" s="26"/>
      <c r="VWZ981" s="26"/>
      <c r="VXA981" s="26"/>
      <c r="VXB981" s="26"/>
      <c r="VXC981" s="26"/>
      <c r="VXD981" s="26"/>
      <c r="VXE981" s="26"/>
      <c r="VXF981" s="26"/>
      <c r="VXG981" s="26"/>
      <c r="VXH981" s="26"/>
      <c r="VXI981" s="26"/>
      <c r="VXJ981" s="26"/>
      <c r="VXK981" s="26"/>
      <c r="VXL981" s="26"/>
      <c r="VXM981" s="26"/>
      <c r="VXN981" s="26"/>
      <c r="VXO981" s="26"/>
      <c r="VXP981" s="26"/>
      <c r="VXQ981" s="26"/>
      <c r="VXR981" s="26"/>
      <c r="VXS981" s="26"/>
      <c r="VXT981" s="26"/>
      <c r="VXU981" s="26"/>
      <c r="VXV981" s="26"/>
      <c r="VXW981" s="26"/>
      <c r="VXX981" s="26"/>
      <c r="VXY981" s="26"/>
      <c r="VXZ981" s="26"/>
      <c r="VYA981" s="26"/>
      <c r="VYB981" s="26"/>
      <c r="VYC981" s="26"/>
      <c r="VYD981" s="26"/>
      <c r="VYE981" s="26"/>
      <c r="VYF981" s="26"/>
      <c r="VYG981" s="26"/>
      <c r="VYH981" s="26"/>
      <c r="VYI981" s="26"/>
      <c r="VYJ981" s="26"/>
      <c r="VYK981" s="26"/>
      <c r="VYL981" s="26"/>
      <c r="VYM981" s="26"/>
      <c r="VYN981" s="26"/>
      <c r="VYO981" s="26"/>
      <c r="VYP981" s="26"/>
      <c r="VYQ981" s="26"/>
      <c r="VYR981" s="26"/>
      <c r="VYS981" s="26"/>
      <c r="VYT981" s="26"/>
      <c r="VYU981" s="26"/>
      <c r="VYV981" s="26"/>
      <c r="VYW981" s="26"/>
      <c r="VYX981" s="26"/>
      <c r="VYY981" s="26"/>
      <c r="VYZ981" s="26"/>
      <c r="VZA981" s="26"/>
      <c r="VZB981" s="26"/>
      <c r="VZC981" s="26"/>
      <c r="VZD981" s="26"/>
      <c r="VZE981" s="26"/>
      <c r="VZF981" s="26"/>
      <c r="VZG981" s="26"/>
      <c r="VZH981" s="26"/>
      <c r="VZI981" s="26"/>
      <c r="VZJ981" s="26"/>
      <c r="VZK981" s="26"/>
      <c r="VZL981" s="26"/>
      <c r="VZM981" s="26"/>
      <c r="VZN981" s="26"/>
      <c r="VZO981" s="26"/>
      <c r="VZP981" s="26"/>
      <c r="VZQ981" s="26"/>
      <c r="VZR981" s="26"/>
      <c r="VZS981" s="26"/>
      <c r="VZT981" s="26"/>
      <c r="VZU981" s="26"/>
      <c r="VZV981" s="26"/>
      <c r="VZW981" s="26"/>
      <c r="VZX981" s="26"/>
      <c r="VZY981" s="26"/>
      <c r="VZZ981" s="26"/>
      <c r="WAA981" s="26"/>
      <c r="WAB981" s="26"/>
      <c r="WAC981" s="26"/>
      <c r="WAD981" s="26"/>
      <c r="WAE981" s="26"/>
      <c r="WAF981" s="26"/>
      <c r="WAG981" s="26"/>
      <c r="WAH981" s="26"/>
      <c r="WAI981" s="26"/>
      <c r="WAJ981" s="26"/>
      <c r="WAK981" s="26"/>
      <c r="WAL981" s="26"/>
      <c r="WAM981" s="26"/>
      <c r="WAN981" s="26"/>
      <c r="WAO981" s="26"/>
      <c r="WAP981" s="26"/>
      <c r="WAQ981" s="26"/>
      <c r="WAR981" s="26"/>
      <c r="WAS981" s="26"/>
      <c r="WAT981" s="26"/>
      <c r="WAU981" s="26"/>
      <c r="WAV981" s="26"/>
      <c r="WAW981" s="26"/>
      <c r="WAX981" s="26"/>
      <c r="WAY981" s="26"/>
      <c r="WAZ981" s="26"/>
      <c r="WBA981" s="26"/>
      <c r="WBB981" s="26"/>
      <c r="WBC981" s="26"/>
      <c r="WBD981" s="26"/>
      <c r="WBE981" s="26"/>
      <c r="WBF981" s="26"/>
      <c r="WBG981" s="26"/>
      <c r="WBH981" s="26"/>
      <c r="WBI981" s="26"/>
      <c r="WBJ981" s="26"/>
      <c r="WBK981" s="26"/>
      <c r="WBL981" s="26"/>
      <c r="WBM981" s="26"/>
      <c r="WBN981" s="26"/>
      <c r="WBO981" s="26"/>
      <c r="WBP981" s="26"/>
      <c r="WBQ981" s="26"/>
      <c r="WBR981" s="26"/>
      <c r="WBS981" s="26"/>
      <c r="WBT981" s="26"/>
      <c r="WBU981" s="26"/>
      <c r="WBV981" s="26"/>
      <c r="WBW981" s="26"/>
      <c r="WBX981" s="26"/>
      <c r="WBY981" s="26"/>
      <c r="WBZ981" s="26"/>
      <c r="WCA981" s="26"/>
      <c r="WCB981" s="26"/>
      <c r="WCC981" s="26"/>
      <c r="WCD981" s="26"/>
      <c r="WCE981" s="26"/>
      <c r="WCF981" s="26"/>
      <c r="WCG981" s="26"/>
      <c r="WCH981" s="26"/>
      <c r="WCI981" s="26"/>
      <c r="WCJ981" s="26"/>
      <c r="WCK981" s="26"/>
      <c r="WCL981" s="26"/>
      <c r="WCM981" s="26"/>
      <c r="WCN981" s="26"/>
      <c r="WCO981" s="26"/>
      <c r="WCP981" s="26"/>
      <c r="WCQ981" s="26"/>
      <c r="WCR981" s="26"/>
      <c r="WCS981" s="26"/>
      <c r="WCT981" s="26"/>
      <c r="WCU981" s="26"/>
      <c r="WCV981" s="26"/>
      <c r="WCW981" s="26"/>
      <c r="WCX981" s="26"/>
      <c r="WCY981" s="26"/>
      <c r="WCZ981" s="26"/>
      <c r="WDA981" s="26"/>
      <c r="WDB981" s="26"/>
      <c r="WDC981" s="26"/>
      <c r="WDD981" s="26"/>
      <c r="WDE981" s="26"/>
      <c r="WDF981" s="26"/>
      <c r="WDG981" s="26"/>
      <c r="WDH981" s="26"/>
      <c r="WDI981" s="26"/>
      <c r="WDJ981" s="26"/>
      <c r="WDK981" s="26"/>
      <c r="WDL981" s="26"/>
      <c r="WDM981" s="26"/>
      <c r="WDN981" s="26"/>
      <c r="WDO981" s="26"/>
      <c r="WDP981" s="26"/>
      <c r="WDQ981" s="26"/>
      <c r="WDR981" s="26"/>
      <c r="WDS981" s="26"/>
      <c r="WDT981" s="26"/>
      <c r="WDU981" s="26"/>
      <c r="WDV981" s="26"/>
      <c r="WDW981" s="26"/>
      <c r="WDX981" s="26"/>
      <c r="WDY981" s="26"/>
      <c r="WDZ981" s="26"/>
      <c r="WEA981" s="26"/>
      <c r="WEB981" s="26"/>
      <c r="WEC981" s="26"/>
      <c r="WED981" s="26"/>
      <c r="WEE981" s="26"/>
      <c r="WEF981" s="26"/>
      <c r="WEG981" s="26"/>
      <c r="WEH981" s="26"/>
      <c r="WEI981" s="26"/>
      <c r="WEJ981" s="26"/>
      <c r="WEK981" s="26"/>
      <c r="WEL981" s="26"/>
      <c r="WEM981" s="26"/>
      <c r="WEN981" s="26"/>
      <c r="WEO981" s="26"/>
      <c r="WEP981" s="26"/>
      <c r="WEQ981" s="26"/>
      <c r="WER981" s="26"/>
      <c r="WES981" s="26"/>
      <c r="WET981" s="26"/>
      <c r="WEU981" s="26"/>
      <c r="WEV981" s="26"/>
      <c r="WEW981" s="26"/>
      <c r="WEX981" s="26"/>
      <c r="WEY981" s="26"/>
      <c r="WEZ981" s="26"/>
      <c r="WFA981" s="26"/>
      <c r="WFB981" s="26"/>
      <c r="WFC981" s="26"/>
      <c r="WFD981" s="26"/>
      <c r="WFE981" s="26"/>
      <c r="WFF981" s="26"/>
      <c r="WFG981" s="26"/>
      <c r="WFH981" s="26"/>
      <c r="WFI981" s="26"/>
      <c r="WFJ981" s="26"/>
      <c r="WFK981" s="26"/>
      <c r="WFL981" s="26"/>
      <c r="WFM981" s="26"/>
      <c r="WFN981" s="26"/>
      <c r="WFO981" s="26"/>
      <c r="WFP981" s="26"/>
      <c r="WFQ981" s="26"/>
      <c r="WFR981" s="26"/>
      <c r="WFS981" s="26"/>
      <c r="WFT981" s="26"/>
      <c r="WFU981" s="26"/>
      <c r="WFV981" s="26"/>
      <c r="WFW981" s="26"/>
      <c r="WFX981" s="26"/>
      <c r="WFY981" s="26"/>
      <c r="WFZ981" s="26"/>
      <c r="WGA981" s="26"/>
      <c r="WGB981" s="26"/>
      <c r="WGC981" s="26"/>
      <c r="WGD981" s="26"/>
      <c r="WGE981" s="26"/>
      <c r="WGF981" s="26"/>
      <c r="WGG981" s="26"/>
      <c r="WGH981" s="26"/>
      <c r="WGI981" s="26"/>
      <c r="WGJ981" s="26"/>
      <c r="WGK981" s="26"/>
      <c r="WGL981" s="26"/>
      <c r="WGM981" s="26"/>
      <c r="WGN981" s="26"/>
      <c r="WGO981" s="26"/>
      <c r="WGP981" s="26"/>
      <c r="WGQ981" s="26"/>
      <c r="WGR981" s="26"/>
      <c r="WGS981" s="26"/>
      <c r="WGT981" s="26"/>
      <c r="WGU981" s="26"/>
      <c r="WGV981" s="26"/>
      <c r="WGW981" s="26"/>
      <c r="WGX981" s="26"/>
      <c r="WGY981" s="26"/>
      <c r="WGZ981" s="26"/>
      <c r="WHA981" s="26"/>
      <c r="WHB981" s="26"/>
      <c r="WHC981" s="26"/>
      <c r="WHD981" s="26"/>
      <c r="WHE981" s="26"/>
      <c r="WHF981" s="26"/>
      <c r="WHG981" s="26"/>
      <c r="WHH981" s="26"/>
      <c r="WHI981" s="26"/>
      <c r="WHJ981" s="26"/>
      <c r="WHK981" s="26"/>
      <c r="WHL981" s="26"/>
      <c r="WHM981" s="26"/>
      <c r="WHN981" s="26"/>
      <c r="WHO981" s="26"/>
      <c r="WHP981" s="26"/>
      <c r="WHQ981" s="26"/>
      <c r="WHR981" s="26"/>
      <c r="WHS981" s="26"/>
      <c r="WHT981" s="26"/>
      <c r="WHU981" s="26"/>
      <c r="WHV981" s="26"/>
      <c r="WHW981" s="26"/>
      <c r="WHX981" s="26"/>
      <c r="WHY981" s="26"/>
      <c r="WHZ981" s="26"/>
      <c r="WIA981" s="26"/>
      <c r="WIB981" s="26"/>
      <c r="WIC981" s="26"/>
      <c r="WID981" s="26"/>
      <c r="WIE981" s="26"/>
      <c r="WIF981" s="26"/>
      <c r="WIG981" s="26"/>
      <c r="WIH981" s="26"/>
      <c r="WII981" s="26"/>
      <c r="WIJ981" s="26"/>
      <c r="WIK981" s="26"/>
      <c r="WIL981" s="26"/>
      <c r="WIM981" s="26"/>
      <c r="WIN981" s="26"/>
      <c r="WIO981" s="26"/>
      <c r="WIP981" s="26"/>
      <c r="WIQ981" s="26"/>
      <c r="WIR981" s="26"/>
      <c r="WIS981" s="26"/>
      <c r="WIT981" s="26"/>
      <c r="WIU981" s="26"/>
      <c r="WIV981" s="26"/>
      <c r="WIW981" s="26"/>
      <c r="WIX981" s="26"/>
      <c r="WIY981" s="26"/>
      <c r="WIZ981" s="26"/>
      <c r="WJA981" s="26"/>
      <c r="WJB981" s="26"/>
      <c r="WJC981" s="26"/>
      <c r="WJD981" s="26"/>
      <c r="WJE981" s="26"/>
      <c r="WJF981" s="26"/>
      <c r="WJG981" s="26"/>
      <c r="WJH981" s="26"/>
      <c r="WJI981" s="26"/>
      <c r="WJJ981" s="26"/>
      <c r="WJK981" s="26"/>
      <c r="WJL981" s="26"/>
      <c r="WJM981" s="26"/>
      <c r="WJN981" s="26"/>
      <c r="WJO981" s="26"/>
      <c r="WJP981" s="26"/>
      <c r="WJQ981" s="26"/>
      <c r="WJR981" s="26"/>
      <c r="WJS981" s="26"/>
      <c r="WJT981" s="26"/>
      <c r="WJU981" s="26"/>
      <c r="WJV981" s="26"/>
      <c r="WJW981" s="26"/>
      <c r="WJX981" s="26"/>
      <c r="WJY981" s="26"/>
      <c r="WJZ981" s="26"/>
      <c r="WKA981" s="26"/>
      <c r="WKB981" s="26"/>
      <c r="WKC981" s="26"/>
      <c r="WKD981" s="26"/>
      <c r="WKE981" s="26"/>
      <c r="WKF981" s="26"/>
      <c r="WKG981" s="26"/>
      <c r="WKH981" s="26"/>
      <c r="WKI981" s="26"/>
      <c r="WKJ981" s="26"/>
      <c r="WKK981" s="26"/>
      <c r="WKL981" s="26"/>
      <c r="WKM981" s="26"/>
      <c r="WKN981" s="26"/>
      <c r="WKO981" s="26"/>
      <c r="WKP981" s="26"/>
      <c r="WKQ981" s="26"/>
      <c r="WKR981" s="26"/>
      <c r="WKS981" s="26"/>
      <c r="WKT981" s="26"/>
      <c r="WKU981" s="26"/>
      <c r="WKV981" s="26"/>
      <c r="WKW981" s="26"/>
      <c r="WKX981" s="26"/>
      <c r="WKY981" s="26"/>
      <c r="WKZ981" s="26"/>
      <c r="WLA981" s="26"/>
      <c r="WLB981" s="26"/>
      <c r="WLC981" s="26"/>
      <c r="WLD981" s="26"/>
      <c r="WLE981" s="26"/>
      <c r="WLF981" s="26"/>
      <c r="WLG981" s="26"/>
      <c r="WLH981" s="26"/>
      <c r="WLI981" s="26"/>
      <c r="WLJ981" s="26"/>
      <c r="WLK981" s="26"/>
      <c r="WLL981" s="26"/>
      <c r="WLM981" s="26"/>
      <c r="WLN981" s="26"/>
      <c r="WLO981" s="26"/>
      <c r="WLP981" s="26"/>
      <c r="WLQ981" s="26"/>
      <c r="WLR981" s="26"/>
      <c r="WLS981" s="26"/>
      <c r="WLT981" s="26"/>
      <c r="WLU981" s="26"/>
      <c r="WLV981" s="26"/>
      <c r="WLW981" s="26"/>
      <c r="WLX981" s="26"/>
      <c r="WLY981" s="26"/>
      <c r="WLZ981" s="26"/>
      <c r="WMA981" s="26"/>
      <c r="WMB981" s="26"/>
      <c r="WMC981" s="26"/>
      <c r="WMD981" s="26"/>
      <c r="WME981" s="26"/>
      <c r="WMF981" s="26"/>
      <c r="WMG981" s="26"/>
      <c r="WMH981" s="26"/>
      <c r="WMI981" s="26"/>
      <c r="WMJ981" s="26"/>
      <c r="WMK981" s="26"/>
      <c r="WML981" s="26"/>
      <c r="WMM981" s="26"/>
      <c r="WMN981" s="26"/>
      <c r="WMO981" s="26"/>
      <c r="WMP981" s="26"/>
      <c r="WMQ981" s="26"/>
      <c r="WMR981" s="26"/>
      <c r="WMS981" s="26"/>
      <c r="WMT981" s="26"/>
      <c r="WMU981" s="26"/>
      <c r="WMV981" s="26"/>
      <c r="WMW981" s="26"/>
      <c r="WMX981" s="26"/>
      <c r="WMY981" s="26"/>
      <c r="WMZ981" s="26"/>
      <c r="WNA981" s="26"/>
      <c r="WNB981" s="26"/>
      <c r="WNC981" s="26"/>
      <c r="WND981" s="26"/>
      <c r="WNE981" s="26"/>
      <c r="WNF981" s="26"/>
      <c r="WNG981" s="26"/>
      <c r="WNH981" s="26"/>
      <c r="WNI981" s="26"/>
      <c r="WNJ981" s="26"/>
      <c r="WNK981" s="26"/>
      <c r="WNL981" s="26"/>
      <c r="WNM981" s="26"/>
      <c r="WNN981" s="26"/>
      <c r="WNO981" s="26"/>
      <c r="WNP981" s="26"/>
      <c r="WNQ981" s="26"/>
      <c r="WNR981" s="26"/>
      <c r="WNS981" s="26"/>
      <c r="WNT981" s="26"/>
      <c r="WNU981" s="26"/>
      <c r="WNV981" s="26"/>
      <c r="WNW981" s="26"/>
      <c r="WNX981" s="26"/>
      <c r="WNY981" s="26"/>
      <c r="WNZ981" s="26"/>
      <c r="WOA981" s="26"/>
      <c r="WOB981" s="26"/>
      <c r="WOC981" s="26"/>
      <c r="WOD981" s="26"/>
      <c r="WOE981" s="26"/>
      <c r="WOF981" s="26"/>
      <c r="WOG981" s="26"/>
      <c r="WOH981" s="26"/>
      <c r="WOI981" s="26"/>
      <c r="WOJ981" s="26"/>
      <c r="WOK981" s="26"/>
      <c r="WOL981" s="26"/>
      <c r="WOM981" s="26"/>
      <c r="WON981" s="26"/>
      <c r="WOO981" s="26"/>
      <c r="WOP981" s="26"/>
      <c r="WOQ981" s="26"/>
      <c r="WOR981" s="26"/>
      <c r="WOS981" s="26"/>
      <c r="WOT981" s="26"/>
      <c r="WOU981" s="26"/>
      <c r="WOV981" s="26"/>
      <c r="WOW981" s="26"/>
      <c r="WOX981" s="26"/>
      <c r="WOY981" s="26"/>
      <c r="WOZ981" s="26"/>
      <c r="WPA981" s="26"/>
      <c r="WPB981" s="26"/>
      <c r="WPC981" s="26"/>
      <c r="WPD981" s="26"/>
      <c r="WPE981" s="26"/>
      <c r="WPF981" s="26"/>
      <c r="WPG981" s="26"/>
      <c r="WPH981" s="26"/>
      <c r="WPI981" s="26"/>
      <c r="WPJ981" s="26"/>
      <c r="WPK981" s="26"/>
      <c r="WPL981" s="26"/>
      <c r="WPM981" s="26"/>
      <c r="WPN981" s="26"/>
      <c r="WPO981" s="26"/>
      <c r="WPP981" s="26"/>
      <c r="WPQ981" s="26"/>
      <c r="WPR981" s="26"/>
      <c r="WPS981" s="26"/>
      <c r="WPT981" s="26"/>
      <c r="WPU981" s="26"/>
      <c r="WPV981" s="26"/>
      <c r="WPW981" s="26"/>
      <c r="WPX981" s="26"/>
      <c r="WPY981" s="26"/>
      <c r="WPZ981" s="26"/>
      <c r="WQA981" s="26"/>
      <c r="WQB981" s="26"/>
      <c r="WQC981" s="26"/>
      <c r="WQD981" s="26"/>
      <c r="WQE981" s="26"/>
      <c r="WQF981" s="26"/>
      <c r="WQG981" s="26"/>
      <c r="WQH981" s="26"/>
      <c r="WQI981" s="26"/>
      <c r="WQJ981" s="26"/>
      <c r="WQK981" s="26"/>
      <c r="WQL981" s="26"/>
      <c r="WQM981" s="26"/>
      <c r="WQN981" s="26"/>
      <c r="WQO981" s="26"/>
      <c r="WQP981" s="26"/>
      <c r="WQQ981" s="26"/>
      <c r="WQR981" s="26"/>
      <c r="WQS981" s="26"/>
      <c r="WQT981" s="26"/>
      <c r="WQU981" s="26"/>
      <c r="WQV981" s="26"/>
      <c r="WQW981" s="26"/>
      <c r="WQX981" s="26"/>
      <c r="WQY981" s="26"/>
      <c r="WQZ981" s="26"/>
      <c r="WRA981" s="26"/>
      <c r="WRB981" s="26"/>
      <c r="WRC981" s="26"/>
      <c r="WRD981" s="26"/>
      <c r="WRE981" s="26"/>
      <c r="WRF981" s="26"/>
      <c r="WRG981" s="26"/>
      <c r="WRH981" s="26"/>
      <c r="WRI981" s="26"/>
      <c r="WRJ981" s="26"/>
      <c r="WRK981" s="26"/>
      <c r="WRL981" s="26"/>
      <c r="WRM981" s="26"/>
      <c r="WRN981" s="26"/>
      <c r="WRO981" s="26"/>
      <c r="WRP981" s="26"/>
      <c r="WRQ981" s="26"/>
      <c r="WRR981" s="26"/>
      <c r="WRS981" s="26"/>
      <c r="WRT981" s="26"/>
      <c r="WRU981" s="26"/>
      <c r="WRV981" s="26"/>
      <c r="WRW981" s="26"/>
      <c r="WRX981" s="26"/>
      <c r="WRY981" s="26"/>
      <c r="WRZ981" s="26"/>
      <c r="WSA981" s="26"/>
      <c r="WSB981" s="26"/>
      <c r="WSC981" s="26"/>
      <c r="WSD981" s="26"/>
      <c r="WSE981" s="26"/>
      <c r="WSF981" s="26"/>
      <c r="WSG981" s="26"/>
      <c r="WSH981" s="26"/>
      <c r="WSI981" s="26"/>
      <c r="WSJ981" s="26"/>
      <c r="WSK981" s="26"/>
      <c r="WSL981" s="26"/>
      <c r="WSM981" s="26"/>
      <c r="WSN981" s="26"/>
      <c r="WSO981" s="26"/>
      <c r="WSP981" s="26"/>
      <c r="WSQ981" s="26"/>
      <c r="WSR981" s="26"/>
      <c r="WSS981" s="26"/>
      <c r="WST981" s="26"/>
      <c r="WSU981" s="26"/>
      <c r="WSV981" s="26"/>
      <c r="WSW981" s="26"/>
      <c r="WSX981" s="26"/>
      <c r="WSY981" s="26"/>
      <c r="WSZ981" s="26"/>
      <c r="WTA981" s="26"/>
      <c r="WTB981" s="26"/>
      <c r="WTC981" s="26"/>
      <c r="WTD981" s="26"/>
      <c r="WTE981" s="26"/>
      <c r="WTF981" s="26"/>
      <c r="WTG981" s="26"/>
      <c r="WTH981" s="26"/>
      <c r="WTI981" s="26"/>
      <c r="WTJ981" s="26"/>
      <c r="WTK981" s="26"/>
      <c r="WTL981" s="26"/>
      <c r="WTM981" s="26"/>
      <c r="WTN981" s="26"/>
      <c r="WTO981" s="26"/>
      <c r="WTP981" s="26"/>
      <c r="WTQ981" s="26"/>
      <c r="WTR981" s="26"/>
      <c r="WTS981" s="26"/>
      <c r="WTT981" s="26"/>
      <c r="WTU981" s="26"/>
      <c r="WTV981" s="26"/>
      <c r="WTW981" s="26"/>
      <c r="WTX981" s="26"/>
      <c r="WTY981" s="26"/>
      <c r="WTZ981" s="26"/>
      <c r="WUA981" s="26"/>
      <c r="WUB981" s="26"/>
      <c r="WUC981" s="26"/>
      <c r="WUD981" s="26"/>
      <c r="WUE981" s="26"/>
      <c r="WUF981" s="26"/>
      <c r="WUG981" s="26"/>
      <c r="WUH981" s="26"/>
      <c r="WUI981" s="26"/>
      <c r="WUJ981" s="26"/>
      <c r="WUK981" s="26"/>
      <c r="WUL981" s="26"/>
      <c r="WUM981" s="26"/>
      <c r="WUN981" s="26"/>
      <c r="WUO981" s="26"/>
      <c r="WUP981" s="26"/>
      <c r="WUQ981" s="26"/>
      <c r="WUR981" s="26"/>
      <c r="WUS981" s="26"/>
      <c r="WUT981" s="26"/>
      <c r="WUU981" s="26"/>
      <c r="WUV981" s="26"/>
      <c r="WUW981" s="26"/>
      <c r="WUX981" s="26"/>
      <c r="WUY981" s="26"/>
      <c r="WUZ981" s="26"/>
      <c r="WVA981" s="26"/>
      <c r="WVB981" s="26"/>
      <c r="WVC981" s="26"/>
      <c r="WVD981" s="26"/>
      <c r="WVE981" s="26"/>
      <c r="WVF981" s="26"/>
      <c r="WVG981" s="26"/>
      <c r="WVH981" s="26"/>
      <c r="WVI981" s="26"/>
      <c r="WVJ981" s="26"/>
      <c r="WVK981" s="26"/>
      <c r="WVL981" s="26"/>
      <c r="WVM981" s="26"/>
      <c r="WVN981" s="26"/>
      <c r="WVO981" s="26"/>
      <c r="WVP981" s="26"/>
      <c r="WVQ981" s="26"/>
      <c r="WVR981" s="26"/>
      <c r="WVS981" s="26"/>
      <c r="WVT981" s="26"/>
      <c r="WVU981" s="26"/>
      <c r="WVV981" s="26"/>
      <c r="WVW981" s="26"/>
      <c r="WVX981" s="26"/>
      <c r="WVY981" s="26"/>
      <c r="WVZ981" s="26"/>
      <c r="WWA981" s="26"/>
      <c r="WWB981" s="26"/>
      <c r="WWC981" s="26"/>
      <c r="WWD981" s="26"/>
      <c r="WWE981" s="26"/>
      <c r="WWF981" s="26"/>
      <c r="WWG981" s="26"/>
      <c r="WWH981" s="26"/>
      <c r="WWI981" s="26"/>
      <c r="WWJ981" s="26"/>
      <c r="WWK981" s="26"/>
      <c r="WWL981" s="26"/>
      <c r="WWM981" s="26"/>
      <c r="WWN981" s="26"/>
      <c r="WWO981" s="26"/>
      <c r="WWP981" s="26"/>
      <c r="WWQ981" s="26"/>
      <c r="WWR981" s="26"/>
      <c r="WWS981" s="26"/>
      <c r="WWT981" s="26"/>
      <c r="WWU981" s="26"/>
      <c r="WWV981" s="26"/>
      <c r="WWW981" s="26"/>
      <c r="WWX981" s="26"/>
      <c r="WWY981" s="26"/>
      <c r="WWZ981" s="26"/>
      <c r="WXA981" s="26"/>
      <c r="WXB981" s="26"/>
      <c r="WXC981" s="26"/>
      <c r="WXD981" s="26"/>
      <c r="WXE981" s="26"/>
      <c r="WXF981" s="26"/>
      <c r="WXG981" s="26"/>
      <c r="WXH981" s="26"/>
      <c r="WXI981" s="26"/>
      <c r="WXJ981" s="26"/>
      <c r="WXK981" s="26"/>
      <c r="WXL981" s="26"/>
      <c r="WXM981" s="26"/>
      <c r="WXN981" s="26"/>
      <c r="WXO981" s="26"/>
      <c r="WXP981" s="26"/>
      <c r="WXQ981" s="26"/>
      <c r="WXR981" s="26"/>
    </row>
    <row r="982" spans="1:16190" x14ac:dyDescent="0.3">
      <c r="J982" s="38"/>
      <c r="K982" s="42"/>
      <c r="L982" s="43"/>
      <c r="M982" s="41"/>
      <c r="N982" s="41"/>
    </row>
    <row r="983" spans="1:16190" x14ac:dyDescent="0.3">
      <c r="K983" s="42"/>
      <c r="L983" s="43"/>
      <c r="M983" s="41"/>
      <c r="N983" s="41"/>
    </row>
    <row r="984" spans="1:16190" x14ac:dyDescent="0.3">
      <c r="K984" s="42"/>
      <c r="L984" s="43"/>
      <c r="M984" s="41"/>
    </row>
    <row r="985" spans="1:16190" x14ac:dyDescent="0.3">
      <c r="M985" s="41"/>
    </row>
    <row r="986" spans="1:16190" x14ac:dyDescent="0.3">
      <c r="M986" s="41"/>
    </row>
    <row r="987" spans="1:16190" x14ac:dyDescent="0.3">
      <c r="M987" s="41"/>
    </row>
    <row r="988" spans="1:16190" x14ac:dyDescent="0.3">
      <c r="M988" s="41"/>
    </row>
    <row r="989" spans="1:16190" x14ac:dyDescent="0.3">
      <c r="M989" s="42"/>
    </row>
    <row r="990" spans="1:16190" x14ac:dyDescent="0.3">
      <c r="M990" s="42"/>
    </row>
    <row r="991" spans="1:16190" x14ac:dyDescent="0.3">
      <c r="M991" s="42"/>
    </row>
    <row r="992" spans="1:16190" x14ac:dyDescent="0.3">
      <c r="M992" s="42"/>
    </row>
    <row r="993" spans="13:13" x14ac:dyDescent="0.3">
      <c r="M993" s="42"/>
    </row>
    <row r="994" spans="13:13" x14ac:dyDescent="0.3">
      <c r="M994" s="42"/>
    </row>
    <row r="995" spans="13:13" x14ac:dyDescent="0.3">
      <c r="M995" s="42"/>
    </row>
    <row r="996" spans="13:13" x14ac:dyDescent="0.3">
      <c r="M996" s="42"/>
    </row>
    <row r="997" spans="13:13" x14ac:dyDescent="0.3">
      <c r="M997" s="42"/>
    </row>
    <row r="998" spans="13:13" x14ac:dyDescent="0.3">
      <c r="M998" s="42"/>
    </row>
    <row r="999" spans="13:13" x14ac:dyDescent="0.3">
      <c r="M999" s="42"/>
    </row>
    <row r="1000" spans="13:13" x14ac:dyDescent="0.3">
      <c r="M1000" s="42"/>
    </row>
    <row r="1001" spans="13:13" x14ac:dyDescent="0.3">
      <c r="M1001" s="42"/>
    </row>
    <row r="1002" spans="13:13" x14ac:dyDescent="0.3">
      <c r="M1002" s="42"/>
    </row>
  </sheetData>
  <mergeCells count="2">
    <mergeCell ref="A1:L1"/>
    <mergeCell ref="A2:L2"/>
  </mergeCells>
  <dataValidations count="1">
    <dataValidation type="list" allowBlank="1" showInputMessage="1" showErrorMessage="1" sqref="J541:K978 N541:O978 B541:D978 L510:L511 L513" xr:uid="{00000000-0002-0000-0000-000000000000}">
      <formula1>#REF!</formula1>
    </dataValidation>
  </dataValidations>
  <pageMargins left="0.7" right="0.7" top="0.75" bottom="0.75" header="0.3" footer="0.3"/>
  <pageSetup paperSize="9"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1000000}">
          <x14:formula1>
            <xm:f>VR!$J$2:$J$16</xm:f>
          </x14:formula1>
          <xm:sqref>N7:N540</xm:sqref>
        </x14:dataValidation>
        <x14:dataValidation type="list" allowBlank="1" showInputMessage="1" showErrorMessage="1" xr:uid="{00000000-0002-0000-0000-000002000000}">
          <x14:formula1>
            <xm:f>VR!$L$2:$L$9</xm:f>
          </x14:formula1>
          <xm:sqref>O7:O540</xm:sqref>
        </x14:dataValidation>
        <x14:dataValidation type="list" allowBlank="1" showInputMessage="1" showErrorMessage="1" xr:uid="{00000000-0002-0000-0000-000003000000}">
          <x14:formula1>
            <xm:f>VR!$B$2:$B$12</xm:f>
          </x14:formula1>
          <xm:sqref>J7:J540</xm:sqref>
        </x14:dataValidation>
        <x14:dataValidation type="list" allowBlank="1" showInputMessage="1" showErrorMessage="1" xr:uid="{00000000-0002-0000-0000-000004000000}">
          <x14:formula1>
            <xm:f>VR!$H$2:$H$5</xm:f>
          </x14:formula1>
          <xm:sqref>B7:B540</xm:sqref>
        </x14:dataValidation>
        <x14:dataValidation type="list" allowBlank="1" showInputMessage="1" showErrorMessage="1" xr:uid="{00000000-0002-0000-0000-000005000000}">
          <x14:formula1>
            <xm:f>VR!$F$2:$F$12</xm:f>
          </x14:formula1>
          <xm:sqref>D7:D540</xm:sqref>
        </x14:dataValidation>
        <x14:dataValidation type="list" allowBlank="1" showInputMessage="1" showErrorMessage="1" xr:uid="{00000000-0002-0000-0000-000006000000}">
          <x14:formula1>
            <xm:f>VR!$D$2:$D$5</xm:f>
          </x14:formula1>
          <xm:sqref>K7:K540</xm:sqref>
        </x14:dataValidation>
        <x14:dataValidation type="list" allowBlank="1" showInputMessage="1" showErrorMessage="1" xr:uid="{00000000-0002-0000-0000-000007000000}">
          <x14:formula1>
            <xm:f>VR!$N$2:$N$5</xm:f>
          </x14:formula1>
          <xm:sqref>C7:C540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53125" defaultRowHeight="13" x14ac:dyDescent="0.3"/>
  <cols>
    <col min="1" max="1" width="10.453125" style="152" customWidth="1"/>
    <col min="2" max="2" width="4.453125" style="152" bestFit="1" customWidth="1"/>
    <col min="3" max="3" width="26.1796875" style="152" bestFit="1" customWidth="1"/>
    <col min="4" max="4" width="4.453125" style="152" bestFit="1" customWidth="1"/>
    <col min="5" max="5" width="13.453125" style="152" bestFit="1" customWidth="1"/>
    <col min="6" max="6" width="5" style="152" bestFit="1" customWidth="1"/>
    <col min="7" max="7" width="25.1796875" style="152" bestFit="1" customWidth="1"/>
    <col min="8" max="8" width="25.7265625" style="152" bestFit="1" customWidth="1"/>
    <col min="9" max="9" width="28.1796875" style="152" bestFit="1" customWidth="1"/>
    <col min="10" max="10" width="15.26953125" style="152" bestFit="1" customWidth="1"/>
    <col min="11" max="11" width="7.26953125" style="152" bestFit="1" customWidth="1"/>
    <col min="12" max="16384" width="30.453125" style="152"/>
  </cols>
  <sheetData>
    <row r="3" spans="2:11" x14ac:dyDescent="0.3">
      <c r="B3" s="210" t="s">
        <v>479</v>
      </c>
      <c r="C3" s="210"/>
      <c r="D3" s="210" t="s">
        <v>480</v>
      </c>
      <c r="E3" s="210"/>
      <c r="F3" s="210" t="s">
        <v>481</v>
      </c>
      <c r="G3" s="210"/>
      <c r="H3" s="210" t="s">
        <v>482</v>
      </c>
      <c r="I3" s="210" t="s">
        <v>483</v>
      </c>
      <c r="J3" s="211" t="s">
        <v>484</v>
      </c>
      <c r="K3" s="212"/>
    </row>
    <row r="4" spans="2:11" x14ac:dyDescent="0.3">
      <c r="B4" s="153" t="s">
        <v>485</v>
      </c>
      <c r="C4" s="153" t="s">
        <v>486</v>
      </c>
      <c r="D4" s="153" t="s">
        <v>485</v>
      </c>
      <c r="E4" s="153" t="s">
        <v>486</v>
      </c>
      <c r="F4" s="153" t="s">
        <v>485</v>
      </c>
      <c r="G4" s="153" t="s">
        <v>486</v>
      </c>
      <c r="H4" s="210"/>
      <c r="I4" s="210"/>
      <c r="J4" s="154" t="s">
        <v>487</v>
      </c>
      <c r="K4" s="154" t="s">
        <v>488</v>
      </c>
    </row>
    <row r="5" spans="2:11" ht="52" x14ac:dyDescent="0.3">
      <c r="B5" s="155">
        <v>2</v>
      </c>
      <c r="C5" s="156" t="s">
        <v>489</v>
      </c>
      <c r="D5" s="156">
        <v>30</v>
      </c>
      <c r="E5" s="156" t="s">
        <v>490</v>
      </c>
      <c r="F5" s="156">
        <v>7658</v>
      </c>
      <c r="G5" s="156" t="s">
        <v>491</v>
      </c>
      <c r="H5" s="157">
        <v>39240853000</v>
      </c>
      <c r="I5" s="157">
        <f>'[3]INVERSION POR AREA'!K15</f>
        <v>27326316000</v>
      </c>
      <c r="J5" s="158">
        <f>I5-H5</f>
        <v>-11914537000</v>
      </c>
      <c r="K5" s="159">
        <f>J5/H5</f>
        <v>-0.30362584116099617</v>
      </c>
    </row>
    <row r="6" spans="2:11" ht="65" x14ac:dyDescent="0.3">
      <c r="B6" s="213">
        <v>5</v>
      </c>
      <c r="C6" s="214" t="s">
        <v>492</v>
      </c>
      <c r="D6" s="214">
        <v>56</v>
      </c>
      <c r="E6" s="214" t="s">
        <v>493</v>
      </c>
      <c r="F6" s="156">
        <v>7637</v>
      </c>
      <c r="G6" s="156" t="s">
        <v>494</v>
      </c>
      <c r="H6" s="157">
        <v>5015011000</v>
      </c>
      <c r="I6" s="157">
        <f>'[3]INVERSION POR AREA'!L15</f>
        <v>2924147000</v>
      </c>
      <c r="J6" s="158">
        <f t="shared" ref="J6:J7" si="0">I6-H6</f>
        <v>-2090864000</v>
      </c>
      <c r="K6" s="159">
        <f t="shared" ref="K6:K7" si="1">J6/H6</f>
        <v>-0.41692111941529142</v>
      </c>
    </row>
    <row r="7" spans="2:11" ht="39" x14ac:dyDescent="0.3">
      <c r="B7" s="213"/>
      <c r="C7" s="214"/>
      <c r="D7" s="214"/>
      <c r="E7" s="214"/>
      <c r="F7" s="156">
        <v>7655</v>
      </c>
      <c r="G7" s="156" t="s">
        <v>495</v>
      </c>
      <c r="H7" s="157">
        <v>11744136000</v>
      </c>
      <c r="I7" s="157">
        <f>'[3]INVERSION POR AREA'!J15</f>
        <v>5991492000</v>
      </c>
      <c r="J7" s="158">
        <f t="shared" si="0"/>
        <v>-5752644000</v>
      </c>
      <c r="K7" s="159">
        <f t="shared" si="1"/>
        <v>-0.48983118042910945</v>
      </c>
    </row>
    <row r="8" spans="2:11" x14ac:dyDescent="0.3">
      <c r="H8" s="160">
        <f>SUM(H5:H7)</f>
        <v>56000000000</v>
      </c>
      <c r="I8" s="160">
        <f>SUM(I5:I7)</f>
        <v>36241955000</v>
      </c>
      <c r="J8" s="160">
        <f>I8-H8</f>
        <v>-19758045000</v>
      </c>
      <c r="K8" s="161">
        <f>J8/H8</f>
        <v>-0.35282223214285713</v>
      </c>
    </row>
    <row r="13" spans="2:11" x14ac:dyDescent="0.3">
      <c r="I13" s="162"/>
    </row>
    <row r="15" spans="2:11" x14ac:dyDescent="0.3">
      <c r="I15" s="163"/>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topLeftCell="E1" zoomScale="85" zoomScaleNormal="85" workbookViewId="0">
      <selection activeCell="J14" activeCellId="1" sqref="L8 J14:J15"/>
    </sheetView>
  </sheetViews>
  <sheetFormatPr baseColWidth="10" defaultColWidth="11.453125" defaultRowHeight="14.5" x14ac:dyDescent="0.35"/>
  <cols>
    <col min="1" max="1" width="3.81640625" customWidth="1"/>
    <col min="2" max="2" width="41.81640625" bestFit="1" customWidth="1"/>
    <col min="3" max="3" width="4.1796875" bestFit="1" customWidth="1"/>
    <col min="4" max="4" width="30.1796875" customWidth="1"/>
    <col min="5" max="5" width="4.1796875" bestFit="1" customWidth="1"/>
    <col min="6" max="6" width="37.81640625" customWidth="1"/>
    <col min="7" max="7" width="4.1796875" bestFit="1" customWidth="1"/>
    <col min="8" max="8" width="16.1796875" bestFit="1" customWidth="1"/>
    <col min="9" max="9" width="4.1796875" bestFit="1" customWidth="1"/>
    <col min="10" max="10" width="44.81640625" customWidth="1"/>
    <col min="11" max="11" width="4.1796875" bestFit="1" customWidth="1"/>
    <col min="14" max="14" width="47.26953125" customWidth="1"/>
  </cols>
  <sheetData>
    <row r="2" spans="2:15" x14ac:dyDescent="0.35">
      <c r="B2" t="s">
        <v>158</v>
      </c>
      <c r="C2">
        <v>11</v>
      </c>
      <c r="D2" t="s">
        <v>21</v>
      </c>
      <c r="E2">
        <v>489</v>
      </c>
      <c r="F2" t="s">
        <v>188</v>
      </c>
      <c r="G2">
        <v>13</v>
      </c>
      <c r="H2">
        <v>7637</v>
      </c>
      <c r="I2">
        <v>34</v>
      </c>
      <c r="J2" s="218" t="s">
        <v>520</v>
      </c>
      <c r="K2">
        <v>105</v>
      </c>
      <c r="L2" s="218" t="s">
        <v>142</v>
      </c>
      <c r="M2">
        <v>19</v>
      </c>
      <c r="N2" t="s">
        <v>17</v>
      </c>
      <c r="O2">
        <v>134</v>
      </c>
    </row>
    <row r="3" spans="2:15" x14ac:dyDescent="0.35">
      <c r="B3" t="s">
        <v>102</v>
      </c>
      <c r="C3">
        <v>3</v>
      </c>
      <c r="D3" t="s">
        <v>159</v>
      </c>
      <c r="E3">
        <v>3</v>
      </c>
      <c r="F3" t="s">
        <v>200</v>
      </c>
      <c r="G3">
        <v>12</v>
      </c>
      <c r="H3">
        <v>7655</v>
      </c>
      <c r="I3">
        <v>134</v>
      </c>
      <c r="J3" s="218" t="s">
        <v>141</v>
      </c>
      <c r="K3">
        <v>19</v>
      </c>
      <c r="L3" s="218" t="s">
        <v>289</v>
      </c>
      <c r="M3">
        <v>105</v>
      </c>
      <c r="N3" t="s">
        <v>139</v>
      </c>
      <c r="O3">
        <v>264</v>
      </c>
    </row>
    <row r="4" spans="2:15" x14ac:dyDescent="0.35">
      <c r="B4" t="s">
        <v>153</v>
      </c>
      <c r="C4">
        <v>15</v>
      </c>
      <c r="D4" t="s">
        <v>532</v>
      </c>
      <c r="E4">
        <v>8</v>
      </c>
      <c r="F4" t="s">
        <v>18</v>
      </c>
      <c r="G4">
        <v>54</v>
      </c>
      <c r="H4">
        <v>7658</v>
      </c>
      <c r="I4">
        <v>264</v>
      </c>
      <c r="J4" s="218" t="s">
        <v>521</v>
      </c>
      <c r="K4">
        <v>1</v>
      </c>
      <c r="L4" s="218" t="s">
        <v>162</v>
      </c>
      <c r="M4">
        <v>136</v>
      </c>
      <c r="N4" t="s">
        <v>70</v>
      </c>
      <c r="O4">
        <v>34</v>
      </c>
    </row>
    <row r="5" spans="2:15" x14ac:dyDescent="0.35">
      <c r="B5" t="s">
        <v>95</v>
      </c>
      <c r="C5">
        <v>16</v>
      </c>
      <c r="D5" t="s">
        <v>58</v>
      </c>
      <c r="F5" t="s">
        <v>209</v>
      </c>
      <c r="G5">
        <v>8</v>
      </c>
      <c r="H5" t="s">
        <v>54</v>
      </c>
      <c r="I5">
        <v>68</v>
      </c>
      <c r="J5" s="218" t="s">
        <v>393</v>
      </c>
      <c r="K5">
        <v>3</v>
      </c>
      <c r="L5" s="218" t="s">
        <v>400</v>
      </c>
      <c r="M5">
        <v>1</v>
      </c>
      <c r="N5" t="s">
        <v>54</v>
      </c>
      <c r="O5">
        <v>68</v>
      </c>
    </row>
    <row r="6" spans="2:15" x14ac:dyDescent="0.35">
      <c r="B6" t="s">
        <v>113</v>
      </c>
      <c r="C6">
        <v>9</v>
      </c>
      <c r="F6" t="s">
        <v>185</v>
      </c>
      <c r="G6">
        <v>5</v>
      </c>
      <c r="J6" s="218" t="s">
        <v>350</v>
      </c>
      <c r="K6">
        <v>35</v>
      </c>
      <c r="L6" s="218" t="s">
        <v>394</v>
      </c>
      <c r="M6">
        <v>3</v>
      </c>
    </row>
    <row r="7" spans="2:15" x14ac:dyDescent="0.35">
      <c r="B7" t="s">
        <v>533</v>
      </c>
      <c r="C7">
        <v>1</v>
      </c>
      <c r="F7" t="s">
        <v>39</v>
      </c>
      <c r="G7">
        <v>25</v>
      </c>
      <c r="J7" s="218" t="s">
        <v>165</v>
      </c>
      <c r="K7">
        <v>45</v>
      </c>
      <c r="L7" s="218" t="s">
        <v>73</v>
      </c>
      <c r="M7">
        <v>34</v>
      </c>
    </row>
    <row r="8" spans="2:15" x14ac:dyDescent="0.35">
      <c r="B8" t="s">
        <v>20</v>
      </c>
      <c r="C8">
        <v>425</v>
      </c>
      <c r="F8" t="s">
        <v>322</v>
      </c>
      <c r="G8">
        <v>122</v>
      </c>
      <c r="J8" s="218" t="s">
        <v>161</v>
      </c>
      <c r="K8">
        <v>1</v>
      </c>
      <c r="L8" s="218" t="s">
        <v>24</v>
      </c>
      <c r="M8">
        <v>134</v>
      </c>
    </row>
    <row r="9" spans="2:15" x14ac:dyDescent="0.35">
      <c r="B9" t="s">
        <v>392</v>
      </c>
      <c r="C9">
        <v>1</v>
      </c>
      <c r="F9" t="s">
        <v>284</v>
      </c>
      <c r="G9">
        <v>106</v>
      </c>
      <c r="J9" s="218" t="s">
        <v>227</v>
      </c>
      <c r="K9">
        <v>18</v>
      </c>
      <c r="L9" s="169" t="s">
        <v>58</v>
      </c>
      <c r="M9">
        <v>68</v>
      </c>
    </row>
    <row r="10" spans="2:15" x14ac:dyDescent="0.35">
      <c r="B10" t="s">
        <v>370</v>
      </c>
      <c r="C10">
        <v>2</v>
      </c>
      <c r="F10" t="s">
        <v>121</v>
      </c>
      <c r="G10">
        <v>51</v>
      </c>
      <c r="J10" s="218" t="s">
        <v>221</v>
      </c>
      <c r="K10">
        <v>37</v>
      </c>
    </row>
    <row r="11" spans="2:15" x14ac:dyDescent="0.35">
      <c r="B11" t="s">
        <v>63</v>
      </c>
      <c r="C11">
        <v>16</v>
      </c>
      <c r="F11" t="s">
        <v>218</v>
      </c>
      <c r="G11">
        <v>56</v>
      </c>
      <c r="J11" s="218" t="s">
        <v>82</v>
      </c>
      <c r="K11">
        <v>5</v>
      </c>
      <c r="L11" s="165"/>
    </row>
    <row r="12" spans="2:15" x14ac:dyDescent="0.35">
      <c r="B12" t="s">
        <v>397</v>
      </c>
      <c r="C12">
        <v>1</v>
      </c>
      <c r="F12" t="s">
        <v>36</v>
      </c>
      <c r="G12">
        <v>48</v>
      </c>
      <c r="J12" s="218" t="s">
        <v>72</v>
      </c>
      <c r="K12">
        <v>24</v>
      </c>
      <c r="L12" s="167"/>
    </row>
    <row r="13" spans="2:15" x14ac:dyDescent="0.35">
      <c r="C13">
        <f>SUM(C2:C12)</f>
        <v>500</v>
      </c>
      <c r="E13">
        <f>SUM(E2:E12)</f>
        <v>500</v>
      </c>
      <c r="G13">
        <f>SUM(G2:G12)</f>
        <v>500</v>
      </c>
      <c r="I13">
        <f>SUM(I2:I12)</f>
        <v>500</v>
      </c>
      <c r="J13" s="218" t="s">
        <v>88</v>
      </c>
      <c r="K13">
        <v>5</v>
      </c>
      <c r="L13" s="167"/>
    </row>
    <row r="14" spans="2:15" x14ac:dyDescent="0.35">
      <c r="J14" s="218" t="s">
        <v>23</v>
      </c>
      <c r="K14">
        <v>133</v>
      </c>
      <c r="L14" s="166"/>
    </row>
    <row r="15" spans="2:15" x14ac:dyDescent="0.35">
      <c r="J15" s="218" t="s">
        <v>38</v>
      </c>
      <c r="K15">
        <v>1</v>
      </c>
      <c r="L15" s="168"/>
    </row>
    <row r="16" spans="2:15" x14ac:dyDescent="0.35">
      <c r="J16" s="169" t="s">
        <v>58</v>
      </c>
      <c r="K16">
        <v>68</v>
      </c>
      <c r="L16" s="169"/>
    </row>
    <row r="17" spans="10:15" x14ac:dyDescent="0.35">
      <c r="K17">
        <f>SUM(K2:K16)</f>
        <v>500</v>
      </c>
      <c r="M17">
        <f>SUM(M2:M16)</f>
        <v>500</v>
      </c>
      <c r="O17">
        <f>SUM(O2:O16)</f>
        <v>500</v>
      </c>
    </row>
    <row r="19" spans="10:15" x14ac:dyDescent="0.35">
      <c r="J19" s="164"/>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1:I34"/>
  <sheetViews>
    <sheetView topLeftCell="A11" zoomScale="85" zoomScaleNormal="85" workbookViewId="0">
      <selection activeCell="D23" sqref="D23"/>
    </sheetView>
  </sheetViews>
  <sheetFormatPr baseColWidth="10" defaultColWidth="11.453125" defaultRowHeight="14.5" x14ac:dyDescent="0.35"/>
  <cols>
    <col min="3" max="3" width="19.7265625" bestFit="1" customWidth="1"/>
    <col min="4" max="4" width="15.453125" customWidth="1"/>
    <col min="5" max="5" width="16.453125" customWidth="1"/>
    <col min="6" max="6" width="18.1796875" customWidth="1"/>
    <col min="7" max="7" width="16.7265625" customWidth="1"/>
    <col min="9" max="9" width="12.7265625" bestFit="1" customWidth="1"/>
  </cols>
  <sheetData>
    <row r="1" spans="3:9" ht="15" thickBot="1" x14ac:dyDescent="0.4"/>
    <row r="2" spans="3:9" ht="15" thickBot="1" x14ac:dyDescent="0.4">
      <c r="C2" s="215" t="s">
        <v>545</v>
      </c>
      <c r="D2" s="216"/>
      <c r="E2" s="216"/>
      <c r="F2" s="216"/>
      <c r="G2" s="217"/>
    </row>
    <row r="3" spans="3:9" ht="29" x14ac:dyDescent="0.35">
      <c r="C3" s="58" t="s">
        <v>496</v>
      </c>
      <c r="D3" s="59" t="s">
        <v>497</v>
      </c>
      <c r="E3" s="59" t="s">
        <v>498</v>
      </c>
      <c r="F3" s="59" t="s">
        <v>499</v>
      </c>
      <c r="G3" s="60" t="s">
        <v>500</v>
      </c>
    </row>
    <row r="4" spans="3:9" x14ac:dyDescent="0.35">
      <c r="C4" s="53" t="s">
        <v>501</v>
      </c>
      <c r="D4" s="54">
        <v>743211000</v>
      </c>
      <c r="E4" s="54">
        <v>1126789000</v>
      </c>
      <c r="F4" s="54"/>
      <c r="G4" s="55">
        <f>SUM(D4:F4)</f>
        <v>1870000000</v>
      </c>
    </row>
    <row r="5" spans="3:9" x14ac:dyDescent="0.35">
      <c r="C5" s="53" t="s">
        <v>502</v>
      </c>
      <c r="D5" s="54">
        <v>1536918000</v>
      </c>
      <c r="E5" s="54">
        <v>4513282000</v>
      </c>
      <c r="G5" s="55">
        <f>SUM(D5:E5)</f>
        <v>6050200000</v>
      </c>
    </row>
    <row r="6" spans="3:9" x14ac:dyDescent="0.35">
      <c r="C6" s="53" t="s">
        <v>503</v>
      </c>
      <c r="D6" s="54"/>
      <c r="E6" s="54">
        <v>9161000000</v>
      </c>
      <c r="F6" s="54"/>
      <c r="G6" s="55">
        <f t="shared" ref="G6:G9" si="0">SUM(D6:F6)</f>
        <v>9161000000</v>
      </c>
    </row>
    <row r="7" spans="3:9" x14ac:dyDescent="0.35">
      <c r="C7" s="53" t="s">
        <v>504</v>
      </c>
      <c r="D7" s="54">
        <v>124514000</v>
      </c>
      <c r="E7" s="54">
        <v>3243692000</v>
      </c>
      <c r="F7" s="54"/>
      <c r="G7" s="55">
        <f t="shared" si="0"/>
        <v>3368206000</v>
      </c>
    </row>
    <row r="8" spans="3:9" x14ac:dyDescent="0.35">
      <c r="C8" s="53" t="s">
        <v>505</v>
      </c>
      <c r="D8" s="54"/>
      <c r="E8" s="54">
        <v>9281553000</v>
      </c>
      <c r="F8" s="54"/>
      <c r="G8" s="55">
        <f t="shared" si="0"/>
        <v>9281553000</v>
      </c>
    </row>
    <row r="9" spans="3:9" x14ac:dyDescent="0.35">
      <c r="C9" s="53" t="s">
        <v>506</v>
      </c>
      <c r="D9" s="54">
        <v>900000000</v>
      </c>
      <c r="E9" s="54"/>
      <c r="F9" s="54"/>
      <c r="G9" s="55">
        <f t="shared" si="0"/>
        <v>900000000</v>
      </c>
    </row>
    <row r="10" spans="3:9" x14ac:dyDescent="0.35">
      <c r="C10" s="53" t="s">
        <v>507</v>
      </c>
      <c r="D10" s="54"/>
      <c r="E10" s="54"/>
      <c r="F10" s="54">
        <v>2924147000</v>
      </c>
      <c r="G10" s="55">
        <f>SUM(D10:F10)</f>
        <v>2924147000</v>
      </c>
    </row>
    <row r="11" spans="3:9" x14ac:dyDescent="0.35">
      <c r="C11" s="53" t="s">
        <v>508</v>
      </c>
      <c r="D11" s="54">
        <v>1128213000</v>
      </c>
      <c r="E11" s="54"/>
      <c r="F11" s="54"/>
      <c r="G11" s="55">
        <f t="shared" ref="G11:G15" si="1">SUM(D11:F11)</f>
        <v>1128213000</v>
      </c>
    </row>
    <row r="12" spans="3:9" x14ac:dyDescent="0.35">
      <c r="C12" s="53" t="s">
        <v>509</v>
      </c>
      <c r="D12" s="54">
        <v>323006000</v>
      </c>
      <c r="E12" s="54"/>
      <c r="F12" s="54"/>
      <c r="G12" s="55">
        <f t="shared" si="1"/>
        <v>323006000</v>
      </c>
    </row>
    <row r="13" spans="3:9" x14ac:dyDescent="0.35">
      <c r="C13" s="53" t="s">
        <v>510</v>
      </c>
      <c r="D13" s="54">
        <v>353858000</v>
      </c>
      <c r="E13" s="54"/>
      <c r="F13" s="54"/>
      <c r="G13" s="55">
        <f t="shared" si="1"/>
        <v>353858000</v>
      </c>
    </row>
    <row r="14" spans="3:9" x14ac:dyDescent="0.35">
      <c r="C14" s="53" t="s">
        <v>511</v>
      </c>
      <c r="D14" s="54">
        <v>509999000</v>
      </c>
      <c r="E14" s="54"/>
      <c r="F14" s="54"/>
      <c r="G14" s="55">
        <f t="shared" si="1"/>
        <v>509999000</v>
      </c>
    </row>
    <row r="15" spans="3:9" x14ac:dyDescent="0.35">
      <c r="C15" s="53" t="s">
        <v>512</v>
      </c>
      <c r="D15" s="54">
        <v>371773000</v>
      </c>
      <c r="E15" s="54"/>
      <c r="F15" s="54"/>
      <c r="G15" s="55">
        <f t="shared" si="1"/>
        <v>371773000</v>
      </c>
    </row>
    <row r="16" spans="3:9" ht="15" thickBot="1" x14ac:dyDescent="0.4">
      <c r="C16" s="56" t="s">
        <v>500</v>
      </c>
      <c r="D16" s="57">
        <f>SUM(D4:D15)</f>
        <v>5991492000</v>
      </c>
      <c r="E16" s="57">
        <f t="shared" ref="E16:F16" si="2">SUM(E4:E15)</f>
        <v>27326316000</v>
      </c>
      <c r="F16" s="57">
        <f t="shared" si="2"/>
        <v>2924147000</v>
      </c>
      <c r="G16" s="57">
        <f>SUM(G4:G15)</f>
        <v>36241955000</v>
      </c>
      <c r="I16" s="110"/>
    </row>
    <row r="17" spans="3:7" ht="15" thickBot="1" x14ac:dyDescent="0.4"/>
    <row r="18" spans="3:7" ht="15" thickBot="1" x14ac:dyDescent="0.4">
      <c r="C18" s="215" t="s">
        <v>546</v>
      </c>
      <c r="D18" s="216"/>
      <c r="E18" s="216"/>
      <c r="F18" s="216"/>
      <c r="G18" s="217"/>
    </row>
    <row r="19" spans="3:7" ht="29" x14ac:dyDescent="0.35">
      <c r="C19" s="172" t="s">
        <v>496</v>
      </c>
      <c r="D19" s="173" t="s">
        <v>497</v>
      </c>
      <c r="E19" s="173" t="s">
        <v>498</v>
      </c>
      <c r="F19" s="173" t="s">
        <v>499</v>
      </c>
      <c r="G19" s="174" t="s">
        <v>500</v>
      </c>
    </row>
    <row r="20" spans="3:7" x14ac:dyDescent="0.35">
      <c r="C20" s="53" t="s">
        <v>501</v>
      </c>
      <c r="D20" s="54">
        <v>743211000</v>
      </c>
      <c r="E20" s="54">
        <v>1126789000</v>
      </c>
      <c r="F20" s="54"/>
      <c r="G20" s="175">
        <f>SUM(D20:F20)</f>
        <v>1870000000</v>
      </c>
    </row>
    <row r="21" spans="3:7" x14ac:dyDescent="0.35">
      <c r="C21" s="53" t="s">
        <v>502</v>
      </c>
      <c r="D21" s="54">
        <v>1536918000</v>
      </c>
      <c r="E21" s="54">
        <v>4513282000</v>
      </c>
      <c r="F21" s="171"/>
      <c r="G21" s="175">
        <f>SUM(D21:F21)</f>
        <v>6050200000</v>
      </c>
    </row>
    <row r="22" spans="3:7" x14ac:dyDescent="0.35">
      <c r="C22" s="53" t="s">
        <v>503</v>
      </c>
      <c r="D22" s="54"/>
      <c r="E22" s="54">
        <v>9161000000</v>
      </c>
      <c r="F22" s="54"/>
      <c r="G22" s="175">
        <f t="shared" ref="G22:G25" si="3">SUM(D22:F22)</f>
        <v>9161000000</v>
      </c>
    </row>
    <row r="23" spans="3:7" x14ac:dyDescent="0.35">
      <c r="C23" s="53" t="s">
        <v>504</v>
      </c>
      <c r="D23" s="54">
        <v>124514000</v>
      </c>
      <c r="E23" s="54">
        <v>3243692000</v>
      </c>
      <c r="F23" s="54"/>
      <c r="G23" s="175">
        <f t="shared" si="3"/>
        <v>3368206000</v>
      </c>
    </row>
    <row r="24" spans="3:7" x14ac:dyDescent="0.35">
      <c r="C24" s="53" t="s">
        <v>505</v>
      </c>
      <c r="D24" s="54"/>
      <c r="E24" s="54">
        <v>9281553000</v>
      </c>
      <c r="F24" s="54"/>
      <c r="G24" s="175">
        <f t="shared" si="3"/>
        <v>9281553000</v>
      </c>
    </row>
    <row r="25" spans="3:7" x14ac:dyDescent="0.35">
      <c r="C25" s="53" t="s">
        <v>506</v>
      </c>
      <c r="D25" s="54">
        <v>900000000</v>
      </c>
      <c r="E25" s="54"/>
      <c r="F25" s="54"/>
      <c r="G25" s="175">
        <f t="shared" si="3"/>
        <v>900000000</v>
      </c>
    </row>
    <row r="26" spans="3:7" x14ac:dyDescent="0.35">
      <c r="C26" s="53" t="s">
        <v>507</v>
      </c>
      <c r="D26" s="54"/>
      <c r="E26" s="54"/>
      <c r="F26" s="54">
        <v>2924147000</v>
      </c>
      <c r="G26" s="175">
        <f>SUM(D26:F26)</f>
        <v>2924147000</v>
      </c>
    </row>
    <row r="27" spans="3:7" x14ac:dyDescent="0.35">
      <c r="C27" s="53" t="s">
        <v>508</v>
      </c>
      <c r="D27" s="54">
        <v>1128213000</v>
      </c>
      <c r="E27" s="54"/>
      <c r="F27" s="54"/>
      <c r="G27" s="175">
        <f t="shared" ref="G27:G31" si="4">SUM(D27:F27)</f>
        <v>1128213000</v>
      </c>
    </row>
    <row r="28" spans="3:7" x14ac:dyDescent="0.35">
      <c r="C28" s="53" t="s">
        <v>509</v>
      </c>
      <c r="D28" s="54">
        <v>323006000</v>
      </c>
      <c r="E28" s="54"/>
      <c r="F28" s="54"/>
      <c r="G28" s="175">
        <f t="shared" si="4"/>
        <v>323006000</v>
      </c>
    </row>
    <row r="29" spans="3:7" x14ac:dyDescent="0.35">
      <c r="C29" s="53" t="s">
        <v>510</v>
      </c>
      <c r="D29" s="54">
        <v>353858000</v>
      </c>
      <c r="E29" s="54"/>
      <c r="F29" s="54"/>
      <c r="G29" s="175">
        <f t="shared" si="4"/>
        <v>353858000</v>
      </c>
    </row>
    <row r="30" spans="3:7" x14ac:dyDescent="0.35">
      <c r="C30" s="53" t="s">
        <v>511</v>
      </c>
      <c r="D30" s="54">
        <v>509999000</v>
      </c>
      <c r="E30" s="54"/>
      <c r="F30" s="54"/>
      <c r="G30" s="175">
        <f t="shared" si="4"/>
        <v>509999000</v>
      </c>
    </row>
    <row r="31" spans="3:7" x14ac:dyDescent="0.35">
      <c r="C31" s="53" t="s">
        <v>512</v>
      </c>
      <c r="D31" s="54">
        <v>371773000</v>
      </c>
      <c r="E31" s="54"/>
      <c r="F31" s="54"/>
      <c r="G31" s="175">
        <f t="shared" si="4"/>
        <v>371773000</v>
      </c>
    </row>
    <row r="32" spans="3:7" ht="15" thickBot="1" x14ac:dyDescent="0.4">
      <c r="C32" s="56" t="s">
        <v>500</v>
      </c>
      <c r="D32" s="57">
        <f>SUM(D20:D31)</f>
        <v>5991492000</v>
      </c>
      <c r="E32" s="57">
        <f t="shared" ref="E32:F32" si="5">SUM(E20:E31)</f>
        <v>27326316000</v>
      </c>
      <c r="F32" s="57">
        <f t="shared" si="5"/>
        <v>2924147000</v>
      </c>
      <c r="G32" s="176">
        <f>SUM(G20:G31)</f>
        <v>36241955000</v>
      </c>
    </row>
    <row r="33" spans="4:4" x14ac:dyDescent="0.35">
      <c r="D33" s="54">
        <v>6086398000</v>
      </c>
    </row>
    <row r="34" spans="4:4" x14ac:dyDescent="0.35">
      <c r="D34" s="110">
        <f>+D32-D33</f>
        <v>-94906000</v>
      </c>
    </row>
  </sheetData>
  <mergeCells count="2">
    <mergeCell ref="C2:G2"/>
    <mergeCell ref="C18:G18"/>
  </mergeCells>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I28"/>
  <sheetViews>
    <sheetView zoomScale="85" zoomScaleNormal="85" workbookViewId="0">
      <selection activeCell="D4" sqref="D4"/>
    </sheetView>
  </sheetViews>
  <sheetFormatPr baseColWidth="10" defaultColWidth="11.453125" defaultRowHeight="14.5" x14ac:dyDescent="0.35"/>
  <cols>
    <col min="2" max="2" width="11.26953125" bestFit="1" customWidth="1"/>
    <col min="3" max="3" width="67" style="100" bestFit="1" customWidth="1"/>
    <col min="4" max="4" width="17.81640625" bestFit="1" customWidth="1"/>
    <col min="5" max="5" width="25.453125" bestFit="1" customWidth="1"/>
    <col min="6" max="6" width="18.453125" style="101" bestFit="1" customWidth="1"/>
    <col min="7" max="7" width="18.453125" bestFit="1" customWidth="1"/>
    <col min="8" max="8" width="18.453125" style="101" bestFit="1" customWidth="1"/>
    <col min="9" max="9" width="23.1796875" bestFit="1" customWidth="1"/>
    <col min="10" max="10" width="16.1796875" customWidth="1"/>
  </cols>
  <sheetData>
    <row r="1" spans="2:9" ht="15" thickBot="1" x14ac:dyDescent="0.4"/>
    <row r="2" spans="2:9" x14ac:dyDescent="0.35">
      <c r="B2" s="102" t="s">
        <v>513</v>
      </c>
      <c r="C2" s="103" t="s">
        <v>514</v>
      </c>
      <c r="D2" s="104" t="s">
        <v>515</v>
      </c>
      <c r="E2" s="104" t="s">
        <v>516</v>
      </c>
      <c r="F2" s="105" t="s">
        <v>517</v>
      </c>
      <c r="G2" s="106" t="s">
        <v>518</v>
      </c>
      <c r="H2" s="106" t="s">
        <v>519</v>
      </c>
    </row>
    <row r="3" spans="2:9" ht="43.5" x14ac:dyDescent="0.35">
      <c r="B3" s="107"/>
      <c r="C3" s="108" t="s">
        <v>520</v>
      </c>
      <c r="D3" s="144">
        <v>6530900000</v>
      </c>
      <c r="E3" s="144">
        <v>3243692000</v>
      </c>
      <c r="F3" s="145">
        <f>E3</f>
        <v>3243692000</v>
      </c>
      <c r="G3" s="149">
        <v>3243692000</v>
      </c>
      <c r="H3" s="149">
        <f t="shared" ref="H3:H11" si="0">F3-G3</f>
        <v>0</v>
      </c>
    </row>
    <row r="4" spans="2:9" ht="43.5" x14ac:dyDescent="0.35">
      <c r="B4" s="107"/>
      <c r="C4" s="108" t="s">
        <v>141</v>
      </c>
      <c r="D4" s="144">
        <v>2800779000</v>
      </c>
      <c r="E4" s="144">
        <v>1186854000</v>
      </c>
      <c r="F4" s="145">
        <v>1126789000</v>
      </c>
      <c r="G4" s="149">
        <v>1126789000</v>
      </c>
      <c r="H4" s="149">
        <f t="shared" si="0"/>
        <v>0</v>
      </c>
      <c r="I4" s="151"/>
    </row>
    <row r="5" spans="2:9" ht="43.5" x14ac:dyDescent="0.35">
      <c r="B5" s="107"/>
      <c r="C5" s="108" t="s">
        <v>521</v>
      </c>
      <c r="D5" s="144">
        <v>175000000</v>
      </c>
      <c r="E5" s="144">
        <v>0</v>
      </c>
      <c r="F5" s="145"/>
      <c r="G5" s="149">
        <v>25000000</v>
      </c>
      <c r="H5" s="150">
        <f t="shared" si="0"/>
        <v>-25000000</v>
      </c>
    </row>
    <row r="6" spans="2:9" x14ac:dyDescent="0.35">
      <c r="B6" s="107"/>
      <c r="C6" s="108" t="s">
        <v>393</v>
      </c>
      <c r="D6" s="144">
        <v>3361000000</v>
      </c>
      <c r="E6" s="144">
        <v>600000000</v>
      </c>
      <c r="F6" s="145">
        <f>E6</f>
        <v>600000000</v>
      </c>
      <c r="G6" s="149">
        <v>1990382000</v>
      </c>
      <c r="H6" s="150">
        <f t="shared" si="0"/>
        <v>-1390382000</v>
      </c>
    </row>
    <row r="7" spans="2:9" ht="29" x14ac:dyDescent="0.35">
      <c r="B7" s="107"/>
      <c r="C7" s="108" t="s">
        <v>165</v>
      </c>
      <c r="D7" s="144">
        <v>5389000000</v>
      </c>
      <c r="E7" s="144">
        <v>926548000</v>
      </c>
      <c r="F7" s="145">
        <v>2000000000</v>
      </c>
      <c r="G7" s="149">
        <v>2000000000</v>
      </c>
      <c r="H7" s="149">
        <f t="shared" si="0"/>
        <v>0</v>
      </c>
    </row>
    <row r="8" spans="2:9" ht="29" x14ac:dyDescent="0.35">
      <c r="B8" s="107"/>
      <c r="C8" s="108" t="s">
        <v>161</v>
      </c>
      <c r="D8" s="146">
        <v>5600000000</v>
      </c>
      <c r="E8" s="146">
        <v>7281553000</v>
      </c>
      <c r="F8" s="145">
        <f>E8</f>
        <v>7281553000</v>
      </c>
      <c r="G8" s="149">
        <v>7281553000</v>
      </c>
      <c r="H8" s="149">
        <f t="shared" si="0"/>
        <v>0</v>
      </c>
    </row>
    <row r="9" spans="2:9" ht="29" x14ac:dyDescent="0.35">
      <c r="B9" s="107"/>
      <c r="C9" s="108" t="s">
        <v>350</v>
      </c>
      <c r="D9" s="144">
        <v>5434174000</v>
      </c>
      <c r="E9" s="144">
        <v>4206688000</v>
      </c>
      <c r="F9" s="145">
        <v>3913282000</v>
      </c>
      <c r="G9" s="149">
        <v>2497900000</v>
      </c>
      <c r="H9" s="150">
        <f t="shared" si="0"/>
        <v>1415382000</v>
      </c>
    </row>
    <row r="10" spans="2:9" ht="29" x14ac:dyDescent="0.35">
      <c r="B10" s="107"/>
      <c r="C10" s="108" t="s">
        <v>227</v>
      </c>
      <c r="D10" s="144">
        <v>1554802000</v>
      </c>
      <c r="E10" s="144">
        <v>2597836000</v>
      </c>
      <c r="F10" s="145">
        <v>1991000000</v>
      </c>
      <c r="G10" s="149">
        <v>1347970000</v>
      </c>
      <c r="H10" s="150">
        <f t="shared" si="0"/>
        <v>643030000</v>
      </c>
    </row>
    <row r="11" spans="2:9" ht="29" x14ac:dyDescent="0.35">
      <c r="B11" s="107"/>
      <c r="C11" s="108" t="s">
        <v>221</v>
      </c>
      <c r="D11" s="144">
        <v>8395198000</v>
      </c>
      <c r="E11" s="144">
        <v>7283145000</v>
      </c>
      <c r="F11" s="145">
        <v>7170000000</v>
      </c>
      <c r="G11" s="149">
        <v>7813030000</v>
      </c>
      <c r="H11" s="150">
        <f t="shared" si="0"/>
        <v>-643030000</v>
      </c>
    </row>
    <row r="12" spans="2:9" ht="15" thickBot="1" x14ac:dyDescent="0.4">
      <c r="B12" s="107"/>
      <c r="C12" s="109" t="s">
        <v>522</v>
      </c>
      <c r="D12" s="147">
        <f>SUM(D3:D11)</f>
        <v>39240853000</v>
      </c>
      <c r="E12" s="147">
        <f>SUM(E3:E11)</f>
        <v>27326316000</v>
      </c>
      <c r="F12" s="148">
        <f>SUM(F3:F11)</f>
        <v>27326316000</v>
      </c>
      <c r="G12" s="147">
        <f>SUM(G3:G11)</f>
        <v>27326316000</v>
      </c>
      <c r="H12" s="147">
        <f>SUM(H3:H11)</f>
        <v>0</v>
      </c>
    </row>
    <row r="13" spans="2:9" x14ac:dyDescent="0.35">
      <c r="D13" s="110"/>
      <c r="I13" s="110"/>
    </row>
    <row r="15" spans="2:9" x14ac:dyDescent="0.35">
      <c r="B15" s="106" t="s">
        <v>513</v>
      </c>
      <c r="C15" s="106" t="s">
        <v>523</v>
      </c>
      <c r="D15" s="106" t="s">
        <v>515</v>
      </c>
      <c r="E15" s="111" t="s">
        <v>524</v>
      </c>
      <c r="F15" s="106" t="s">
        <v>518</v>
      </c>
      <c r="G15" s="106" t="s">
        <v>519</v>
      </c>
    </row>
    <row r="16" spans="2:9" s="140" customFormat="1" ht="29" x14ac:dyDescent="0.35">
      <c r="B16" s="138"/>
      <c r="C16" s="136" t="s">
        <v>525</v>
      </c>
      <c r="D16" s="114">
        <v>403677000</v>
      </c>
      <c r="E16" s="115">
        <v>385856000</v>
      </c>
      <c r="F16" s="141">
        <v>403423000</v>
      </c>
      <c r="G16" s="142">
        <f>E16-F16</f>
        <v>-17567000</v>
      </c>
      <c r="H16" s="139"/>
    </row>
    <row r="17" spans="2:9" s="140" customFormat="1" ht="29" x14ac:dyDescent="0.35">
      <c r="B17" s="138"/>
      <c r="C17" s="137" t="s">
        <v>526</v>
      </c>
      <c r="D17" s="117">
        <v>4484334000</v>
      </c>
      <c r="E17" s="118">
        <v>2252124000</v>
      </c>
      <c r="F17" s="143">
        <v>2231657000</v>
      </c>
      <c r="G17" s="142">
        <f t="shared" ref="G17:G18" si="1">E17-F17</f>
        <v>20467000</v>
      </c>
      <c r="H17" s="139"/>
    </row>
    <row r="18" spans="2:9" s="140" customFormat="1" x14ac:dyDescent="0.35">
      <c r="B18" s="138"/>
      <c r="C18" s="136" t="s">
        <v>88</v>
      </c>
      <c r="D18" s="114">
        <v>127000000</v>
      </c>
      <c r="E18" s="115">
        <v>286167000</v>
      </c>
      <c r="F18" s="141">
        <v>289067000</v>
      </c>
      <c r="G18" s="142">
        <f t="shared" si="1"/>
        <v>-2900000</v>
      </c>
      <c r="H18" s="139"/>
    </row>
    <row r="19" spans="2:9" s="140" customFormat="1" x14ac:dyDescent="0.35">
      <c r="B19" s="138"/>
      <c r="C19" s="106" t="s">
        <v>527</v>
      </c>
      <c r="D19" s="119">
        <f>SUM(D16:D18)</f>
        <v>5015011000</v>
      </c>
      <c r="E19" s="120">
        <f>SUM(E16:E18)</f>
        <v>2924147000</v>
      </c>
      <c r="F19" s="119">
        <f>SUM(F16:F18)</f>
        <v>2924147000</v>
      </c>
      <c r="G19" s="119">
        <f>SUM(G16:G18)</f>
        <v>0</v>
      </c>
      <c r="H19" s="139"/>
    </row>
    <row r="20" spans="2:9" x14ac:dyDescent="0.35">
      <c r="D20" s="121">
        <v>5015011000</v>
      </c>
    </row>
    <row r="22" spans="2:9" x14ac:dyDescent="0.35">
      <c r="B22" s="106" t="s">
        <v>513</v>
      </c>
      <c r="C22" s="106" t="s">
        <v>528</v>
      </c>
      <c r="D22" s="106" t="s">
        <v>515</v>
      </c>
      <c r="E22" s="111" t="s">
        <v>524</v>
      </c>
      <c r="F22" s="106" t="s">
        <v>518</v>
      </c>
      <c r="G22" s="106" t="s">
        <v>519</v>
      </c>
    </row>
    <row r="23" spans="2:9" s="100" customFormat="1" x14ac:dyDescent="0.35">
      <c r="B23" s="130"/>
      <c r="C23" s="113" t="s">
        <v>529</v>
      </c>
      <c r="D23" s="122">
        <v>10744136000</v>
      </c>
      <c r="E23" s="123">
        <v>5991492000</v>
      </c>
      <c r="F23" s="131">
        <v>5853301134</v>
      </c>
      <c r="G23" s="132"/>
      <c r="H23" s="133"/>
      <c r="I23" s="134"/>
    </row>
    <row r="24" spans="2:9" s="100" customFormat="1" ht="29" x14ac:dyDescent="0.35">
      <c r="B24" s="130"/>
      <c r="C24" s="116" t="s">
        <v>530</v>
      </c>
      <c r="D24" s="124">
        <v>1000000000</v>
      </c>
      <c r="E24" s="125">
        <v>0</v>
      </c>
      <c r="F24" s="135">
        <v>138190866</v>
      </c>
      <c r="G24" s="130"/>
      <c r="H24" s="133"/>
    </row>
    <row r="25" spans="2:9" x14ac:dyDescent="0.35">
      <c r="B25" s="112"/>
      <c r="C25" s="126" t="s">
        <v>531</v>
      </c>
      <c r="D25" s="127">
        <f>D23+D24</f>
        <v>11744136000</v>
      </c>
      <c r="E25" s="128">
        <f>E23+E24</f>
        <v>5991492000</v>
      </c>
      <c r="F25" s="127">
        <f>F23+F24</f>
        <v>5991492000</v>
      </c>
      <c r="G25" s="127">
        <f>G23+G24</f>
        <v>0</v>
      </c>
    </row>
    <row r="26" spans="2:9" x14ac:dyDescent="0.35">
      <c r="D26" s="110">
        <v>11744136000</v>
      </c>
    </row>
    <row r="27" spans="2:9" x14ac:dyDescent="0.35">
      <c r="D27" s="110"/>
    </row>
    <row r="28" spans="2:9" x14ac:dyDescent="0.35">
      <c r="D28" s="129">
        <f>D12+D19+D25</f>
        <v>56000000000</v>
      </c>
      <c r="E28" s="129"/>
    </row>
  </sheetData>
  <pageMargins left="0.7" right="0.7" top="0.75" bottom="0.75" header="0.3" footer="0.3"/>
  <pageSetup scale="89"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7" zoomScale="70" zoomScaleNormal="70" workbookViewId="0">
      <selection activeCell="H8" sqref="H8"/>
    </sheetView>
  </sheetViews>
  <sheetFormatPr baseColWidth="10" defaultColWidth="11.453125" defaultRowHeight="14" x14ac:dyDescent="0.3"/>
  <cols>
    <col min="1" max="1" width="11.453125" style="61"/>
    <col min="2" max="2" width="21.7265625" style="61" hidden="1" customWidth="1"/>
    <col min="3" max="3" width="63.7265625" style="62" customWidth="1"/>
    <col min="4" max="4" width="22.26953125" style="61" hidden="1" customWidth="1"/>
    <col min="5" max="5" width="25.7265625" style="61" hidden="1" customWidth="1"/>
    <col min="6" max="6" width="25.7265625" style="63" customWidth="1"/>
    <col min="7" max="7" width="26.7265625" style="61" hidden="1" customWidth="1"/>
    <col min="8" max="8" width="22.453125" style="63" bestFit="1" customWidth="1"/>
    <col min="9" max="9" width="23.1796875" style="61" bestFit="1" customWidth="1"/>
    <col min="10" max="10" width="16.1796875" style="61" customWidth="1"/>
    <col min="11" max="16384" width="11.453125" style="61"/>
  </cols>
  <sheetData>
    <row r="1" spans="2:9" ht="14.5" thickBot="1" x14ac:dyDescent="0.35"/>
    <row r="2" spans="2:9" ht="26.25" customHeight="1" x14ac:dyDescent="0.3">
      <c r="B2" s="64" t="s">
        <v>513</v>
      </c>
      <c r="C2" s="65" t="s">
        <v>514</v>
      </c>
      <c r="D2" s="66" t="s">
        <v>515</v>
      </c>
      <c r="E2" s="66" t="s">
        <v>516</v>
      </c>
      <c r="F2" s="66" t="s">
        <v>517</v>
      </c>
      <c r="G2" s="67" t="s">
        <v>519</v>
      </c>
      <c r="H2" s="68" t="s">
        <v>518</v>
      </c>
      <c r="I2" s="68" t="s">
        <v>519</v>
      </c>
    </row>
    <row r="3" spans="2:9" ht="48.75" customHeight="1" x14ac:dyDescent="0.3">
      <c r="B3" s="69"/>
      <c r="C3" s="70" t="s">
        <v>534</v>
      </c>
      <c r="D3" s="71">
        <v>6530900000</v>
      </c>
      <c r="E3" s="71">
        <v>3243692000</v>
      </c>
      <c r="F3" s="72">
        <f>E3</f>
        <v>3243692000</v>
      </c>
      <c r="G3" s="73">
        <f>F3-E3</f>
        <v>0</v>
      </c>
      <c r="H3" s="74">
        <v>3243692000</v>
      </c>
      <c r="I3" s="75">
        <f>F3-H3</f>
        <v>0</v>
      </c>
    </row>
    <row r="4" spans="2:9" ht="52.5" customHeight="1" x14ac:dyDescent="0.3">
      <c r="B4" s="69"/>
      <c r="C4" s="70" t="s">
        <v>472</v>
      </c>
      <c r="D4" s="71">
        <v>2800779000</v>
      </c>
      <c r="E4" s="71">
        <v>1186854000</v>
      </c>
      <c r="F4" s="72">
        <v>1126789000</v>
      </c>
      <c r="G4" s="76">
        <f t="shared" ref="G4:G11" si="0">F4-E4</f>
        <v>-60065000</v>
      </c>
      <c r="H4" s="74">
        <v>1126789000</v>
      </c>
      <c r="I4" s="75">
        <f t="shared" ref="I4:I11" si="1">F4-H4</f>
        <v>0</v>
      </c>
    </row>
    <row r="5" spans="2:9" ht="42" x14ac:dyDescent="0.3">
      <c r="B5" s="69"/>
      <c r="C5" s="70" t="s">
        <v>535</v>
      </c>
      <c r="D5" s="71">
        <v>175000000</v>
      </c>
      <c r="E5" s="71">
        <v>0</v>
      </c>
      <c r="F5" s="72"/>
      <c r="G5" s="73">
        <f t="shared" si="0"/>
        <v>0</v>
      </c>
      <c r="H5" s="74">
        <v>25000000</v>
      </c>
      <c r="I5" s="77">
        <f>F5-H5</f>
        <v>-25000000</v>
      </c>
    </row>
    <row r="6" spans="2:9" x14ac:dyDescent="0.3">
      <c r="B6" s="69"/>
      <c r="C6" s="70" t="s">
        <v>536</v>
      </c>
      <c r="D6" s="71">
        <v>3361000000</v>
      </c>
      <c r="E6" s="71">
        <v>600000000</v>
      </c>
      <c r="F6" s="72">
        <f>E6</f>
        <v>600000000</v>
      </c>
      <c r="G6" s="73">
        <f t="shared" si="0"/>
        <v>0</v>
      </c>
      <c r="H6" s="74">
        <v>2084782000</v>
      </c>
      <c r="I6" s="77">
        <f t="shared" si="1"/>
        <v>-1484782000</v>
      </c>
    </row>
    <row r="7" spans="2:9" ht="54" customHeight="1" x14ac:dyDescent="0.3">
      <c r="B7" s="69"/>
      <c r="C7" s="70" t="s">
        <v>537</v>
      </c>
      <c r="D7" s="71">
        <v>5389000000</v>
      </c>
      <c r="E7" s="71">
        <v>926548000</v>
      </c>
      <c r="F7" s="72">
        <v>2000000000</v>
      </c>
      <c r="G7" s="78">
        <f t="shared" si="0"/>
        <v>1073452000</v>
      </c>
      <c r="H7" s="74">
        <v>2000000000</v>
      </c>
      <c r="I7" s="75">
        <f t="shared" si="1"/>
        <v>0</v>
      </c>
    </row>
    <row r="8" spans="2:9" ht="51" customHeight="1" x14ac:dyDescent="0.3">
      <c r="B8" s="69"/>
      <c r="C8" s="70" t="s">
        <v>538</v>
      </c>
      <c r="D8" s="71">
        <v>5600000000</v>
      </c>
      <c r="E8" s="71">
        <v>7281553000</v>
      </c>
      <c r="F8" s="79">
        <f>E8</f>
        <v>7281553000</v>
      </c>
      <c r="G8" s="73">
        <f t="shared" si="0"/>
        <v>0</v>
      </c>
      <c r="H8" s="74">
        <v>7281553000</v>
      </c>
      <c r="I8" s="75">
        <f t="shared" si="1"/>
        <v>0</v>
      </c>
    </row>
    <row r="9" spans="2:9" ht="28" x14ac:dyDescent="0.3">
      <c r="B9" s="69"/>
      <c r="C9" s="70" t="s">
        <v>539</v>
      </c>
      <c r="D9" s="71">
        <v>5434174000</v>
      </c>
      <c r="E9" s="71">
        <v>4206688000</v>
      </c>
      <c r="F9" s="72">
        <v>3913282000</v>
      </c>
      <c r="G9" s="76">
        <f t="shared" si="0"/>
        <v>-293406000</v>
      </c>
      <c r="H9" s="74">
        <v>2403500000</v>
      </c>
      <c r="I9" s="77">
        <f>F9-H9</f>
        <v>1509782000</v>
      </c>
    </row>
    <row r="10" spans="2:9" ht="28" x14ac:dyDescent="0.3">
      <c r="B10" s="69"/>
      <c r="C10" s="70" t="s">
        <v>540</v>
      </c>
      <c r="D10" s="71">
        <v>1554802000</v>
      </c>
      <c r="E10" s="71">
        <v>2597836000</v>
      </c>
      <c r="F10" s="72">
        <v>1991000000</v>
      </c>
      <c r="G10" s="76">
        <f t="shared" si="0"/>
        <v>-606836000</v>
      </c>
      <c r="H10" s="74">
        <v>1347970000</v>
      </c>
      <c r="I10" s="77">
        <f t="shared" si="1"/>
        <v>643030000</v>
      </c>
    </row>
    <row r="11" spans="2:9" ht="28" x14ac:dyDescent="0.3">
      <c r="B11" s="69"/>
      <c r="C11" s="70" t="s">
        <v>541</v>
      </c>
      <c r="D11" s="71">
        <v>8395198000</v>
      </c>
      <c r="E11" s="71">
        <v>7283145000</v>
      </c>
      <c r="F11" s="72">
        <v>7170000000</v>
      </c>
      <c r="G11" s="76">
        <f t="shared" si="0"/>
        <v>-113145000</v>
      </c>
      <c r="H11" s="74">
        <v>7813030000</v>
      </c>
      <c r="I11" s="77">
        <f t="shared" si="1"/>
        <v>-643030000</v>
      </c>
    </row>
    <row r="12" spans="2:9" ht="14.5" thickBot="1" x14ac:dyDescent="0.35">
      <c r="B12" s="69"/>
      <c r="C12" s="80" t="s">
        <v>522</v>
      </c>
      <c r="D12" s="81">
        <f>SUM(D3:D11)</f>
        <v>39240853000</v>
      </c>
      <c r="E12" s="81">
        <f>SUM(E3:E11)</f>
        <v>27326316000</v>
      </c>
      <c r="F12" s="81">
        <f>SUM(F3:F11)</f>
        <v>27326316000</v>
      </c>
      <c r="G12" s="81">
        <f t="shared" ref="G12:I12" si="2">SUM(G3:G11)</f>
        <v>0</v>
      </c>
      <c r="H12" s="81">
        <f t="shared" si="2"/>
        <v>27326316000</v>
      </c>
      <c r="I12" s="81">
        <f t="shared" si="2"/>
        <v>0</v>
      </c>
    </row>
    <row r="13" spans="2:9" x14ac:dyDescent="0.3">
      <c r="D13" s="82"/>
      <c r="I13" s="82"/>
    </row>
    <row r="15" spans="2:9" x14ac:dyDescent="0.3">
      <c r="B15" s="68" t="s">
        <v>513</v>
      </c>
      <c r="C15" s="68" t="s">
        <v>523</v>
      </c>
      <c r="D15" s="68" t="s">
        <v>515</v>
      </c>
      <c r="E15" s="68" t="s">
        <v>524</v>
      </c>
      <c r="F15" s="68" t="s">
        <v>518</v>
      </c>
      <c r="G15" s="68" t="s">
        <v>519</v>
      </c>
    </row>
    <row r="16" spans="2:9" ht="54" customHeight="1" x14ac:dyDescent="0.3">
      <c r="B16" s="83"/>
      <c r="C16" s="84" t="s">
        <v>542</v>
      </c>
      <c r="D16" s="85">
        <v>403677000</v>
      </c>
      <c r="E16" s="85">
        <v>385856000</v>
      </c>
      <c r="F16" s="72">
        <v>403423000</v>
      </c>
      <c r="G16" s="75">
        <f>E16-F16</f>
        <v>-17567000</v>
      </c>
    </row>
    <row r="17" spans="2:9" ht="36" customHeight="1" x14ac:dyDescent="0.3">
      <c r="B17" s="83"/>
      <c r="C17" s="86" t="s">
        <v>543</v>
      </c>
      <c r="D17" s="87">
        <v>4484334000</v>
      </c>
      <c r="E17" s="99">
        <v>2252124000</v>
      </c>
      <c r="F17" s="72">
        <v>2231657000</v>
      </c>
      <c r="G17" s="75">
        <f t="shared" ref="G17:G18" si="3">E17-F17</f>
        <v>20467000</v>
      </c>
    </row>
    <row r="18" spans="2:9" x14ac:dyDescent="0.3">
      <c r="B18" s="83"/>
      <c r="C18" s="84" t="s">
        <v>544</v>
      </c>
      <c r="D18" s="85">
        <v>127000000</v>
      </c>
      <c r="E18" s="85">
        <v>286167000</v>
      </c>
      <c r="F18" s="72">
        <v>289067000</v>
      </c>
      <c r="G18" s="75">
        <f t="shared" si="3"/>
        <v>-2900000</v>
      </c>
    </row>
    <row r="19" spans="2:9" x14ac:dyDescent="0.3">
      <c r="B19" s="83"/>
      <c r="C19" s="68" t="s">
        <v>527</v>
      </c>
      <c r="D19" s="88">
        <f>SUM(D16:D18)</f>
        <v>5015011000</v>
      </c>
      <c r="E19" s="88">
        <f>SUM(E16:E18)</f>
        <v>2924147000</v>
      </c>
      <c r="F19" s="89">
        <f>SUM(F16:F18)</f>
        <v>2924147000</v>
      </c>
      <c r="G19" s="89">
        <f>SUM(G16:G18)</f>
        <v>0</v>
      </c>
    </row>
    <row r="20" spans="2:9" x14ac:dyDescent="0.3">
      <c r="D20" s="90">
        <v>5015011000</v>
      </c>
    </row>
    <row r="22" spans="2:9" x14ac:dyDescent="0.3">
      <c r="B22" s="68" t="s">
        <v>513</v>
      </c>
      <c r="C22" s="68" t="s">
        <v>528</v>
      </c>
      <c r="D22" s="68" t="s">
        <v>515</v>
      </c>
      <c r="E22" s="68" t="s">
        <v>524</v>
      </c>
      <c r="F22" s="68" t="s">
        <v>518</v>
      </c>
      <c r="G22" s="68" t="s">
        <v>519</v>
      </c>
    </row>
    <row r="23" spans="2:9" x14ac:dyDescent="0.3">
      <c r="B23" s="83"/>
      <c r="C23" s="84" t="s">
        <v>529</v>
      </c>
      <c r="D23" s="91">
        <v>10744136000</v>
      </c>
      <c r="E23" s="91">
        <v>5991492000</v>
      </c>
      <c r="F23" s="74">
        <v>5853301134</v>
      </c>
      <c r="G23" s="92"/>
      <c r="I23" s="82"/>
    </row>
    <row r="24" spans="2:9" ht="50.25" customHeight="1" x14ac:dyDescent="0.3">
      <c r="B24" s="83"/>
      <c r="C24" s="86" t="s">
        <v>530</v>
      </c>
      <c r="D24" s="93">
        <v>1000000000</v>
      </c>
      <c r="E24" s="94">
        <v>0</v>
      </c>
      <c r="F24" s="95">
        <v>138190866</v>
      </c>
      <c r="G24" s="83"/>
    </row>
    <row r="25" spans="2:9" x14ac:dyDescent="0.3">
      <c r="B25" s="83"/>
      <c r="C25" s="96" t="s">
        <v>531</v>
      </c>
      <c r="D25" s="97">
        <f>D23+D24</f>
        <v>11744136000</v>
      </c>
      <c r="E25" s="97">
        <f>E23+E24</f>
        <v>5991492000</v>
      </c>
      <c r="F25" s="97">
        <f>F23+F24</f>
        <v>5991492000</v>
      </c>
      <c r="G25" s="97">
        <f>G23+G24</f>
        <v>0</v>
      </c>
    </row>
    <row r="26" spans="2:9" x14ac:dyDescent="0.3">
      <c r="D26" s="82">
        <v>11744136000</v>
      </c>
    </row>
    <row r="27" spans="2:9" x14ac:dyDescent="0.3">
      <c r="D27" s="82"/>
    </row>
    <row r="28" spans="2:9" x14ac:dyDescent="0.3">
      <c r="D28" s="98">
        <f>D12+D19+D25</f>
        <v>56000000000</v>
      </c>
      <c r="E28" s="98"/>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PAA V2- 2023 </vt:lpstr>
      <vt:lpstr>Resumen inversión 2022-2023</vt:lpstr>
      <vt:lpstr>VR</vt:lpstr>
      <vt:lpstr>Asignación 2023 por área</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nagudelo</cp:lastModifiedBy>
  <cp:revision/>
  <dcterms:created xsi:type="dcterms:W3CDTF">2022-12-09T19:21:09Z</dcterms:created>
  <dcterms:modified xsi:type="dcterms:W3CDTF">2023-02-01T01:31:42Z</dcterms:modified>
  <cp:category/>
  <cp:contentStatus/>
</cp:coreProperties>
</file>