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2. PLAN DE ACCION\2019\3.EVIDENCIAS TERCER TRIMESTRE 2019\1.ESTADISTICA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8800" windowHeight="12435" tabRatio="767" activeTab="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<sst xmlns="http://schemas.openxmlformats.org/spreadsheetml/2006/main" count="297" uniqueCount="117">
  <si>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</si>
  <si>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</si>
  <si>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</si>
  <si>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</si>
  <si>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</si>
  <si>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</si>
  <si>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</si>
  <si>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</si>
  <si>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</si>
  <si>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</si>
  <si>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</si>
  <si>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</si>
  <si>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</si>
  <si>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</si>
  <si>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</si>
  <si>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</si>
  <si>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</si>
  <si>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</si>
  <si>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</si>
  <si>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</si>
  <si>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</si>
  <si>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</si>
  <si>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</si>
  <si>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</si>
  <si>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</si>
  <si>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</si>
  <si>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</si>
  <si>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</si>
  <si>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</si>
  <si>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</si>
  <si>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</si>
  <si>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</si>
  <si>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</si>
  <si>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</si>
  <si>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</si>
  <si>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</si>
  <si>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</si>
  <si>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</si>
  <si>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</si>
  <si>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</si>
  <si>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</si>
  <si>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</si>
  <si>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</si>
  <si>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</si>
  <si>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</si>
  <si>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</si>
  <si>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</si>
  <si>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</si>
  <si>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</si>
  <si>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</si>
  <si>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</si>
  <si>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</si>
  <si>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</si>
  <si>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</si>
  <si>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</si>
  <si>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</si>
  <si>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</si>
  <si>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</si>
  <si>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</si>
  <si>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</si>
  <si>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</si>
  <si>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</si>
  <si>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</si>
  <si>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</si>
  <si>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</si>
  <si>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</si>
  <si>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</si>
  <si>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</si>
  <si>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</si>
  <si>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</si>
  <si>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</si>
  <si>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</si>
  <si>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</si>
  <si>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</si>
  <si>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</si>
  <si>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</si>
  <si>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</si>
  <si>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</si>
  <si>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</si>
  <si>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</si>
  <si>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</si>
  <si>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</si>
  <si>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</si>
  <si>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</si>
  <si>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</si>
  <si>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</si>
  <si>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</si>
  <si>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</si>
  <si>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</si>
  <si>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</si>
  <si>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</si>
  <si>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</si>
  <si>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</si>
  <si>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</si>
  <si>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</si>
  <si>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</si>
  <si>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</si>
  <si>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</si>
  <si>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</si>
  <si>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</si>
  <si>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</si>
  <si>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</si>
  <si>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</si>
  <si>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</si>
  <si>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</si>
  <si>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</si>
  <si>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</si>
  <si>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</si>
  <si>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</si>
  <si>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</si>
  <si>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Agosto</t>
  </si>
  <si>
    <t>Consolidado de Incendios Atendidos - Agosto</t>
  </si>
  <si>
    <t>Consolidado de Incidentes por Estación - Agosto</t>
  </si>
  <si>
    <t>CONSOLIDADO DE SERVICIOS EN EL MES DE AGOSTO 2019</t>
  </si>
  <si>
    <t>PROMEDIO TIEMPO DE RESPUESTA PARA EL MES DE AGOSTO (Minutos):</t>
  </si>
  <si>
    <t>CONSOLIDADO DE INCENDIOS EN EL MES DE AGOSTO 2019</t>
  </si>
  <si>
    <t>CONSOLIDADO DE INCIDENTES POR ESTACIÓN EN EL MES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</si>
</sst>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4.2977265649330423E-2</c:v>
                </c:pt>
                <c:pt idx="1">
                  <c:v>7.3808782310806606E-2</c:v>
                </c:pt>
                <c:pt idx="2">
                  <c:v>9.3428838368109625E-4</c:v>
                </c:pt>
                <c:pt idx="3">
                  <c:v>4.4845842416692622E-2</c:v>
                </c:pt>
                <c:pt idx="4">
                  <c:v>0.83743382123948928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9.2183120523201489E-2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6.8825910931174086E-2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6.8825910931174086E-2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6.7891622547492994E-2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8.9691684833385243E-2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5.3254437869822487E-2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6.104017440049829E-2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4.7337278106508875E-2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4.8271566490189974E-2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4.5780130800373714E-2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6.3843039551541581E-2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4.7960137028962943E-2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7.4120211772033637E-2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4.9205854873871066E-2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4.5157271877919652E-2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3.0208657739022111E-2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4.6402989722827782E-2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71450944"/>
        <c:axId val="471450552"/>
      </c:barChart>
      <c:valAx>
        <c:axId val="47145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1450944"/>
        <c:crosses val="autoZero"/>
        <c:crossBetween val="between"/>
      </c:valAx>
      <c:catAx>
        <c:axId val="471450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1450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4.8864089278597048E-2</c:v>
                </c:pt>
                <c:pt idx="1">
                  <c:v>8.6927062574730971E-2</c:v>
                </c:pt>
                <c:pt idx="2">
                  <c:v>8.3698684734954162E-4</c:v>
                </c:pt>
                <c:pt idx="3">
                  <c:v>3.8501394978078918E-2</c:v>
                </c:pt>
                <c:pt idx="4">
                  <c:v>0.8248704663212435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9.1709844559585488E-2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6.1658031088082904E-2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5.9107214029493822E-2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6.3690713431646076E-2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9.0314866480669595E-2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5.0577919489836587E-2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6.2096452770027899E-2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4.8744519728975685E-2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5.4404145077720206E-2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4.8983658828218417E-2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6.39298525308888E-2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4.8784376245516139E-2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7.4770825029892393E-2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5.0737345555998403E-2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5.3846153846153849E-2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3.387803905938621E-2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4.2766042247907532E-2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71452512"/>
        <c:axId val="471452120"/>
      </c:barChart>
      <c:valAx>
        <c:axId val="471452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1452512"/>
        <c:crosses val="autoZero"/>
        <c:crossBetween val="between"/>
      </c:valAx>
      <c:catAx>
        <c:axId val="47145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1452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0.10980470306895178</c:v>
                </c:pt>
                <c:pt idx="1">
                  <c:v>0.1154643284176963</c:v>
                </c:pt>
                <c:pt idx="2">
                  <c:v>0.13391789557592668</c:v>
                </c:pt>
                <c:pt idx="3">
                  <c:v>0.12973296133917894</c:v>
                </c:pt>
                <c:pt idx="4">
                  <c:v>0.13395775209246713</c:v>
                </c:pt>
                <c:pt idx="5">
                  <c:v>0.12327620565962535</c:v>
                </c:pt>
                <c:pt idx="6">
                  <c:v>0.12586687923475487</c:v>
                </c:pt>
                <c:pt idx="7">
                  <c:v>0.12797927461139896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C27" sqref="C27:G27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57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16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16" ht="23.25" customHeight="1" x14ac:dyDescent="0.2">
      <c r="A3" s="58" t="s">
        <v>0</v>
      </c>
      <c r="B3" s="59"/>
      <c r="C3" s="52" t="s">
        <v>7</v>
      </c>
      <c r="D3" s="52"/>
      <c r="E3" s="52"/>
      <c r="F3" s="52"/>
      <c r="G3" s="30"/>
      <c r="H3" s="64" t="s">
        <v>8</v>
      </c>
      <c r="I3" s="52" t="s">
        <v>9</v>
      </c>
      <c r="J3" s="52" t="s">
        <v>10</v>
      </c>
      <c r="K3" s="52" t="s">
        <v>114</v>
      </c>
      <c r="L3" s="52"/>
      <c r="M3" s="52"/>
      <c r="N3" s="52"/>
      <c r="O3" s="53">
        <f>J27</f>
        <v>6.7129629629629622E-3</v>
      </c>
      <c r="P3" s="15"/>
    </row>
    <row r="4" spans="1:16" ht="23.25" customHeight="1" x14ac:dyDescent="0.2">
      <c r="A4" s="60"/>
      <c r="B4" s="61"/>
      <c r="C4" s="52" t="s">
        <v>6</v>
      </c>
      <c r="D4" s="52"/>
      <c r="E4" s="52"/>
      <c r="F4" s="52"/>
      <c r="G4" s="52"/>
      <c r="H4" s="64"/>
      <c r="I4" s="52"/>
      <c r="J4" s="52"/>
      <c r="K4" s="52"/>
      <c r="L4" s="52"/>
      <c r="M4" s="52"/>
      <c r="N4" s="52"/>
      <c r="O4" s="53"/>
      <c r="P4" s="15"/>
    </row>
    <row r="5" spans="1:16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64"/>
      <c r="I5" s="52"/>
      <c r="J5" s="52"/>
      <c r="K5" s="52"/>
      <c r="L5" s="52"/>
      <c r="M5" s="52"/>
      <c r="N5" s="52"/>
      <c r="O5" s="53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9</v>
      </c>
      <c r="D6" s="3">
        <v>12</v>
      </c>
      <c r="E6" s="3">
        <v>0</v>
      </c>
      <c r="F6" s="3">
        <v>12</v>
      </c>
      <c r="G6" s="3">
        <v>207</v>
      </c>
      <c r="H6" s="4">
        <f>SUM(C6:G6)</f>
        <v>240</v>
      </c>
      <c r="I6" s="28">
        <f>H6/$H$27</f>
        <v>7.4743070694487698E-2</v>
      </c>
      <c r="J6" s="37">
        <v>6.1574074074074074E-3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7</v>
      </c>
      <c r="D7" s="3">
        <v>10</v>
      </c>
      <c r="E7" s="3">
        <v>0</v>
      </c>
      <c r="F7" s="3">
        <v>12</v>
      </c>
      <c r="G7" s="3">
        <v>185</v>
      </c>
      <c r="H7" s="4">
        <f t="shared" ref="H7:H26" si="0">SUM(C7:G7)</f>
        <v>214</v>
      </c>
      <c r="I7" s="28">
        <f t="shared" ref="I7:I26" si="1">H7/$H$27</f>
        <v>6.6645904702584871E-2</v>
      </c>
      <c r="J7" s="37">
        <v>5.3685897435897436E-3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4</v>
      </c>
      <c r="D8" s="3">
        <v>10</v>
      </c>
      <c r="E8" s="3">
        <v>0</v>
      </c>
      <c r="F8" s="3">
        <v>3</v>
      </c>
      <c r="G8" s="3">
        <v>115</v>
      </c>
      <c r="H8" s="4">
        <f t="shared" si="0"/>
        <v>132</v>
      </c>
      <c r="I8" s="28">
        <f t="shared" si="1"/>
        <v>4.1108688881968232E-2</v>
      </c>
      <c r="J8" s="37">
        <v>4.4526143790849671E-3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7</v>
      </c>
      <c r="D9" s="3">
        <v>26</v>
      </c>
      <c r="E9" s="3">
        <v>0</v>
      </c>
      <c r="F9" s="3">
        <v>7</v>
      </c>
      <c r="G9" s="3">
        <v>120</v>
      </c>
      <c r="H9" s="4">
        <f t="shared" si="0"/>
        <v>160</v>
      </c>
      <c r="I9" s="28">
        <f t="shared" si="1"/>
        <v>4.9828713796325134E-2</v>
      </c>
      <c r="J9" s="37">
        <v>6.1893884015594564E-3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2</v>
      </c>
      <c r="D10" s="3">
        <v>9</v>
      </c>
      <c r="E10" s="3">
        <v>0</v>
      </c>
      <c r="F10" s="3">
        <v>8</v>
      </c>
      <c r="G10" s="3">
        <v>109</v>
      </c>
      <c r="H10" s="4">
        <f t="shared" si="0"/>
        <v>128</v>
      </c>
      <c r="I10" s="28">
        <f t="shared" si="1"/>
        <v>3.9862971037060109E-2</v>
      </c>
      <c r="J10" s="37">
        <v>7.0729775828460035E-3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3</v>
      </c>
      <c r="D11" s="3">
        <v>2</v>
      </c>
      <c r="E11" s="3">
        <v>0</v>
      </c>
      <c r="F11" s="3">
        <v>2</v>
      </c>
      <c r="G11" s="3">
        <v>58</v>
      </c>
      <c r="H11" s="4">
        <f t="shared" si="0"/>
        <v>65</v>
      </c>
      <c r="I11" s="28">
        <f t="shared" si="1"/>
        <v>2.0242914979757085E-2</v>
      </c>
      <c r="J11" s="37">
        <v>5.8333333333333336E-3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20</v>
      </c>
      <c r="D12" s="3">
        <v>12</v>
      </c>
      <c r="E12" s="3">
        <v>1</v>
      </c>
      <c r="F12" s="3">
        <v>10</v>
      </c>
      <c r="G12" s="3">
        <v>163</v>
      </c>
      <c r="H12" s="4">
        <f t="shared" si="0"/>
        <v>206</v>
      </c>
      <c r="I12" s="28">
        <f t="shared" si="1"/>
        <v>6.4154469012768611E-2</v>
      </c>
      <c r="J12" s="37">
        <v>7.9022988505747134E-3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16</v>
      </c>
      <c r="D13" s="3">
        <v>21</v>
      </c>
      <c r="E13" s="3">
        <v>1</v>
      </c>
      <c r="F13" s="3">
        <v>18</v>
      </c>
      <c r="G13" s="3">
        <v>224</v>
      </c>
      <c r="H13" s="4">
        <f t="shared" si="0"/>
        <v>280</v>
      </c>
      <c r="I13" s="28">
        <f t="shared" si="1"/>
        <v>8.7200249143568984E-2</v>
      </c>
      <c r="J13" s="37">
        <v>8.5665386130811642E-3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5</v>
      </c>
      <c r="D14" s="3">
        <v>17</v>
      </c>
      <c r="E14" s="3">
        <v>0</v>
      </c>
      <c r="F14" s="3">
        <v>7</v>
      </c>
      <c r="G14" s="3">
        <v>158</v>
      </c>
      <c r="H14" s="4">
        <f t="shared" si="0"/>
        <v>187</v>
      </c>
      <c r="I14" s="28">
        <f t="shared" si="1"/>
        <v>5.8237309249454999E-2</v>
      </c>
      <c r="J14" s="37">
        <v>6.7956349206349216E-3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7</v>
      </c>
      <c r="D15" s="3">
        <v>22</v>
      </c>
      <c r="E15" s="3">
        <v>0</v>
      </c>
      <c r="F15" s="3">
        <v>11</v>
      </c>
      <c r="G15" s="3">
        <v>229</v>
      </c>
      <c r="H15" s="4">
        <f t="shared" si="0"/>
        <v>269</v>
      </c>
      <c r="I15" s="28">
        <f t="shared" si="1"/>
        <v>8.3774525070071632E-2</v>
      </c>
      <c r="J15" s="37">
        <v>6.2865497076023402E-3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12</v>
      </c>
      <c r="D16" s="3">
        <v>31</v>
      </c>
      <c r="E16" s="3">
        <v>0</v>
      </c>
      <c r="F16" s="3">
        <v>21</v>
      </c>
      <c r="G16" s="3">
        <v>286</v>
      </c>
      <c r="H16" s="4">
        <f t="shared" si="0"/>
        <v>350</v>
      </c>
      <c r="I16" s="28">
        <f t="shared" si="1"/>
        <v>0.10900031142946123</v>
      </c>
      <c r="J16" s="37">
        <v>7.0808531746031711E-3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3</v>
      </c>
      <c r="D17" s="3">
        <v>7</v>
      </c>
      <c r="E17" s="3">
        <v>0</v>
      </c>
      <c r="F17" s="3">
        <v>2</v>
      </c>
      <c r="G17" s="3">
        <v>87</v>
      </c>
      <c r="H17" s="4">
        <f t="shared" si="0"/>
        <v>99</v>
      </c>
      <c r="I17" s="28">
        <f t="shared" si="1"/>
        <v>3.0831516661476176E-2</v>
      </c>
      <c r="J17" s="37">
        <v>6.3078703703703708E-3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4</v>
      </c>
      <c r="D18" s="3">
        <v>13</v>
      </c>
      <c r="E18" s="3">
        <v>0</v>
      </c>
      <c r="F18" s="3">
        <v>4</v>
      </c>
      <c r="G18" s="3">
        <v>144</v>
      </c>
      <c r="H18" s="4">
        <f t="shared" si="0"/>
        <v>165</v>
      </c>
      <c r="I18" s="28">
        <f t="shared" si="1"/>
        <v>5.1385861102460295E-2</v>
      </c>
      <c r="J18" s="37">
        <v>6.0515873015873E-3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5</v>
      </c>
      <c r="D19" s="3">
        <v>3</v>
      </c>
      <c r="E19" s="3">
        <v>0</v>
      </c>
      <c r="F19" s="3">
        <v>3</v>
      </c>
      <c r="G19" s="3">
        <v>90</v>
      </c>
      <c r="H19" s="4">
        <f t="shared" si="0"/>
        <v>101</v>
      </c>
      <c r="I19" s="28">
        <f t="shared" si="1"/>
        <v>3.1454375583930237E-2</v>
      </c>
      <c r="J19" s="37">
        <v>3.5984848484848482E-3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5</v>
      </c>
      <c r="D20" s="3">
        <v>3</v>
      </c>
      <c r="E20" s="3">
        <v>0</v>
      </c>
      <c r="F20" s="3">
        <v>4</v>
      </c>
      <c r="G20" s="3">
        <v>89</v>
      </c>
      <c r="H20" s="4">
        <f t="shared" si="0"/>
        <v>101</v>
      </c>
      <c r="I20" s="28">
        <f t="shared" si="1"/>
        <v>3.1454375583930237E-2</v>
      </c>
      <c r="J20" s="37">
        <v>3.9930555555555552E-3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5</v>
      </c>
      <c r="D21" s="3">
        <v>12</v>
      </c>
      <c r="E21" s="3">
        <v>0</v>
      </c>
      <c r="F21" s="3">
        <v>4</v>
      </c>
      <c r="G21" s="3">
        <v>107</v>
      </c>
      <c r="H21" s="4">
        <f t="shared" si="0"/>
        <v>128</v>
      </c>
      <c r="I21" s="28">
        <f t="shared" si="1"/>
        <v>3.9862971037060109E-2</v>
      </c>
      <c r="J21" s="37">
        <v>5.0248842592592593E-3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2</v>
      </c>
      <c r="D22" s="3">
        <v>3</v>
      </c>
      <c r="E22" s="3">
        <v>1</v>
      </c>
      <c r="F22" s="3">
        <v>1</v>
      </c>
      <c r="G22" s="3">
        <v>59</v>
      </c>
      <c r="H22" s="4">
        <f t="shared" si="0"/>
        <v>66</v>
      </c>
      <c r="I22" s="28">
        <f t="shared" si="1"/>
        <v>2.0554344440984116E-2</v>
      </c>
      <c r="J22" s="37">
        <v>4.0674603174603169E-3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7</v>
      </c>
      <c r="D23" s="3">
        <v>5</v>
      </c>
      <c r="E23" s="3">
        <v>0</v>
      </c>
      <c r="F23" s="3">
        <v>9</v>
      </c>
      <c r="G23" s="3">
        <v>96</v>
      </c>
      <c r="H23" s="4">
        <f t="shared" si="0"/>
        <v>117</v>
      </c>
      <c r="I23" s="28">
        <f t="shared" si="1"/>
        <v>3.643724696356275E-2</v>
      </c>
      <c r="J23" s="37">
        <v>7.9678362573099432E-3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15</v>
      </c>
      <c r="D24" s="3">
        <v>19</v>
      </c>
      <c r="E24" s="3">
        <v>0</v>
      </c>
      <c r="F24" s="3">
        <v>6</v>
      </c>
      <c r="G24" s="3">
        <v>152</v>
      </c>
      <c r="H24" s="4">
        <f t="shared" si="0"/>
        <v>192</v>
      </c>
      <c r="I24" s="28">
        <f t="shared" si="1"/>
        <v>5.979445655559016E-2</v>
      </c>
      <c r="J24" s="37">
        <v>9.6550179211469505E-3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3</v>
      </c>
      <c r="H25" s="4">
        <f t="shared" si="0"/>
        <v>3</v>
      </c>
      <c r="I25" s="28">
        <f t="shared" si="1"/>
        <v>9.3428838368109625E-4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8</v>
      </c>
      <c r="H26" s="4">
        <f t="shared" si="0"/>
        <v>8</v>
      </c>
      <c r="I26" s="28">
        <f t="shared" si="1"/>
        <v>2.4914356898162568E-3</v>
      </c>
      <c r="J26" s="37">
        <v>0</v>
      </c>
      <c r="O26" s="8"/>
      <c r="P26" s="15"/>
    </row>
    <row r="27" spans="1:16" s="5" customFormat="1" ht="20.25" customHeight="1" x14ac:dyDescent="0.2">
      <c r="A27" s="48" t="s">
        <v>8</v>
      </c>
      <c r="B27" s="49"/>
      <c r="C27" s="6">
        <f t="shared" ref="C27:H27" si="2">SUM(C6:C26)</f>
        <v>138</v>
      </c>
      <c r="D27" s="6">
        <f t="shared" si="2"/>
        <v>237</v>
      </c>
      <c r="E27" s="6">
        <f t="shared" si="2"/>
        <v>3</v>
      </c>
      <c r="F27" s="6">
        <f>SUM(F6:F26)</f>
        <v>144</v>
      </c>
      <c r="G27" s="42">
        <f t="shared" si="2"/>
        <v>2689</v>
      </c>
      <c r="H27" s="55">
        <f t="shared" si="2"/>
        <v>3211</v>
      </c>
      <c r="I27" s="56">
        <v>1</v>
      </c>
      <c r="J27" s="53">
        <v>6.7129629629629622E-3</v>
      </c>
      <c r="O27" s="8"/>
      <c r="P27" s="15"/>
    </row>
    <row r="28" spans="1:16" ht="30.75" customHeight="1" x14ac:dyDescent="0.2">
      <c r="A28" s="50" t="s">
        <v>31</v>
      </c>
      <c r="B28" s="51"/>
      <c r="C28" s="29">
        <f>+C27/$H$27</f>
        <v>4.2977265649330423E-2</v>
      </c>
      <c r="D28" s="29">
        <f t="shared" ref="D28:G28" si="3">+D27/$H$27</f>
        <v>7.3808782310806606E-2</v>
      </c>
      <c r="E28" s="29">
        <f t="shared" si="3"/>
        <v>9.3428838368109625E-4</v>
      </c>
      <c r="F28" s="29">
        <f t="shared" si="3"/>
        <v>4.4845842416692622E-2</v>
      </c>
      <c r="G28" s="29">
        <f t="shared" si="3"/>
        <v>0.83743382123948928</v>
      </c>
      <c r="H28" s="55"/>
      <c r="I28" s="56"/>
      <c r="J28" s="53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3:B5"/>
    <mergeCell ref="C3:F3"/>
    <mergeCell ref="H3:H5"/>
    <mergeCell ref="I3:I5"/>
    <mergeCell ref="J3:J5"/>
    <mergeCell ref="C4:G4"/>
    <mergeCell ref="A27:B27"/>
    <mergeCell ref="A28:B28"/>
    <mergeCell ref="K3:N5"/>
    <mergeCell ref="O3:O5"/>
    <mergeCell ref="A2:O2"/>
    <mergeCell ref="H27:H28"/>
    <mergeCell ref="I27:I28"/>
    <mergeCell ref="J27:J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115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34</v>
      </c>
      <c r="E3" s="52"/>
      <c r="F3" s="52"/>
      <c r="G3" s="52"/>
      <c r="H3" s="52"/>
      <c r="I3" s="52" t="s">
        <v>35</v>
      </c>
      <c r="J3" s="64" t="s">
        <v>42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</v>
      </c>
      <c r="E6" s="3">
        <v>0</v>
      </c>
      <c r="F6" s="3">
        <v>0</v>
      </c>
      <c r="G6" s="3">
        <v>0</v>
      </c>
      <c r="H6" s="3">
        <f>SUM(D6:G6)</f>
        <v>5</v>
      </c>
      <c r="I6" s="3">
        <v>1</v>
      </c>
      <c r="J6" s="4">
        <v>3</v>
      </c>
      <c r="K6" s="4">
        <v>0</v>
      </c>
      <c r="L6" s="4">
        <v>0</v>
      </c>
      <c r="M6" s="4">
        <f t="shared" ref="M6:M26" si="0">SUM(J6:L6)</f>
        <v>3</v>
      </c>
      <c r="N6" s="4">
        <f>SUM(H6,I6,M6)</f>
        <v>9</v>
      </c>
      <c r="O6" s="29">
        <f>+N6/$N$27</f>
        <v>6.5217391304347824E-2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</v>
      </c>
      <c r="E7" s="3">
        <v>0</v>
      </c>
      <c r="F7" s="3">
        <v>0</v>
      </c>
      <c r="G7" s="3">
        <v>0</v>
      </c>
      <c r="H7" s="3">
        <f t="shared" ref="H7:H26" si="1">SUM(D7:G7)</f>
        <v>2</v>
      </c>
      <c r="I7" s="3">
        <v>2</v>
      </c>
      <c r="J7" s="4">
        <v>2</v>
      </c>
      <c r="K7" s="4">
        <v>1</v>
      </c>
      <c r="L7" s="4">
        <v>0</v>
      </c>
      <c r="M7" s="4">
        <f t="shared" si="0"/>
        <v>3</v>
      </c>
      <c r="N7" s="4">
        <f t="shared" ref="N7:N24" si="2">SUM(H7,I7,M7)</f>
        <v>7</v>
      </c>
      <c r="O7" s="29">
        <f t="shared" ref="O7:O26" si="3">+N7/$N$27</f>
        <v>5.0724637681159424E-2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3</v>
      </c>
      <c r="E8" s="3">
        <v>0</v>
      </c>
      <c r="F8" s="3">
        <v>0</v>
      </c>
      <c r="G8" s="3">
        <v>0</v>
      </c>
      <c r="H8" s="3">
        <f>SUM(D8:G8)</f>
        <v>3</v>
      </c>
      <c r="I8" s="3">
        <v>1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4</v>
      </c>
      <c r="O8" s="29">
        <f t="shared" si="3"/>
        <v>2.8985507246376812E-2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</v>
      </c>
      <c r="E9" s="3">
        <v>1</v>
      </c>
      <c r="F9" s="3">
        <v>0</v>
      </c>
      <c r="G9" s="3">
        <v>0</v>
      </c>
      <c r="H9" s="3">
        <f t="shared" si="1"/>
        <v>4</v>
      </c>
      <c r="I9" s="3">
        <v>1</v>
      </c>
      <c r="J9" s="4">
        <v>2</v>
      </c>
      <c r="K9" s="4">
        <v>0</v>
      </c>
      <c r="L9" s="4">
        <v>0</v>
      </c>
      <c r="M9" s="4">
        <f t="shared" si="0"/>
        <v>2</v>
      </c>
      <c r="N9" s="4">
        <f t="shared" si="2"/>
        <v>7</v>
      </c>
      <c r="O9" s="29">
        <f t="shared" si="3"/>
        <v>5.0724637681159424E-2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</v>
      </c>
      <c r="E10" s="3">
        <v>0</v>
      </c>
      <c r="F10" s="3">
        <v>0</v>
      </c>
      <c r="G10" s="3">
        <v>0</v>
      </c>
      <c r="H10" s="3">
        <f t="shared" si="1"/>
        <v>2</v>
      </c>
      <c r="I10" s="3">
        <v>0</v>
      </c>
      <c r="J10" s="4">
        <v>0</v>
      </c>
      <c r="K10" s="4">
        <v>0</v>
      </c>
      <c r="L10" s="4">
        <v>0</v>
      </c>
      <c r="M10" s="4">
        <f t="shared" si="0"/>
        <v>0</v>
      </c>
      <c r="N10" s="4">
        <f t="shared" si="2"/>
        <v>2</v>
      </c>
      <c r="O10" s="29">
        <f t="shared" si="3"/>
        <v>1.4492753623188406E-2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</v>
      </c>
      <c r="E11" s="3">
        <v>0</v>
      </c>
      <c r="F11" s="3">
        <v>0</v>
      </c>
      <c r="G11" s="3">
        <v>0</v>
      </c>
      <c r="H11" s="3">
        <f t="shared" si="1"/>
        <v>1</v>
      </c>
      <c r="I11" s="3">
        <v>0</v>
      </c>
      <c r="J11" s="4">
        <v>2</v>
      </c>
      <c r="K11" s="4">
        <v>0</v>
      </c>
      <c r="L11" s="4">
        <v>0</v>
      </c>
      <c r="M11" s="4">
        <f t="shared" si="0"/>
        <v>2</v>
      </c>
      <c r="N11" s="4">
        <f t="shared" si="2"/>
        <v>3</v>
      </c>
      <c r="O11" s="29">
        <f t="shared" si="3"/>
        <v>2.1739130434782608E-2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</v>
      </c>
      <c r="E12" s="3">
        <v>0</v>
      </c>
      <c r="F12" s="3">
        <v>0</v>
      </c>
      <c r="G12" s="3">
        <v>0</v>
      </c>
      <c r="H12" s="3">
        <f t="shared" si="1"/>
        <v>5</v>
      </c>
      <c r="I12" s="3">
        <v>1</v>
      </c>
      <c r="J12" s="4">
        <v>14</v>
      </c>
      <c r="K12" s="4">
        <v>0</v>
      </c>
      <c r="L12" s="4">
        <v>0</v>
      </c>
      <c r="M12" s="4">
        <f t="shared" si="0"/>
        <v>14</v>
      </c>
      <c r="N12" s="4">
        <f t="shared" si="2"/>
        <v>20</v>
      </c>
      <c r="O12" s="29">
        <f t="shared" si="3"/>
        <v>0.14492753623188406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5</v>
      </c>
      <c r="E13" s="3">
        <v>0</v>
      </c>
      <c r="F13" s="3">
        <v>0</v>
      </c>
      <c r="G13" s="3">
        <v>0</v>
      </c>
      <c r="H13" s="3">
        <f t="shared" si="1"/>
        <v>5</v>
      </c>
      <c r="I13" s="3">
        <v>2</v>
      </c>
      <c r="J13" s="4">
        <v>9</v>
      </c>
      <c r="K13" s="4">
        <v>0</v>
      </c>
      <c r="L13" s="4">
        <v>0</v>
      </c>
      <c r="M13" s="4">
        <f t="shared" si="0"/>
        <v>9</v>
      </c>
      <c r="N13" s="4">
        <f t="shared" si="2"/>
        <v>16</v>
      </c>
      <c r="O13" s="29">
        <f t="shared" si="3"/>
        <v>0.11594202898550725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</v>
      </c>
      <c r="E14" s="3">
        <v>0</v>
      </c>
      <c r="F14" s="3">
        <v>0</v>
      </c>
      <c r="G14" s="3">
        <v>0</v>
      </c>
      <c r="H14" s="3">
        <f t="shared" si="1"/>
        <v>3</v>
      </c>
      <c r="I14" s="3">
        <v>1</v>
      </c>
      <c r="J14" s="4">
        <v>1</v>
      </c>
      <c r="K14" s="4">
        <v>0</v>
      </c>
      <c r="L14" s="4">
        <v>0</v>
      </c>
      <c r="M14" s="4">
        <f t="shared" si="0"/>
        <v>1</v>
      </c>
      <c r="N14" s="4">
        <f t="shared" si="2"/>
        <v>5</v>
      </c>
      <c r="O14" s="29">
        <f t="shared" si="3"/>
        <v>3.6231884057971016E-2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4</v>
      </c>
      <c r="E15" s="3">
        <v>0</v>
      </c>
      <c r="F15" s="3">
        <v>0</v>
      </c>
      <c r="G15" s="3">
        <v>0</v>
      </c>
      <c r="H15" s="3">
        <f t="shared" si="1"/>
        <v>4</v>
      </c>
      <c r="I15" s="3">
        <v>1</v>
      </c>
      <c r="J15" s="4">
        <v>2</v>
      </c>
      <c r="K15" s="4">
        <v>0</v>
      </c>
      <c r="L15" s="4">
        <v>0</v>
      </c>
      <c r="M15" s="4">
        <f t="shared" si="0"/>
        <v>2</v>
      </c>
      <c r="N15" s="4">
        <f t="shared" si="2"/>
        <v>7</v>
      </c>
      <c r="O15" s="29">
        <f t="shared" si="3"/>
        <v>5.0724637681159424E-2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</v>
      </c>
      <c r="E16" s="3">
        <v>0</v>
      </c>
      <c r="F16" s="3">
        <v>0</v>
      </c>
      <c r="G16" s="3">
        <v>0</v>
      </c>
      <c r="H16" s="3">
        <f t="shared" si="1"/>
        <v>4</v>
      </c>
      <c r="I16" s="3">
        <v>0</v>
      </c>
      <c r="J16" s="4">
        <v>7</v>
      </c>
      <c r="K16" s="4">
        <v>1</v>
      </c>
      <c r="L16" s="4">
        <v>0</v>
      </c>
      <c r="M16" s="4">
        <f t="shared" si="0"/>
        <v>8</v>
      </c>
      <c r="N16" s="4">
        <f t="shared" si="2"/>
        <v>12</v>
      </c>
      <c r="O16" s="29">
        <f t="shared" si="3"/>
        <v>8.6956521739130432E-2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</v>
      </c>
      <c r="E17" s="3">
        <v>0</v>
      </c>
      <c r="F17" s="3">
        <v>0</v>
      </c>
      <c r="G17" s="3">
        <v>0</v>
      </c>
      <c r="H17" s="3">
        <f t="shared" si="1"/>
        <v>2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3</v>
      </c>
      <c r="O17" s="29">
        <f t="shared" si="3"/>
        <v>2.1739130434782608E-2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3</v>
      </c>
      <c r="E18" s="3">
        <v>0</v>
      </c>
      <c r="F18" s="3">
        <v>0</v>
      </c>
      <c r="G18" s="3">
        <v>0</v>
      </c>
      <c r="H18" s="3">
        <f t="shared" si="1"/>
        <v>3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4</v>
      </c>
      <c r="O18" s="29">
        <f t="shared" si="3"/>
        <v>2.8985507246376812E-2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5</v>
      </c>
      <c r="E19" s="3">
        <v>0</v>
      </c>
      <c r="F19" s="3">
        <v>0</v>
      </c>
      <c r="G19" s="3">
        <v>0</v>
      </c>
      <c r="H19" s="3">
        <f t="shared" si="1"/>
        <v>5</v>
      </c>
      <c r="I19" s="3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5</v>
      </c>
      <c r="O19" s="29">
        <f t="shared" si="3"/>
        <v>3.6231884057971016E-2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5</v>
      </c>
      <c r="E20" s="3">
        <v>0</v>
      </c>
      <c r="F20" s="3">
        <v>0</v>
      </c>
      <c r="G20" s="3">
        <v>0</v>
      </c>
      <c r="H20" s="3">
        <f t="shared" si="1"/>
        <v>5</v>
      </c>
      <c r="I20" s="3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5</v>
      </c>
      <c r="O20" s="29">
        <f t="shared" si="3"/>
        <v>3.6231884057971016E-2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2</v>
      </c>
      <c r="E21" s="3">
        <v>0</v>
      </c>
      <c r="F21" s="3">
        <v>0</v>
      </c>
      <c r="G21" s="3">
        <v>0</v>
      </c>
      <c r="H21" s="3">
        <f t="shared" si="1"/>
        <v>2</v>
      </c>
      <c r="I21" s="3">
        <v>2</v>
      </c>
      <c r="J21" s="4">
        <v>1</v>
      </c>
      <c r="K21" s="4">
        <v>0</v>
      </c>
      <c r="L21" s="4">
        <v>0</v>
      </c>
      <c r="M21" s="4">
        <f t="shared" si="0"/>
        <v>1</v>
      </c>
      <c r="N21" s="4">
        <f t="shared" si="2"/>
        <v>5</v>
      </c>
      <c r="O21" s="29">
        <f t="shared" si="3"/>
        <v>3.6231884057971016E-2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2</v>
      </c>
      <c r="E22" s="3">
        <v>0</v>
      </c>
      <c r="F22" s="3">
        <v>0</v>
      </c>
      <c r="G22" s="3">
        <v>0</v>
      </c>
      <c r="H22" s="3">
        <f t="shared" si="1"/>
        <v>2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2</v>
      </c>
      <c r="O22" s="29">
        <f t="shared" si="3"/>
        <v>1.4492753623188406E-2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5</v>
      </c>
      <c r="E23" s="3">
        <v>0</v>
      </c>
      <c r="F23" s="3">
        <v>0</v>
      </c>
      <c r="G23" s="3">
        <v>0</v>
      </c>
      <c r="H23" s="3">
        <f t="shared" si="1"/>
        <v>5</v>
      </c>
      <c r="I23" s="3">
        <v>0</v>
      </c>
      <c r="J23" s="4">
        <v>2</v>
      </c>
      <c r="K23" s="4">
        <v>0</v>
      </c>
      <c r="L23" s="4">
        <v>0</v>
      </c>
      <c r="M23" s="4">
        <f t="shared" si="0"/>
        <v>2</v>
      </c>
      <c r="N23" s="4">
        <f t="shared" si="2"/>
        <v>7</v>
      </c>
      <c r="O23" s="29">
        <f t="shared" si="3"/>
        <v>5.0724637681159424E-2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6</v>
      </c>
      <c r="E24" s="3">
        <v>0</v>
      </c>
      <c r="F24" s="3">
        <v>0</v>
      </c>
      <c r="G24" s="3">
        <v>0</v>
      </c>
      <c r="H24" s="3">
        <f t="shared" si="1"/>
        <v>6</v>
      </c>
      <c r="I24" s="3">
        <v>0</v>
      </c>
      <c r="J24" s="4">
        <v>9</v>
      </c>
      <c r="K24" s="4">
        <v>0</v>
      </c>
      <c r="L24" s="4">
        <v>0</v>
      </c>
      <c r="M24" s="4">
        <f t="shared" si="0"/>
        <v>9</v>
      </c>
      <c r="N24" s="4">
        <f t="shared" si="2"/>
        <v>15</v>
      </c>
      <c r="O24" s="29">
        <f t="shared" si="3"/>
        <v>0.10869565217391304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48" t="s">
        <v>8</v>
      </c>
      <c r="C27" s="49"/>
      <c r="D27" s="6">
        <f>SUM(D6:D26)</f>
        <v>67</v>
      </c>
      <c r="E27" s="45">
        <f>SUM(E6:E26)</f>
        <v>1</v>
      </c>
      <c r="F27" s="45">
        <f>SUM(F6:F26)</f>
        <v>0</v>
      </c>
      <c r="G27" s="45">
        <f>SUM(G6:G26)</f>
        <v>0</v>
      </c>
      <c r="H27" s="52">
        <f t="shared" ref="H27:O27" si="5">SUM(H6:H26)</f>
        <v>68</v>
      </c>
      <c r="I27" s="52">
        <f t="shared" si="5"/>
        <v>14</v>
      </c>
      <c r="J27" s="13">
        <f t="shared" si="5"/>
        <v>54</v>
      </c>
      <c r="K27" s="13">
        <f>SUM(K6:K26)</f>
        <v>2</v>
      </c>
      <c r="L27" s="13">
        <f>SUM(L6:L26)</f>
        <v>0</v>
      </c>
      <c r="M27" s="64">
        <f t="shared" si="5"/>
        <v>56</v>
      </c>
      <c r="N27" s="64">
        <f t="shared" si="5"/>
        <v>138</v>
      </c>
      <c r="O27" s="65">
        <f t="shared" si="5"/>
        <v>1.0000000000000002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0.98529411764705888</v>
      </c>
      <c r="E28" s="29">
        <f t="shared" ref="E28:G28" si="6">+E27/$H$27</f>
        <v>1.4705882352941176E-2</v>
      </c>
      <c r="F28" s="29">
        <f t="shared" si="6"/>
        <v>0</v>
      </c>
      <c r="G28" s="29">
        <f t="shared" si="6"/>
        <v>0</v>
      </c>
      <c r="H28" s="52"/>
      <c r="I28" s="52"/>
      <c r="J28" s="29">
        <f>+J27/$M$27</f>
        <v>0.9642857142857143</v>
      </c>
      <c r="K28" s="29">
        <f t="shared" ref="K28:L28" si="7">+K27/$M$27</f>
        <v>3.5714285714285712E-2</v>
      </c>
      <c r="L28" s="29">
        <f t="shared" si="7"/>
        <v>0</v>
      </c>
      <c r="M28" s="64"/>
      <c r="N28" s="64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  <mergeCell ref="B1:O1"/>
    <mergeCell ref="B2:O2"/>
    <mergeCell ref="B3:C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10</v>
      </c>
      <c r="K3" s="52" t="s">
        <v>114</v>
      </c>
      <c r="L3" s="52"/>
      <c r="M3" s="52"/>
      <c r="N3" s="52"/>
      <c r="O3" s="53">
        <f>J23</f>
        <v>6.7129629629629622E-3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8" t="s">
        <v>50</v>
      </c>
      <c r="B6" s="19" t="s">
        <v>67</v>
      </c>
      <c r="C6" s="3">
        <v>10</v>
      </c>
      <c r="D6" s="3">
        <v>15</v>
      </c>
      <c r="E6" s="3">
        <v>0</v>
      </c>
      <c r="F6" s="3">
        <v>16</v>
      </c>
      <c r="G6" s="3">
        <v>255</v>
      </c>
      <c r="H6" s="4">
        <f>SUM(C6:G6)</f>
        <v>296</v>
      </c>
      <c r="I6" s="29">
        <f>+H6/$H$23</f>
        <v>9.2183120523201489E-2</v>
      </c>
      <c r="J6" s="37">
        <v>5.4861111111111135E-3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12</v>
      </c>
      <c r="D7" s="3">
        <v>13</v>
      </c>
      <c r="E7" s="3">
        <v>0</v>
      </c>
      <c r="F7" s="3">
        <v>8</v>
      </c>
      <c r="G7" s="3">
        <v>188</v>
      </c>
      <c r="H7" s="4">
        <f t="shared" ref="H7:H21" si="0">SUM(C7:G7)</f>
        <v>221</v>
      </c>
      <c r="I7" s="29">
        <f t="shared" ref="I7:I23" si="1">+H7/$H$23</f>
        <v>6.8825910931174086E-2</v>
      </c>
      <c r="J7" s="37">
        <v>4.5138888888888885E-3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11</v>
      </c>
      <c r="D8" s="3">
        <v>11</v>
      </c>
      <c r="E8" s="3">
        <v>0</v>
      </c>
      <c r="F8" s="3">
        <v>10</v>
      </c>
      <c r="G8" s="3">
        <v>189</v>
      </c>
      <c r="H8" s="4">
        <f t="shared" si="0"/>
        <v>221</v>
      </c>
      <c r="I8" s="29">
        <f t="shared" si="1"/>
        <v>6.8825910931174086E-2</v>
      </c>
      <c r="J8" s="37">
        <v>5.3638117283950626E-3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3</v>
      </c>
      <c r="D9" s="3">
        <v>11</v>
      </c>
      <c r="E9" s="3">
        <v>0</v>
      </c>
      <c r="F9" s="3">
        <v>7</v>
      </c>
      <c r="G9" s="3">
        <v>197</v>
      </c>
      <c r="H9" s="4">
        <f t="shared" si="0"/>
        <v>218</v>
      </c>
      <c r="I9" s="29">
        <f t="shared" si="1"/>
        <v>6.7891622547492994E-2</v>
      </c>
      <c r="J9" s="37">
        <v>6.4236111111111091E-3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17</v>
      </c>
      <c r="D10" s="3">
        <v>18</v>
      </c>
      <c r="E10" s="3">
        <v>1</v>
      </c>
      <c r="F10" s="3">
        <v>19</v>
      </c>
      <c r="G10" s="3">
        <v>233</v>
      </c>
      <c r="H10" s="4">
        <f t="shared" si="0"/>
        <v>288</v>
      </c>
      <c r="I10" s="29">
        <f t="shared" si="1"/>
        <v>8.9691684833385243E-2</v>
      </c>
      <c r="J10" s="37">
        <v>9.0861625514403292E-3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15</v>
      </c>
      <c r="E11" s="3">
        <v>0</v>
      </c>
      <c r="F11" s="3">
        <v>3</v>
      </c>
      <c r="G11" s="3">
        <v>149</v>
      </c>
      <c r="H11" s="4">
        <f t="shared" si="0"/>
        <v>171</v>
      </c>
      <c r="I11" s="29">
        <f t="shared" si="1"/>
        <v>5.3254437869822487E-2</v>
      </c>
      <c r="J11" s="37">
        <v>6.7791005291005287E-3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21</v>
      </c>
      <c r="E12" s="3">
        <v>0</v>
      </c>
      <c r="F12" s="3">
        <v>5</v>
      </c>
      <c r="G12" s="3">
        <v>164</v>
      </c>
      <c r="H12" s="4">
        <f t="shared" si="0"/>
        <v>196</v>
      </c>
      <c r="I12" s="29">
        <f t="shared" si="1"/>
        <v>6.104017440049829E-2</v>
      </c>
      <c r="J12" s="37">
        <v>7.0116487455197125E-3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18</v>
      </c>
      <c r="D13" s="3">
        <v>11</v>
      </c>
      <c r="E13" s="3">
        <v>1</v>
      </c>
      <c r="F13" s="3">
        <v>8</v>
      </c>
      <c r="G13" s="3">
        <v>114</v>
      </c>
      <c r="H13" s="4">
        <f t="shared" si="0"/>
        <v>152</v>
      </c>
      <c r="I13" s="29">
        <f t="shared" si="1"/>
        <v>4.7337278106508875E-2</v>
      </c>
      <c r="J13" s="37">
        <v>7.264957264957266E-3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6</v>
      </c>
      <c r="D14" s="3">
        <v>24</v>
      </c>
      <c r="E14" s="3">
        <v>0</v>
      </c>
      <c r="F14" s="3">
        <v>6</v>
      </c>
      <c r="G14" s="3">
        <v>119</v>
      </c>
      <c r="H14" s="4">
        <f t="shared" si="0"/>
        <v>155</v>
      </c>
      <c r="I14" s="29">
        <f t="shared" si="1"/>
        <v>4.8271566490189974E-2</v>
      </c>
      <c r="J14" s="37">
        <v>5.8758850762527255E-3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4</v>
      </c>
      <c r="D15" s="3">
        <v>10</v>
      </c>
      <c r="E15" s="3">
        <v>0</v>
      </c>
      <c r="F15" s="3">
        <v>9</v>
      </c>
      <c r="G15" s="3">
        <v>124</v>
      </c>
      <c r="H15" s="4">
        <f t="shared" si="0"/>
        <v>147</v>
      </c>
      <c r="I15" s="29">
        <f t="shared" si="1"/>
        <v>4.5780130800373714E-2</v>
      </c>
      <c r="J15" s="37">
        <v>7.4431360708534606E-3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13</v>
      </c>
      <c r="D16" s="3">
        <v>18</v>
      </c>
      <c r="E16" s="3">
        <v>0</v>
      </c>
      <c r="F16" s="3">
        <v>9</v>
      </c>
      <c r="G16" s="3">
        <v>165</v>
      </c>
      <c r="H16" s="4">
        <f t="shared" si="0"/>
        <v>205</v>
      </c>
      <c r="I16" s="29">
        <f t="shared" si="1"/>
        <v>6.3843039551541581E-2</v>
      </c>
      <c r="J16" s="37">
        <v>9.3434343434343411E-3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4</v>
      </c>
      <c r="D17" s="3">
        <v>18</v>
      </c>
      <c r="E17" s="3">
        <v>0</v>
      </c>
      <c r="F17" s="3">
        <v>13</v>
      </c>
      <c r="G17" s="3">
        <v>119</v>
      </c>
      <c r="H17" s="4">
        <f t="shared" si="0"/>
        <v>154</v>
      </c>
      <c r="I17" s="29">
        <f t="shared" si="1"/>
        <v>4.7960137028962943E-2</v>
      </c>
      <c r="J17" s="37">
        <v>7.2811447811447815E-3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8</v>
      </c>
      <c r="D18" s="3">
        <v>13</v>
      </c>
      <c r="E18" s="3">
        <v>0</v>
      </c>
      <c r="F18" s="3">
        <v>11</v>
      </c>
      <c r="G18" s="3">
        <v>206</v>
      </c>
      <c r="H18" s="4">
        <f t="shared" si="0"/>
        <v>238</v>
      </c>
      <c r="I18" s="29">
        <f t="shared" si="1"/>
        <v>7.4120211772033637E-2</v>
      </c>
      <c r="J18" s="37">
        <v>6.2978927203065135E-3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7</v>
      </c>
      <c r="D19" s="3">
        <v>8</v>
      </c>
      <c r="E19" s="3">
        <v>0</v>
      </c>
      <c r="F19" s="3">
        <v>7</v>
      </c>
      <c r="G19" s="3">
        <v>136</v>
      </c>
      <c r="H19" s="4">
        <f t="shared" si="0"/>
        <v>158</v>
      </c>
      <c r="I19" s="29">
        <f t="shared" si="1"/>
        <v>4.9205854873871066E-2</v>
      </c>
      <c r="J19" s="37">
        <v>5.7098765432098764E-3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4</v>
      </c>
      <c r="D20" s="3">
        <v>12</v>
      </c>
      <c r="E20" s="3">
        <v>0</v>
      </c>
      <c r="F20" s="3">
        <v>7</v>
      </c>
      <c r="G20" s="3">
        <v>122</v>
      </c>
      <c r="H20" s="4">
        <f t="shared" si="0"/>
        <v>145</v>
      </c>
      <c r="I20" s="29">
        <f t="shared" si="1"/>
        <v>4.5157271877919652E-2</v>
      </c>
      <c r="J20" s="37">
        <v>6.4236111111111108E-3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5</v>
      </c>
      <c r="D21" s="3">
        <v>8</v>
      </c>
      <c r="E21" s="3">
        <v>0</v>
      </c>
      <c r="F21" s="3">
        <v>2</v>
      </c>
      <c r="G21" s="3">
        <v>82</v>
      </c>
      <c r="H21" s="4">
        <f t="shared" si="0"/>
        <v>97</v>
      </c>
      <c r="I21" s="29">
        <f t="shared" si="1"/>
        <v>3.0208657739022111E-2</v>
      </c>
      <c r="J21" s="37">
        <v>7.5757575757575768E-3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6</v>
      </c>
      <c r="D22" s="3">
        <v>11</v>
      </c>
      <c r="E22" s="3">
        <v>1</v>
      </c>
      <c r="F22" s="3">
        <v>4</v>
      </c>
      <c r="G22" s="3">
        <v>127</v>
      </c>
      <c r="H22" s="4">
        <f>SUM(C22:G22)</f>
        <v>149</v>
      </c>
      <c r="I22" s="29">
        <f t="shared" si="1"/>
        <v>4.6402989722827782E-2</v>
      </c>
      <c r="J22" s="37">
        <v>4.9305555555555561E-3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0" t="s">
        <v>8</v>
      </c>
      <c r="B23" s="51"/>
      <c r="C23" s="6">
        <f>SUM(C6:C22)</f>
        <v>138</v>
      </c>
      <c r="D23" s="6">
        <f t="shared" ref="D23:G23" si="2">SUM(D6:D22)</f>
        <v>237</v>
      </c>
      <c r="E23" s="6">
        <f t="shared" si="2"/>
        <v>3</v>
      </c>
      <c r="F23" s="6">
        <f t="shared" si="2"/>
        <v>144</v>
      </c>
      <c r="G23" s="42">
        <f t="shared" si="2"/>
        <v>2689</v>
      </c>
      <c r="H23" s="41">
        <f t="shared" ref="H23" si="3">SUM(C23:G23)</f>
        <v>3211</v>
      </c>
      <c r="I23" s="65">
        <f t="shared" si="1"/>
        <v>1</v>
      </c>
      <c r="J23" s="53">
        <v>6.7129629629629622E-3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0" t="s">
        <v>31</v>
      </c>
      <c r="B24" s="51"/>
      <c r="C24" s="29">
        <f>+C23/$H$23</f>
        <v>4.2977265649330423E-2</v>
      </c>
      <c r="D24" s="29">
        <f t="shared" ref="D24:H24" si="4">+D23/$H$23</f>
        <v>7.3808782310806606E-2</v>
      </c>
      <c r="E24" s="29">
        <f t="shared" si="4"/>
        <v>9.3428838368109625E-4</v>
      </c>
      <c r="F24" s="29">
        <f t="shared" si="4"/>
        <v>4.4845842416692622E-2</v>
      </c>
      <c r="G24" s="29">
        <f t="shared" si="4"/>
        <v>0.83743382123948928</v>
      </c>
      <c r="H24" s="31">
        <f t="shared" si="4"/>
        <v>1</v>
      </c>
      <c r="I24" s="66"/>
      <c r="J24" s="53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57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21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21" ht="23.25" customHeight="1" x14ac:dyDescent="0.2">
      <c r="A3" s="58" t="s">
        <v>0</v>
      </c>
      <c r="B3" s="59"/>
      <c r="C3" s="52" t="s">
        <v>103</v>
      </c>
      <c r="D3" s="52"/>
      <c r="E3" s="52"/>
      <c r="F3" s="52"/>
      <c r="G3" s="3"/>
      <c r="H3" s="64" t="s">
        <v>8</v>
      </c>
      <c r="I3" s="52" t="s">
        <v>9</v>
      </c>
      <c r="J3" s="52" t="s">
        <v>92</v>
      </c>
      <c r="K3" s="52" t="s">
        <v>104</v>
      </c>
      <c r="L3" s="52"/>
      <c r="M3" s="52"/>
      <c r="N3" s="52"/>
      <c r="O3" s="53">
        <f>J27</f>
        <v>6.7013888888888887E-3</v>
      </c>
      <c r="P3" s="15"/>
    </row>
    <row r="4" spans="1:21" ht="23.25" customHeight="1" x14ac:dyDescent="0.2">
      <c r="A4" s="60"/>
      <c r="B4" s="61"/>
      <c r="C4" s="77" t="s">
        <v>6</v>
      </c>
      <c r="D4" s="78"/>
      <c r="E4" s="78"/>
      <c r="F4" s="78"/>
      <c r="G4" s="79"/>
      <c r="H4" s="64"/>
      <c r="I4" s="52"/>
      <c r="J4" s="52"/>
      <c r="K4" s="52"/>
      <c r="L4" s="52"/>
      <c r="M4" s="52"/>
      <c r="N4" s="52"/>
      <c r="O4" s="53"/>
      <c r="P4" s="15"/>
      <c r="T4" s="40"/>
    </row>
    <row r="5" spans="1:21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64"/>
      <c r="I5" s="52"/>
      <c r="J5" s="52"/>
      <c r="K5" s="52"/>
      <c r="L5" s="52"/>
      <c r="M5" s="52"/>
      <c r="N5" s="52"/>
      <c r="O5" s="53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74</v>
      </c>
      <c r="D6" s="3">
        <v>166</v>
      </c>
      <c r="E6" s="3">
        <v>1</v>
      </c>
      <c r="F6" s="3">
        <v>108</v>
      </c>
      <c r="G6" s="3">
        <v>1585</v>
      </c>
      <c r="H6" s="32">
        <f t="shared" ref="H6:H26" si="0">SUM(C6:G6)</f>
        <v>1934</v>
      </c>
      <c r="I6" s="29">
        <f>+H6/$H$27</f>
        <v>7.7082502989238744E-2</v>
      </c>
      <c r="J6" s="37">
        <v>7.0850415551093338E-3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38</v>
      </c>
      <c r="D7" s="3">
        <v>101</v>
      </c>
      <c r="E7" s="3">
        <v>2</v>
      </c>
      <c r="F7" s="3">
        <v>80</v>
      </c>
      <c r="G7" s="3">
        <v>1356</v>
      </c>
      <c r="H7" s="32">
        <f t="shared" si="0"/>
        <v>1577</v>
      </c>
      <c r="I7" s="29">
        <f t="shared" ref="I7:I26" si="1">+H7/$H$27</f>
        <v>6.2853726584296526E-2</v>
      </c>
      <c r="J7" s="37">
        <v>5.6955627124709212E-3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22</v>
      </c>
      <c r="D8" s="3">
        <v>78</v>
      </c>
      <c r="E8" s="3">
        <v>0</v>
      </c>
      <c r="F8" s="3">
        <v>29</v>
      </c>
      <c r="G8" s="3">
        <v>813</v>
      </c>
      <c r="H8" s="32">
        <f t="shared" si="0"/>
        <v>942</v>
      </c>
      <c r="I8" s="29">
        <f t="shared" si="1"/>
        <v>3.7544838581108013E-2</v>
      </c>
      <c r="J8" s="37">
        <v>6.7576058201058173E-3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85</v>
      </c>
      <c r="D9" s="3">
        <v>164</v>
      </c>
      <c r="E9" s="3">
        <v>0</v>
      </c>
      <c r="F9" s="3">
        <v>54</v>
      </c>
      <c r="G9" s="3">
        <v>1119</v>
      </c>
      <c r="H9" s="32">
        <f t="shared" si="0"/>
        <v>1422</v>
      </c>
      <c r="I9" s="29">
        <f t="shared" si="1"/>
        <v>5.6675966520526103E-2</v>
      </c>
      <c r="J9" s="37">
        <v>6.9456627680311951E-3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126</v>
      </c>
      <c r="D10" s="3">
        <v>101</v>
      </c>
      <c r="E10" s="3">
        <v>0</v>
      </c>
      <c r="F10" s="3">
        <v>35</v>
      </c>
      <c r="G10" s="3">
        <v>910</v>
      </c>
      <c r="H10" s="32">
        <f t="shared" si="0"/>
        <v>1172</v>
      </c>
      <c r="I10" s="29">
        <f t="shared" si="1"/>
        <v>4.6711837385412514E-2</v>
      </c>
      <c r="J10" s="37">
        <v>6.47072352801519E-3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38</v>
      </c>
      <c r="D11" s="3">
        <v>48</v>
      </c>
      <c r="E11" s="3">
        <v>3</v>
      </c>
      <c r="F11" s="3">
        <v>15</v>
      </c>
      <c r="G11" s="3">
        <v>533</v>
      </c>
      <c r="H11" s="32">
        <f t="shared" si="0"/>
        <v>637</v>
      </c>
      <c r="I11" s="29">
        <f t="shared" si="1"/>
        <v>2.5388601036269429E-2</v>
      </c>
      <c r="J11" s="37">
        <v>6.1095771976796024E-3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110</v>
      </c>
      <c r="D12" s="3">
        <v>166</v>
      </c>
      <c r="E12" s="3">
        <v>3</v>
      </c>
      <c r="F12" s="3">
        <v>46</v>
      </c>
      <c r="G12" s="3">
        <v>1062</v>
      </c>
      <c r="H12" s="32">
        <f t="shared" si="0"/>
        <v>1387</v>
      </c>
      <c r="I12" s="29">
        <f t="shared" si="1"/>
        <v>5.5280988441610203E-2</v>
      </c>
      <c r="J12" s="37">
        <v>7.2957308453491633E-3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148</v>
      </c>
      <c r="D13" s="3">
        <v>203</v>
      </c>
      <c r="E13" s="3">
        <v>3</v>
      </c>
      <c r="F13" s="3">
        <v>100</v>
      </c>
      <c r="G13" s="3">
        <v>1829</v>
      </c>
      <c r="H13" s="32">
        <f t="shared" si="0"/>
        <v>2283</v>
      </c>
      <c r="I13" s="29">
        <f t="shared" si="1"/>
        <v>9.0992427261857314E-2</v>
      </c>
      <c r="J13" s="37">
        <v>7.2268748276812945E-3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48</v>
      </c>
      <c r="D14" s="3">
        <v>122</v>
      </c>
      <c r="E14" s="3">
        <v>1</v>
      </c>
      <c r="F14" s="3">
        <v>55</v>
      </c>
      <c r="G14" s="3">
        <v>1256</v>
      </c>
      <c r="H14" s="32">
        <f t="shared" si="0"/>
        <v>1482</v>
      </c>
      <c r="I14" s="29">
        <f t="shared" si="1"/>
        <v>5.9067357512953368E-2</v>
      </c>
      <c r="J14" s="37">
        <v>6.0924226979272803E-3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89</v>
      </c>
      <c r="D15" s="3">
        <v>190</v>
      </c>
      <c r="E15" s="3">
        <v>4</v>
      </c>
      <c r="F15" s="3">
        <v>78</v>
      </c>
      <c r="G15" s="3">
        <v>1933</v>
      </c>
      <c r="H15" s="32">
        <f t="shared" si="0"/>
        <v>2294</v>
      </c>
      <c r="I15" s="29">
        <f t="shared" si="1"/>
        <v>9.1430848943802309E-2</v>
      </c>
      <c r="J15" s="37">
        <v>6.2556025228126724E-3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87</v>
      </c>
      <c r="D16" s="3">
        <v>257</v>
      </c>
      <c r="E16" s="3">
        <v>1</v>
      </c>
      <c r="F16" s="3">
        <v>130</v>
      </c>
      <c r="G16" s="3">
        <v>2434</v>
      </c>
      <c r="H16" s="32">
        <f t="shared" si="0"/>
        <v>2909</v>
      </c>
      <c r="I16" s="29">
        <f t="shared" si="1"/>
        <v>0.11594260661618175</v>
      </c>
      <c r="J16" s="37">
        <v>6.9806774418223576E-3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28</v>
      </c>
      <c r="D17" s="3">
        <v>63</v>
      </c>
      <c r="E17" s="3">
        <v>0</v>
      </c>
      <c r="F17" s="3">
        <v>30</v>
      </c>
      <c r="G17" s="3">
        <v>552</v>
      </c>
      <c r="H17" s="32">
        <f t="shared" si="0"/>
        <v>673</v>
      </c>
      <c r="I17" s="29">
        <f t="shared" si="1"/>
        <v>2.6823435631725786E-2</v>
      </c>
      <c r="J17" s="37">
        <v>5.9275520355065777E-3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27</v>
      </c>
      <c r="D18" s="3">
        <v>79</v>
      </c>
      <c r="E18" s="3">
        <v>0</v>
      </c>
      <c r="F18" s="3">
        <v>44</v>
      </c>
      <c r="G18" s="3">
        <v>889</v>
      </c>
      <c r="H18" s="32">
        <f t="shared" si="0"/>
        <v>1039</v>
      </c>
      <c r="I18" s="29">
        <f t="shared" si="1"/>
        <v>4.1410920685532086E-2</v>
      </c>
      <c r="J18" s="37">
        <v>5.9631944444444394E-3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30</v>
      </c>
      <c r="D19" s="3">
        <v>66</v>
      </c>
      <c r="E19" s="3">
        <v>0</v>
      </c>
      <c r="F19" s="3">
        <v>31</v>
      </c>
      <c r="G19" s="3">
        <v>682</v>
      </c>
      <c r="H19" s="32">
        <f t="shared" si="0"/>
        <v>809</v>
      </c>
      <c r="I19" s="29">
        <f t="shared" si="1"/>
        <v>3.2243921881227579E-2</v>
      </c>
      <c r="J19" s="37">
        <v>4.0235855934674814E-3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20</v>
      </c>
      <c r="D20" s="3">
        <v>28</v>
      </c>
      <c r="E20" s="3">
        <v>0</v>
      </c>
      <c r="F20" s="3">
        <v>13</v>
      </c>
      <c r="G20" s="3">
        <v>524</v>
      </c>
      <c r="H20" s="32">
        <f t="shared" si="0"/>
        <v>585</v>
      </c>
      <c r="I20" s="29">
        <f t="shared" si="1"/>
        <v>2.3316062176165803E-2</v>
      </c>
      <c r="J20" s="37">
        <v>3.8651715239829986E-3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19</v>
      </c>
      <c r="D21" s="3">
        <v>96</v>
      </c>
      <c r="E21" s="3">
        <v>1</v>
      </c>
      <c r="F21" s="3">
        <v>30</v>
      </c>
      <c r="G21" s="3">
        <v>808</v>
      </c>
      <c r="H21" s="32">
        <f t="shared" si="0"/>
        <v>954</v>
      </c>
      <c r="I21" s="29">
        <f t="shared" si="1"/>
        <v>3.8023116779593462E-2</v>
      </c>
      <c r="J21" s="37">
        <v>5.725871270576127E-3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8</v>
      </c>
      <c r="D22" s="3">
        <v>30</v>
      </c>
      <c r="E22" s="3">
        <v>1</v>
      </c>
      <c r="F22" s="3">
        <v>8</v>
      </c>
      <c r="G22" s="3">
        <v>381</v>
      </c>
      <c r="H22" s="32">
        <f t="shared" si="0"/>
        <v>428</v>
      </c>
      <c r="I22" s="29">
        <f t="shared" si="1"/>
        <v>1.7058589079314467E-2</v>
      </c>
      <c r="J22" s="37">
        <v>5.4282407407407413E-3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62</v>
      </c>
      <c r="D23" s="3">
        <v>76</v>
      </c>
      <c r="E23" s="3">
        <v>1</v>
      </c>
      <c r="F23" s="3">
        <v>33</v>
      </c>
      <c r="G23" s="3">
        <v>710</v>
      </c>
      <c r="H23" s="32">
        <f t="shared" si="0"/>
        <v>882</v>
      </c>
      <c r="I23" s="29">
        <f t="shared" si="1"/>
        <v>3.5153447588680747E-2</v>
      </c>
      <c r="J23" s="37">
        <v>7.3595036008230414E-3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166</v>
      </c>
      <c r="D24" s="3">
        <v>147</v>
      </c>
      <c r="E24" s="3">
        <v>0</v>
      </c>
      <c r="F24" s="3">
        <v>45</v>
      </c>
      <c r="G24" s="3">
        <v>1285</v>
      </c>
      <c r="H24" s="32">
        <f t="shared" si="0"/>
        <v>1643</v>
      </c>
      <c r="I24" s="29">
        <f t="shared" si="1"/>
        <v>6.5484256675966523E-2</v>
      </c>
      <c r="J24" s="37">
        <v>9.3810086682427109E-3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11</v>
      </c>
      <c r="H25" s="32">
        <f t="shared" si="0"/>
        <v>14</v>
      </c>
      <c r="I25" s="29">
        <f t="shared" si="1"/>
        <v>5.5799123156636112E-4</v>
      </c>
      <c r="J25" s="37">
        <v>4.5486111111111109E-2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24</v>
      </c>
      <c r="H26" s="32">
        <f t="shared" si="0"/>
        <v>24</v>
      </c>
      <c r="I26" s="29">
        <f t="shared" si="1"/>
        <v>9.5655639697090472E-4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48" t="s">
        <v>8</v>
      </c>
      <c r="B27" s="49"/>
      <c r="C27" s="42">
        <f>SUM(C6:C26)</f>
        <v>1226</v>
      </c>
      <c r="D27" s="42">
        <f t="shared" ref="D27:G27" si="2">SUM(D6:D26)</f>
        <v>2181</v>
      </c>
      <c r="E27" s="42">
        <f t="shared" si="2"/>
        <v>21</v>
      </c>
      <c r="F27" s="42">
        <f t="shared" si="2"/>
        <v>966</v>
      </c>
      <c r="G27" s="42">
        <f t="shared" si="2"/>
        <v>20696</v>
      </c>
      <c r="H27" s="55">
        <f>SUM(H6:H26)</f>
        <v>25090</v>
      </c>
      <c r="I27" s="56">
        <f>SUM(I6:I26)</f>
        <v>0.99999999999999989</v>
      </c>
      <c r="J27" s="53">
        <v>6.7013888888888887E-3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0" t="s">
        <v>31</v>
      </c>
      <c r="B28" s="51"/>
      <c r="C28" s="29">
        <f>+C27/$H$27</f>
        <v>4.8864089278597048E-2</v>
      </c>
      <c r="D28" s="29">
        <f t="shared" ref="D28:G28" si="3">+D27/$H$27</f>
        <v>8.6927062574730971E-2</v>
      </c>
      <c r="E28" s="29">
        <f t="shared" si="3"/>
        <v>8.3698684734954162E-4</v>
      </c>
      <c r="F28" s="29">
        <f t="shared" si="3"/>
        <v>3.8501394978078918E-2</v>
      </c>
      <c r="G28" s="29">
        <f t="shared" si="3"/>
        <v>0.8248704663212435</v>
      </c>
      <c r="H28" s="64"/>
      <c r="I28" s="56"/>
      <c r="J28" s="53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  <mergeCell ref="A27:B27"/>
    <mergeCell ref="H27:H28"/>
    <mergeCell ref="I27:I28"/>
    <mergeCell ref="J27:J28"/>
    <mergeCell ref="A28:B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100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101</v>
      </c>
      <c r="E3" s="52"/>
      <c r="F3" s="52"/>
      <c r="G3" s="52"/>
      <c r="H3" s="52"/>
      <c r="I3" s="52" t="s">
        <v>35</v>
      </c>
      <c r="J3" s="64" t="s">
        <v>102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43</v>
      </c>
      <c r="E6" s="3">
        <v>0</v>
      </c>
      <c r="F6" s="3">
        <v>0</v>
      </c>
      <c r="G6" s="3">
        <v>0</v>
      </c>
      <c r="H6" s="3">
        <f t="shared" ref="H6:H26" si="0">SUM(D6:G6)</f>
        <v>43</v>
      </c>
      <c r="I6" s="3">
        <v>13</v>
      </c>
      <c r="J6" s="4">
        <v>11</v>
      </c>
      <c r="K6" s="4">
        <v>6</v>
      </c>
      <c r="L6" s="4">
        <v>0</v>
      </c>
      <c r="M6" s="4">
        <f>SUM(J6:L6)</f>
        <v>17</v>
      </c>
      <c r="N6" s="4">
        <f>SUM(H6,I6,M6)</f>
        <v>73</v>
      </c>
      <c r="O6" s="29">
        <f>N6/$N$27</f>
        <v>6.0231023102310231E-2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15</v>
      </c>
      <c r="E7" s="3">
        <v>0</v>
      </c>
      <c r="F7" s="3">
        <v>0</v>
      </c>
      <c r="G7" s="3">
        <v>0</v>
      </c>
      <c r="H7" s="3">
        <f t="shared" si="0"/>
        <v>15</v>
      </c>
      <c r="I7" s="3">
        <v>8</v>
      </c>
      <c r="J7" s="4">
        <v>5</v>
      </c>
      <c r="K7" s="4">
        <v>6</v>
      </c>
      <c r="L7" s="4">
        <v>3</v>
      </c>
      <c r="M7" s="4">
        <f t="shared" ref="M7:M26" si="1">SUM(J7:L7)</f>
        <v>14</v>
      </c>
      <c r="N7" s="4">
        <f>SUM(H7,I7,M7)</f>
        <v>37</v>
      </c>
      <c r="O7" s="29">
        <f t="shared" ref="O7:O26" si="2">N7/$N$27</f>
        <v>3.052805280528053E-2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10</v>
      </c>
      <c r="E8" s="3">
        <v>0</v>
      </c>
      <c r="F8" s="3">
        <v>0</v>
      </c>
      <c r="G8" s="3">
        <v>0</v>
      </c>
      <c r="H8" s="3">
        <f t="shared" si="0"/>
        <v>10</v>
      </c>
      <c r="I8" s="3">
        <v>2</v>
      </c>
      <c r="J8" s="4">
        <v>5</v>
      </c>
      <c r="K8" s="4">
        <v>5</v>
      </c>
      <c r="L8" s="4">
        <v>0</v>
      </c>
      <c r="M8" s="4">
        <f t="shared" si="1"/>
        <v>10</v>
      </c>
      <c r="N8" s="4">
        <f t="shared" ref="N8:N26" si="3">SUM(H8,I8,M8)</f>
        <v>22</v>
      </c>
      <c r="O8" s="29">
        <f t="shared" si="2"/>
        <v>1.8151815181518153E-2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21</v>
      </c>
      <c r="E9" s="3">
        <v>1</v>
      </c>
      <c r="F9" s="3">
        <v>0</v>
      </c>
      <c r="G9" s="3">
        <v>0</v>
      </c>
      <c r="H9" s="3">
        <f t="shared" si="0"/>
        <v>22</v>
      </c>
      <c r="I9" s="3">
        <v>6</v>
      </c>
      <c r="J9" s="4">
        <v>21</v>
      </c>
      <c r="K9" s="4">
        <v>31</v>
      </c>
      <c r="L9" s="4">
        <v>4</v>
      </c>
      <c r="M9" s="4">
        <f>SUM(J9:L9)</f>
        <v>56</v>
      </c>
      <c r="N9" s="4">
        <f t="shared" si="3"/>
        <v>84</v>
      </c>
      <c r="O9" s="29">
        <f t="shared" si="2"/>
        <v>6.9306930693069313E-2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17</v>
      </c>
      <c r="E10" s="3">
        <v>0</v>
      </c>
      <c r="F10" s="3">
        <v>0</v>
      </c>
      <c r="G10" s="3">
        <v>0</v>
      </c>
      <c r="H10" s="3">
        <f t="shared" si="0"/>
        <v>17</v>
      </c>
      <c r="I10" s="3">
        <v>3</v>
      </c>
      <c r="J10" s="4">
        <v>70</v>
      </c>
      <c r="K10" s="4">
        <v>23</v>
      </c>
      <c r="L10" s="4">
        <v>13</v>
      </c>
      <c r="M10" s="4">
        <f t="shared" si="1"/>
        <v>106</v>
      </c>
      <c r="N10" s="4">
        <f t="shared" si="3"/>
        <v>126</v>
      </c>
      <c r="O10" s="29">
        <f t="shared" si="2"/>
        <v>0.10396039603960396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13</v>
      </c>
      <c r="E11" s="3">
        <v>0</v>
      </c>
      <c r="F11" s="3">
        <v>0</v>
      </c>
      <c r="G11" s="3">
        <v>0</v>
      </c>
      <c r="H11" s="3">
        <f t="shared" si="0"/>
        <v>13</v>
      </c>
      <c r="I11" s="3">
        <v>4</v>
      </c>
      <c r="J11" s="4">
        <v>20</v>
      </c>
      <c r="K11" s="4">
        <v>0</v>
      </c>
      <c r="L11" s="4">
        <v>1</v>
      </c>
      <c r="M11" s="4">
        <f t="shared" si="1"/>
        <v>21</v>
      </c>
      <c r="N11" s="4">
        <f t="shared" si="3"/>
        <v>38</v>
      </c>
      <c r="O11" s="29">
        <f t="shared" si="2"/>
        <v>3.1353135313531351E-2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38</v>
      </c>
      <c r="E12" s="3">
        <v>0</v>
      </c>
      <c r="F12" s="3">
        <v>0</v>
      </c>
      <c r="G12" s="3">
        <v>0</v>
      </c>
      <c r="H12" s="3">
        <f t="shared" si="0"/>
        <v>38</v>
      </c>
      <c r="I12" s="3">
        <v>9</v>
      </c>
      <c r="J12" s="4">
        <v>63</v>
      </c>
      <c r="K12" s="4">
        <v>0</v>
      </c>
      <c r="L12" s="4">
        <v>0</v>
      </c>
      <c r="M12" s="4">
        <f t="shared" si="1"/>
        <v>63</v>
      </c>
      <c r="N12" s="4">
        <f t="shared" si="3"/>
        <v>110</v>
      </c>
      <c r="O12" s="29">
        <f t="shared" si="2"/>
        <v>9.0759075907590761E-2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70</v>
      </c>
      <c r="E13" s="3">
        <v>0</v>
      </c>
      <c r="F13" s="3">
        <v>0</v>
      </c>
      <c r="G13" s="3">
        <v>0</v>
      </c>
      <c r="H13" s="3">
        <f t="shared" si="0"/>
        <v>70</v>
      </c>
      <c r="I13" s="3">
        <v>23</v>
      </c>
      <c r="J13" s="4">
        <v>49</v>
      </c>
      <c r="K13" s="4">
        <v>0</v>
      </c>
      <c r="L13" s="4">
        <v>2</v>
      </c>
      <c r="M13" s="4">
        <f t="shared" si="1"/>
        <v>51</v>
      </c>
      <c r="N13" s="4">
        <f t="shared" si="3"/>
        <v>144</v>
      </c>
      <c r="O13" s="29">
        <f t="shared" si="2"/>
        <v>0.11881188118811881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26</v>
      </c>
      <c r="E14" s="3">
        <v>0</v>
      </c>
      <c r="F14" s="3">
        <v>0</v>
      </c>
      <c r="G14" s="3">
        <v>0</v>
      </c>
      <c r="H14" s="3">
        <f t="shared" si="0"/>
        <v>26</v>
      </c>
      <c r="I14" s="3">
        <v>13</v>
      </c>
      <c r="J14" s="4">
        <v>8</v>
      </c>
      <c r="K14" s="4">
        <v>0</v>
      </c>
      <c r="L14" s="4">
        <v>0</v>
      </c>
      <c r="M14" s="4">
        <f t="shared" si="1"/>
        <v>8</v>
      </c>
      <c r="N14" s="4">
        <f t="shared" si="3"/>
        <v>47</v>
      </c>
      <c r="O14" s="29">
        <f t="shared" si="2"/>
        <v>3.8778877887788776E-2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53</v>
      </c>
      <c r="E15" s="3">
        <v>0</v>
      </c>
      <c r="F15" s="3">
        <v>0</v>
      </c>
      <c r="G15" s="3">
        <v>0</v>
      </c>
      <c r="H15" s="3">
        <f t="shared" si="0"/>
        <v>53</v>
      </c>
      <c r="I15" s="3">
        <v>19</v>
      </c>
      <c r="J15" s="4">
        <v>15</v>
      </c>
      <c r="K15" s="4">
        <v>1</v>
      </c>
      <c r="L15" s="4">
        <v>0</v>
      </c>
      <c r="M15" s="4">
        <f t="shared" si="1"/>
        <v>16</v>
      </c>
      <c r="N15" s="4">
        <f t="shared" si="3"/>
        <v>88</v>
      </c>
      <c r="O15" s="29">
        <f t="shared" si="2"/>
        <v>7.2607260726072612E-2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47</v>
      </c>
      <c r="E16" s="3">
        <v>0</v>
      </c>
      <c r="F16" s="3">
        <v>0</v>
      </c>
      <c r="G16" s="3">
        <v>0</v>
      </c>
      <c r="H16" s="3">
        <f t="shared" si="0"/>
        <v>47</v>
      </c>
      <c r="I16" s="3">
        <v>16</v>
      </c>
      <c r="J16" s="4">
        <v>20</v>
      </c>
      <c r="K16" s="4">
        <v>3</v>
      </c>
      <c r="L16" s="4">
        <v>0</v>
      </c>
      <c r="M16" s="4">
        <f t="shared" si="1"/>
        <v>23</v>
      </c>
      <c r="N16" s="4">
        <f t="shared" si="3"/>
        <v>86</v>
      </c>
      <c r="O16" s="29">
        <f t="shared" si="2"/>
        <v>7.0957095709570955E-2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18</v>
      </c>
      <c r="E17" s="3">
        <v>0</v>
      </c>
      <c r="F17" s="3">
        <v>0</v>
      </c>
      <c r="G17" s="3">
        <v>0</v>
      </c>
      <c r="H17" s="3">
        <f t="shared" si="0"/>
        <v>18</v>
      </c>
      <c r="I17" s="3">
        <v>9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27</v>
      </c>
      <c r="O17" s="29">
        <f t="shared" si="2"/>
        <v>2.2277227722772276E-2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16</v>
      </c>
      <c r="E18" s="3">
        <v>0</v>
      </c>
      <c r="F18" s="3">
        <v>0</v>
      </c>
      <c r="G18" s="3">
        <v>0</v>
      </c>
      <c r="H18" s="3">
        <f t="shared" si="0"/>
        <v>16</v>
      </c>
      <c r="I18" s="3">
        <v>9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25</v>
      </c>
      <c r="O18" s="29">
        <f t="shared" si="2"/>
        <v>2.0627062706270627E-2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19</v>
      </c>
      <c r="E19" s="3">
        <v>0</v>
      </c>
      <c r="F19" s="3">
        <v>0</v>
      </c>
      <c r="G19" s="3">
        <v>0</v>
      </c>
      <c r="H19" s="3">
        <f t="shared" si="0"/>
        <v>19</v>
      </c>
      <c r="I19" s="3">
        <v>10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29</v>
      </c>
      <c r="O19" s="29">
        <f t="shared" si="2"/>
        <v>2.3927392739273929E-2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15</v>
      </c>
      <c r="E20" s="3">
        <v>0</v>
      </c>
      <c r="F20" s="3">
        <v>0</v>
      </c>
      <c r="G20" s="3">
        <v>0</v>
      </c>
      <c r="H20" s="3">
        <f t="shared" si="0"/>
        <v>15</v>
      </c>
      <c r="I20" s="3">
        <v>5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20</v>
      </c>
      <c r="O20" s="29">
        <f t="shared" si="2"/>
        <v>1.65016501650165E-2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11</v>
      </c>
      <c r="E21" s="3">
        <v>0</v>
      </c>
      <c r="F21" s="3">
        <v>0</v>
      </c>
      <c r="G21" s="3">
        <v>0</v>
      </c>
      <c r="H21" s="3">
        <f t="shared" si="0"/>
        <v>11</v>
      </c>
      <c r="I21" s="3">
        <v>6</v>
      </c>
      <c r="J21" s="4">
        <v>2</v>
      </c>
      <c r="K21" s="4">
        <v>0</v>
      </c>
      <c r="L21" s="4">
        <v>0</v>
      </c>
      <c r="M21" s="4">
        <f t="shared" si="1"/>
        <v>2</v>
      </c>
      <c r="N21" s="4">
        <f t="shared" si="3"/>
        <v>19</v>
      </c>
      <c r="O21" s="29">
        <f t="shared" si="2"/>
        <v>1.5676567656765675E-2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7</v>
      </c>
      <c r="E22" s="3">
        <v>0</v>
      </c>
      <c r="F22" s="3">
        <v>0</v>
      </c>
      <c r="G22" s="3">
        <v>0</v>
      </c>
      <c r="H22" s="3">
        <f t="shared" si="0"/>
        <v>7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8</v>
      </c>
      <c r="O22" s="29">
        <f t="shared" si="2"/>
        <v>6.6006600660066007E-3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26</v>
      </c>
      <c r="E23" s="3">
        <v>0</v>
      </c>
      <c r="F23" s="3">
        <v>0</v>
      </c>
      <c r="G23" s="3">
        <v>0</v>
      </c>
      <c r="H23" s="3">
        <f t="shared" si="0"/>
        <v>26</v>
      </c>
      <c r="I23" s="3">
        <v>8</v>
      </c>
      <c r="J23" s="4">
        <v>23</v>
      </c>
      <c r="K23" s="4">
        <v>5</v>
      </c>
      <c r="L23" s="4">
        <v>0</v>
      </c>
      <c r="M23" s="4">
        <f t="shared" si="1"/>
        <v>28</v>
      </c>
      <c r="N23" s="4">
        <f t="shared" si="3"/>
        <v>62</v>
      </c>
      <c r="O23" s="29">
        <f t="shared" si="2"/>
        <v>5.1155115511551157E-2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33</v>
      </c>
      <c r="E24" s="3">
        <v>0</v>
      </c>
      <c r="F24" s="3">
        <v>0</v>
      </c>
      <c r="G24" s="3">
        <v>0</v>
      </c>
      <c r="H24" s="3">
        <f t="shared" si="0"/>
        <v>33</v>
      </c>
      <c r="I24" s="3">
        <v>10</v>
      </c>
      <c r="J24" s="4">
        <v>109</v>
      </c>
      <c r="K24" s="4">
        <v>6</v>
      </c>
      <c r="L24" s="4">
        <v>8</v>
      </c>
      <c r="M24" s="4">
        <f t="shared" si="1"/>
        <v>123</v>
      </c>
      <c r="N24" s="4">
        <f t="shared" si="3"/>
        <v>166</v>
      </c>
      <c r="O24" s="29">
        <f t="shared" si="2"/>
        <v>0.13696369636963696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8.2508250825082509E-4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48" t="s">
        <v>8</v>
      </c>
      <c r="C27" s="49"/>
      <c r="D27" s="46">
        <f>SUM(D6:D26)</f>
        <v>498</v>
      </c>
      <c r="E27" s="46">
        <f>SUM(E6:E26)</f>
        <v>1</v>
      </c>
      <c r="F27" s="46">
        <f t="shared" ref="F27:G27" si="4">SUM(F6:F26)</f>
        <v>0</v>
      </c>
      <c r="G27" s="46">
        <f t="shared" si="4"/>
        <v>0</v>
      </c>
      <c r="H27" s="80">
        <f>SUM(H6:H26)</f>
        <v>499</v>
      </c>
      <c r="I27" s="80">
        <f>SUM(I6:I26)</f>
        <v>174</v>
      </c>
      <c r="J27" s="41">
        <f>SUM(J6:J26)</f>
        <v>421</v>
      </c>
      <c r="K27" s="41">
        <f t="shared" ref="K27:L27" si="5">SUM(K6:K26)</f>
        <v>86</v>
      </c>
      <c r="L27" s="41">
        <f t="shared" si="5"/>
        <v>32</v>
      </c>
      <c r="M27" s="55">
        <f>SUM(M6:M26)</f>
        <v>539</v>
      </c>
      <c r="N27" s="55">
        <f>SUM(N6:N26)</f>
        <v>1212</v>
      </c>
      <c r="O27" s="65">
        <f>SUM(O6:O26)</f>
        <v>0.99999999999999989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0.99799599198396793</v>
      </c>
      <c r="E28" s="29">
        <f t="shared" ref="E28:G28" si="6">+E27/$H$27</f>
        <v>2.004008016032064E-3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0.78107606679035246</v>
      </c>
      <c r="K28" s="29">
        <f t="shared" ref="K28:L28" si="7">+K27/$M$27</f>
        <v>0.15955473098330242</v>
      </c>
      <c r="L28" s="29">
        <f t="shared" si="7"/>
        <v>5.9369202226345084E-2</v>
      </c>
      <c r="M28" s="55"/>
      <c r="N28" s="55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  <mergeCell ref="N27:N28"/>
    <mergeCell ref="O27:O28"/>
    <mergeCell ref="B28:C28"/>
    <mergeCell ref="J4:L4"/>
    <mergeCell ref="M4:M5"/>
    <mergeCell ref="B27:C27"/>
    <mergeCell ref="H27:H28"/>
    <mergeCell ref="I27:I28"/>
    <mergeCell ref="M27:M28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J23</f>
        <v>6.7013888888888887E-3</v>
      </c>
    </row>
    <row r="4" spans="1:22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22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22" s="5" customFormat="1" ht="20.25" customHeight="1" x14ac:dyDescent="0.2">
      <c r="A6" s="18" t="s">
        <v>50</v>
      </c>
      <c r="B6" s="19" t="s">
        <v>67</v>
      </c>
      <c r="C6" s="3">
        <v>72</v>
      </c>
      <c r="D6" s="3">
        <v>170</v>
      </c>
      <c r="E6" s="3">
        <v>2</v>
      </c>
      <c r="F6" s="3">
        <v>126</v>
      </c>
      <c r="G6" s="3">
        <v>1931</v>
      </c>
      <c r="H6" s="4">
        <f>SUM(C6:G6)</f>
        <v>2301</v>
      </c>
      <c r="I6" s="29">
        <f>H6/$H$23</f>
        <v>9.1709844559585488E-2</v>
      </c>
      <c r="J6" s="37">
        <v>5.6344608302122375E-3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55</v>
      </c>
      <c r="D7" s="3">
        <v>139</v>
      </c>
      <c r="E7" s="3">
        <v>0</v>
      </c>
      <c r="F7" s="3">
        <v>65</v>
      </c>
      <c r="G7" s="3">
        <v>1288</v>
      </c>
      <c r="H7" s="4">
        <f t="shared" ref="H7:H22" si="0">SUM(C7:G7)</f>
        <v>1547</v>
      </c>
      <c r="I7" s="29">
        <f t="shared" ref="I7:I22" si="1">H7/$H$23</f>
        <v>6.1658031088082904E-2</v>
      </c>
      <c r="J7" s="37">
        <v>5.0375473899095906E-3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67</v>
      </c>
      <c r="D8" s="3">
        <v>105</v>
      </c>
      <c r="E8" s="3">
        <v>1</v>
      </c>
      <c r="F8" s="3">
        <v>46</v>
      </c>
      <c r="G8" s="3">
        <v>1264</v>
      </c>
      <c r="H8" s="4">
        <f t="shared" si="0"/>
        <v>1483</v>
      </c>
      <c r="I8" s="29">
        <f t="shared" si="1"/>
        <v>5.9107214029493822E-2</v>
      </c>
      <c r="J8" s="37">
        <v>5.6028259075907531E-3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29</v>
      </c>
      <c r="D9" s="3">
        <v>101</v>
      </c>
      <c r="E9" s="3">
        <v>1</v>
      </c>
      <c r="F9" s="3">
        <v>56</v>
      </c>
      <c r="G9" s="3">
        <v>1411</v>
      </c>
      <c r="H9" s="4">
        <f t="shared" si="0"/>
        <v>1598</v>
      </c>
      <c r="I9" s="29">
        <f t="shared" si="1"/>
        <v>6.3690713431646076E-2</v>
      </c>
      <c r="J9" s="37">
        <v>6.1092869363929088E-3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150</v>
      </c>
      <c r="D10" s="3">
        <v>190</v>
      </c>
      <c r="E10" s="3">
        <v>6</v>
      </c>
      <c r="F10" s="3">
        <v>88</v>
      </c>
      <c r="G10" s="3">
        <v>1832</v>
      </c>
      <c r="H10" s="4">
        <f t="shared" si="0"/>
        <v>2266</v>
      </c>
      <c r="I10" s="29">
        <f t="shared" si="1"/>
        <v>9.0314866480669595E-2</v>
      </c>
      <c r="J10" s="37">
        <v>7.4421605763517673E-3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46</v>
      </c>
      <c r="D11" s="3">
        <v>102</v>
      </c>
      <c r="E11" s="3">
        <v>1</v>
      </c>
      <c r="F11" s="3">
        <v>40</v>
      </c>
      <c r="G11" s="3">
        <v>1080</v>
      </c>
      <c r="H11" s="4">
        <f t="shared" si="0"/>
        <v>1269</v>
      </c>
      <c r="I11" s="29">
        <f t="shared" si="1"/>
        <v>5.0577919489836587E-2</v>
      </c>
      <c r="J11" s="37">
        <v>6.3348977411477351E-3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42</v>
      </c>
      <c r="D12" s="3">
        <v>123</v>
      </c>
      <c r="E12" s="3">
        <v>2</v>
      </c>
      <c r="F12" s="3">
        <v>61</v>
      </c>
      <c r="G12" s="3">
        <v>1330</v>
      </c>
      <c r="H12" s="4">
        <f t="shared" si="0"/>
        <v>1558</v>
      </c>
      <c r="I12" s="29">
        <f t="shared" si="1"/>
        <v>6.2096452770027899E-2</v>
      </c>
      <c r="J12" s="37">
        <v>7.0820586555718733E-3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97</v>
      </c>
      <c r="D13" s="3">
        <v>157</v>
      </c>
      <c r="E13" s="3">
        <v>1</v>
      </c>
      <c r="F13" s="3">
        <v>43</v>
      </c>
      <c r="G13" s="3">
        <v>925</v>
      </c>
      <c r="H13" s="4">
        <f t="shared" si="0"/>
        <v>1223</v>
      </c>
      <c r="I13" s="29">
        <f t="shared" si="1"/>
        <v>4.8744519728975685E-2</v>
      </c>
      <c r="J13" s="37">
        <v>7.1765425774134757E-3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94</v>
      </c>
      <c r="D14" s="3">
        <v>157</v>
      </c>
      <c r="E14" s="3">
        <v>0</v>
      </c>
      <c r="F14" s="3">
        <v>44</v>
      </c>
      <c r="G14" s="3">
        <v>1070</v>
      </c>
      <c r="H14" s="4">
        <f t="shared" si="0"/>
        <v>1365</v>
      </c>
      <c r="I14" s="29">
        <f t="shared" si="1"/>
        <v>5.4404145077720206E-2</v>
      </c>
      <c r="J14" s="37">
        <v>6.853541871517539E-3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124</v>
      </c>
      <c r="D15" s="3">
        <v>106</v>
      </c>
      <c r="E15" s="3">
        <v>0</v>
      </c>
      <c r="F15" s="3">
        <v>38</v>
      </c>
      <c r="G15" s="3">
        <v>961</v>
      </c>
      <c r="H15" s="4">
        <f t="shared" si="0"/>
        <v>1229</v>
      </c>
      <c r="I15" s="29">
        <f t="shared" si="1"/>
        <v>4.8983658828218417E-2</v>
      </c>
      <c r="J15" s="37">
        <v>7.1799217372133994E-3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145</v>
      </c>
      <c r="D16" s="3">
        <v>160</v>
      </c>
      <c r="E16" s="3">
        <v>1</v>
      </c>
      <c r="F16" s="3">
        <v>51</v>
      </c>
      <c r="G16" s="3">
        <v>1247</v>
      </c>
      <c r="H16" s="4">
        <f t="shared" si="0"/>
        <v>1604</v>
      </c>
      <c r="I16" s="29">
        <f t="shared" si="1"/>
        <v>6.39298525308888E-2</v>
      </c>
      <c r="J16" s="37">
        <v>9.0699568145220302E-3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37</v>
      </c>
      <c r="D17" s="3">
        <v>133</v>
      </c>
      <c r="E17" s="3">
        <v>0</v>
      </c>
      <c r="F17" s="3">
        <v>60</v>
      </c>
      <c r="G17" s="3">
        <v>994</v>
      </c>
      <c r="H17" s="4">
        <f t="shared" si="0"/>
        <v>1224</v>
      </c>
      <c r="I17" s="29">
        <f t="shared" si="1"/>
        <v>4.8784376245516139E-2</v>
      </c>
      <c r="J17" s="37">
        <v>7.0712942294973505E-3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78</v>
      </c>
      <c r="D18" s="3">
        <v>167</v>
      </c>
      <c r="E18" s="3">
        <v>1</v>
      </c>
      <c r="F18" s="3">
        <v>105</v>
      </c>
      <c r="G18" s="3">
        <v>1525</v>
      </c>
      <c r="H18" s="4">
        <f t="shared" si="0"/>
        <v>1876</v>
      </c>
      <c r="I18" s="29">
        <f t="shared" si="1"/>
        <v>7.4770825029892393E-2</v>
      </c>
      <c r="J18" s="37">
        <v>6.8932967398536316E-3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33</v>
      </c>
      <c r="D19" s="3">
        <v>84</v>
      </c>
      <c r="E19" s="3">
        <v>1</v>
      </c>
      <c r="F19" s="3">
        <v>54</v>
      </c>
      <c r="G19" s="3">
        <v>1101</v>
      </c>
      <c r="H19" s="4">
        <f t="shared" si="0"/>
        <v>1273</v>
      </c>
      <c r="I19" s="29">
        <f t="shared" si="1"/>
        <v>5.0737345555998403E-2</v>
      </c>
      <c r="J19" s="37">
        <v>6.2218291404612129E-3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64</v>
      </c>
      <c r="D20" s="3">
        <v>129</v>
      </c>
      <c r="E20" s="3">
        <v>2</v>
      </c>
      <c r="F20" s="3">
        <v>38</v>
      </c>
      <c r="G20" s="3">
        <v>1118</v>
      </c>
      <c r="H20" s="4">
        <f t="shared" si="0"/>
        <v>1351</v>
      </c>
      <c r="I20" s="29">
        <f t="shared" si="1"/>
        <v>5.3846153846153849E-2</v>
      </c>
      <c r="J20" s="37">
        <v>6.481050818260118E-3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64</v>
      </c>
      <c r="D21" s="3">
        <v>63</v>
      </c>
      <c r="E21" s="3">
        <v>1</v>
      </c>
      <c r="F21" s="3">
        <v>24</v>
      </c>
      <c r="G21" s="3">
        <v>698</v>
      </c>
      <c r="H21" s="4">
        <f t="shared" si="0"/>
        <v>850</v>
      </c>
      <c r="I21" s="29">
        <f t="shared" si="1"/>
        <v>3.387803905938621E-2</v>
      </c>
      <c r="J21" s="37">
        <v>6.7222635582010531E-3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29</v>
      </c>
      <c r="D22" s="3">
        <v>95</v>
      </c>
      <c r="E22" s="3">
        <v>1</v>
      </c>
      <c r="F22" s="3">
        <v>27</v>
      </c>
      <c r="G22" s="3">
        <v>921</v>
      </c>
      <c r="H22" s="4">
        <f t="shared" si="0"/>
        <v>1073</v>
      </c>
      <c r="I22" s="29">
        <f t="shared" si="1"/>
        <v>4.2766042247907532E-2</v>
      </c>
      <c r="J22" s="37">
        <v>6.513084449697921E-3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0" t="s">
        <v>8</v>
      </c>
      <c r="B23" s="51"/>
      <c r="C23" s="42">
        <f t="shared" ref="C23:I23" si="2">SUM(C6:C22)</f>
        <v>1226</v>
      </c>
      <c r="D23" s="42">
        <f t="shared" si="2"/>
        <v>2181</v>
      </c>
      <c r="E23" s="42">
        <f t="shared" si="2"/>
        <v>21</v>
      </c>
      <c r="F23" s="42">
        <f t="shared" si="2"/>
        <v>966</v>
      </c>
      <c r="G23" s="42">
        <f t="shared" si="2"/>
        <v>20696</v>
      </c>
      <c r="H23" s="42">
        <f>SUM(H6:H22)</f>
        <v>25090</v>
      </c>
      <c r="I23" s="31">
        <f t="shared" si="2"/>
        <v>1</v>
      </c>
      <c r="J23" s="81">
        <v>6.7013888888888887E-3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0" t="s">
        <v>31</v>
      </c>
      <c r="B24" s="51"/>
      <c r="C24" s="29">
        <f>+C23/$H$23</f>
        <v>4.8864089278597048E-2</v>
      </c>
      <c r="D24" s="29">
        <f t="shared" ref="D24:G24" si="3">+D23/$H$23</f>
        <v>8.6927062574730971E-2</v>
      </c>
      <c r="E24" s="29">
        <f t="shared" si="3"/>
        <v>8.3698684734954162E-4</v>
      </c>
      <c r="F24" s="29">
        <f t="shared" si="3"/>
        <v>3.8501394978078918E-2</v>
      </c>
      <c r="G24" s="29">
        <f t="shared" si="3"/>
        <v>0.8248704663212435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94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J18</f>
        <v>6.7013888888888887E-3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0.10980470306895178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0.1154643284176963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0.13391789557592668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0.12973296133917894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0.13395775209246713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0.12327620565962535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0.12586687923475487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>
        <v>138</v>
      </c>
      <c r="D13" s="3">
        <v>237</v>
      </c>
      <c r="E13" s="3">
        <v>3</v>
      </c>
      <c r="F13" s="3">
        <v>144</v>
      </c>
      <c r="G13" s="43">
        <v>2689</v>
      </c>
      <c r="H13" s="41">
        <f t="shared" si="1"/>
        <v>3211</v>
      </c>
      <c r="I13" s="29">
        <f t="shared" si="0"/>
        <v>0.12797927461139896</v>
      </c>
      <c r="J13" s="37">
        <v>6.7129629629629622E-3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0" t="s">
        <v>8</v>
      </c>
      <c r="B18" s="51"/>
      <c r="C18" s="43">
        <f>SUM(C6:C17)</f>
        <v>1226</v>
      </c>
      <c r="D18" s="43">
        <f t="shared" ref="D18:G18" si="2">SUM(D6:D17)</f>
        <v>2181</v>
      </c>
      <c r="E18" s="43">
        <f t="shared" si="2"/>
        <v>21</v>
      </c>
      <c r="F18" s="43">
        <f t="shared" si="2"/>
        <v>966</v>
      </c>
      <c r="G18" s="43">
        <f t="shared" si="2"/>
        <v>20696</v>
      </c>
      <c r="H18" s="82">
        <f>SUM(H6:H17)</f>
        <v>25090</v>
      </c>
      <c r="I18" s="65">
        <f>SUM(I6:I17)</f>
        <v>1</v>
      </c>
      <c r="J18" s="81">
        <v>6.7013888888888887E-3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0" t="s">
        <v>31</v>
      </c>
      <c r="B19" s="51"/>
      <c r="C19" s="29">
        <f>+C18/$H$18</f>
        <v>4.8864089278597048E-2</v>
      </c>
      <c r="D19" s="29">
        <f>+D18/$H$18</f>
        <v>8.6927062574730971E-2</v>
      </c>
      <c r="E19" s="29">
        <f>+E18/$H$18</f>
        <v>8.3698684734954162E-4</v>
      </c>
      <c r="F19" s="29">
        <f>+F18/$H$18</f>
        <v>3.8501394978078918E-2</v>
      </c>
      <c r="G19" s="29">
        <f>+G18/$H$18</f>
        <v>0.8248704663212435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2019-10-09T19:55:37Z</dcterms:modified>
</cp:coreProperties>
</file>