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ojas\Desktop\SANDRA M. ROJAS QUINTERO-UAECOB 2017-2018\2. PLAN DE ACCION\2019\3.EVIDENCIAS TERCER TRIMESTRE 2019\1.ESTADISTICA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8800" windowHeight="12435" tabRatio="767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<sst xmlns="http://schemas.openxmlformats.org/spreadsheetml/2006/main" count="297" uniqueCount="117">
  <si>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</si>
  <si>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</si>
  <si>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</si>
  <si>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</si>
  <si>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</si>
  <si>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</si>
  <si>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</si>
  <si>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</si>
  <si>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</si>
  <si>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</si>
  <si>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</si>
  <si>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</si>
  <si>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</si>
  <si>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</si>
  <si>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</si>
  <si>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</si>
  <si>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</si>
  <si>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</si>
  <si>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</si>
  <si>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</si>
  <si>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</si>
  <si>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</si>
  <si>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</si>
  <si>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</si>
  <si>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</si>
  <si>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</si>
  <si>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</si>
  <si>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</si>
  <si>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</si>
  <si>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</si>
  <si>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</si>
  <si>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</si>
  <si>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</si>
  <si>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</si>
  <si>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</si>
  <si>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</si>
  <si>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</si>
  <si>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</si>
  <si>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</si>
  <si>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</si>
  <si>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</si>
  <si>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</si>
  <si>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</si>
  <si>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</si>
  <si>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</si>
  <si>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</si>
  <si>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</si>
  <si>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</si>
  <si>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</si>
  <si>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</si>
  <si>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</si>
  <si>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</si>
  <si>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</si>
  <si>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</si>
  <si>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</si>
  <si>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</si>
  <si>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</si>
  <si>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</si>
  <si>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</si>
  <si>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</si>
  <si>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</si>
  <si>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</si>
  <si>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</si>
  <si>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</si>
  <si>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</si>
  <si>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</si>
  <si>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</si>
  <si>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</si>
  <si>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</si>
  <si>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</si>
  <si>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</si>
  <si>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</si>
  <si>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</si>
  <si>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</si>
  <si>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</si>
  <si>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</si>
  <si>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</si>
  <si>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</si>
  <si>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</si>
  <si>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</si>
  <si>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</si>
  <si>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</si>
  <si>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</si>
  <si>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</si>
  <si>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</si>
  <si>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</si>
  <si>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</si>
  <si>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</si>
  <si>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</si>
  <si>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</si>
  <si>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</si>
  <si>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</si>
  <si>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</si>
  <si>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</si>
  <si>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</si>
  <si>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</si>
  <si>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</si>
  <si>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</si>
  <si>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</si>
  <si>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</si>
  <si>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</si>
  <si>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</si>
  <si>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</si>
  <si>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</si>
  <si>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</si>
  <si>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</si>
  <si>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</si>
  <si>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</si>
  <si>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</si>
  <si>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</si>
  <si>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Septiembre</t>
  </si>
  <si>
    <t>Consolidado de Incendios Atendidos - Septiembre</t>
  </si>
  <si>
    <t>Consolidado de Incidentes por Estación - Septiembre</t>
  </si>
  <si>
    <t>CONSOLIDADO DE SERVICIOS EN EL MES DE SEPTIEMBRE 2019</t>
  </si>
  <si>
    <t>PROMEDIO TIEMPO DE RESPUESTA PARA EL MES DE SEPTIEMBRE (Minutos):</t>
  </si>
  <si>
    <t>CONSOLIDADO DE INCENDIOS EN EL MES DE SEPTIEMBRE 2019</t>
  </si>
  <si>
    <t>CONSOLIDADO DE INCIDENTES POR ESTACIÓN EN EL MES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</si>
</sst>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4.411307859583722E-2</c:v>
                </c:pt>
                <c:pt idx="1">
                  <c:v>7.1450761105933513E-2</c:v>
                </c:pt>
                <c:pt idx="2">
                  <c:v>1.2426219322771047E-3</c:v>
                </c:pt>
                <c:pt idx="3">
                  <c:v>4.6598322460391424E-2</c:v>
                </c:pt>
                <c:pt idx="4">
                  <c:v>0.83659521590556074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0.11401056228642435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7.4557315936626276E-2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5.7471264367816091E-2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5.4675365020192608E-2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8.9158123640882256E-2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4.5977011494252873E-2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6.4926995961478717E-2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5.2500776638707676E-2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4.9394221808014914E-2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4.318111214662939E-2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5.684995340167754E-2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4.7219633426529975E-2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7.8285181733457596E-2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4.7219633426529975E-2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4.5045045045045043E-2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3.0444237340789066E-2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4.9083566324945635E-2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269208"/>
        <c:axId val="428268816"/>
      </c:barChart>
      <c:valAx>
        <c:axId val="42826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269208"/>
        <c:crosses val="autoZero"/>
        <c:crossBetween val="between"/>
      </c:valAx>
      <c:catAx>
        <c:axId val="428269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268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4.8323854604542728E-2</c:v>
                </c:pt>
                <c:pt idx="1">
                  <c:v>8.5167261294994523E-2</c:v>
                </c:pt>
                <c:pt idx="2">
                  <c:v>8.831113780069942E-4</c:v>
                </c:pt>
                <c:pt idx="3">
                  <c:v>3.9422091914232224E-2</c:v>
                </c:pt>
                <c:pt idx="4">
                  <c:v>0.82620368080822348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9.4245646260906424E-2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6.3124801299939942E-2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5.8921191140626654E-2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6.2665583383376314E-2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9.0183333922074255E-2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5.0054752905436435E-2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6.2418312197534354E-2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4.9171641527429442E-2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5.3834469603306366E-2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4.8323854604542728E-2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6.3124801299939942E-2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4.8606450245504966E-2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7.5170440495955351E-2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5.0337348546398673E-2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5.2845384859938532E-2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3.3487583454025222E-2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4.3484404253064393E-2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270776"/>
        <c:axId val="428270384"/>
      </c:barChart>
      <c:valAx>
        <c:axId val="428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270776"/>
        <c:crosses val="autoZero"/>
        <c:crossBetween val="between"/>
      </c:valAx>
      <c:catAx>
        <c:axId val="428270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27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9.7318873856370766E-2</c:v>
                </c:pt>
                <c:pt idx="1">
                  <c:v>0.1023349464834505</c:v>
                </c:pt>
                <c:pt idx="2">
                  <c:v>0.11869016920414002</c:v>
                </c:pt>
                <c:pt idx="3">
                  <c:v>0.11498110141651065</c:v>
                </c:pt>
                <c:pt idx="4">
                  <c:v>0.1187254936592603</c:v>
                </c:pt>
                <c:pt idx="5">
                  <c:v>0.10925853968702533</c:v>
                </c:pt>
                <c:pt idx="6">
                  <c:v>0.11155462926984351</c:v>
                </c:pt>
                <c:pt idx="7">
                  <c:v>0.11342682539121834</c:v>
                </c:pt>
                <c:pt idx="8">
                  <c:v>0.11370942103218058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J27</f>
        <v>6.6898148148148142E-3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12</v>
      </c>
      <c r="D6" s="3">
        <v>17</v>
      </c>
      <c r="E6" s="3">
        <v>0</v>
      </c>
      <c r="F6" s="3">
        <v>11</v>
      </c>
      <c r="G6" s="3">
        <v>237</v>
      </c>
      <c r="H6" s="4">
        <f>SUM(C6:G6)</f>
        <v>277</v>
      </c>
      <c r="I6" s="28">
        <f>H6/$H$27</f>
        <v>8.6051568810189494E-2</v>
      </c>
      <c r="J6" s="37">
        <v>6.23263888888889E-3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7</v>
      </c>
      <c r="D7" s="3">
        <v>15</v>
      </c>
      <c r="E7" s="3">
        <v>0</v>
      </c>
      <c r="F7" s="3">
        <v>7</v>
      </c>
      <c r="G7" s="3">
        <v>217</v>
      </c>
      <c r="H7" s="4">
        <f t="shared" ref="H7:H26" si="0">SUM(C7:G7)</f>
        <v>246</v>
      </c>
      <c r="I7" s="28">
        <f t="shared" ref="I7:I26" si="1">H7/$H$27</f>
        <v>7.6421248835041936E-2</v>
      </c>
      <c r="J7" s="37">
        <v>5.9927983539094657E-3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4</v>
      </c>
      <c r="D8" s="3">
        <v>10</v>
      </c>
      <c r="E8" s="3">
        <v>0</v>
      </c>
      <c r="F8" s="3">
        <v>7</v>
      </c>
      <c r="G8" s="3">
        <v>118</v>
      </c>
      <c r="H8" s="4">
        <f t="shared" si="0"/>
        <v>139</v>
      </c>
      <c r="I8" s="28">
        <f t="shared" si="1"/>
        <v>4.318111214662939E-2</v>
      </c>
      <c r="J8" s="37">
        <v>6.7013888888888887E-3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7</v>
      </c>
      <c r="D9" s="3">
        <v>18</v>
      </c>
      <c r="E9" s="3">
        <v>0</v>
      </c>
      <c r="F9" s="3">
        <v>7</v>
      </c>
      <c r="G9" s="3">
        <v>138</v>
      </c>
      <c r="H9" s="4">
        <f t="shared" si="0"/>
        <v>170</v>
      </c>
      <c r="I9" s="28">
        <f t="shared" si="1"/>
        <v>5.2811432121776948E-2</v>
      </c>
      <c r="J9" s="37">
        <v>6.2500000000000012E-3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6</v>
      </c>
      <c r="D10" s="3">
        <v>13</v>
      </c>
      <c r="E10" s="3">
        <v>1</v>
      </c>
      <c r="F10" s="3">
        <v>2</v>
      </c>
      <c r="G10" s="3">
        <v>101</v>
      </c>
      <c r="H10" s="4">
        <f t="shared" si="0"/>
        <v>123</v>
      </c>
      <c r="I10" s="28">
        <f t="shared" si="1"/>
        <v>3.8210624417520968E-2</v>
      </c>
      <c r="J10" s="37">
        <v>6.8713450292397669E-3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1</v>
      </c>
      <c r="D11" s="3">
        <v>4</v>
      </c>
      <c r="E11" s="3">
        <v>0</v>
      </c>
      <c r="F11" s="3">
        <v>2</v>
      </c>
      <c r="G11" s="3">
        <v>66</v>
      </c>
      <c r="H11" s="4">
        <f t="shared" si="0"/>
        <v>73</v>
      </c>
      <c r="I11" s="28">
        <f t="shared" si="1"/>
        <v>2.2677850264057161E-2</v>
      </c>
      <c r="J11" s="37">
        <v>5.456349206349206E-3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21</v>
      </c>
      <c r="D12" s="3">
        <v>9</v>
      </c>
      <c r="E12" s="3">
        <v>1</v>
      </c>
      <c r="F12" s="3">
        <v>11</v>
      </c>
      <c r="G12" s="3">
        <v>152</v>
      </c>
      <c r="H12" s="4">
        <f t="shared" si="0"/>
        <v>194</v>
      </c>
      <c r="I12" s="28">
        <f t="shared" si="1"/>
        <v>6.0267163715439574E-2</v>
      </c>
      <c r="J12" s="37">
        <v>7.2649572649572652E-3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23</v>
      </c>
      <c r="D13" s="3">
        <v>27</v>
      </c>
      <c r="E13" s="3">
        <v>0</v>
      </c>
      <c r="F13" s="3">
        <v>9</v>
      </c>
      <c r="G13" s="3">
        <v>231</v>
      </c>
      <c r="H13" s="4">
        <f t="shared" si="0"/>
        <v>290</v>
      </c>
      <c r="I13" s="28">
        <f t="shared" si="1"/>
        <v>9.0090090090090086E-2</v>
      </c>
      <c r="J13" s="37">
        <v>8.072916666666664E-3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5</v>
      </c>
      <c r="D14" s="3">
        <v>16</v>
      </c>
      <c r="E14" s="3">
        <v>0</v>
      </c>
      <c r="F14" s="3">
        <v>6</v>
      </c>
      <c r="G14" s="3">
        <v>128</v>
      </c>
      <c r="H14" s="4">
        <f t="shared" si="0"/>
        <v>155</v>
      </c>
      <c r="I14" s="28">
        <f t="shared" si="1"/>
        <v>4.8151599875737805E-2</v>
      </c>
      <c r="J14" s="37">
        <v>6.3405797101449279E-3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13</v>
      </c>
      <c r="D15" s="3">
        <v>25</v>
      </c>
      <c r="E15" s="3">
        <v>0</v>
      </c>
      <c r="F15" s="3">
        <v>21</v>
      </c>
      <c r="G15" s="3">
        <v>209</v>
      </c>
      <c r="H15" s="4">
        <f t="shared" si="0"/>
        <v>268</v>
      </c>
      <c r="I15" s="28">
        <f t="shared" si="1"/>
        <v>8.3255669462566018E-2</v>
      </c>
      <c r="J15" s="37">
        <v>6.4774904214559377E-3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11</v>
      </c>
      <c r="D16" s="3">
        <v>24</v>
      </c>
      <c r="E16" s="3">
        <v>1</v>
      </c>
      <c r="F16" s="3">
        <v>27</v>
      </c>
      <c r="G16" s="3">
        <v>289</v>
      </c>
      <c r="H16" s="4">
        <f t="shared" si="0"/>
        <v>352</v>
      </c>
      <c r="I16" s="28">
        <f t="shared" si="1"/>
        <v>0.10935073004038522</v>
      </c>
      <c r="J16" s="37">
        <v>6.7887931034482729E-3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2</v>
      </c>
      <c r="D17" s="3">
        <v>4</v>
      </c>
      <c r="E17" s="3">
        <v>0</v>
      </c>
      <c r="F17" s="3">
        <v>3</v>
      </c>
      <c r="G17" s="3">
        <v>76</v>
      </c>
      <c r="H17" s="4">
        <f t="shared" si="0"/>
        <v>85</v>
      </c>
      <c r="I17" s="28">
        <f t="shared" si="1"/>
        <v>2.6405716060888474E-2</v>
      </c>
      <c r="J17" s="37">
        <v>6.7129629629629622E-3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4</v>
      </c>
      <c r="D18" s="3">
        <v>10</v>
      </c>
      <c r="E18" s="3">
        <v>0</v>
      </c>
      <c r="F18" s="3">
        <v>6</v>
      </c>
      <c r="G18" s="3">
        <v>127</v>
      </c>
      <c r="H18" s="4">
        <f t="shared" si="0"/>
        <v>147</v>
      </c>
      <c r="I18" s="28">
        <f t="shared" si="1"/>
        <v>4.5666356011183594E-2</v>
      </c>
      <c r="J18" s="37">
        <v>5.9722222222222208E-3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4</v>
      </c>
      <c r="D19" s="3">
        <v>4</v>
      </c>
      <c r="E19" s="3">
        <v>1</v>
      </c>
      <c r="F19" s="3">
        <v>4</v>
      </c>
      <c r="G19" s="3">
        <v>101</v>
      </c>
      <c r="H19" s="4">
        <f t="shared" si="0"/>
        <v>114</v>
      </c>
      <c r="I19" s="28">
        <f t="shared" si="1"/>
        <v>3.5414725069897485E-2</v>
      </c>
      <c r="J19" s="37">
        <v>3.9930555555555561E-3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2</v>
      </c>
      <c r="D20" s="3">
        <v>3</v>
      </c>
      <c r="E20" s="3">
        <v>0</v>
      </c>
      <c r="F20" s="3">
        <v>4</v>
      </c>
      <c r="G20" s="3">
        <v>83</v>
      </c>
      <c r="H20" s="4">
        <f t="shared" si="0"/>
        <v>92</v>
      </c>
      <c r="I20" s="28">
        <f t="shared" si="1"/>
        <v>2.858030444237341E-2</v>
      </c>
      <c r="J20" s="37">
        <v>4.0123456790123451E-3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3</v>
      </c>
      <c r="D21" s="3">
        <v>9</v>
      </c>
      <c r="E21" s="3">
        <v>0</v>
      </c>
      <c r="F21" s="3">
        <v>10</v>
      </c>
      <c r="G21" s="3">
        <v>116</v>
      </c>
      <c r="H21" s="4">
        <f t="shared" si="0"/>
        <v>138</v>
      </c>
      <c r="I21" s="28">
        <f t="shared" si="1"/>
        <v>4.2870456663560111E-2</v>
      </c>
      <c r="J21" s="37">
        <v>6.8181818181818179E-3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0</v>
      </c>
      <c r="D22" s="3">
        <v>1</v>
      </c>
      <c r="E22" s="3">
        <v>0</v>
      </c>
      <c r="F22" s="3">
        <v>3</v>
      </c>
      <c r="G22" s="3">
        <v>58</v>
      </c>
      <c r="H22" s="4">
        <f t="shared" si="0"/>
        <v>62</v>
      </c>
      <c r="I22" s="28">
        <f t="shared" si="1"/>
        <v>1.9260639950295123E-2</v>
      </c>
      <c r="J22" s="37">
        <v>6.076388888888889E-3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5</v>
      </c>
      <c r="D23" s="3">
        <v>7</v>
      </c>
      <c r="E23" s="3">
        <v>0</v>
      </c>
      <c r="F23" s="3">
        <v>6</v>
      </c>
      <c r="G23" s="3">
        <v>103</v>
      </c>
      <c r="H23" s="4">
        <f t="shared" si="0"/>
        <v>121</v>
      </c>
      <c r="I23" s="28">
        <f t="shared" si="1"/>
        <v>3.7589313451382417E-2</v>
      </c>
      <c r="J23" s="37">
        <v>6.751543209876542E-3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12</v>
      </c>
      <c r="D24" s="3">
        <v>14</v>
      </c>
      <c r="E24" s="3">
        <v>0</v>
      </c>
      <c r="F24" s="3">
        <v>4</v>
      </c>
      <c r="G24" s="3">
        <v>143</v>
      </c>
      <c r="H24" s="4">
        <f t="shared" si="0"/>
        <v>173</v>
      </c>
      <c r="I24" s="28">
        <f t="shared" si="1"/>
        <v>5.3743398570984778E-2</v>
      </c>
      <c r="J24" s="37">
        <v>9.4907407407407406E-3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4">
        <f t="shared" si="0"/>
        <v>0</v>
      </c>
      <c r="I25" s="28">
        <f t="shared" si="1"/>
        <v>0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4">
        <f t="shared" si="0"/>
        <v>0</v>
      </c>
      <c r="I26" s="28">
        <f t="shared" si="1"/>
        <v>0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142</v>
      </c>
      <c r="D27" s="6">
        <f t="shared" si="2"/>
        <v>230</v>
      </c>
      <c r="E27" s="6">
        <f t="shared" si="2"/>
        <v>4</v>
      </c>
      <c r="F27" s="6">
        <f>SUM(F6:F26)</f>
        <v>150</v>
      </c>
      <c r="G27" s="42">
        <f t="shared" si="2"/>
        <v>2693</v>
      </c>
      <c r="H27" s="63">
        <f t="shared" si="2"/>
        <v>3219</v>
      </c>
      <c r="I27" s="64">
        <v>1</v>
      </c>
      <c r="J27" s="61">
        <v>6.6898148148148142E-3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4.411307859583722E-2</v>
      </c>
      <c r="D28" s="29">
        <f t="shared" ref="D28:G28" si="3">+D27/$H$27</f>
        <v>7.1450761105933513E-2</v>
      </c>
      <c r="E28" s="29">
        <f t="shared" si="3"/>
        <v>1.2426219322771047E-3</v>
      </c>
      <c r="F28" s="29">
        <f t="shared" si="3"/>
        <v>4.6598322460391424E-2</v>
      </c>
      <c r="G28" s="29">
        <f t="shared" si="3"/>
        <v>0.83659521590556074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8</v>
      </c>
      <c r="E6" s="3">
        <v>0</v>
      </c>
      <c r="F6" s="3">
        <v>0</v>
      </c>
      <c r="G6" s="3">
        <v>0</v>
      </c>
      <c r="H6" s="3">
        <f>SUM(D6:G6)</f>
        <v>8</v>
      </c>
      <c r="I6" s="3">
        <v>4</v>
      </c>
      <c r="J6" s="4">
        <v>0</v>
      </c>
      <c r="K6" s="4">
        <v>0</v>
      </c>
      <c r="L6" s="4">
        <v>0</v>
      </c>
      <c r="M6" s="4">
        <f t="shared" ref="M6:M26" si="0">SUM(J6:L6)</f>
        <v>0</v>
      </c>
      <c r="N6" s="4">
        <f>SUM(H6,I6,M6)</f>
        <v>12</v>
      </c>
      <c r="O6" s="29">
        <f>+N6/$N$27</f>
        <v>8.5106382978723402E-2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3</v>
      </c>
      <c r="E7" s="3">
        <v>0</v>
      </c>
      <c r="F7" s="3">
        <v>0</v>
      </c>
      <c r="G7" s="3">
        <v>0</v>
      </c>
      <c r="H7" s="3">
        <f t="shared" ref="H7:H26" si="1">SUM(D7:G7)</f>
        <v>3</v>
      </c>
      <c r="I7" s="3">
        <v>2</v>
      </c>
      <c r="J7" s="4">
        <v>1</v>
      </c>
      <c r="K7" s="4">
        <v>1</v>
      </c>
      <c r="L7" s="4">
        <v>0</v>
      </c>
      <c r="M7" s="4">
        <f t="shared" si="0"/>
        <v>2</v>
      </c>
      <c r="N7" s="4">
        <f t="shared" ref="N7:N24" si="2">SUM(H7,I7,M7)</f>
        <v>7</v>
      </c>
      <c r="O7" s="29">
        <f t="shared" ref="O7:O26" si="3">+N7/$N$27</f>
        <v>4.9645390070921988E-2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2</v>
      </c>
      <c r="E8" s="3">
        <v>0</v>
      </c>
      <c r="F8" s="3">
        <v>0</v>
      </c>
      <c r="G8" s="3">
        <v>0</v>
      </c>
      <c r="H8" s="3">
        <f>SUM(D8:G8)</f>
        <v>2</v>
      </c>
      <c r="I8" s="3">
        <v>1</v>
      </c>
      <c r="J8" s="4">
        <v>0</v>
      </c>
      <c r="K8" s="4">
        <v>1</v>
      </c>
      <c r="L8" s="4">
        <v>0</v>
      </c>
      <c r="M8" s="4">
        <f t="shared" si="0"/>
        <v>1</v>
      </c>
      <c r="N8" s="4">
        <f t="shared" si="2"/>
        <v>4</v>
      </c>
      <c r="O8" s="29">
        <f t="shared" si="3"/>
        <v>2.8368794326241134E-2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5</v>
      </c>
      <c r="E9" s="3">
        <v>0</v>
      </c>
      <c r="F9" s="3">
        <v>0</v>
      </c>
      <c r="G9" s="3">
        <v>0</v>
      </c>
      <c r="H9" s="3">
        <f t="shared" si="1"/>
        <v>5</v>
      </c>
      <c r="I9" s="3">
        <v>0</v>
      </c>
      <c r="J9" s="4">
        <v>1</v>
      </c>
      <c r="K9" s="4">
        <v>1</v>
      </c>
      <c r="L9" s="4">
        <v>0</v>
      </c>
      <c r="M9" s="4">
        <f t="shared" si="0"/>
        <v>2</v>
      </c>
      <c r="N9" s="4">
        <f t="shared" si="2"/>
        <v>7</v>
      </c>
      <c r="O9" s="29">
        <f t="shared" si="3"/>
        <v>4.9645390070921988E-2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</v>
      </c>
      <c r="E10" s="3">
        <v>0</v>
      </c>
      <c r="F10" s="3">
        <v>0</v>
      </c>
      <c r="G10" s="3">
        <v>0</v>
      </c>
      <c r="H10" s="3">
        <f t="shared" si="1"/>
        <v>1</v>
      </c>
      <c r="I10" s="3">
        <v>1</v>
      </c>
      <c r="J10" s="4">
        <v>2</v>
      </c>
      <c r="K10" s="4">
        <v>1</v>
      </c>
      <c r="L10" s="4">
        <v>0</v>
      </c>
      <c r="M10" s="4">
        <f t="shared" si="0"/>
        <v>3</v>
      </c>
      <c r="N10" s="4">
        <f t="shared" si="2"/>
        <v>5</v>
      </c>
      <c r="O10" s="29">
        <f t="shared" si="3"/>
        <v>3.5460992907801421E-2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</v>
      </c>
      <c r="E11" s="3">
        <v>0</v>
      </c>
      <c r="F11" s="3">
        <v>0</v>
      </c>
      <c r="G11" s="3">
        <v>0</v>
      </c>
      <c r="H11" s="3">
        <f t="shared" si="1"/>
        <v>1</v>
      </c>
      <c r="I11" s="3">
        <v>0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1</v>
      </c>
      <c r="O11" s="29">
        <f t="shared" si="3"/>
        <v>7.0921985815602835E-3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</v>
      </c>
      <c r="E12" s="3">
        <v>0</v>
      </c>
      <c r="F12" s="3">
        <v>0</v>
      </c>
      <c r="G12" s="3">
        <v>0</v>
      </c>
      <c r="H12" s="3">
        <f t="shared" si="1"/>
        <v>5</v>
      </c>
      <c r="I12" s="3">
        <v>0</v>
      </c>
      <c r="J12" s="4">
        <v>16</v>
      </c>
      <c r="K12" s="4">
        <v>0</v>
      </c>
      <c r="L12" s="4">
        <v>0</v>
      </c>
      <c r="M12" s="4">
        <f t="shared" si="0"/>
        <v>16</v>
      </c>
      <c r="N12" s="4">
        <f t="shared" si="2"/>
        <v>21</v>
      </c>
      <c r="O12" s="29">
        <f t="shared" si="3"/>
        <v>0.14893617021276595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8</v>
      </c>
      <c r="E13" s="3">
        <v>0</v>
      </c>
      <c r="F13" s="3">
        <v>0</v>
      </c>
      <c r="G13" s="3">
        <v>0</v>
      </c>
      <c r="H13" s="3">
        <f t="shared" si="1"/>
        <v>8</v>
      </c>
      <c r="I13" s="3">
        <v>4</v>
      </c>
      <c r="J13" s="4">
        <v>11</v>
      </c>
      <c r="K13" s="4">
        <v>0</v>
      </c>
      <c r="L13" s="4">
        <v>0</v>
      </c>
      <c r="M13" s="4">
        <f t="shared" si="0"/>
        <v>11</v>
      </c>
      <c r="N13" s="4">
        <f t="shared" si="2"/>
        <v>23</v>
      </c>
      <c r="O13" s="29">
        <f t="shared" si="3"/>
        <v>0.16312056737588654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1</v>
      </c>
      <c r="E14" s="3">
        <v>0</v>
      </c>
      <c r="F14" s="3">
        <v>0</v>
      </c>
      <c r="G14" s="3">
        <v>0</v>
      </c>
      <c r="H14" s="3">
        <f t="shared" si="1"/>
        <v>1</v>
      </c>
      <c r="I14" s="3">
        <v>0</v>
      </c>
      <c r="J14" s="4">
        <v>4</v>
      </c>
      <c r="K14" s="4">
        <v>0</v>
      </c>
      <c r="L14" s="4">
        <v>0</v>
      </c>
      <c r="M14" s="4">
        <f t="shared" si="0"/>
        <v>4</v>
      </c>
      <c r="N14" s="4">
        <f t="shared" si="2"/>
        <v>5</v>
      </c>
      <c r="O14" s="29">
        <f t="shared" si="3"/>
        <v>3.5460992907801421E-2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8</v>
      </c>
      <c r="E15" s="3">
        <v>0</v>
      </c>
      <c r="F15" s="3">
        <v>0</v>
      </c>
      <c r="G15" s="3">
        <v>0</v>
      </c>
      <c r="H15" s="3">
        <f t="shared" si="1"/>
        <v>8</v>
      </c>
      <c r="I15" s="3">
        <v>4</v>
      </c>
      <c r="J15" s="4">
        <v>1</v>
      </c>
      <c r="K15" s="4">
        <v>0</v>
      </c>
      <c r="L15" s="4">
        <v>0</v>
      </c>
      <c r="M15" s="4">
        <f t="shared" si="0"/>
        <v>1</v>
      </c>
      <c r="N15" s="4">
        <f t="shared" si="2"/>
        <v>13</v>
      </c>
      <c r="O15" s="29">
        <f t="shared" si="3"/>
        <v>9.2198581560283682E-2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6</v>
      </c>
      <c r="E16" s="3">
        <v>0</v>
      </c>
      <c r="F16" s="3">
        <v>0</v>
      </c>
      <c r="G16" s="3">
        <v>0</v>
      </c>
      <c r="H16" s="3">
        <f t="shared" si="1"/>
        <v>6</v>
      </c>
      <c r="I16" s="3">
        <v>0</v>
      </c>
      <c r="J16" s="4">
        <v>5</v>
      </c>
      <c r="K16" s="4">
        <v>0</v>
      </c>
      <c r="L16" s="4">
        <v>0</v>
      </c>
      <c r="M16" s="4">
        <f t="shared" si="0"/>
        <v>5</v>
      </c>
      <c r="N16" s="4">
        <f t="shared" si="2"/>
        <v>11</v>
      </c>
      <c r="O16" s="29">
        <f t="shared" si="3"/>
        <v>7.8014184397163122E-2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</v>
      </c>
      <c r="E17" s="3">
        <v>0</v>
      </c>
      <c r="F17" s="3">
        <v>0</v>
      </c>
      <c r="G17" s="3">
        <v>0</v>
      </c>
      <c r="H17" s="3">
        <f t="shared" si="1"/>
        <v>1</v>
      </c>
      <c r="I17" s="3">
        <v>1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2</v>
      </c>
      <c r="O17" s="29">
        <f t="shared" si="3"/>
        <v>1.4184397163120567E-2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4</v>
      </c>
      <c r="E18" s="3">
        <v>0</v>
      </c>
      <c r="F18" s="3">
        <v>0</v>
      </c>
      <c r="G18" s="3">
        <v>0</v>
      </c>
      <c r="H18" s="3">
        <f t="shared" si="1"/>
        <v>4</v>
      </c>
      <c r="I18" s="3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4</v>
      </c>
      <c r="O18" s="29">
        <f t="shared" si="3"/>
        <v>2.8368794326241134E-2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</v>
      </c>
      <c r="E19" s="3">
        <v>0</v>
      </c>
      <c r="F19" s="3">
        <v>0</v>
      </c>
      <c r="G19" s="3">
        <v>0</v>
      </c>
      <c r="H19" s="3">
        <f t="shared" si="1"/>
        <v>1</v>
      </c>
      <c r="I19" s="3">
        <v>2</v>
      </c>
      <c r="J19" s="4">
        <v>1</v>
      </c>
      <c r="K19" s="4">
        <v>0</v>
      </c>
      <c r="L19" s="4">
        <v>0</v>
      </c>
      <c r="M19" s="4">
        <f t="shared" si="0"/>
        <v>1</v>
      </c>
      <c r="N19" s="4">
        <f t="shared" si="2"/>
        <v>4</v>
      </c>
      <c r="O19" s="29">
        <f t="shared" si="3"/>
        <v>2.8368794326241134E-2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</v>
      </c>
      <c r="E20" s="3">
        <v>0</v>
      </c>
      <c r="F20" s="3">
        <v>0</v>
      </c>
      <c r="G20" s="3">
        <v>0</v>
      </c>
      <c r="H20" s="3">
        <f t="shared" si="1"/>
        <v>1</v>
      </c>
      <c r="I20" s="3">
        <v>1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2</v>
      </c>
      <c r="O20" s="29">
        <f t="shared" si="3"/>
        <v>1.4184397163120567E-2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2</v>
      </c>
      <c r="E21" s="3">
        <v>0</v>
      </c>
      <c r="F21" s="3">
        <v>0</v>
      </c>
      <c r="G21" s="3">
        <v>0</v>
      </c>
      <c r="H21" s="3">
        <f t="shared" si="1"/>
        <v>2</v>
      </c>
      <c r="I21" s="3">
        <v>1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3</v>
      </c>
      <c r="O21" s="29">
        <f t="shared" si="3"/>
        <v>2.1276595744680851E-2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0</v>
      </c>
      <c r="E22" s="3">
        <v>0</v>
      </c>
      <c r="F22" s="3">
        <v>0</v>
      </c>
      <c r="G22" s="3">
        <v>0</v>
      </c>
      <c r="H22" s="3">
        <f t="shared" si="1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4</v>
      </c>
      <c r="E23" s="3">
        <v>0</v>
      </c>
      <c r="F23" s="3">
        <v>0</v>
      </c>
      <c r="G23" s="3">
        <v>0</v>
      </c>
      <c r="H23" s="3">
        <f t="shared" si="1"/>
        <v>4</v>
      </c>
      <c r="I23" s="3">
        <v>1</v>
      </c>
      <c r="J23" s="4">
        <v>0</v>
      </c>
      <c r="K23" s="4">
        <v>0</v>
      </c>
      <c r="L23" s="4">
        <v>0</v>
      </c>
      <c r="M23" s="4">
        <f t="shared" si="0"/>
        <v>0</v>
      </c>
      <c r="N23" s="4">
        <f t="shared" si="2"/>
        <v>5</v>
      </c>
      <c r="O23" s="29">
        <f t="shared" si="3"/>
        <v>3.5460992907801421E-2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2</v>
      </c>
      <c r="E24" s="3">
        <v>0</v>
      </c>
      <c r="F24" s="3">
        <v>0</v>
      </c>
      <c r="G24" s="3">
        <v>0</v>
      </c>
      <c r="H24" s="3">
        <f t="shared" si="1"/>
        <v>2</v>
      </c>
      <c r="I24" s="3">
        <v>1</v>
      </c>
      <c r="J24" s="4">
        <v>9</v>
      </c>
      <c r="K24" s="4">
        <v>0</v>
      </c>
      <c r="L24" s="4">
        <v>0</v>
      </c>
      <c r="M24" s="4">
        <f t="shared" si="0"/>
        <v>9</v>
      </c>
      <c r="N24" s="4">
        <f t="shared" si="2"/>
        <v>12</v>
      </c>
      <c r="O24" s="29">
        <f t="shared" si="3"/>
        <v>8.5106382978723402E-2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63</v>
      </c>
      <c r="E27" s="45">
        <f>SUM(E6:E26)</f>
        <v>0</v>
      </c>
      <c r="F27" s="45">
        <f>SUM(F6:F26)</f>
        <v>0</v>
      </c>
      <c r="G27" s="45">
        <f>SUM(G6:G26)</f>
        <v>0</v>
      </c>
      <c r="H27" s="55">
        <f t="shared" ref="H27:O27" si="5">SUM(H6:H26)</f>
        <v>63</v>
      </c>
      <c r="I27" s="55">
        <f t="shared" si="5"/>
        <v>23</v>
      </c>
      <c r="J27" s="13">
        <f t="shared" si="5"/>
        <v>51</v>
      </c>
      <c r="K27" s="13">
        <f>SUM(K6:K26)</f>
        <v>4</v>
      </c>
      <c r="L27" s="13">
        <f>SUM(L6:L26)</f>
        <v>0</v>
      </c>
      <c r="M27" s="56">
        <f t="shared" si="5"/>
        <v>55</v>
      </c>
      <c r="N27" s="56">
        <f t="shared" si="5"/>
        <v>141</v>
      </c>
      <c r="O27" s="65">
        <f t="shared" si="5"/>
        <v>1.0000000000000002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5"/>
      <c r="I28" s="55"/>
      <c r="J28" s="29">
        <f>+J27/$M$27</f>
        <v>0.92727272727272725</v>
      </c>
      <c r="K28" s="29">
        <f t="shared" ref="K28:L28" si="7">+K27/$M$27</f>
        <v>7.2727272727272724E-2</v>
      </c>
      <c r="L28" s="29">
        <f t="shared" si="7"/>
        <v>0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J23</f>
        <v>6.6898148148148142E-3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13</v>
      </c>
      <c r="D6" s="3">
        <v>23</v>
      </c>
      <c r="E6" s="3">
        <v>0</v>
      </c>
      <c r="F6" s="3">
        <v>16</v>
      </c>
      <c r="G6" s="3">
        <v>315</v>
      </c>
      <c r="H6" s="4">
        <f>SUM(C6:G6)</f>
        <v>367</v>
      </c>
      <c r="I6" s="29">
        <f>+H6/$H$23</f>
        <v>0.11401056228642435</v>
      </c>
      <c r="J6" s="37">
        <v>6.1944444444444443E-3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8</v>
      </c>
      <c r="D7" s="3">
        <v>16</v>
      </c>
      <c r="E7" s="3">
        <v>1</v>
      </c>
      <c r="F7" s="3">
        <v>11</v>
      </c>
      <c r="G7" s="3">
        <v>204</v>
      </c>
      <c r="H7" s="4">
        <f t="shared" ref="H7:H21" si="0">SUM(C7:G7)</f>
        <v>240</v>
      </c>
      <c r="I7" s="29">
        <f t="shared" ref="I7:I23" si="1">+H7/$H$23</f>
        <v>7.4557315936626276E-2</v>
      </c>
      <c r="J7" s="37">
        <v>5.8449074074074089E-3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7</v>
      </c>
      <c r="D8" s="3">
        <v>10</v>
      </c>
      <c r="E8" s="3">
        <v>0</v>
      </c>
      <c r="F8" s="3">
        <v>6</v>
      </c>
      <c r="G8" s="3">
        <v>162</v>
      </c>
      <c r="H8" s="4">
        <f t="shared" si="0"/>
        <v>185</v>
      </c>
      <c r="I8" s="29">
        <f t="shared" si="1"/>
        <v>5.7471264367816091E-2</v>
      </c>
      <c r="J8" s="37">
        <v>4.8611111111111112E-3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3</v>
      </c>
      <c r="D9" s="3">
        <v>13</v>
      </c>
      <c r="E9" s="3">
        <v>0</v>
      </c>
      <c r="F9" s="3">
        <v>8</v>
      </c>
      <c r="G9" s="3">
        <v>152</v>
      </c>
      <c r="H9" s="4">
        <f t="shared" si="0"/>
        <v>176</v>
      </c>
      <c r="I9" s="29">
        <f t="shared" si="1"/>
        <v>5.4675365020192608E-2</v>
      </c>
      <c r="J9" s="37">
        <v>7.3369565217391306E-3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21</v>
      </c>
      <c r="D10" s="3">
        <v>25</v>
      </c>
      <c r="E10" s="3">
        <v>0</v>
      </c>
      <c r="F10" s="3">
        <v>11</v>
      </c>
      <c r="G10" s="3">
        <v>230</v>
      </c>
      <c r="H10" s="4">
        <f t="shared" si="0"/>
        <v>287</v>
      </c>
      <c r="I10" s="29">
        <f t="shared" si="1"/>
        <v>8.9158123640882256E-2</v>
      </c>
      <c r="J10" s="37">
        <v>8.825231481481479E-3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4</v>
      </c>
      <c r="D11" s="3">
        <v>11</v>
      </c>
      <c r="E11" s="3">
        <v>0</v>
      </c>
      <c r="F11" s="3">
        <v>6</v>
      </c>
      <c r="G11" s="3">
        <v>127</v>
      </c>
      <c r="H11" s="4">
        <f t="shared" si="0"/>
        <v>148</v>
      </c>
      <c r="I11" s="29">
        <f t="shared" si="1"/>
        <v>4.5977011494252873E-2</v>
      </c>
      <c r="J11" s="37">
        <v>6.1728395061728392E-3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6</v>
      </c>
      <c r="D12" s="3">
        <v>9</v>
      </c>
      <c r="E12" s="3">
        <v>0</v>
      </c>
      <c r="F12" s="3">
        <v>12</v>
      </c>
      <c r="G12" s="3">
        <v>182</v>
      </c>
      <c r="H12" s="4">
        <f t="shared" si="0"/>
        <v>209</v>
      </c>
      <c r="I12" s="29">
        <f t="shared" si="1"/>
        <v>6.4926995961478717E-2</v>
      </c>
      <c r="J12" s="37">
        <v>6.810897435897436E-3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22</v>
      </c>
      <c r="D13" s="3">
        <v>10</v>
      </c>
      <c r="E13" s="3">
        <v>1</v>
      </c>
      <c r="F13" s="3">
        <v>9</v>
      </c>
      <c r="G13" s="3">
        <v>127</v>
      </c>
      <c r="H13" s="4">
        <f t="shared" si="0"/>
        <v>169</v>
      </c>
      <c r="I13" s="29">
        <f t="shared" si="1"/>
        <v>5.2500776638707676E-2</v>
      </c>
      <c r="J13" s="37">
        <v>6.2789351851851851E-3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6</v>
      </c>
      <c r="D14" s="3">
        <v>17</v>
      </c>
      <c r="E14" s="3">
        <v>0</v>
      </c>
      <c r="F14" s="3">
        <v>7</v>
      </c>
      <c r="G14" s="3">
        <v>129</v>
      </c>
      <c r="H14" s="4">
        <f t="shared" si="0"/>
        <v>159</v>
      </c>
      <c r="I14" s="29">
        <f t="shared" si="1"/>
        <v>4.9394221808014914E-2</v>
      </c>
      <c r="J14" s="37">
        <v>6.1471193415637872E-3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6</v>
      </c>
      <c r="D15" s="3">
        <v>13</v>
      </c>
      <c r="E15" s="3">
        <v>1</v>
      </c>
      <c r="F15" s="3">
        <v>5</v>
      </c>
      <c r="G15" s="3">
        <v>114</v>
      </c>
      <c r="H15" s="4">
        <f t="shared" si="0"/>
        <v>139</v>
      </c>
      <c r="I15" s="29">
        <f t="shared" si="1"/>
        <v>4.318111214662939E-2</v>
      </c>
      <c r="J15" s="37">
        <v>7.1557971014492763E-3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12</v>
      </c>
      <c r="D16" s="3">
        <v>15</v>
      </c>
      <c r="E16" s="3">
        <v>0</v>
      </c>
      <c r="F16" s="3">
        <v>6</v>
      </c>
      <c r="G16" s="3">
        <v>150</v>
      </c>
      <c r="H16" s="4">
        <f t="shared" si="0"/>
        <v>183</v>
      </c>
      <c r="I16" s="29">
        <f t="shared" si="1"/>
        <v>5.684995340167754E-2</v>
      </c>
      <c r="J16" s="37">
        <v>9.1724537037037035E-3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6</v>
      </c>
      <c r="D17" s="3">
        <v>14</v>
      </c>
      <c r="E17" s="3">
        <v>0</v>
      </c>
      <c r="F17" s="3">
        <v>12</v>
      </c>
      <c r="G17" s="3">
        <v>120</v>
      </c>
      <c r="H17" s="4">
        <f t="shared" si="0"/>
        <v>152</v>
      </c>
      <c r="I17" s="29">
        <f t="shared" si="1"/>
        <v>4.7219633426529975E-2</v>
      </c>
      <c r="J17" s="37">
        <v>6.7768199233716481E-3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10</v>
      </c>
      <c r="D18" s="3">
        <v>16</v>
      </c>
      <c r="E18" s="3">
        <v>0</v>
      </c>
      <c r="F18" s="3">
        <v>12</v>
      </c>
      <c r="G18" s="3">
        <v>214</v>
      </c>
      <c r="H18" s="4">
        <f t="shared" si="0"/>
        <v>252</v>
      </c>
      <c r="I18" s="29">
        <f t="shared" si="1"/>
        <v>7.8285181733457596E-2</v>
      </c>
      <c r="J18" s="37">
        <v>6.3961988304093581E-3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5</v>
      </c>
      <c r="D19" s="3">
        <v>7</v>
      </c>
      <c r="E19" s="3">
        <v>1</v>
      </c>
      <c r="F19" s="3">
        <v>11</v>
      </c>
      <c r="G19" s="3">
        <v>128</v>
      </c>
      <c r="H19" s="4">
        <f t="shared" si="0"/>
        <v>152</v>
      </c>
      <c r="I19" s="29">
        <f t="shared" si="1"/>
        <v>4.7219633426529975E-2</v>
      </c>
      <c r="J19" s="37">
        <v>6.5821256038647354E-3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8</v>
      </c>
      <c r="D20" s="3">
        <v>19</v>
      </c>
      <c r="E20" s="3">
        <v>0</v>
      </c>
      <c r="F20" s="3">
        <v>9</v>
      </c>
      <c r="G20" s="3">
        <v>109</v>
      </c>
      <c r="H20" s="4">
        <f t="shared" si="0"/>
        <v>145</v>
      </c>
      <c r="I20" s="29">
        <f t="shared" si="1"/>
        <v>4.5045045045045043E-2</v>
      </c>
      <c r="J20" s="37">
        <v>6.2698412698412682E-3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2</v>
      </c>
      <c r="D21" s="3">
        <v>4</v>
      </c>
      <c r="E21" s="3">
        <v>0</v>
      </c>
      <c r="F21" s="3">
        <v>4</v>
      </c>
      <c r="G21" s="3">
        <v>88</v>
      </c>
      <c r="H21" s="4">
        <f t="shared" si="0"/>
        <v>98</v>
      </c>
      <c r="I21" s="29">
        <f t="shared" si="1"/>
        <v>3.0444237340789066E-2</v>
      </c>
      <c r="J21" s="37">
        <v>4.2361111111111106E-3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3</v>
      </c>
      <c r="D22" s="3">
        <v>8</v>
      </c>
      <c r="E22" s="3">
        <v>0</v>
      </c>
      <c r="F22" s="3">
        <v>5</v>
      </c>
      <c r="G22" s="3">
        <v>142</v>
      </c>
      <c r="H22" s="4">
        <f>SUM(C22:G22)</f>
        <v>158</v>
      </c>
      <c r="I22" s="29">
        <f t="shared" si="1"/>
        <v>4.9083566324945635E-2</v>
      </c>
      <c r="J22" s="37">
        <v>6.0185185185185177E-3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142</v>
      </c>
      <c r="D23" s="6">
        <f t="shared" ref="D23:G23" si="2">SUM(D6:D22)</f>
        <v>230</v>
      </c>
      <c r="E23" s="6">
        <f t="shared" si="2"/>
        <v>4</v>
      </c>
      <c r="F23" s="6">
        <f t="shared" si="2"/>
        <v>150</v>
      </c>
      <c r="G23" s="42">
        <f t="shared" si="2"/>
        <v>2693</v>
      </c>
      <c r="H23" s="41">
        <f t="shared" ref="H23" si="3">SUM(C23:G23)</f>
        <v>3219</v>
      </c>
      <c r="I23" s="65">
        <f t="shared" si="1"/>
        <v>1</v>
      </c>
      <c r="J23" s="61">
        <v>6.6898148148148142E-3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4.411307859583722E-2</v>
      </c>
      <c r="D24" s="29">
        <f t="shared" ref="D24:H24" si="4">+D23/$H$23</f>
        <v>7.1450761105933513E-2</v>
      </c>
      <c r="E24" s="29">
        <f t="shared" si="4"/>
        <v>1.2426219322771047E-3</v>
      </c>
      <c r="F24" s="29">
        <f t="shared" si="4"/>
        <v>4.6598322460391424E-2</v>
      </c>
      <c r="G24" s="29">
        <f t="shared" si="4"/>
        <v>0.83659521590556074</v>
      </c>
      <c r="H24" s="31">
        <f t="shared" si="4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6.7013888888888887E-3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86</v>
      </c>
      <c r="D6" s="3">
        <v>183</v>
      </c>
      <c r="E6" s="3">
        <v>1</v>
      </c>
      <c r="F6" s="3">
        <v>119</v>
      </c>
      <c r="G6" s="3">
        <v>1822</v>
      </c>
      <c r="H6" s="32">
        <f t="shared" ref="H6:H26" si="0">SUM(C6:G6)</f>
        <v>2211</v>
      </c>
      <c r="I6" s="29">
        <f>+H6/$H$27</f>
        <v>7.8102370270938568E-2</v>
      </c>
      <c r="J6" s="37">
        <v>6.993385354440467E-3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45</v>
      </c>
      <c r="D7" s="3">
        <v>116</v>
      </c>
      <c r="E7" s="3">
        <v>2</v>
      </c>
      <c r="F7" s="3">
        <v>87</v>
      </c>
      <c r="G7" s="3">
        <v>1573</v>
      </c>
      <c r="H7" s="32">
        <f t="shared" si="0"/>
        <v>1823</v>
      </c>
      <c r="I7" s="29">
        <f t="shared" ref="I7:I26" si="1">+H7/$H$27</f>
        <v>6.4396481684270021E-2</v>
      </c>
      <c r="J7" s="37">
        <v>5.7298591326369079E-3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26</v>
      </c>
      <c r="D8" s="3">
        <v>88</v>
      </c>
      <c r="E8" s="3">
        <v>0</v>
      </c>
      <c r="F8" s="3">
        <v>36</v>
      </c>
      <c r="G8" s="3">
        <v>931</v>
      </c>
      <c r="H8" s="32">
        <f t="shared" si="0"/>
        <v>1081</v>
      </c>
      <c r="I8" s="29">
        <f t="shared" si="1"/>
        <v>3.818573598502243E-2</v>
      </c>
      <c r="J8" s="37">
        <v>6.749517053024243E-3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92</v>
      </c>
      <c r="D9" s="3">
        <v>182</v>
      </c>
      <c r="E9" s="3">
        <v>0</v>
      </c>
      <c r="F9" s="3">
        <v>61</v>
      </c>
      <c r="G9" s="3">
        <v>1257</v>
      </c>
      <c r="H9" s="32">
        <f t="shared" si="0"/>
        <v>1592</v>
      </c>
      <c r="I9" s="29">
        <f t="shared" si="1"/>
        <v>5.6236532551485391E-2</v>
      </c>
      <c r="J9" s="37">
        <v>6.8703202299772751E-3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132</v>
      </c>
      <c r="D10" s="3">
        <v>114</v>
      </c>
      <c r="E10" s="3">
        <v>1</v>
      </c>
      <c r="F10" s="3">
        <v>37</v>
      </c>
      <c r="G10" s="3">
        <v>1011</v>
      </c>
      <c r="H10" s="32">
        <f t="shared" si="0"/>
        <v>1295</v>
      </c>
      <c r="I10" s="29">
        <f t="shared" si="1"/>
        <v>4.5745169380762299E-2</v>
      </c>
      <c r="J10" s="37">
        <v>6.5142195767195713E-3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39</v>
      </c>
      <c r="D11" s="3">
        <v>52</v>
      </c>
      <c r="E11" s="3">
        <v>3</v>
      </c>
      <c r="F11" s="3">
        <v>17</v>
      </c>
      <c r="G11" s="3">
        <v>599</v>
      </c>
      <c r="H11" s="32">
        <f t="shared" si="0"/>
        <v>710</v>
      </c>
      <c r="I11" s="29">
        <f t="shared" si="1"/>
        <v>2.5080363135398638E-2</v>
      </c>
      <c r="J11" s="37">
        <v>6.0587705761316829E-3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131</v>
      </c>
      <c r="D12" s="3">
        <v>175</v>
      </c>
      <c r="E12" s="3">
        <v>4</v>
      </c>
      <c r="F12" s="3">
        <v>57</v>
      </c>
      <c r="G12" s="3">
        <v>1214</v>
      </c>
      <c r="H12" s="32">
        <f t="shared" si="0"/>
        <v>1581</v>
      </c>
      <c r="I12" s="29">
        <f t="shared" si="1"/>
        <v>5.5847963545162319E-2</v>
      </c>
      <c r="J12" s="37">
        <v>7.2929526748971218E-3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171</v>
      </c>
      <c r="D13" s="3">
        <v>230</v>
      </c>
      <c r="E13" s="3">
        <v>3</v>
      </c>
      <c r="F13" s="3">
        <v>109</v>
      </c>
      <c r="G13" s="3">
        <v>2060</v>
      </c>
      <c r="H13" s="32">
        <f t="shared" si="0"/>
        <v>2573</v>
      </c>
      <c r="I13" s="29">
        <f t="shared" si="1"/>
        <v>9.0889823024479843E-2</v>
      </c>
      <c r="J13" s="37">
        <v>7.3169191919192069E-3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53</v>
      </c>
      <c r="D14" s="3">
        <v>138</v>
      </c>
      <c r="E14" s="3">
        <v>1</v>
      </c>
      <c r="F14" s="3">
        <v>61</v>
      </c>
      <c r="G14" s="3">
        <v>1384</v>
      </c>
      <c r="H14" s="32">
        <f t="shared" si="0"/>
        <v>1637</v>
      </c>
      <c r="I14" s="29">
        <f t="shared" si="1"/>
        <v>5.7826133031897986E-2</v>
      </c>
      <c r="J14" s="37">
        <v>6.1161057322883031E-3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102</v>
      </c>
      <c r="D15" s="3">
        <v>215</v>
      </c>
      <c r="E15" s="3">
        <v>4</v>
      </c>
      <c r="F15" s="3">
        <v>99</v>
      </c>
      <c r="G15" s="3">
        <v>2142</v>
      </c>
      <c r="H15" s="32">
        <f t="shared" si="0"/>
        <v>2562</v>
      </c>
      <c r="I15" s="29">
        <f t="shared" si="1"/>
        <v>9.0501254018156771E-2</v>
      </c>
      <c r="J15" s="37">
        <v>6.2875367613270932E-3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98</v>
      </c>
      <c r="D16" s="3">
        <v>281</v>
      </c>
      <c r="E16" s="3">
        <v>2</v>
      </c>
      <c r="F16" s="3">
        <v>157</v>
      </c>
      <c r="G16" s="3">
        <v>2723</v>
      </c>
      <c r="H16" s="32">
        <f t="shared" si="0"/>
        <v>3261</v>
      </c>
      <c r="I16" s="29">
        <f t="shared" si="1"/>
        <v>0.11519304814723233</v>
      </c>
      <c r="J16" s="37">
        <v>6.9588553013798125E-3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30</v>
      </c>
      <c r="D17" s="3">
        <v>67</v>
      </c>
      <c r="E17" s="3">
        <v>0</v>
      </c>
      <c r="F17" s="3">
        <v>33</v>
      </c>
      <c r="G17" s="3">
        <v>628</v>
      </c>
      <c r="H17" s="32">
        <f t="shared" si="0"/>
        <v>758</v>
      </c>
      <c r="I17" s="29">
        <f t="shared" si="1"/>
        <v>2.6775936981172064E-2</v>
      </c>
      <c r="J17" s="37">
        <v>5.9819266381766359E-3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31</v>
      </c>
      <c r="D18" s="3">
        <v>89</v>
      </c>
      <c r="E18" s="3">
        <v>0</v>
      </c>
      <c r="F18" s="3">
        <v>50</v>
      </c>
      <c r="G18" s="3">
        <v>1016</v>
      </c>
      <c r="H18" s="32">
        <f t="shared" si="0"/>
        <v>1186</v>
      </c>
      <c r="I18" s="29">
        <f t="shared" si="1"/>
        <v>4.1894803772651805E-2</v>
      </c>
      <c r="J18" s="37">
        <v>5.9642565359477066E-3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34</v>
      </c>
      <c r="D19" s="3">
        <v>70</v>
      </c>
      <c r="E19" s="3">
        <v>1</v>
      </c>
      <c r="F19" s="3">
        <v>35</v>
      </c>
      <c r="G19" s="3">
        <v>783</v>
      </c>
      <c r="H19" s="32">
        <f t="shared" si="0"/>
        <v>923</v>
      </c>
      <c r="I19" s="29">
        <f t="shared" si="1"/>
        <v>3.2604472076018229E-2</v>
      </c>
      <c r="J19" s="37">
        <v>4.0209499067412708E-3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22</v>
      </c>
      <c r="D20" s="3">
        <v>31</v>
      </c>
      <c r="E20" s="3">
        <v>0</v>
      </c>
      <c r="F20" s="3">
        <v>17</v>
      </c>
      <c r="G20" s="3">
        <v>607</v>
      </c>
      <c r="H20" s="32">
        <f t="shared" si="0"/>
        <v>677</v>
      </c>
      <c r="I20" s="29">
        <f t="shared" si="1"/>
        <v>2.3914656116429404E-2</v>
      </c>
      <c r="J20" s="37">
        <v>3.8840939153439152E-3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22</v>
      </c>
      <c r="D21" s="3">
        <v>105</v>
      </c>
      <c r="E21" s="3">
        <v>1</v>
      </c>
      <c r="F21" s="3">
        <v>40</v>
      </c>
      <c r="G21" s="3">
        <v>924</v>
      </c>
      <c r="H21" s="32">
        <f t="shared" si="0"/>
        <v>1092</v>
      </c>
      <c r="I21" s="29">
        <f t="shared" si="1"/>
        <v>3.8574304991345509E-2</v>
      </c>
      <c r="J21" s="37">
        <v>5.8706353190539845E-3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8</v>
      </c>
      <c r="D22" s="3">
        <v>31</v>
      </c>
      <c r="E22" s="3">
        <v>1</v>
      </c>
      <c r="F22" s="3">
        <v>11</v>
      </c>
      <c r="G22" s="3">
        <v>439</v>
      </c>
      <c r="H22" s="32">
        <f t="shared" si="0"/>
        <v>490</v>
      </c>
      <c r="I22" s="29">
        <f t="shared" si="1"/>
        <v>1.7308983008937087E-2</v>
      </c>
      <c r="J22" s="37">
        <v>5.4790758896151063E-3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67</v>
      </c>
      <c r="D23" s="3">
        <v>83</v>
      </c>
      <c r="E23" s="3">
        <v>1</v>
      </c>
      <c r="F23" s="3">
        <v>39</v>
      </c>
      <c r="G23" s="3">
        <v>813</v>
      </c>
      <c r="H23" s="32">
        <f t="shared" si="0"/>
        <v>1003</v>
      </c>
      <c r="I23" s="29">
        <f t="shared" si="1"/>
        <v>3.5430428485640611E-2</v>
      </c>
      <c r="J23" s="37">
        <v>7.2919524462734314E-3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178</v>
      </c>
      <c r="D24" s="3">
        <v>161</v>
      </c>
      <c r="E24" s="3">
        <v>0</v>
      </c>
      <c r="F24" s="3">
        <v>49</v>
      </c>
      <c r="G24" s="3">
        <v>1428</v>
      </c>
      <c r="H24" s="32">
        <f t="shared" si="0"/>
        <v>1816</v>
      </c>
      <c r="I24" s="29">
        <f t="shared" si="1"/>
        <v>6.4149210498428061E-2</v>
      </c>
      <c r="J24" s="37">
        <v>9.3900101273148174E-3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2</v>
      </c>
      <c r="G25" s="3">
        <v>11</v>
      </c>
      <c r="H25" s="32">
        <f t="shared" si="0"/>
        <v>14</v>
      </c>
      <c r="I25" s="29">
        <f t="shared" si="1"/>
        <v>4.9454237168391677E-4</v>
      </c>
      <c r="J25" s="37">
        <v>4.5486111111111109E-2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24</v>
      </c>
      <c r="H26" s="32">
        <f t="shared" si="0"/>
        <v>24</v>
      </c>
      <c r="I26" s="29">
        <f t="shared" si="1"/>
        <v>8.4778692288671443E-4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1368</v>
      </c>
      <c r="D27" s="42">
        <f t="shared" ref="D27:G27" si="2">SUM(D6:D26)</f>
        <v>2411</v>
      </c>
      <c r="E27" s="42">
        <f t="shared" si="2"/>
        <v>25</v>
      </c>
      <c r="F27" s="42">
        <f t="shared" si="2"/>
        <v>1116</v>
      </c>
      <c r="G27" s="42">
        <f t="shared" si="2"/>
        <v>23389</v>
      </c>
      <c r="H27" s="63">
        <f>SUM(H6:H26)</f>
        <v>28309</v>
      </c>
      <c r="I27" s="64">
        <f>SUM(I6:I26)</f>
        <v>0.99999999999999989</v>
      </c>
      <c r="J27" s="61">
        <v>6.7013888888888887E-3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4.8323854604542728E-2</v>
      </c>
      <c r="D28" s="29">
        <f t="shared" ref="D28:G28" si="3">+D27/$H$27</f>
        <v>8.5167261294994523E-2</v>
      </c>
      <c r="E28" s="29">
        <f t="shared" si="3"/>
        <v>8.831113780069942E-4</v>
      </c>
      <c r="F28" s="29">
        <f t="shared" si="3"/>
        <v>3.9422091914232224E-2</v>
      </c>
      <c r="G28" s="29">
        <f t="shared" si="3"/>
        <v>0.82620368080822348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51</v>
      </c>
      <c r="E6" s="3">
        <v>0</v>
      </c>
      <c r="F6" s="3">
        <v>0</v>
      </c>
      <c r="G6" s="3">
        <v>0</v>
      </c>
      <c r="H6" s="3">
        <f t="shared" ref="H6:H26" si="0">SUM(D6:G6)</f>
        <v>51</v>
      </c>
      <c r="I6" s="3">
        <v>17</v>
      </c>
      <c r="J6" s="4">
        <v>11</v>
      </c>
      <c r="K6" s="4">
        <v>6</v>
      </c>
      <c r="L6" s="4">
        <v>0</v>
      </c>
      <c r="M6" s="4">
        <f>SUM(J6:L6)</f>
        <v>17</v>
      </c>
      <c r="N6" s="4">
        <f>SUM(H6,I6,M6)</f>
        <v>85</v>
      </c>
      <c r="O6" s="29">
        <f>N6/$N$27</f>
        <v>6.2916358253145815E-2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17</v>
      </c>
      <c r="E7" s="3">
        <v>0</v>
      </c>
      <c r="F7" s="3">
        <v>0</v>
      </c>
      <c r="G7" s="3">
        <v>0</v>
      </c>
      <c r="H7" s="3">
        <f t="shared" si="0"/>
        <v>17</v>
      </c>
      <c r="I7" s="3">
        <v>10</v>
      </c>
      <c r="J7" s="4">
        <v>6</v>
      </c>
      <c r="K7" s="4">
        <v>7</v>
      </c>
      <c r="L7" s="4">
        <v>3</v>
      </c>
      <c r="M7" s="4">
        <f t="shared" ref="M7:M26" si="1">SUM(J7:L7)</f>
        <v>16</v>
      </c>
      <c r="N7" s="4">
        <f>SUM(H7,I7,M7)</f>
        <v>43</v>
      </c>
      <c r="O7" s="29">
        <f t="shared" ref="O7:O26" si="2">N7/$N$27</f>
        <v>3.1828275351591412E-2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12</v>
      </c>
      <c r="E8" s="3">
        <v>0</v>
      </c>
      <c r="F8" s="3">
        <v>0</v>
      </c>
      <c r="G8" s="3">
        <v>0</v>
      </c>
      <c r="H8" s="3">
        <f t="shared" si="0"/>
        <v>12</v>
      </c>
      <c r="I8" s="3">
        <v>3</v>
      </c>
      <c r="J8" s="4">
        <v>5</v>
      </c>
      <c r="K8" s="4">
        <v>6</v>
      </c>
      <c r="L8" s="4">
        <v>0</v>
      </c>
      <c r="M8" s="4">
        <f t="shared" si="1"/>
        <v>11</v>
      </c>
      <c r="N8" s="4">
        <f t="shared" ref="N8:N26" si="3">SUM(H8,I8,M8)</f>
        <v>26</v>
      </c>
      <c r="O8" s="29">
        <f t="shared" si="2"/>
        <v>1.924500370096225E-2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26</v>
      </c>
      <c r="E9" s="3">
        <v>1</v>
      </c>
      <c r="F9" s="3">
        <v>0</v>
      </c>
      <c r="G9" s="3">
        <v>0</v>
      </c>
      <c r="H9" s="3">
        <f t="shared" si="0"/>
        <v>27</v>
      </c>
      <c r="I9" s="3">
        <v>6</v>
      </c>
      <c r="J9" s="4">
        <v>22</v>
      </c>
      <c r="K9" s="4">
        <v>32</v>
      </c>
      <c r="L9" s="4">
        <v>4</v>
      </c>
      <c r="M9" s="4">
        <f>SUM(J9:L9)</f>
        <v>58</v>
      </c>
      <c r="N9" s="4">
        <f t="shared" si="3"/>
        <v>91</v>
      </c>
      <c r="O9" s="29">
        <f t="shared" si="2"/>
        <v>6.7357512953367879E-2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18</v>
      </c>
      <c r="E10" s="3">
        <v>0</v>
      </c>
      <c r="F10" s="3">
        <v>0</v>
      </c>
      <c r="G10" s="3">
        <v>0</v>
      </c>
      <c r="H10" s="3">
        <f t="shared" si="0"/>
        <v>18</v>
      </c>
      <c r="I10" s="3">
        <v>4</v>
      </c>
      <c r="J10" s="4">
        <v>72</v>
      </c>
      <c r="K10" s="4">
        <v>24</v>
      </c>
      <c r="L10" s="4">
        <v>13</v>
      </c>
      <c r="M10" s="4">
        <f t="shared" si="1"/>
        <v>109</v>
      </c>
      <c r="N10" s="4">
        <f t="shared" si="3"/>
        <v>131</v>
      </c>
      <c r="O10" s="29">
        <f t="shared" si="2"/>
        <v>9.6965210954848266E-2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14</v>
      </c>
      <c r="E11" s="3">
        <v>0</v>
      </c>
      <c r="F11" s="3">
        <v>0</v>
      </c>
      <c r="G11" s="3">
        <v>0</v>
      </c>
      <c r="H11" s="3">
        <f t="shared" si="0"/>
        <v>14</v>
      </c>
      <c r="I11" s="3">
        <v>4</v>
      </c>
      <c r="J11" s="4">
        <v>20</v>
      </c>
      <c r="K11" s="4">
        <v>0</v>
      </c>
      <c r="L11" s="4">
        <v>1</v>
      </c>
      <c r="M11" s="4">
        <f t="shared" si="1"/>
        <v>21</v>
      </c>
      <c r="N11" s="4">
        <f t="shared" si="3"/>
        <v>39</v>
      </c>
      <c r="O11" s="29">
        <f t="shared" si="2"/>
        <v>2.8867505551443375E-2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43</v>
      </c>
      <c r="E12" s="3">
        <v>0</v>
      </c>
      <c r="F12" s="3">
        <v>0</v>
      </c>
      <c r="G12" s="3">
        <v>0</v>
      </c>
      <c r="H12" s="3">
        <f t="shared" si="0"/>
        <v>43</v>
      </c>
      <c r="I12" s="3">
        <v>9</v>
      </c>
      <c r="J12" s="4">
        <v>79</v>
      </c>
      <c r="K12" s="4">
        <v>0</v>
      </c>
      <c r="L12" s="4">
        <v>0</v>
      </c>
      <c r="M12" s="4">
        <f t="shared" si="1"/>
        <v>79</v>
      </c>
      <c r="N12" s="4">
        <f t="shared" si="3"/>
        <v>131</v>
      </c>
      <c r="O12" s="29">
        <f t="shared" si="2"/>
        <v>9.6965210954848266E-2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78</v>
      </c>
      <c r="E13" s="3">
        <v>0</v>
      </c>
      <c r="F13" s="3">
        <v>0</v>
      </c>
      <c r="G13" s="3">
        <v>0</v>
      </c>
      <c r="H13" s="3">
        <f t="shared" si="0"/>
        <v>78</v>
      </c>
      <c r="I13" s="3">
        <v>27</v>
      </c>
      <c r="J13" s="4">
        <v>60</v>
      </c>
      <c r="K13" s="4">
        <v>0</v>
      </c>
      <c r="L13" s="4">
        <v>2</v>
      </c>
      <c r="M13" s="4">
        <f t="shared" si="1"/>
        <v>62</v>
      </c>
      <c r="N13" s="4">
        <f t="shared" si="3"/>
        <v>167</v>
      </c>
      <c r="O13" s="29">
        <f t="shared" si="2"/>
        <v>0.12361213915618061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27</v>
      </c>
      <c r="E14" s="3">
        <v>0</v>
      </c>
      <c r="F14" s="3">
        <v>0</v>
      </c>
      <c r="G14" s="3">
        <v>0</v>
      </c>
      <c r="H14" s="3">
        <f t="shared" si="0"/>
        <v>27</v>
      </c>
      <c r="I14" s="3">
        <v>13</v>
      </c>
      <c r="J14" s="4">
        <v>12</v>
      </c>
      <c r="K14" s="4">
        <v>0</v>
      </c>
      <c r="L14" s="4">
        <v>0</v>
      </c>
      <c r="M14" s="4">
        <f t="shared" si="1"/>
        <v>12</v>
      </c>
      <c r="N14" s="4">
        <f t="shared" si="3"/>
        <v>52</v>
      </c>
      <c r="O14" s="29">
        <f t="shared" si="2"/>
        <v>3.84900074019245E-2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61</v>
      </c>
      <c r="E15" s="3">
        <v>0</v>
      </c>
      <c r="F15" s="3">
        <v>0</v>
      </c>
      <c r="G15" s="3">
        <v>0</v>
      </c>
      <c r="H15" s="3">
        <f t="shared" si="0"/>
        <v>61</v>
      </c>
      <c r="I15" s="3">
        <v>23</v>
      </c>
      <c r="J15" s="4">
        <v>16</v>
      </c>
      <c r="K15" s="4">
        <v>1</v>
      </c>
      <c r="L15" s="4">
        <v>0</v>
      </c>
      <c r="M15" s="4">
        <f t="shared" si="1"/>
        <v>17</v>
      </c>
      <c r="N15" s="4">
        <f t="shared" si="3"/>
        <v>101</v>
      </c>
      <c r="O15" s="29">
        <f t="shared" si="2"/>
        <v>7.4759437453737976E-2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53</v>
      </c>
      <c r="E16" s="3">
        <v>0</v>
      </c>
      <c r="F16" s="3">
        <v>0</v>
      </c>
      <c r="G16" s="3">
        <v>0</v>
      </c>
      <c r="H16" s="3">
        <f t="shared" si="0"/>
        <v>53</v>
      </c>
      <c r="I16" s="3">
        <v>16</v>
      </c>
      <c r="J16" s="4">
        <v>25</v>
      </c>
      <c r="K16" s="4">
        <v>3</v>
      </c>
      <c r="L16" s="4">
        <v>0</v>
      </c>
      <c r="M16" s="4">
        <f t="shared" si="1"/>
        <v>28</v>
      </c>
      <c r="N16" s="4">
        <f t="shared" si="3"/>
        <v>97</v>
      </c>
      <c r="O16" s="29">
        <f t="shared" si="2"/>
        <v>7.1798667653589929E-2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19</v>
      </c>
      <c r="E17" s="3">
        <v>0</v>
      </c>
      <c r="F17" s="3">
        <v>0</v>
      </c>
      <c r="G17" s="3">
        <v>0</v>
      </c>
      <c r="H17" s="3">
        <f t="shared" si="0"/>
        <v>19</v>
      </c>
      <c r="I17" s="3">
        <v>10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29</v>
      </c>
      <c r="O17" s="29">
        <f t="shared" si="2"/>
        <v>2.1465581051073278E-2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20</v>
      </c>
      <c r="E18" s="3">
        <v>0</v>
      </c>
      <c r="F18" s="3">
        <v>0</v>
      </c>
      <c r="G18" s="3">
        <v>0</v>
      </c>
      <c r="H18" s="3">
        <f t="shared" si="0"/>
        <v>20</v>
      </c>
      <c r="I18" s="3">
        <v>9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29</v>
      </c>
      <c r="O18" s="29">
        <f t="shared" si="2"/>
        <v>2.1465581051073278E-2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20</v>
      </c>
      <c r="E19" s="3">
        <v>0</v>
      </c>
      <c r="F19" s="3">
        <v>0</v>
      </c>
      <c r="G19" s="3">
        <v>0</v>
      </c>
      <c r="H19" s="3">
        <f t="shared" si="0"/>
        <v>20</v>
      </c>
      <c r="I19" s="3">
        <v>12</v>
      </c>
      <c r="J19" s="4">
        <v>1</v>
      </c>
      <c r="K19" s="4">
        <v>0</v>
      </c>
      <c r="L19" s="4">
        <v>0</v>
      </c>
      <c r="M19" s="4">
        <f t="shared" si="1"/>
        <v>1</v>
      </c>
      <c r="N19" s="4">
        <f t="shared" si="3"/>
        <v>33</v>
      </c>
      <c r="O19" s="29">
        <f t="shared" si="2"/>
        <v>2.4426350851221319E-2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16</v>
      </c>
      <c r="E20" s="3">
        <v>0</v>
      </c>
      <c r="F20" s="3">
        <v>0</v>
      </c>
      <c r="G20" s="3">
        <v>0</v>
      </c>
      <c r="H20" s="3">
        <f t="shared" si="0"/>
        <v>16</v>
      </c>
      <c r="I20" s="3">
        <v>6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22</v>
      </c>
      <c r="O20" s="29">
        <f t="shared" si="2"/>
        <v>1.628423390081421E-2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12</v>
      </c>
      <c r="E21" s="3">
        <v>0</v>
      </c>
      <c r="F21" s="3">
        <v>0</v>
      </c>
      <c r="G21" s="3">
        <v>0</v>
      </c>
      <c r="H21" s="3">
        <f t="shared" si="0"/>
        <v>12</v>
      </c>
      <c r="I21" s="3">
        <v>7</v>
      </c>
      <c r="J21" s="4">
        <v>2</v>
      </c>
      <c r="K21" s="4">
        <v>0</v>
      </c>
      <c r="L21" s="4">
        <v>0</v>
      </c>
      <c r="M21" s="4">
        <f t="shared" si="1"/>
        <v>2</v>
      </c>
      <c r="N21" s="4">
        <f t="shared" si="3"/>
        <v>21</v>
      </c>
      <c r="O21" s="29">
        <f t="shared" si="2"/>
        <v>1.5544041450777202E-2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7</v>
      </c>
      <c r="E22" s="3">
        <v>0</v>
      </c>
      <c r="F22" s="3">
        <v>0</v>
      </c>
      <c r="G22" s="3">
        <v>0</v>
      </c>
      <c r="H22" s="3">
        <f t="shared" si="0"/>
        <v>7</v>
      </c>
      <c r="I22" s="3">
        <v>1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8</v>
      </c>
      <c r="O22" s="29">
        <f t="shared" si="2"/>
        <v>5.9215396002960767E-3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30</v>
      </c>
      <c r="E23" s="3">
        <v>0</v>
      </c>
      <c r="F23" s="3">
        <v>0</v>
      </c>
      <c r="G23" s="3">
        <v>0</v>
      </c>
      <c r="H23" s="3">
        <f t="shared" si="0"/>
        <v>30</v>
      </c>
      <c r="I23" s="3">
        <v>9</v>
      </c>
      <c r="J23" s="4">
        <v>23</v>
      </c>
      <c r="K23" s="4">
        <v>5</v>
      </c>
      <c r="L23" s="4">
        <v>0</v>
      </c>
      <c r="M23" s="4">
        <f t="shared" si="1"/>
        <v>28</v>
      </c>
      <c r="N23" s="4">
        <f t="shared" si="3"/>
        <v>67</v>
      </c>
      <c r="O23" s="29">
        <f t="shared" si="2"/>
        <v>4.9592894152479645E-2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35</v>
      </c>
      <c r="E24" s="3">
        <v>0</v>
      </c>
      <c r="F24" s="3">
        <v>0</v>
      </c>
      <c r="G24" s="3">
        <v>0</v>
      </c>
      <c r="H24" s="3">
        <f t="shared" si="0"/>
        <v>35</v>
      </c>
      <c r="I24" s="3">
        <v>11</v>
      </c>
      <c r="J24" s="4">
        <v>118</v>
      </c>
      <c r="K24" s="4">
        <v>6</v>
      </c>
      <c r="L24" s="4">
        <v>8</v>
      </c>
      <c r="M24" s="4">
        <f t="shared" si="1"/>
        <v>132</v>
      </c>
      <c r="N24" s="4">
        <f t="shared" si="3"/>
        <v>178</v>
      </c>
      <c r="O24" s="29">
        <f t="shared" si="2"/>
        <v>0.13175425610658772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7.4019245003700959E-4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559</v>
      </c>
      <c r="E27" s="46">
        <f>SUM(E6:E26)</f>
        <v>1</v>
      </c>
      <c r="F27" s="46">
        <f t="shared" ref="F27:G27" si="4">SUM(F6:F26)</f>
        <v>0</v>
      </c>
      <c r="G27" s="46">
        <f t="shared" si="4"/>
        <v>0</v>
      </c>
      <c r="H27" s="80">
        <f>SUM(H6:H26)</f>
        <v>560</v>
      </c>
      <c r="I27" s="80">
        <f>SUM(I6:I26)</f>
        <v>197</v>
      </c>
      <c r="J27" s="41">
        <f>SUM(J6:J26)</f>
        <v>472</v>
      </c>
      <c r="K27" s="41">
        <f t="shared" ref="K27:L27" si="5">SUM(K6:K26)</f>
        <v>90</v>
      </c>
      <c r="L27" s="41">
        <f t="shared" si="5"/>
        <v>32</v>
      </c>
      <c r="M27" s="63">
        <f>SUM(M6:M26)</f>
        <v>594</v>
      </c>
      <c r="N27" s="63">
        <f>SUM(N6:N26)</f>
        <v>1351</v>
      </c>
      <c r="O27" s="65">
        <f>SUM(O6:O26)</f>
        <v>1.0000000000000004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0.99821428571428572</v>
      </c>
      <c r="E28" s="29">
        <f t="shared" ref="E28:G28" si="6">+E27/$H$27</f>
        <v>1.7857142857142857E-3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0.79461279461279466</v>
      </c>
      <c r="K28" s="29">
        <f t="shared" ref="K28:L28" si="7">+K27/$M$27</f>
        <v>0.15151515151515152</v>
      </c>
      <c r="L28" s="29">
        <f t="shared" si="7"/>
        <v>5.387205387205387E-2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6.7013888888888887E-3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85</v>
      </c>
      <c r="D6" s="3">
        <v>193</v>
      </c>
      <c r="E6" s="3">
        <v>2</v>
      </c>
      <c r="F6" s="3">
        <v>142</v>
      </c>
      <c r="G6" s="3">
        <v>2246</v>
      </c>
      <c r="H6" s="4">
        <f>SUM(C6:G6)</f>
        <v>2668</v>
      </c>
      <c r="I6" s="29">
        <f>H6/$H$23</f>
        <v>9.4245646260906424E-2</v>
      </c>
      <c r="J6" s="37">
        <v>5.7034243295019209E-3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63</v>
      </c>
      <c r="D7" s="3">
        <v>155</v>
      </c>
      <c r="E7" s="3">
        <v>1</v>
      </c>
      <c r="F7" s="3">
        <v>76</v>
      </c>
      <c r="G7" s="3">
        <v>1492</v>
      </c>
      <c r="H7" s="4">
        <f t="shared" ref="H7:H22" si="0">SUM(C7:G7)</f>
        <v>1787</v>
      </c>
      <c r="I7" s="29">
        <f t="shared" ref="I7:I22" si="1">H7/$H$23</f>
        <v>6.3124801299939942E-2</v>
      </c>
      <c r="J7" s="37">
        <v>5.1377713920817388E-3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74</v>
      </c>
      <c r="D8" s="3">
        <v>115</v>
      </c>
      <c r="E8" s="3">
        <v>1</v>
      </c>
      <c r="F8" s="3">
        <v>52</v>
      </c>
      <c r="G8" s="3">
        <v>1426</v>
      </c>
      <c r="H8" s="4">
        <f t="shared" si="0"/>
        <v>1668</v>
      </c>
      <c r="I8" s="29">
        <f t="shared" si="1"/>
        <v>5.8921191140626654E-2</v>
      </c>
      <c r="J8" s="37">
        <v>5.5299789186507896E-3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32</v>
      </c>
      <c r="D9" s="3">
        <v>114</v>
      </c>
      <c r="E9" s="3">
        <v>1</v>
      </c>
      <c r="F9" s="3">
        <v>64</v>
      </c>
      <c r="G9" s="3">
        <v>1563</v>
      </c>
      <c r="H9" s="4">
        <f t="shared" si="0"/>
        <v>1774</v>
      </c>
      <c r="I9" s="29">
        <f t="shared" si="1"/>
        <v>6.2665583383376314E-2</v>
      </c>
      <c r="J9" s="37">
        <v>6.2456946680980452E-3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171</v>
      </c>
      <c r="D10" s="3">
        <v>215</v>
      </c>
      <c r="E10" s="3">
        <v>6</v>
      </c>
      <c r="F10" s="3">
        <v>99</v>
      </c>
      <c r="G10" s="3">
        <v>2062</v>
      </c>
      <c r="H10" s="4">
        <f t="shared" si="0"/>
        <v>2553</v>
      </c>
      <c r="I10" s="29">
        <f t="shared" si="1"/>
        <v>9.0183333922074255E-2</v>
      </c>
      <c r="J10" s="37">
        <v>7.5994766982622579E-3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50</v>
      </c>
      <c r="D11" s="3">
        <v>113</v>
      </c>
      <c r="E11" s="3">
        <v>1</v>
      </c>
      <c r="F11" s="3">
        <v>46</v>
      </c>
      <c r="G11" s="3">
        <v>1207</v>
      </c>
      <c r="H11" s="4">
        <f t="shared" si="0"/>
        <v>1417</v>
      </c>
      <c r="I11" s="29">
        <f t="shared" si="1"/>
        <v>5.0054752905436435E-2</v>
      </c>
      <c r="J11" s="37">
        <v>6.3203124999999926E-3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48</v>
      </c>
      <c r="D12" s="3">
        <v>132</v>
      </c>
      <c r="E12" s="3">
        <v>2</v>
      </c>
      <c r="F12" s="3">
        <v>73</v>
      </c>
      <c r="G12" s="3">
        <v>1512</v>
      </c>
      <c r="H12" s="4">
        <f t="shared" si="0"/>
        <v>1767</v>
      </c>
      <c r="I12" s="29">
        <f t="shared" si="1"/>
        <v>6.2418312197534354E-2</v>
      </c>
      <c r="J12" s="37">
        <v>7.0541922851705494E-3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119</v>
      </c>
      <c r="D13" s="3">
        <v>167</v>
      </c>
      <c r="E13" s="3">
        <v>2</v>
      </c>
      <c r="F13" s="3">
        <v>52</v>
      </c>
      <c r="G13" s="3">
        <v>1052</v>
      </c>
      <c r="H13" s="4">
        <f t="shared" si="0"/>
        <v>1392</v>
      </c>
      <c r="I13" s="29">
        <f t="shared" si="1"/>
        <v>4.9171641527429442E-2</v>
      </c>
      <c r="J13" s="37">
        <v>7.0961598258706474E-3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100</v>
      </c>
      <c r="D14" s="3">
        <v>174</v>
      </c>
      <c r="E14" s="3">
        <v>0</v>
      </c>
      <c r="F14" s="3">
        <v>51</v>
      </c>
      <c r="G14" s="3">
        <v>1199</v>
      </c>
      <c r="H14" s="4">
        <f t="shared" si="0"/>
        <v>1524</v>
      </c>
      <c r="I14" s="29">
        <f t="shared" si="1"/>
        <v>5.3834469603306366E-2</v>
      </c>
      <c r="J14" s="37">
        <v>6.7781529058703023E-3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130</v>
      </c>
      <c r="D15" s="3">
        <v>119</v>
      </c>
      <c r="E15" s="3">
        <v>1</v>
      </c>
      <c r="F15" s="3">
        <v>43</v>
      </c>
      <c r="G15" s="3">
        <v>1075</v>
      </c>
      <c r="H15" s="4">
        <f t="shared" si="0"/>
        <v>1368</v>
      </c>
      <c r="I15" s="29">
        <f t="shared" si="1"/>
        <v>4.8323854604542728E-2</v>
      </c>
      <c r="J15" s="37">
        <v>7.1770166763622245E-3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157</v>
      </c>
      <c r="D16" s="3">
        <v>175</v>
      </c>
      <c r="E16" s="3">
        <v>1</v>
      </c>
      <c r="F16" s="3">
        <v>57</v>
      </c>
      <c r="G16" s="3">
        <v>1397</v>
      </c>
      <c r="H16" s="4">
        <f t="shared" si="0"/>
        <v>1787</v>
      </c>
      <c r="I16" s="29">
        <f t="shared" si="1"/>
        <v>6.3124801299939942E-2</v>
      </c>
      <c r="J16" s="37">
        <v>9.0788374114186433E-3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43</v>
      </c>
      <c r="D17" s="3">
        <v>147</v>
      </c>
      <c r="E17" s="3">
        <v>0</v>
      </c>
      <c r="F17" s="3">
        <v>72</v>
      </c>
      <c r="G17" s="3">
        <v>1114</v>
      </c>
      <c r="H17" s="4">
        <f t="shared" si="0"/>
        <v>1376</v>
      </c>
      <c r="I17" s="29">
        <f t="shared" si="1"/>
        <v>4.8606450245504966E-2</v>
      </c>
      <c r="J17" s="37">
        <v>7.0375402576489518E-3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88</v>
      </c>
      <c r="D18" s="3">
        <v>183</v>
      </c>
      <c r="E18" s="3">
        <v>1</v>
      </c>
      <c r="F18" s="3">
        <v>117</v>
      </c>
      <c r="G18" s="3">
        <v>1739</v>
      </c>
      <c r="H18" s="4">
        <f t="shared" si="0"/>
        <v>2128</v>
      </c>
      <c r="I18" s="29">
        <f t="shared" si="1"/>
        <v>7.5170440495955351E-2</v>
      </c>
      <c r="J18" s="37">
        <v>6.8425179211469593E-3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38</v>
      </c>
      <c r="D19" s="3">
        <v>91</v>
      </c>
      <c r="E19" s="3">
        <v>2</v>
      </c>
      <c r="F19" s="3">
        <v>65</v>
      </c>
      <c r="G19" s="3">
        <v>1229</v>
      </c>
      <c r="H19" s="4">
        <f t="shared" si="0"/>
        <v>1425</v>
      </c>
      <c r="I19" s="29">
        <f t="shared" si="1"/>
        <v>5.0337348546398673E-2</v>
      </c>
      <c r="J19" s="37">
        <v>6.2673611111111055E-3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72</v>
      </c>
      <c r="D20" s="3">
        <v>148</v>
      </c>
      <c r="E20" s="3">
        <v>2</v>
      </c>
      <c r="F20" s="3">
        <v>47</v>
      </c>
      <c r="G20" s="3">
        <v>1227</v>
      </c>
      <c r="H20" s="4">
        <f t="shared" si="0"/>
        <v>1496</v>
      </c>
      <c r="I20" s="29">
        <f t="shared" si="1"/>
        <v>5.2845384859938532E-2</v>
      </c>
      <c r="J20" s="37">
        <v>6.4514814814814799E-3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66</v>
      </c>
      <c r="D21" s="3">
        <v>67</v>
      </c>
      <c r="E21" s="3">
        <v>1</v>
      </c>
      <c r="F21" s="3">
        <v>28</v>
      </c>
      <c r="G21" s="3">
        <v>786</v>
      </c>
      <c r="H21" s="4">
        <f t="shared" si="0"/>
        <v>948</v>
      </c>
      <c r="I21" s="29">
        <f t="shared" si="1"/>
        <v>3.3487583454025222E-2</v>
      </c>
      <c r="J21" s="37">
        <v>6.5184805707346645E-3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32</v>
      </c>
      <c r="D22" s="3">
        <v>103</v>
      </c>
      <c r="E22" s="3">
        <v>1</v>
      </c>
      <c r="F22" s="3">
        <v>32</v>
      </c>
      <c r="G22" s="3">
        <v>1063</v>
      </c>
      <c r="H22" s="4">
        <f t="shared" si="0"/>
        <v>1231</v>
      </c>
      <c r="I22" s="29">
        <f t="shared" si="1"/>
        <v>4.3484404253064393E-2</v>
      </c>
      <c r="J22" s="37">
        <v>6.4655300332383606E-3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1368</v>
      </c>
      <c r="D23" s="42">
        <f t="shared" si="2"/>
        <v>2411</v>
      </c>
      <c r="E23" s="42">
        <f t="shared" si="2"/>
        <v>25</v>
      </c>
      <c r="F23" s="42">
        <f t="shared" si="2"/>
        <v>1116</v>
      </c>
      <c r="G23" s="42">
        <f t="shared" si="2"/>
        <v>23389</v>
      </c>
      <c r="H23" s="42">
        <f>SUM(H6:H22)</f>
        <v>28309</v>
      </c>
      <c r="I23" s="31">
        <f t="shared" si="2"/>
        <v>1</v>
      </c>
      <c r="J23" s="81">
        <v>6.7013888888888887E-3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4.8323854604542728E-2</v>
      </c>
      <c r="D24" s="29">
        <f t="shared" ref="D24:G24" si="3">+D23/$H$23</f>
        <v>8.5167261294994523E-2</v>
      </c>
      <c r="E24" s="29">
        <f t="shared" si="3"/>
        <v>8.831113780069942E-4</v>
      </c>
      <c r="F24" s="29">
        <f t="shared" si="3"/>
        <v>3.9422091914232224E-2</v>
      </c>
      <c r="G24" s="29">
        <f t="shared" si="3"/>
        <v>0.82620368080822348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6.7013888888888887E-3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9.7318873856370766E-2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0.1023349464834505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0.11869016920414002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0.11498110141651065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0.1187254936592603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0.10925853968702533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>
        <v>95</v>
      </c>
      <c r="D12" s="3">
        <v>276</v>
      </c>
      <c r="E12" s="3">
        <v>5</v>
      </c>
      <c r="F12" s="3">
        <v>146</v>
      </c>
      <c r="G12" s="43">
        <v>2636</v>
      </c>
      <c r="H12" s="41">
        <f t="shared" si="1"/>
        <v>3158</v>
      </c>
      <c r="I12" s="29">
        <f t="shared" si="0"/>
        <v>0.11155462926984351</v>
      </c>
      <c r="J12" s="37">
        <v>6.8171296296296287E-3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>
        <v>138</v>
      </c>
      <c r="D13" s="3">
        <v>237</v>
      </c>
      <c r="E13" s="3">
        <v>3</v>
      </c>
      <c r="F13" s="3">
        <v>144</v>
      </c>
      <c r="G13" s="43">
        <v>2689</v>
      </c>
      <c r="H13" s="41">
        <f t="shared" si="1"/>
        <v>3211</v>
      </c>
      <c r="I13" s="29">
        <f t="shared" si="0"/>
        <v>0.11342682539121834</v>
      </c>
      <c r="J13" s="37">
        <v>6.7129629629629622E-3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>
        <v>142</v>
      </c>
      <c r="D14" s="3">
        <v>230</v>
      </c>
      <c r="E14" s="3">
        <v>4</v>
      </c>
      <c r="F14" s="3">
        <v>150</v>
      </c>
      <c r="G14" s="43">
        <v>2693</v>
      </c>
      <c r="H14" s="41">
        <f t="shared" si="1"/>
        <v>3219</v>
      </c>
      <c r="I14" s="29">
        <f t="shared" si="0"/>
        <v>0.11370942103218058</v>
      </c>
      <c r="J14" s="37">
        <v>6.6898148148148142E-3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1368</v>
      </c>
      <c r="D18" s="43">
        <f t="shared" ref="D18:G18" si="2">SUM(D6:D17)</f>
        <v>2411</v>
      </c>
      <c r="E18" s="43">
        <f t="shared" si="2"/>
        <v>25</v>
      </c>
      <c r="F18" s="43">
        <f t="shared" si="2"/>
        <v>1116</v>
      </c>
      <c r="G18" s="43">
        <f t="shared" si="2"/>
        <v>23389</v>
      </c>
      <c r="H18" s="82">
        <f>SUM(H6:H17)</f>
        <v>28309</v>
      </c>
      <c r="I18" s="65">
        <f>SUM(I6:I17)</f>
        <v>1</v>
      </c>
      <c r="J18" s="81">
        <v>6.7013888888888887E-3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4.8323854604542728E-2</v>
      </c>
      <c r="D19" s="29">
        <f>+D18/$H$18</f>
        <v>8.5167261294994523E-2</v>
      </c>
      <c r="E19" s="29">
        <f>+E18/$H$18</f>
        <v>8.831113780069942E-4</v>
      </c>
      <c r="F19" s="29">
        <f>+F18/$H$18</f>
        <v>3.9422091914232224E-2</v>
      </c>
      <c r="G19" s="29">
        <f>+G18/$H$18</f>
        <v>0.82620368080822348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Sandra Milena Rojas Quintero</cp:lastModifiedBy>
  <cp:lastPrinted>2017-08-16T15:33:18Z</cp:lastPrinted>
  <dcterms:created xsi:type="dcterms:W3CDTF">2017-08-16T15:31:03Z</dcterms:created>
  <dcterms:modified xsi:type="dcterms:W3CDTF">2019-10-09T19:57:49Z</dcterms:modified>
</cp:coreProperties>
</file>