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camacho\Desktop\ESCRITORIO\ACTUALIZACIONES WEB\BOLETIN ESTADISTICO\boletnestadsticoabrilmayoyjunio2019\"/>
    </mc:Choice>
  </mc:AlternateContent>
  <workbookProtection workbookAlgorithmName="SHA-512" workbookHashValue="qHXmRfzWcLlbYvl55PkcdJYKaaStj7z/f2OILdZmhwnu2YCi0RYjGCT2QeCsKCDRP4ZzYdwJh103AcieqUSOyg==" workbookSaltValue="9zhPuQXgQtOO1CHSLknL0g==" workbookSpinCount="100000" lockStructure="1"/>
  <bookViews>
    <workbookView xWindow="0" yWindow="0" windowWidth="28800" windowHeight="12435" tabRatio="691"/>
  </bookViews>
  <sheets>
    <sheet name="Inicio" sheetId="13" r:id="rId1"/>
    <sheet name="Incidentes-M" sheetId="1" r:id="rId2"/>
    <sheet name="Incendios-M" sheetId="2" r:id="rId3"/>
    <sheet name="Estación-M" sheetId="7" r:id="rId4"/>
    <sheet name="Incidentes-Ac" sheetId="9" r:id="rId5"/>
    <sheet name="Incendios-Ac" sheetId="10" r:id="rId6"/>
    <sheet name="Estación-Ac" sheetId="11" r:id="rId7"/>
    <sheet name="Mes-Ac" sheetId="12" r:id="rId8"/>
  </sheet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" i="7" l="1"/>
  <c r="H8" i="7"/>
  <c r="H9" i="7"/>
  <c r="H10" i="7"/>
  <c r="H11" i="7"/>
  <c r="H12" i="7"/>
  <c r="H13" i="7"/>
  <c r="H14" i="7"/>
  <c r="H15" i="7"/>
  <c r="H16" i="7"/>
  <c r="H17" i="7"/>
  <c r="H18" i="7"/>
  <c r="H19" i="7"/>
  <c r="H20" i="7"/>
  <c r="H21" i="7"/>
  <c r="H22" i="7"/>
  <c r="H6" i="7"/>
  <c r="H6" i="11" l="1"/>
  <c r="M6" i="10"/>
  <c r="E27" i="2"/>
  <c r="F27" i="2"/>
  <c r="G27" i="2"/>
  <c r="D27" i="2"/>
  <c r="O3" i="7"/>
  <c r="H7" i="1" l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6" i="1"/>
  <c r="M7" i="2" l="1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6" i="2"/>
  <c r="N19" i="2" l="1"/>
  <c r="N15" i="2"/>
  <c r="N7" i="2"/>
  <c r="N6" i="2"/>
  <c r="N11" i="2"/>
  <c r="N23" i="2"/>
  <c r="N10" i="2"/>
  <c r="N13" i="2"/>
  <c r="N8" i="2"/>
  <c r="N18" i="2"/>
  <c r="N14" i="2"/>
  <c r="N17" i="2"/>
  <c r="N22" i="2"/>
  <c r="N21" i="2"/>
  <c r="N20" i="2"/>
  <c r="N16" i="2"/>
  <c r="N9" i="2"/>
  <c r="N24" i="2"/>
  <c r="N12" i="2"/>
  <c r="O3" i="12"/>
  <c r="O3" i="11" l="1"/>
  <c r="O3" i="9" l="1"/>
  <c r="M9" i="10" l="1"/>
  <c r="M8" i="10"/>
  <c r="M10" i="10"/>
  <c r="M11" i="10"/>
  <c r="M12" i="10"/>
  <c r="M13" i="10"/>
  <c r="M14" i="10"/>
  <c r="M15" i="10"/>
  <c r="M16" i="10"/>
  <c r="M17" i="10"/>
  <c r="M18" i="10"/>
  <c r="M19" i="10"/>
  <c r="M20" i="10"/>
  <c r="M21" i="10"/>
  <c r="M22" i="10"/>
  <c r="M23" i="10"/>
  <c r="M24" i="10"/>
  <c r="M25" i="10"/>
  <c r="M26" i="10"/>
  <c r="I27" i="10"/>
  <c r="O3" i="1" l="1"/>
  <c r="H13" i="12" l="1"/>
  <c r="H14" i="12"/>
  <c r="H15" i="12"/>
  <c r="H16" i="12"/>
  <c r="H7" i="11"/>
  <c r="H15" i="11"/>
  <c r="H16" i="11"/>
  <c r="H17" i="11"/>
  <c r="H21" i="11"/>
  <c r="D23" i="11"/>
  <c r="H10" i="11"/>
  <c r="H14" i="11"/>
  <c r="H18" i="11"/>
  <c r="E23" i="11"/>
  <c r="H8" i="11"/>
  <c r="H9" i="11"/>
  <c r="H11" i="11"/>
  <c r="H12" i="11"/>
  <c r="H13" i="11"/>
  <c r="H19" i="11"/>
  <c r="H20" i="11"/>
  <c r="M7" i="10"/>
  <c r="E27" i="10"/>
  <c r="D27" i="10"/>
  <c r="H7" i="10"/>
  <c r="H8" i="10"/>
  <c r="N8" i="10" s="1"/>
  <c r="H11" i="10"/>
  <c r="N11" i="10" s="1"/>
  <c r="H12" i="10"/>
  <c r="N12" i="10" s="1"/>
  <c r="H15" i="10"/>
  <c r="N15" i="10" s="1"/>
  <c r="H16" i="10"/>
  <c r="N16" i="10" s="1"/>
  <c r="H19" i="10"/>
  <c r="N19" i="10" s="1"/>
  <c r="H20" i="10"/>
  <c r="N20" i="10" s="1"/>
  <c r="H23" i="10"/>
  <c r="N23" i="10" s="1"/>
  <c r="H24" i="10"/>
  <c r="N24" i="10" s="1"/>
  <c r="D27" i="9"/>
  <c r="E27" i="9"/>
  <c r="F27" i="9"/>
  <c r="G27" i="9"/>
  <c r="C27" i="9"/>
  <c r="H8" i="9"/>
  <c r="H9" i="9"/>
  <c r="H12" i="9"/>
  <c r="H13" i="9"/>
  <c r="H16" i="9"/>
  <c r="H17" i="9"/>
  <c r="H20" i="9"/>
  <c r="H21" i="9"/>
  <c r="H24" i="9"/>
  <c r="H25" i="9"/>
  <c r="H22" i="9"/>
  <c r="H7" i="9"/>
  <c r="H10" i="9"/>
  <c r="H11" i="9"/>
  <c r="H14" i="9"/>
  <c r="H15" i="9"/>
  <c r="H18" i="9"/>
  <c r="H19" i="9"/>
  <c r="H23" i="9"/>
  <c r="N7" i="10" l="1"/>
  <c r="H12" i="12"/>
  <c r="H8" i="12"/>
  <c r="H11" i="12"/>
  <c r="H7" i="12"/>
  <c r="H9" i="12"/>
  <c r="H10" i="12"/>
  <c r="H6" i="12"/>
  <c r="G23" i="11"/>
  <c r="H22" i="11"/>
  <c r="F23" i="11"/>
  <c r="C23" i="11"/>
  <c r="K27" i="10"/>
  <c r="L27" i="10"/>
  <c r="J27" i="10"/>
  <c r="H22" i="10"/>
  <c r="N22" i="10" s="1"/>
  <c r="H18" i="10"/>
  <c r="N18" i="10" s="1"/>
  <c r="H14" i="10"/>
  <c r="N14" i="10" s="1"/>
  <c r="H10" i="10"/>
  <c r="N10" i="10" s="1"/>
  <c r="F27" i="10"/>
  <c r="H25" i="10"/>
  <c r="N25" i="10" s="1"/>
  <c r="H21" i="10"/>
  <c r="N21" i="10" s="1"/>
  <c r="H17" i="10"/>
  <c r="N17" i="10" s="1"/>
  <c r="H13" i="10"/>
  <c r="N13" i="10" s="1"/>
  <c r="G27" i="10"/>
  <c r="H9" i="10"/>
  <c r="N9" i="10" s="1"/>
  <c r="H6" i="10"/>
  <c r="H26" i="10"/>
  <c r="N26" i="10" s="1"/>
  <c r="H6" i="9"/>
  <c r="H26" i="9"/>
  <c r="M27" i="10" l="1"/>
  <c r="K28" i="10" s="1"/>
  <c r="N6" i="10"/>
  <c r="N27" i="10" s="1"/>
  <c r="H23" i="11"/>
  <c r="I7" i="11" s="1"/>
  <c r="H27" i="10"/>
  <c r="G28" i="10" s="1"/>
  <c r="H27" i="9"/>
  <c r="L28" i="10" l="1"/>
  <c r="J28" i="10"/>
  <c r="I16" i="11"/>
  <c r="I10" i="11"/>
  <c r="F24" i="11"/>
  <c r="I8" i="11"/>
  <c r="I21" i="11"/>
  <c r="E24" i="11"/>
  <c r="G24" i="11"/>
  <c r="I20" i="11"/>
  <c r="I6" i="11"/>
  <c r="C24" i="11"/>
  <c r="I12" i="11"/>
  <c r="D24" i="11"/>
  <c r="I22" i="11"/>
  <c r="I15" i="11"/>
  <c r="I9" i="11"/>
  <c r="I14" i="11"/>
  <c r="I19" i="11"/>
  <c r="I13" i="11"/>
  <c r="I18" i="11"/>
  <c r="I11" i="11"/>
  <c r="I17" i="11"/>
  <c r="O23" i="10"/>
  <c r="O26" i="10"/>
  <c r="O22" i="10"/>
  <c r="O18" i="10"/>
  <c r="O14" i="10"/>
  <c r="O10" i="10"/>
  <c r="O25" i="10"/>
  <c r="O17" i="10"/>
  <c r="O13" i="10"/>
  <c r="O9" i="10"/>
  <c r="O19" i="10"/>
  <c r="O15" i="10"/>
  <c r="O11" i="10"/>
  <c r="O7" i="10"/>
  <c r="O21" i="10"/>
  <c r="O24" i="10"/>
  <c r="O20" i="10"/>
  <c r="O16" i="10"/>
  <c r="O12" i="10"/>
  <c r="O8" i="10"/>
  <c r="O6" i="10"/>
  <c r="E28" i="10"/>
  <c r="F28" i="10"/>
  <c r="D28" i="10"/>
  <c r="I9" i="9"/>
  <c r="I17" i="9"/>
  <c r="I25" i="9"/>
  <c r="I14" i="9"/>
  <c r="I22" i="9"/>
  <c r="F28" i="9"/>
  <c r="I10" i="9"/>
  <c r="I13" i="9"/>
  <c r="E28" i="9"/>
  <c r="I16" i="9"/>
  <c r="I19" i="9"/>
  <c r="I23" i="9"/>
  <c r="I21" i="9"/>
  <c r="I18" i="9"/>
  <c r="I8" i="9"/>
  <c r="C28" i="9"/>
  <c r="I12" i="9"/>
  <c r="I15" i="9"/>
  <c r="I11" i="9"/>
  <c r="G28" i="9"/>
  <c r="I24" i="9"/>
  <c r="I20" i="9"/>
  <c r="I7" i="9"/>
  <c r="D28" i="9"/>
  <c r="I26" i="9"/>
  <c r="I6" i="9"/>
  <c r="H24" i="11" l="1"/>
  <c r="I23" i="11"/>
  <c r="O27" i="10"/>
  <c r="I27" i="9"/>
  <c r="G23" i="7" l="1"/>
  <c r="D23" i="7"/>
  <c r="E23" i="7"/>
  <c r="F23" i="7"/>
  <c r="C23" i="7"/>
  <c r="M25" i="2"/>
  <c r="M26" i="2"/>
  <c r="N26" i="2" s="1"/>
  <c r="L27" i="2"/>
  <c r="K27" i="2"/>
  <c r="J27" i="2"/>
  <c r="I27" i="2"/>
  <c r="H27" i="2"/>
  <c r="M27" i="2" l="1"/>
  <c r="J28" i="2" s="1"/>
  <c r="N25" i="2"/>
  <c r="N27" i="2" s="1"/>
  <c r="O7" i="2" s="1"/>
  <c r="H23" i="7"/>
  <c r="I22" i="7" s="1"/>
  <c r="F28" i="2"/>
  <c r="E28" i="2"/>
  <c r="D28" i="2"/>
  <c r="G28" i="2"/>
  <c r="G27" i="1"/>
  <c r="G18" i="12" s="1"/>
  <c r="F27" i="1"/>
  <c r="F18" i="12" s="1"/>
  <c r="E27" i="1"/>
  <c r="E18" i="12" s="1"/>
  <c r="D27" i="1"/>
  <c r="D18" i="12" s="1"/>
  <c r="C27" i="1"/>
  <c r="H17" i="12" l="1"/>
  <c r="C18" i="12"/>
  <c r="L28" i="2"/>
  <c r="K28" i="2"/>
  <c r="O11" i="2"/>
  <c r="O19" i="2"/>
  <c r="O21" i="2"/>
  <c r="O23" i="2"/>
  <c r="O15" i="2"/>
  <c r="O6" i="2"/>
  <c r="O8" i="2"/>
  <c r="O12" i="2"/>
  <c r="O16" i="2"/>
  <c r="O20" i="2"/>
  <c r="O24" i="2"/>
  <c r="O9" i="2"/>
  <c r="O13" i="2"/>
  <c r="O17" i="2"/>
  <c r="O25" i="2"/>
  <c r="O22" i="2"/>
  <c r="O10" i="2"/>
  <c r="O18" i="2"/>
  <c r="O26" i="2"/>
  <c r="O14" i="2"/>
  <c r="C24" i="7"/>
  <c r="I23" i="7"/>
  <c r="I15" i="7"/>
  <c r="I20" i="7"/>
  <c r="I19" i="7"/>
  <c r="I21" i="7"/>
  <c r="F24" i="7"/>
  <c r="I8" i="7"/>
  <c r="I13" i="7"/>
  <c r="I10" i="7"/>
  <c r="G24" i="7"/>
  <c r="I11" i="7"/>
  <c r="H24" i="7"/>
  <c r="I12" i="7"/>
  <c r="I17" i="7"/>
  <c r="I14" i="7"/>
  <c r="I18" i="7"/>
  <c r="I7" i="7"/>
  <c r="I6" i="7"/>
  <c r="E24" i="7"/>
  <c r="I16" i="7"/>
  <c r="I9" i="7"/>
  <c r="D24" i="7"/>
  <c r="H27" i="1"/>
  <c r="I9" i="1" s="1"/>
  <c r="H18" i="12" l="1"/>
  <c r="C19" i="12" s="1"/>
  <c r="O27" i="2"/>
  <c r="I6" i="1"/>
  <c r="I8" i="1"/>
  <c r="I26" i="1"/>
  <c r="I11" i="1"/>
  <c r="I23" i="1"/>
  <c r="I18" i="1"/>
  <c r="E28" i="1"/>
  <c r="I19" i="1"/>
  <c r="I14" i="1"/>
  <c r="I7" i="1"/>
  <c r="I10" i="1"/>
  <c r="I16" i="1"/>
  <c r="I17" i="1"/>
  <c r="I13" i="1"/>
  <c r="I12" i="1"/>
  <c r="I15" i="1"/>
  <c r="I22" i="1"/>
  <c r="I25" i="1"/>
  <c r="I24" i="1"/>
  <c r="G28" i="1"/>
  <c r="I21" i="1"/>
  <c r="I20" i="1"/>
  <c r="F28" i="1"/>
  <c r="C28" i="1"/>
  <c r="D28" i="1"/>
  <c r="I16" i="12" l="1"/>
  <c r="I14" i="12"/>
  <c r="I6" i="12"/>
  <c r="I9" i="12"/>
  <c r="I11" i="12"/>
  <c r="I13" i="12"/>
  <c r="I7" i="12"/>
  <c r="I15" i="12"/>
  <c r="I8" i="12"/>
  <c r="I10" i="12"/>
  <c r="I12" i="12"/>
  <c r="F19" i="12"/>
  <c r="G19" i="12"/>
  <c r="D19" i="12"/>
  <c r="E19" i="12"/>
  <c r="I17" i="12"/>
  <c r="I18" i="12" l="1"/>
</calcChain>
</file>

<file path=xl/sharedStrings.xml><?xml version="1.0" encoding="utf-8"?>
<sst xmlns="http://schemas.openxmlformats.org/spreadsheetml/2006/main" count="297" uniqueCount="117">
  <si>
    <t>LOCALIDAD</t>
  </si>
  <si>
    <t>INCENDIOS</t>
  </si>
  <si>
    <t>MATPEL</t>
  </si>
  <si>
    <t>EXPLOSIÓN</t>
  </si>
  <si>
    <t>RESCATE</t>
  </si>
  <si>
    <t>OTRAS EMERGENCIAS</t>
  </si>
  <si>
    <t>SERVICIO</t>
  </si>
  <si>
    <t>INCIDENTES IMER</t>
  </si>
  <si>
    <t>TOTAL</t>
  </si>
  <si>
    <t>Paticipación en el global</t>
  </si>
  <si>
    <t xml:space="preserve">Tiempo de Respuesta Promedio (Min.) </t>
  </si>
  <si>
    <t>USAQUÉN</t>
  </si>
  <si>
    <t>CHAPINERO</t>
  </si>
  <si>
    <t>SANTA FÉ</t>
  </si>
  <si>
    <t>SAN CRISTOBAL</t>
  </si>
  <si>
    <t>USME</t>
  </si>
  <si>
    <t>TUNJUELITO</t>
  </si>
  <si>
    <t>BOSA</t>
  </si>
  <si>
    <t>KENNEDY</t>
  </si>
  <si>
    <t>FONTIBÓN</t>
  </si>
  <si>
    <t>ENGATIVA</t>
  </si>
  <si>
    <t>SUBA</t>
  </si>
  <si>
    <t>BARRIOS UNIDOS</t>
  </si>
  <si>
    <t>TEUSAQUILLO</t>
  </si>
  <si>
    <t>ANTONIO NARIÑO</t>
  </si>
  <si>
    <t>PUENTE ARANDA</t>
  </si>
  <si>
    <t>CANDELARIA</t>
  </si>
  <si>
    <t>CIUDAD BOLIVAR</t>
  </si>
  <si>
    <t>SUMAPAZ</t>
  </si>
  <si>
    <t>FUERA D.C.</t>
  </si>
  <si>
    <t>-</t>
  </si>
  <si>
    <t>Participación Porcentual</t>
  </si>
  <si>
    <t>A continuación se relaciona los incidentes atendidos por la tipologia de incendio para el periodo en estudio, se identifica en los cuadros presentación por localidad y nivel de intervención (Incendios estructurales e incendios vehiculares, de igual forma se relaciona los incidentes forestales por localidad y por tipologia de servicio.</t>
  </si>
  <si>
    <t>NIVEL DE INTERVENCIÓN</t>
  </si>
  <si>
    <t>INCENDIOS ESTRUCTURALES</t>
  </si>
  <si>
    <t>INCENDIOS VEHICULARES</t>
  </si>
  <si>
    <t>NIVEL I</t>
  </si>
  <si>
    <t>NIVEL II</t>
  </si>
  <si>
    <t>NIVEL III</t>
  </si>
  <si>
    <t>NIVEL IV</t>
  </si>
  <si>
    <t>SUBTOTAL</t>
  </si>
  <si>
    <t>POR TIPOLOGÍA DE SERVICIO</t>
  </si>
  <si>
    <t>INCIDENTES FORESTALES</t>
  </si>
  <si>
    <t>QUEMA</t>
  </si>
  <si>
    <t>CONATO</t>
  </si>
  <si>
    <t>INCENDIO</t>
  </si>
  <si>
    <t>TOTAL INCENDIOS</t>
  </si>
  <si>
    <t>PORCENTAJE LOCALIDAD</t>
  </si>
  <si>
    <t>Se describe para el periodo en estudio las emergancias IMER (Incendios - Materiales Peligrosos - Explosiones - Rescates) siendo relevantes para la UAE Cuerpo Oficial de Bomberos de Bogotá debido a la misionalidad y al afectar directamente el  tiempo de respuesta, adicional se identifica el total de las OTRAS EMERGENCIAS (En las que sobresalen las actividades de prevención, accidentes de transito, incidentes  con animales y las quemas prohibidas) para finalmente consolidar las emergencias del mes.</t>
  </si>
  <si>
    <t>ESTACIÓN</t>
  </si>
  <si>
    <t>B-1</t>
  </si>
  <si>
    <t>B-2</t>
  </si>
  <si>
    <t>B-3</t>
  </si>
  <si>
    <t>B-4</t>
  </si>
  <si>
    <t>B-5</t>
  </si>
  <si>
    <t>B-6</t>
  </si>
  <si>
    <t>B-7</t>
  </si>
  <si>
    <t>B-8</t>
  </si>
  <si>
    <t>B-9</t>
  </si>
  <si>
    <t>B-10</t>
  </si>
  <si>
    <t>B-11</t>
  </si>
  <si>
    <t>B-12</t>
  </si>
  <si>
    <t>B-13</t>
  </si>
  <si>
    <t>B-14</t>
  </si>
  <si>
    <t>B-15</t>
  </si>
  <si>
    <t>B-16</t>
  </si>
  <si>
    <t>B-17</t>
  </si>
  <si>
    <t>NORTE</t>
  </si>
  <si>
    <t>CENTRAL</t>
  </si>
  <si>
    <t>RESTREPO</t>
  </si>
  <si>
    <t>FERIAS</t>
  </si>
  <si>
    <t>BELLAVISTA</t>
  </si>
  <si>
    <t>MARICHUELA</t>
  </si>
  <si>
    <t>CAOBOS SALAZAR</t>
  </si>
  <si>
    <t>BICENTENARIO</t>
  </si>
  <si>
    <t>GARCÉS NAVAS</t>
  </si>
  <si>
    <t>VENECIA</t>
  </si>
  <si>
    <t>CENTRO HISTÓRICO</t>
  </si>
  <si>
    <t>A continuación se relaciona los incidentes atendidos IMER (Incendios - Materiales Peligrosos - Explosiones - Rescates) para el periodo en estudio, se identifica en los cuadros presentación por estación.</t>
  </si>
  <si>
    <t>A continuación se relaciona los incidentes atendidos IMER (Incendios - Materiales Peligrosos - Explosiones - Rescates) para el periodo en estudio, se identifica en los cuadros presentación por mes.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</si>
  <si>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</si>
  <si>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</si>
  <si>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</si>
  <si>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</si>
  <si>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</si>
  <si>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</si>
  <si>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</si>
  <si>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</si>
  <si>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</si>
  <si>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</si>
  <si>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</si>
  <si>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</si>
  <si>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 xml:space="preserve">Tiempo de Respuesta Promedio Acumalado (Min.) </t>
  </si>
  <si>
    <t xml:space="preserve">Tiempo de Respuesta Promedio Acumulado (Min.) </t>
  </si>
  <si>
    <t>MES</t>
  </si>
  <si>
    <t>Consolidado de Incidentes - Acumulado 2019</t>
  </si>
  <si>
    <t>Consolidado de Incendios - Acumulado 2019</t>
  </si>
  <si>
    <t>Consolidado de Incidentes por Estación - Acumulado 2019</t>
  </si>
  <si>
    <t>Consolidado de Incidentes por Mes - Acumulado 2019</t>
  </si>
  <si>
    <t>CONSOLIDADO DE INCIDENTES - ACUMULADO 2019</t>
  </si>
  <si>
    <t>CONSOLIDADO DE INCENDIOS - ACUMULADO 2019</t>
  </si>
  <si>
    <t>INCENDIOS ESTRUCTURALES ACUMULADOS 2019</t>
  </si>
  <si>
    <t>INCIDENTES FORESTALES ACUMULADOS 2019</t>
  </si>
  <si>
    <t>INCIDENTES IMER ACUMULADOS 2019</t>
  </si>
  <si>
    <t>PROMEDIO TIEMPO DE RESPUESTA ACUMULADO PARA EL AÑO 2019 (Minutos):</t>
  </si>
  <si>
    <t>CONSOLIDADO DE INCIDENTES POR ESTACIÓN - ACUMULADO 2019</t>
  </si>
  <si>
    <t>CONSOLIDADO DE INCIDENTES POR MES - ACUMULADO 2019</t>
  </si>
  <si>
    <t>LOS MÁRTIRES</t>
  </si>
  <si>
    <t>LA CANDELARIA</t>
  </si>
  <si>
    <t>RAFAEL URIBE URIBE</t>
  </si>
  <si>
    <t>Consolidado de Incidentes Atendidos - Abril</t>
  </si>
  <si>
    <t>Consolidado de Incendios Atendidos - Abril</t>
  </si>
  <si>
    <t>Consolidado de Incidentes por Estación - Abril</t>
  </si>
  <si>
    <t>CONSOLIDADO DE SERVICIOS EN EL MES DE ABRIL 2019</t>
  </si>
  <si>
    <t>PROMEDIO TIEMPO DE RESPUESTA PARA EL MES DE ABRIL (Minutos):</t>
  </si>
  <si>
    <t>CONSOLIDADO DE INCENDIOS EN EL MES DE ABRIL 2019</t>
  </si>
  <si>
    <t>CONSOLIDADO DE INCIDENTES POR ESTACIÓN EN EL MES DE ABRIL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</si>
</sst>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Tahoma"/>
      <family val="2"/>
    </font>
    <font>
      <b/>
      <sz val="11"/>
      <color theme="1"/>
      <name val="Tahoma"/>
      <family val="2"/>
    </font>
    <font>
      <sz val="12"/>
      <color theme="1"/>
      <name val="Tahoma"/>
      <family val="2"/>
    </font>
    <font>
      <b/>
      <sz val="16"/>
      <color theme="1"/>
      <name val="Tahoma"/>
      <family val="2"/>
    </font>
    <font>
      <u/>
      <sz val="11"/>
      <color theme="10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b/>
      <u/>
      <sz val="16"/>
      <color theme="0"/>
      <name val="Segoe UI Light"/>
      <family val="2"/>
    </font>
    <font>
      <b/>
      <sz val="10"/>
      <color theme="0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7" fillId="0" borderId="0" applyNumberFormat="0" applyFill="0" applyBorder="0" applyAlignment="0" applyProtection="0"/>
    <xf numFmtId="44" fontId="1" fillId="0" borderId="0" applyFont="0" applyFill="0" applyBorder="0" applyAlignment="0" applyProtection="0"/>
  </cellStyleXfs>
  <cellXfs count="85">
    <xf numFmtId="0" fontId="0" fillId="0" borderId="0" xfId="0"/>
    <xf numFmtId="0" fontId="3" fillId="0" borderId="0" xfId="0" applyFont="1" applyAlignment="1">
      <alignment horizontal="center" vertical="center" wrapText="1"/>
    </xf>
    <xf numFmtId="0" fontId="3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6" xfId="0" applyFont="1" applyBorder="1"/>
    <xf numFmtId="0" fontId="3" fillId="0" borderId="9" xfId="0" applyFont="1" applyBorder="1"/>
    <xf numFmtId="0" fontId="3" fillId="0" borderId="7" xfId="0" applyFont="1" applyBorder="1"/>
    <xf numFmtId="0" fontId="4" fillId="0" borderId="1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Border="1"/>
    <xf numFmtId="0" fontId="3" fillId="2" borderId="0" xfId="0" applyFont="1" applyFill="1"/>
    <xf numFmtId="0" fontId="4" fillId="0" borderId="1" xfId="0" applyFont="1" applyBorder="1" applyAlignment="1">
      <alignment horizontal="left" vertical="center"/>
    </xf>
    <xf numFmtId="0" fontId="4" fillId="0" borderId="1" xfId="0" quotePrefix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2" borderId="12" xfId="0" applyFont="1" applyFill="1" applyBorder="1" applyAlignment="1">
      <alignment horizontal="left" vertical="center"/>
    </xf>
    <xf numFmtId="0" fontId="3" fillId="2" borderId="4" xfId="0" applyFont="1" applyFill="1" applyBorder="1"/>
    <xf numFmtId="0" fontId="3" fillId="2" borderId="2" xfId="0" applyFont="1" applyFill="1" applyBorder="1"/>
    <xf numFmtId="0" fontId="3" fillId="2" borderId="6" xfId="0" applyFont="1" applyFill="1" applyBorder="1"/>
    <xf numFmtId="0" fontId="3" fillId="2" borderId="9" xfId="0" applyFont="1" applyFill="1" applyBorder="1"/>
    <xf numFmtId="0" fontId="3" fillId="2" borderId="7" xfId="0" applyFont="1" applyFill="1" applyBorder="1"/>
    <xf numFmtId="0" fontId="8" fillId="3" borderId="0" xfId="0" applyFont="1" applyFill="1"/>
    <xf numFmtId="0" fontId="2" fillId="3" borderId="0" xfId="0" applyFont="1" applyFill="1"/>
    <xf numFmtId="0" fontId="10" fillId="3" borderId="0" xfId="0" applyFont="1" applyFill="1" applyAlignment="1">
      <alignment horizontal="left" indent="2"/>
    </xf>
    <xf numFmtId="10" fontId="3" fillId="0" borderId="1" xfId="0" applyNumberFormat="1" applyFont="1" applyBorder="1" applyAlignment="1">
      <alignment horizontal="center" vertical="center"/>
    </xf>
    <xf numFmtId="10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9" fontId="4" fillId="0" borderId="1" xfId="0" applyNumberFormat="1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21" fontId="3" fillId="0" borderId="0" xfId="0" applyNumberFormat="1" applyFont="1" applyAlignment="1">
      <alignment horizontal="center" vertical="center"/>
    </xf>
    <xf numFmtId="9" fontId="4" fillId="0" borderId="1" xfId="0" applyNumberFormat="1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3" fillId="0" borderId="1" xfId="0" applyFont="1" applyBorder="1"/>
    <xf numFmtId="45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5" fontId="3" fillId="0" borderId="0" xfId="0" applyNumberFormat="1" applyFont="1" applyAlignment="1">
      <alignment horizontal="center" vertical="center"/>
    </xf>
    <xf numFmtId="45" fontId="3" fillId="0" borderId="0" xfId="0" applyNumberFormat="1" applyFont="1"/>
    <xf numFmtId="3" fontId="4" fillId="0" borderId="1" xfId="0" applyNumberFormat="1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0" fontId="9" fillId="3" borderId="0" xfId="1" applyFont="1" applyFill="1" applyAlignment="1">
      <alignment horizontal="left"/>
    </xf>
    <xf numFmtId="0" fontId="6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45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3" fontId="4" fillId="0" borderId="1" xfId="0" applyNumberFormat="1" applyFont="1" applyBorder="1" applyAlignment="1">
      <alignment horizontal="center" vertical="center"/>
    </xf>
    <xf numFmtId="9" fontId="4" fillId="0" borderId="1" xfId="0" applyNumberFormat="1" applyFont="1" applyBorder="1" applyAlignment="1">
      <alignment horizontal="center" vertical="center"/>
    </xf>
    <xf numFmtId="9" fontId="4" fillId="0" borderId="13" xfId="0" applyNumberFormat="1" applyFont="1" applyBorder="1" applyAlignment="1">
      <alignment horizontal="center" vertical="center"/>
    </xf>
    <xf numFmtId="9" fontId="4" fillId="0" borderId="8" xfId="0" applyNumberFormat="1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45" fontId="4" fillId="0" borderId="13" xfId="0" applyNumberFormat="1" applyFont="1" applyBorder="1" applyAlignment="1">
      <alignment horizontal="center" vertical="center" wrapText="1"/>
    </xf>
    <xf numFmtId="3" fontId="4" fillId="0" borderId="13" xfId="0" applyNumberFormat="1" applyFont="1" applyBorder="1" applyAlignment="1">
      <alignment horizontal="center" vertical="center" wrapText="1"/>
    </xf>
    <xf numFmtId="3" fontId="4" fillId="0" borderId="8" xfId="0" applyNumberFormat="1" applyFont="1" applyBorder="1" applyAlignment="1">
      <alignment horizontal="center" vertical="center" wrapText="1"/>
    </xf>
    <xf numFmtId="45" fontId="4" fillId="0" borderId="8" xfId="0" applyNumberFormat="1" applyFont="1" applyBorder="1" applyAlignment="1">
      <alignment horizontal="center" vertical="center" wrapText="1"/>
    </xf>
  </cellXfs>
  <cellStyles count="3">
    <cellStyle name="Hipervínculo" xfId="1" builtinId="8"/>
    <cellStyle name="Moneda 2" xfId="2"/>
    <cellStyle name="Normal" xfId="0" builtinId="0"/>
  </cellStyles>
  <dxfs count="2">
    <dxf>
      <fill>
        <patternFill>
          <bgColor theme="0" tint="-4.9989318521683403E-2"/>
        </patternFill>
      </fill>
    </dxf>
    <dxf>
      <font>
        <color theme="0"/>
      </font>
      <fill>
        <patternFill>
          <bgColor rgb="FF339966"/>
        </patternFill>
      </fill>
    </dxf>
  </dxfs>
  <tableStyles count="1" defaultTableStyle="TableStyleMedium2" defaultPivotStyle="PivotStyleLight16">
    <tableStyle name="Estilo personalizado de tabla" pivot="0" count="2">
      <tableStyleElement type="headerRow" dxfId="1"/>
      <tableStyleElement type="first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s-CO" sz="1600" b="1">
                <a:solidFill>
                  <a:schemeClr val="tx1">
                    <a:lumMod val="50000"/>
                    <a:lumOff val="50000"/>
                  </a:schemeClr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COMPORTAMIENTO DE LAS EMERGENCIAS POR LOCALIDAD</a:t>
            </a:r>
          </a:p>
        </c:rich>
      </c:tx>
      <c:layout>
        <c:manualLayout>
          <c:xMode val="edge"/>
          <c:yMode val="edge"/>
          <c:x val="0.19253377862159216"/>
          <c:y val="3.193187330639545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s-ES"/>
        </a:p>
      </c:txPr>
    </c:title>
    <c:autoTitleDeleted val="0"/>
    <c:view3D>
      <c:rotX val="50"/>
      <c:rotY val="50"/>
      <c:depthPercent val="100"/>
      <c:rAngAx val="0"/>
      <c:perspective val="2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2.2922631965772719E-3"/>
          <c:y val="0"/>
          <c:w val="0.98586377531055658"/>
          <c:h val="1"/>
        </c:manualLayout>
      </c:layout>
      <c:pie3DChart>
        <c:varyColors val="1"/>
        <c:ser>
          <c:idx val="0"/>
          <c:order val="0"/>
          <c:tx>
            <c:v>Incidentes</c:v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1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1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3F2B-426F-BAC2-62E7D012A1DA}"/>
              </c:ext>
            </c:extLst>
          </c:dPt>
          <c:dPt>
            <c:idx val="1"/>
            <c:bubble3D val="0"/>
            <c:explosion val="19"/>
            <c:spPr>
              <a:gradFill rotWithShape="1">
                <a:gsLst>
                  <a:gs pos="0">
                    <a:schemeClr val="accent2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2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2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30DB-47C1-8437-066FC6D552D8}"/>
              </c:ext>
            </c:extLst>
          </c:dPt>
          <c:dPt>
            <c:idx val="2"/>
            <c:bubble3D val="0"/>
            <c:explosion val="19"/>
            <c:spPr>
              <a:gradFill rotWithShape="1">
                <a:gsLst>
                  <a:gs pos="0">
                    <a:schemeClr val="accent3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3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3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30DB-47C1-8437-066FC6D552D8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4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4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30DB-47C1-8437-066FC6D552D8}"/>
              </c:ext>
            </c:extLst>
          </c:dPt>
          <c:dPt>
            <c:idx val="4"/>
            <c:bubble3D val="0"/>
            <c:explosion val="14"/>
            <c:spPr>
              <a:gradFill rotWithShape="1">
                <a:gsLst>
                  <a:gs pos="0">
                    <a:schemeClr val="accent5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5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5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30DB-47C1-8437-066FC6D552D8}"/>
              </c:ext>
            </c:extLst>
          </c:dPt>
          <c:dLbls>
            <c:dLbl>
              <c:idx val="3"/>
              <c:layout>
                <c:manualLayout>
                  <c:x val="-0.11197001791936151"/>
                  <c:y val="-0.1109110456791734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30DB-47C1-8437-066FC6D552D8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es-E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1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'Incidentes-M'!$C$5:$G$5</c:f>
              <c:strCache>
                <c:ptCount val="5"/>
                <c:pt idx="0">
                  <c:v>INCENDIOS</c:v>
                </c:pt>
                <c:pt idx="1">
                  <c:v>MATPEL</c:v>
                </c:pt>
                <c:pt idx="2">
                  <c:v>EXPLOSIÓN</c:v>
                </c:pt>
                <c:pt idx="3">
                  <c:v>RESCATE</c:v>
                </c:pt>
                <c:pt idx="4">
                  <c:v>OTRAS EMERGENCIAS</c:v>
                </c:pt>
              </c:strCache>
            </c:strRef>
          </c:cat>
          <c:val>
            <c:numRef>
              <c:f>'Incidentes-M'!$C$28:$G$28</c:f>
              <c:numCache>
                <c:formatCode>0.00%</c:formatCode>
                <c:ptCount val="5"/>
                <c:pt idx="0">
                  <c:v>3.0414746543778803E-2</c:v>
                </c:pt>
                <c:pt idx="1">
                  <c:v>7.1889400921658991E-2</c:v>
                </c:pt>
                <c:pt idx="2">
                  <c:v>0</c:v>
                </c:pt>
                <c:pt idx="3">
                  <c:v>4.0245775729646695E-2</c:v>
                </c:pt>
                <c:pt idx="4">
                  <c:v>0.85745007680491547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0DB-47C1-8437-066FC6D552D8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0000080989861688E-2"/>
          <c:y val="0.88900011498826836"/>
          <c:w val="0.89999983802027661"/>
          <c:h val="9.822713568917364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COMPORTAMIENTO DE LAS EMERGENCIAS POR ESTACIÓN</a:t>
            </a:r>
          </a:p>
        </c:rich>
      </c:tx>
      <c:layout>
        <c:manualLayout>
          <c:xMode val="edge"/>
          <c:yMode val="edge"/>
          <c:x val="0.16720974980022085"/>
          <c:y val="3.148837258290453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35110281373205571"/>
          <c:y val="0.15434086727414584"/>
          <c:w val="0.59953324362074978"/>
          <c:h val="0.7607716557250738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'Estación-M'!$B$6</c:f>
              <c:strCache>
                <c:ptCount val="1"/>
                <c:pt idx="0">
                  <c:v>NORTE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'Estación-M'!$I$6</c:f>
              <c:numCache>
                <c:formatCode>0.00%</c:formatCode>
                <c:ptCount val="1"/>
                <c:pt idx="0">
                  <c:v>0.10046082949308756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F-90AA-4622-92FF-888C81F61F27}"/>
            </c:ext>
          </c:extLst>
        </c:ser>
        <c:ser>
          <c:idx val="1"/>
          <c:order val="1"/>
          <c:tx>
            <c:strRef>
              <c:f>'Estación-M'!$B$7</c:f>
              <c:strCache>
                <c:ptCount val="1"/>
                <c:pt idx="0">
                  <c:v>CENTRAL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110000"/>
                    <a:satMod val="105000"/>
                    <a:tint val="67000"/>
                  </a:schemeClr>
                </a:gs>
                <a:gs pos="50000">
                  <a:schemeClr val="accent2">
                    <a:lumMod val="105000"/>
                    <a:satMod val="103000"/>
                    <a:tint val="73000"/>
                  </a:schemeClr>
                </a:gs>
                <a:gs pos="100000">
                  <a:schemeClr val="accent2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'Estación-M'!$I$7</c:f>
              <c:numCache>
                <c:formatCode>0.00%</c:formatCode>
                <c:ptCount val="1"/>
                <c:pt idx="0">
                  <c:v>5.9600614439324115E-2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1-90AA-4622-92FF-888C81F61F27}"/>
            </c:ext>
          </c:extLst>
        </c:ser>
        <c:ser>
          <c:idx val="2"/>
          <c:order val="2"/>
          <c:tx>
            <c:strRef>
              <c:f>'Estación-M'!$B$8</c:f>
              <c:strCache>
                <c:ptCount val="1"/>
                <c:pt idx="0">
                  <c:v>RESTREPO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110000"/>
                    <a:satMod val="105000"/>
                    <a:tint val="67000"/>
                  </a:schemeClr>
                </a:gs>
                <a:gs pos="50000">
                  <a:schemeClr val="accent3">
                    <a:lumMod val="105000"/>
                    <a:satMod val="103000"/>
                    <a:tint val="73000"/>
                  </a:schemeClr>
                </a:gs>
                <a:gs pos="100000">
                  <a:schemeClr val="accent3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3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'Estación-M'!$I$8</c:f>
              <c:numCache>
                <c:formatCode>0.00%</c:formatCode>
                <c:ptCount val="1"/>
                <c:pt idx="0">
                  <c:v>6.2672811059907838E-2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2-90AA-4622-92FF-888C81F61F27}"/>
            </c:ext>
          </c:extLst>
        </c:ser>
        <c:ser>
          <c:idx val="3"/>
          <c:order val="3"/>
          <c:tx>
            <c:strRef>
              <c:f>'Estación-M'!$B$9</c:f>
              <c:strCache>
                <c:ptCount val="1"/>
                <c:pt idx="0">
                  <c:v>PUENTE ARANDA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110000"/>
                    <a:satMod val="105000"/>
                    <a:tint val="67000"/>
                  </a:schemeClr>
                </a:gs>
                <a:gs pos="50000">
                  <a:schemeClr val="accent4">
                    <a:lumMod val="105000"/>
                    <a:satMod val="103000"/>
                    <a:tint val="73000"/>
                  </a:schemeClr>
                </a:gs>
                <a:gs pos="100000">
                  <a:schemeClr val="accent4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4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'Estación-M'!$I$9</c:f>
              <c:numCache>
                <c:formatCode>0.00%</c:formatCode>
                <c:ptCount val="1"/>
                <c:pt idx="0">
                  <c:v>6.9738863287250388E-2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3-90AA-4622-92FF-888C81F61F27}"/>
            </c:ext>
          </c:extLst>
        </c:ser>
        <c:ser>
          <c:idx val="4"/>
          <c:order val="4"/>
          <c:tx>
            <c:strRef>
              <c:f>'Estación-M'!$B$10</c:f>
              <c:strCache>
                <c:ptCount val="1"/>
                <c:pt idx="0">
                  <c:v>KENNEDY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lumMod val="110000"/>
                    <a:satMod val="105000"/>
                    <a:tint val="67000"/>
                  </a:schemeClr>
                </a:gs>
                <a:gs pos="50000">
                  <a:schemeClr val="accent5">
                    <a:lumMod val="105000"/>
                    <a:satMod val="103000"/>
                    <a:tint val="73000"/>
                  </a:schemeClr>
                </a:gs>
                <a:gs pos="100000">
                  <a:schemeClr val="accent5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5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'Estación-M'!$I$10</c:f>
              <c:numCache>
                <c:formatCode>0.00%</c:formatCode>
                <c:ptCount val="1"/>
                <c:pt idx="0">
                  <c:v>7.8033794162826423E-2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4-90AA-4622-92FF-888C81F61F27}"/>
            </c:ext>
          </c:extLst>
        </c:ser>
        <c:ser>
          <c:idx val="5"/>
          <c:order val="5"/>
          <c:tx>
            <c:strRef>
              <c:f>'Estación-M'!$B$11</c:f>
              <c:strCache>
                <c:ptCount val="1"/>
                <c:pt idx="0">
                  <c:v>FONTIBÓN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110000"/>
                    <a:satMod val="105000"/>
                    <a:tint val="67000"/>
                  </a:schemeClr>
                </a:gs>
                <a:gs pos="50000">
                  <a:schemeClr val="accent6">
                    <a:lumMod val="105000"/>
                    <a:satMod val="103000"/>
                    <a:tint val="73000"/>
                  </a:schemeClr>
                </a:gs>
                <a:gs pos="100000">
                  <a:schemeClr val="accent6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6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'Estación-M'!$I$11</c:f>
              <c:numCache>
                <c:formatCode>0.00%</c:formatCode>
                <c:ptCount val="1"/>
                <c:pt idx="0">
                  <c:v>5.7142857142857141E-2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5-90AA-4622-92FF-888C81F61F27}"/>
            </c:ext>
          </c:extLst>
        </c:ser>
        <c:ser>
          <c:idx val="6"/>
          <c:order val="6"/>
          <c:tx>
            <c:strRef>
              <c:f>'Estación-M'!$B$12</c:f>
              <c:strCache>
                <c:ptCount val="1"/>
                <c:pt idx="0">
                  <c:v>FERIAS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lumMod val="60000"/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lumMod val="60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1">
                  <a:lumMod val="60000"/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'Estación-M'!$I$12</c:f>
              <c:numCache>
                <c:formatCode>0.00%</c:formatCode>
                <c:ptCount val="1"/>
                <c:pt idx="0">
                  <c:v>5.8986175115207373E-2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6-90AA-4622-92FF-888C81F61F27}"/>
            </c:ext>
          </c:extLst>
        </c:ser>
        <c:ser>
          <c:idx val="7"/>
          <c:order val="7"/>
          <c:tx>
            <c:strRef>
              <c:f>'Estación-M'!$B$13</c:f>
              <c:strCache>
                <c:ptCount val="1"/>
                <c:pt idx="0">
                  <c:v>BOSA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lumMod val="110000"/>
                    <a:satMod val="105000"/>
                    <a:tint val="67000"/>
                  </a:schemeClr>
                </a:gs>
                <a:gs pos="50000">
                  <a:schemeClr val="accent2">
                    <a:lumMod val="60000"/>
                    <a:lumMod val="105000"/>
                    <a:satMod val="103000"/>
                    <a:tint val="73000"/>
                  </a:schemeClr>
                </a:gs>
                <a:gs pos="100000">
                  <a:schemeClr val="accent2">
                    <a:lumMod val="60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2">
                  <a:lumMod val="60000"/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'Estación-M'!$I$13</c:f>
              <c:numCache>
                <c:formatCode>0.00%</c:formatCode>
                <c:ptCount val="1"/>
                <c:pt idx="0">
                  <c:v>4.7619047619047616E-2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7-90AA-4622-92FF-888C81F61F27}"/>
            </c:ext>
          </c:extLst>
        </c:ser>
        <c:ser>
          <c:idx val="8"/>
          <c:order val="8"/>
          <c:tx>
            <c:strRef>
              <c:f>'Estación-M'!$B$14</c:f>
              <c:strCache>
                <c:ptCount val="1"/>
                <c:pt idx="0">
                  <c:v>BELLAVISTA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60000"/>
                    <a:lumMod val="110000"/>
                    <a:satMod val="105000"/>
                    <a:tint val="67000"/>
                  </a:schemeClr>
                </a:gs>
                <a:gs pos="50000">
                  <a:schemeClr val="accent3">
                    <a:lumMod val="60000"/>
                    <a:lumMod val="105000"/>
                    <a:satMod val="103000"/>
                    <a:tint val="73000"/>
                  </a:schemeClr>
                </a:gs>
                <a:gs pos="100000">
                  <a:schemeClr val="accent3">
                    <a:lumMod val="60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3">
                  <a:lumMod val="60000"/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'Estación-M'!$I$14</c:f>
              <c:numCache>
                <c:formatCode>0.00%</c:formatCode>
                <c:ptCount val="1"/>
                <c:pt idx="0">
                  <c:v>5.7142857142857141E-2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8-90AA-4622-92FF-888C81F61F27}"/>
            </c:ext>
          </c:extLst>
        </c:ser>
        <c:ser>
          <c:idx val="9"/>
          <c:order val="9"/>
          <c:tx>
            <c:strRef>
              <c:f>'Estación-M'!$B$15</c:f>
              <c:strCache>
                <c:ptCount val="1"/>
                <c:pt idx="0">
                  <c:v>MARICHUELA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60000"/>
                    <a:lumMod val="110000"/>
                    <a:satMod val="105000"/>
                    <a:tint val="67000"/>
                  </a:schemeClr>
                </a:gs>
                <a:gs pos="50000">
                  <a:schemeClr val="accent4">
                    <a:lumMod val="60000"/>
                    <a:lumMod val="105000"/>
                    <a:satMod val="103000"/>
                    <a:tint val="73000"/>
                  </a:schemeClr>
                </a:gs>
                <a:gs pos="100000">
                  <a:schemeClr val="accent4">
                    <a:lumMod val="60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4">
                  <a:lumMod val="60000"/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'Estación-M'!$I$15</c:f>
              <c:numCache>
                <c:formatCode>0.00%</c:formatCode>
                <c:ptCount val="1"/>
                <c:pt idx="0">
                  <c:v>4.3010752688172046E-2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9-90AA-4622-92FF-888C81F61F27}"/>
            </c:ext>
          </c:extLst>
        </c:ser>
        <c:ser>
          <c:idx val="10"/>
          <c:order val="10"/>
          <c:tx>
            <c:strRef>
              <c:f>'Estación-M'!$B$16</c:f>
              <c:strCache>
                <c:ptCount val="1"/>
                <c:pt idx="0">
                  <c:v>CANDELARIA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lumMod val="60000"/>
                    <a:lumMod val="110000"/>
                    <a:satMod val="105000"/>
                    <a:tint val="67000"/>
                  </a:schemeClr>
                </a:gs>
                <a:gs pos="50000">
                  <a:schemeClr val="accent5">
                    <a:lumMod val="60000"/>
                    <a:lumMod val="105000"/>
                    <a:satMod val="103000"/>
                    <a:tint val="73000"/>
                  </a:schemeClr>
                </a:gs>
                <a:gs pos="100000">
                  <a:schemeClr val="accent5">
                    <a:lumMod val="60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5">
                  <a:lumMod val="60000"/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'Estación-M'!$I$16</c:f>
              <c:numCache>
                <c:formatCode>0.00%</c:formatCode>
                <c:ptCount val="1"/>
                <c:pt idx="0">
                  <c:v>6.6052227342549924E-2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A-90AA-4622-92FF-888C81F61F27}"/>
            </c:ext>
          </c:extLst>
        </c:ser>
        <c:ser>
          <c:idx val="11"/>
          <c:order val="11"/>
          <c:tx>
            <c:strRef>
              <c:f>'Estación-M'!$B$17</c:f>
              <c:strCache>
                <c:ptCount val="1"/>
                <c:pt idx="0">
                  <c:v>SUBA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60000"/>
                    <a:lumMod val="110000"/>
                    <a:satMod val="105000"/>
                    <a:tint val="67000"/>
                  </a:schemeClr>
                </a:gs>
                <a:gs pos="50000">
                  <a:schemeClr val="accent6">
                    <a:lumMod val="60000"/>
                    <a:lumMod val="105000"/>
                    <a:satMod val="103000"/>
                    <a:tint val="73000"/>
                  </a:schemeClr>
                </a:gs>
                <a:gs pos="100000">
                  <a:schemeClr val="accent6">
                    <a:lumMod val="60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6">
                  <a:lumMod val="60000"/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'Estación-M'!$I$17</c:f>
              <c:numCache>
                <c:formatCode>0.00%</c:formatCode>
                <c:ptCount val="1"/>
                <c:pt idx="0">
                  <c:v>5.0384024577572968E-2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B-90AA-4622-92FF-888C81F61F27}"/>
            </c:ext>
          </c:extLst>
        </c:ser>
        <c:ser>
          <c:idx val="12"/>
          <c:order val="12"/>
          <c:tx>
            <c:strRef>
              <c:f>'Estación-M'!$B$18</c:f>
              <c:strCache>
                <c:ptCount val="1"/>
                <c:pt idx="0">
                  <c:v>CAOBOS SALAZAR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80000"/>
                    <a:lumOff val="20000"/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lumMod val="80000"/>
                    <a:lumOff val="20000"/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lumMod val="80000"/>
                    <a:lumOff val="20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1">
                  <a:lumMod val="80000"/>
                  <a:lumOff val="20000"/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'Estación-M'!$I$18</c:f>
              <c:numCache>
                <c:formatCode>0.00%</c:formatCode>
                <c:ptCount val="1"/>
                <c:pt idx="0">
                  <c:v>7.4039938556067594E-2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C-90AA-4622-92FF-888C81F61F27}"/>
            </c:ext>
          </c:extLst>
        </c:ser>
        <c:ser>
          <c:idx val="13"/>
          <c:order val="13"/>
          <c:tx>
            <c:strRef>
              <c:f>'Estación-M'!$B$19</c:f>
              <c:strCache>
                <c:ptCount val="1"/>
                <c:pt idx="0">
                  <c:v>BICENTENARIO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80000"/>
                    <a:lumOff val="20000"/>
                    <a:lumMod val="110000"/>
                    <a:satMod val="105000"/>
                    <a:tint val="67000"/>
                  </a:schemeClr>
                </a:gs>
                <a:gs pos="50000">
                  <a:schemeClr val="accent2">
                    <a:lumMod val="80000"/>
                    <a:lumOff val="20000"/>
                    <a:lumMod val="105000"/>
                    <a:satMod val="103000"/>
                    <a:tint val="73000"/>
                  </a:schemeClr>
                </a:gs>
                <a:gs pos="100000">
                  <a:schemeClr val="accent2">
                    <a:lumMod val="80000"/>
                    <a:lumOff val="20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2">
                  <a:lumMod val="80000"/>
                  <a:lumOff val="20000"/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'Estación-M'!$I$19</c:f>
              <c:numCache>
                <c:formatCode>0.00%</c:formatCode>
                <c:ptCount val="1"/>
                <c:pt idx="0">
                  <c:v>5.3763440860215055E-2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D-90AA-4622-92FF-888C81F61F27}"/>
            </c:ext>
          </c:extLst>
        </c:ser>
        <c:ser>
          <c:idx val="14"/>
          <c:order val="14"/>
          <c:tx>
            <c:strRef>
              <c:f>'Estación-M'!$B$20</c:f>
              <c:strCache>
                <c:ptCount val="1"/>
                <c:pt idx="0">
                  <c:v>GARCÉS NAVAS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80000"/>
                    <a:lumOff val="20000"/>
                    <a:lumMod val="110000"/>
                    <a:satMod val="105000"/>
                    <a:tint val="67000"/>
                  </a:schemeClr>
                </a:gs>
                <a:gs pos="50000">
                  <a:schemeClr val="accent3">
                    <a:lumMod val="80000"/>
                    <a:lumOff val="20000"/>
                    <a:lumMod val="105000"/>
                    <a:satMod val="103000"/>
                    <a:tint val="73000"/>
                  </a:schemeClr>
                </a:gs>
                <a:gs pos="100000">
                  <a:schemeClr val="accent3">
                    <a:lumMod val="80000"/>
                    <a:lumOff val="20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3">
                  <a:lumMod val="80000"/>
                  <a:lumOff val="20000"/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'Estación-M'!$I$20</c:f>
              <c:numCache>
                <c:formatCode>0.00%</c:formatCode>
                <c:ptCount val="1"/>
                <c:pt idx="0">
                  <c:v>5.0691244239631339E-2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E-90AA-4622-92FF-888C81F61F27}"/>
            </c:ext>
          </c:extLst>
        </c:ser>
        <c:ser>
          <c:idx val="15"/>
          <c:order val="15"/>
          <c:tx>
            <c:strRef>
              <c:f>'Estación-M'!$B$21</c:f>
              <c:strCache>
                <c:ptCount val="1"/>
                <c:pt idx="0">
                  <c:v>VENECIA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80000"/>
                    <a:lumOff val="20000"/>
                    <a:lumMod val="110000"/>
                    <a:satMod val="105000"/>
                    <a:tint val="67000"/>
                  </a:schemeClr>
                </a:gs>
                <a:gs pos="50000">
                  <a:schemeClr val="accent4">
                    <a:lumMod val="80000"/>
                    <a:lumOff val="20000"/>
                    <a:lumMod val="105000"/>
                    <a:satMod val="103000"/>
                    <a:tint val="73000"/>
                  </a:schemeClr>
                </a:gs>
                <a:gs pos="100000">
                  <a:schemeClr val="accent4">
                    <a:lumMod val="80000"/>
                    <a:lumOff val="20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4">
                  <a:lumMod val="80000"/>
                  <a:lumOff val="20000"/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'Estación-M'!$I$21</c:f>
              <c:numCache>
                <c:formatCode>0.00%</c:formatCode>
                <c:ptCount val="1"/>
                <c:pt idx="0">
                  <c:v>3.0721966205837174E-2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F-90AA-4622-92FF-888C81F61F27}"/>
            </c:ext>
          </c:extLst>
        </c:ser>
        <c:ser>
          <c:idx val="16"/>
          <c:order val="16"/>
          <c:tx>
            <c:strRef>
              <c:f>'Estación-M'!$B$22</c:f>
              <c:strCache>
                <c:ptCount val="1"/>
                <c:pt idx="0">
                  <c:v>CENTRO HISTÓRICO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lumMod val="80000"/>
                    <a:lumOff val="20000"/>
                    <a:lumMod val="110000"/>
                    <a:satMod val="105000"/>
                    <a:tint val="67000"/>
                  </a:schemeClr>
                </a:gs>
                <a:gs pos="50000">
                  <a:schemeClr val="accent5">
                    <a:lumMod val="80000"/>
                    <a:lumOff val="20000"/>
                    <a:lumMod val="105000"/>
                    <a:satMod val="103000"/>
                    <a:tint val="73000"/>
                  </a:schemeClr>
                </a:gs>
                <a:gs pos="100000">
                  <a:schemeClr val="accent5">
                    <a:lumMod val="80000"/>
                    <a:lumOff val="20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5">
                  <a:lumMod val="80000"/>
                  <a:lumOff val="20000"/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'Estación-M'!$I$22</c:f>
              <c:numCache>
                <c:formatCode>0.00%</c:formatCode>
                <c:ptCount val="1"/>
                <c:pt idx="0">
                  <c:v>3.9938556067588324E-2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20-90AA-4622-92FF-888C81F61F2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230810656"/>
        <c:axId val="230811048"/>
      </c:barChart>
      <c:valAx>
        <c:axId val="2308110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30810656"/>
        <c:crosses val="autoZero"/>
        <c:crossBetween val="between"/>
      </c:valAx>
      <c:catAx>
        <c:axId val="23081065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3081104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3.4502983388320217E-2"/>
          <c:y val="0.17716873224168569"/>
          <c:w val="0.30904250221672791"/>
          <c:h val="0.7199373562422172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s-CO" sz="1600" b="1">
                <a:solidFill>
                  <a:schemeClr val="tx1">
                    <a:lumMod val="50000"/>
                    <a:lumOff val="50000"/>
                  </a:schemeClr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COMPORTAMIENTO DE LAS EMERGENCIAS POR LOCALIDAD</a:t>
            </a:r>
          </a:p>
        </c:rich>
      </c:tx>
      <c:layout>
        <c:manualLayout>
          <c:xMode val="edge"/>
          <c:yMode val="edge"/>
          <c:x val="0.19253377862159216"/>
          <c:y val="3.193187330639545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s-ES"/>
        </a:p>
      </c:txPr>
    </c:title>
    <c:autoTitleDeleted val="0"/>
    <c:view3D>
      <c:rotX val="50"/>
      <c:rotY val="50"/>
      <c:depthPercent val="100"/>
      <c:rAngAx val="0"/>
      <c:perspective val="2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2.2922631965772719E-3"/>
          <c:y val="0"/>
          <c:w val="0.98586377531055658"/>
          <c:h val="1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1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1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FAD8-41DA-B502-B17663688160}"/>
              </c:ext>
            </c:extLst>
          </c:dPt>
          <c:dPt>
            <c:idx val="1"/>
            <c:bubble3D val="0"/>
            <c:explosion val="19"/>
            <c:spPr>
              <a:gradFill rotWithShape="1">
                <a:gsLst>
                  <a:gs pos="0">
                    <a:schemeClr val="accent2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2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2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FAD8-41DA-B502-B17663688160}"/>
              </c:ext>
            </c:extLst>
          </c:dPt>
          <c:dPt>
            <c:idx val="2"/>
            <c:bubble3D val="0"/>
            <c:explosion val="19"/>
            <c:spPr>
              <a:gradFill rotWithShape="1">
                <a:gsLst>
                  <a:gs pos="0">
                    <a:schemeClr val="accent3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3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3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FAD8-41DA-B502-B17663688160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4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4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FAD8-41DA-B502-B17663688160}"/>
              </c:ext>
            </c:extLst>
          </c:dPt>
          <c:dPt>
            <c:idx val="4"/>
            <c:bubble3D val="0"/>
            <c:explosion val="14"/>
            <c:spPr>
              <a:gradFill rotWithShape="1">
                <a:gsLst>
                  <a:gs pos="0">
                    <a:schemeClr val="accent5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5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5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FAD8-41DA-B502-B17663688160}"/>
              </c:ext>
            </c:extLst>
          </c:dPt>
          <c:dLbls>
            <c:dLbl>
              <c:idx val="3"/>
              <c:layout>
                <c:manualLayout>
                  <c:x val="-0.11197001791936151"/>
                  <c:y val="-0.1109110456791734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FAD8-41DA-B502-B17663688160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es-E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1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'Incidentes-Ac'!$C$5:$G$5</c:f>
              <c:strCache>
                <c:ptCount val="5"/>
                <c:pt idx="0">
                  <c:v>INCENDIOS</c:v>
                </c:pt>
                <c:pt idx="1">
                  <c:v>MATPEL</c:v>
                </c:pt>
                <c:pt idx="2">
                  <c:v>EXPLOSIÓN</c:v>
                </c:pt>
                <c:pt idx="3">
                  <c:v>RESCATE</c:v>
                </c:pt>
                <c:pt idx="4">
                  <c:v>OTRAS EMERGENCIAS</c:v>
                </c:pt>
              </c:strCache>
            </c:strRef>
          </c:cat>
          <c:val>
            <c:numRef>
              <c:f>'Incidentes-Ac'!$C$28:$G$28</c:f>
              <c:numCache>
                <c:formatCode>0.00%</c:formatCode>
                <c:ptCount val="5"/>
                <c:pt idx="0">
                  <c:v>6.4808021521154321E-2</c:v>
                </c:pt>
                <c:pt idx="1">
                  <c:v>8.9997554414282227E-2</c:v>
                </c:pt>
                <c:pt idx="2">
                  <c:v>4.0759761962990136E-4</c:v>
                </c:pt>
                <c:pt idx="3">
                  <c:v>3.4238200048911711E-2</c:v>
                </c:pt>
                <c:pt idx="4">
                  <c:v>0.81054862639602188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FAD8-41DA-B502-B17663688160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0000080989861688E-2"/>
          <c:y val="0.88900011498826836"/>
          <c:w val="0.89999983802027661"/>
          <c:h val="9.822713568917364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COMPORTAMIENTO DE LAS EMERGENCIAS POR ESTACIÓN</a:t>
            </a:r>
          </a:p>
        </c:rich>
      </c:tx>
      <c:layout>
        <c:manualLayout>
          <c:xMode val="edge"/>
          <c:yMode val="edge"/>
          <c:x val="0.16720974980022085"/>
          <c:y val="3.148837258290453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35110281373205571"/>
          <c:y val="0.15434086727414584"/>
          <c:w val="0.59953324362074978"/>
          <c:h val="0.7607716557250738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'Estación-Ac'!$B$6</c:f>
              <c:strCache>
                <c:ptCount val="1"/>
                <c:pt idx="0">
                  <c:v>NORTE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'Estación-Ac'!$I$6</c:f>
              <c:numCache>
                <c:formatCode>0.00%</c:formatCode>
                <c:ptCount val="1"/>
                <c:pt idx="0">
                  <c:v>9.1954022988505746E-2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261-4B2C-8459-4F4ACEA65318}"/>
            </c:ext>
          </c:extLst>
        </c:ser>
        <c:ser>
          <c:idx val="1"/>
          <c:order val="1"/>
          <c:tx>
            <c:strRef>
              <c:f>'Estación-Ac'!$B$7</c:f>
              <c:strCache>
                <c:ptCount val="1"/>
                <c:pt idx="0">
                  <c:v>CENTRAL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110000"/>
                    <a:satMod val="105000"/>
                    <a:tint val="67000"/>
                  </a:schemeClr>
                </a:gs>
                <a:gs pos="50000">
                  <a:schemeClr val="accent2">
                    <a:lumMod val="105000"/>
                    <a:satMod val="103000"/>
                    <a:tint val="73000"/>
                  </a:schemeClr>
                </a:gs>
                <a:gs pos="100000">
                  <a:schemeClr val="accent2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'Estación-Ac'!$I$7</c:f>
              <c:numCache>
                <c:formatCode>0.00%</c:formatCode>
                <c:ptCount val="1"/>
                <c:pt idx="0">
                  <c:v>5.6411510556778351E-2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4261-4B2C-8459-4F4ACEA65318}"/>
            </c:ext>
          </c:extLst>
        </c:ser>
        <c:ser>
          <c:idx val="2"/>
          <c:order val="2"/>
          <c:tx>
            <c:strRef>
              <c:f>'Estación-Ac'!$B$8</c:f>
              <c:strCache>
                <c:ptCount val="1"/>
                <c:pt idx="0">
                  <c:v>RESTREPO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110000"/>
                    <a:satMod val="105000"/>
                    <a:tint val="67000"/>
                  </a:schemeClr>
                </a:gs>
                <a:gs pos="50000">
                  <a:schemeClr val="accent3">
                    <a:lumMod val="105000"/>
                    <a:satMod val="103000"/>
                    <a:tint val="73000"/>
                  </a:schemeClr>
                </a:gs>
                <a:gs pos="100000">
                  <a:schemeClr val="accent3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3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'Estación-Ac'!$I$8</c:f>
              <c:numCache>
                <c:formatCode>0.00%</c:formatCode>
                <c:ptCount val="1"/>
                <c:pt idx="0">
                  <c:v>5.8694057226705794E-2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4261-4B2C-8459-4F4ACEA65318}"/>
            </c:ext>
          </c:extLst>
        </c:ser>
        <c:ser>
          <c:idx val="3"/>
          <c:order val="3"/>
          <c:tx>
            <c:strRef>
              <c:f>'Estación-Ac'!$B$9</c:f>
              <c:strCache>
                <c:ptCount val="1"/>
                <c:pt idx="0">
                  <c:v>PUENTE ARANDA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110000"/>
                    <a:satMod val="105000"/>
                    <a:tint val="67000"/>
                  </a:schemeClr>
                </a:gs>
                <a:gs pos="50000">
                  <a:schemeClr val="accent4">
                    <a:lumMod val="105000"/>
                    <a:satMod val="103000"/>
                    <a:tint val="73000"/>
                  </a:schemeClr>
                </a:gs>
                <a:gs pos="100000">
                  <a:schemeClr val="accent4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4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'Estación-Ac'!$I$9</c:f>
              <c:numCache>
                <c:formatCode>0.00%</c:formatCode>
                <c:ptCount val="1"/>
                <c:pt idx="0">
                  <c:v>6.2117877231596966E-2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4261-4B2C-8459-4F4ACEA65318}"/>
            </c:ext>
          </c:extLst>
        </c:ser>
        <c:ser>
          <c:idx val="4"/>
          <c:order val="4"/>
          <c:tx>
            <c:strRef>
              <c:f>'Estación-Ac'!$B$10</c:f>
              <c:strCache>
                <c:ptCount val="1"/>
                <c:pt idx="0">
                  <c:v>KENNEDY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lumMod val="110000"/>
                    <a:satMod val="105000"/>
                    <a:tint val="67000"/>
                  </a:schemeClr>
                </a:gs>
                <a:gs pos="50000">
                  <a:schemeClr val="accent5">
                    <a:lumMod val="105000"/>
                    <a:satMod val="103000"/>
                    <a:tint val="73000"/>
                  </a:schemeClr>
                </a:gs>
                <a:gs pos="100000">
                  <a:schemeClr val="accent5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5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'Estación-Ac'!$I$10</c:f>
              <c:numCache>
                <c:formatCode>0.00%</c:formatCode>
                <c:ptCount val="1"/>
                <c:pt idx="0">
                  <c:v>9.1383386321023885E-2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4261-4B2C-8459-4F4ACEA65318}"/>
            </c:ext>
          </c:extLst>
        </c:ser>
        <c:ser>
          <c:idx val="5"/>
          <c:order val="5"/>
          <c:tx>
            <c:strRef>
              <c:f>'Estación-Ac'!$B$11</c:f>
              <c:strCache>
                <c:ptCount val="1"/>
                <c:pt idx="0">
                  <c:v>FONTIBÓN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110000"/>
                    <a:satMod val="105000"/>
                    <a:tint val="67000"/>
                  </a:schemeClr>
                </a:gs>
                <a:gs pos="50000">
                  <a:schemeClr val="accent6">
                    <a:lumMod val="105000"/>
                    <a:satMod val="103000"/>
                    <a:tint val="73000"/>
                  </a:schemeClr>
                </a:gs>
                <a:gs pos="100000">
                  <a:schemeClr val="accent6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6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'Estación-Ac'!$I$11</c:f>
              <c:numCache>
                <c:formatCode>0.00%</c:formatCode>
                <c:ptCount val="1"/>
                <c:pt idx="0">
                  <c:v>5.0949702453737672E-2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4261-4B2C-8459-4F4ACEA65318}"/>
            </c:ext>
          </c:extLst>
        </c:ser>
        <c:ser>
          <c:idx val="6"/>
          <c:order val="6"/>
          <c:tx>
            <c:strRef>
              <c:f>'Estación-Ac'!$B$12</c:f>
              <c:strCache>
                <c:ptCount val="1"/>
                <c:pt idx="0">
                  <c:v>FERIAS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lumMod val="60000"/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lumMod val="60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1">
                  <a:lumMod val="60000"/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'Estación-Ac'!$I$12</c:f>
              <c:numCache>
                <c:formatCode>0.00%</c:formatCode>
                <c:ptCount val="1"/>
                <c:pt idx="0">
                  <c:v>6.3177631042634713E-2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4261-4B2C-8459-4F4ACEA65318}"/>
            </c:ext>
          </c:extLst>
        </c:ser>
        <c:ser>
          <c:idx val="7"/>
          <c:order val="7"/>
          <c:tx>
            <c:strRef>
              <c:f>'Estación-Ac'!$B$13</c:f>
              <c:strCache>
                <c:ptCount val="1"/>
                <c:pt idx="0">
                  <c:v>BOSA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lumMod val="110000"/>
                    <a:satMod val="105000"/>
                    <a:tint val="67000"/>
                  </a:schemeClr>
                </a:gs>
                <a:gs pos="50000">
                  <a:schemeClr val="accent2">
                    <a:lumMod val="60000"/>
                    <a:lumMod val="105000"/>
                    <a:satMod val="103000"/>
                    <a:tint val="73000"/>
                  </a:schemeClr>
                </a:gs>
                <a:gs pos="100000">
                  <a:schemeClr val="accent2">
                    <a:lumMod val="60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2">
                  <a:lumMod val="60000"/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'Estación-Ac'!$I$13</c:f>
              <c:numCache>
                <c:formatCode>0.00%</c:formatCode>
                <c:ptCount val="1"/>
                <c:pt idx="0">
                  <c:v>5.1438819597293552E-2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4261-4B2C-8459-4F4ACEA65318}"/>
            </c:ext>
          </c:extLst>
        </c:ser>
        <c:ser>
          <c:idx val="8"/>
          <c:order val="8"/>
          <c:tx>
            <c:strRef>
              <c:f>'Estación-Ac'!$B$14</c:f>
              <c:strCache>
                <c:ptCount val="1"/>
                <c:pt idx="0">
                  <c:v>BELLAVISTA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60000"/>
                    <a:lumMod val="110000"/>
                    <a:satMod val="105000"/>
                    <a:tint val="67000"/>
                  </a:schemeClr>
                </a:gs>
                <a:gs pos="50000">
                  <a:schemeClr val="accent3">
                    <a:lumMod val="60000"/>
                    <a:lumMod val="105000"/>
                    <a:satMod val="103000"/>
                    <a:tint val="73000"/>
                  </a:schemeClr>
                </a:gs>
                <a:gs pos="100000">
                  <a:schemeClr val="accent3">
                    <a:lumMod val="60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3">
                  <a:lumMod val="60000"/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'Estación-Ac'!$I$14</c:f>
              <c:numCache>
                <c:formatCode>0.00%</c:formatCode>
                <c:ptCount val="1"/>
                <c:pt idx="0">
                  <c:v>5.6085432461074426E-2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4261-4B2C-8459-4F4ACEA65318}"/>
            </c:ext>
          </c:extLst>
        </c:ser>
        <c:ser>
          <c:idx val="9"/>
          <c:order val="9"/>
          <c:tx>
            <c:strRef>
              <c:f>'Estación-Ac'!$B$15</c:f>
              <c:strCache>
                <c:ptCount val="1"/>
                <c:pt idx="0">
                  <c:v>MARICHUELA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60000"/>
                    <a:lumMod val="110000"/>
                    <a:satMod val="105000"/>
                    <a:tint val="67000"/>
                  </a:schemeClr>
                </a:gs>
                <a:gs pos="50000">
                  <a:schemeClr val="accent4">
                    <a:lumMod val="60000"/>
                    <a:lumMod val="105000"/>
                    <a:satMod val="103000"/>
                    <a:tint val="73000"/>
                  </a:schemeClr>
                </a:gs>
                <a:gs pos="100000">
                  <a:schemeClr val="accent4">
                    <a:lumMod val="60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4">
                  <a:lumMod val="60000"/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'Estación-Ac'!$I$15</c:f>
              <c:numCache>
                <c:formatCode>0.00%</c:formatCode>
                <c:ptCount val="1"/>
                <c:pt idx="0">
                  <c:v>5.0216026738403849E-2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4261-4B2C-8459-4F4ACEA65318}"/>
            </c:ext>
          </c:extLst>
        </c:ser>
        <c:ser>
          <c:idx val="10"/>
          <c:order val="10"/>
          <c:tx>
            <c:strRef>
              <c:f>'Estación-Ac'!$B$16</c:f>
              <c:strCache>
                <c:ptCount val="1"/>
                <c:pt idx="0">
                  <c:v>CANDELARIA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lumMod val="60000"/>
                    <a:lumMod val="110000"/>
                    <a:satMod val="105000"/>
                    <a:tint val="67000"/>
                  </a:schemeClr>
                </a:gs>
                <a:gs pos="50000">
                  <a:schemeClr val="accent5">
                    <a:lumMod val="60000"/>
                    <a:lumMod val="105000"/>
                    <a:satMod val="103000"/>
                    <a:tint val="73000"/>
                  </a:schemeClr>
                </a:gs>
                <a:gs pos="100000">
                  <a:schemeClr val="accent5">
                    <a:lumMod val="60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5">
                  <a:lumMod val="60000"/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'Estación-Ac'!$I$16</c:f>
              <c:numCache>
                <c:formatCode>0.00%</c:formatCode>
                <c:ptCount val="1"/>
                <c:pt idx="0">
                  <c:v>6.8965517241379309E-2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4261-4B2C-8459-4F4ACEA65318}"/>
            </c:ext>
          </c:extLst>
        </c:ser>
        <c:ser>
          <c:idx val="11"/>
          <c:order val="11"/>
          <c:tx>
            <c:strRef>
              <c:f>'Estación-Ac'!$B$17</c:f>
              <c:strCache>
                <c:ptCount val="1"/>
                <c:pt idx="0">
                  <c:v>SUBA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60000"/>
                    <a:lumMod val="110000"/>
                    <a:satMod val="105000"/>
                    <a:tint val="67000"/>
                  </a:schemeClr>
                </a:gs>
                <a:gs pos="50000">
                  <a:schemeClr val="accent6">
                    <a:lumMod val="60000"/>
                    <a:lumMod val="105000"/>
                    <a:satMod val="103000"/>
                    <a:tint val="73000"/>
                  </a:schemeClr>
                </a:gs>
                <a:gs pos="100000">
                  <a:schemeClr val="accent6">
                    <a:lumMod val="60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6">
                  <a:lumMod val="60000"/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'Estación-Ac'!$I$17</c:f>
              <c:numCache>
                <c:formatCode>0.00%</c:formatCode>
                <c:ptCount val="1"/>
                <c:pt idx="0">
                  <c:v>4.850411673595826E-2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B-4261-4B2C-8459-4F4ACEA65318}"/>
            </c:ext>
          </c:extLst>
        </c:ser>
        <c:ser>
          <c:idx val="12"/>
          <c:order val="12"/>
          <c:tx>
            <c:strRef>
              <c:f>'Estación-Ac'!$B$18</c:f>
              <c:strCache>
                <c:ptCount val="1"/>
                <c:pt idx="0">
                  <c:v>CAOBOS SALAZAR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80000"/>
                    <a:lumOff val="20000"/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lumMod val="80000"/>
                    <a:lumOff val="20000"/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lumMod val="80000"/>
                    <a:lumOff val="20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1">
                  <a:lumMod val="80000"/>
                  <a:lumOff val="20000"/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'Estación-Ac'!$I$18</c:f>
              <c:numCache>
                <c:formatCode>0.00%</c:formatCode>
                <c:ptCount val="1"/>
                <c:pt idx="0">
                  <c:v>7.0595907719898918E-2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C-4261-4B2C-8459-4F4ACEA65318}"/>
            </c:ext>
          </c:extLst>
        </c:ser>
        <c:ser>
          <c:idx val="13"/>
          <c:order val="13"/>
          <c:tx>
            <c:strRef>
              <c:f>'Estación-Ac'!$B$19</c:f>
              <c:strCache>
                <c:ptCount val="1"/>
                <c:pt idx="0">
                  <c:v>BICENTENARIO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80000"/>
                    <a:lumOff val="20000"/>
                    <a:lumMod val="110000"/>
                    <a:satMod val="105000"/>
                    <a:tint val="67000"/>
                  </a:schemeClr>
                </a:gs>
                <a:gs pos="50000">
                  <a:schemeClr val="accent2">
                    <a:lumMod val="80000"/>
                    <a:lumOff val="20000"/>
                    <a:lumMod val="105000"/>
                    <a:satMod val="103000"/>
                    <a:tint val="73000"/>
                  </a:schemeClr>
                </a:gs>
                <a:gs pos="100000">
                  <a:schemeClr val="accent2">
                    <a:lumMod val="80000"/>
                    <a:lumOff val="20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2">
                  <a:lumMod val="80000"/>
                  <a:lumOff val="20000"/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'Estación-Ac'!$I$19</c:f>
              <c:numCache>
                <c:formatCode>0.00%</c:formatCode>
                <c:ptCount val="1"/>
                <c:pt idx="0">
                  <c:v>4.801499959240238E-2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D-4261-4B2C-8459-4F4ACEA65318}"/>
            </c:ext>
          </c:extLst>
        </c:ser>
        <c:ser>
          <c:idx val="14"/>
          <c:order val="14"/>
          <c:tx>
            <c:strRef>
              <c:f>'Estación-Ac'!$B$20</c:f>
              <c:strCache>
                <c:ptCount val="1"/>
                <c:pt idx="0">
                  <c:v>GARCÉS NAVAS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80000"/>
                    <a:lumOff val="20000"/>
                    <a:lumMod val="110000"/>
                    <a:satMod val="105000"/>
                    <a:tint val="67000"/>
                  </a:schemeClr>
                </a:gs>
                <a:gs pos="50000">
                  <a:schemeClr val="accent3">
                    <a:lumMod val="80000"/>
                    <a:lumOff val="20000"/>
                    <a:lumMod val="105000"/>
                    <a:satMod val="103000"/>
                    <a:tint val="73000"/>
                  </a:schemeClr>
                </a:gs>
                <a:gs pos="100000">
                  <a:schemeClr val="accent3">
                    <a:lumMod val="80000"/>
                    <a:lumOff val="20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3">
                  <a:lumMod val="80000"/>
                  <a:lumOff val="20000"/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'Estación-Ac'!$I$20</c:f>
              <c:numCache>
                <c:formatCode>0.00%</c:formatCode>
                <c:ptCount val="1"/>
                <c:pt idx="0">
                  <c:v>5.4781120078258742E-2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E-4261-4B2C-8459-4F4ACEA65318}"/>
            </c:ext>
          </c:extLst>
        </c:ser>
        <c:ser>
          <c:idx val="15"/>
          <c:order val="15"/>
          <c:tx>
            <c:strRef>
              <c:f>'Estación-Ac'!$B$21</c:f>
              <c:strCache>
                <c:ptCount val="1"/>
                <c:pt idx="0">
                  <c:v>VENECIA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80000"/>
                    <a:lumOff val="20000"/>
                    <a:lumMod val="110000"/>
                    <a:satMod val="105000"/>
                    <a:tint val="67000"/>
                  </a:schemeClr>
                </a:gs>
                <a:gs pos="50000">
                  <a:schemeClr val="accent4">
                    <a:lumMod val="80000"/>
                    <a:lumOff val="20000"/>
                    <a:lumMod val="105000"/>
                    <a:satMod val="103000"/>
                    <a:tint val="73000"/>
                  </a:schemeClr>
                </a:gs>
                <a:gs pos="100000">
                  <a:schemeClr val="accent4">
                    <a:lumMod val="80000"/>
                    <a:lumOff val="20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4">
                  <a:lumMod val="80000"/>
                  <a:lumOff val="20000"/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'Estación-Ac'!$I$21</c:f>
              <c:numCache>
                <c:formatCode>0.00%</c:formatCode>
                <c:ptCount val="1"/>
                <c:pt idx="0">
                  <c:v>3.7009863862395041E-2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F-4261-4B2C-8459-4F4ACEA65318}"/>
            </c:ext>
          </c:extLst>
        </c:ser>
        <c:ser>
          <c:idx val="16"/>
          <c:order val="16"/>
          <c:tx>
            <c:strRef>
              <c:f>'Estación-Ac'!$B$22</c:f>
              <c:strCache>
                <c:ptCount val="1"/>
                <c:pt idx="0">
                  <c:v>CENTRO HISTÓRICO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lumMod val="80000"/>
                    <a:lumOff val="20000"/>
                    <a:lumMod val="110000"/>
                    <a:satMod val="105000"/>
                    <a:tint val="67000"/>
                  </a:schemeClr>
                </a:gs>
                <a:gs pos="50000">
                  <a:schemeClr val="accent5">
                    <a:lumMod val="80000"/>
                    <a:lumOff val="20000"/>
                    <a:lumMod val="105000"/>
                    <a:satMod val="103000"/>
                    <a:tint val="73000"/>
                  </a:schemeClr>
                </a:gs>
                <a:gs pos="100000">
                  <a:schemeClr val="accent5">
                    <a:lumMod val="80000"/>
                    <a:lumOff val="20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5">
                  <a:lumMod val="80000"/>
                  <a:lumOff val="20000"/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'Estación-Ac'!$I$22</c:f>
              <c:numCache>
                <c:formatCode>0.00%</c:formatCode>
                <c:ptCount val="1"/>
                <c:pt idx="0">
                  <c:v>3.970000815195239E-2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0-4261-4B2C-8459-4F4ACEA6531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230809088"/>
        <c:axId val="230809480"/>
      </c:barChart>
      <c:valAx>
        <c:axId val="230809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30809088"/>
        <c:crosses val="autoZero"/>
        <c:crossBetween val="between"/>
      </c:valAx>
      <c:catAx>
        <c:axId val="23080908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3080948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3.4502983388320217E-2"/>
          <c:y val="0.17716873224168569"/>
          <c:w val="0.30904250221672791"/>
          <c:h val="0.7199373562422172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sz="1800" b="0" i="0" baseline="0">
                <a:effectLst/>
              </a:rPr>
              <a:t>COMPORTAMIENTO DE LAS EMERGENCIAS POR MES</a:t>
            </a:r>
            <a:endParaRPr lang="es-CO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1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1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21EB-4E65-9BBA-57CBB9E6FB35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2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2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21EB-4E65-9BBA-57CBB9E6FB35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3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3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21EB-4E65-9BBA-57CBB9E6FB35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4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4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21EB-4E65-9BBA-57CBB9E6FB35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5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5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21EB-4E65-9BBA-57CBB9E6FB35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6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6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21EB-4E65-9BBA-57CBB9E6FB35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1">
                      <a:lumMod val="60000"/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1">
                      <a:lumMod val="60000"/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21EB-4E65-9BBA-57CBB9E6FB35}"/>
              </c:ext>
            </c:extLst>
          </c:dPt>
          <c:dPt>
            <c:idx val="7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2">
                      <a:lumMod val="60000"/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2">
                      <a:lumMod val="60000"/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21EB-4E65-9BBA-57CBB9E6FB35}"/>
              </c:ext>
            </c:extLst>
          </c:dPt>
          <c:dPt>
            <c:idx val="8"/>
            <c:bubble3D val="0"/>
            <c:spPr>
              <a:gradFill rotWithShape="1">
                <a:gsLst>
                  <a:gs pos="0">
                    <a:schemeClr val="accent3">
                      <a:lumMod val="60000"/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3">
                      <a:lumMod val="60000"/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3">
                      <a:lumMod val="60000"/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21EB-4E65-9BBA-57CBB9E6FB35}"/>
              </c:ext>
            </c:extLst>
          </c:dPt>
          <c:dPt>
            <c:idx val="9"/>
            <c:bubble3D val="0"/>
            <c:spPr>
              <a:gradFill rotWithShape="1">
                <a:gsLst>
                  <a:gs pos="0">
                    <a:schemeClr val="accent4">
                      <a:lumMod val="60000"/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4">
                      <a:lumMod val="60000"/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4">
                      <a:lumMod val="60000"/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21EB-4E65-9BBA-57CBB9E6FB35}"/>
              </c:ext>
            </c:extLst>
          </c:dPt>
          <c:dPt>
            <c:idx val="10"/>
            <c:bubble3D val="0"/>
            <c:spPr>
              <a:gradFill rotWithShape="1">
                <a:gsLst>
                  <a:gs pos="0">
                    <a:schemeClr val="accent5">
                      <a:lumMod val="60000"/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5">
                      <a:lumMod val="60000"/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5">
                      <a:lumMod val="60000"/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5-21EB-4E65-9BBA-57CBB9E6FB35}"/>
              </c:ext>
            </c:extLst>
          </c:dPt>
          <c:dPt>
            <c:idx val="11"/>
            <c:bubble3D val="0"/>
            <c:spPr>
              <a:gradFill rotWithShape="1">
                <a:gsLst>
                  <a:gs pos="0">
                    <a:schemeClr val="accent6">
                      <a:lumMod val="60000"/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6">
                      <a:lumMod val="60000"/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6">
                      <a:lumMod val="60000"/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7-21EB-4E65-9BBA-57CBB9E6FB3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>
                  <a:solidFill>
                    <a:schemeClr val="tx1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'Mes-Ac'!$B$6:$B$17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'Mes-Ac'!$I$6:$I$17</c:f>
              <c:numCache>
                <c:formatCode>0.00%</c:formatCode>
                <c:ptCount val="12"/>
                <c:pt idx="0">
                  <c:v>0.22458628841607564</c:v>
                </c:pt>
                <c:pt idx="1">
                  <c:v>0.23616206081356486</c:v>
                </c:pt>
                <c:pt idx="2">
                  <c:v>0.27390560039129369</c:v>
                </c:pt>
                <c:pt idx="3">
                  <c:v>0.26534605037906578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22A-4C7B-AC5C-588736DFC8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5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/>
    <cs:fillRef idx="2">
      <cs:styleClr val="auto"/>
    </cs:fillRef>
    <cs:effectRef idx="1"/>
    <cs:fontRef idx="minor">
      <a:schemeClr val="dk1"/>
    </cs:fontRef>
    <cs:spPr/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1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65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/>
    <cs:fillRef idx="2">
      <cs:styleClr val="auto"/>
    </cs:fillRef>
    <cs:effectRef idx="1"/>
    <cs:fontRef idx="minor">
      <a:schemeClr val="dk1"/>
    </cs:fontRef>
    <cs:spPr/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1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65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/>
    <cs:fillRef idx="2">
      <cs:styleClr val="auto"/>
    </cs:fillRef>
    <cs:effectRef idx="1"/>
    <cs:fontRef idx="minor">
      <a:schemeClr val="dk1"/>
    </cs:fontRef>
    <cs:spPr/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416677</xdr:colOff>
      <xdr:row>4</xdr:row>
      <xdr:rowOff>94330</xdr:rowOff>
    </xdr:from>
    <xdr:to>
      <xdr:col>13</xdr:col>
      <xdr:colOff>133351</xdr:colOff>
      <xdr:row>7</xdr:row>
      <xdr:rowOff>161926</xdr:rowOff>
    </xdr:to>
    <xdr:sp macro="" textlink="">
      <xdr:nvSpPr>
        <xdr:cNvPr id="4" name="Mensaje de bienvenida">
          <a:extLst>
            <a:ext uri="{FF2B5EF4-FFF2-40B4-BE49-F238E27FC236}">
              <a16:creationId xmlns="" xmlns:a16="http://schemas.microsoft.com/office/drawing/2014/main" id="{3EED2557-AE7A-42CC-A042-1347D2984630}"/>
            </a:ext>
          </a:extLst>
        </xdr:cNvPr>
        <xdr:cNvSpPr txBox="1"/>
      </xdr:nvSpPr>
      <xdr:spPr>
        <a:xfrm>
          <a:off x="416677" y="1008730"/>
          <a:ext cx="6193674" cy="75339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eaLnBrk="1" fontAlgn="auto" latinLnBrk="0" hangingPunct="1"/>
          <a:r>
            <a:rPr lang="en-US" sz="4800" b="1" i="0" baseline="0">
              <a:solidFill>
                <a:schemeClr val="bg1"/>
              </a:solidFill>
              <a:effectLst/>
              <a:latin typeface="Segoe UI Light" pitchFamily="34" charset="0"/>
              <a:ea typeface="Segoe UI" pitchFamily="34" charset="0"/>
              <a:cs typeface="Segoe UI" pitchFamily="34" charset="0"/>
            </a:rPr>
            <a:t>Boletín Estadístico 2019</a:t>
          </a:r>
        </a:p>
      </xdr:txBody>
    </xdr:sp>
    <xdr:clientData/>
  </xdr:twoCellAnchor>
  <xdr:twoCellAnchor editAs="oneCell">
    <xdr:from>
      <xdr:col>17</xdr:col>
      <xdr:colOff>457199</xdr:colOff>
      <xdr:row>0</xdr:row>
      <xdr:rowOff>47625</xdr:rowOff>
    </xdr:from>
    <xdr:to>
      <xdr:col>22</xdr:col>
      <xdr:colOff>32474</xdr:colOff>
      <xdr:row>4</xdr:row>
      <xdr:rowOff>85724</xdr:rowOff>
    </xdr:to>
    <xdr:pic>
      <xdr:nvPicPr>
        <xdr:cNvPr id="10" name="Imagen 9">
          <a:extLst>
            <a:ext uri="{FF2B5EF4-FFF2-40B4-BE49-F238E27FC236}">
              <a16:creationId xmlns="" xmlns:a16="http://schemas.microsoft.com/office/drawing/2014/main" id="{1CBA2059-FD3E-4E4B-B5AA-E8E5C533A7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86799" y="47625"/>
          <a:ext cx="2147025" cy="952499"/>
        </a:xfrm>
        <a:prstGeom prst="rect">
          <a:avLst/>
        </a:prstGeom>
      </xdr:spPr>
    </xdr:pic>
    <xdr:clientData/>
  </xdr:twoCellAnchor>
  <xdr:twoCellAnchor editAs="oneCell">
    <xdr:from>
      <xdr:col>0</xdr:col>
      <xdr:colOff>304800</xdr:colOff>
      <xdr:row>0</xdr:row>
      <xdr:rowOff>57150</xdr:rowOff>
    </xdr:from>
    <xdr:to>
      <xdr:col>8</xdr:col>
      <xdr:colOff>171450</xdr:colOff>
      <xdr:row>4</xdr:row>
      <xdr:rowOff>95250</xdr:rowOff>
    </xdr:to>
    <xdr:pic>
      <xdr:nvPicPr>
        <xdr:cNvPr id="12" name="Imagen 11">
          <a:extLst>
            <a:ext uri="{FF2B5EF4-FFF2-40B4-BE49-F238E27FC236}">
              <a16:creationId xmlns="" xmlns:a16="http://schemas.microsoft.com/office/drawing/2014/main" id="{A381B700-FA86-41A3-8FC3-DAD9FAF7F3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0" y="57150"/>
          <a:ext cx="3771900" cy="952500"/>
        </a:xfrm>
        <a:prstGeom prst="rect">
          <a:avLst/>
        </a:prstGeom>
      </xdr:spPr>
    </xdr:pic>
    <xdr:clientData/>
  </xdr:twoCellAnchor>
  <xdr:twoCellAnchor>
    <xdr:from>
      <xdr:col>0</xdr:col>
      <xdr:colOff>295276</xdr:colOff>
      <xdr:row>0</xdr:row>
      <xdr:rowOff>152400</xdr:rowOff>
    </xdr:from>
    <xdr:to>
      <xdr:col>0</xdr:col>
      <xdr:colOff>304800</xdr:colOff>
      <xdr:row>16</xdr:row>
      <xdr:rowOff>9525</xdr:rowOff>
    </xdr:to>
    <xdr:cxnSp macro="">
      <xdr:nvCxnSpPr>
        <xdr:cNvPr id="16" name="Conector recto 15">
          <a:extLst>
            <a:ext uri="{FF2B5EF4-FFF2-40B4-BE49-F238E27FC236}">
              <a16:creationId xmlns="" xmlns:a16="http://schemas.microsoft.com/office/drawing/2014/main" id="{CB6F47FC-9826-40E7-8533-C43A0F257703}"/>
            </a:ext>
          </a:extLst>
        </xdr:cNvPr>
        <xdr:cNvCxnSpPr/>
      </xdr:nvCxnSpPr>
      <xdr:spPr>
        <a:xfrm>
          <a:off x="295276" y="152400"/>
          <a:ext cx="9524" cy="3914775"/>
        </a:xfrm>
        <a:prstGeom prst="line">
          <a:avLst/>
        </a:prstGeom>
        <a:ln w="25400"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15875</xdr:colOff>
      <xdr:row>5</xdr:row>
      <xdr:rowOff>9523</xdr:rowOff>
    </xdr:from>
    <xdr:to>
      <xdr:col>14</xdr:col>
      <xdr:colOff>809626</xdr:colOff>
      <xdr:row>27</xdr:row>
      <xdr:rowOff>387349</xdr:rowOff>
    </xdr:to>
    <xdr:graphicFrame macro="">
      <xdr:nvGraphicFramePr>
        <xdr:cNvPr id="4" name="Gráfico 3">
          <a:extLst>
            <a:ext uri="{FF2B5EF4-FFF2-40B4-BE49-F238E27FC236}">
              <a16:creationId xmlns="" xmlns:a16="http://schemas.microsoft.com/office/drawing/2014/main" id="{11BC1D23-AC78-48E1-B8DF-5281EF0B08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15875</xdr:colOff>
      <xdr:row>5</xdr:row>
      <xdr:rowOff>15876</xdr:rowOff>
    </xdr:from>
    <xdr:to>
      <xdr:col>14</xdr:col>
      <xdr:colOff>777874</xdr:colOff>
      <xdr:row>23</xdr:row>
      <xdr:rowOff>381000</xdr:rowOff>
    </xdr:to>
    <xdr:graphicFrame macro="">
      <xdr:nvGraphicFramePr>
        <xdr:cNvPr id="3" name="Gráfico 2">
          <a:extLst>
            <a:ext uri="{FF2B5EF4-FFF2-40B4-BE49-F238E27FC236}">
              <a16:creationId xmlns="" xmlns:a16="http://schemas.microsoft.com/office/drawing/2014/main" id="{2D251717-C940-4886-8C39-9B36CC1229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15875</xdr:colOff>
      <xdr:row>5</xdr:row>
      <xdr:rowOff>15875</xdr:rowOff>
    </xdr:from>
    <xdr:to>
      <xdr:col>14</xdr:col>
      <xdr:colOff>809626</xdr:colOff>
      <xdr:row>27</xdr:row>
      <xdr:rowOff>381000</xdr:rowOff>
    </xdr:to>
    <xdr:graphicFrame macro="">
      <xdr:nvGraphicFramePr>
        <xdr:cNvPr id="4" name="Gráfico 3">
          <a:extLst>
            <a:ext uri="{FF2B5EF4-FFF2-40B4-BE49-F238E27FC236}">
              <a16:creationId xmlns="" xmlns:a16="http://schemas.microsoft.com/office/drawing/2014/main" id="{B338D106-1B7B-4E09-BA35-099BD9BC84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15875</xdr:colOff>
      <xdr:row>5</xdr:row>
      <xdr:rowOff>15875</xdr:rowOff>
    </xdr:from>
    <xdr:to>
      <xdr:col>14</xdr:col>
      <xdr:colOff>777874</xdr:colOff>
      <xdr:row>23</xdr:row>
      <xdr:rowOff>380999</xdr:rowOff>
    </xdr:to>
    <xdr:graphicFrame macro="">
      <xdr:nvGraphicFramePr>
        <xdr:cNvPr id="7" name="Gráfico 6">
          <a:extLst>
            <a:ext uri="{FF2B5EF4-FFF2-40B4-BE49-F238E27FC236}">
              <a16:creationId xmlns="" xmlns:a16="http://schemas.microsoft.com/office/drawing/2014/main" id="{A7648E38-ED1A-466F-95B1-0C0C2C99A6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23811</xdr:colOff>
      <xdr:row>5</xdr:row>
      <xdr:rowOff>17462</xdr:rowOff>
    </xdr:from>
    <xdr:to>
      <xdr:col>14</xdr:col>
      <xdr:colOff>777874</xdr:colOff>
      <xdr:row>18</xdr:row>
      <xdr:rowOff>381000</xdr:rowOff>
    </xdr:to>
    <xdr:graphicFrame macro="">
      <xdr:nvGraphicFramePr>
        <xdr:cNvPr id="5" name="Gráfico 4">
          <a:extLst>
            <a:ext uri="{FF2B5EF4-FFF2-40B4-BE49-F238E27FC236}">
              <a16:creationId xmlns="" xmlns:a16="http://schemas.microsoft.com/office/drawing/2014/main" id="{FE50DE5A-EE61-488E-8CC0-9CDEADDF84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M28"/>
  <sheetViews>
    <sheetView showGridLines="0" tabSelected="1" zoomScaleNormal="100" workbookViewId="0">
      <selection activeCell="C12" sqref="C12:M12"/>
    </sheetView>
  </sheetViews>
  <sheetFormatPr baseColWidth="10" defaultColWidth="8.85546875" defaultRowHeight="15" x14ac:dyDescent="0.25"/>
  <cols>
    <col min="1" max="1" width="7.7109375" style="25" customWidth="1"/>
    <col min="2" max="2" width="4.5703125" style="25" customWidth="1"/>
    <col min="3" max="25" width="7.7109375" style="25" customWidth="1"/>
    <col min="26" max="26" width="9.7109375" style="25" customWidth="1"/>
    <col min="27" max="16384" width="8.85546875" style="25"/>
  </cols>
  <sheetData>
    <row r="1" spans="3:13" ht="18" customHeight="1" x14ac:dyDescent="0.25"/>
    <row r="2" spans="3:13" ht="18" customHeight="1" x14ac:dyDescent="0.25"/>
    <row r="3" spans="3:13" ht="18" customHeight="1" x14ac:dyDescent="0.25"/>
    <row r="4" spans="3:13" ht="18" customHeight="1" x14ac:dyDescent="0.25"/>
    <row r="5" spans="3:13" ht="18" customHeight="1" x14ac:dyDescent="0.25"/>
    <row r="6" spans="3:13" ht="18" customHeight="1" x14ac:dyDescent="0.25"/>
    <row r="7" spans="3:13" ht="18" customHeight="1" x14ac:dyDescent="0.25"/>
    <row r="8" spans="3:13" ht="18" customHeight="1" x14ac:dyDescent="0.25"/>
    <row r="9" spans="3:13" ht="22.5" customHeight="1" x14ac:dyDescent="0.5">
      <c r="C9" s="47" t="s">
        <v>110</v>
      </c>
      <c r="D9" s="47"/>
      <c r="E9" s="47"/>
      <c r="F9" s="47"/>
      <c r="G9" s="47"/>
      <c r="H9" s="47"/>
      <c r="I9" s="47"/>
      <c r="J9" s="47"/>
      <c r="K9" s="47"/>
      <c r="L9" s="47"/>
      <c r="M9" s="47"/>
    </row>
    <row r="10" spans="3:13" ht="22.5" customHeight="1" x14ac:dyDescent="0.5">
      <c r="C10" s="47" t="s">
        <v>111</v>
      </c>
      <c r="D10" s="47"/>
      <c r="E10" s="47"/>
      <c r="F10" s="47"/>
      <c r="G10" s="47"/>
      <c r="H10" s="47"/>
      <c r="I10" s="47"/>
      <c r="J10" s="47"/>
      <c r="K10" s="47"/>
      <c r="L10" s="47"/>
      <c r="M10" s="47"/>
    </row>
    <row r="11" spans="3:13" ht="22.5" customHeight="1" x14ac:dyDescent="0.5">
      <c r="C11" s="47" t="s">
        <v>112</v>
      </c>
      <c r="D11" s="47"/>
      <c r="E11" s="47"/>
      <c r="F11" s="47"/>
      <c r="G11" s="47"/>
      <c r="H11" s="47"/>
      <c r="I11" s="47"/>
      <c r="J11" s="47"/>
      <c r="K11" s="47"/>
      <c r="L11" s="47"/>
      <c r="M11" s="47"/>
    </row>
    <row r="12" spans="3:13" ht="22.5" customHeight="1" x14ac:dyDescent="0.5">
      <c r="C12" s="47" t="s">
        <v>95</v>
      </c>
      <c r="D12" s="47"/>
      <c r="E12" s="47"/>
      <c r="F12" s="47"/>
      <c r="G12" s="47"/>
      <c r="H12" s="47"/>
      <c r="I12" s="47"/>
      <c r="J12" s="47"/>
      <c r="K12" s="47"/>
      <c r="L12" s="47"/>
      <c r="M12" s="47"/>
    </row>
    <row r="13" spans="3:13" ht="22.5" customHeight="1" x14ac:dyDescent="0.5">
      <c r="C13" s="47" t="s">
        <v>96</v>
      </c>
      <c r="D13" s="47"/>
      <c r="E13" s="47"/>
      <c r="F13" s="47"/>
      <c r="G13" s="47"/>
      <c r="H13" s="47"/>
      <c r="I13" s="47"/>
      <c r="J13" s="47"/>
      <c r="K13" s="47"/>
      <c r="L13" s="47"/>
      <c r="M13" s="47"/>
    </row>
    <row r="14" spans="3:13" ht="22.5" customHeight="1" x14ac:dyDescent="0.5">
      <c r="C14" s="47" t="s">
        <v>97</v>
      </c>
      <c r="D14" s="47"/>
      <c r="E14" s="47"/>
      <c r="F14" s="47"/>
      <c r="G14" s="47"/>
      <c r="H14" s="47"/>
      <c r="I14" s="47"/>
      <c r="J14" s="47"/>
      <c r="K14" s="47"/>
      <c r="L14" s="47"/>
      <c r="M14" s="47"/>
    </row>
    <row r="15" spans="3:13" ht="22.5" customHeight="1" x14ac:dyDescent="0.5">
      <c r="C15" s="47" t="s">
        <v>98</v>
      </c>
      <c r="D15" s="47"/>
      <c r="E15" s="47"/>
      <c r="F15" s="47"/>
      <c r="G15" s="47"/>
      <c r="H15" s="47"/>
      <c r="I15" s="47"/>
      <c r="J15" s="47"/>
      <c r="K15" s="47"/>
      <c r="L15" s="47"/>
      <c r="M15" s="47"/>
    </row>
    <row r="16" spans="3:13" ht="18" customHeight="1" x14ac:dyDescent="0.25"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</row>
    <row r="17" spans="3:13" ht="18" customHeight="1" x14ac:dyDescent="0.25">
      <c r="C17" s="26"/>
      <c r="D17" s="27"/>
      <c r="E17" s="26"/>
      <c r="F17" s="26"/>
      <c r="G17" s="26"/>
      <c r="H17" s="26"/>
      <c r="I17" s="26"/>
      <c r="J17" s="26"/>
      <c r="K17" s="26"/>
      <c r="L17" s="26"/>
      <c r="M17" s="26"/>
    </row>
    <row r="18" spans="3:13" ht="18" customHeight="1" x14ac:dyDescent="0.25"/>
    <row r="19" spans="3:13" ht="18" customHeight="1" x14ac:dyDescent="0.25"/>
    <row r="20" spans="3:13" ht="18" customHeight="1" x14ac:dyDescent="0.25"/>
    <row r="21" spans="3:13" ht="18" customHeight="1" x14ac:dyDescent="0.25"/>
    <row r="22" spans="3:13" ht="18" customHeight="1" x14ac:dyDescent="0.25"/>
    <row r="23" spans="3:13" ht="18" customHeight="1" x14ac:dyDescent="0.25"/>
    <row r="24" spans="3:13" ht="18" customHeight="1" x14ac:dyDescent="0.25"/>
    <row r="25" spans="3:13" ht="18" customHeight="1" x14ac:dyDescent="0.25"/>
    <row r="26" spans="3:13" ht="18" customHeight="1" x14ac:dyDescent="0.25"/>
    <row r="27" spans="3:13" ht="18" customHeight="1" x14ac:dyDescent="0.25"/>
    <row r="28" spans="3:13" ht="18" customHeight="1" x14ac:dyDescent="0.25"/>
  </sheetData>
  <sheetProtection formatCells="0" formatColumns="0" formatRows="0" insertColumns="0" insertRows="0" insertHyperlinks="0" deleteColumns="0" deleteRows="0" sort="0" autoFilter="0" pivotTables="0"/>
  <mergeCells count="7">
    <mergeCell ref="C10:M10"/>
    <mergeCell ref="C9:M9"/>
    <mergeCell ref="C14:M14"/>
    <mergeCell ref="C15:M15"/>
    <mergeCell ref="C13:M13"/>
    <mergeCell ref="C12:M12"/>
    <mergeCell ref="C11:M11"/>
  </mergeCells>
  <hyperlinks>
    <hyperlink ref="C9:L9" location="'Incidentes-M'!A1" display="Consolidado de Incidentes Atendidos - Mes"/>
    <hyperlink ref="C10:L10" location="'Incendios-M'!A1" display="Consolidado de Incendios Atendidos - Mes"/>
    <hyperlink ref="C11:L11" location="'Estación-M'!A1" display="Consolidado de Incidentes por Estación - Mes"/>
    <hyperlink ref="C12:L12" location="'Incidentes-Ac'!A1" display="Consolidado de Incidentes - Acumulado 2017"/>
    <hyperlink ref="C13:L13" location="'Incendios-Ac'!A1" display="Consolidado de Incendios - Acumulado 2017"/>
    <hyperlink ref="C14:L14" location="'Estación-Ac'!A1" display="Consolidado de Incidentes por Estación - Acumulado 2017"/>
    <hyperlink ref="C15:L15" location="'Mes-Ac'!A1" display="Consolidado de Incidentes por Mes - Acumulado 2017"/>
  </hyperlinks>
  <pageMargins left="0.7" right="0.7" top="0.75" bottom="0.75" header="0.3" footer="0.3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6"/>
  <sheetViews>
    <sheetView view="pageLayout" zoomScale="60" zoomScaleNormal="100" zoomScalePageLayoutView="60" workbookViewId="0">
      <selection activeCell="J29" sqref="J29"/>
    </sheetView>
  </sheetViews>
  <sheetFormatPr baseColWidth="10" defaultRowHeight="14.25" x14ac:dyDescent="0.2"/>
  <cols>
    <col min="1" max="1" width="5.140625" style="2" customWidth="1"/>
    <col min="2" max="2" width="30.140625" style="2" bestFit="1" customWidth="1"/>
    <col min="3" max="6" width="16.85546875" style="1" customWidth="1"/>
    <col min="7" max="7" width="21.5703125" style="1" customWidth="1"/>
    <col min="8" max="8" width="11.42578125" style="2"/>
    <col min="9" max="9" width="18.42578125" style="2" customWidth="1"/>
    <col min="10" max="10" width="16.140625" style="2" customWidth="1"/>
    <col min="11" max="14" width="16.85546875" style="2" customWidth="1"/>
    <col min="15" max="15" width="11.7109375" style="2" customWidth="1"/>
    <col min="16" max="16384" width="11.42578125" style="2"/>
  </cols>
  <sheetData>
    <row r="1" spans="1:16" ht="20.25" customHeight="1" x14ac:dyDescent="0.2">
      <c r="A1" s="48" t="s">
        <v>113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15"/>
    </row>
    <row r="2" spans="1:16" ht="49.5" customHeight="1" x14ac:dyDescent="0.2">
      <c r="A2" s="62" t="s">
        <v>48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15"/>
    </row>
    <row r="3" spans="1:16" ht="23.25" customHeight="1" x14ac:dyDescent="0.2">
      <c r="A3" s="49" t="s">
        <v>0</v>
      </c>
      <c r="B3" s="50"/>
      <c r="C3" s="55" t="s">
        <v>7</v>
      </c>
      <c r="D3" s="55"/>
      <c r="E3" s="55"/>
      <c r="F3" s="55"/>
      <c r="G3" s="30"/>
      <c r="H3" s="56" t="s">
        <v>8</v>
      </c>
      <c r="I3" s="55" t="s">
        <v>9</v>
      </c>
      <c r="J3" s="55" t="s">
        <v>10</v>
      </c>
      <c r="K3" s="55" t="s">
        <v>114</v>
      </c>
      <c r="L3" s="55"/>
      <c r="M3" s="55"/>
      <c r="N3" s="55"/>
      <c r="O3" s="61">
        <f>J27</f>
        <v>6.2847222222222228E-3</v>
      </c>
      <c r="P3" s="15"/>
    </row>
    <row r="4" spans="1:16" ht="23.25" customHeight="1" x14ac:dyDescent="0.2">
      <c r="A4" s="51"/>
      <c r="B4" s="52"/>
      <c r="C4" s="55" t="s">
        <v>6</v>
      </c>
      <c r="D4" s="55"/>
      <c r="E4" s="55"/>
      <c r="F4" s="55"/>
      <c r="G4" s="55"/>
      <c r="H4" s="56"/>
      <c r="I4" s="55"/>
      <c r="J4" s="55"/>
      <c r="K4" s="55"/>
      <c r="L4" s="55"/>
      <c r="M4" s="55"/>
      <c r="N4" s="55"/>
      <c r="O4" s="61"/>
      <c r="P4" s="15"/>
    </row>
    <row r="5" spans="1:16" ht="28.5" x14ac:dyDescent="0.2">
      <c r="A5" s="53"/>
      <c r="B5" s="54"/>
      <c r="C5" s="6" t="s">
        <v>1</v>
      </c>
      <c r="D5" s="6" t="s">
        <v>2</v>
      </c>
      <c r="E5" s="6" t="s">
        <v>3</v>
      </c>
      <c r="F5" s="6" t="s">
        <v>4</v>
      </c>
      <c r="G5" s="12" t="s">
        <v>5</v>
      </c>
      <c r="H5" s="56"/>
      <c r="I5" s="55"/>
      <c r="J5" s="55"/>
      <c r="K5" s="55"/>
      <c r="L5" s="55"/>
      <c r="M5" s="55"/>
      <c r="N5" s="55"/>
      <c r="O5" s="61"/>
      <c r="P5" s="15"/>
    </row>
    <row r="6" spans="1:16" s="5" customFormat="1" ht="20.25" customHeight="1" x14ac:dyDescent="0.2">
      <c r="A6" s="13">
        <v>1</v>
      </c>
      <c r="B6" s="16" t="s">
        <v>11</v>
      </c>
      <c r="C6" s="3">
        <v>8</v>
      </c>
      <c r="D6" s="3">
        <v>15</v>
      </c>
      <c r="E6" s="3">
        <v>0</v>
      </c>
      <c r="F6" s="3">
        <v>14</v>
      </c>
      <c r="G6" s="3">
        <v>200</v>
      </c>
      <c r="H6" s="4">
        <f>SUM(C6:G6)</f>
        <v>237</v>
      </c>
      <c r="I6" s="28">
        <f>H6/$H$27</f>
        <v>7.2811059907834097E-2</v>
      </c>
      <c r="J6" s="37">
        <v>6.8333958958958956E-3</v>
      </c>
      <c r="O6" s="7"/>
      <c r="P6" s="15"/>
    </row>
    <row r="7" spans="1:16" s="5" customFormat="1" ht="20.25" customHeight="1" x14ac:dyDescent="0.2">
      <c r="A7" s="13">
        <v>2</v>
      </c>
      <c r="B7" s="16" t="s">
        <v>12</v>
      </c>
      <c r="C7" s="3">
        <v>5</v>
      </c>
      <c r="D7" s="3">
        <v>9</v>
      </c>
      <c r="E7" s="3">
        <v>0</v>
      </c>
      <c r="F7" s="3">
        <v>13</v>
      </c>
      <c r="G7" s="3">
        <v>196</v>
      </c>
      <c r="H7" s="4">
        <f t="shared" ref="H7:H26" si="0">SUM(C7:G7)</f>
        <v>223</v>
      </c>
      <c r="I7" s="28">
        <f t="shared" ref="I7:I26" si="1">H7/$H$27</f>
        <v>6.8509984639016891E-2</v>
      </c>
      <c r="J7" s="37">
        <v>4.4800240054869694E-3</v>
      </c>
      <c r="O7" s="8"/>
      <c r="P7" s="15"/>
    </row>
    <row r="8" spans="1:16" s="5" customFormat="1" ht="20.25" customHeight="1" x14ac:dyDescent="0.2">
      <c r="A8" s="13">
        <v>3</v>
      </c>
      <c r="B8" s="16" t="s">
        <v>13</v>
      </c>
      <c r="C8" s="3">
        <v>2</v>
      </c>
      <c r="D8" s="3">
        <v>5</v>
      </c>
      <c r="E8" s="3">
        <v>0</v>
      </c>
      <c r="F8" s="3">
        <v>6</v>
      </c>
      <c r="G8" s="3">
        <v>137</v>
      </c>
      <c r="H8" s="4">
        <f t="shared" si="0"/>
        <v>150</v>
      </c>
      <c r="I8" s="28">
        <f t="shared" si="1"/>
        <v>4.6082949308755762E-2</v>
      </c>
      <c r="J8" s="37">
        <v>5.4581404320987658E-3</v>
      </c>
      <c r="O8" s="8"/>
      <c r="P8" s="15"/>
    </row>
    <row r="9" spans="1:16" s="5" customFormat="1" ht="20.25" customHeight="1" x14ac:dyDescent="0.2">
      <c r="A9" s="13">
        <v>4</v>
      </c>
      <c r="B9" s="16" t="s">
        <v>14</v>
      </c>
      <c r="C9" s="3">
        <v>6</v>
      </c>
      <c r="D9" s="3">
        <v>16</v>
      </c>
      <c r="E9" s="3">
        <v>0</v>
      </c>
      <c r="F9" s="3">
        <v>9</v>
      </c>
      <c r="G9" s="3">
        <v>163</v>
      </c>
      <c r="H9" s="4">
        <f t="shared" si="0"/>
        <v>194</v>
      </c>
      <c r="I9" s="28">
        <f t="shared" si="1"/>
        <v>5.9600614439324115E-2</v>
      </c>
      <c r="J9" s="37">
        <v>5.8466880341880344E-3</v>
      </c>
      <c r="O9" s="8"/>
      <c r="P9" s="15"/>
    </row>
    <row r="10" spans="1:16" s="5" customFormat="1" ht="20.25" customHeight="1" x14ac:dyDescent="0.2">
      <c r="A10" s="13">
        <v>5</v>
      </c>
      <c r="B10" s="16" t="s">
        <v>15</v>
      </c>
      <c r="C10" s="3">
        <v>6</v>
      </c>
      <c r="D10" s="3">
        <v>11</v>
      </c>
      <c r="E10" s="3">
        <v>0</v>
      </c>
      <c r="F10" s="3">
        <v>8</v>
      </c>
      <c r="G10" s="3">
        <v>100</v>
      </c>
      <c r="H10" s="4">
        <f t="shared" si="0"/>
        <v>125</v>
      </c>
      <c r="I10" s="28">
        <f t="shared" si="1"/>
        <v>3.840245775729647E-2</v>
      </c>
      <c r="J10" s="37">
        <v>5.6644570707070708E-3</v>
      </c>
      <c r="O10" s="8"/>
      <c r="P10" s="15"/>
    </row>
    <row r="11" spans="1:16" s="5" customFormat="1" ht="20.25" customHeight="1" x14ac:dyDescent="0.2">
      <c r="A11" s="13">
        <v>6</v>
      </c>
      <c r="B11" s="16" t="s">
        <v>16</v>
      </c>
      <c r="C11" s="3">
        <v>2</v>
      </c>
      <c r="D11" s="3">
        <v>2</v>
      </c>
      <c r="E11" s="3">
        <v>0</v>
      </c>
      <c r="F11" s="3">
        <v>1</v>
      </c>
      <c r="G11" s="3">
        <v>67</v>
      </c>
      <c r="H11" s="4">
        <f t="shared" si="0"/>
        <v>72</v>
      </c>
      <c r="I11" s="28">
        <f t="shared" si="1"/>
        <v>2.2119815668202765E-2</v>
      </c>
      <c r="J11" s="37">
        <v>4.8611111111111103E-3</v>
      </c>
      <c r="O11" s="8"/>
      <c r="P11" s="15"/>
    </row>
    <row r="12" spans="1:16" s="5" customFormat="1" ht="20.25" customHeight="1" x14ac:dyDescent="0.2">
      <c r="A12" s="13">
        <v>7</v>
      </c>
      <c r="B12" s="16" t="s">
        <v>17</v>
      </c>
      <c r="C12" s="3">
        <v>4</v>
      </c>
      <c r="D12" s="3">
        <v>17</v>
      </c>
      <c r="E12" s="3">
        <v>0</v>
      </c>
      <c r="F12" s="3">
        <v>2</v>
      </c>
      <c r="G12" s="3">
        <v>143</v>
      </c>
      <c r="H12" s="4">
        <f t="shared" si="0"/>
        <v>166</v>
      </c>
      <c r="I12" s="28">
        <f t="shared" si="1"/>
        <v>5.099846390168971E-2</v>
      </c>
      <c r="J12" s="37">
        <v>7.6352062289562284E-3</v>
      </c>
      <c r="O12" s="8"/>
      <c r="P12" s="15"/>
    </row>
    <row r="13" spans="1:16" s="5" customFormat="1" ht="20.25" customHeight="1" x14ac:dyDescent="0.2">
      <c r="A13" s="13">
        <v>8</v>
      </c>
      <c r="B13" s="16" t="s">
        <v>18</v>
      </c>
      <c r="C13" s="3">
        <v>11</v>
      </c>
      <c r="D13" s="3">
        <v>27</v>
      </c>
      <c r="E13" s="3">
        <v>0</v>
      </c>
      <c r="F13" s="3">
        <v>6</v>
      </c>
      <c r="G13" s="3">
        <v>224</v>
      </c>
      <c r="H13" s="4">
        <f t="shared" si="0"/>
        <v>268</v>
      </c>
      <c r="I13" s="28">
        <f t="shared" si="1"/>
        <v>8.2334869431643629E-2</v>
      </c>
      <c r="J13" s="37">
        <v>6.7747790404040394E-3</v>
      </c>
      <c r="O13" s="8"/>
      <c r="P13" s="15"/>
    </row>
    <row r="14" spans="1:16" s="5" customFormat="1" ht="20.25" customHeight="1" x14ac:dyDescent="0.2">
      <c r="A14" s="13">
        <v>9</v>
      </c>
      <c r="B14" s="16" t="s">
        <v>19</v>
      </c>
      <c r="C14" s="3">
        <v>5</v>
      </c>
      <c r="D14" s="3">
        <v>18</v>
      </c>
      <c r="E14" s="3">
        <v>0</v>
      </c>
      <c r="F14" s="3">
        <v>10</v>
      </c>
      <c r="G14" s="3">
        <v>192</v>
      </c>
      <c r="H14" s="4">
        <f t="shared" si="0"/>
        <v>225</v>
      </c>
      <c r="I14" s="28">
        <f t="shared" si="1"/>
        <v>6.9124423963133647E-2</v>
      </c>
      <c r="J14" s="37">
        <v>5.5934343434343413E-3</v>
      </c>
      <c r="O14" s="8"/>
      <c r="P14" s="15"/>
    </row>
    <row r="15" spans="1:16" s="5" customFormat="1" ht="20.25" customHeight="1" x14ac:dyDescent="0.2">
      <c r="A15" s="13">
        <v>10</v>
      </c>
      <c r="B15" s="16" t="s">
        <v>20</v>
      </c>
      <c r="C15" s="3">
        <v>10</v>
      </c>
      <c r="D15" s="3">
        <v>15</v>
      </c>
      <c r="E15" s="3">
        <v>0</v>
      </c>
      <c r="F15" s="3">
        <v>12</v>
      </c>
      <c r="G15" s="3">
        <v>244</v>
      </c>
      <c r="H15" s="4">
        <f t="shared" si="0"/>
        <v>281</v>
      </c>
      <c r="I15" s="28">
        <f t="shared" si="1"/>
        <v>8.6328725038402457E-2</v>
      </c>
      <c r="J15" s="37">
        <v>5.5083208208208225E-3</v>
      </c>
      <c r="O15" s="8"/>
      <c r="P15" s="15"/>
    </row>
    <row r="16" spans="1:16" s="5" customFormat="1" ht="20.25" customHeight="1" x14ac:dyDescent="0.2">
      <c r="A16" s="13">
        <v>11</v>
      </c>
      <c r="B16" s="16" t="s">
        <v>21</v>
      </c>
      <c r="C16" s="3">
        <v>10</v>
      </c>
      <c r="D16" s="3">
        <v>27</v>
      </c>
      <c r="E16" s="3">
        <v>0</v>
      </c>
      <c r="F16" s="3">
        <v>19</v>
      </c>
      <c r="G16" s="3">
        <v>345</v>
      </c>
      <c r="H16" s="4">
        <f t="shared" si="0"/>
        <v>401</v>
      </c>
      <c r="I16" s="28">
        <f t="shared" si="1"/>
        <v>0.12319508448540707</v>
      </c>
      <c r="J16" s="37">
        <v>6.5027695105820084E-3</v>
      </c>
      <c r="O16" s="8"/>
      <c r="P16" s="15"/>
    </row>
    <row r="17" spans="1:16" s="5" customFormat="1" ht="20.25" customHeight="1" x14ac:dyDescent="0.2">
      <c r="A17" s="13">
        <v>12</v>
      </c>
      <c r="B17" s="16" t="s">
        <v>22</v>
      </c>
      <c r="C17" s="3">
        <v>6</v>
      </c>
      <c r="D17" s="3">
        <v>13</v>
      </c>
      <c r="E17" s="3">
        <v>0</v>
      </c>
      <c r="F17" s="3">
        <v>0</v>
      </c>
      <c r="G17" s="3">
        <v>59</v>
      </c>
      <c r="H17" s="4">
        <f t="shared" si="0"/>
        <v>78</v>
      </c>
      <c r="I17" s="28">
        <f t="shared" si="1"/>
        <v>2.3963133640552997E-2</v>
      </c>
      <c r="J17" s="37">
        <v>5.1827485380116951E-3</v>
      </c>
      <c r="O17" s="8"/>
      <c r="P17" s="15"/>
    </row>
    <row r="18" spans="1:16" s="5" customFormat="1" ht="20.25" customHeight="1" x14ac:dyDescent="0.2">
      <c r="A18" s="13">
        <v>13</v>
      </c>
      <c r="B18" s="16" t="s">
        <v>23</v>
      </c>
      <c r="C18" s="3">
        <v>2</v>
      </c>
      <c r="D18" s="3">
        <v>6</v>
      </c>
      <c r="E18" s="3">
        <v>0</v>
      </c>
      <c r="F18" s="3">
        <v>6</v>
      </c>
      <c r="G18" s="3">
        <v>123</v>
      </c>
      <c r="H18" s="4">
        <f t="shared" si="0"/>
        <v>137</v>
      </c>
      <c r="I18" s="28">
        <f t="shared" si="1"/>
        <v>4.2089093701996927E-2</v>
      </c>
      <c r="J18" s="37">
        <v>5.5018187830687829E-3</v>
      </c>
      <c r="O18" s="8"/>
      <c r="P18" s="15"/>
    </row>
    <row r="19" spans="1:16" s="5" customFormat="1" ht="20.25" customHeight="1" x14ac:dyDescent="0.2">
      <c r="A19" s="13">
        <v>14</v>
      </c>
      <c r="B19" s="16" t="s">
        <v>107</v>
      </c>
      <c r="C19" s="3">
        <v>5</v>
      </c>
      <c r="D19" s="3">
        <v>5</v>
      </c>
      <c r="E19" s="3">
        <v>0</v>
      </c>
      <c r="F19" s="3">
        <v>7</v>
      </c>
      <c r="G19" s="3">
        <v>83</v>
      </c>
      <c r="H19" s="4">
        <f t="shared" si="0"/>
        <v>100</v>
      </c>
      <c r="I19" s="28">
        <f t="shared" si="1"/>
        <v>3.0721966205837174E-2</v>
      </c>
      <c r="J19" s="37">
        <v>3.952205882352941E-3</v>
      </c>
      <c r="O19" s="8"/>
      <c r="P19" s="15"/>
    </row>
    <row r="20" spans="1:16" s="5" customFormat="1" ht="20.25" customHeight="1" x14ac:dyDescent="0.2">
      <c r="A20" s="13">
        <v>15</v>
      </c>
      <c r="B20" s="16" t="s">
        <v>24</v>
      </c>
      <c r="C20" s="3">
        <v>1</v>
      </c>
      <c r="D20" s="3">
        <v>2</v>
      </c>
      <c r="E20" s="3">
        <v>0</v>
      </c>
      <c r="F20" s="3">
        <v>1</v>
      </c>
      <c r="G20" s="3">
        <v>72</v>
      </c>
      <c r="H20" s="4">
        <f t="shared" si="0"/>
        <v>76</v>
      </c>
      <c r="I20" s="28">
        <f t="shared" si="1"/>
        <v>2.3348694316436252E-2</v>
      </c>
      <c r="J20" s="37">
        <v>4.0364583333333329E-3</v>
      </c>
      <c r="O20" s="8"/>
      <c r="P20" s="15"/>
    </row>
    <row r="21" spans="1:16" s="5" customFormat="1" ht="20.25" customHeight="1" x14ac:dyDescent="0.2">
      <c r="A21" s="13">
        <v>16</v>
      </c>
      <c r="B21" s="16" t="s">
        <v>25</v>
      </c>
      <c r="C21" s="3">
        <v>5</v>
      </c>
      <c r="D21" s="3">
        <v>15</v>
      </c>
      <c r="E21" s="3">
        <v>0</v>
      </c>
      <c r="F21" s="3">
        <v>3</v>
      </c>
      <c r="G21" s="3">
        <v>98</v>
      </c>
      <c r="H21" s="4">
        <f t="shared" si="0"/>
        <v>121</v>
      </c>
      <c r="I21" s="28">
        <f t="shared" si="1"/>
        <v>3.7173579109062979E-2</v>
      </c>
      <c r="J21" s="37">
        <v>5.227958937198067E-3</v>
      </c>
      <c r="O21" s="8"/>
      <c r="P21" s="15"/>
    </row>
    <row r="22" spans="1:16" s="5" customFormat="1" ht="20.25" customHeight="1" x14ac:dyDescent="0.2">
      <c r="A22" s="13">
        <v>17</v>
      </c>
      <c r="B22" s="16" t="s">
        <v>108</v>
      </c>
      <c r="C22" s="3">
        <v>0</v>
      </c>
      <c r="D22" s="3">
        <v>3</v>
      </c>
      <c r="E22" s="3">
        <v>0</v>
      </c>
      <c r="F22" s="3">
        <v>2</v>
      </c>
      <c r="G22" s="3">
        <v>58</v>
      </c>
      <c r="H22" s="4">
        <f t="shared" si="0"/>
        <v>63</v>
      </c>
      <c r="I22" s="28">
        <f t="shared" si="1"/>
        <v>1.935483870967742E-2</v>
      </c>
      <c r="J22" s="37">
        <v>7.275462962962961E-3</v>
      </c>
      <c r="O22" s="8"/>
      <c r="P22" s="15"/>
    </row>
    <row r="23" spans="1:16" s="5" customFormat="1" ht="20.25" customHeight="1" x14ac:dyDescent="0.2">
      <c r="A23" s="13">
        <v>18</v>
      </c>
      <c r="B23" s="16" t="s">
        <v>109</v>
      </c>
      <c r="C23" s="3">
        <v>5</v>
      </c>
      <c r="D23" s="3">
        <v>15</v>
      </c>
      <c r="E23" s="3">
        <v>0</v>
      </c>
      <c r="F23" s="3">
        <v>3</v>
      </c>
      <c r="G23" s="3">
        <v>91</v>
      </c>
      <c r="H23" s="4">
        <f t="shared" si="0"/>
        <v>114</v>
      </c>
      <c r="I23" s="28">
        <f t="shared" si="1"/>
        <v>3.5023041474654376E-2</v>
      </c>
      <c r="J23" s="37">
        <v>6.0366344605475046E-3</v>
      </c>
      <c r="O23" s="8"/>
      <c r="P23" s="15"/>
    </row>
    <row r="24" spans="1:16" s="5" customFormat="1" ht="20.25" customHeight="1" x14ac:dyDescent="0.2">
      <c r="A24" s="13">
        <v>19</v>
      </c>
      <c r="B24" s="16" t="s">
        <v>27</v>
      </c>
      <c r="C24" s="3">
        <v>6</v>
      </c>
      <c r="D24" s="3">
        <v>13</v>
      </c>
      <c r="E24" s="3">
        <v>0</v>
      </c>
      <c r="F24" s="3">
        <v>8</v>
      </c>
      <c r="G24" s="3">
        <v>195</v>
      </c>
      <c r="H24" s="4">
        <f t="shared" si="0"/>
        <v>222</v>
      </c>
      <c r="I24" s="28">
        <f t="shared" si="1"/>
        <v>6.8202764976958527E-2</v>
      </c>
      <c r="J24" s="37">
        <v>1.0101594650205761E-2</v>
      </c>
      <c r="O24" s="8"/>
      <c r="P24" s="15"/>
    </row>
    <row r="25" spans="1:16" s="5" customFormat="1" ht="20.25" customHeight="1" x14ac:dyDescent="0.2">
      <c r="A25" s="13">
        <v>20</v>
      </c>
      <c r="B25" s="16" t="s">
        <v>28</v>
      </c>
      <c r="C25" s="3">
        <v>0</v>
      </c>
      <c r="D25" s="3">
        <v>0</v>
      </c>
      <c r="E25" s="3">
        <v>0</v>
      </c>
      <c r="F25" s="3">
        <v>1</v>
      </c>
      <c r="G25" s="3">
        <v>1</v>
      </c>
      <c r="H25" s="4">
        <f t="shared" si="0"/>
        <v>2</v>
      </c>
      <c r="I25" s="28">
        <f t="shared" si="1"/>
        <v>6.1443932411674347E-4</v>
      </c>
      <c r="J25" s="37">
        <v>6.9444444444444434E-2</v>
      </c>
      <c r="O25" s="8"/>
      <c r="P25" s="15"/>
    </row>
    <row r="26" spans="1:16" s="5" customFormat="1" ht="20.25" customHeight="1" x14ac:dyDescent="0.2">
      <c r="A26" s="17" t="s">
        <v>30</v>
      </c>
      <c r="B26" s="16" t="s">
        <v>29</v>
      </c>
      <c r="C26" s="3">
        <v>0</v>
      </c>
      <c r="D26" s="3">
        <v>0</v>
      </c>
      <c r="E26" s="3">
        <v>0</v>
      </c>
      <c r="F26" s="3">
        <v>0</v>
      </c>
      <c r="G26" s="3">
        <v>0</v>
      </c>
      <c r="H26" s="4">
        <f t="shared" si="0"/>
        <v>0</v>
      </c>
      <c r="I26" s="28">
        <f t="shared" si="1"/>
        <v>0</v>
      </c>
      <c r="J26" s="37">
        <v>0</v>
      </c>
      <c r="O26" s="8"/>
      <c r="P26" s="15"/>
    </row>
    <row r="27" spans="1:16" s="5" customFormat="1" ht="20.25" customHeight="1" x14ac:dyDescent="0.2">
      <c r="A27" s="57" t="s">
        <v>8</v>
      </c>
      <c r="B27" s="58"/>
      <c r="C27" s="6">
        <f t="shared" ref="C27:H27" si="2">SUM(C6:C26)</f>
        <v>99</v>
      </c>
      <c r="D27" s="6">
        <f t="shared" si="2"/>
        <v>234</v>
      </c>
      <c r="E27" s="6">
        <f t="shared" si="2"/>
        <v>0</v>
      </c>
      <c r="F27" s="6">
        <f t="shared" si="2"/>
        <v>131</v>
      </c>
      <c r="G27" s="42">
        <f t="shared" si="2"/>
        <v>2791</v>
      </c>
      <c r="H27" s="63">
        <f t="shared" si="2"/>
        <v>3255</v>
      </c>
      <c r="I27" s="64">
        <v>1</v>
      </c>
      <c r="J27" s="61">
        <v>6.2847222222222228E-3</v>
      </c>
      <c r="O27" s="8"/>
      <c r="P27" s="15"/>
    </row>
    <row r="28" spans="1:16" ht="30.75" customHeight="1" x14ac:dyDescent="0.2">
      <c r="A28" s="59" t="s">
        <v>31</v>
      </c>
      <c r="B28" s="60"/>
      <c r="C28" s="29">
        <f>+C27/$H$27</f>
        <v>3.0414746543778803E-2</v>
      </c>
      <c r="D28" s="29">
        <f t="shared" ref="D28:G28" si="3">+D27/$H$27</f>
        <v>7.1889400921658991E-2</v>
      </c>
      <c r="E28" s="29">
        <f t="shared" si="3"/>
        <v>0</v>
      </c>
      <c r="F28" s="29">
        <f t="shared" si="3"/>
        <v>4.0245775729646695E-2</v>
      </c>
      <c r="G28" s="29">
        <f t="shared" si="3"/>
        <v>0.85745007680491547</v>
      </c>
      <c r="H28" s="63"/>
      <c r="I28" s="64"/>
      <c r="J28" s="61"/>
      <c r="K28" s="9"/>
      <c r="L28" s="10"/>
      <c r="M28" s="10"/>
      <c r="N28" s="10"/>
      <c r="O28" s="11"/>
      <c r="P28" s="15"/>
    </row>
    <row r="29" spans="1:16" x14ac:dyDescent="0.2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</row>
    <row r="30" spans="1:16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</row>
    <row r="31" spans="1:16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</row>
    <row r="32" spans="1:16" x14ac:dyDescent="0.2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</row>
    <row r="33" spans="1:16" x14ac:dyDescent="0.2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</row>
    <row r="34" spans="1:16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</row>
    <row r="35" spans="1:16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</row>
    <row r="36" spans="1:16" x14ac:dyDescent="0.2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</row>
    <row r="37" spans="1:16" x14ac:dyDescent="0.2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</row>
    <row r="38" spans="1:16" x14ac:dyDescent="0.2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</row>
    <row r="39" spans="1:16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</row>
    <row r="40" spans="1:16" x14ac:dyDescent="0.2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</row>
    <row r="41" spans="1:16" x14ac:dyDescent="0.2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</row>
    <row r="42" spans="1:16" x14ac:dyDescent="0.2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</row>
    <row r="43" spans="1:16" x14ac:dyDescent="0.2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</row>
    <row r="44" spans="1:16" x14ac:dyDescent="0.2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</row>
    <row r="45" spans="1:16" x14ac:dyDescent="0.2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</row>
    <row r="46" spans="1:16" x14ac:dyDescent="0.2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</row>
    <row r="47" spans="1:16" x14ac:dyDescent="0.2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</row>
    <row r="48" spans="1:16" x14ac:dyDescent="0.2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</row>
    <row r="49" spans="1:16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</row>
    <row r="50" spans="1:16" x14ac:dyDescent="0.2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</row>
    <row r="51" spans="1:16" x14ac:dyDescent="0.2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</row>
    <row r="52" spans="1:16" x14ac:dyDescent="0.2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</row>
    <row r="53" spans="1:16" x14ac:dyDescent="0.2">
      <c r="A53" s="15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</row>
    <row r="54" spans="1:16" x14ac:dyDescent="0.2">
      <c r="A54" s="15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</row>
    <row r="55" spans="1:16" x14ac:dyDescent="0.2">
      <c r="A55" s="15"/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</row>
    <row r="56" spans="1:16" x14ac:dyDescent="0.2">
      <c r="A56" s="15"/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</row>
  </sheetData>
  <mergeCells count="15">
    <mergeCell ref="A27:B27"/>
    <mergeCell ref="A28:B28"/>
    <mergeCell ref="K3:N5"/>
    <mergeCell ref="O3:O5"/>
    <mergeCell ref="A2:O2"/>
    <mergeCell ref="H27:H28"/>
    <mergeCell ref="I27:I28"/>
    <mergeCell ref="J27:J28"/>
    <mergeCell ref="A1:O1"/>
    <mergeCell ref="A3:B5"/>
    <mergeCell ref="C3:F3"/>
    <mergeCell ref="H3:H5"/>
    <mergeCell ref="I3:I5"/>
    <mergeCell ref="J3:J5"/>
    <mergeCell ref="C4:G4"/>
  </mergeCells>
  <pageMargins left="0.39370078740157483" right="0.39370078740157483" top="0.9055118110236221" bottom="0.78740157480314965" header="0.31496062992125984" footer="0.31496062992125984"/>
  <pageSetup scale="49" fitToHeight="0" orientation="landscape" horizontalDpi="1200" verticalDpi="1200" r:id="rId1"/>
  <headerFooter>
    <oddHeader>&amp;L&amp;G&amp;C&amp;"Tahoma,Negrita"&amp;12BOLETÍN ESTADÍSTICO DE EMERGENCIAS
UAE CUERPO OFICIAL DE BOMBEROS DE BOGOTÁ D.C.&amp;R&amp;G</oddHeader>
    <oddFooter>&amp;LUAE Cuerpo Oficial de Bomberos de Bogotá D.C.
Subdirección Operativa&amp;CPágina &amp;P&amp;RElaboró: Ing. Jorge Ardila Pallares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2"/>
  <sheetViews>
    <sheetView view="pageLayout" topLeftCell="D1" zoomScale="60" zoomScaleNormal="100" zoomScalePageLayoutView="60" workbookViewId="0">
      <selection activeCell="K11" sqref="K11"/>
    </sheetView>
  </sheetViews>
  <sheetFormatPr baseColWidth="10" defaultRowHeight="14.25" x14ac:dyDescent="0.2"/>
  <cols>
    <col min="1" max="1" width="3.85546875" style="14" customWidth="1"/>
    <col min="2" max="2" width="5.140625" style="2" customWidth="1"/>
    <col min="3" max="3" width="30.140625" style="2" bestFit="1" customWidth="1"/>
    <col min="4" max="8" width="16.28515625" style="1" customWidth="1"/>
    <col min="9" max="9" width="21.5703125" style="1" customWidth="1"/>
    <col min="10" max="13" width="16.42578125" style="2" customWidth="1"/>
    <col min="14" max="14" width="16.85546875" style="2" customWidth="1"/>
    <col min="15" max="15" width="20.5703125" style="2" bestFit="1" customWidth="1"/>
    <col min="16" max="16384" width="11.42578125" style="2"/>
  </cols>
  <sheetData>
    <row r="1" spans="1:15" ht="20.25" customHeight="1" x14ac:dyDescent="0.2">
      <c r="A1" s="15"/>
      <c r="B1" s="48" t="s">
        <v>115</v>
      </c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</row>
    <row r="2" spans="1:15" ht="48" customHeight="1" x14ac:dyDescent="0.2">
      <c r="A2" s="15"/>
      <c r="B2" s="62" t="s">
        <v>32</v>
      </c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</row>
    <row r="3" spans="1:15" ht="24" customHeight="1" x14ac:dyDescent="0.2">
      <c r="A3" s="15"/>
      <c r="B3" s="56" t="s">
        <v>0</v>
      </c>
      <c r="C3" s="56"/>
      <c r="D3" s="55" t="s">
        <v>34</v>
      </c>
      <c r="E3" s="55"/>
      <c r="F3" s="55"/>
      <c r="G3" s="55"/>
      <c r="H3" s="55"/>
      <c r="I3" s="55" t="s">
        <v>35</v>
      </c>
      <c r="J3" s="56" t="s">
        <v>42</v>
      </c>
      <c r="K3" s="56"/>
      <c r="L3" s="56"/>
      <c r="M3" s="56"/>
      <c r="N3" s="55" t="s">
        <v>46</v>
      </c>
      <c r="O3" s="55" t="s">
        <v>47</v>
      </c>
    </row>
    <row r="4" spans="1:15" ht="24" customHeight="1" x14ac:dyDescent="0.2">
      <c r="A4" s="15"/>
      <c r="B4" s="56"/>
      <c r="C4" s="56"/>
      <c r="D4" s="55" t="s">
        <v>33</v>
      </c>
      <c r="E4" s="55"/>
      <c r="F4" s="55"/>
      <c r="G4" s="55"/>
      <c r="H4" s="55" t="s">
        <v>40</v>
      </c>
      <c r="I4" s="55"/>
      <c r="J4" s="55" t="s">
        <v>41</v>
      </c>
      <c r="K4" s="55"/>
      <c r="L4" s="55"/>
      <c r="M4" s="55" t="s">
        <v>40</v>
      </c>
      <c r="N4" s="55"/>
      <c r="O4" s="55"/>
    </row>
    <row r="5" spans="1:15" ht="24" customHeight="1" x14ac:dyDescent="0.2">
      <c r="A5" s="15"/>
      <c r="B5" s="56"/>
      <c r="C5" s="56"/>
      <c r="D5" s="6" t="s">
        <v>36</v>
      </c>
      <c r="E5" s="6" t="s">
        <v>37</v>
      </c>
      <c r="F5" s="6" t="s">
        <v>38</v>
      </c>
      <c r="G5" s="6" t="s">
        <v>39</v>
      </c>
      <c r="H5" s="55"/>
      <c r="I5" s="55"/>
      <c r="J5" s="13" t="s">
        <v>43</v>
      </c>
      <c r="K5" s="6" t="s">
        <v>44</v>
      </c>
      <c r="L5" s="6" t="s">
        <v>45</v>
      </c>
      <c r="M5" s="55"/>
      <c r="N5" s="55"/>
      <c r="O5" s="55"/>
    </row>
    <row r="6" spans="1:15" s="5" customFormat="1" ht="20.25" customHeight="1" x14ac:dyDescent="0.2">
      <c r="A6" s="15"/>
      <c r="B6" s="13">
        <v>1</v>
      </c>
      <c r="C6" s="16" t="s">
        <v>11</v>
      </c>
      <c r="D6" s="3">
        <v>6</v>
      </c>
      <c r="E6" s="3">
        <v>0</v>
      </c>
      <c r="F6" s="3">
        <v>0</v>
      </c>
      <c r="G6" s="3">
        <v>0</v>
      </c>
      <c r="H6" s="3">
        <f>SUM(D6:G6)</f>
        <v>6</v>
      </c>
      <c r="I6" s="3">
        <v>2</v>
      </c>
      <c r="J6" s="4">
        <v>0</v>
      </c>
      <c r="K6" s="4">
        <v>0</v>
      </c>
      <c r="L6" s="4">
        <v>0</v>
      </c>
      <c r="M6" s="4">
        <f t="shared" ref="M6:M26" si="0">SUM(J6:L6)</f>
        <v>0</v>
      </c>
      <c r="N6" s="4">
        <f>SUM(H6,I6,M6)</f>
        <v>8</v>
      </c>
      <c r="O6" s="29">
        <f>+N6/$N$27</f>
        <v>8.0808080808080815E-2</v>
      </c>
    </row>
    <row r="7" spans="1:15" s="5" customFormat="1" ht="20.25" customHeight="1" x14ac:dyDescent="0.2">
      <c r="A7" s="15"/>
      <c r="B7" s="13">
        <v>2</v>
      </c>
      <c r="C7" s="16" t="s">
        <v>12</v>
      </c>
      <c r="D7" s="3">
        <v>5</v>
      </c>
      <c r="E7" s="3">
        <v>0</v>
      </c>
      <c r="F7" s="3">
        <v>0</v>
      </c>
      <c r="G7" s="3">
        <v>0</v>
      </c>
      <c r="H7" s="3">
        <f t="shared" ref="H7:H26" si="1">SUM(D7:G7)</f>
        <v>5</v>
      </c>
      <c r="I7" s="3">
        <v>0</v>
      </c>
      <c r="J7" s="4">
        <v>0</v>
      </c>
      <c r="K7" s="4">
        <v>0</v>
      </c>
      <c r="L7" s="4">
        <v>0</v>
      </c>
      <c r="M7" s="4">
        <f t="shared" si="0"/>
        <v>0</v>
      </c>
      <c r="N7" s="4">
        <f t="shared" ref="N7:N24" si="2">SUM(H7,I7,M7)</f>
        <v>5</v>
      </c>
      <c r="O7" s="29">
        <f t="shared" ref="O7:O26" si="3">+N7/$N$27</f>
        <v>5.0505050505050504E-2</v>
      </c>
    </row>
    <row r="8" spans="1:15" s="5" customFormat="1" ht="20.25" customHeight="1" x14ac:dyDescent="0.2">
      <c r="A8" s="15"/>
      <c r="B8" s="13">
        <v>3</v>
      </c>
      <c r="C8" s="16" t="s">
        <v>13</v>
      </c>
      <c r="D8" s="3">
        <v>1</v>
      </c>
      <c r="E8" s="3">
        <v>0</v>
      </c>
      <c r="F8" s="3">
        <v>0</v>
      </c>
      <c r="G8" s="3">
        <v>0</v>
      </c>
      <c r="H8" s="3">
        <f>SUM(D8:G8)</f>
        <v>1</v>
      </c>
      <c r="I8" s="3">
        <v>0</v>
      </c>
      <c r="J8" s="4">
        <v>1</v>
      </c>
      <c r="K8" s="4">
        <v>0</v>
      </c>
      <c r="L8" s="4">
        <v>0</v>
      </c>
      <c r="M8" s="4">
        <f t="shared" si="0"/>
        <v>1</v>
      </c>
      <c r="N8" s="4">
        <f t="shared" si="2"/>
        <v>2</v>
      </c>
      <c r="O8" s="29">
        <f t="shared" si="3"/>
        <v>2.0202020202020204E-2</v>
      </c>
    </row>
    <row r="9" spans="1:15" s="5" customFormat="1" ht="20.25" customHeight="1" x14ac:dyDescent="0.2">
      <c r="A9" s="15"/>
      <c r="B9" s="13">
        <v>4</v>
      </c>
      <c r="C9" s="16" t="s">
        <v>14</v>
      </c>
      <c r="D9" s="3">
        <v>1</v>
      </c>
      <c r="E9" s="3">
        <v>0</v>
      </c>
      <c r="F9" s="3">
        <v>0</v>
      </c>
      <c r="G9" s="3">
        <v>0</v>
      </c>
      <c r="H9" s="3">
        <f t="shared" si="1"/>
        <v>1</v>
      </c>
      <c r="I9" s="3">
        <v>0</v>
      </c>
      <c r="J9" s="4">
        <v>1</v>
      </c>
      <c r="K9" s="4">
        <v>4</v>
      </c>
      <c r="L9" s="4">
        <v>0</v>
      </c>
      <c r="M9" s="4">
        <f t="shared" si="0"/>
        <v>5</v>
      </c>
      <c r="N9" s="4">
        <f t="shared" si="2"/>
        <v>6</v>
      </c>
      <c r="O9" s="29">
        <f t="shared" si="3"/>
        <v>6.0606060606060608E-2</v>
      </c>
    </row>
    <row r="10" spans="1:15" s="5" customFormat="1" ht="20.25" customHeight="1" x14ac:dyDescent="0.2">
      <c r="A10" s="15"/>
      <c r="B10" s="13">
        <v>5</v>
      </c>
      <c r="C10" s="16" t="s">
        <v>15</v>
      </c>
      <c r="D10" s="3">
        <v>2</v>
      </c>
      <c r="E10" s="3">
        <v>0</v>
      </c>
      <c r="F10" s="3">
        <v>0</v>
      </c>
      <c r="G10" s="3">
        <v>0</v>
      </c>
      <c r="H10" s="3">
        <f t="shared" si="1"/>
        <v>2</v>
      </c>
      <c r="I10" s="3">
        <v>1</v>
      </c>
      <c r="J10" s="4">
        <v>2</v>
      </c>
      <c r="K10" s="4">
        <v>1</v>
      </c>
      <c r="L10" s="4">
        <v>0</v>
      </c>
      <c r="M10" s="4">
        <f t="shared" si="0"/>
        <v>3</v>
      </c>
      <c r="N10" s="4">
        <f t="shared" si="2"/>
        <v>6</v>
      </c>
      <c r="O10" s="29">
        <f t="shared" si="3"/>
        <v>6.0606060606060608E-2</v>
      </c>
    </row>
    <row r="11" spans="1:15" s="5" customFormat="1" ht="20.25" customHeight="1" x14ac:dyDescent="0.2">
      <c r="A11" s="15"/>
      <c r="B11" s="13">
        <v>6</v>
      </c>
      <c r="C11" s="16" t="s">
        <v>16</v>
      </c>
      <c r="D11" s="3">
        <v>2</v>
      </c>
      <c r="E11" s="3">
        <v>0</v>
      </c>
      <c r="F11" s="3">
        <v>0</v>
      </c>
      <c r="G11" s="3">
        <v>0</v>
      </c>
      <c r="H11" s="3">
        <f t="shared" si="1"/>
        <v>2</v>
      </c>
      <c r="I11" s="3">
        <v>0</v>
      </c>
      <c r="J11" s="4">
        <v>0</v>
      </c>
      <c r="K11" s="4">
        <v>0</v>
      </c>
      <c r="L11" s="4">
        <v>0</v>
      </c>
      <c r="M11" s="4">
        <f t="shared" si="0"/>
        <v>0</v>
      </c>
      <c r="N11" s="4">
        <f t="shared" si="2"/>
        <v>2</v>
      </c>
      <c r="O11" s="29">
        <f t="shared" si="3"/>
        <v>2.0202020202020204E-2</v>
      </c>
    </row>
    <row r="12" spans="1:15" s="5" customFormat="1" ht="20.25" customHeight="1" x14ac:dyDescent="0.2">
      <c r="A12" s="15"/>
      <c r="B12" s="13">
        <v>7</v>
      </c>
      <c r="C12" s="16" t="s">
        <v>17</v>
      </c>
      <c r="D12" s="3">
        <v>3</v>
      </c>
      <c r="E12" s="3">
        <v>0</v>
      </c>
      <c r="F12" s="3">
        <v>0</v>
      </c>
      <c r="G12" s="3">
        <v>0</v>
      </c>
      <c r="H12" s="3">
        <f t="shared" si="1"/>
        <v>3</v>
      </c>
      <c r="I12" s="3">
        <v>0</v>
      </c>
      <c r="J12" s="4">
        <v>1</v>
      </c>
      <c r="K12" s="4">
        <v>0</v>
      </c>
      <c r="L12" s="4">
        <v>0</v>
      </c>
      <c r="M12" s="4">
        <f t="shared" si="0"/>
        <v>1</v>
      </c>
      <c r="N12" s="4">
        <f t="shared" si="2"/>
        <v>4</v>
      </c>
      <c r="O12" s="29">
        <f t="shared" si="3"/>
        <v>4.0404040404040407E-2</v>
      </c>
    </row>
    <row r="13" spans="1:15" s="5" customFormat="1" ht="20.25" customHeight="1" x14ac:dyDescent="0.2">
      <c r="A13" s="15"/>
      <c r="B13" s="13">
        <v>8</v>
      </c>
      <c r="C13" s="16" t="s">
        <v>18</v>
      </c>
      <c r="D13" s="3">
        <v>6</v>
      </c>
      <c r="E13" s="3">
        <v>0</v>
      </c>
      <c r="F13" s="3">
        <v>0</v>
      </c>
      <c r="G13" s="3">
        <v>0</v>
      </c>
      <c r="H13" s="3">
        <f t="shared" si="1"/>
        <v>6</v>
      </c>
      <c r="I13" s="3">
        <v>5</v>
      </c>
      <c r="J13" s="4">
        <v>0</v>
      </c>
      <c r="K13" s="4">
        <v>0</v>
      </c>
      <c r="L13" s="4">
        <v>0</v>
      </c>
      <c r="M13" s="4">
        <f t="shared" si="0"/>
        <v>0</v>
      </c>
      <c r="N13" s="4">
        <f t="shared" si="2"/>
        <v>11</v>
      </c>
      <c r="O13" s="29">
        <f t="shared" si="3"/>
        <v>0.1111111111111111</v>
      </c>
    </row>
    <row r="14" spans="1:15" s="5" customFormat="1" ht="20.25" customHeight="1" x14ac:dyDescent="0.2">
      <c r="A14" s="15"/>
      <c r="B14" s="13">
        <v>9</v>
      </c>
      <c r="C14" s="16" t="s">
        <v>19</v>
      </c>
      <c r="D14" s="3">
        <v>5</v>
      </c>
      <c r="E14" s="3">
        <v>0</v>
      </c>
      <c r="F14" s="3">
        <v>0</v>
      </c>
      <c r="G14" s="3">
        <v>0</v>
      </c>
      <c r="H14" s="3">
        <f t="shared" si="1"/>
        <v>5</v>
      </c>
      <c r="I14" s="3">
        <v>0</v>
      </c>
      <c r="J14" s="4">
        <v>0</v>
      </c>
      <c r="K14" s="4">
        <v>0</v>
      </c>
      <c r="L14" s="4">
        <v>0</v>
      </c>
      <c r="M14" s="4">
        <f t="shared" si="0"/>
        <v>0</v>
      </c>
      <c r="N14" s="4">
        <f t="shared" si="2"/>
        <v>5</v>
      </c>
      <c r="O14" s="29">
        <f t="shared" si="3"/>
        <v>5.0505050505050504E-2</v>
      </c>
    </row>
    <row r="15" spans="1:15" s="5" customFormat="1" ht="20.25" customHeight="1" x14ac:dyDescent="0.2">
      <c r="A15" s="15"/>
      <c r="B15" s="13">
        <v>10</v>
      </c>
      <c r="C15" s="16" t="s">
        <v>20</v>
      </c>
      <c r="D15" s="3">
        <v>8</v>
      </c>
      <c r="E15" s="3">
        <v>0</v>
      </c>
      <c r="F15" s="3">
        <v>0</v>
      </c>
      <c r="G15" s="3">
        <v>0</v>
      </c>
      <c r="H15" s="3">
        <f t="shared" si="1"/>
        <v>8</v>
      </c>
      <c r="I15" s="3">
        <v>2</v>
      </c>
      <c r="J15" s="4">
        <v>0</v>
      </c>
      <c r="K15" s="4">
        <v>0</v>
      </c>
      <c r="L15" s="4">
        <v>0</v>
      </c>
      <c r="M15" s="4">
        <f t="shared" si="0"/>
        <v>0</v>
      </c>
      <c r="N15" s="4">
        <f t="shared" si="2"/>
        <v>10</v>
      </c>
      <c r="O15" s="29">
        <f t="shared" si="3"/>
        <v>0.10101010101010101</v>
      </c>
    </row>
    <row r="16" spans="1:15" s="5" customFormat="1" ht="20.25" customHeight="1" x14ac:dyDescent="0.2">
      <c r="A16" s="15"/>
      <c r="B16" s="13">
        <v>11</v>
      </c>
      <c r="C16" s="16" t="s">
        <v>21</v>
      </c>
      <c r="D16" s="3">
        <v>7</v>
      </c>
      <c r="E16" s="3">
        <v>0</v>
      </c>
      <c r="F16" s="3">
        <v>0</v>
      </c>
      <c r="G16" s="3">
        <v>0</v>
      </c>
      <c r="H16" s="3">
        <f t="shared" si="1"/>
        <v>7</v>
      </c>
      <c r="I16" s="3">
        <v>3</v>
      </c>
      <c r="J16" s="4">
        <v>0</v>
      </c>
      <c r="K16" s="4">
        <v>0</v>
      </c>
      <c r="L16" s="4">
        <v>0</v>
      </c>
      <c r="M16" s="4">
        <f t="shared" si="0"/>
        <v>0</v>
      </c>
      <c r="N16" s="4">
        <f t="shared" si="2"/>
        <v>10</v>
      </c>
      <c r="O16" s="29">
        <f t="shared" si="3"/>
        <v>0.10101010101010101</v>
      </c>
    </row>
    <row r="17" spans="1:15" s="5" customFormat="1" ht="20.25" customHeight="1" x14ac:dyDescent="0.2">
      <c r="A17" s="15"/>
      <c r="B17" s="13">
        <v>12</v>
      </c>
      <c r="C17" s="16" t="s">
        <v>22</v>
      </c>
      <c r="D17" s="3">
        <v>3</v>
      </c>
      <c r="E17" s="3">
        <v>0</v>
      </c>
      <c r="F17" s="3">
        <v>0</v>
      </c>
      <c r="G17" s="3">
        <v>0</v>
      </c>
      <c r="H17" s="3">
        <f t="shared" si="1"/>
        <v>3</v>
      </c>
      <c r="I17" s="3">
        <v>3</v>
      </c>
      <c r="J17" s="4">
        <v>0</v>
      </c>
      <c r="K17" s="4">
        <v>0</v>
      </c>
      <c r="L17" s="4">
        <v>0</v>
      </c>
      <c r="M17" s="4">
        <f t="shared" si="0"/>
        <v>0</v>
      </c>
      <c r="N17" s="4">
        <f t="shared" si="2"/>
        <v>6</v>
      </c>
      <c r="O17" s="29">
        <f t="shared" si="3"/>
        <v>6.0606060606060608E-2</v>
      </c>
    </row>
    <row r="18" spans="1:15" s="5" customFormat="1" ht="20.25" customHeight="1" x14ac:dyDescent="0.2">
      <c r="A18" s="15"/>
      <c r="B18" s="13">
        <v>13</v>
      </c>
      <c r="C18" s="16" t="s">
        <v>23</v>
      </c>
      <c r="D18" s="3">
        <v>2</v>
      </c>
      <c r="E18" s="3">
        <v>0</v>
      </c>
      <c r="F18" s="3">
        <v>0</v>
      </c>
      <c r="G18" s="3">
        <v>0</v>
      </c>
      <c r="H18" s="3">
        <f t="shared" si="1"/>
        <v>2</v>
      </c>
      <c r="I18" s="3">
        <v>0</v>
      </c>
      <c r="J18" s="4">
        <v>0</v>
      </c>
      <c r="K18" s="4">
        <v>0</v>
      </c>
      <c r="L18" s="4">
        <v>0</v>
      </c>
      <c r="M18" s="4">
        <f t="shared" si="0"/>
        <v>0</v>
      </c>
      <c r="N18" s="4">
        <f t="shared" si="2"/>
        <v>2</v>
      </c>
      <c r="O18" s="29">
        <f t="shared" si="3"/>
        <v>2.0202020202020204E-2</v>
      </c>
    </row>
    <row r="19" spans="1:15" s="5" customFormat="1" ht="20.25" customHeight="1" x14ac:dyDescent="0.2">
      <c r="A19" s="15"/>
      <c r="B19" s="13">
        <v>14</v>
      </c>
      <c r="C19" s="16" t="s">
        <v>107</v>
      </c>
      <c r="D19" s="3">
        <v>3</v>
      </c>
      <c r="E19" s="3">
        <v>0</v>
      </c>
      <c r="F19" s="3">
        <v>0</v>
      </c>
      <c r="G19" s="3">
        <v>0</v>
      </c>
      <c r="H19" s="3">
        <f t="shared" si="1"/>
        <v>3</v>
      </c>
      <c r="I19" s="3">
        <v>2</v>
      </c>
      <c r="J19" s="4">
        <v>0</v>
      </c>
      <c r="K19" s="4">
        <v>0</v>
      </c>
      <c r="L19" s="4">
        <v>0</v>
      </c>
      <c r="M19" s="4">
        <f t="shared" si="0"/>
        <v>0</v>
      </c>
      <c r="N19" s="4">
        <f t="shared" si="2"/>
        <v>5</v>
      </c>
      <c r="O19" s="29">
        <f t="shared" si="3"/>
        <v>5.0505050505050504E-2</v>
      </c>
    </row>
    <row r="20" spans="1:15" s="5" customFormat="1" ht="20.25" customHeight="1" x14ac:dyDescent="0.2">
      <c r="A20" s="15"/>
      <c r="B20" s="13">
        <v>15</v>
      </c>
      <c r="C20" s="16" t="s">
        <v>24</v>
      </c>
      <c r="D20" s="3">
        <v>1</v>
      </c>
      <c r="E20" s="3">
        <v>0</v>
      </c>
      <c r="F20" s="3">
        <v>0</v>
      </c>
      <c r="G20" s="3">
        <v>0</v>
      </c>
      <c r="H20" s="3">
        <f t="shared" si="1"/>
        <v>1</v>
      </c>
      <c r="I20" s="3">
        <v>0</v>
      </c>
      <c r="J20" s="4">
        <v>0</v>
      </c>
      <c r="K20" s="4">
        <v>0</v>
      </c>
      <c r="L20" s="4">
        <v>0</v>
      </c>
      <c r="M20" s="4">
        <f t="shared" si="0"/>
        <v>0</v>
      </c>
      <c r="N20" s="4">
        <f t="shared" si="2"/>
        <v>1</v>
      </c>
      <c r="O20" s="29">
        <f t="shared" si="3"/>
        <v>1.0101010101010102E-2</v>
      </c>
    </row>
    <row r="21" spans="1:15" s="5" customFormat="1" ht="20.25" customHeight="1" x14ac:dyDescent="0.2">
      <c r="A21" s="15"/>
      <c r="B21" s="13">
        <v>16</v>
      </c>
      <c r="C21" s="16" t="s">
        <v>25</v>
      </c>
      <c r="D21" s="3">
        <v>3</v>
      </c>
      <c r="E21" s="3">
        <v>0</v>
      </c>
      <c r="F21" s="3">
        <v>0</v>
      </c>
      <c r="G21" s="3">
        <v>0</v>
      </c>
      <c r="H21" s="3">
        <f t="shared" si="1"/>
        <v>3</v>
      </c>
      <c r="I21" s="3">
        <v>2</v>
      </c>
      <c r="J21" s="4">
        <v>0</v>
      </c>
      <c r="K21" s="4">
        <v>0</v>
      </c>
      <c r="L21" s="4">
        <v>0</v>
      </c>
      <c r="M21" s="4">
        <f t="shared" si="0"/>
        <v>0</v>
      </c>
      <c r="N21" s="4">
        <f t="shared" si="2"/>
        <v>5</v>
      </c>
      <c r="O21" s="29">
        <f t="shared" si="3"/>
        <v>5.0505050505050504E-2</v>
      </c>
    </row>
    <row r="22" spans="1:15" s="5" customFormat="1" ht="20.25" customHeight="1" x14ac:dyDescent="0.2">
      <c r="A22" s="15"/>
      <c r="B22" s="13">
        <v>17</v>
      </c>
      <c r="C22" s="16" t="s">
        <v>108</v>
      </c>
      <c r="D22" s="3">
        <v>0</v>
      </c>
      <c r="E22" s="3">
        <v>0</v>
      </c>
      <c r="F22" s="3">
        <v>0</v>
      </c>
      <c r="G22" s="3">
        <v>0</v>
      </c>
      <c r="H22" s="3">
        <f t="shared" si="1"/>
        <v>0</v>
      </c>
      <c r="I22" s="3">
        <v>0</v>
      </c>
      <c r="J22" s="4">
        <v>0</v>
      </c>
      <c r="K22" s="4">
        <v>0</v>
      </c>
      <c r="L22" s="4">
        <v>0</v>
      </c>
      <c r="M22" s="4">
        <f t="shared" si="0"/>
        <v>0</v>
      </c>
      <c r="N22" s="4">
        <f t="shared" si="2"/>
        <v>0</v>
      </c>
      <c r="O22" s="29">
        <f t="shared" si="3"/>
        <v>0</v>
      </c>
    </row>
    <row r="23" spans="1:15" s="5" customFormat="1" ht="20.25" customHeight="1" x14ac:dyDescent="0.2">
      <c r="A23" s="15"/>
      <c r="B23" s="13">
        <v>18</v>
      </c>
      <c r="C23" s="16" t="s">
        <v>109</v>
      </c>
      <c r="D23" s="3">
        <v>2</v>
      </c>
      <c r="E23" s="3">
        <v>0</v>
      </c>
      <c r="F23" s="3">
        <v>0</v>
      </c>
      <c r="G23" s="3">
        <v>0</v>
      </c>
      <c r="H23" s="3">
        <f t="shared" si="1"/>
        <v>2</v>
      </c>
      <c r="I23" s="3">
        <v>3</v>
      </c>
      <c r="J23" s="4">
        <v>0</v>
      </c>
      <c r="K23" s="4">
        <v>0</v>
      </c>
      <c r="L23" s="4">
        <v>0</v>
      </c>
      <c r="M23" s="4">
        <f t="shared" si="0"/>
        <v>0</v>
      </c>
      <c r="N23" s="4">
        <f t="shared" si="2"/>
        <v>5</v>
      </c>
      <c r="O23" s="29">
        <f t="shared" si="3"/>
        <v>5.0505050505050504E-2</v>
      </c>
    </row>
    <row r="24" spans="1:15" s="5" customFormat="1" ht="20.25" customHeight="1" x14ac:dyDescent="0.2">
      <c r="A24" s="15"/>
      <c r="B24" s="13">
        <v>19</v>
      </c>
      <c r="C24" s="16" t="s">
        <v>27</v>
      </c>
      <c r="D24" s="3">
        <v>3</v>
      </c>
      <c r="E24" s="3">
        <v>0</v>
      </c>
      <c r="F24" s="3">
        <v>0</v>
      </c>
      <c r="G24" s="3">
        <v>0</v>
      </c>
      <c r="H24" s="3">
        <f t="shared" si="1"/>
        <v>3</v>
      </c>
      <c r="I24" s="3">
        <v>3</v>
      </c>
      <c r="J24" s="4">
        <v>0</v>
      </c>
      <c r="K24" s="4">
        <v>0</v>
      </c>
      <c r="L24" s="4">
        <v>0</v>
      </c>
      <c r="M24" s="4">
        <f t="shared" si="0"/>
        <v>0</v>
      </c>
      <c r="N24" s="4">
        <f t="shared" si="2"/>
        <v>6</v>
      </c>
      <c r="O24" s="29">
        <f t="shared" si="3"/>
        <v>6.0606060606060608E-2</v>
      </c>
    </row>
    <row r="25" spans="1:15" s="5" customFormat="1" ht="20.25" customHeight="1" x14ac:dyDescent="0.2">
      <c r="A25" s="15"/>
      <c r="B25" s="13">
        <v>20</v>
      </c>
      <c r="C25" s="16" t="s">
        <v>28</v>
      </c>
      <c r="D25" s="3">
        <v>0</v>
      </c>
      <c r="E25" s="3">
        <v>0</v>
      </c>
      <c r="F25" s="3">
        <v>0</v>
      </c>
      <c r="G25" s="3">
        <v>0</v>
      </c>
      <c r="H25" s="3">
        <f t="shared" si="1"/>
        <v>0</v>
      </c>
      <c r="I25" s="3">
        <v>0</v>
      </c>
      <c r="J25" s="4">
        <v>0</v>
      </c>
      <c r="K25" s="4">
        <v>0</v>
      </c>
      <c r="L25" s="4">
        <v>0</v>
      </c>
      <c r="M25" s="4">
        <f t="shared" si="0"/>
        <v>0</v>
      </c>
      <c r="N25" s="4">
        <f t="shared" ref="N25:N26" si="4">SUM(H25,I25,M25)</f>
        <v>0</v>
      </c>
      <c r="O25" s="29">
        <f t="shared" si="3"/>
        <v>0</v>
      </c>
    </row>
    <row r="26" spans="1:15" s="5" customFormat="1" ht="20.25" customHeight="1" x14ac:dyDescent="0.2">
      <c r="A26" s="15"/>
      <c r="B26" s="17" t="s">
        <v>30</v>
      </c>
      <c r="C26" s="16" t="s">
        <v>29</v>
      </c>
      <c r="D26" s="3">
        <v>0</v>
      </c>
      <c r="E26" s="3">
        <v>0</v>
      </c>
      <c r="F26" s="3">
        <v>0</v>
      </c>
      <c r="G26" s="3">
        <v>0</v>
      </c>
      <c r="H26" s="3">
        <f t="shared" si="1"/>
        <v>0</v>
      </c>
      <c r="I26" s="3">
        <v>0</v>
      </c>
      <c r="J26" s="4">
        <v>0</v>
      </c>
      <c r="K26" s="4">
        <v>0</v>
      </c>
      <c r="L26" s="4">
        <v>0</v>
      </c>
      <c r="M26" s="4">
        <f t="shared" si="0"/>
        <v>0</v>
      </c>
      <c r="N26" s="4">
        <f t="shared" si="4"/>
        <v>0</v>
      </c>
      <c r="O26" s="29">
        <f t="shared" si="3"/>
        <v>0</v>
      </c>
    </row>
    <row r="27" spans="1:15" s="5" customFormat="1" ht="20.25" customHeight="1" x14ac:dyDescent="0.2">
      <c r="A27" s="15"/>
      <c r="B27" s="57" t="s">
        <v>8</v>
      </c>
      <c r="C27" s="58"/>
      <c r="D27" s="6">
        <f>SUM(D6:D26)</f>
        <v>63</v>
      </c>
      <c r="E27" s="45">
        <f>SUM(E6:E26)</f>
        <v>0</v>
      </c>
      <c r="F27" s="45">
        <f>SUM(F6:F26)</f>
        <v>0</v>
      </c>
      <c r="G27" s="45">
        <f>SUM(G6:G26)</f>
        <v>0</v>
      </c>
      <c r="H27" s="55">
        <f t="shared" ref="H27:O27" si="5">SUM(H6:H26)</f>
        <v>63</v>
      </c>
      <c r="I27" s="55">
        <f t="shared" si="5"/>
        <v>26</v>
      </c>
      <c r="J27" s="13">
        <f t="shared" si="5"/>
        <v>5</v>
      </c>
      <c r="K27" s="13">
        <f>SUM(K6:K26)</f>
        <v>5</v>
      </c>
      <c r="L27" s="13">
        <f>SUM(L6:L26)</f>
        <v>0</v>
      </c>
      <c r="M27" s="56">
        <f t="shared" si="5"/>
        <v>10</v>
      </c>
      <c r="N27" s="56">
        <f t="shared" si="5"/>
        <v>99</v>
      </c>
      <c r="O27" s="65">
        <f t="shared" si="5"/>
        <v>1</v>
      </c>
    </row>
    <row r="28" spans="1:15" ht="30.75" customHeight="1" x14ac:dyDescent="0.2">
      <c r="A28" s="15"/>
      <c r="B28" s="59" t="s">
        <v>31</v>
      </c>
      <c r="C28" s="60"/>
      <c r="D28" s="29">
        <f>+D27/$H$27</f>
        <v>1</v>
      </c>
      <c r="E28" s="29">
        <f t="shared" ref="E28:G28" si="6">+E27/$H$27</f>
        <v>0</v>
      </c>
      <c r="F28" s="29">
        <f t="shared" si="6"/>
        <v>0</v>
      </c>
      <c r="G28" s="29">
        <f t="shared" si="6"/>
        <v>0</v>
      </c>
      <c r="H28" s="55"/>
      <c r="I28" s="55"/>
      <c r="J28" s="29">
        <f>+J27/$M$27</f>
        <v>0.5</v>
      </c>
      <c r="K28" s="29">
        <f t="shared" ref="K28:L28" si="7">+K27/$M$27</f>
        <v>0.5</v>
      </c>
      <c r="L28" s="29">
        <f t="shared" si="7"/>
        <v>0</v>
      </c>
      <c r="M28" s="56"/>
      <c r="N28" s="56"/>
      <c r="O28" s="66"/>
    </row>
    <row r="29" spans="1:15" x14ac:dyDescent="0.2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</row>
    <row r="30" spans="1:15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</row>
    <row r="31" spans="1:15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</row>
    <row r="32" spans="1:15" x14ac:dyDescent="0.2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</row>
    <row r="33" spans="1:15" x14ac:dyDescent="0.2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</row>
    <row r="34" spans="1:15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</row>
    <row r="35" spans="1:15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</row>
    <row r="36" spans="1:15" x14ac:dyDescent="0.2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</row>
    <row r="37" spans="1:15" x14ac:dyDescent="0.2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</row>
    <row r="38" spans="1:15" x14ac:dyDescent="0.2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</row>
    <row r="39" spans="1:15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</row>
    <row r="40" spans="1:15" x14ac:dyDescent="0.2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</row>
    <row r="41" spans="1:15" x14ac:dyDescent="0.2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</row>
    <row r="42" spans="1:15" x14ac:dyDescent="0.2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</row>
    <row r="43" spans="1:15" x14ac:dyDescent="0.2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</row>
    <row r="44" spans="1:15" x14ac:dyDescent="0.2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</row>
    <row r="45" spans="1:15" x14ac:dyDescent="0.2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</row>
    <row r="46" spans="1:15" x14ac:dyDescent="0.2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</row>
    <row r="47" spans="1:15" x14ac:dyDescent="0.2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</row>
    <row r="48" spans="1:15" x14ac:dyDescent="0.2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</row>
    <row r="49" spans="1:15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</row>
    <row r="50" spans="1:15" x14ac:dyDescent="0.2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</row>
    <row r="51" spans="1:15" x14ac:dyDescent="0.2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</row>
    <row r="52" spans="1:15" x14ac:dyDescent="0.2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</row>
  </sheetData>
  <mergeCells count="19">
    <mergeCell ref="B1:O1"/>
    <mergeCell ref="B2:O2"/>
    <mergeCell ref="B3:C5"/>
    <mergeCell ref="B27:C27"/>
    <mergeCell ref="B28:C28"/>
    <mergeCell ref="M4:M5"/>
    <mergeCell ref="N3:N5"/>
    <mergeCell ref="O3:O5"/>
    <mergeCell ref="H27:H28"/>
    <mergeCell ref="I3:I5"/>
    <mergeCell ref="I27:I28"/>
    <mergeCell ref="M27:M28"/>
    <mergeCell ref="N27:N28"/>
    <mergeCell ref="O27:O28"/>
    <mergeCell ref="D4:G4"/>
    <mergeCell ref="D3:H3"/>
    <mergeCell ref="H4:H5"/>
    <mergeCell ref="J3:M3"/>
    <mergeCell ref="J4:L4"/>
  </mergeCells>
  <pageMargins left="0.39370078740157483" right="0.39370078740157483" top="0.9055118110236221" bottom="0.78740157480314965" header="0.31496062992125984" footer="0.31496062992125984"/>
  <pageSetup scale="52" fitToHeight="0" orientation="landscape" horizontalDpi="1200" verticalDpi="1200" r:id="rId1"/>
  <headerFooter>
    <oddHeader>&amp;L&amp;G&amp;C&amp;"Tahoma,Negrita"&amp;12BOLETÍN ESTADÍSTICO DE EMERGENCIAS
UAE CUERPO OFICIAL DE BOMBEROS DE BOGOTÁ D.C.&amp;R&amp;G</oddHeader>
    <oddFooter>&amp;LUAE Cuerpo Oficial de Bomberos de Bogotá D.C.
Subdirección Operativa&amp;CPágina &amp;P&amp;RElaboró: Ing. Jorge Ardila Pallares</oddFooter>
  </headerFooter>
  <ignoredErrors>
    <ignoredError sqref="M25:M26 M6 M7:M24" formulaRange="1"/>
  </ignoredErrors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2"/>
  <sheetViews>
    <sheetView view="pageLayout" zoomScale="60" zoomScaleNormal="100" zoomScalePageLayoutView="60" workbookViewId="0">
      <selection activeCell="C23" sqref="C23:G23"/>
    </sheetView>
  </sheetViews>
  <sheetFormatPr baseColWidth="10" defaultRowHeight="14.25" x14ac:dyDescent="0.2"/>
  <cols>
    <col min="1" max="1" width="7.42578125" style="2" customWidth="1"/>
    <col min="2" max="2" width="27.85546875" style="2" customWidth="1"/>
    <col min="3" max="6" width="16.85546875" style="1" customWidth="1"/>
    <col min="7" max="7" width="21.5703125" style="1" customWidth="1"/>
    <col min="8" max="8" width="11.42578125" style="2"/>
    <col min="9" max="9" width="17.7109375" style="2" customWidth="1"/>
    <col min="10" max="10" width="16.140625" style="2" customWidth="1"/>
    <col min="11" max="14" width="15.5703125" style="2" customWidth="1"/>
    <col min="15" max="15" width="11.28515625" style="2" customWidth="1"/>
    <col min="16" max="16384" width="11.42578125" style="2"/>
  </cols>
  <sheetData>
    <row r="1" spans="1:15" ht="20.25" customHeight="1" x14ac:dyDescent="0.2">
      <c r="A1" s="70" t="s">
        <v>116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2"/>
    </row>
    <row r="2" spans="1:15" ht="48" customHeight="1" x14ac:dyDescent="0.2">
      <c r="A2" s="67" t="s">
        <v>78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9"/>
    </row>
    <row r="3" spans="1:15" ht="24" customHeight="1" x14ac:dyDescent="0.2">
      <c r="A3" s="49" t="s">
        <v>49</v>
      </c>
      <c r="B3" s="50"/>
      <c r="C3" s="55" t="s">
        <v>7</v>
      </c>
      <c r="D3" s="55"/>
      <c r="E3" s="55"/>
      <c r="F3" s="55"/>
      <c r="G3" s="74" t="s">
        <v>5</v>
      </c>
      <c r="H3" s="56" t="s">
        <v>8</v>
      </c>
      <c r="I3" s="55" t="s">
        <v>9</v>
      </c>
      <c r="J3" s="55" t="s">
        <v>10</v>
      </c>
      <c r="K3" s="55" t="s">
        <v>114</v>
      </c>
      <c r="L3" s="55"/>
      <c r="M3" s="55"/>
      <c r="N3" s="55"/>
      <c r="O3" s="61">
        <f>J23</f>
        <v>6.2847222222222228E-3</v>
      </c>
    </row>
    <row r="4" spans="1:15" ht="24" customHeight="1" x14ac:dyDescent="0.2">
      <c r="A4" s="51"/>
      <c r="B4" s="52"/>
      <c r="C4" s="59" t="s">
        <v>6</v>
      </c>
      <c r="D4" s="73"/>
      <c r="E4" s="73"/>
      <c r="F4" s="60"/>
      <c r="G4" s="75"/>
      <c r="H4" s="56"/>
      <c r="I4" s="55"/>
      <c r="J4" s="55"/>
      <c r="K4" s="55"/>
      <c r="L4" s="55"/>
      <c r="M4" s="55"/>
      <c r="N4" s="55"/>
      <c r="O4" s="61"/>
    </row>
    <row r="5" spans="1:15" ht="24" customHeight="1" x14ac:dyDescent="0.2">
      <c r="A5" s="53"/>
      <c r="B5" s="54"/>
      <c r="C5" s="6" t="s">
        <v>1</v>
      </c>
      <c r="D5" s="6" t="s">
        <v>2</v>
      </c>
      <c r="E5" s="6" t="s">
        <v>3</v>
      </c>
      <c r="F5" s="6" t="s">
        <v>4</v>
      </c>
      <c r="G5" s="76"/>
      <c r="H5" s="56"/>
      <c r="I5" s="55"/>
      <c r="J5" s="55"/>
      <c r="K5" s="55"/>
      <c r="L5" s="55"/>
      <c r="M5" s="55"/>
      <c r="N5" s="55"/>
      <c r="O5" s="61"/>
    </row>
    <row r="6" spans="1:15" s="5" customFormat="1" ht="20.25" customHeight="1" x14ac:dyDescent="0.2">
      <c r="A6" s="18" t="s">
        <v>50</v>
      </c>
      <c r="B6" s="19" t="s">
        <v>67</v>
      </c>
      <c r="C6" s="3">
        <v>9</v>
      </c>
      <c r="D6" s="3">
        <v>20</v>
      </c>
      <c r="E6" s="3">
        <v>0</v>
      </c>
      <c r="F6" s="3">
        <v>15</v>
      </c>
      <c r="G6" s="3">
        <v>283</v>
      </c>
      <c r="H6" s="4">
        <f>SUM(C6:G6)</f>
        <v>327</v>
      </c>
      <c r="I6" s="29">
        <f>+H6/$H$23</f>
        <v>0.10046082949308756</v>
      </c>
      <c r="J6" s="37">
        <v>4.4933712121212107E-3</v>
      </c>
      <c r="K6" s="15"/>
      <c r="L6" s="15"/>
      <c r="M6" s="15"/>
      <c r="N6" s="15"/>
      <c r="O6" s="20"/>
    </row>
    <row r="7" spans="1:15" s="5" customFormat="1" ht="20.25" customHeight="1" x14ac:dyDescent="0.2">
      <c r="A7" s="18" t="s">
        <v>51</v>
      </c>
      <c r="B7" s="19" t="s">
        <v>68</v>
      </c>
      <c r="C7" s="3">
        <v>6</v>
      </c>
      <c r="D7" s="3">
        <v>13</v>
      </c>
      <c r="E7" s="3">
        <v>0</v>
      </c>
      <c r="F7" s="3">
        <v>13</v>
      </c>
      <c r="G7" s="3">
        <v>162</v>
      </c>
      <c r="H7" s="4">
        <f t="shared" ref="H7:H22" si="0">SUM(C7:G7)</f>
        <v>194</v>
      </c>
      <c r="I7" s="29">
        <f t="shared" ref="I7:I23" si="1">+H7/$H$23</f>
        <v>5.9600614439324115E-2</v>
      </c>
      <c r="J7" s="37">
        <v>4.4003182870370359E-3</v>
      </c>
      <c r="K7" s="15"/>
      <c r="L7" s="15"/>
      <c r="M7" s="15"/>
      <c r="N7" s="15"/>
      <c r="O7" s="21"/>
    </row>
    <row r="8" spans="1:15" s="5" customFormat="1" ht="20.25" customHeight="1" x14ac:dyDescent="0.2">
      <c r="A8" s="18" t="s">
        <v>52</v>
      </c>
      <c r="B8" s="19" t="s">
        <v>69</v>
      </c>
      <c r="C8" s="3">
        <v>6</v>
      </c>
      <c r="D8" s="3">
        <v>18</v>
      </c>
      <c r="E8" s="3">
        <v>0</v>
      </c>
      <c r="F8" s="3">
        <v>5</v>
      </c>
      <c r="G8" s="3">
        <v>175</v>
      </c>
      <c r="H8" s="4">
        <f t="shared" si="0"/>
        <v>204</v>
      </c>
      <c r="I8" s="29">
        <f t="shared" si="1"/>
        <v>6.2672811059907838E-2</v>
      </c>
      <c r="J8" s="37">
        <v>5.3444284802043451E-3</v>
      </c>
      <c r="K8" s="15"/>
      <c r="L8" s="15"/>
      <c r="M8" s="15"/>
      <c r="N8" s="15"/>
      <c r="O8" s="21"/>
    </row>
    <row r="9" spans="1:15" s="5" customFormat="1" ht="20.25" customHeight="1" x14ac:dyDescent="0.2">
      <c r="A9" s="18" t="s">
        <v>53</v>
      </c>
      <c r="B9" s="19" t="s">
        <v>25</v>
      </c>
      <c r="C9" s="3">
        <v>8</v>
      </c>
      <c r="D9" s="3">
        <v>14</v>
      </c>
      <c r="E9" s="3">
        <v>0</v>
      </c>
      <c r="F9" s="3">
        <v>3</v>
      </c>
      <c r="G9" s="3">
        <v>202</v>
      </c>
      <c r="H9" s="4">
        <f t="shared" si="0"/>
        <v>227</v>
      </c>
      <c r="I9" s="29">
        <f t="shared" si="1"/>
        <v>6.9738863287250388E-2</v>
      </c>
      <c r="J9" s="37">
        <v>6.1273148148148137E-3</v>
      </c>
      <c r="K9" s="15"/>
      <c r="L9" s="15"/>
      <c r="M9" s="15"/>
      <c r="N9" s="15"/>
      <c r="O9" s="21"/>
    </row>
    <row r="10" spans="1:15" s="5" customFormat="1" ht="20.25" customHeight="1" x14ac:dyDescent="0.2">
      <c r="A10" s="18" t="s">
        <v>54</v>
      </c>
      <c r="B10" s="19" t="s">
        <v>18</v>
      </c>
      <c r="C10" s="3">
        <v>11</v>
      </c>
      <c r="D10" s="3">
        <v>21</v>
      </c>
      <c r="E10" s="3">
        <v>0</v>
      </c>
      <c r="F10" s="3">
        <v>6</v>
      </c>
      <c r="G10" s="3">
        <v>216</v>
      </c>
      <c r="H10" s="4">
        <f t="shared" si="0"/>
        <v>254</v>
      </c>
      <c r="I10" s="29">
        <f t="shared" si="1"/>
        <v>7.8033794162826423E-2</v>
      </c>
      <c r="J10" s="37">
        <v>6.6669794794794821E-3</v>
      </c>
      <c r="K10" s="15"/>
      <c r="L10" s="15"/>
      <c r="M10" s="15"/>
      <c r="N10" s="15"/>
      <c r="O10" s="21"/>
    </row>
    <row r="11" spans="1:15" s="5" customFormat="1" ht="20.25" customHeight="1" x14ac:dyDescent="0.2">
      <c r="A11" s="18" t="s">
        <v>55</v>
      </c>
      <c r="B11" s="19" t="s">
        <v>19</v>
      </c>
      <c r="C11" s="3">
        <v>4</v>
      </c>
      <c r="D11" s="3">
        <v>15</v>
      </c>
      <c r="E11" s="3">
        <v>0</v>
      </c>
      <c r="F11" s="3">
        <v>9</v>
      </c>
      <c r="G11" s="3">
        <v>158</v>
      </c>
      <c r="H11" s="4">
        <f t="shared" si="0"/>
        <v>186</v>
      </c>
      <c r="I11" s="29">
        <f t="shared" si="1"/>
        <v>5.7142857142857141E-2</v>
      </c>
      <c r="J11" s="37">
        <v>5.5505952380952364E-3</v>
      </c>
      <c r="K11" s="15"/>
      <c r="L11" s="15"/>
      <c r="M11" s="15"/>
      <c r="N11" s="15"/>
      <c r="O11" s="21"/>
    </row>
    <row r="12" spans="1:15" s="5" customFormat="1" ht="20.25" customHeight="1" x14ac:dyDescent="0.2">
      <c r="A12" s="18" t="s">
        <v>56</v>
      </c>
      <c r="B12" s="19" t="s">
        <v>70</v>
      </c>
      <c r="C12" s="3">
        <v>6</v>
      </c>
      <c r="D12" s="3">
        <v>9</v>
      </c>
      <c r="E12" s="3">
        <v>0</v>
      </c>
      <c r="F12" s="3">
        <v>9</v>
      </c>
      <c r="G12" s="3">
        <v>168</v>
      </c>
      <c r="H12" s="4">
        <f t="shared" si="0"/>
        <v>192</v>
      </c>
      <c r="I12" s="29">
        <f t="shared" si="1"/>
        <v>5.8986175115207373E-2</v>
      </c>
      <c r="J12" s="37">
        <v>6.5422453703703719E-3</v>
      </c>
      <c r="K12" s="15"/>
      <c r="L12" s="15"/>
      <c r="M12" s="15"/>
      <c r="N12" s="15"/>
      <c r="O12" s="21"/>
    </row>
    <row r="13" spans="1:15" s="5" customFormat="1" ht="20.25" customHeight="1" x14ac:dyDescent="0.2">
      <c r="A13" s="18" t="s">
        <v>57</v>
      </c>
      <c r="B13" s="19" t="s">
        <v>17</v>
      </c>
      <c r="C13" s="3">
        <v>3</v>
      </c>
      <c r="D13" s="3">
        <v>17</v>
      </c>
      <c r="E13" s="3">
        <v>0</v>
      </c>
      <c r="F13" s="3">
        <v>3</v>
      </c>
      <c r="G13" s="3">
        <v>132</v>
      </c>
      <c r="H13" s="4">
        <f t="shared" si="0"/>
        <v>155</v>
      </c>
      <c r="I13" s="29">
        <f t="shared" si="1"/>
        <v>4.7619047619047616E-2</v>
      </c>
      <c r="J13" s="37">
        <v>7.6967592592592591E-3</v>
      </c>
      <c r="K13" s="15"/>
      <c r="L13" s="15"/>
      <c r="M13" s="15"/>
      <c r="N13" s="15"/>
      <c r="O13" s="21"/>
    </row>
    <row r="14" spans="1:15" s="5" customFormat="1" ht="20.25" customHeight="1" x14ac:dyDescent="0.2">
      <c r="A14" s="18" t="s">
        <v>58</v>
      </c>
      <c r="B14" s="19" t="s">
        <v>71</v>
      </c>
      <c r="C14" s="3">
        <v>7</v>
      </c>
      <c r="D14" s="3">
        <v>13</v>
      </c>
      <c r="E14" s="3">
        <v>0</v>
      </c>
      <c r="F14" s="3">
        <v>8</v>
      </c>
      <c r="G14" s="3">
        <v>158</v>
      </c>
      <c r="H14" s="4">
        <f t="shared" si="0"/>
        <v>186</v>
      </c>
      <c r="I14" s="29">
        <f t="shared" si="1"/>
        <v>5.7142857142857141E-2</v>
      </c>
      <c r="J14" s="37">
        <v>5.6969605475040265E-3</v>
      </c>
      <c r="K14" s="15"/>
      <c r="L14" s="15"/>
      <c r="M14" s="15"/>
      <c r="N14" s="15"/>
      <c r="O14" s="21"/>
    </row>
    <row r="15" spans="1:15" s="5" customFormat="1" ht="20.25" customHeight="1" x14ac:dyDescent="0.2">
      <c r="A15" s="18" t="s">
        <v>59</v>
      </c>
      <c r="B15" s="19" t="s">
        <v>72</v>
      </c>
      <c r="C15" s="3">
        <v>6</v>
      </c>
      <c r="D15" s="3">
        <v>11</v>
      </c>
      <c r="E15" s="3">
        <v>0</v>
      </c>
      <c r="F15" s="3">
        <v>9</v>
      </c>
      <c r="G15" s="3">
        <v>114</v>
      </c>
      <c r="H15" s="4">
        <f t="shared" si="0"/>
        <v>140</v>
      </c>
      <c r="I15" s="29">
        <f t="shared" si="1"/>
        <v>4.3010752688172046E-2</v>
      </c>
      <c r="J15" s="37">
        <v>8.4375000000000006E-3</v>
      </c>
      <c r="K15" s="15"/>
      <c r="L15" s="15"/>
      <c r="M15" s="15"/>
      <c r="N15" s="15"/>
      <c r="O15" s="21"/>
    </row>
    <row r="16" spans="1:15" s="5" customFormat="1" ht="20.25" customHeight="1" x14ac:dyDescent="0.2">
      <c r="A16" s="18" t="s">
        <v>60</v>
      </c>
      <c r="B16" s="19" t="s">
        <v>26</v>
      </c>
      <c r="C16" s="3">
        <v>4</v>
      </c>
      <c r="D16" s="3">
        <v>14</v>
      </c>
      <c r="E16" s="3">
        <v>0</v>
      </c>
      <c r="F16" s="3">
        <v>8</v>
      </c>
      <c r="G16" s="3">
        <v>189</v>
      </c>
      <c r="H16" s="4">
        <f t="shared" si="0"/>
        <v>215</v>
      </c>
      <c r="I16" s="29">
        <f t="shared" si="1"/>
        <v>6.6052227342549924E-2</v>
      </c>
      <c r="J16" s="37">
        <v>9.700854700854699E-3</v>
      </c>
      <c r="K16" s="15"/>
      <c r="L16" s="15"/>
      <c r="M16" s="15"/>
      <c r="N16" s="15"/>
      <c r="O16" s="21"/>
    </row>
    <row r="17" spans="1:15" s="5" customFormat="1" ht="20.25" customHeight="1" x14ac:dyDescent="0.2">
      <c r="A17" s="18" t="s">
        <v>61</v>
      </c>
      <c r="B17" s="19" t="s">
        <v>21</v>
      </c>
      <c r="C17" s="3">
        <v>4</v>
      </c>
      <c r="D17" s="3">
        <v>13</v>
      </c>
      <c r="E17" s="3">
        <v>0</v>
      </c>
      <c r="F17" s="3">
        <v>10</v>
      </c>
      <c r="G17" s="3">
        <v>137</v>
      </c>
      <c r="H17" s="4">
        <f t="shared" si="0"/>
        <v>164</v>
      </c>
      <c r="I17" s="29">
        <f t="shared" si="1"/>
        <v>5.0384024577572968E-2</v>
      </c>
      <c r="J17" s="37">
        <v>6.935871056241427E-3</v>
      </c>
      <c r="K17" s="15"/>
      <c r="L17" s="15"/>
      <c r="M17" s="15"/>
      <c r="N17" s="15"/>
      <c r="O17" s="21"/>
    </row>
    <row r="18" spans="1:15" s="5" customFormat="1" ht="20.25" customHeight="1" x14ac:dyDescent="0.2">
      <c r="A18" s="18" t="s">
        <v>62</v>
      </c>
      <c r="B18" s="19" t="s">
        <v>73</v>
      </c>
      <c r="C18" s="3">
        <v>10</v>
      </c>
      <c r="D18" s="3">
        <v>18</v>
      </c>
      <c r="E18" s="3">
        <v>0</v>
      </c>
      <c r="F18" s="3">
        <v>15</v>
      </c>
      <c r="G18" s="3">
        <v>198</v>
      </c>
      <c r="H18" s="4">
        <f t="shared" si="0"/>
        <v>241</v>
      </c>
      <c r="I18" s="29">
        <f t="shared" si="1"/>
        <v>7.4039938556067594E-2</v>
      </c>
      <c r="J18" s="37">
        <v>6.6389427217915572E-3</v>
      </c>
      <c r="K18" s="15"/>
      <c r="L18" s="15"/>
      <c r="M18" s="15"/>
      <c r="N18" s="15"/>
      <c r="O18" s="21"/>
    </row>
    <row r="19" spans="1:15" s="5" customFormat="1" ht="20.25" customHeight="1" x14ac:dyDescent="0.2">
      <c r="A19" s="18" t="s">
        <v>63</v>
      </c>
      <c r="B19" s="19" t="s">
        <v>74</v>
      </c>
      <c r="C19" s="3">
        <v>2</v>
      </c>
      <c r="D19" s="3">
        <v>11</v>
      </c>
      <c r="E19" s="3">
        <v>0</v>
      </c>
      <c r="F19" s="3">
        <v>5</v>
      </c>
      <c r="G19" s="3">
        <v>157</v>
      </c>
      <c r="H19" s="4">
        <f t="shared" si="0"/>
        <v>175</v>
      </c>
      <c r="I19" s="29">
        <f t="shared" si="1"/>
        <v>5.3763440860215055E-2</v>
      </c>
      <c r="J19" s="37">
        <v>5.3131430041152266E-3</v>
      </c>
      <c r="K19" s="15"/>
      <c r="L19" s="15"/>
      <c r="M19" s="15"/>
      <c r="N19" s="15"/>
      <c r="O19" s="21"/>
    </row>
    <row r="20" spans="1:15" s="5" customFormat="1" ht="20.25" customHeight="1" x14ac:dyDescent="0.2">
      <c r="A20" s="18" t="s">
        <v>64</v>
      </c>
      <c r="B20" s="19" t="s">
        <v>75</v>
      </c>
      <c r="C20" s="3">
        <v>8</v>
      </c>
      <c r="D20" s="3">
        <v>11</v>
      </c>
      <c r="E20" s="3">
        <v>0</v>
      </c>
      <c r="F20" s="3">
        <v>6</v>
      </c>
      <c r="G20" s="3">
        <v>140</v>
      </c>
      <c r="H20" s="4">
        <f t="shared" si="0"/>
        <v>165</v>
      </c>
      <c r="I20" s="29">
        <f t="shared" si="1"/>
        <v>5.0691244239631339E-2</v>
      </c>
      <c r="J20" s="37">
        <v>5.4550925925925921E-3</v>
      </c>
      <c r="K20" s="15"/>
      <c r="L20" s="15"/>
      <c r="M20" s="15"/>
      <c r="N20" s="15"/>
      <c r="O20" s="21"/>
    </row>
    <row r="21" spans="1:15" s="5" customFormat="1" ht="20.25" customHeight="1" x14ac:dyDescent="0.2">
      <c r="A21" s="18" t="s">
        <v>65</v>
      </c>
      <c r="B21" s="19" t="s">
        <v>76</v>
      </c>
      <c r="C21" s="3">
        <v>3</v>
      </c>
      <c r="D21" s="3">
        <v>6</v>
      </c>
      <c r="E21" s="3">
        <v>0</v>
      </c>
      <c r="F21" s="3">
        <v>0</v>
      </c>
      <c r="G21" s="3">
        <v>91</v>
      </c>
      <c r="H21" s="4">
        <f t="shared" si="0"/>
        <v>100</v>
      </c>
      <c r="I21" s="29">
        <f t="shared" si="1"/>
        <v>3.0721966205837174E-2</v>
      </c>
      <c r="J21" s="37">
        <v>8.4606481481481477E-3</v>
      </c>
      <c r="K21" s="15"/>
      <c r="L21" s="15"/>
      <c r="M21" s="15"/>
      <c r="N21" s="15"/>
      <c r="O21" s="21"/>
    </row>
    <row r="22" spans="1:15" s="5" customFormat="1" ht="20.25" customHeight="1" x14ac:dyDescent="0.2">
      <c r="A22" s="18" t="s">
        <v>66</v>
      </c>
      <c r="B22" s="19" t="s">
        <v>77</v>
      </c>
      <c r="C22" s="3">
        <v>2</v>
      </c>
      <c r="D22" s="3">
        <v>10</v>
      </c>
      <c r="E22" s="3">
        <v>0</v>
      </c>
      <c r="F22" s="3">
        <v>7</v>
      </c>
      <c r="G22" s="3">
        <v>111</v>
      </c>
      <c r="H22" s="4">
        <f t="shared" si="0"/>
        <v>130</v>
      </c>
      <c r="I22" s="29">
        <f t="shared" si="1"/>
        <v>3.9938556067588324E-2</v>
      </c>
      <c r="J22" s="37">
        <v>6.3490226337448545E-3</v>
      </c>
      <c r="K22" s="15"/>
      <c r="L22" s="15"/>
      <c r="M22" s="15"/>
      <c r="N22" s="15"/>
      <c r="O22" s="21"/>
    </row>
    <row r="23" spans="1:15" s="5" customFormat="1" ht="20.25" customHeight="1" x14ac:dyDescent="0.2">
      <c r="A23" s="59" t="s">
        <v>8</v>
      </c>
      <c r="B23" s="60"/>
      <c r="C23" s="6">
        <f>SUM(C6:C22)</f>
        <v>99</v>
      </c>
      <c r="D23" s="6">
        <f t="shared" ref="D23:G23" si="2">SUM(D6:D22)</f>
        <v>234</v>
      </c>
      <c r="E23" s="6">
        <f t="shared" si="2"/>
        <v>0</v>
      </c>
      <c r="F23" s="6">
        <f t="shared" si="2"/>
        <v>131</v>
      </c>
      <c r="G23" s="42">
        <f t="shared" si="2"/>
        <v>2791</v>
      </c>
      <c r="H23" s="41">
        <f t="shared" ref="H23" si="3">SUM(C23:G23)</f>
        <v>3255</v>
      </c>
      <c r="I23" s="65">
        <f t="shared" si="1"/>
        <v>1</v>
      </c>
      <c r="J23" s="61">
        <v>6.2847222222222228E-3</v>
      </c>
      <c r="K23" s="15"/>
      <c r="L23" s="15"/>
      <c r="M23" s="15"/>
      <c r="N23" s="15"/>
      <c r="O23" s="21"/>
    </row>
    <row r="24" spans="1:15" s="5" customFormat="1" ht="31.5" customHeight="1" x14ac:dyDescent="0.2">
      <c r="A24" s="59" t="s">
        <v>31</v>
      </c>
      <c r="B24" s="60"/>
      <c r="C24" s="29">
        <f>+C23/$H$23</f>
        <v>3.0414746543778803E-2</v>
      </c>
      <c r="D24" s="29">
        <f t="shared" ref="D24:H24" si="4">+D23/$H$23</f>
        <v>7.1889400921658991E-2</v>
      </c>
      <c r="E24" s="29">
        <f t="shared" si="4"/>
        <v>0</v>
      </c>
      <c r="F24" s="29">
        <f t="shared" si="4"/>
        <v>4.0245775729646695E-2</v>
      </c>
      <c r="G24" s="29">
        <f t="shared" si="4"/>
        <v>0.85745007680491547</v>
      </c>
      <c r="H24" s="31">
        <f t="shared" si="4"/>
        <v>1</v>
      </c>
      <c r="I24" s="66"/>
      <c r="J24" s="61"/>
      <c r="K24" s="22"/>
      <c r="L24" s="23"/>
      <c r="M24" s="23"/>
      <c r="N24" s="23"/>
      <c r="O24" s="24"/>
    </row>
    <row r="25" spans="1:15" s="5" customFormat="1" ht="20.25" customHeight="1" x14ac:dyDescent="0.2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</row>
    <row r="26" spans="1:15" s="5" customFormat="1" ht="20.25" customHeight="1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</row>
    <row r="27" spans="1:15" ht="30.75" customHeight="1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</row>
    <row r="28" spans="1:15" x14ac:dyDescent="0.2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</row>
    <row r="29" spans="1:15" x14ac:dyDescent="0.2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</row>
    <row r="30" spans="1:15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</row>
    <row r="31" spans="1:15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</row>
    <row r="32" spans="1:15" x14ac:dyDescent="0.2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</row>
    <row r="33" spans="1:15" x14ac:dyDescent="0.2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</row>
    <row r="34" spans="1:15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</row>
    <row r="35" spans="1:15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</row>
    <row r="36" spans="1:15" x14ac:dyDescent="0.2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</row>
    <row r="37" spans="1:15" x14ac:dyDescent="0.2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</row>
    <row r="38" spans="1:15" x14ac:dyDescent="0.2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</row>
    <row r="39" spans="1:15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</row>
    <row r="40" spans="1:15" x14ac:dyDescent="0.2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</row>
    <row r="41" spans="1:15" x14ac:dyDescent="0.2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</row>
    <row r="42" spans="1:15" x14ac:dyDescent="0.2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</row>
    <row r="43" spans="1:15" x14ac:dyDescent="0.2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</row>
    <row r="44" spans="1:15" x14ac:dyDescent="0.2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</row>
    <row r="45" spans="1:15" x14ac:dyDescent="0.2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</row>
    <row r="46" spans="1:15" x14ac:dyDescent="0.2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</row>
    <row r="47" spans="1:15" x14ac:dyDescent="0.2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</row>
    <row r="48" spans="1:15" x14ac:dyDescent="0.2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</row>
    <row r="49" spans="1:15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</row>
    <row r="50" spans="1:15" x14ac:dyDescent="0.2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</row>
    <row r="51" spans="1:15" x14ac:dyDescent="0.2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</row>
    <row r="52" spans="1:15" x14ac:dyDescent="0.2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</row>
  </sheetData>
  <mergeCells count="15">
    <mergeCell ref="O3:O5"/>
    <mergeCell ref="A2:O2"/>
    <mergeCell ref="A1:O1"/>
    <mergeCell ref="C4:F4"/>
    <mergeCell ref="A23:B23"/>
    <mergeCell ref="I3:I5"/>
    <mergeCell ref="J3:J5"/>
    <mergeCell ref="K3:N5"/>
    <mergeCell ref="I23:I24"/>
    <mergeCell ref="J23:J24"/>
    <mergeCell ref="A24:B24"/>
    <mergeCell ref="G3:G5"/>
    <mergeCell ref="A3:B5"/>
    <mergeCell ref="C3:F3"/>
    <mergeCell ref="H3:H5"/>
  </mergeCells>
  <pageMargins left="0.39370078740157483" right="0.39370078740157483" top="0.9055118110236221" bottom="0.78740157480314965" header="0.31496062992125984" footer="0.31496062992125984"/>
  <pageSetup scale="53" fitToHeight="0" orientation="landscape" horizontalDpi="1200" verticalDpi="1200" r:id="rId1"/>
  <headerFooter>
    <oddHeader>&amp;L&amp;G&amp;C&amp;"Tahoma,Negrita"&amp;12BOLETÍN ESTADÍSTICO DE EMERGENCIAS
UAE CUERPO OFICIAL DE BOMBEROS DE BOGOTÁ D.C.&amp;R&amp;G</oddHeader>
    <oddFooter>&amp;LUAE Cuerpo Oficial de Bomberos de Bogotá D.C.
Subdirección Operativa&amp;CPágina &amp;P&amp;RElaboró: Ing. Jorge Ardila Pallares</oddFooter>
  </headerFooter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56"/>
  <sheetViews>
    <sheetView view="pageLayout" topLeftCell="G1" zoomScale="60" zoomScaleNormal="100" zoomScalePageLayoutView="60" workbookViewId="0">
      <selection activeCell="J29" sqref="J29"/>
    </sheetView>
  </sheetViews>
  <sheetFormatPr baseColWidth="10" defaultRowHeight="14.25" x14ac:dyDescent="0.2"/>
  <cols>
    <col min="1" max="1" width="5.140625" style="2" customWidth="1"/>
    <col min="2" max="2" width="30.140625" style="2" bestFit="1" customWidth="1"/>
    <col min="3" max="6" width="16.85546875" style="1" customWidth="1"/>
    <col min="7" max="7" width="21.5703125" style="1" customWidth="1"/>
    <col min="8" max="8" width="11.42578125" style="2"/>
    <col min="9" max="9" width="18.42578125" style="2" customWidth="1"/>
    <col min="10" max="10" width="16.140625" style="2" customWidth="1"/>
    <col min="11" max="14" width="16.85546875" style="2" customWidth="1"/>
    <col min="15" max="15" width="11.7109375" style="2" customWidth="1"/>
    <col min="16" max="16384" width="11.42578125" style="2"/>
  </cols>
  <sheetData>
    <row r="1" spans="1:21" ht="20.25" customHeight="1" x14ac:dyDescent="0.2">
      <c r="A1" s="48" t="s">
        <v>99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15"/>
    </row>
    <row r="2" spans="1:21" ht="49.5" customHeight="1" x14ac:dyDescent="0.2">
      <c r="A2" s="62" t="s">
        <v>48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15"/>
    </row>
    <row r="3" spans="1:21" ht="23.25" customHeight="1" x14ac:dyDescent="0.2">
      <c r="A3" s="49" t="s">
        <v>0</v>
      </c>
      <c r="B3" s="50"/>
      <c r="C3" s="55" t="s">
        <v>103</v>
      </c>
      <c r="D3" s="55"/>
      <c r="E3" s="55"/>
      <c r="F3" s="55"/>
      <c r="G3" s="3"/>
      <c r="H3" s="56" t="s">
        <v>8</v>
      </c>
      <c r="I3" s="55" t="s">
        <v>9</v>
      </c>
      <c r="J3" s="55" t="s">
        <v>92</v>
      </c>
      <c r="K3" s="55" t="s">
        <v>104</v>
      </c>
      <c r="L3" s="55"/>
      <c r="M3" s="55"/>
      <c r="N3" s="55"/>
      <c r="O3" s="61">
        <f>J27</f>
        <v>6.782407407407408E-3</v>
      </c>
      <c r="P3" s="15"/>
    </row>
    <row r="4" spans="1:21" ht="23.25" customHeight="1" x14ac:dyDescent="0.2">
      <c r="A4" s="51"/>
      <c r="B4" s="52"/>
      <c r="C4" s="77" t="s">
        <v>6</v>
      </c>
      <c r="D4" s="78"/>
      <c r="E4" s="78"/>
      <c r="F4" s="78"/>
      <c r="G4" s="79"/>
      <c r="H4" s="56"/>
      <c r="I4" s="55"/>
      <c r="J4" s="55"/>
      <c r="K4" s="55"/>
      <c r="L4" s="55"/>
      <c r="M4" s="55"/>
      <c r="N4" s="55"/>
      <c r="O4" s="61"/>
      <c r="P4" s="15"/>
      <c r="T4" s="40"/>
    </row>
    <row r="5" spans="1:21" ht="28.5" x14ac:dyDescent="0.2">
      <c r="A5" s="53"/>
      <c r="B5" s="54"/>
      <c r="C5" s="6" t="s">
        <v>1</v>
      </c>
      <c r="D5" s="6" t="s">
        <v>2</v>
      </c>
      <c r="E5" s="6" t="s">
        <v>3</v>
      </c>
      <c r="F5" s="6" t="s">
        <v>4</v>
      </c>
      <c r="G5" s="35" t="s">
        <v>5</v>
      </c>
      <c r="H5" s="56"/>
      <c r="I5" s="55"/>
      <c r="J5" s="55"/>
      <c r="K5" s="55"/>
      <c r="L5" s="55"/>
      <c r="M5" s="55"/>
      <c r="N5" s="55"/>
      <c r="O5" s="61"/>
      <c r="P5" s="15"/>
      <c r="S5" s="40"/>
    </row>
    <row r="6" spans="1:21" s="5" customFormat="1" ht="20.25" customHeight="1" x14ac:dyDescent="0.2">
      <c r="A6" s="13">
        <v>1</v>
      </c>
      <c r="B6" s="16" t="s">
        <v>11</v>
      </c>
      <c r="C6" s="3">
        <v>43</v>
      </c>
      <c r="D6" s="3">
        <v>77</v>
      </c>
      <c r="E6" s="3">
        <v>0</v>
      </c>
      <c r="F6" s="3">
        <v>52</v>
      </c>
      <c r="G6" s="3">
        <v>737</v>
      </c>
      <c r="H6" s="32">
        <f t="shared" ref="H6:H26" si="0">SUM(C6:G6)</f>
        <v>909</v>
      </c>
      <c r="I6" s="29">
        <f>+H6/$H$27</f>
        <v>7.4101247248716071E-2</v>
      </c>
      <c r="J6" s="37">
        <v>7.2529408339156764E-3</v>
      </c>
      <c r="K6" s="33"/>
      <c r="O6" s="7"/>
      <c r="P6" s="15"/>
      <c r="Q6" s="2"/>
      <c r="R6" s="2"/>
      <c r="S6" s="2"/>
      <c r="T6" s="2"/>
      <c r="U6" s="2"/>
    </row>
    <row r="7" spans="1:21" s="5" customFormat="1" ht="20.25" customHeight="1" x14ac:dyDescent="0.2">
      <c r="A7" s="13">
        <v>2</v>
      </c>
      <c r="B7" s="16" t="s">
        <v>12</v>
      </c>
      <c r="C7" s="3">
        <v>18</v>
      </c>
      <c r="D7" s="3">
        <v>54</v>
      </c>
      <c r="E7" s="3">
        <v>2</v>
      </c>
      <c r="F7" s="3">
        <v>32</v>
      </c>
      <c r="G7" s="3">
        <v>673</v>
      </c>
      <c r="H7" s="32">
        <f t="shared" si="0"/>
        <v>779</v>
      </c>
      <c r="I7" s="29">
        <f t="shared" ref="I7:I26" si="1">+H7/$H$27</f>
        <v>6.3503709138338638E-2</v>
      </c>
      <c r="J7" s="37">
        <v>5.9944255479969771E-3</v>
      </c>
      <c r="K7" s="33"/>
      <c r="O7" s="8"/>
      <c r="P7" s="15"/>
      <c r="Q7" s="2"/>
      <c r="R7" s="2"/>
      <c r="S7" s="2"/>
      <c r="T7" s="2"/>
      <c r="U7" s="2"/>
    </row>
    <row r="8" spans="1:21" s="5" customFormat="1" ht="20.25" customHeight="1" x14ac:dyDescent="0.2">
      <c r="A8" s="13">
        <v>3</v>
      </c>
      <c r="B8" s="16" t="s">
        <v>13</v>
      </c>
      <c r="C8" s="3">
        <v>12</v>
      </c>
      <c r="D8" s="3">
        <v>37</v>
      </c>
      <c r="E8" s="3">
        <v>0</v>
      </c>
      <c r="F8" s="3">
        <v>14</v>
      </c>
      <c r="G8" s="3">
        <v>373</v>
      </c>
      <c r="H8" s="32">
        <f t="shared" si="0"/>
        <v>436</v>
      </c>
      <c r="I8" s="29">
        <f t="shared" si="1"/>
        <v>3.5542512431727402E-2</v>
      </c>
      <c r="J8" s="37">
        <v>6.8316498316498345E-3</v>
      </c>
      <c r="K8" s="33"/>
      <c r="O8" s="8"/>
      <c r="P8" s="15"/>
      <c r="Q8" s="2"/>
      <c r="R8" s="2"/>
      <c r="S8" s="2"/>
      <c r="T8" s="2"/>
      <c r="U8" s="2"/>
    </row>
    <row r="9" spans="1:21" s="5" customFormat="1" ht="20.25" customHeight="1" x14ac:dyDescent="0.2">
      <c r="A9" s="13">
        <v>4</v>
      </c>
      <c r="B9" s="16" t="s">
        <v>14</v>
      </c>
      <c r="C9" s="3">
        <v>62</v>
      </c>
      <c r="D9" s="3">
        <v>81</v>
      </c>
      <c r="E9" s="3">
        <v>0</v>
      </c>
      <c r="F9" s="3">
        <v>25</v>
      </c>
      <c r="G9" s="3">
        <v>546</v>
      </c>
      <c r="H9" s="32">
        <f t="shared" si="0"/>
        <v>714</v>
      </c>
      <c r="I9" s="29">
        <f t="shared" si="1"/>
        <v>5.8204940083149914E-2</v>
      </c>
      <c r="J9" s="37">
        <v>7.5434518204645319E-3</v>
      </c>
      <c r="K9" s="33"/>
      <c r="O9" s="8"/>
      <c r="P9" s="15"/>
      <c r="Q9" s="2"/>
      <c r="R9" s="2"/>
      <c r="S9" s="2"/>
      <c r="T9" s="2"/>
      <c r="U9" s="2"/>
    </row>
    <row r="10" spans="1:21" s="5" customFormat="1" ht="20.25" customHeight="1" x14ac:dyDescent="0.2">
      <c r="A10" s="13">
        <v>5</v>
      </c>
      <c r="B10" s="16" t="s">
        <v>15</v>
      </c>
      <c r="C10" s="3">
        <v>115</v>
      </c>
      <c r="D10" s="3">
        <v>54</v>
      </c>
      <c r="E10" s="3">
        <v>0</v>
      </c>
      <c r="F10" s="3">
        <v>21</v>
      </c>
      <c r="G10" s="3">
        <v>428</v>
      </c>
      <c r="H10" s="32">
        <f t="shared" si="0"/>
        <v>618</v>
      </c>
      <c r="I10" s="29">
        <f t="shared" si="1"/>
        <v>5.0379065786255811E-2</v>
      </c>
      <c r="J10" s="37">
        <v>6.5103485838779937E-3</v>
      </c>
      <c r="K10" s="33"/>
      <c r="O10" s="8"/>
      <c r="P10" s="15"/>
      <c r="Q10" s="2"/>
      <c r="R10" s="2"/>
      <c r="S10" s="2"/>
      <c r="T10" s="2"/>
      <c r="U10" s="2"/>
    </row>
    <row r="11" spans="1:21" s="5" customFormat="1" ht="20.25" customHeight="1" x14ac:dyDescent="0.2">
      <c r="A11" s="13">
        <v>6</v>
      </c>
      <c r="B11" s="16" t="s">
        <v>16</v>
      </c>
      <c r="C11" s="3">
        <v>31</v>
      </c>
      <c r="D11" s="3">
        <v>19</v>
      </c>
      <c r="E11" s="3">
        <v>1</v>
      </c>
      <c r="F11" s="3">
        <v>5</v>
      </c>
      <c r="G11" s="3">
        <v>282</v>
      </c>
      <c r="H11" s="32">
        <f t="shared" si="0"/>
        <v>338</v>
      </c>
      <c r="I11" s="29">
        <f t="shared" si="1"/>
        <v>2.7553599086981333E-2</v>
      </c>
      <c r="J11" s="37">
        <v>5.1779904904904915E-3</v>
      </c>
      <c r="K11" s="33"/>
      <c r="O11" s="8"/>
      <c r="P11" s="15"/>
      <c r="Q11" s="2"/>
      <c r="R11" s="2"/>
      <c r="S11" s="2"/>
      <c r="T11" s="2"/>
      <c r="U11" s="2"/>
    </row>
    <row r="12" spans="1:21" s="5" customFormat="1" ht="20.25" customHeight="1" x14ac:dyDescent="0.2">
      <c r="A12" s="13">
        <v>7</v>
      </c>
      <c r="B12" s="16" t="s">
        <v>17</v>
      </c>
      <c r="C12" s="3">
        <v>61</v>
      </c>
      <c r="D12" s="3">
        <v>99</v>
      </c>
      <c r="E12" s="3">
        <v>0</v>
      </c>
      <c r="F12" s="3">
        <v>18</v>
      </c>
      <c r="G12" s="3">
        <v>537</v>
      </c>
      <c r="H12" s="32">
        <f t="shared" si="0"/>
        <v>715</v>
      </c>
      <c r="I12" s="29">
        <f t="shared" si="1"/>
        <v>5.8286459607075895E-2</v>
      </c>
      <c r="J12" s="37">
        <v>7.5572998174230511E-3</v>
      </c>
      <c r="K12" s="33"/>
      <c r="O12" s="8"/>
      <c r="P12" s="15"/>
      <c r="Q12" s="2"/>
      <c r="R12" s="2"/>
      <c r="S12" s="2"/>
      <c r="T12" s="2"/>
      <c r="U12" s="2"/>
    </row>
    <row r="13" spans="1:21" s="5" customFormat="1" ht="20.25" customHeight="1" x14ac:dyDescent="0.2">
      <c r="A13" s="13">
        <v>8</v>
      </c>
      <c r="B13" s="16" t="s">
        <v>18</v>
      </c>
      <c r="C13" s="3">
        <v>89</v>
      </c>
      <c r="D13" s="3">
        <v>109</v>
      </c>
      <c r="E13" s="3">
        <v>1</v>
      </c>
      <c r="F13" s="3">
        <v>34</v>
      </c>
      <c r="G13" s="3">
        <v>917</v>
      </c>
      <c r="H13" s="32">
        <f t="shared" si="0"/>
        <v>1150</v>
      </c>
      <c r="I13" s="29">
        <f t="shared" si="1"/>
        <v>9.3747452514877316E-2</v>
      </c>
      <c r="J13" s="37">
        <v>7.2058753340969849E-3</v>
      </c>
      <c r="K13" s="33"/>
      <c r="O13" s="8"/>
      <c r="P13" s="15"/>
      <c r="Q13" s="2"/>
      <c r="R13" s="2"/>
      <c r="S13" s="2"/>
      <c r="T13" s="2"/>
      <c r="U13" s="2"/>
    </row>
    <row r="14" spans="1:21" s="5" customFormat="1" ht="20.25" customHeight="1" x14ac:dyDescent="0.2">
      <c r="A14" s="13">
        <v>9</v>
      </c>
      <c r="B14" s="16" t="s">
        <v>19</v>
      </c>
      <c r="C14" s="3">
        <v>24</v>
      </c>
      <c r="D14" s="3">
        <v>63</v>
      </c>
      <c r="E14" s="3">
        <v>0</v>
      </c>
      <c r="F14" s="3">
        <v>26</v>
      </c>
      <c r="G14" s="3">
        <v>622</v>
      </c>
      <c r="H14" s="32">
        <f t="shared" si="0"/>
        <v>735</v>
      </c>
      <c r="I14" s="29">
        <f t="shared" si="1"/>
        <v>5.9916850085595504E-2</v>
      </c>
      <c r="J14" s="37">
        <v>5.8445829006576631E-3</v>
      </c>
      <c r="K14" s="33"/>
      <c r="O14" s="8"/>
      <c r="P14" s="15"/>
      <c r="Q14" s="2"/>
      <c r="R14" s="2"/>
      <c r="S14" s="2"/>
      <c r="T14" s="2"/>
      <c r="U14" s="2"/>
    </row>
    <row r="15" spans="1:21" s="5" customFormat="1" ht="20.25" customHeight="1" x14ac:dyDescent="0.2">
      <c r="A15" s="13">
        <v>10</v>
      </c>
      <c r="B15" s="16" t="s">
        <v>20</v>
      </c>
      <c r="C15" s="3">
        <v>48</v>
      </c>
      <c r="D15" s="3">
        <v>103</v>
      </c>
      <c r="E15" s="3">
        <v>1</v>
      </c>
      <c r="F15" s="3">
        <v>34</v>
      </c>
      <c r="G15" s="3">
        <v>948</v>
      </c>
      <c r="H15" s="32">
        <f t="shared" si="0"/>
        <v>1134</v>
      </c>
      <c r="I15" s="29">
        <f t="shared" si="1"/>
        <v>9.2443140132061632E-2</v>
      </c>
      <c r="J15" s="37">
        <v>6.1674031986531964E-3</v>
      </c>
      <c r="K15" s="33"/>
      <c r="O15" s="8"/>
      <c r="P15" s="15"/>
      <c r="Q15" s="2"/>
      <c r="R15" s="2"/>
      <c r="S15" s="2"/>
      <c r="T15" s="2"/>
      <c r="U15" s="2"/>
    </row>
    <row r="16" spans="1:21" s="5" customFormat="1" ht="20.25" customHeight="1" x14ac:dyDescent="0.2">
      <c r="A16" s="13">
        <v>11</v>
      </c>
      <c r="B16" s="16" t="s">
        <v>21</v>
      </c>
      <c r="C16" s="3">
        <v>53</v>
      </c>
      <c r="D16" s="3">
        <v>126</v>
      </c>
      <c r="E16" s="3">
        <v>0</v>
      </c>
      <c r="F16" s="3">
        <v>53</v>
      </c>
      <c r="G16" s="3">
        <v>1172</v>
      </c>
      <c r="H16" s="32">
        <f t="shared" si="0"/>
        <v>1404</v>
      </c>
      <c r="I16" s="29">
        <f t="shared" si="1"/>
        <v>0.1144534115920763</v>
      </c>
      <c r="J16" s="37">
        <v>7.357930847514179E-3</v>
      </c>
      <c r="K16" s="33"/>
      <c r="O16" s="8"/>
      <c r="P16" s="15"/>
      <c r="Q16" s="2"/>
      <c r="R16" s="2"/>
      <c r="S16" s="2"/>
      <c r="T16" s="2"/>
      <c r="U16" s="2"/>
    </row>
    <row r="17" spans="1:21" s="5" customFormat="1" ht="20.25" customHeight="1" x14ac:dyDescent="0.2">
      <c r="A17" s="13">
        <v>12</v>
      </c>
      <c r="B17" s="16" t="s">
        <v>22</v>
      </c>
      <c r="C17" s="3">
        <v>18</v>
      </c>
      <c r="D17" s="3">
        <v>33</v>
      </c>
      <c r="E17" s="3">
        <v>0</v>
      </c>
      <c r="F17" s="3">
        <v>13</v>
      </c>
      <c r="G17" s="3">
        <v>229</v>
      </c>
      <c r="H17" s="32">
        <f t="shared" si="0"/>
        <v>293</v>
      </c>
      <c r="I17" s="29">
        <f t="shared" si="1"/>
        <v>2.3885220510312218E-2</v>
      </c>
      <c r="J17" s="37">
        <v>5.3159360532407402E-3</v>
      </c>
      <c r="K17" s="33"/>
      <c r="O17" s="8"/>
      <c r="P17" s="15"/>
      <c r="Q17" s="2"/>
      <c r="R17" s="2"/>
      <c r="S17" s="2"/>
      <c r="T17" s="2"/>
      <c r="U17" s="2"/>
    </row>
    <row r="18" spans="1:21" s="5" customFormat="1" ht="20.25" customHeight="1" x14ac:dyDescent="0.2">
      <c r="A18" s="13">
        <v>13</v>
      </c>
      <c r="B18" s="16" t="s">
        <v>23</v>
      </c>
      <c r="C18" s="3">
        <v>13</v>
      </c>
      <c r="D18" s="3">
        <v>36</v>
      </c>
      <c r="E18" s="3">
        <v>0</v>
      </c>
      <c r="F18" s="3">
        <v>21</v>
      </c>
      <c r="G18" s="3">
        <v>388</v>
      </c>
      <c r="H18" s="32">
        <f t="shared" si="0"/>
        <v>458</v>
      </c>
      <c r="I18" s="29">
        <f t="shared" si="1"/>
        <v>3.7335941958098966E-2</v>
      </c>
      <c r="J18" s="37">
        <v>5.8487103174603176E-3</v>
      </c>
      <c r="K18" s="33"/>
      <c r="O18" s="8"/>
      <c r="P18" s="15"/>
      <c r="Q18" s="2"/>
      <c r="R18" s="2"/>
      <c r="S18" s="2"/>
      <c r="T18" s="2"/>
      <c r="U18" s="2"/>
    </row>
    <row r="19" spans="1:21" s="5" customFormat="1" ht="20.25" customHeight="1" x14ac:dyDescent="0.2">
      <c r="A19" s="13">
        <v>14</v>
      </c>
      <c r="B19" s="16" t="s">
        <v>107</v>
      </c>
      <c r="C19" s="3">
        <v>18</v>
      </c>
      <c r="D19" s="3">
        <v>24</v>
      </c>
      <c r="E19" s="3">
        <v>0</v>
      </c>
      <c r="F19" s="3">
        <v>17</v>
      </c>
      <c r="G19" s="3">
        <v>304</v>
      </c>
      <c r="H19" s="32">
        <f t="shared" si="0"/>
        <v>363</v>
      </c>
      <c r="I19" s="29">
        <f t="shared" si="1"/>
        <v>2.959158718513084E-2</v>
      </c>
      <c r="J19" s="37">
        <v>4.0972222222222226E-3</v>
      </c>
      <c r="K19" s="33"/>
      <c r="O19" s="8"/>
      <c r="P19" s="15"/>
      <c r="Q19" s="2"/>
      <c r="R19" s="2"/>
      <c r="S19" s="2"/>
      <c r="T19" s="2"/>
      <c r="U19" s="2"/>
    </row>
    <row r="20" spans="1:21" s="5" customFormat="1" ht="20.25" customHeight="1" x14ac:dyDescent="0.2">
      <c r="A20" s="13">
        <v>15</v>
      </c>
      <c r="B20" s="16" t="s">
        <v>24</v>
      </c>
      <c r="C20" s="3">
        <v>8</v>
      </c>
      <c r="D20" s="3">
        <v>14</v>
      </c>
      <c r="E20" s="3">
        <v>0</v>
      </c>
      <c r="F20" s="3">
        <v>2</v>
      </c>
      <c r="G20" s="3">
        <v>211</v>
      </c>
      <c r="H20" s="32">
        <f t="shared" si="0"/>
        <v>235</v>
      </c>
      <c r="I20" s="29">
        <f t="shared" si="1"/>
        <v>1.9157088122605363E-2</v>
      </c>
      <c r="J20" s="37">
        <v>3.8734567901234575E-3</v>
      </c>
      <c r="K20" s="33"/>
      <c r="O20" s="8"/>
      <c r="P20" s="15"/>
      <c r="Q20" s="2"/>
      <c r="R20" s="2"/>
      <c r="S20" s="2"/>
      <c r="T20" s="2"/>
      <c r="U20" s="2"/>
    </row>
    <row r="21" spans="1:21" s="5" customFormat="1" ht="20.25" customHeight="1" x14ac:dyDescent="0.2">
      <c r="A21" s="13">
        <v>16</v>
      </c>
      <c r="B21" s="16" t="s">
        <v>25</v>
      </c>
      <c r="C21" s="3">
        <v>10</v>
      </c>
      <c r="D21" s="3">
        <v>48</v>
      </c>
      <c r="E21" s="3">
        <v>0</v>
      </c>
      <c r="F21" s="3">
        <v>13</v>
      </c>
      <c r="G21" s="3">
        <v>341</v>
      </c>
      <c r="H21" s="32">
        <f t="shared" si="0"/>
        <v>412</v>
      </c>
      <c r="I21" s="29">
        <f t="shared" si="1"/>
        <v>3.3586043857503869E-2</v>
      </c>
      <c r="J21" s="37">
        <v>5.7152777777777783E-3</v>
      </c>
      <c r="K21" s="33"/>
      <c r="O21" s="8"/>
      <c r="P21" s="15"/>
      <c r="Q21" s="2"/>
      <c r="R21" s="2"/>
      <c r="S21" s="2"/>
      <c r="T21" s="2"/>
      <c r="U21" s="2"/>
    </row>
    <row r="22" spans="1:21" s="5" customFormat="1" ht="20.25" customHeight="1" x14ac:dyDescent="0.2">
      <c r="A22" s="13">
        <v>17</v>
      </c>
      <c r="B22" s="16" t="s">
        <v>108</v>
      </c>
      <c r="C22" s="3">
        <v>1</v>
      </c>
      <c r="D22" s="3">
        <v>15</v>
      </c>
      <c r="E22" s="3">
        <v>0</v>
      </c>
      <c r="F22" s="3">
        <v>5</v>
      </c>
      <c r="G22" s="3">
        <v>166</v>
      </c>
      <c r="H22" s="32">
        <f t="shared" si="0"/>
        <v>187</v>
      </c>
      <c r="I22" s="29">
        <f t="shared" si="1"/>
        <v>1.5244150974158311E-2</v>
      </c>
      <c r="J22" s="37">
        <v>6.1518959435626101E-3</v>
      </c>
      <c r="K22" s="33"/>
      <c r="O22" s="8"/>
      <c r="P22" s="15"/>
      <c r="Q22" s="2"/>
      <c r="R22" s="2"/>
      <c r="S22" s="2"/>
      <c r="T22" s="2"/>
      <c r="U22" s="2"/>
    </row>
    <row r="23" spans="1:21" s="5" customFormat="1" ht="20.25" customHeight="1" x14ac:dyDescent="0.2">
      <c r="A23" s="13">
        <v>18</v>
      </c>
      <c r="B23" s="16" t="s">
        <v>109</v>
      </c>
      <c r="C23" s="3">
        <v>37</v>
      </c>
      <c r="D23" s="3">
        <v>43</v>
      </c>
      <c r="E23" s="3">
        <v>0</v>
      </c>
      <c r="F23" s="3">
        <v>14</v>
      </c>
      <c r="G23" s="3">
        <v>365</v>
      </c>
      <c r="H23" s="32">
        <f t="shared" si="0"/>
        <v>459</v>
      </c>
      <c r="I23" s="29">
        <f t="shared" si="1"/>
        <v>3.7417461482024947E-2</v>
      </c>
      <c r="J23" s="37">
        <v>6.7850156494522708E-3</v>
      </c>
      <c r="K23" s="33"/>
      <c r="O23" s="8"/>
      <c r="P23" s="15"/>
      <c r="Q23" s="2"/>
      <c r="R23" s="2"/>
      <c r="S23" s="2"/>
      <c r="T23" s="2"/>
      <c r="U23" s="2"/>
    </row>
    <row r="24" spans="1:21" s="5" customFormat="1" ht="20.25" customHeight="1" x14ac:dyDescent="0.2">
      <c r="A24" s="13">
        <v>19</v>
      </c>
      <c r="B24" s="16" t="s">
        <v>27</v>
      </c>
      <c r="C24" s="3">
        <v>133</v>
      </c>
      <c r="D24" s="3">
        <v>69</v>
      </c>
      <c r="E24" s="3">
        <v>0</v>
      </c>
      <c r="F24" s="3">
        <v>20</v>
      </c>
      <c r="G24" s="3">
        <v>694</v>
      </c>
      <c r="H24" s="32">
        <f t="shared" si="0"/>
        <v>916</v>
      </c>
      <c r="I24" s="29">
        <f t="shared" si="1"/>
        <v>7.4671883916197931E-2</v>
      </c>
      <c r="J24" s="37">
        <v>9.4856770833333329E-3</v>
      </c>
      <c r="K24" s="33"/>
      <c r="O24" s="8"/>
      <c r="P24" s="15"/>
      <c r="Q24" s="2"/>
      <c r="R24" s="2"/>
      <c r="S24" s="2"/>
      <c r="T24" s="2"/>
      <c r="U24" s="2"/>
    </row>
    <row r="25" spans="1:21" s="5" customFormat="1" ht="20.25" customHeight="1" x14ac:dyDescent="0.2">
      <c r="A25" s="13">
        <v>20</v>
      </c>
      <c r="B25" s="16" t="s">
        <v>28</v>
      </c>
      <c r="C25" s="3">
        <v>1</v>
      </c>
      <c r="D25" s="3">
        <v>0</v>
      </c>
      <c r="E25" s="3">
        <v>0</v>
      </c>
      <c r="F25" s="3">
        <v>1</v>
      </c>
      <c r="G25" s="3">
        <v>3</v>
      </c>
      <c r="H25" s="32">
        <f t="shared" si="0"/>
        <v>5</v>
      </c>
      <c r="I25" s="29">
        <f t="shared" si="1"/>
        <v>4.0759761962990136E-4</v>
      </c>
      <c r="J25" s="37">
        <v>6.9444444444444434E-2</v>
      </c>
      <c r="K25" s="33"/>
      <c r="O25" s="8"/>
      <c r="P25" s="15"/>
      <c r="Q25" s="2"/>
      <c r="R25" s="2"/>
      <c r="S25" s="2"/>
      <c r="T25" s="2"/>
      <c r="U25" s="2"/>
    </row>
    <row r="26" spans="1:21" s="5" customFormat="1" ht="20.25" customHeight="1" x14ac:dyDescent="0.2">
      <c r="A26" s="17" t="s">
        <v>30</v>
      </c>
      <c r="B26" s="16" t="s">
        <v>29</v>
      </c>
      <c r="C26" s="3">
        <v>0</v>
      </c>
      <c r="D26" s="3">
        <v>0</v>
      </c>
      <c r="E26" s="3">
        <v>0</v>
      </c>
      <c r="F26" s="3">
        <v>0</v>
      </c>
      <c r="G26" s="3">
        <v>7</v>
      </c>
      <c r="H26" s="32">
        <f t="shared" si="0"/>
        <v>7</v>
      </c>
      <c r="I26" s="29">
        <f t="shared" si="1"/>
        <v>5.706366674818619E-4</v>
      </c>
      <c r="J26" s="37">
        <v>0</v>
      </c>
      <c r="K26" s="33"/>
      <c r="O26" s="8"/>
      <c r="P26" s="15"/>
      <c r="Q26" s="2"/>
      <c r="R26" s="2"/>
      <c r="S26" s="2"/>
      <c r="T26" s="2"/>
      <c r="U26" s="2"/>
    </row>
    <row r="27" spans="1:21" s="5" customFormat="1" ht="20.25" customHeight="1" x14ac:dyDescent="0.2">
      <c r="A27" s="57" t="s">
        <v>8</v>
      </c>
      <c r="B27" s="58"/>
      <c r="C27" s="42">
        <f>SUM(C6:C26)</f>
        <v>795</v>
      </c>
      <c r="D27" s="42">
        <f t="shared" ref="D27:G27" si="2">SUM(D6:D26)</f>
        <v>1104</v>
      </c>
      <c r="E27" s="42">
        <f t="shared" si="2"/>
        <v>5</v>
      </c>
      <c r="F27" s="42">
        <f t="shared" si="2"/>
        <v>420</v>
      </c>
      <c r="G27" s="42">
        <f t="shared" si="2"/>
        <v>9943</v>
      </c>
      <c r="H27" s="63">
        <f>SUM(H6:H26)</f>
        <v>12267</v>
      </c>
      <c r="I27" s="64">
        <f>SUM(I6:I26)</f>
        <v>1.0000000000000002</v>
      </c>
      <c r="J27" s="61">
        <v>6.782407407407408E-3</v>
      </c>
      <c r="K27" s="4"/>
      <c r="L27" s="4"/>
      <c r="M27" s="4"/>
      <c r="N27" s="4"/>
      <c r="O27" s="4"/>
      <c r="P27" s="15"/>
    </row>
    <row r="28" spans="1:21" ht="30.75" customHeight="1" x14ac:dyDescent="0.2">
      <c r="A28" s="59" t="s">
        <v>31</v>
      </c>
      <c r="B28" s="60"/>
      <c r="C28" s="29">
        <f>+C27/$H$27</f>
        <v>6.4808021521154321E-2</v>
      </c>
      <c r="D28" s="29">
        <f t="shared" ref="D28:G28" si="3">+D27/$H$27</f>
        <v>8.9997554414282227E-2</v>
      </c>
      <c r="E28" s="29">
        <f t="shared" si="3"/>
        <v>4.0759761962990136E-4</v>
      </c>
      <c r="F28" s="29">
        <f t="shared" si="3"/>
        <v>3.4238200048911711E-2</v>
      </c>
      <c r="G28" s="29">
        <f t="shared" si="3"/>
        <v>0.81054862639602188</v>
      </c>
      <c r="H28" s="56"/>
      <c r="I28" s="64"/>
      <c r="J28" s="61"/>
      <c r="K28" s="36"/>
      <c r="L28" s="36"/>
      <c r="M28" s="36"/>
      <c r="N28" s="36"/>
      <c r="O28" s="36"/>
      <c r="P28" s="15"/>
    </row>
    <row r="29" spans="1:21" x14ac:dyDescent="0.2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</row>
    <row r="30" spans="1:21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</row>
    <row r="31" spans="1:21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</row>
    <row r="32" spans="1:21" x14ac:dyDescent="0.2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</row>
    <row r="33" spans="1:16" x14ac:dyDescent="0.2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</row>
    <row r="34" spans="1:16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</row>
    <row r="35" spans="1:16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</row>
    <row r="36" spans="1:16" x14ac:dyDescent="0.2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</row>
    <row r="37" spans="1:16" x14ac:dyDescent="0.2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</row>
    <row r="38" spans="1:16" x14ac:dyDescent="0.2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</row>
    <row r="39" spans="1:16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</row>
    <row r="40" spans="1:16" x14ac:dyDescent="0.2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</row>
    <row r="41" spans="1:16" x14ac:dyDescent="0.2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</row>
    <row r="42" spans="1:16" x14ac:dyDescent="0.2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</row>
    <row r="43" spans="1:16" x14ac:dyDescent="0.2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</row>
    <row r="44" spans="1:16" x14ac:dyDescent="0.2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</row>
    <row r="45" spans="1:16" x14ac:dyDescent="0.2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</row>
    <row r="46" spans="1:16" x14ac:dyDescent="0.2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</row>
    <row r="47" spans="1:16" x14ac:dyDescent="0.2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</row>
    <row r="48" spans="1:16" x14ac:dyDescent="0.2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</row>
    <row r="49" spans="1:16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</row>
    <row r="50" spans="1:16" x14ac:dyDescent="0.2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</row>
    <row r="51" spans="1:16" x14ac:dyDescent="0.2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</row>
    <row r="52" spans="1:16" x14ac:dyDescent="0.2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</row>
    <row r="53" spans="1:16" x14ac:dyDescent="0.2">
      <c r="A53" s="15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</row>
    <row r="54" spans="1:16" x14ac:dyDescent="0.2">
      <c r="A54" s="15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</row>
    <row r="55" spans="1:16" x14ac:dyDescent="0.2">
      <c r="A55" s="15"/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</row>
    <row r="56" spans="1:16" x14ac:dyDescent="0.2">
      <c r="A56" s="15"/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</row>
  </sheetData>
  <mergeCells count="15">
    <mergeCell ref="A27:B27"/>
    <mergeCell ref="H27:H28"/>
    <mergeCell ref="I27:I28"/>
    <mergeCell ref="J27:J28"/>
    <mergeCell ref="A28:B28"/>
    <mergeCell ref="A1:O1"/>
    <mergeCell ref="A2:O2"/>
    <mergeCell ref="A3:B5"/>
    <mergeCell ref="C3:F3"/>
    <mergeCell ref="H3:H5"/>
    <mergeCell ref="I3:I5"/>
    <mergeCell ref="J3:J5"/>
    <mergeCell ref="K3:N5"/>
    <mergeCell ref="O3:O5"/>
    <mergeCell ref="C4:G4"/>
  </mergeCells>
  <pageMargins left="0.39370078740157483" right="0.39370078740157483" top="0.9055118110236221" bottom="0.78740157480314965" header="0.31496062992125984" footer="0.31496062992125984"/>
  <pageSetup scale="49" fitToHeight="0" orientation="landscape" horizontalDpi="1200" verticalDpi="1200" r:id="rId1"/>
  <headerFooter>
    <oddHeader>&amp;L&amp;G&amp;C&amp;"Tahoma,Negrita"&amp;12BOLETÍN ESTADÍSTICO DE EMERGENCIAS
UAE CUERPO OFICIAL DE BOMBEROS DE BOGOTÁ D.C.&amp;R&amp;G</oddHeader>
    <oddFooter>&amp;LUAE Cuerpo Oficial de Bomberos de Bogotá D.C.
Subdirección Operativa&amp;CPágina &amp;P&amp;RElaboró: Ing. Jorge Ardila Pallares</oddFooter>
  </headerFooter>
  <drawing r:id="rId2"/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2"/>
  <sheetViews>
    <sheetView view="pageLayout" topLeftCell="E1" zoomScale="60" zoomScaleNormal="100" zoomScalePageLayoutView="60" workbookViewId="0">
      <selection activeCell="J24" sqref="J24"/>
    </sheetView>
  </sheetViews>
  <sheetFormatPr baseColWidth="10" defaultRowHeight="14.25" x14ac:dyDescent="0.2"/>
  <cols>
    <col min="1" max="1" width="3.85546875" style="14" customWidth="1"/>
    <col min="2" max="2" width="5.140625" style="2" customWidth="1"/>
    <col min="3" max="3" width="30.140625" style="2" bestFit="1" customWidth="1"/>
    <col min="4" max="8" width="16.28515625" style="1" customWidth="1"/>
    <col min="9" max="9" width="21.5703125" style="1" customWidth="1"/>
    <col min="10" max="13" width="16.42578125" style="2" customWidth="1"/>
    <col min="14" max="14" width="16.85546875" style="2" customWidth="1"/>
    <col min="15" max="15" width="20.5703125" style="2" bestFit="1" customWidth="1"/>
    <col min="16" max="16384" width="11.42578125" style="2"/>
  </cols>
  <sheetData>
    <row r="1" spans="1:15" ht="20.25" customHeight="1" x14ac:dyDescent="0.2">
      <c r="A1" s="15"/>
      <c r="B1" s="48" t="s">
        <v>100</v>
      </c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</row>
    <row r="2" spans="1:15" ht="48" customHeight="1" x14ac:dyDescent="0.2">
      <c r="A2" s="15"/>
      <c r="B2" s="62" t="s">
        <v>32</v>
      </c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</row>
    <row r="3" spans="1:15" ht="24" customHeight="1" x14ac:dyDescent="0.2">
      <c r="A3" s="15"/>
      <c r="B3" s="56" t="s">
        <v>0</v>
      </c>
      <c r="C3" s="56"/>
      <c r="D3" s="55" t="s">
        <v>101</v>
      </c>
      <c r="E3" s="55"/>
      <c r="F3" s="55"/>
      <c r="G3" s="55"/>
      <c r="H3" s="55"/>
      <c r="I3" s="55" t="s">
        <v>35</v>
      </c>
      <c r="J3" s="56" t="s">
        <v>102</v>
      </c>
      <c r="K3" s="56"/>
      <c r="L3" s="56"/>
      <c r="M3" s="56"/>
      <c r="N3" s="55" t="s">
        <v>46</v>
      </c>
      <c r="O3" s="55" t="s">
        <v>47</v>
      </c>
    </row>
    <row r="4" spans="1:15" ht="24" customHeight="1" x14ac:dyDescent="0.2">
      <c r="A4" s="15"/>
      <c r="B4" s="56"/>
      <c r="C4" s="56"/>
      <c r="D4" s="55" t="s">
        <v>33</v>
      </c>
      <c r="E4" s="55"/>
      <c r="F4" s="55"/>
      <c r="G4" s="55"/>
      <c r="H4" s="55" t="s">
        <v>40</v>
      </c>
      <c r="I4" s="55"/>
      <c r="J4" s="55" t="s">
        <v>41</v>
      </c>
      <c r="K4" s="55"/>
      <c r="L4" s="55"/>
      <c r="M4" s="55" t="s">
        <v>40</v>
      </c>
      <c r="N4" s="55"/>
      <c r="O4" s="55"/>
    </row>
    <row r="5" spans="1:15" ht="24" customHeight="1" x14ac:dyDescent="0.2">
      <c r="A5" s="15"/>
      <c r="B5" s="56"/>
      <c r="C5" s="56"/>
      <c r="D5" s="6" t="s">
        <v>36</v>
      </c>
      <c r="E5" s="6" t="s">
        <v>37</v>
      </c>
      <c r="F5" s="6" t="s">
        <v>38</v>
      </c>
      <c r="G5" s="6" t="s">
        <v>39</v>
      </c>
      <c r="H5" s="55"/>
      <c r="I5" s="55"/>
      <c r="J5" s="13" t="s">
        <v>43</v>
      </c>
      <c r="K5" s="6" t="s">
        <v>44</v>
      </c>
      <c r="L5" s="6" t="s">
        <v>45</v>
      </c>
      <c r="M5" s="55"/>
      <c r="N5" s="55"/>
      <c r="O5" s="55"/>
    </row>
    <row r="6" spans="1:15" s="5" customFormat="1" ht="20.25" customHeight="1" x14ac:dyDescent="0.2">
      <c r="A6" s="15"/>
      <c r="B6" s="13">
        <v>1</v>
      </c>
      <c r="C6" s="16" t="s">
        <v>11</v>
      </c>
      <c r="D6" s="3">
        <v>22</v>
      </c>
      <c r="E6" s="3">
        <v>0</v>
      </c>
      <c r="F6" s="3">
        <v>0</v>
      </c>
      <c r="G6" s="3">
        <v>0</v>
      </c>
      <c r="H6" s="3">
        <f t="shared" ref="H6:H26" si="0">SUM(D6:G6)</f>
        <v>22</v>
      </c>
      <c r="I6" s="3">
        <v>8</v>
      </c>
      <c r="J6" s="4">
        <v>7</v>
      </c>
      <c r="K6" s="4">
        <v>6</v>
      </c>
      <c r="L6" s="4">
        <v>0</v>
      </c>
      <c r="M6" s="4">
        <f>SUM(J6:L6)</f>
        <v>13</v>
      </c>
      <c r="N6" s="4">
        <f>SUM(H6,I6,M6)</f>
        <v>43</v>
      </c>
      <c r="O6" s="29">
        <f>N6/$N$27</f>
        <v>5.4088050314465411E-2</v>
      </c>
    </row>
    <row r="7" spans="1:15" s="5" customFormat="1" ht="20.25" customHeight="1" x14ac:dyDescent="0.2">
      <c r="A7" s="15"/>
      <c r="B7" s="13">
        <v>2</v>
      </c>
      <c r="C7" s="16" t="s">
        <v>12</v>
      </c>
      <c r="D7" s="3">
        <v>8</v>
      </c>
      <c r="E7" s="3">
        <v>0</v>
      </c>
      <c r="F7" s="3">
        <v>0</v>
      </c>
      <c r="G7" s="3">
        <v>0</v>
      </c>
      <c r="H7" s="3">
        <f t="shared" si="0"/>
        <v>8</v>
      </c>
      <c r="I7" s="3">
        <v>2</v>
      </c>
      <c r="J7" s="4">
        <v>2</v>
      </c>
      <c r="K7" s="4">
        <v>3</v>
      </c>
      <c r="L7" s="4">
        <v>3</v>
      </c>
      <c r="M7" s="4">
        <f t="shared" ref="M7:M26" si="1">SUM(J7:L7)</f>
        <v>8</v>
      </c>
      <c r="N7" s="4">
        <f>SUM(H7,I7,M7)</f>
        <v>18</v>
      </c>
      <c r="O7" s="29">
        <f t="shared" ref="O7:O26" si="2">N7/$N$27</f>
        <v>2.2641509433962263E-2</v>
      </c>
    </row>
    <row r="8" spans="1:15" s="5" customFormat="1" ht="20.25" customHeight="1" x14ac:dyDescent="0.2">
      <c r="A8" s="15"/>
      <c r="B8" s="13">
        <v>3</v>
      </c>
      <c r="C8" s="16" t="s">
        <v>13</v>
      </c>
      <c r="D8" s="3">
        <v>4</v>
      </c>
      <c r="E8" s="3">
        <v>0</v>
      </c>
      <c r="F8" s="3">
        <v>0</v>
      </c>
      <c r="G8" s="3">
        <v>0</v>
      </c>
      <c r="H8" s="3">
        <f t="shared" si="0"/>
        <v>4</v>
      </c>
      <c r="I8" s="3">
        <v>0</v>
      </c>
      <c r="J8" s="4">
        <v>4</v>
      </c>
      <c r="K8" s="4">
        <v>4</v>
      </c>
      <c r="L8" s="4">
        <v>0</v>
      </c>
      <c r="M8" s="4">
        <f t="shared" si="1"/>
        <v>8</v>
      </c>
      <c r="N8" s="4">
        <f t="shared" ref="N8:N26" si="3">SUM(H8,I8,M8)</f>
        <v>12</v>
      </c>
      <c r="O8" s="29">
        <f t="shared" si="2"/>
        <v>1.509433962264151E-2</v>
      </c>
    </row>
    <row r="9" spans="1:15" s="5" customFormat="1" ht="20.25" customHeight="1" x14ac:dyDescent="0.2">
      <c r="A9" s="15"/>
      <c r="B9" s="13">
        <v>4</v>
      </c>
      <c r="C9" s="16" t="s">
        <v>14</v>
      </c>
      <c r="D9" s="3">
        <v>10</v>
      </c>
      <c r="E9" s="3">
        <v>0</v>
      </c>
      <c r="F9" s="3">
        <v>0</v>
      </c>
      <c r="G9" s="3">
        <v>0</v>
      </c>
      <c r="H9" s="3">
        <f t="shared" si="0"/>
        <v>10</v>
      </c>
      <c r="I9" s="3">
        <v>2</v>
      </c>
      <c r="J9" s="4">
        <v>17</v>
      </c>
      <c r="K9" s="4">
        <v>29</v>
      </c>
      <c r="L9" s="4">
        <v>4</v>
      </c>
      <c r="M9" s="4">
        <f>SUM(J9:L9)</f>
        <v>50</v>
      </c>
      <c r="N9" s="4">
        <f t="shared" si="3"/>
        <v>62</v>
      </c>
      <c r="O9" s="29">
        <f t="shared" si="2"/>
        <v>7.7987421383647795E-2</v>
      </c>
    </row>
    <row r="10" spans="1:15" s="5" customFormat="1" ht="20.25" customHeight="1" x14ac:dyDescent="0.2">
      <c r="A10" s="15"/>
      <c r="B10" s="13">
        <v>5</v>
      </c>
      <c r="C10" s="16" t="s">
        <v>15</v>
      </c>
      <c r="D10" s="3">
        <v>9</v>
      </c>
      <c r="E10" s="3">
        <v>0</v>
      </c>
      <c r="F10" s="3">
        <v>0</v>
      </c>
      <c r="G10" s="3">
        <v>0</v>
      </c>
      <c r="H10" s="3">
        <f t="shared" si="0"/>
        <v>9</v>
      </c>
      <c r="I10" s="3">
        <v>1</v>
      </c>
      <c r="J10" s="4">
        <v>69</v>
      </c>
      <c r="K10" s="4">
        <v>23</v>
      </c>
      <c r="L10" s="4">
        <v>13</v>
      </c>
      <c r="M10" s="4">
        <f t="shared" si="1"/>
        <v>105</v>
      </c>
      <c r="N10" s="4">
        <f t="shared" si="3"/>
        <v>115</v>
      </c>
      <c r="O10" s="29">
        <f t="shared" si="2"/>
        <v>0.14465408805031446</v>
      </c>
    </row>
    <row r="11" spans="1:15" s="5" customFormat="1" ht="20.25" customHeight="1" x14ac:dyDescent="0.2">
      <c r="A11" s="15"/>
      <c r="B11" s="13">
        <v>6</v>
      </c>
      <c r="C11" s="16" t="s">
        <v>16</v>
      </c>
      <c r="D11" s="3">
        <v>10</v>
      </c>
      <c r="E11" s="3">
        <v>0</v>
      </c>
      <c r="F11" s="3">
        <v>0</v>
      </c>
      <c r="G11" s="3">
        <v>0</v>
      </c>
      <c r="H11" s="3">
        <f t="shared" si="0"/>
        <v>10</v>
      </c>
      <c r="I11" s="3">
        <v>2</v>
      </c>
      <c r="J11" s="4">
        <v>18</v>
      </c>
      <c r="K11" s="4">
        <v>0</v>
      </c>
      <c r="L11" s="4">
        <v>1</v>
      </c>
      <c r="M11" s="4">
        <f t="shared" si="1"/>
        <v>19</v>
      </c>
      <c r="N11" s="4">
        <f t="shared" si="3"/>
        <v>31</v>
      </c>
      <c r="O11" s="29">
        <f t="shared" si="2"/>
        <v>3.8993710691823898E-2</v>
      </c>
    </row>
    <row r="12" spans="1:15" s="5" customFormat="1" ht="20.25" customHeight="1" x14ac:dyDescent="0.2">
      <c r="A12" s="15"/>
      <c r="B12" s="13">
        <v>7</v>
      </c>
      <c r="C12" s="16" t="s">
        <v>17</v>
      </c>
      <c r="D12" s="3">
        <v>20</v>
      </c>
      <c r="E12" s="3">
        <v>0</v>
      </c>
      <c r="F12" s="3">
        <v>0</v>
      </c>
      <c r="G12" s="3">
        <v>0</v>
      </c>
      <c r="H12" s="3">
        <f t="shared" si="0"/>
        <v>20</v>
      </c>
      <c r="I12" s="3">
        <v>5</v>
      </c>
      <c r="J12" s="4">
        <v>36</v>
      </c>
      <c r="K12" s="4">
        <v>0</v>
      </c>
      <c r="L12" s="4">
        <v>0</v>
      </c>
      <c r="M12" s="4">
        <f t="shared" si="1"/>
        <v>36</v>
      </c>
      <c r="N12" s="4">
        <f t="shared" si="3"/>
        <v>61</v>
      </c>
      <c r="O12" s="29">
        <f t="shared" si="2"/>
        <v>7.672955974842767E-2</v>
      </c>
    </row>
    <row r="13" spans="1:15" s="5" customFormat="1" ht="20.25" customHeight="1" x14ac:dyDescent="0.2">
      <c r="A13" s="15"/>
      <c r="B13" s="13">
        <v>8</v>
      </c>
      <c r="C13" s="16" t="s">
        <v>18</v>
      </c>
      <c r="D13" s="3">
        <v>38</v>
      </c>
      <c r="E13" s="3">
        <v>0</v>
      </c>
      <c r="F13" s="3">
        <v>0</v>
      </c>
      <c r="G13" s="3">
        <v>0</v>
      </c>
      <c r="H13" s="3">
        <f t="shared" si="0"/>
        <v>38</v>
      </c>
      <c r="I13" s="3">
        <v>12</v>
      </c>
      <c r="J13" s="4">
        <v>37</v>
      </c>
      <c r="K13" s="4">
        <v>0</v>
      </c>
      <c r="L13" s="4">
        <v>2</v>
      </c>
      <c r="M13" s="4">
        <f t="shared" si="1"/>
        <v>39</v>
      </c>
      <c r="N13" s="4">
        <f t="shared" si="3"/>
        <v>89</v>
      </c>
      <c r="O13" s="29">
        <f t="shared" si="2"/>
        <v>0.1119496855345912</v>
      </c>
    </row>
    <row r="14" spans="1:15" s="5" customFormat="1" ht="20.25" customHeight="1" x14ac:dyDescent="0.2">
      <c r="A14" s="15"/>
      <c r="B14" s="13">
        <v>9</v>
      </c>
      <c r="C14" s="16" t="s">
        <v>19</v>
      </c>
      <c r="D14" s="3">
        <v>10</v>
      </c>
      <c r="E14" s="3">
        <v>0</v>
      </c>
      <c r="F14" s="3">
        <v>0</v>
      </c>
      <c r="G14" s="3">
        <v>0</v>
      </c>
      <c r="H14" s="3">
        <f t="shared" si="0"/>
        <v>10</v>
      </c>
      <c r="I14" s="3">
        <v>8</v>
      </c>
      <c r="J14" s="4">
        <v>6</v>
      </c>
      <c r="K14" s="4">
        <v>0</v>
      </c>
      <c r="L14" s="4">
        <v>0</v>
      </c>
      <c r="M14" s="4">
        <f t="shared" si="1"/>
        <v>6</v>
      </c>
      <c r="N14" s="4">
        <f t="shared" si="3"/>
        <v>24</v>
      </c>
      <c r="O14" s="29">
        <f t="shared" si="2"/>
        <v>3.0188679245283019E-2</v>
      </c>
    </row>
    <row r="15" spans="1:15" s="5" customFormat="1" ht="20.25" customHeight="1" x14ac:dyDescent="0.2">
      <c r="A15" s="15"/>
      <c r="B15" s="13">
        <v>10</v>
      </c>
      <c r="C15" s="16" t="s">
        <v>20</v>
      </c>
      <c r="D15" s="3">
        <v>27</v>
      </c>
      <c r="E15" s="3">
        <v>0</v>
      </c>
      <c r="F15" s="3">
        <v>0</v>
      </c>
      <c r="G15" s="3">
        <v>0</v>
      </c>
      <c r="H15" s="3">
        <f t="shared" si="0"/>
        <v>27</v>
      </c>
      <c r="I15" s="3">
        <v>11</v>
      </c>
      <c r="J15" s="4">
        <v>9</v>
      </c>
      <c r="K15" s="4">
        <v>1</v>
      </c>
      <c r="L15" s="4">
        <v>0</v>
      </c>
      <c r="M15" s="4">
        <f t="shared" si="1"/>
        <v>10</v>
      </c>
      <c r="N15" s="4">
        <f t="shared" si="3"/>
        <v>48</v>
      </c>
      <c r="O15" s="29">
        <f t="shared" si="2"/>
        <v>6.0377358490566038E-2</v>
      </c>
    </row>
    <row r="16" spans="1:15" s="5" customFormat="1" ht="20.25" customHeight="1" x14ac:dyDescent="0.2">
      <c r="A16" s="15"/>
      <c r="B16" s="13">
        <v>11</v>
      </c>
      <c r="C16" s="16" t="s">
        <v>21</v>
      </c>
      <c r="D16" s="3">
        <v>31</v>
      </c>
      <c r="E16" s="3">
        <v>0</v>
      </c>
      <c r="F16" s="3">
        <v>0</v>
      </c>
      <c r="G16" s="3">
        <v>0</v>
      </c>
      <c r="H16" s="3">
        <f t="shared" si="0"/>
        <v>31</v>
      </c>
      <c r="I16" s="3">
        <v>12</v>
      </c>
      <c r="J16" s="4">
        <v>8</v>
      </c>
      <c r="K16" s="4">
        <v>2</v>
      </c>
      <c r="L16" s="4">
        <v>0</v>
      </c>
      <c r="M16" s="4">
        <f t="shared" si="1"/>
        <v>10</v>
      </c>
      <c r="N16" s="4">
        <f t="shared" si="3"/>
        <v>53</v>
      </c>
      <c r="O16" s="29">
        <f t="shared" si="2"/>
        <v>6.6666666666666666E-2</v>
      </c>
    </row>
    <row r="17" spans="1:15" s="5" customFormat="1" ht="20.25" customHeight="1" x14ac:dyDescent="0.2">
      <c r="A17" s="15"/>
      <c r="B17" s="13">
        <v>12</v>
      </c>
      <c r="C17" s="16" t="s">
        <v>22</v>
      </c>
      <c r="D17" s="3">
        <v>11</v>
      </c>
      <c r="E17" s="3">
        <v>0</v>
      </c>
      <c r="F17" s="3">
        <v>0</v>
      </c>
      <c r="G17" s="3">
        <v>0</v>
      </c>
      <c r="H17" s="3">
        <f t="shared" si="0"/>
        <v>11</v>
      </c>
      <c r="I17" s="3">
        <v>7</v>
      </c>
      <c r="J17" s="4">
        <v>0</v>
      </c>
      <c r="K17" s="4">
        <v>0</v>
      </c>
      <c r="L17" s="4">
        <v>0</v>
      </c>
      <c r="M17" s="4">
        <f t="shared" si="1"/>
        <v>0</v>
      </c>
      <c r="N17" s="4">
        <f t="shared" si="3"/>
        <v>18</v>
      </c>
      <c r="O17" s="29">
        <f t="shared" si="2"/>
        <v>2.2641509433962263E-2</v>
      </c>
    </row>
    <row r="18" spans="1:15" s="5" customFormat="1" ht="20.25" customHeight="1" x14ac:dyDescent="0.2">
      <c r="A18" s="15"/>
      <c r="B18" s="13">
        <v>13</v>
      </c>
      <c r="C18" s="16" t="s">
        <v>23</v>
      </c>
      <c r="D18" s="3">
        <v>9</v>
      </c>
      <c r="E18" s="3">
        <v>0</v>
      </c>
      <c r="F18" s="3">
        <v>0</v>
      </c>
      <c r="G18" s="3">
        <v>0</v>
      </c>
      <c r="H18" s="3">
        <f t="shared" si="0"/>
        <v>9</v>
      </c>
      <c r="I18" s="3">
        <v>4</v>
      </c>
      <c r="J18" s="4">
        <v>0</v>
      </c>
      <c r="K18" s="4">
        <v>0</v>
      </c>
      <c r="L18" s="4">
        <v>0</v>
      </c>
      <c r="M18" s="4">
        <f t="shared" si="1"/>
        <v>0</v>
      </c>
      <c r="N18" s="4">
        <f t="shared" si="3"/>
        <v>13</v>
      </c>
      <c r="O18" s="29">
        <f t="shared" si="2"/>
        <v>1.6352201257861635E-2</v>
      </c>
    </row>
    <row r="19" spans="1:15" s="5" customFormat="1" ht="20.25" customHeight="1" x14ac:dyDescent="0.2">
      <c r="A19" s="15"/>
      <c r="B19" s="13">
        <v>14</v>
      </c>
      <c r="C19" s="16" t="s">
        <v>107</v>
      </c>
      <c r="D19" s="3">
        <v>13</v>
      </c>
      <c r="E19" s="3">
        <v>0</v>
      </c>
      <c r="F19" s="3">
        <v>0</v>
      </c>
      <c r="G19" s="3">
        <v>0</v>
      </c>
      <c r="H19" s="3">
        <f t="shared" si="0"/>
        <v>13</v>
      </c>
      <c r="I19" s="3">
        <v>5</v>
      </c>
      <c r="J19" s="4">
        <v>0</v>
      </c>
      <c r="K19" s="4">
        <v>0</v>
      </c>
      <c r="L19" s="4">
        <v>0</v>
      </c>
      <c r="M19" s="4">
        <f t="shared" si="1"/>
        <v>0</v>
      </c>
      <c r="N19" s="4">
        <f t="shared" si="3"/>
        <v>18</v>
      </c>
      <c r="O19" s="29">
        <f t="shared" si="2"/>
        <v>2.2641509433962263E-2</v>
      </c>
    </row>
    <row r="20" spans="1:15" s="5" customFormat="1" ht="20.25" customHeight="1" x14ac:dyDescent="0.2">
      <c r="A20" s="15"/>
      <c r="B20" s="13">
        <v>15</v>
      </c>
      <c r="C20" s="16" t="s">
        <v>24</v>
      </c>
      <c r="D20" s="3">
        <v>6</v>
      </c>
      <c r="E20" s="3">
        <v>0</v>
      </c>
      <c r="F20" s="3">
        <v>0</v>
      </c>
      <c r="G20" s="3">
        <v>0</v>
      </c>
      <c r="H20" s="3">
        <f t="shared" si="0"/>
        <v>6</v>
      </c>
      <c r="I20" s="3">
        <v>2</v>
      </c>
      <c r="J20" s="4">
        <v>0</v>
      </c>
      <c r="K20" s="4">
        <v>0</v>
      </c>
      <c r="L20" s="4">
        <v>0</v>
      </c>
      <c r="M20" s="4">
        <f t="shared" si="1"/>
        <v>0</v>
      </c>
      <c r="N20" s="4">
        <f t="shared" si="3"/>
        <v>8</v>
      </c>
      <c r="O20" s="29">
        <f t="shared" si="2"/>
        <v>1.0062893081761006E-2</v>
      </c>
    </row>
    <row r="21" spans="1:15" s="5" customFormat="1" ht="20.25" customHeight="1" x14ac:dyDescent="0.2">
      <c r="A21" s="15"/>
      <c r="B21" s="13">
        <v>16</v>
      </c>
      <c r="C21" s="16" t="s">
        <v>25</v>
      </c>
      <c r="D21" s="3">
        <v>6</v>
      </c>
      <c r="E21" s="3">
        <v>0</v>
      </c>
      <c r="F21" s="3">
        <v>0</v>
      </c>
      <c r="G21" s="3">
        <v>0</v>
      </c>
      <c r="H21" s="3">
        <f t="shared" si="0"/>
        <v>6</v>
      </c>
      <c r="I21" s="3">
        <v>3</v>
      </c>
      <c r="J21" s="4">
        <v>1</v>
      </c>
      <c r="K21" s="4">
        <v>0</v>
      </c>
      <c r="L21" s="4">
        <v>0</v>
      </c>
      <c r="M21" s="4">
        <f t="shared" si="1"/>
        <v>1</v>
      </c>
      <c r="N21" s="4">
        <f t="shared" si="3"/>
        <v>10</v>
      </c>
      <c r="O21" s="29">
        <f t="shared" si="2"/>
        <v>1.2578616352201259E-2</v>
      </c>
    </row>
    <row r="22" spans="1:15" s="5" customFormat="1" ht="20.25" customHeight="1" x14ac:dyDescent="0.2">
      <c r="A22" s="15"/>
      <c r="B22" s="13">
        <v>17</v>
      </c>
      <c r="C22" s="16" t="s">
        <v>108</v>
      </c>
      <c r="D22" s="3">
        <v>1</v>
      </c>
      <c r="E22" s="3">
        <v>0</v>
      </c>
      <c r="F22" s="3">
        <v>0</v>
      </c>
      <c r="G22" s="3">
        <v>0</v>
      </c>
      <c r="H22" s="3">
        <f t="shared" si="0"/>
        <v>1</v>
      </c>
      <c r="I22" s="3">
        <v>0</v>
      </c>
      <c r="J22" s="4">
        <v>0</v>
      </c>
      <c r="K22" s="4">
        <v>0</v>
      </c>
      <c r="L22" s="4">
        <v>0</v>
      </c>
      <c r="M22" s="4">
        <f t="shared" si="1"/>
        <v>0</v>
      </c>
      <c r="N22" s="4">
        <f t="shared" si="3"/>
        <v>1</v>
      </c>
      <c r="O22" s="29">
        <f t="shared" si="2"/>
        <v>1.2578616352201257E-3</v>
      </c>
    </row>
    <row r="23" spans="1:15" s="5" customFormat="1" ht="20.25" customHeight="1" x14ac:dyDescent="0.2">
      <c r="A23" s="15"/>
      <c r="B23" s="13">
        <v>18</v>
      </c>
      <c r="C23" s="16" t="s">
        <v>109</v>
      </c>
      <c r="D23" s="3">
        <v>9</v>
      </c>
      <c r="E23" s="3">
        <v>0</v>
      </c>
      <c r="F23" s="3">
        <v>0</v>
      </c>
      <c r="G23" s="3">
        <v>0</v>
      </c>
      <c r="H23" s="3">
        <f t="shared" si="0"/>
        <v>9</v>
      </c>
      <c r="I23" s="3">
        <v>5</v>
      </c>
      <c r="J23" s="4">
        <v>18</v>
      </c>
      <c r="K23" s="4">
        <v>5</v>
      </c>
      <c r="L23" s="4">
        <v>0</v>
      </c>
      <c r="M23" s="4">
        <f t="shared" si="1"/>
        <v>23</v>
      </c>
      <c r="N23" s="4">
        <f t="shared" si="3"/>
        <v>37</v>
      </c>
      <c r="O23" s="29">
        <f t="shared" si="2"/>
        <v>4.6540880503144651E-2</v>
      </c>
    </row>
    <row r="24" spans="1:15" s="5" customFormat="1" ht="20.25" customHeight="1" x14ac:dyDescent="0.2">
      <c r="A24" s="15"/>
      <c r="B24" s="13">
        <v>19</v>
      </c>
      <c r="C24" s="16" t="s">
        <v>27</v>
      </c>
      <c r="D24" s="3">
        <v>19</v>
      </c>
      <c r="E24" s="3">
        <v>0</v>
      </c>
      <c r="F24" s="3">
        <v>0</v>
      </c>
      <c r="G24" s="3">
        <v>0</v>
      </c>
      <c r="H24" s="3">
        <f t="shared" si="0"/>
        <v>19</v>
      </c>
      <c r="I24" s="3">
        <v>4</v>
      </c>
      <c r="J24" s="4">
        <v>96</v>
      </c>
      <c r="K24" s="4">
        <v>6</v>
      </c>
      <c r="L24" s="4">
        <v>8</v>
      </c>
      <c r="M24" s="4">
        <f t="shared" si="1"/>
        <v>110</v>
      </c>
      <c r="N24" s="4">
        <f t="shared" si="3"/>
        <v>133</v>
      </c>
      <c r="O24" s="29">
        <f t="shared" si="2"/>
        <v>0.16729559748427672</v>
      </c>
    </row>
    <row r="25" spans="1:15" s="5" customFormat="1" ht="20.25" customHeight="1" x14ac:dyDescent="0.2">
      <c r="A25" s="15"/>
      <c r="B25" s="13">
        <v>20</v>
      </c>
      <c r="C25" s="16" t="s">
        <v>28</v>
      </c>
      <c r="D25" s="3">
        <v>0</v>
      </c>
      <c r="E25" s="3">
        <v>0</v>
      </c>
      <c r="F25" s="3">
        <v>0</v>
      </c>
      <c r="G25" s="3">
        <v>0</v>
      </c>
      <c r="H25" s="3">
        <f t="shared" si="0"/>
        <v>0</v>
      </c>
      <c r="I25" s="3">
        <v>0</v>
      </c>
      <c r="J25" s="4">
        <v>0</v>
      </c>
      <c r="K25" s="4">
        <v>0</v>
      </c>
      <c r="L25" s="4">
        <v>1</v>
      </c>
      <c r="M25" s="4">
        <f t="shared" si="1"/>
        <v>1</v>
      </c>
      <c r="N25" s="4">
        <f t="shared" si="3"/>
        <v>1</v>
      </c>
      <c r="O25" s="29">
        <f t="shared" si="2"/>
        <v>1.2578616352201257E-3</v>
      </c>
    </row>
    <row r="26" spans="1:15" s="5" customFormat="1" ht="20.25" customHeight="1" x14ac:dyDescent="0.2">
      <c r="A26" s="15"/>
      <c r="B26" s="17" t="s">
        <v>30</v>
      </c>
      <c r="C26" s="16" t="s">
        <v>29</v>
      </c>
      <c r="D26" s="3">
        <v>0</v>
      </c>
      <c r="E26" s="3">
        <v>0</v>
      </c>
      <c r="F26" s="3">
        <v>0</v>
      </c>
      <c r="G26" s="3">
        <v>0</v>
      </c>
      <c r="H26" s="3">
        <f t="shared" si="0"/>
        <v>0</v>
      </c>
      <c r="I26" s="3">
        <v>0</v>
      </c>
      <c r="J26" s="4">
        <v>0</v>
      </c>
      <c r="K26" s="4">
        <v>0</v>
      </c>
      <c r="L26" s="4">
        <v>0</v>
      </c>
      <c r="M26" s="4">
        <f t="shared" si="1"/>
        <v>0</v>
      </c>
      <c r="N26" s="4">
        <f t="shared" si="3"/>
        <v>0</v>
      </c>
      <c r="O26" s="29">
        <f t="shared" si="2"/>
        <v>0</v>
      </c>
    </row>
    <row r="27" spans="1:15" s="5" customFormat="1" ht="20.25" customHeight="1" x14ac:dyDescent="0.2">
      <c r="A27" s="15"/>
      <c r="B27" s="57" t="s">
        <v>8</v>
      </c>
      <c r="C27" s="58"/>
      <c r="D27" s="46">
        <f>SUM(D6:D26)</f>
        <v>263</v>
      </c>
      <c r="E27" s="46">
        <f>SUM(E6:E26)</f>
        <v>0</v>
      </c>
      <c r="F27" s="46">
        <f t="shared" ref="F27:G27" si="4">SUM(F6:F26)</f>
        <v>0</v>
      </c>
      <c r="G27" s="46">
        <f t="shared" si="4"/>
        <v>0</v>
      </c>
      <c r="H27" s="80">
        <f>SUM(H6:H26)</f>
        <v>263</v>
      </c>
      <c r="I27" s="80">
        <f>SUM(I6:I26)</f>
        <v>93</v>
      </c>
      <c r="J27" s="41">
        <f>SUM(J6:J26)</f>
        <v>328</v>
      </c>
      <c r="K27" s="41">
        <f t="shared" ref="K27:L27" si="5">SUM(K6:K26)</f>
        <v>79</v>
      </c>
      <c r="L27" s="41">
        <f t="shared" si="5"/>
        <v>32</v>
      </c>
      <c r="M27" s="63">
        <f>SUM(M6:M26)</f>
        <v>439</v>
      </c>
      <c r="N27" s="63">
        <f>SUM(N6:N26)</f>
        <v>795</v>
      </c>
      <c r="O27" s="65">
        <f>SUM(O6:O26)</f>
        <v>0.99999999999999989</v>
      </c>
    </row>
    <row r="28" spans="1:15" ht="30.75" customHeight="1" x14ac:dyDescent="0.2">
      <c r="A28" s="15"/>
      <c r="B28" s="59" t="s">
        <v>31</v>
      </c>
      <c r="C28" s="60"/>
      <c r="D28" s="29">
        <f>+D27/$H$27</f>
        <v>1</v>
      </c>
      <c r="E28" s="29">
        <f t="shared" ref="E28:G28" si="6">+E27/$H$27</f>
        <v>0</v>
      </c>
      <c r="F28" s="29">
        <f t="shared" si="6"/>
        <v>0</v>
      </c>
      <c r="G28" s="29">
        <f t="shared" si="6"/>
        <v>0</v>
      </c>
      <c r="H28" s="80"/>
      <c r="I28" s="80"/>
      <c r="J28" s="29">
        <f>+J27/$M$27</f>
        <v>0.74715261958997725</v>
      </c>
      <c r="K28" s="29">
        <f t="shared" ref="K28:L28" si="7">+K27/$M$27</f>
        <v>0.17995444191343962</v>
      </c>
      <c r="L28" s="29">
        <f t="shared" si="7"/>
        <v>7.289293849658314E-2</v>
      </c>
      <c r="M28" s="63"/>
      <c r="N28" s="63"/>
      <c r="O28" s="66"/>
    </row>
    <row r="29" spans="1:15" x14ac:dyDescent="0.2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</row>
    <row r="30" spans="1:15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</row>
    <row r="31" spans="1:15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</row>
    <row r="32" spans="1:15" x14ac:dyDescent="0.2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</row>
    <row r="33" spans="1:15" x14ac:dyDescent="0.2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</row>
    <row r="34" spans="1:15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</row>
    <row r="35" spans="1:15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</row>
    <row r="36" spans="1:15" x14ac:dyDescent="0.2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</row>
    <row r="37" spans="1:15" x14ac:dyDescent="0.2"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</row>
    <row r="38" spans="1:15" x14ac:dyDescent="0.2"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</row>
    <row r="39" spans="1:15" x14ac:dyDescent="0.2"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</row>
    <row r="40" spans="1:15" x14ac:dyDescent="0.2"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</row>
    <row r="41" spans="1:15" x14ac:dyDescent="0.2"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</row>
    <row r="42" spans="1:15" x14ac:dyDescent="0.2"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</row>
    <row r="43" spans="1:15" x14ac:dyDescent="0.2"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</row>
    <row r="44" spans="1:15" x14ac:dyDescent="0.2"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</row>
    <row r="45" spans="1:15" x14ac:dyDescent="0.2"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</row>
    <row r="46" spans="1:15" x14ac:dyDescent="0.2"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</row>
    <row r="47" spans="1:15" x14ac:dyDescent="0.2"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</row>
    <row r="48" spans="1:15" x14ac:dyDescent="0.2"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</row>
    <row r="49" spans="2:15" x14ac:dyDescent="0.2"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</row>
    <row r="50" spans="2:15" x14ac:dyDescent="0.2"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</row>
    <row r="51" spans="2:15" x14ac:dyDescent="0.2"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</row>
    <row r="52" spans="2:15" x14ac:dyDescent="0.2"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</row>
  </sheetData>
  <mergeCells count="19">
    <mergeCell ref="N27:N28"/>
    <mergeCell ref="O27:O28"/>
    <mergeCell ref="B28:C28"/>
    <mergeCell ref="J4:L4"/>
    <mergeCell ref="M4:M5"/>
    <mergeCell ref="B27:C27"/>
    <mergeCell ref="H27:H28"/>
    <mergeCell ref="I27:I28"/>
    <mergeCell ref="M27:M28"/>
    <mergeCell ref="B1:O1"/>
    <mergeCell ref="B2:O2"/>
    <mergeCell ref="B3:C5"/>
    <mergeCell ref="D3:H3"/>
    <mergeCell ref="I3:I5"/>
    <mergeCell ref="J3:M3"/>
    <mergeCell ref="N3:N5"/>
    <mergeCell ref="O3:O5"/>
    <mergeCell ref="D4:G4"/>
    <mergeCell ref="H4:H5"/>
  </mergeCells>
  <pageMargins left="0.39370078740157483" right="0.39370078740157483" top="0.9055118110236221" bottom="0.78740157480314965" header="0.31496062992125984" footer="0.31496062992125984"/>
  <pageSetup scale="52" fitToHeight="0" orientation="landscape" horizontalDpi="1200" verticalDpi="1200" r:id="rId1"/>
  <headerFooter>
    <oddHeader>&amp;L&amp;G&amp;C&amp;"Tahoma,Negrita"&amp;12BOLETÍN ESTADÍSTICO DE EMERGENCIAS
UAE CUERPO OFICIAL DE BOMBEROS DE BOGOTÁ D.C.&amp;R&amp;G</oddHeader>
    <oddFooter>&amp;LUAE Cuerpo Oficial de Bomberos de Bogotá D.C.
Subdirección Operativa&amp;CPágina &amp;P&amp;RElaboró: Ing. Jorge Ardila Pallares</oddFooter>
  </headerFooter>
  <ignoredErrors>
    <ignoredError sqref="M6:M7 M8:M21 M23:M26 M22" formulaRange="1"/>
  </ignoredErrors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52"/>
  <sheetViews>
    <sheetView view="pageLayout" topLeftCell="G1" zoomScale="60" zoomScaleNormal="100" zoomScalePageLayoutView="60" workbookViewId="0">
      <selection activeCell="J25" sqref="J25"/>
    </sheetView>
  </sheetViews>
  <sheetFormatPr baseColWidth="10" defaultRowHeight="14.25" x14ac:dyDescent="0.2"/>
  <cols>
    <col min="1" max="1" width="7.42578125" style="2" customWidth="1"/>
    <col min="2" max="2" width="27.85546875" style="2" customWidth="1"/>
    <col min="3" max="6" width="16.85546875" style="1" customWidth="1"/>
    <col min="7" max="7" width="21.5703125" style="1" customWidth="1"/>
    <col min="8" max="8" width="11.85546875" style="2" bestFit="1" customWidth="1"/>
    <col min="9" max="9" width="17.7109375" style="2" customWidth="1"/>
    <col min="10" max="10" width="16.140625" style="2" customWidth="1"/>
    <col min="11" max="14" width="15.5703125" style="2" customWidth="1"/>
    <col min="15" max="15" width="11.28515625" style="2" customWidth="1"/>
    <col min="16" max="16384" width="11.42578125" style="2"/>
  </cols>
  <sheetData>
    <row r="1" spans="1:22" ht="20.25" customHeight="1" x14ac:dyDescent="0.2">
      <c r="A1" s="70" t="s">
        <v>105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2"/>
    </row>
    <row r="2" spans="1:22" ht="48" customHeight="1" x14ac:dyDescent="0.2">
      <c r="A2" s="67" t="s">
        <v>78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9"/>
    </row>
    <row r="3" spans="1:22" ht="24" customHeight="1" x14ac:dyDescent="0.2">
      <c r="A3" s="49" t="s">
        <v>49</v>
      </c>
      <c r="B3" s="50"/>
      <c r="C3" s="55" t="s">
        <v>7</v>
      </c>
      <c r="D3" s="55"/>
      <c r="E3" s="55"/>
      <c r="F3" s="55"/>
      <c r="G3" s="74" t="s">
        <v>5</v>
      </c>
      <c r="H3" s="56" t="s">
        <v>8</v>
      </c>
      <c r="I3" s="55" t="s">
        <v>9</v>
      </c>
      <c r="J3" s="55" t="s">
        <v>93</v>
      </c>
      <c r="K3" s="55" t="s">
        <v>104</v>
      </c>
      <c r="L3" s="55"/>
      <c r="M3" s="55"/>
      <c r="N3" s="55"/>
      <c r="O3" s="61">
        <f>J23</f>
        <v>6.782407407407408E-3</v>
      </c>
    </row>
    <row r="4" spans="1:22" ht="24" customHeight="1" x14ac:dyDescent="0.2">
      <c r="A4" s="51"/>
      <c r="B4" s="52"/>
      <c r="C4" s="59" t="s">
        <v>6</v>
      </c>
      <c r="D4" s="73"/>
      <c r="E4" s="73"/>
      <c r="F4" s="60"/>
      <c r="G4" s="75"/>
      <c r="H4" s="56"/>
      <c r="I4" s="55"/>
      <c r="J4" s="55"/>
      <c r="K4" s="55"/>
      <c r="L4" s="55"/>
      <c r="M4" s="55"/>
      <c r="N4" s="55"/>
      <c r="O4" s="61"/>
    </row>
    <row r="5" spans="1:22" ht="24" customHeight="1" x14ac:dyDescent="0.2">
      <c r="A5" s="53"/>
      <c r="B5" s="54"/>
      <c r="C5" s="6" t="s">
        <v>1</v>
      </c>
      <c r="D5" s="6" t="s">
        <v>2</v>
      </c>
      <c r="E5" s="6" t="s">
        <v>3</v>
      </c>
      <c r="F5" s="6" t="s">
        <v>4</v>
      </c>
      <c r="G5" s="76"/>
      <c r="H5" s="56"/>
      <c r="I5" s="55"/>
      <c r="J5" s="55"/>
      <c r="K5" s="55"/>
      <c r="L5" s="55"/>
      <c r="M5" s="55"/>
      <c r="N5" s="55"/>
      <c r="O5" s="61"/>
    </row>
    <row r="6" spans="1:22" s="5" customFormat="1" ht="20.25" customHeight="1" x14ac:dyDescent="0.2">
      <c r="A6" s="18" t="s">
        <v>50</v>
      </c>
      <c r="B6" s="19" t="s">
        <v>67</v>
      </c>
      <c r="C6" s="3">
        <v>38</v>
      </c>
      <c r="D6" s="3">
        <v>91</v>
      </c>
      <c r="E6" s="3">
        <v>2</v>
      </c>
      <c r="F6" s="3">
        <v>56</v>
      </c>
      <c r="G6" s="3">
        <v>941</v>
      </c>
      <c r="H6" s="4">
        <f>SUM(C6:G6)</f>
        <v>1128</v>
      </c>
      <c r="I6" s="29">
        <f>H6/$H$23</f>
        <v>9.1954022988505746E-2</v>
      </c>
      <c r="J6" s="37">
        <v>5.6391242937853091E-3</v>
      </c>
      <c r="K6" s="15"/>
      <c r="L6" s="15"/>
      <c r="M6" s="15"/>
      <c r="N6" s="15"/>
      <c r="O6" s="20"/>
      <c r="P6" s="2"/>
      <c r="Q6" s="39"/>
      <c r="R6" s="44"/>
      <c r="S6" s="44"/>
      <c r="T6" s="44"/>
      <c r="U6" s="44"/>
      <c r="V6" s="44"/>
    </row>
    <row r="7" spans="1:22" s="5" customFormat="1" ht="20.25" customHeight="1" x14ac:dyDescent="0.2">
      <c r="A7" s="18" t="s">
        <v>51</v>
      </c>
      <c r="B7" s="19" t="s">
        <v>68</v>
      </c>
      <c r="C7" s="3">
        <v>32</v>
      </c>
      <c r="D7" s="3">
        <v>61</v>
      </c>
      <c r="E7" s="3">
        <v>0</v>
      </c>
      <c r="F7" s="3">
        <v>34</v>
      </c>
      <c r="G7" s="3">
        <v>565</v>
      </c>
      <c r="H7" s="4">
        <f t="shared" ref="H7:H22" si="0">SUM(C7:G7)</f>
        <v>692</v>
      </c>
      <c r="I7" s="29">
        <f t="shared" ref="I7:I22" si="1">H7/$H$23</f>
        <v>5.6411510556778351E-2</v>
      </c>
      <c r="J7" s="37">
        <v>5.0146793134597991E-3</v>
      </c>
      <c r="K7" s="15"/>
      <c r="L7" s="15"/>
      <c r="M7" s="15"/>
      <c r="N7" s="15"/>
      <c r="O7" s="21"/>
      <c r="P7" s="2"/>
      <c r="Q7" s="39"/>
      <c r="R7" s="44"/>
      <c r="S7" s="44"/>
      <c r="T7" s="44"/>
      <c r="U7" s="44"/>
      <c r="V7" s="44"/>
    </row>
    <row r="8" spans="1:22" s="5" customFormat="1" ht="20.25" customHeight="1" x14ac:dyDescent="0.2">
      <c r="A8" s="18" t="s">
        <v>52</v>
      </c>
      <c r="B8" s="19" t="s">
        <v>69</v>
      </c>
      <c r="C8" s="3">
        <v>35</v>
      </c>
      <c r="D8" s="3">
        <v>57</v>
      </c>
      <c r="E8" s="3">
        <v>0</v>
      </c>
      <c r="F8" s="3">
        <v>22</v>
      </c>
      <c r="G8" s="3">
        <v>606</v>
      </c>
      <c r="H8" s="4">
        <f t="shared" si="0"/>
        <v>720</v>
      </c>
      <c r="I8" s="29">
        <f t="shared" si="1"/>
        <v>5.8694057226705794E-2</v>
      </c>
      <c r="J8" s="37">
        <v>5.8770833333333331E-3</v>
      </c>
      <c r="K8" s="15"/>
      <c r="L8" s="15"/>
      <c r="M8" s="15"/>
      <c r="N8" s="15"/>
      <c r="O8" s="21"/>
      <c r="P8" s="2"/>
      <c r="Q8" s="39"/>
      <c r="R8" s="44"/>
      <c r="S8" s="44"/>
      <c r="T8" s="44"/>
      <c r="U8" s="44"/>
      <c r="V8" s="44"/>
    </row>
    <row r="9" spans="1:22" s="5" customFormat="1" ht="20.25" customHeight="1" x14ac:dyDescent="0.2">
      <c r="A9" s="18" t="s">
        <v>53</v>
      </c>
      <c r="B9" s="19" t="s">
        <v>25</v>
      </c>
      <c r="C9" s="3">
        <v>15</v>
      </c>
      <c r="D9" s="3">
        <v>54</v>
      </c>
      <c r="E9" s="3">
        <v>0</v>
      </c>
      <c r="F9" s="3">
        <v>26</v>
      </c>
      <c r="G9" s="3">
        <v>667</v>
      </c>
      <c r="H9" s="4">
        <f t="shared" si="0"/>
        <v>762</v>
      </c>
      <c r="I9" s="29">
        <f t="shared" si="1"/>
        <v>6.2117877231596966E-2</v>
      </c>
      <c r="J9" s="37">
        <v>5.9658751493428903E-3</v>
      </c>
      <c r="K9" s="15"/>
      <c r="L9" s="15"/>
      <c r="M9" s="15"/>
      <c r="N9" s="15"/>
      <c r="O9" s="21"/>
      <c r="P9" s="2"/>
      <c r="Q9" s="39"/>
      <c r="R9" s="44"/>
      <c r="S9" s="44"/>
      <c r="T9" s="44"/>
      <c r="U9" s="44"/>
      <c r="V9" s="44"/>
    </row>
    <row r="10" spans="1:22" s="5" customFormat="1" ht="20.25" customHeight="1" x14ac:dyDescent="0.2">
      <c r="A10" s="18" t="s">
        <v>54</v>
      </c>
      <c r="B10" s="19" t="s">
        <v>18</v>
      </c>
      <c r="C10" s="3">
        <v>95</v>
      </c>
      <c r="D10" s="3">
        <v>101</v>
      </c>
      <c r="E10" s="3">
        <v>1</v>
      </c>
      <c r="F10" s="3">
        <v>28</v>
      </c>
      <c r="G10" s="3">
        <v>896</v>
      </c>
      <c r="H10" s="4">
        <f t="shared" si="0"/>
        <v>1121</v>
      </c>
      <c r="I10" s="29">
        <f t="shared" si="1"/>
        <v>9.1383386321023885E-2</v>
      </c>
      <c r="J10" s="37">
        <v>7.2706763967357165E-3</v>
      </c>
      <c r="K10" s="15"/>
      <c r="L10" s="15"/>
      <c r="M10" s="15"/>
      <c r="N10" s="15"/>
      <c r="O10" s="21"/>
      <c r="P10" s="2"/>
      <c r="Q10" s="39"/>
      <c r="R10" s="44"/>
      <c r="S10" s="44"/>
      <c r="T10" s="44"/>
      <c r="U10" s="44"/>
      <c r="V10" s="44"/>
    </row>
    <row r="11" spans="1:22" s="5" customFormat="1" ht="20.25" customHeight="1" x14ac:dyDescent="0.2">
      <c r="A11" s="18" t="s">
        <v>55</v>
      </c>
      <c r="B11" s="19" t="s">
        <v>19</v>
      </c>
      <c r="C11" s="3">
        <v>25</v>
      </c>
      <c r="D11" s="3">
        <v>51</v>
      </c>
      <c r="E11" s="3">
        <v>0</v>
      </c>
      <c r="F11" s="3">
        <v>17</v>
      </c>
      <c r="G11" s="3">
        <v>532</v>
      </c>
      <c r="H11" s="4">
        <f t="shared" si="0"/>
        <v>625</v>
      </c>
      <c r="I11" s="29">
        <f t="shared" si="1"/>
        <v>5.0949702453737672E-2</v>
      </c>
      <c r="J11" s="37">
        <v>6.2409248737373725E-3</v>
      </c>
      <c r="K11" s="15"/>
      <c r="L11" s="15"/>
      <c r="M11" s="15"/>
      <c r="N11" s="15"/>
      <c r="O11" s="21"/>
      <c r="P11" s="2"/>
      <c r="Q11" s="39"/>
      <c r="R11" s="44"/>
      <c r="S11" s="44"/>
      <c r="T11" s="44"/>
      <c r="U11" s="44"/>
      <c r="V11" s="44"/>
    </row>
    <row r="12" spans="1:22" s="5" customFormat="1" ht="20.25" customHeight="1" x14ac:dyDescent="0.2">
      <c r="A12" s="18" t="s">
        <v>56</v>
      </c>
      <c r="B12" s="19" t="s">
        <v>70</v>
      </c>
      <c r="C12" s="3">
        <v>24</v>
      </c>
      <c r="D12" s="3">
        <v>50</v>
      </c>
      <c r="E12" s="3">
        <v>1</v>
      </c>
      <c r="F12" s="3">
        <v>27</v>
      </c>
      <c r="G12" s="3">
        <v>673</v>
      </c>
      <c r="H12" s="4">
        <f t="shared" si="0"/>
        <v>775</v>
      </c>
      <c r="I12" s="29">
        <f t="shared" si="1"/>
        <v>6.3177631042634713E-2</v>
      </c>
      <c r="J12" s="37">
        <v>7.1465368554829321E-3</v>
      </c>
      <c r="K12" s="15"/>
      <c r="L12" s="15"/>
      <c r="M12" s="15"/>
      <c r="N12" s="15"/>
      <c r="O12" s="21"/>
      <c r="P12" s="2"/>
      <c r="Q12" s="39"/>
      <c r="R12" s="44"/>
      <c r="S12" s="44"/>
      <c r="T12" s="44"/>
      <c r="U12" s="44"/>
      <c r="V12" s="44"/>
    </row>
    <row r="13" spans="1:22" s="5" customFormat="1" ht="20.25" customHeight="1" x14ac:dyDescent="0.2">
      <c r="A13" s="18" t="s">
        <v>57</v>
      </c>
      <c r="B13" s="19" t="s">
        <v>17</v>
      </c>
      <c r="C13" s="3">
        <v>52</v>
      </c>
      <c r="D13" s="3">
        <v>91</v>
      </c>
      <c r="E13" s="3">
        <v>0</v>
      </c>
      <c r="F13" s="3">
        <v>16</v>
      </c>
      <c r="G13" s="3">
        <v>472</v>
      </c>
      <c r="H13" s="4">
        <f t="shared" si="0"/>
        <v>631</v>
      </c>
      <c r="I13" s="29">
        <f t="shared" si="1"/>
        <v>5.1438819597293552E-2</v>
      </c>
      <c r="J13" s="37">
        <v>7.560023686477171E-3</v>
      </c>
      <c r="K13" s="15"/>
      <c r="L13" s="15"/>
      <c r="M13" s="15"/>
      <c r="N13" s="15"/>
      <c r="O13" s="21"/>
      <c r="P13" s="2"/>
      <c r="Q13" s="39"/>
      <c r="R13" s="44"/>
      <c r="S13" s="44"/>
      <c r="T13" s="44"/>
      <c r="U13" s="44"/>
      <c r="V13" s="44"/>
    </row>
    <row r="14" spans="1:22" s="5" customFormat="1" ht="20.25" customHeight="1" x14ac:dyDescent="0.2">
      <c r="A14" s="18" t="s">
        <v>58</v>
      </c>
      <c r="B14" s="19" t="s">
        <v>71</v>
      </c>
      <c r="C14" s="3">
        <v>72</v>
      </c>
      <c r="D14" s="3">
        <v>76</v>
      </c>
      <c r="E14" s="3">
        <v>0</v>
      </c>
      <c r="F14" s="3">
        <v>19</v>
      </c>
      <c r="G14" s="3">
        <v>521</v>
      </c>
      <c r="H14" s="4">
        <f t="shared" si="0"/>
        <v>688</v>
      </c>
      <c r="I14" s="29">
        <f t="shared" si="1"/>
        <v>5.6085432461074426E-2</v>
      </c>
      <c r="J14" s="37">
        <v>7.4249338624338621E-3</v>
      </c>
      <c r="K14" s="15"/>
      <c r="L14" s="15"/>
      <c r="M14" s="15"/>
      <c r="N14" s="15"/>
      <c r="O14" s="21"/>
      <c r="P14" s="2"/>
      <c r="Q14" s="39"/>
      <c r="R14" s="44"/>
      <c r="S14" s="44"/>
      <c r="T14" s="44"/>
      <c r="U14" s="44"/>
      <c r="V14" s="44"/>
    </row>
    <row r="15" spans="1:22" s="5" customFormat="1" ht="20.25" customHeight="1" x14ac:dyDescent="0.2">
      <c r="A15" s="18" t="s">
        <v>59</v>
      </c>
      <c r="B15" s="19" t="s">
        <v>72</v>
      </c>
      <c r="C15" s="3">
        <v>110</v>
      </c>
      <c r="D15" s="3">
        <v>56</v>
      </c>
      <c r="E15" s="3">
        <v>0</v>
      </c>
      <c r="F15" s="3">
        <v>22</v>
      </c>
      <c r="G15" s="3">
        <v>428</v>
      </c>
      <c r="H15" s="4">
        <f t="shared" si="0"/>
        <v>616</v>
      </c>
      <c r="I15" s="29">
        <f t="shared" si="1"/>
        <v>5.0216026738403849E-2</v>
      </c>
      <c r="J15" s="37">
        <v>7.2663077403245912E-3</v>
      </c>
      <c r="K15" s="15"/>
      <c r="L15" s="15"/>
      <c r="M15" s="15"/>
      <c r="N15" s="15"/>
      <c r="O15" s="21"/>
      <c r="P15" s="2"/>
      <c r="Q15" s="39"/>
      <c r="R15" s="44"/>
      <c r="S15" s="44"/>
      <c r="T15" s="44"/>
      <c r="U15" s="44"/>
      <c r="V15" s="44"/>
    </row>
    <row r="16" spans="1:22" s="5" customFormat="1" ht="20.25" customHeight="1" x14ac:dyDescent="0.2">
      <c r="A16" s="18" t="s">
        <v>60</v>
      </c>
      <c r="B16" s="19" t="s">
        <v>26</v>
      </c>
      <c r="C16" s="3">
        <v>118</v>
      </c>
      <c r="D16" s="3">
        <v>72</v>
      </c>
      <c r="E16" s="3">
        <v>0</v>
      </c>
      <c r="F16" s="3">
        <v>21</v>
      </c>
      <c r="G16" s="3">
        <v>635</v>
      </c>
      <c r="H16" s="4">
        <f t="shared" si="0"/>
        <v>846</v>
      </c>
      <c r="I16" s="29">
        <f t="shared" si="1"/>
        <v>6.8965517241379309E-2</v>
      </c>
      <c r="J16" s="37">
        <v>9.1735913263691019E-3</v>
      </c>
      <c r="K16" s="15"/>
      <c r="L16" s="15"/>
      <c r="M16" s="15"/>
      <c r="N16" s="15"/>
      <c r="O16" s="21"/>
      <c r="P16" s="2"/>
      <c r="Q16" s="39"/>
      <c r="R16" s="44"/>
      <c r="S16" s="44"/>
      <c r="T16" s="44"/>
      <c r="U16" s="44"/>
      <c r="V16" s="44"/>
    </row>
    <row r="17" spans="1:22" s="5" customFormat="1" ht="20.25" customHeight="1" x14ac:dyDescent="0.2">
      <c r="A17" s="18" t="s">
        <v>61</v>
      </c>
      <c r="B17" s="19" t="s">
        <v>21</v>
      </c>
      <c r="C17" s="3">
        <v>25</v>
      </c>
      <c r="D17" s="3">
        <v>67</v>
      </c>
      <c r="E17" s="3">
        <v>0</v>
      </c>
      <c r="F17" s="3">
        <v>21</v>
      </c>
      <c r="G17" s="3">
        <v>482</v>
      </c>
      <c r="H17" s="4">
        <f t="shared" si="0"/>
        <v>595</v>
      </c>
      <c r="I17" s="29">
        <f t="shared" si="1"/>
        <v>4.850411673595826E-2</v>
      </c>
      <c r="J17" s="37">
        <v>7.3904179408766577E-3</v>
      </c>
      <c r="K17" s="15"/>
      <c r="L17" s="15"/>
      <c r="M17" s="15"/>
      <c r="N17" s="15"/>
      <c r="O17" s="21"/>
      <c r="P17" s="2"/>
      <c r="Q17" s="39"/>
      <c r="R17" s="44"/>
      <c r="S17" s="44"/>
      <c r="T17" s="44"/>
      <c r="U17" s="44"/>
      <c r="V17" s="44"/>
    </row>
    <row r="18" spans="1:22" s="5" customFormat="1" ht="20.25" customHeight="1" x14ac:dyDescent="0.2">
      <c r="A18" s="18" t="s">
        <v>62</v>
      </c>
      <c r="B18" s="19" t="s">
        <v>73</v>
      </c>
      <c r="C18" s="3">
        <v>45</v>
      </c>
      <c r="D18" s="3">
        <v>76</v>
      </c>
      <c r="E18" s="3">
        <v>0</v>
      </c>
      <c r="F18" s="3">
        <v>51</v>
      </c>
      <c r="G18" s="3">
        <v>694</v>
      </c>
      <c r="H18" s="4">
        <f t="shared" si="0"/>
        <v>866</v>
      </c>
      <c r="I18" s="29">
        <f t="shared" si="1"/>
        <v>7.0595907719898918E-2</v>
      </c>
      <c r="J18" s="37">
        <v>7.0280671296296298E-3</v>
      </c>
      <c r="K18" s="15"/>
      <c r="L18" s="15"/>
      <c r="M18" s="15"/>
      <c r="N18" s="15"/>
      <c r="O18" s="21"/>
      <c r="P18" s="2"/>
      <c r="Q18" s="39"/>
      <c r="R18" s="44"/>
      <c r="S18" s="44"/>
      <c r="T18" s="44"/>
      <c r="U18" s="44"/>
      <c r="V18" s="44"/>
    </row>
    <row r="19" spans="1:22" s="5" customFormat="1" ht="20.25" customHeight="1" x14ac:dyDescent="0.2">
      <c r="A19" s="18" t="s">
        <v>63</v>
      </c>
      <c r="B19" s="19" t="s">
        <v>74</v>
      </c>
      <c r="C19" s="3">
        <v>18</v>
      </c>
      <c r="D19" s="3">
        <v>43</v>
      </c>
      <c r="E19" s="3">
        <v>0</v>
      </c>
      <c r="F19" s="3">
        <v>24</v>
      </c>
      <c r="G19" s="3">
        <v>504</v>
      </c>
      <c r="H19" s="4">
        <f t="shared" si="0"/>
        <v>589</v>
      </c>
      <c r="I19" s="29">
        <f t="shared" si="1"/>
        <v>4.801499959240238E-2</v>
      </c>
      <c r="J19" s="37">
        <v>6.9221643518518504E-3</v>
      </c>
      <c r="K19" s="15"/>
      <c r="L19" s="15"/>
      <c r="M19" s="15"/>
      <c r="N19" s="15"/>
      <c r="O19" s="21"/>
      <c r="P19" s="2"/>
      <c r="Q19" s="39"/>
      <c r="R19" s="44"/>
      <c r="S19" s="44"/>
      <c r="T19" s="44"/>
      <c r="U19" s="44"/>
      <c r="V19" s="44"/>
    </row>
    <row r="20" spans="1:22" s="5" customFormat="1" ht="20.25" customHeight="1" x14ac:dyDescent="0.2">
      <c r="A20" s="18" t="s">
        <v>64</v>
      </c>
      <c r="B20" s="19" t="s">
        <v>75</v>
      </c>
      <c r="C20" s="3">
        <v>35</v>
      </c>
      <c r="D20" s="3">
        <v>77</v>
      </c>
      <c r="E20" s="3">
        <v>0</v>
      </c>
      <c r="F20" s="3">
        <v>17</v>
      </c>
      <c r="G20" s="3">
        <v>543</v>
      </c>
      <c r="H20" s="4">
        <f t="shared" si="0"/>
        <v>672</v>
      </c>
      <c r="I20" s="29">
        <f t="shared" si="1"/>
        <v>5.4781120078258742E-2</v>
      </c>
      <c r="J20" s="37">
        <v>6.1966415568110479E-3</v>
      </c>
      <c r="K20" s="15"/>
      <c r="L20" s="15"/>
      <c r="M20" s="15"/>
      <c r="N20" s="15"/>
      <c r="O20" s="21"/>
      <c r="P20" s="2"/>
      <c r="Q20" s="39"/>
      <c r="R20" s="44"/>
      <c r="S20" s="44"/>
      <c r="T20" s="44"/>
      <c r="U20" s="44"/>
      <c r="V20" s="44"/>
    </row>
    <row r="21" spans="1:22" s="5" customFormat="1" ht="20.25" customHeight="1" x14ac:dyDescent="0.2">
      <c r="A21" s="18" t="s">
        <v>65</v>
      </c>
      <c r="B21" s="19" t="s">
        <v>76</v>
      </c>
      <c r="C21" s="3">
        <v>44</v>
      </c>
      <c r="D21" s="3">
        <v>34</v>
      </c>
      <c r="E21" s="3">
        <v>1</v>
      </c>
      <c r="F21" s="3">
        <v>8</v>
      </c>
      <c r="G21" s="3">
        <v>367</v>
      </c>
      <c r="H21" s="4">
        <f t="shared" si="0"/>
        <v>454</v>
      </c>
      <c r="I21" s="29">
        <f t="shared" si="1"/>
        <v>3.7009863862395041E-2</v>
      </c>
      <c r="J21" s="37">
        <v>6.3723851165980788E-3</v>
      </c>
      <c r="K21" s="15"/>
      <c r="L21" s="15"/>
      <c r="M21" s="15"/>
      <c r="N21" s="15"/>
      <c r="O21" s="21"/>
      <c r="P21" s="2"/>
      <c r="Q21" s="39"/>
      <c r="R21" s="44"/>
      <c r="S21" s="44"/>
      <c r="T21" s="44"/>
      <c r="U21" s="44"/>
      <c r="V21" s="44"/>
    </row>
    <row r="22" spans="1:22" s="5" customFormat="1" ht="20.25" customHeight="1" x14ac:dyDescent="0.2">
      <c r="A22" s="18" t="s">
        <v>66</v>
      </c>
      <c r="B22" s="19" t="s">
        <v>77</v>
      </c>
      <c r="C22" s="3">
        <v>12</v>
      </c>
      <c r="D22" s="3">
        <v>47</v>
      </c>
      <c r="E22" s="3">
        <v>0</v>
      </c>
      <c r="F22" s="3">
        <v>11</v>
      </c>
      <c r="G22" s="3">
        <v>417</v>
      </c>
      <c r="H22" s="4">
        <f t="shared" si="0"/>
        <v>487</v>
      </c>
      <c r="I22" s="29">
        <f t="shared" si="1"/>
        <v>3.970000815195239E-2</v>
      </c>
      <c r="J22" s="37">
        <v>6.8361183449074077E-3</v>
      </c>
      <c r="K22" s="15"/>
      <c r="L22" s="15"/>
      <c r="M22" s="15"/>
      <c r="N22" s="15"/>
      <c r="O22" s="21"/>
      <c r="P22" s="2"/>
      <c r="Q22" s="39"/>
      <c r="R22" s="44"/>
      <c r="S22" s="44"/>
      <c r="T22" s="44"/>
      <c r="U22" s="44"/>
      <c r="V22" s="44"/>
    </row>
    <row r="23" spans="1:22" s="5" customFormat="1" ht="20.25" customHeight="1" x14ac:dyDescent="0.2">
      <c r="A23" s="59" t="s">
        <v>8</v>
      </c>
      <c r="B23" s="60"/>
      <c r="C23" s="42">
        <f t="shared" ref="C23:I23" si="2">SUM(C6:C22)</f>
        <v>795</v>
      </c>
      <c r="D23" s="42">
        <f t="shared" si="2"/>
        <v>1104</v>
      </c>
      <c r="E23" s="42">
        <f t="shared" si="2"/>
        <v>5</v>
      </c>
      <c r="F23" s="42">
        <f t="shared" si="2"/>
        <v>420</v>
      </c>
      <c r="G23" s="42">
        <f t="shared" si="2"/>
        <v>9943</v>
      </c>
      <c r="H23" s="42">
        <f>SUM(H6:H22)</f>
        <v>12267</v>
      </c>
      <c r="I23" s="31">
        <f t="shared" si="2"/>
        <v>1</v>
      </c>
      <c r="J23" s="81">
        <v>6.782407407407408E-3</v>
      </c>
      <c r="K23" s="15"/>
      <c r="L23" s="15"/>
      <c r="M23" s="15"/>
      <c r="N23" s="15"/>
      <c r="O23" s="21"/>
      <c r="P23" s="2"/>
      <c r="Q23" s="39"/>
    </row>
    <row r="24" spans="1:22" s="5" customFormat="1" ht="31.5" customHeight="1" x14ac:dyDescent="0.2">
      <c r="A24" s="59" t="s">
        <v>31</v>
      </c>
      <c r="B24" s="60"/>
      <c r="C24" s="29">
        <f>+C23/$H$23</f>
        <v>6.4808021521154321E-2</v>
      </c>
      <c r="D24" s="29">
        <f t="shared" ref="D24:G24" si="3">+D23/$H$23</f>
        <v>8.9997554414282227E-2</v>
      </c>
      <c r="E24" s="29">
        <f t="shared" si="3"/>
        <v>4.0759761962990136E-4</v>
      </c>
      <c r="F24" s="29">
        <f t="shared" si="3"/>
        <v>3.4238200048911711E-2</v>
      </c>
      <c r="G24" s="29">
        <f t="shared" si="3"/>
        <v>0.81054862639602188</v>
      </c>
      <c r="H24" s="34">
        <f>SUM(C24:G24)</f>
        <v>1</v>
      </c>
      <c r="I24" s="31"/>
      <c r="J24" s="76"/>
      <c r="K24" s="22"/>
      <c r="L24" s="23"/>
      <c r="M24" s="23"/>
      <c r="N24" s="23"/>
      <c r="O24" s="24"/>
    </row>
    <row r="25" spans="1:22" s="5" customFormat="1" ht="20.25" customHeight="1" x14ac:dyDescent="0.2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</row>
    <row r="26" spans="1:22" s="5" customFormat="1" ht="20.25" customHeight="1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</row>
    <row r="27" spans="1:22" ht="30.75" customHeight="1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</row>
    <row r="28" spans="1:22" x14ac:dyDescent="0.2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</row>
    <row r="29" spans="1:22" x14ac:dyDescent="0.2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</row>
    <row r="30" spans="1:22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</row>
    <row r="31" spans="1:22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</row>
    <row r="32" spans="1:22" x14ac:dyDescent="0.2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</row>
    <row r="33" spans="1:15" x14ac:dyDescent="0.2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</row>
    <row r="34" spans="1:15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</row>
    <row r="35" spans="1:15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</row>
    <row r="36" spans="1:15" x14ac:dyDescent="0.2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</row>
    <row r="37" spans="1:15" x14ac:dyDescent="0.2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</row>
    <row r="38" spans="1:15" x14ac:dyDescent="0.2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</row>
    <row r="39" spans="1:15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</row>
    <row r="40" spans="1:15" x14ac:dyDescent="0.2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</row>
    <row r="41" spans="1:15" x14ac:dyDescent="0.2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</row>
    <row r="42" spans="1:15" x14ac:dyDescent="0.2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</row>
    <row r="43" spans="1:15" x14ac:dyDescent="0.2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</row>
    <row r="44" spans="1:15" x14ac:dyDescent="0.2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</row>
    <row r="45" spans="1:15" x14ac:dyDescent="0.2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</row>
    <row r="46" spans="1:15" x14ac:dyDescent="0.2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</row>
    <row r="47" spans="1:15" x14ac:dyDescent="0.2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</row>
    <row r="48" spans="1:15" x14ac:dyDescent="0.2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</row>
    <row r="49" spans="1:15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</row>
    <row r="50" spans="1:15" x14ac:dyDescent="0.2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</row>
    <row r="51" spans="1:15" x14ac:dyDescent="0.2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</row>
    <row r="52" spans="1:15" x14ac:dyDescent="0.2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</row>
  </sheetData>
  <mergeCells count="14">
    <mergeCell ref="C4:F4"/>
    <mergeCell ref="A23:B23"/>
    <mergeCell ref="A24:B24"/>
    <mergeCell ref="A1:O1"/>
    <mergeCell ref="A2:O2"/>
    <mergeCell ref="A3:B5"/>
    <mergeCell ref="C3:F3"/>
    <mergeCell ref="G3:G5"/>
    <mergeCell ref="H3:H5"/>
    <mergeCell ref="I3:I5"/>
    <mergeCell ref="J3:J5"/>
    <mergeCell ref="K3:N5"/>
    <mergeCell ref="O3:O5"/>
    <mergeCell ref="J23:J24"/>
  </mergeCells>
  <pageMargins left="0.39370078740157483" right="0.39370078740157483" top="0.9055118110236221" bottom="0.78740157480314965" header="0.31496062992125984" footer="0.31496062992125984"/>
  <pageSetup scale="53" fitToHeight="0" orientation="landscape" horizontalDpi="1200" verticalDpi="1200" r:id="rId1"/>
  <headerFooter>
    <oddHeader>&amp;L&amp;G&amp;C&amp;"Tahoma,Negrita"&amp;12BOLETÍN ESTADÍSTICO DE EMERGENCIAS
UAE CUERPO OFICIAL DE BOMBEROS DE BOGOTÁ D.C.&amp;R&amp;G</oddHeader>
    <oddFooter>&amp;LUAE Cuerpo Oficial de Bomberos de Bogotá D.C.
Subdirección Operativa&amp;CPágina &amp;P&amp;RElaboró: Ing. Jorge Ardila Pallares</oddFooter>
  </headerFooter>
  <ignoredErrors>
    <ignoredError sqref="H23" formula="1"/>
  </ignoredErrors>
  <drawing r:id="rId2"/>
  <legacyDrawingHF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4"/>
  <sheetViews>
    <sheetView view="pageLayout" topLeftCell="A4" zoomScale="60" zoomScaleNormal="100" zoomScalePageLayoutView="60" workbookViewId="0">
      <selection activeCell="A18" sqref="A18:B18"/>
    </sheetView>
  </sheetViews>
  <sheetFormatPr baseColWidth="10" defaultRowHeight="14.25" x14ac:dyDescent="0.2"/>
  <cols>
    <col min="1" max="1" width="7" style="2" customWidth="1"/>
    <col min="2" max="2" width="27.85546875" style="2" customWidth="1"/>
    <col min="3" max="6" width="16.85546875" style="1" customWidth="1"/>
    <col min="7" max="7" width="21.5703125" style="1" customWidth="1"/>
    <col min="8" max="8" width="11.42578125" style="2"/>
    <col min="9" max="9" width="17.7109375" style="2" customWidth="1"/>
    <col min="10" max="10" width="16.140625" style="2" customWidth="1"/>
    <col min="11" max="14" width="15.5703125" style="2" customWidth="1"/>
    <col min="15" max="15" width="11.28515625" style="2" customWidth="1"/>
    <col min="16" max="16384" width="11.42578125" style="2"/>
  </cols>
  <sheetData>
    <row r="1" spans="1:15" ht="20.25" customHeight="1" x14ac:dyDescent="0.2">
      <c r="A1" s="70" t="s">
        <v>106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2"/>
    </row>
    <row r="2" spans="1:15" ht="48" customHeight="1" x14ac:dyDescent="0.2">
      <c r="A2" s="67" t="s">
        <v>79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9"/>
    </row>
    <row r="3" spans="1:15" ht="24" customHeight="1" x14ac:dyDescent="0.2">
      <c r="A3" s="49" t="s">
        <v>94</v>
      </c>
      <c r="B3" s="50"/>
      <c r="C3" s="55" t="s">
        <v>7</v>
      </c>
      <c r="D3" s="55"/>
      <c r="E3" s="55"/>
      <c r="F3" s="55"/>
      <c r="G3" s="74" t="s">
        <v>5</v>
      </c>
      <c r="H3" s="56" t="s">
        <v>8</v>
      </c>
      <c r="I3" s="55" t="s">
        <v>9</v>
      </c>
      <c r="J3" s="55" t="s">
        <v>93</v>
      </c>
      <c r="K3" s="55" t="s">
        <v>104</v>
      </c>
      <c r="L3" s="55"/>
      <c r="M3" s="55"/>
      <c r="N3" s="55"/>
      <c r="O3" s="61">
        <f>J18</f>
        <v>6.782407407407408E-3</v>
      </c>
    </row>
    <row r="4" spans="1:15" ht="24" customHeight="1" x14ac:dyDescent="0.2">
      <c r="A4" s="51"/>
      <c r="B4" s="52"/>
      <c r="C4" s="59" t="s">
        <v>6</v>
      </c>
      <c r="D4" s="73"/>
      <c r="E4" s="73"/>
      <c r="F4" s="60"/>
      <c r="G4" s="75"/>
      <c r="H4" s="56"/>
      <c r="I4" s="55"/>
      <c r="J4" s="55"/>
      <c r="K4" s="55"/>
      <c r="L4" s="55"/>
      <c r="M4" s="55"/>
      <c r="N4" s="55"/>
      <c r="O4" s="61"/>
    </row>
    <row r="5" spans="1:15" ht="24" customHeight="1" x14ac:dyDescent="0.2">
      <c r="A5" s="53"/>
      <c r="B5" s="54"/>
      <c r="C5" s="6" t="s">
        <v>1</v>
      </c>
      <c r="D5" s="6" t="s">
        <v>2</v>
      </c>
      <c r="E5" s="6" t="s">
        <v>3</v>
      </c>
      <c r="F5" s="6" t="s">
        <v>4</v>
      </c>
      <c r="G5" s="76"/>
      <c r="H5" s="56"/>
      <c r="I5" s="55"/>
      <c r="J5" s="55"/>
      <c r="K5" s="55"/>
      <c r="L5" s="55"/>
      <c r="M5" s="55"/>
      <c r="N5" s="55"/>
      <c r="O5" s="61"/>
    </row>
    <row r="6" spans="1:15" s="5" customFormat="1" ht="20.25" customHeight="1" x14ac:dyDescent="0.2">
      <c r="A6" s="13">
        <v>1</v>
      </c>
      <c r="B6" s="19" t="s">
        <v>80</v>
      </c>
      <c r="C6" s="3">
        <v>276</v>
      </c>
      <c r="D6" s="3">
        <v>323</v>
      </c>
      <c r="E6" s="3">
        <v>4</v>
      </c>
      <c r="F6" s="3">
        <v>97</v>
      </c>
      <c r="G6" s="43">
        <v>2055</v>
      </c>
      <c r="H6" s="41">
        <f>SUM(C6:G6)</f>
        <v>2755</v>
      </c>
      <c r="I6" s="29">
        <f t="shared" ref="I6:I17" si="0">H6/$H$18</f>
        <v>0.22458628841607564</v>
      </c>
      <c r="J6" s="37">
        <v>7.0486111111111105E-3</v>
      </c>
      <c r="K6" s="15"/>
      <c r="L6" s="15"/>
      <c r="M6" s="15"/>
      <c r="N6" s="15"/>
      <c r="O6" s="20"/>
    </row>
    <row r="7" spans="1:15" s="5" customFormat="1" ht="20.25" customHeight="1" x14ac:dyDescent="0.2">
      <c r="A7" s="13">
        <v>2</v>
      </c>
      <c r="B7" s="19" t="s">
        <v>81</v>
      </c>
      <c r="C7" s="3">
        <v>245</v>
      </c>
      <c r="D7" s="3">
        <v>282</v>
      </c>
      <c r="E7" s="3">
        <v>0</v>
      </c>
      <c r="F7" s="3">
        <v>96</v>
      </c>
      <c r="G7" s="43">
        <v>2274</v>
      </c>
      <c r="H7" s="41">
        <f t="shared" ref="H7:H17" si="1">SUM(C7:G7)</f>
        <v>2897</v>
      </c>
      <c r="I7" s="29">
        <f t="shared" si="0"/>
        <v>0.23616206081356486</v>
      </c>
      <c r="J7" s="37">
        <v>6.8402777777777776E-3</v>
      </c>
      <c r="K7" s="15"/>
      <c r="L7" s="15"/>
      <c r="M7" s="15"/>
      <c r="N7" s="15"/>
      <c r="O7" s="21"/>
    </row>
    <row r="8" spans="1:15" s="5" customFormat="1" ht="20.25" customHeight="1" x14ac:dyDescent="0.2">
      <c r="A8" s="13">
        <v>3</v>
      </c>
      <c r="B8" s="19" t="s">
        <v>82</v>
      </c>
      <c r="C8" s="3">
        <v>175</v>
      </c>
      <c r="D8" s="3">
        <v>265</v>
      </c>
      <c r="E8" s="3">
        <v>1</v>
      </c>
      <c r="F8" s="3">
        <v>96</v>
      </c>
      <c r="G8" s="43">
        <v>2823</v>
      </c>
      <c r="H8" s="41">
        <f t="shared" si="1"/>
        <v>3360</v>
      </c>
      <c r="I8" s="29">
        <f t="shared" si="0"/>
        <v>0.27390560039129369</v>
      </c>
      <c r="J8" s="37">
        <v>6.9328703703703696E-3</v>
      </c>
      <c r="K8" s="15"/>
      <c r="L8" s="15"/>
      <c r="M8" s="15"/>
      <c r="N8" s="15"/>
      <c r="O8" s="21"/>
    </row>
    <row r="9" spans="1:15" s="5" customFormat="1" ht="20.25" customHeight="1" x14ac:dyDescent="0.2">
      <c r="A9" s="13">
        <v>4</v>
      </c>
      <c r="B9" s="19" t="s">
        <v>83</v>
      </c>
      <c r="C9" s="3">
        <v>99</v>
      </c>
      <c r="D9" s="3">
        <v>234</v>
      </c>
      <c r="E9" s="3">
        <v>0</v>
      </c>
      <c r="F9" s="3">
        <v>131</v>
      </c>
      <c r="G9" s="43">
        <v>2791</v>
      </c>
      <c r="H9" s="41">
        <f t="shared" si="1"/>
        <v>3255</v>
      </c>
      <c r="I9" s="29">
        <f t="shared" si="0"/>
        <v>0.26534605037906578</v>
      </c>
      <c r="J9" s="37">
        <v>6.2847222222222228E-3</v>
      </c>
      <c r="K9" s="15"/>
      <c r="L9" s="15"/>
      <c r="M9" s="15"/>
      <c r="N9" s="15"/>
      <c r="O9" s="21"/>
    </row>
    <row r="10" spans="1:15" s="5" customFormat="1" ht="20.25" customHeight="1" x14ac:dyDescent="0.2">
      <c r="A10" s="13">
        <v>5</v>
      </c>
      <c r="B10" s="19" t="s">
        <v>84</v>
      </c>
      <c r="C10" s="3"/>
      <c r="D10" s="3"/>
      <c r="E10" s="3"/>
      <c r="F10" s="3"/>
      <c r="G10" s="43"/>
      <c r="H10" s="41">
        <f t="shared" si="1"/>
        <v>0</v>
      </c>
      <c r="I10" s="29">
        <f t="shared" si="0"/>
        <v>0</v>
      </c>
      <c r="J10" s="37"/>
      <c r="K10" s="15"/>
      <c r="L10" s="15"/>
      <c r="M10" s="15"/>
      <c r="N10" s="15"/>
      <c r="O10" s="21"/>
    </row>
    <row r="11" spans="1:15" s="5" customFormat="1" ht="20.25" customHeight="1" x14ac:dyDescent="0.2">
      <c r="A11" s="13">
        <v>6</v>
      </c>
      <c r="B11" s="19" t="s">
        <v>85</v>
      </c>
      <c r="C11" s="3"/>
      <c r="D11" s="3"/>
      <c r="E11" s="3"/>
      <c r="F11" s="3"/>
      <c r="G11" s="43"/>
      <c r="H11" s="41">
        <f t="shared" si="1"/>
        <v>0</v>
      </c>
      <c r="I11" s="29">
        <f t="shared" si="0"/>
        <v>0</v>
      </c>
      <c r="J11" s="37"/>
      <c r="K11" s="15"/>
      <c r="L11" s="15"/>
      <c r="M11" s="15"/>
      <c r="N11" s="15"/>
      <c r="O11" s="21"/>
    </row>
    <row r="12" spans="1:15" s="5" customFormat="1" ht="20.25" customHeight="1" x14ac:dyDescent="0.2">
      <c r="A12" s="13">
        <v>7</v>
      </c>
      <c r="B12" s="19" t="s">
        <v>86</v>
      </c>
      <c r="C12" s="3"/>
      <c r="D12" s="3"/>
      <c r="E12" s="3"/>
      <c r="F12" s="3"/>
      <c r="G12" s="43"/>
      <c r="H12" s="41">
        <f t="shared" si="1"/>
        <v>0</v>
      </c>
      <c r="I12" s="29">
        <f t="shared" si="0"/>
        <v>0</v>
      </c>
      <c r="J12" s="37"/>
      <c r="K12" s="15"/>
      <c r="L12" s="15"/>
      <c r="M12" s="15"/>
      <c r="N12" s="15"/>
      <c r="O12" s="21"/>
    </row>
    <row r="13" spans="1:15" s="5" customFormat="1" ht="20.25" customHeight="1" x14ac:dyDescent="0.2">
      <c r="A13" s="13">
        <v>8</v>
      </c>
      <c r="B13" s="19" t="s">
        <v>87</v>
      </c>
      <c r="C13" s="3"/>
      <c r="D13" s="3"/>
      <c r="E13" s="3"/>
      <c r="F13" s="3"/>
      <c r="G13" s="43"/>
      <c r="H13" s="41">
        <f t="shared" si="1"/>
        <v>0</v>
      </c>
      <c r="I13" s="29">
        <f t="shared" si="0"/>
        <v>0</v>
      </c>
      <c r="J13" s="37"/>
      <c r="K13" s="15"/>
      <c r="L13" s="15"/>
      <c r="M13" s="15"/>
      <c r="N13" s="15"/>
      <c r="O13" s="21"/>
    </row>
    <row r="14" spans="1:15" s="5" customFormat="1" ht="20.25" customHeight="1" x14ac:dyDescent="0.2">
      <c r="A14" s="38">
        <v>9</v>
      </c>
      <c r="B14" s="19" t="s">
        <v>88</v>
      </c>
      <c r="C14" s="3"/>
      <c r="D14" s="3"/>
      <c r="E14" s="3"/>
      <c r="F14" s="3"/>
      <c r="G14" s="43"/>
      <c r="H14" s="41">
        <f t="shared" si="1"/>
        <v>0</v>
      </c>
      <c r="I14" s="29">
        <f t="shared" si="0"/>
        <v>0</v>
      </c>
      <c r="J14" s="37"/>
      <c r="K14" s="15"/>
      <c r="L14" s="15"/>
      <c r="M14" s="15"/>
      <c r="N14" s="15"/>
      <c r="O14" s="21"/>
    </row>
    <row r="15" spans="1:15" s="5" customFormat="1" ht="20.25" customHeight="1" x14ac:dyDescent="0.2">
      <c r="A15" s="13">
        <v>10</v>
      </c>
      <c r="B15" s="19" t="s">
        <v>89</v>
      </c>
      <c r="C15" s="3"/>
      <c r="D15" s="3"/>
      <c r="E15" s="3"/>
      <c r="F15" s="3"/>
      <c r="G15" s="43"/>
      <c r="H15" s="41">
        <f t="shared" si="1"/>
        <v>0</v>
      </c>
      <c r="I15" s="29">
        <f t="shared" si="0"/>
        <v>0</v>
      </c>
      <c r="J15" s="37"/>
      <c r="K15" s="15"/>
      <c r="L15" s="15"/>
      <c r="M15" s="15"/>
      <c r="N15" s="15"/>
      <c r="O15" s="21"/>
    </row>
    <row r="16" spans="1:15" s="5" customFormat="1" ht="20.25" customHeight="1" x14ac:dyDescent="0.2">
      <c r="A16" s="13">
        <v>11</v>
      </c>
      <c r="B16" s="19" t="s">
        <v>90</v>
      </c>
      <c r="C16" s="3"/>
      <c r="D16" s="3"/>
      <c r="E16" s="3"/>
      <c r="F16" s="3"/>
      <c r="G16" s="43"/>
      <c r="H16" s="41">
        <f t="shared" si="1"/>
        <v>0</v>
      </c>
      <c r="I16" s="29">
        <f t="shared" si="0"/>
        <v>0</v>
      </c>
      <c r="J16" s="37"/>
      <c r="K16" s="15"/>
      <c r="L16" s="15"/>
      <c r="M16" s="15"/>
      <c r="N16" s="15"/>
      <c r="O16" s="21"/>
    </row>
    <row r="17" spans="1:15" s="5" customFormat="1" ht="20.25" customHeight="1" x14ac:dyDescent="0.2">
      <c r="A17" s="13">
        <v>12</v>
      </c>
      <c r="B17" s="19" t="s">
        <v>91</v>
      </c>
      <c r="C17" s="3"/>
      <c r="D17" s="3"/>
      <c r="E17" s="3"/>
      <c r="F17" s="3"/>
      <c r="G17" s="3"/>
      <c r="H17" s="41">
        <f t="shared" si="1"/>
        <v>0</v>
      </c>
      <c r="I17" s="29">
        <f t="shared" si="0"/>
        <v>0</v>
      </c>
      <c r="J17" s="37"/>
      <c r="K17" s="15"/>
      <c r="L17" s="15"/>
      <c r="M17" s="15"/>
      <c r="N17" s="15"/>
      <c r="O17" s="21"/>
    </row>
    <row r="18" spans="1:15" s="5" customFormat="1" ht="20.25" customHeight="1" x14ac:dyDescent="0.2">
      <c r="A18" s="59" t="s">
        <v>8</v>
      </c>
      <c r="B18" s="60"/>
      <c r="C18" s="43">
        <f>SUM(C6:C17)</f>
        <v>795</v>
      </c>
      <c r="D18" s="43">
        <f t="shared" ref="D18:G18" si="2">SUM(D6:D17)</f>
        <v>1104</v>
      </c>
      <c r="E18" s="43">
        <f t="shared" si="2"/>
        <v>5</v>
      </c>
      <c r="F18" s="43">
        <f t="shared" si="2"/>
        <v>420</v>
      </c>
      <c r="G18" s="43">
        <f t="shared" si="2"/>
        <v>9943</v>
      </c>
      <c r="H18" s="82">
        <f>SUM(H6:H17)</f>
        <v>12267</v>
      </c>
      <c r="I18" s="65">
        <f>SUM(I6:I17)</f>
        <v>0.99999999999999989</v>
      </c>
      <c r="J18" s="81">
        <v>6.782407407407408E-3</v>
      </c>
      <c r="K18" s="15"/>
      <c r="L18" s="15"/>
      <c r="M18" s="15"/>
      <c r="N18" s="15"/>
      <c r="O18" s="21"/>
    </row>
    <row r="19" spans="1:15" s="5" customFormat="1" ht="31.5" customHeight="1" x14ac:dyDescent="0.2">
      <c r="A19" s="59" t="s">
        <v>31</v>
      </c>
      <c r="B19" s="60"/>
      <c r="C19" s="29">
        <f>+C18/$H$18</f>
        <v>6.4808021521154321E-2</v>
      </c>
      <c r="D19" s="29">
        <f>+D18/$H$18</f>
        <v>8.9997554414282227E-2</v>
      </c>
      <c r="E19" s="29">
        <f>+E18/$H$18</f>
        <v>4.0759761962990136E-4</v>
      </c>
      <c r="F19" s="29">
        <f>+F18/$H$18</f>
        <v>3.4238200048911711E-2</v>
      </c>
      <c r="G19" s="29">
        <f>+G18/$H$18</f>
        <v>0.81054862639602188</v>
      </c>
      <c r="H19" s="83"/>
      <c r="I19" s="66"/>
      <c r="J19" s="84"/>
      <c r="K19" s="22"/>
      <c r="L19" s="23"/>
      <c r="M19" s="23"/>
      <c r="N19" s="23"/>
      <c r="O19" s="24"/>
    </row>
    <row r="20" spans="1:15" s="5" customFormat="1" ht="20.25" customHeight="1" x14ac:dyDescent="0.2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</row>
    <row r="21" spans="1:15" s="5" customFormat="1" ht="20.25" customHeight="1" x14ac:dyDescent="0.2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</row>
    <row r="22" spans="1:15" ht="30.75" customHeight="1" x14ac:dyDescent="0.2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</row>
    <row r="23" spans="1:15" x14ac:dyDescent="0.2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</row>
    <row r="24" spans="1:15" x14ac:dyDescent="0.2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</row>
    <row r="25" spans="1:15" x14ac:dyDescent="0.2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</row>
    <row r="26" spans="1:15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</row>
    <row r="27" spans="1:15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</row>
    <row r="28" spans="1:15" x14ac:dyDescent="0.2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</row>
    <row r="29" spans="1:15" x14ac:dyDescent="0.2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</row>
    <row r="30" spans="1:15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</row>
    <row r="31" spans="1:15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</row>
    <row r="32" spans="1:15" x14ac:dyDescent="0.2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</row>
    <row r="33" spans="1:15" x14ac:dyDescent="0.2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</row>
    <row r="34" spans="1:15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</row>
    <row r="35" spans="1:15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</row>
    <row r="36" spans="1:15" x14ac:dyDescent="0.2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</row>
    <row r="37" spans="1:15" x14ac:dyDescent="0.2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</row>
    <row r="38" spans="1:15" x14ac:dyDescent="0.2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</row>
    <row r="39" spans="1:15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</row>
    <row r="40" spans="1:15" x14ac:dyDescent="0.2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</row>
    <row r="41" spans="1:15" x14ac:dyDescent="0.2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</row>
    <row r="42" spans="1:15" x14ac:dyDescent="0.2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</row>
    <row r="43" spans="1:15" x14ac:dyDescent="0.2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</row>
    <row r="44" spans="1:15" x14ac:dyDescent="0.2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</row>
    <row r="45" spans="1:15" x14ac:dyDescent="0.2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</row>
    <row r="46" spans="1:15" x14ac:dyDescent="0.2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</row>
    <row r="47" spans="1:15" x14ac:dyDescent="0.2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</row>
    <row r="48" spans="1:15" x14ac:dyDescent="0.2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</row>
    <row r="49" spans="1:15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</row>
    <row r="50" spans="1:15" x14ac:dyDescent="0.2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</row>
    <row r="51" spans="1:15" x14ac:dyDescent="0.2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</row>
    <row r="52" spans="1:15" x14ac:dyDescent="0.2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</row>
    <row r="53" spans="1:15" x14ac:dyDescent="0.2">
      <c r="A53" s="15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</row>
    <row r="54" spans="1:15" x14ac:dyDescent="0.2">
      <c r="A54" s="15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</row>
  </sheetData>
  <mergeCells count="16">
    <mergeCell ref="C4:F4"/>
    <mergeCell ref="A18:B18"/>
    <mergeCell ref="A19:B19"/>
    <mergeCell ref="A1:O1"/>
    <mergeCell ref="A2:O2"/>
    <mergeCell ref="A3:B5"/>
    <mergeCell ref="C3:F3"/>
    <mergeCell ref="G3:G5"/>
    <mergeCell ref="H3:H5"/>
    <mergeCell ref="I3:I5"/>
    <mergeCell ref="J3:J5"/>
    <mergeCell ref="K3:N5"/>
    <mergeCell ref="O3:O5"/>
    <mergeCell ref="H18:H19"/>
    <mergeCell ref="I18:I19"/>
    <mergeCell ref="J18:J19"/>
  </mergeCells>
  <pageMargins left="0.39370078740157483" right="0.39370078740157483" top="0.9055118110236221" bottom="0.78740157480314965" header="0.31496062992125984" footer="0.31496062992125984"/>
  <pageSetup scale="53" fitToHeight="0" orientation="landscape" horizontalDpi="1200" verticalDpi="1200" r:id="rId1"/>
  <headerFooter>
    <oddHeader>&amp;L&amp;G&amp;C&amp;"Tahoma,Negrita"&amp;12BOLETÍN ESTADÍSTICO DE EMERGENCIAS
UAE CUERPO OFICIAL DE BOMBEROS DE BOGOTÁ D.C.&amp;R&amp;G</oddHeader>
    <oddFooter>&amp;LUAE Cuerpo Oficial de Bomberos de Bogotá D.C.
Subdirección Operativa&amp;CPágina &amp;P&amp;RElaboró: Ing. Jorge Ardila Pallares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Inicio</vt:lpstr>
      <vt:lpstr>Incidentes-M</vt:lpstr>
      <vt:lpstr>Incendios-M</vt:lpstr>
      <vt:lpstr>Estación-M</vt:lpstr>
      <vt:lpstr>Incidentes-Ac</vt:lpstr>
      <vt:lpstr>Incendios-Ac</vt:lpstr>
      <vt:lpstr>Estación-Ac</vt:lpstr>
      <vt:lpstr>Mes-Ac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Ardila Pallares</dc:creator>
  <cp:lastModifiedBy>Juan Carlos Jose Camacho Rosso</cp:lastModifiedBy>
  <cp:lastPrinted>2017-08-16T15:33:18Z</cp:lastPrinted>
  <dcterms:created xsi:type="dcterms:W3CDTF">2017-08-16T15:31:03Z</dcterms:created>
  <dcterms:modified xsi:type="dcterms:W3CDTF">2019-08-02T18:32:37Z</dcterms:modified>
</cp:coreProperties>
</file>