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amacho\Desktop\ESCRITORIO\ACTUALIZACIONES WEB\BOLETIN ESTADISTICO\fwdboletnenerofebreroymarzo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20490" windowHeight="8745" tabRatio="691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E27" i="2" l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N19" i="2" s="1"/>
  <c r="H20" i="2"/>
  <c r="H21" i="2"/>
  <c r="H22" i="2"/>
  <c r="H23" i="2"/>
  <c r="H24" i="2"/>
  <c r="H25" i="2"/>
  <c r="H26" i="2"/>
  <c r="H6" i="2"/>
  <c r="N15" i="2" l="1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O3" i="7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8" i="9"/>
  <c r="H9" i="9"/>
  <c r="H12" i="9"/>
  <c r="H13" i="9"/>
  <c r="H16" i="9"/>
  <c r="H17" i="9"/>
  <c r="H20" i="9"/>
  <c r="H21" i="9"/>
  <c r="H24" i="9"/>
  <c r="H25" i="9"/>
  <c r="H22" i="9"/>
  <c r="H7" i="9"/>
  <c r="H10" i="9"/>
  <c r="H11" i="9"/>
  <c r="H14" i="9"/>
  <c r="H15" i="9"/>
  <c r="H18" i="9"/>
  <c r="H19" i="9"/>
  <c r="H23" i="9"/>
  <c r="N7" i="10" l="1"/>
  <c r="H12" i="12"/>
  <c r="H8" i="12"/>
  <c r="H11" i="12"/>
  <c r="H7" i="12"/>
  <c r="H9" i="12"/>
  <c r="H10" i="12"/>
  <c r="H6" i="12"/>
  <c r="G23" i="11"/>
  <c r="H22" i="11"/>
  <c r="F23" i="11"/>
  <c r="H6" i="11"/>
  <c r="H23" i="11" s="1"/>
  <c r="C23" i="11"/>
  <c r="K27" i="10"/>
  <c r="L27" i="10"/>
  <c r="J27" i="10"/>
  <c r="M6" i="10"/>
  <c r="M27" i="10" s="1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H6" i="9"/>
  <c r="H26" i="9"/>
  <c r="N6" i="10" l="1"/>
  <c r="N27" i="10" s="1"/>
  <c r="I7" i="11"/>
  <c r="L28" i="10"/>
  <c r="K28" i="10"/>
  <c r="J28" i="10"/>
  <c r="H27" i="10"/>
  <c r="G28" i="10" s="1"/>
  <c r="H27" i="9"/>
  <c r="I16" i="11" l="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G23" i="7"/>
  <c r="D23" i="7"/>
  <c r="E23" i="7"/>
  <c r="F23" i="7"/>
  <c r="C23" i="7"/>
  <c r="M25" i="2"/>
  <c r="M26" i="2"/>
  <c r="N26" i="2" s="1"/>
  <c r="L27" i="2"/>
  <c r="K27" i="2"/>
  <c r="J27" i="2"/>
  <c r="I27" i="2"/>
  <c r="H27" i="2"/>
  <c r="F27" i="2"/>
  <c r="G27" i="2"/>
  <c r="D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27" i="1"/>
  <c r="F18" i="12" s="1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<sst xmlns="http://schemas.openxmlformats.org/spreadsheetml/2006/main" count="297" uniqueCount="117">
  <si>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</si>
  <si>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</si>
  <si>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</si>
  <si>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</si>
  <si>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</si>
  <si>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</si>
  <si>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</si>
  <si>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</si>
  <si>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</si>
  <si>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</si>
  <si>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</si>
  <si>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</si>
  <si>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</si>
  <si>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</si>
  <si>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</si>
  <si>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</si>
  <si>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</si>
  <si>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</si>
  <si>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</si>
  <si>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</si>
  <si>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</si>
  <si>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</si>
  <si>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</si>
  <si>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</si>
  <si>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</si>
  <si>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</si>
  <si>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</si>
  <si>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</si>
  <si>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</si>
  <si>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</si>
  <si>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</si>
  <si>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</si>
  <si>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</si>
  <si>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</si>
  <si>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</si>
  <si>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</si>
  <si>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</si>
  <si>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</si>
  <si>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</si>
  <si>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</si>
  <si>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</si>
  <si>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</si>
  <si>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</si>
  <si>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</si>
  <si>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</si>
  <si>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</si>
  <si>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</si>
  <si>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</si>
  <si>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</si>
  <si>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</si>
  <si>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</si>
  <si>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</si>
  <si>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</si>
  <si>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</si>
  <si>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</si>
  <si>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</si>
  <si>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</si>
  <si>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</si>
  <si>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</si>
  <si>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</si>
  <si>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</si>
  <si>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</si>
  <si>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</si>
  <si>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</si>
  <si>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</si>
  <si>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</si>
  <si>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</si>
  <si>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</si>
  <si>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</si>
  <si>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</si>
  <si>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</si>
  <si>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</si>
  <si>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</si>
  <si>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</si>
  <si>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</si>
  <si>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</si>
  <si>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</si>
  <si>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</si>
  <si>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</si>
  <si>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</si>
  <si>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</si>
  <si>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</si>
  <si>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</si>
  <si>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</si>
  <si>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</si>
  <si>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</si>
  <si>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</si>
  <si>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</si>
  <si>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</si>
  <si>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</si>
  <si>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</si>
  <si>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</si>
  <si>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</si>
  <si>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</si>
  <si>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</si>
  <si>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Atendidos - Enero</t>
  </si>
  <si>
    <t>Consolidado de Incendios Atendidos - Enero</t>
  </si>
  <si>
    <t>Consolidado de Incidentes por Estación - Enero</t>
  </si>
  <si>
    <t>PROMEDIO TIEMPO DE RESPUESTA PARA EL MES DE ENERO (Minutos):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</si>
  <si>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</si>
  <si>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</si>
  <si>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</si>
  <si>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</si>
  <si>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SERVICIOS EN EL MES DE ENERO 2019</t>
  </si>
  <si>
    <t>CONSOLIDADO DE INCENDIOS EN EL MES DE ENERO 2019</t>
  </si>
  <si>
    <t>CONSOLIDADO DE INCIDENTES POR ESTACIÓN EN EL MES DE ENERO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</si>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</sst>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0" xfId="1" applyFont="1" applyFill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0.10018148820326679</c:v>
                </c:pt>
                <c:pt idx="1">
                  <c:v>0.11724137931034483</c:v>
                </c:pt>
                <c:pt idx="2">
                  <c:v>1.4519056261343012E-3</c:v>
                </c:pt>
                <c:pt idx="3">
                  <c:v>3.5208711433756805E-2</c:v>
                </c:pt>
                <c:pt idx="4">
                  <c:v>0.74591651542649728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7.9491833030852999E-2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4.7186932849364795E-2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5.3720508166969147E-2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5.4446460980036297E-2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9.8729582577132491E-2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4.2468239564428314E-2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6.6787658802177852E-2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5.4083484573502726E-2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5.6987295825771327E-2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5.1905626134301268E-2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8.2758620689655171E-2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5.1179673321234118E-2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7.6225045372050812E-2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4.5009074410163337E-2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6.0980036297640657E-2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4.2831215970961886E-2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3.5208711433756805E-2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0810264"/>
        <c:axId val="230810656"/>
      </c:barChart>
      <c:valAx>
        <c:axId val="23081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10264"/>
        <c:crosses val="autoZero"/>
        <c:crossBetween val="between"/>
      </c:valAx>
      <c:catAx>
        <c:axId val="230810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10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0.10018148820326679</c:v>
                </c:pt>
                <c:pt idx="1">
                  <c:v>0.11724137931034483</c:v>
                </c:pt>
                <c:pt idx="2">
                  <c:v>1.4519056261343012E-3</c:v>
                </c:pt>
                <c:pt idx="3">
                  <c:v>3.5208711433756805E-2</c:v>
                </c:pt>
                <c:pt idx="4">
                  <c:v>0.74591651542649728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7.9491833030852999E-2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4.7186932849364795E-2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5.3720508166969147E-2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5.4446460980036297E-2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9.8729582577132491E-2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4.2468239564428314E-2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6.6787658802177852E-2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5.4083484573502726E-2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5.6987295825771327E-2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5.1905626134301268E-2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8.2758620689655171E-2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5.1179673321234118E-2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7.6225045372050812E-2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4.5009074410163337E-2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6.0980036297640657E-2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4.2831215970961886E-2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3.5208711433756805E-2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0808696"/>
        <c:axId val="230809088"/>
      </c:barChart>
      <c:valAx>
        <c:axId val="23080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08696"/>
        <c:crosses val="autoZero"/>
        <c:crossBetween val="between"/>
      </c:valAx>
      <c:catAx>
        <c:axId val="230808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09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:a16="http://schemas.microsoft.com/office/drawing/2014/main" xmlns="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tabSelected="1" zoomScaleNormal="100" workbookViewId="0">
      <selection activeCell="C16" sqref="C16"/>
    </sheetView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5" t="s">
        <v>95</v>
      </c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3:13" ht="22.5" customHeight="1" x14ac:dyDescent="0.5">
      <c r="C10" s="45" t="s">
        <v>96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3:13" ht="22.5" customHeight="1" x14ac:dyDescent="0.5">
      <c r="C11" s="45" t="s">
        <v>97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3:13" ht="22.5" customHeight="1" x14ac:dyDescent="0.5">
      <c r="C12" s="45" t="s">
        <v>99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3:13" ht="22.5" customHeight="1" x14ac:dyDescent="0.5">
      <c r="C13" s="45" t="s">
        <v>100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3:13" ht="22.5" customHeight="1" x14ac:dyDescent="0.5">
      <c r="C14" s="45" t="s">
        <v>101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3:13" ht="22.5" customHeight="1" x14ac:dyDescent="0.5">
      <c r="C15" s="45" t="s">
        <v>102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activeCell="A3" sqref="A3:O28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46" t="s">
        <v>103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5"/>
    </row>
    <row r="2" spans="1:16" ht="49.5" customHeight="1" x14ac:dyDescent="0.2">
      <c r="A2" s="60" t="s">
        <v>48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5"/>
    </row>
    <row r="3" spans="1:16" ht="23.25" customHeight="1" x14ac:dyDescent="0.2">
      <c r="A3" s="47" t="s">
        <v>0</v>
      </c>
      <c r="B3" s="48"/>
      <c r="C3" s="53" t="s">
        <v>7</v>
      </c>
      <c r="D3" s="53"/>
      <c r="E3" s="53"/>
      <c r="F3" s="53"/>
      <c r="G3" s="30"/>
      <c r="H3" s="54" t="s">
        <v>8</v>
      </c>
      <c r="I3" s="53" t="s">
        <v>9</v>
      </c>
      <c r="J3" s="53" t="s">
        <v>10</v>
      </c>
      <c r="K3" s="53" t="s">
        <v>98</v>
      </c>
      <c r="L3" s="53"/>
      <c r="M3" s="53"/>
      <c r="N3" s="53"/>
      <c r="O3" s="59">
        <f>J27</f>
        <v>7.0486111111111105E-3</v>
      </c>
      <c r="P3" s="15"/>
    </row>
    <row r="4" spans="1:16" ht="23.25" customHeight="1" x14ac:dyDescent="0.2">
      <c r="A4" s="49"/>
      <c r="B4" s="50"/>
      <c r="C4" s="53" t="s">
        <v>6</v>
      </c>
      <c r="D4" s="53"/>
      <c r="E4" s="53"/>
      <c r="F4" s="53"/>
      <c r="G4" s="53"/>
      <c r="H4" s="54"/>
      <c r="I4" s="53"/>
      <c r="J4" s="53"/>
      <c r="K4" s="53"/>
      <c r="L4" s="53"/>
      <c r="M4" s="53"/>
      <c r="N4" s="53"/>
      <c r="O4" s="59"/>
      <c r="P4" s="15"/>
    </row>
    <row r="5" spans="1:16" ht="28.5" x14ac:dyDescent="0.2">
      <c r="A5" s="51"/>
      <c r="B5" s="52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54"/>
      <c r="I5" s="53"/>
      <c r="J5" s="53"/>
      <c r="K5" s="53"/>
      <c r="L5" s="53"/>
      <c r="M5" s="53"/>
      <c r="N5" s="53"/>
      <c r="O5" s="59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19</v>
      </c>
      <c r="D6" s="3">
        <v>22</v>
      </c>
      <c r="E6" s="3">
        <v>0</v>
      </c>
      <c r="F6" s="3">
        <v>16</v>
      </c>
      <c r="G6" s="3">
        <v>171</v>
      </c>
      <c r="H6" s="4">
        <f>SUM(C6:G6)</f>
        <v>228</v>
      </c>
      <c r="I6" s="28">
        <f>H6/$H$27</f>
        <v>8.2758620689655171E-2</v>
      </c>
      <c r="J6" s="37">
        <v>7.5317671394799033E-3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6</v>
      </c>
      <c r="D7" s="3">
        <v>9</v>
      </c>
      <c r="E7" s="3">
        <v>1</v>
      </c>
      <c r="F7" s="3">
        <v>7</v>
      </c>
      <c r="G7" s="3">
        <v>130</v>
      </c>
      <c r="H7" s="4">
        <f t="shared" ref="H7:H26" si="0">SUM(C7:G7)</f>
        <v>153</v>
      </c>
      <c r="I7" s="28">
        <f t="shared" ref="I7:I26" si="1">H7/$H$27</f>
        <v>5.5535390199637026E-2</v>
      </c>
      <c r="J7" s="37">
        <v>7.7034600389863546E-3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5</v>
      </c>
      <c r="D8" s="3">
        <v>6</v>
      </c>
      <c r="E8" s="3">
        <v>0</v>
      </c>
      <c r="F8" s="3">
        <v>1</v>
      </c>
      <c r="G8" s="3">
        <v>52</v>
      </c>
      <c r="H8" s="4">
        <f t="shared" si="0"/>
        <v>64</v>
      </c>
      <c r="I8" s="28">
        <f t="shared" si="1"/>
        <v>2.3230490018148819E-2</v>
      </c>
      <c r="J8" s="37">
        <v>5.3877314814814812E-3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22</v>
      </c>
      <c r="D9" s="3">
        <v>26</v>
      </c>
      <c r="E9" s="3">
        <v>0</v>
      </c>
      <c r="F9" s="3">
        <v>7</v>
      </c>
      <c r="G9" s="3">
        <v>131</v>
      </c>
      <c r="H9" s="4">
        <f t="shared" si="0"/>
        <v>186</v>
      </c>
      <c r="I9" s="28">
        <f t="shared" si="1"/>
        <v>6.7513611615245009E-2</v>
      </c>
      <c r="J9" s="37">
        <v>7.9510673868312762E-3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32</v>
      </c>
      <c r="D10" s="3">
        <v>17</v>
      </c>
      <c r="E10" s="3">
        <v>0</v>
      </c>
      <c r="F10" s="3">
        <v>6</v>
      </c>
      <c r="G10" s="3">
        <v>81</v>
      </c>
      <c r="H10" s="4">
        <f t="shared" si="0"/>
        <v>136</v>
      </c>
      <c r="I10" s="28">
        <f t="shared" si="1"/>
        <v>4.9364791288566245E-2</v>
      </c>
      <c r="J10" s="37">
        <v>6.438746438746438E-3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17</v>
      </c>
      <c r="D11" s="3">
        <v>8</v>
      </c>
      <c r="E11" s="3">
        <v>1</v>
      </c>
      <c r="F11" s="3">
        <v>0</v>
      </c>
      <c r="G11" s="3">
        <v>72</v>
      </c>
      <c r="H11" s="4">
        <f t="shared" si="0"/>
        <v>98</v>
      </c>
      <c r="I11" s="28">
        <f t="shared" si="1"/>
        <v>3.5571687840290384E-2</v>
      </c>
      <c r="J11" s="37">
        <v>4.6836419753086417E-3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25</v>
      </c>
      <c r="D12" s="3">
        <v>33</v>
      </c>
      <c r="E12" s="3">
        <v>0</v>
      </c>
      <c r="F12" s="3">
        <v>4</v>
      </c>
      <c r="G12" s="3">
        <v>124</v>
      </c>
      <c r="H12" s="4">
        <f t="shared" si="0"/>
        <v>186</v>
      </c>
      <c r="I12" s="28">
        <f t="shared" si="1"/>
        <v>6.7513611615245009E-2</v>
      </c>
      <c r="J12" s="37">
        <v>8.2899978466838917E-3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29</v>
      </c>
      <c r="D13" s="3">
        <v>36</v>
      </c>
      <c r="E13" s="3">
        <v>1</v>
      </c>
      <c r="F13" s="3">
        <v>10</v>
      </c>
      <c r="G13" s="3">
        <v>202</v>
      </c>
      <c r="H13" s="4">
        <f t="shared" si="0"/>
        <v>278</v>
      </c>
      <c r="I13" s="28">
        <f t="shared" si="1"/>
        <v>0.10090744101633393</v>
      </c>
      <c r="J13" s="37">
        <v>7.1458333333333322E-3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4</v>
      </c>
      <c r="D14" s="3">
        <v>15</v>
      </c>
      <c r="E14" s="3">
        <v>0</v>
      </c>
      <c r="F14" s="3">
        <v>9</v>
      </c>
      <c r="G14" s="3">
        <v>111</v>
      </c>
      <c r="H14" s="4">
        <f t="shared" si="0"/>
        <v>139</v>
      </c>
      <c r="I14" s="28">
        <f t="shared" si="1"/>
        <v>5.0453720508166967E-2</v>
      </c>
      <c r="J14" s="37">
        <v>5.8222044159544168E-3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19</v>
      </c>
      <c r="D15" s="3">
        <v>40</v>
      </c>
      <c r="E15" s="3">
        <v>1</v>
      </c>
      <c r="F15" s="3">
        <v>4</v>
      </c>
      <c r="G15" s="3">
        <v>224</v>
      </c>
      <c r="H15" s="4">
        <f t="shared" si="0"/>
        <v>288</v>
      </c>
      <c r="I15" s="28">
        <f t="shared" si="1"/>
        <v>0.10453720508166969</v>
      </c>
      <c r="J15" s="37">
        <v>6.7040757275132288E-3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21</v>
      </c>
      <c r="D16" s="3">
        <v>36</v>
      </c>
      <c r="E16" s="3">
        <v>0</v>
      </c>
      <c r="F16" s="3">
        <v>10</v>
      </c>
      <c r="G16" s="3">
        <v>232</v>
      </c>
      <c r="H16" s="4">
        <f t="shared" si="0"/>
        <v>299</v>
      </c>
      <c r="I16" s="28">
        <f t="shared" si="1"/>
        <v>0.10852994555353902</v>
      </c>
      <c r="J16" s="37">
        <v>7.5744598765432082E-3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3</v>
      </c>
      <c r="D17" s="3">
        <v>7</v>
      </c>
      <c r="E17" s="3">
        <v>0</v>
      </c>
      <c r="F17" s="3">
        <v>2</v>
      </c>
      <c r="G17" s="3">
        <v>39</v>
      </c>
      <c r="H17" s="4">
        <f t="shared" si="0"/>
        <v>51</v>
      </c>
      <c r="I17" s="28">
        <f t="shared" si="1"/>
        <v>1.8511796733212342E-2</v>
      </c>
      <c r="J17" s="37">
        <v>5.8159722222222215E-3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2</v>
      </c>
      <c r="D18" s="3">
        <v>12</v>
      </c>
      <c r="E18" s="3">
        <v>0</v>
      </c>
      <c r="F18" s="3">
        <v>4</v>
      </c>
      <c r="G18" s="3">
        <v>59</v>
      </c>
      <c r="H18" s="4">
        <f t="shared" si="0"/>
        <v>77</v>
      </c>
      <c r="I18" s="28">
        <f t="shared" si="1"/>
        <v>2.7949183303085299E-2</v>
      </c>
      <c r="J18" s="37">
        <v>5.9323559670781904E-3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114</v>
      </c>
      <c r="C19" s="3">
        <v>5</v>
      </c>
      <c r="D19" s="3">
        <v>8</v>
      </c>
      <c r="E19" s="3">
        <v>0</v>
      </c>
      <c r="F19" s="3">
        <v>2</v>
      </c>
      <c r="G19" s="3">
        <v>47</v>
      </c>
      <c r="H19" s="4">
        <f t="shared" si="0"/>
        <v>62</v>
      </c>
      <c r="I19" s="28">
        <f t="shared" si="1"/>
        <v>2.2504537205081668E-2</v>
      </c>
      <c r="J19" s="37">
        <v>3.8564814814814811E-3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3</v>
      </c>
      <c r="D20" s="3">
        <v>3</v>
      </c>
      <c r="E20" s="3">
        <v>0</v>
      </c>
      <c r="F20" s="3">
        <v>1</v>
      </c>
      <c r="G20" s="3">
        <v>33</v>
      </c>
      <c r="H20" s="4">
        <f t="shared" si="0"/>
        <v>40</v>
      </c>
      <c r="I20" s="28">
        <f t="shared" si="1"/>
        <v>1.4519056261343012E-2</v>
      </c>
      <c r="J20" s="37">
        <v>3.8458994708994707E-3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2</v>
      </c>
      <c r="D21" s="3">
        <v>12</v>
      </c>
      <c r="E21" s="3">
        <v>0</v>
      </c>
      <c r="F21" s="3">
        <v>3</v>
      </c>
      <c r="G21" s="3">
        <v>66</v>
      </c>
      <c r="H21" s="4">
        <f t="shared" si="0"/>
        <v>83</v>
      </c>
      <c r="I21" s="28">
        <f t="shared" si="1"/>
        <v>3.012704174228675E-2</v>
      </c>
      <c r="J21" s="37">
        <v>5.7154224537037026E-3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115</v>
      </c>
      <c r="C22" s="3">
        <v>0</v>
      </c>
      <c r="D22" s="3">
        <v>3</v>
      </c>
      <c r="E22" s="3">
        <v>0</v>
      </c>
      <c r="F22" s="3">
        <v>1</v>
      </c>
      <c r="G22" s="3">
        <v>42</v>
      </c>
      <c r="H22" s="4">
        <f t="shared" si="0"/>
        <v>46</v>
      </c>
      <c r="I22" s="28">
        <f t="shared" si="1"/>
        <v>1.6696914700544463E-2</v>
      </c>
      <c r="J22" s="37">
        <v>7.5896990740740734E-3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116</v>
      </c>
      <c r="C23" s="3">
        <v>12</v>
      </c>
      <c r="D23" s="3">
        <v>6</v>
      </c>
      <c r="E23" s="3">
        <v>0</v>
      </c>
      <c r="F23" s="3">
        <v>4</v>
      </c>
      <c r="G23" s="3">
        <v>90</v>
      </c>
      <c r="H23" s="4">
        <f t="shared" si="0"/>
        <v>112</v>
      </c>
      <c r="I23" s="28">
        <f t="shared" si="1"/>
        <v>4.0653357531760435E-2</v>
      </c>
      <c r="J23" s="37">
        <v>7.1056547619047618E-3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50</v>
      </c>
      <c r="D24" s="3">
        <v>24</v>
      </c>
      <c r="E24" s="3">
        <v>0</v>
      </c>
      <c r="F24" s="3">
        <v>6</v>
      </c>
      <c r="G24" s="3">
        <v>142</v>
      </c>
      <c r="H24" s="4">
        <f t="shared" si="0"/>
        <v>222</v>
      </c>
      <c r="I24" s="28">
        <f t="shared" si="1"/>
        <v>8.0580762250453727E-2</v>
      </c>
      <c r="J24" s="37">
        <v>9.4451459034792361E-3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0</v>
      </c>
      <c r="G25" s="3">
        <v>2</v>
      </c>
      <c r="H25" s="4">
        <f t="shared" si="0"/>
        <v>2</v>
      </c>
      <c r="I25" s="28">
        <f t="shared" si="1"/>
        <v>7.2595281306715059E-4</v>
      </c>
      <c r="J25" s="37">
        <v>0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5</v>
      </c>
      <c r="H26" s="4">
        <f t="shared" si="0"/>
        <v>5</v>
      </c>
      <c r="I26" s="28">
        <f t="shared" si="1"/>
        <v>1.8148820326678765E-3</v>
      </c>
      <c r="J26" s="37">
        <v>0</v>
      </c>
      <c r="O26" s="8"/>
      <c r="P26" s="15"/>
    </row>
    <row r="27" spans="1:16" s="5" customFormat="1" ht="20.25" customHeight="1" x14ac:dyDescent="0.2">
      <c r="A27" s="55" t="s">
        <v>8</v>
      </c>
      <c r="B27" s="56"/>
      <c r="C27" s="6">
        <f t="shared" ref="C27:H27" si="2">SUM(C6:C26)</f>
        <v>276</v>
      </c>
      <c r="D27" s="6">
        <f t="shared" si="2"/>
        <v>323</v>
      </c>
      <c r="E27" s="6">
        <f t="shared" si="2"/>
        <v>4</v>
      </c>
      <c r="F27" s="6">
        <f t="shared" si="2"/>
        <v>97</v>
      </c>
      <c r="G27" s="42">
        <f t="shared" si="2"/>
        <v>2055</v>
      </c>
      <c r="H27" s="61">
        <f t="shared" si="2"/>
        <v>2755</v>
      </c>
      <c r="I27" s="62">
        <v>1</v>
      </c>
      <c r="J27" s="59">
        <v>7.0486111111111105E-3</v>
      </c>
      <c r="O27" s="8"/>
      <c r="P27" s="15"/>
    </row>
    <row r="28" spans="1:16" ht="30.75" customHeight="1" x14ac:dyDescent="0.2">
      <c r="A28" s="57" t="s">
        <v>31</v>
      </c>
      <c r="B28" s="58"/>
      <c r="C28" s="29">
        <f>+C27/$H$27</f>
        <v>0.10018148820326679</v>
      </c>
      <c r="D28" s="29">
        <f t="shared" ref="D28:G28" si="3">+D27/$H$27</f>
        <v>0.11724137931034483</v>
      </c>
      <c r="E28" s="29">
        <f t="shared" si="3"/>
        <v>1.4519056261343012E-3</v>
      </c>
      <c r="F28" s="29">
        <f t="shared" si="3"/>
        <v>3.5208711433756805E-2</v>
      </c>
      <c r="G28" s="29">
        <f t="shared" si="3"/>
        <v>0.74591651542649728</v>
      </c>
      <c r="H28" s="61"/>
      <c r="I28" s="62"/>
      <c r="J28" s="59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A28:B28"/>
    <mergeCell ref="K3:N5"/>
    <mergeCell ref="O3:O5"/>
    <mergeCell ref="A2:O2"/>
    <mergeCell ref="H27:H28"/>
    <mergeCell ref="I27:I28"/>
    <mergeCell ref="J27:J28"/>
    <mergeCell ref="A1:O1"/>
    <mergeCell ref="A3:B5"/>
    <mergeCell ref="C3:F3"/>
    <mergeCell ref="H3:H5"/>
    <mergeCell ref="I3:I5"/>
    <mergeCell ref="J3:J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B3" sqref="B3:O28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6" t="s">
        <v>104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48" customHeight="1" x14ac:dyDescent="0.2">
      <c r="A2" s="15"/>
      <c r="B2" s="60" t="s">
        <v>32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4" customHeight="1" x14ac:dyDescent="0.2">
      <c r="A3" s="15"/>
      <c r="B3" s="54" t="s">
        <v>0</v>
      </c>
      <c r="C3" s="54"/>
      <c r="D3" s="53" t="s">
        <v>34</v>
      </c>
      <c r="E3" s="53"/>
      <c r="F3" s="53"/>
      <c r="G3" s="53"/>
      <c r="H3" s="53"/>
      <c r="I3" s="53" t="s">
        <v>35</v>
      </c>
      <c r="J3" s="54" t="s">
        <v>42</v>
      </c>
      <c r="K3" s="54"/>
      <c r="L3" s="54"/>
      <c r="M3" s="54"/>
      <c r="N3" s="53" t="s">
        <v>46</v>
      </c>
      <c r="O3" s="53" t="s">
        <v>47</v>
      </c>
    </row>
    <row r="4" spans="1:15" ht="24" customHeight="1" x14ac:dyDescent="0.2">
      <c r="A4" s="15"/>
      <c r="B4" s="54"/>
      <c r="C4" s="54"/>
      <c r="D4" s="53" t="s">
        <v>33</v>
      </c>
      <c r="E4" s="53"/>
      <c r="F4" s="53"/>
      <c r="G4" s="53"/>
      <c r="H4" s="53" t="s">
        <v>40</v>
      </c>
      <c r="I4" s="53"/>
      <c r="J4" s="53" t="s">
        <v>41</v>
      </c>
      <c r="K4" s="53"/>
      <c r="L4" s="53"/>
      <c r="M4" s="53" t="s">
        <v>40</v>
      </c>
      <c r="N4" s="53"/>
      <c r="O4" s="53"/>
    </row>
    <row r="5" spans="1:15" ht="24" customHeight="1" x14ac:dyDescent="0.2">
      <c r="A5" s="15"/>
      <c r="B5" s="54"/>
      <c r="C5" s="54"/>
      <c r="D5" s="6" t="s">
        <v>36</v>
      </c>
      <c r="E5" s="6" t="s">
        <v>37</v>
      </c>
      <c r="F5" s="6" t="s">
        <v>38</v>
      </c>
      <c r="G5" s="6" t="s">
        <v>39</v>
      </c>
      <c r="H5" s="53"/>
      <c r="I5" s="53"/>
      <c r="J5" s="13" t="s">
        <v>43</v>
      </c>
      <c r="K5" s="6" t="s">
        <v>44</v>
      </c>
      <c r="L5" s="6" t="s">
        <v>45</v>
      </c>
      <c r="M5" s="53"/>
      <c r="N5" s="53"/>
      <c r="O5" s="53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8</v>
      </c>
      <c r="E6" s="3">
        <v>0</v>
      </c>
      <c r="F6" s="3">
        <v>0</v>
      </c>
      <c r="G6" s="3">
        <v>0</v>
      </c>
      <c r="H6" s="3">
        <f>SUM(D6:G6)</f>
        <v>8</v>
      </c>
      <c r="I6" s="3">
        <v>1</v>
      </c>
      <c r="J6" s="4">
        <v>6</v>
      </c>
      <c r="K6" s="4">
        <v>4</v>
      </c>
      <c r="L6" s="4">
        <v>1</v>
      </c>
      <c r="M6" s="4">
        <f t="shared" ref="M6:M26" si="0">SUM(J6:L6)</f>
        <v>11</v>
      </c>
      <c r="N6" s="4">
        <f>SUM(H6,I6,M6)</f>
        <v>20</v>
      </c>
      <c r="O6" s="29">
        <f>+N6/$N$27</f>
        <v>7.2463768115942032E-2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1</v>
      </c>
      <c r="E7" s="3">
        <v>0</v>
      </c>
      <c r="F7" s="3">
        <v>0</v>
      </c>
      <c r="G7" s="3">
        <v>0</v>
      </c>
      <c r="H7" s="3">
        <f t="shared" ref="H7:H26" si="1">SUM(D7:G7)</f>
        <v>1</v>
      </c>
      <c r="I7" s="3">
        <v>1</v>
      </c>
      <c r="J7" s="4">
        <v>1</v>
      </c>
      <c r="K7" s="4">
        <v>2</v>
      </c>
      <c r="L7" s="4">
        <v>0</v>
      </c>
      <c r="M7" s="4">
        <f t="shared" si="0"/>
        <v>3</v>
      </c>
      <c r="N7" s="4">
        <f t="shared" ref="N7:N24" si="2">SUM(H7,I7,M7)</f>
        <v>5</v>
      </c>
      <c r="O7" s="29">
        <f t="shared" ref="O7:O26" si="3">+N7/$N$27</f>
        <v>1.8115942028985508E-2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</v>
      </c>
      <c r="E8" s="3">
        <v>0</v>
      </c>
      <c r="F8" s="3">
        <v>0</v>
      </c>
      <c r="G8" s="3">
        <v>0</v>
      </c>
      <c r="H8" s="3">
        <f t="shared" si="1"/>
        <v>1</v>
      </c>
      <c r="I8" s="3">
        <v>0</v>
      </c>
      <c r="J8" s="4">
        <v>2</v>
      </c>
      <c r="K8" s="4">
        <v>2</v>
      </c>
      <c r="L8" s="4">
        <v>0</v>
      </c>
      <c r="M8" s="4">
        <f t="shared" si="0"/>
        <v>4</v>
      </c>
      <c r="N8" s="4">
        <f t="shared" si="2"/>
        <v>5</v>
      </c>
      <c r="O8" s="29">
        <f t="shared" si="3"/>
        <v>1.8115942028985508E-2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3</v>
      </c>
      <c r="E9" s="3">
        <v>0</v>
      </c>
      <c r="F9" s="3">
        <v>0</v>
      </c>
      <c r="G9" s="3">
        <v>0</v>
      </c>
      <c r="H9" s="3">
        <f t="shared" si="1"/>
        <v>3</v>
      </c>
      <c r="I9" s="3">
        <v>0</v>
      </c>
      <c r="J9" s="4">
        <v>5</v>
      </c>
      <c r="K9" s="4">
        <v>11</v>
      </c>
      <c r="L9" s="4">
        <v>3</v>
      </c>
      <c r="M9" s="4">
        <f t="shared" si="0"/>
        <v>19</v>
      </c>
      <c r="N9" s="4">
        <f t="shared" si="2"/>
        <v>22</v>
      </c>
      <c r="O9" s="29">
        <f t="shared" si="3"/>
        <v>7.9710144927536225E-2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3</v>
      </c>
      <c r="E10" s="3">
        <v>0</v>
      </c>
      <c r="F10" s="3">
        <v>0</v>
      </c>
      <c r="G10" s="3">
        <v>0</v>
      </c>
      <c r="H10" s="3">
        <f t="shared" si="1"/>
        <v>3</v>
      </c>
      <c r="I10" s="3">
        <v>0</v>
      </c>
      <c r="J10" s="4">
        <v>21</v>
      </c>
      <c r="K10" s="4">
        <v>6</v>
      </c>
      <c r="L10" s="4">
        <v>2</v>
      </c>
      <c r="M10" s="4">
        <f t="shared" si="0"/>
        <v>29</v>
      </c>
      <c r="N10" s="4">
        <f t="shared" si="2"/>
        <v>32</v>
      </c>
      <c r="O10" s="29">
        <f t="shared" si="3"/>
        <v>0.11594202898550725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5</v>
      </c>
      <c r="E11" s="3">
        <v>0</v>
      </c>
      <c r="F11" s="3">
        <v>0</v>
      </c>
      <c r="G11" s="3">
        <v>0</v>
      </c>
      <c r="H11" s="3">
        <f t="shared" si="1"/>
        <v>5</v>
      </c>
      <c r="I11" s="3">
        <v>1</v>
      </c>
      <c r="J11" s="4">
        <v>11</v>
      </c>
      <c r="K11" s="4">
        <v>0</v>
      </c>
      <c r="L11" s="4">
        <v>0</v>
      </c>
      <c r="M11" s="4">
        <f t="shared" si="0"/>
        <v>11</v>
      </c>
      <c r="N11" s="4">
        <f t="shared" si="2"/>
        <v>17</v>
      </c>
      <c r="O11" s="29">
        <f t="shared" si="3"/>
        <v>6.1594202898550728E-2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4</v>
      </c>
      <c r="E12" s="3">
        <v>0</v>
      </c>
      <c r="F12" s="3">
        <v>0</v>
      </c>
      <c r="G12" s="3">
        <v>0</v>
      </c>
      <c r="H12" s="3">
        <f t="shared" si="1"/>
        <v>4</v>
      </c>
      <c r="I12" s="3">
        <v>2</v>
      </c>
      <c r="J12" s="4">
        <v>19</v>
      </c>
      <c r="K12" s="4">
        <v>0</v>
      </c>
      <c r="L12" s="4">
        <v>0</v>
      </c>
      <c r="M12" s="4">
        <f t="shared" si="0"/>
        <v>19</v>
      </c>
      <c r="N12" s="4">
        <f t="shared" si="2"/>
        <v>25</v>
      </c>
      <c r="O12" s="29">
        <f t="shared" si="3"/>
        <v>9.0579710144927536E-2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9</v>
      </c>
      <c r="E13" s="3">
        <v>0</v>
      </c>
      <c r="F13" s="3">
        <v>0</v>
      </c>
      <c r="G13" s="3">
        <v>0</v>
      </c>
      <c r="H13" s="3">
        <f t="shared" si="1"/>
        <v>9</v>
      </c>
      <c r="I13" s="3">
        <v>4</v>
      </c>
      <c r="J13" s="4">
        <v>14</v>
      </c>
      <c r="K13" s="4">
        <v>0</v>
      </c>
      <c r="L13" s="4">
        <v>2</v>
      </c>
      <c r="M13" s="4">
        <f t="shared" si="0"/>
        <v>16</v>
      </c>
      <c r="N13" s="4">
        <f t="shared" si="2"/>
        <v>29</v>
      </c>
      <c r="O13" s="29">
        <f t="shared" si="3"/>
        <v>0.10507246376811594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2</v>
      </c>
      <c r="E14" s="3">
        <v>0</v>
      </c>
      <c r="F14" s="3">
        <v>0</v>
      </c>
      <c r="G14" s="3">
        <v>0</v>
      </c>
      <c r="H14" s="3">
        <f t="shared" si="1"/>
        <v>2</v>
      </c>
      <c r="I14" s="3">
        <v>0</v>
      </c>
      <c r="J14" s="4">
        <v>2</v>
      </c>
      <c r="K14" s="4">
        <v>0</v>
      </c>
      <c r="L14" s="4">
        <v>0</v>
      </c>
      <c r="M14" s="4">
        <f t="shared" si="0"/>
        <v>2</v>
      </c>
      <c r="N14" s="4">
        <f t="shared" si="2"/>
        <v>4</v>
      </c>
      <c r="O14" s="29">
        <f t="shared" si="3"/>
        <v>1.4492753623188406E-2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6</v>
      </c>
      <c r="E15" s="3">
        <v>0</v>
      </c>
      <c r="F15" s="3">
        <v>0</v>
      </c>
      <c r="G15" s="3">
        <v>0</v>
      </c>
      <c r="H15" s="3">
        <f t="shared" si="1"/>
        <v>6</v>
      </c>
      <c r="I15" s="3">
        <v>5</v>
      </c>
      <c r="J15" s="4">
        <v>7</v>
      </c>
      <c r="K15" s="4">
        <v>1</v>
      </c>
      <c r="L15" s="4">
        <v>0</v>
      </c>
      <c r="M15" s="4">
        <f t="shared" si="0"/>
        <v>8</v>
      </c>
      <c r="N15" s="4">
        <f t="shared" si="2"/>
        <v>19</v>
      </c>
      <c r="O15" s="29">
        <f t="shared" si="3"/>
        <v>6.8840579710144928E-2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11</v>
      </c>
      <c r="E16" s="3">
        <v>0</v>
      </c>
      <c r="F16" s="3">
        <v>0</v>
      </c>
      <c r="G16" s="3">
        <v>0</v>
      </c>
      <c r="H16" s="3">
        <f t="shared" si="1"/>
        <v>11</v>
      </c>
      <c r="I16" s="3">
        <v>3</v>
      </c>
      <c r="J16" s="4">
        <v>5</v>
      </c>
      <c r="K16" s="4">
        <v>2</v>
      </c>
      <c r="L16" s="4">
        <v>0</v>
      </c>
      <c r="M16" s="4">
        <f t="shared" si="0"/>
        <v>7</v>
      </c>
      <c r="N16" s="4">
        <f t="shared" si="2"/>
        <v>21</v>
      </c>
      <c r="O16" s="29">
        <f t="shared" si="3"/>
        <v>7.6086956521739135E-2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2</v>
      </c>
      <c r="E17" s="3">
        <v>0</v>
      </c>
      <c r="F17" s="3">
        <v>0</v>
      </c>
      <c r="G17" s="3">
        <v>0</v>
      </c>
      <c r="H17" s="3">
        <f t="shared" si="1"/>
        <v>2</v>
      </c>
      <c r="I17" s="3">
        <v>1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3</v>
      </c>
      <c r="O17" s="29">
        <f t="shared" si="3"/>
        <v>1.0869565217391304E-2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0</v>
      </c>
      <c r="E18" s="3">
        <v>0</v>
      </c>
      <c r="F18" s="3">
        <v>0</v>
      </c>
      <c r="G18" s="3">
        <v>0</v>
      </c>
      <c r="H18" s="3">
        <f t="shared" si="1"/>
        <v>0</v>
      </c>
      <c r="I18" s="3">
        <v>2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2</v>
      </c>
      <c r="O18" s="29">
        <f t="shared" si="3"/>
        <v>7.246376811594203E-3</v>
      </c>
    </row>
    <row r="19" spans="1:15" s="5" customFormat="1" ht="20.25" customHeight="1" x14ac:dyDescent="0.2">
      <c r="A19" s="15"/>
      <c r="B19" s="13">
        <v>14</v>
      </c>
      <c r="C19" s="16" t="s">
        <v>114</v>
      </c>
      <c r="D19" s="3">
        <v>5</v>
      </c>
      <c r="E19" s="3">
        <v>0</v>
      </c>
      <c r="F19" s="3">
        <v>0</v>
      </c>
      <c r="G19" s="3">
        <v>0</v>
      </c>
      <c r="H19" s="3">
        <f t="shared" si="1"/>
        <v>5</v>
      </c>
      <c r="I19" s="3">
        <v>0</v>
      </c>
      <c r="J19" s="4">
        <v>0</v>
      </c>
      <c r="K19" s="4">
        <v>0</v>
      </c>
      <c r="L19" s="4">
        <v>0</v>
      </c>
      <c r="M19" s="4">
        <f t="shared" si="0"/>
        <v>0</v>
      </c>
      <c r="N19" s="4">
        <f t="shared" si="2"/>
        <v>5</v>
      </c>
      <c r="O19" s="29">
        <f t="shared" si="3"/>
        <v>1.8115942028985508E-2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2</v>
      </c>
      <c r="E20" s="3">
        <v>0</v>
      </c>
      <c r="F20" s="3">
        <v>0</v>
      </c>
      <c r="G20" s="3">
        <v>0</v>
      </c>
      <c r="H20" s="3">
        <f t="shared" si="1"/>
        <v>2</v>
      </c>
      <c r="I20" s="3">
        <v>1</v>
      </c>
      <c r="J20" s="4">
        <v>0</v>
      </c>
      <c r="K20" s="4">
        <v>0</v>
      </c>
      <c r="L20" s="4">
        <v>0</v>
      </c>
      <c r="M20" s="4">
        <f t="shared" si="0"/>
        <v>0</v>
      </c>
      <c r="N20" s="4">
        <f t="shared" si="2"/>
        <v>3</v>
      </c>
      <c r="O20" s="29">
        <f t="shared" si="3"/>
        <v>1.0869565217391304E-2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</v>
      </c>
      <c r="E21" s="3">
        <v>0</v>
      </c>
      <c r="F21" s="3">
        <v>0</v>
      </c>
      <c r="G21" s="3">
        <v>0</v>
      </c>
      <c r="H21" s="3">
        <f t="shared" si="1"/>
        <v>1</v>
      </c>
      <c r="I21" s="3">
        <v>0</v>
      </c>
      <c r="J21" s="4">
        <v>1</v>
      </c>
      <c r="K21" s="4">
        <v>0</v>
      </c>
      <c r="L21" s="4">
        <v>0</v>
      </c>
      <c r="M21" s="4">
        <f t="shared" si="0"/>
        <v>1</v>
      </c>
      <c r="N21" s="4">
        <f t="shared" si="2"/>
        <v>2</v>
      </c>
      <c r="O21" s="29">
        <f t="shared" si="3"/>
        <v>7.246376811594203E-3</v>
      </c>
    </row>
    <row r="22" spans="1:15" s="5" customFormat="1" ht="20.25" customHeight="1" x14ac:dyDescent="0.2">
      <c r="A22" s="15"/>
      <c r="B22" s="13">
        <v>17</v>
      </c>
      <c r="C22" s="16" t="s">
        <v>115</v>
      </c>
      <c r="D22" s="3">
        <v>0</v>
      </c>
      <c r="E22" s="3">
        <v>0</v>
      </c>
      <c r="F22" s="3">
        <v>0</v>
      </c>
      <c r="G22" s="3">
        <v>0</v>
      </c>
      <c r="H22" s="3">
        <f t="shared" si="1"/>
        <v>0</v>
      </c>
      <c r="I22" s="3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0</v>
      </c>
      <c r="O22" s="29">
        <f t="shared" si="3"/>
        <v>0</v>
      </c>
    </row>
    <row r="23" spans="1:15" s="5" customFormat="1" ht="20.25" customHeight="1" x14ac:dyDescent="0.2">
      <c r="A23" s="15"/>
      <c r="B23" s="13">
        <v>18</v>
      </c>
      <c r="C23" s="16" t="s">
        <v>116</v>
      </c>
      <c r="D23" s="3">
        <v>4</v>
      </c>
      <c r="E23" s="3">
        <v>0</v>
      </c>
      <c r="F23" s="3">
        <v>0</v>
      </c>
      <c r="G23" s="3">
        <v>0</v>
      </c>
      <c r="H23" s="3">
        <f t="shared" si="1"/>
        <v>4</v>
      </c>
      <c r="I23" s="3">
        <v>0</v>
      </c>
      <c r="J23" s="4">
        <v>8</v>
      </c>
      <c r="K23" s="4">
        <v>0</v>
      </c>
      <c r="L23" s="4">
        <v>0</v>
      </c>
      <c r="M23" s="4">
        <f t="shared" si="0"/>
        <v>8</v>
      </c>
      <c r="N23" s="4">
        <f t="shared" si="2"/>
        <v>12</v>
      </c>
      <c r="O23" s="29">
        <f t="shared" si="3"/>
        <v>4.3478260869565216E-2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3</v>
      </c>
      <c r="E24" s="3">
        <v>0</v>
      </c>
      <c r="F24" s="3">
        <v>0</v>
      </c>
      <c r="G24" s="3">
        <v>0</v>
      </c>
      <c r="H24" s="3">
        <f t="shared" si="1"/>
        <v>3</v>
      </c>
      <c r="I24" s="3">
        <v>0</v>
      </c>
      <c r="J24" s="4">
        <v>40</v>
      </c>
      <c r="K24" s="4">
        <v>5</v>
      </c>
      <c r="L24" s="4">
        <v>2</v>
      </c>
      <c r="M24" s="4">
        <f t="shared" si="0"/>
        <v>47</v>
      </c>
      <c r="N24" s="4">
        <f t="shared" si="2"/>
        <v>50</v>
      </c>
      <c r="O24" s="29">
        <f t="shared" si="3"/>
        <v>0.18115942028985507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4">
        <f t="shared" ref="N25:N26" si="4">SUM(H25,I25,M25)</f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55" t="s">
        <v>8</v>
      </c>
      <c r="C27" s="56"/>
      <c r="D27" s="6">
        <f>SUM(D6:D26)</f>
        <v>70</v>
      </c>
      <c r="E27" s="44">
        <f>SUM(E6:E26)</f>
        <v>0</v>
      </c>
      <c r="F27" s="6">
        <f t="shared" ref="F27:G27" si="5">SUM(F6:F26)</f>
        <v>0</v>
      </c>
      <c r="G27" s="6">
        <f t="shared" si="5"/>
        <v>0</v>
      </c>
      <c r="H27" s="53">
        <f t="shared" ref="H27:O27" si="6">SUM(H6:H26)</f>
        <v>70</v>
      </c>
      <c r="I27" s="53">
        <f t="shared" si="6"/>
        <v>21</v>
      </c>
      <c r="J27" s="13">
        <f t="shared" si="6"/>
        <v>142</v>
      </c>
      <c r="K27" s="13">
        <f>SUM(K6:K26)</f>
        <v>33</v>
      </c>
      <c r="L27" s="13">
        <f>SUM(L6:L26)</f>
        <v>10</v>
      </c>
      <c r="M27" s="54">
        <f t="shared" si="6"/>
        <v>185</v>
      </c>
      <c r="N27" s="54">
        <f t="shared" si="6"/>
        <v>276</v>
      </c>
      <c r="O27" s="63">
        <f t="shared" si="6"/>
        <v>1</v>
      </c>
    </row>
    <row r="28" spans="1:15" ht="30.75" customHeight="1" x14ac:dyDescent="0.2">
      <c r="A28" s="15"/>
      <c r="B28" s="57" t="s">
        <v>31</v>
      </c>
      <c r="C28" s="58"/>
      <c r="D28" s="29">
        <f>+D27/$H$27</f>
        <v>1</v>
      </c>
      <c r="E28" s="29">
        <f t="shared" ref="E28:G28" si="7">+E27/$H$27</f>
        <v>0</v>
      </c>
      <c r="F28" s="29">
        <f t="shared" si="7"/>
        <v>0</v>
      </c>
      <c r="G28" s="29">
        <f t="shared" si="7"/>
        <v>0</v>
      </c>
      <c r="H28" s="53"/>
      <c r="I28" s="53"/>
      <c r="J28" s="29">
        <f>+J27/$M$27</f>
        <v>0.76756756756756761</v>
      </c>
      <c r="K28" s="29">
        <f t="shared" ref="K28:L28" si="8">+K27/$M$27</f>
        <v>0.17837837837837839</v>
      </c>
      <c r="L28" s="29">
        <f t="shared" si="8"/>
        <v>5.4054054054054057E-2</v>
      </c>
      <c r="M28" s="54"/>
      <c r="N28" s="54"/>
      <c r="O28" s="64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H4:H5"/>
    <mergeCell ref="J3:M3"/>
    <mergeCell ref="J4:L4"/>
    <mergeCell ref="B1:O1"/>
    <mergeCell ref="B2:O2"/>
    <mergeCell ref="B3:C5"/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J6" sqref="J6:J22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68" t="s">
        <v>105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</row>
    <row r="2" spans="1:15" ht="48" customHeight="1" x14ac:dyDescent="0.2">
      <c r="A2" s="65" t="s">
        <v>78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15" ht="24" customHeight="1" x14ac:dyDescent="0.2">
      <c r="A3" s="47" t="s">
        <v>49</v>
      </c>
      <c r="B3" s="48"/>
      <c r="C3" s="53" t="s">
        <v>7</v>
      </c>
      <c r="D3" s="53"/>
      <c r="E3" s="53"/>
      <c r="F3" s="53"/>
      <c r="G3" s="72" t="s">
        <v>5</v>
      </c>
      <c r="H3" s="54" t="s">
        <v>8</v>
      </c>
      <c r="I3" s="53" t="s">
        <v>9</v>
      </c>
      <c r="J3" s="53" t="s">
        <v>10</v>
      </c>
      <c r="K3" s="53" t="s">
        <v>98</v>
      </c>
      <c r="L3" s="53"/>
      <c r="M3" s="53"/>
      <c r="N3" s="53"/>
      <c r="O3" s="59">
        <f>J23</f>
        <v>7.0486111111111105E-3</v>
      </c>
    </row>
    <row r="4" spans="1:15" ht="24" customHeight="1" x14ac:dyDescent="0.2">
      <c r="A4" s="49"/>
      <c r="B4" s="50"/>
      <c r="C4" s="57" t="s">
        <v>6</v>
      </c>
      <c r="D4" s="71"/>
      <c r="E4" s="71"/>
      <c r="F4" s="58"/>
      <c r="G4" s="73"/>
      <c r="H4" s="54"/>
      <c r="I4" s="53"/>
      <c r="J4" s="53"/>
      <c r="K4" s="53"/>
      <c r="L4" s="53"/>
      <c r="M4" s="53"/>
      <c r="N4" s="53"/>
      <c r="O4" s="59"/>
    </row>
    <row r="5" spans="1:15" ht="24" customHeight="1" x14ac:dyDescent="0.2">
      <c r="A5" s="51"/>
      <c r="B5" s="52"/>
      <c r="C5" s="6" t="s">
        <v>1</v>
      </c>
      <c r="D5" s="6" t="s">
        <v>2</v>
      </c>
      <c r="E5" s="6" t="s">
        <v>3</v>
      </c>
      <c r="F5" s="6" t="s">
        <v>4</v>
      </c>
      <c r="G5" s="74"/>
      <c r="H5" s="54"/>
      <c r="I5" s="53"/>
      <c r="J5" s="53"/>
      <c r="K5" s="53"/>
      <c r="L5" s="53"/>
      <c r="M5" s="53"/>
      <c r="N5" s="53"/>
      <c r="O5" s="59"/>
    </row>
    <row r="6" spans="1:15" s="5" customFormat="1" ht="20.25" customHeight="1" x14ac:dyDescent="0.2">
      <c r="A6" s="18" t="s">
        <v>50</v>
      </c>
      <c r="B6" s="19" t="s">
        <v>67</v>
      </c>
      <c r="C6" s="3">
        <v>9</v>
      </c>
      <c r="D6" s="3">
        <v>18</v>
      </c>
      <c r="E6" s="3">
        <v>1</v>
      </c>
      <c r="F6" s="3">
        <v>11</v>
      </c>
      <c r="G6" s="3">
        <v>180</v>
      </c>
      <c r="H6" s="4">
        <f>SUM(C6:G6)</f>
        <v>219</v>
      </c>
      <c r="I6" s="29">
        <f>+H6/$H$23</f>
        <v>7.9491833030852999E-2</v>
      </c>
      <c r="J6" s="37">
        <v>6.7221541394335508E-3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11</v>
      </c>
      <c r="D7" s="3">
        <v>15</v>
      </c>
      <c r="E7" s="3">
        <v>0</v>
      </c>
      <c r="F7" s="3">
        <v>5</v>
      </c>
      <c r="G7" s="3">
        <v>99</v>
      </c>
      <c r="H7" s="4">
        <f t="shared" ref="H7:H23" si="0">SUM(C7:G7)</f>
        <v>130</v>
      </c>
      <c r="I7" s="29">
        <f t="shared" ref="I7:I23" si="1">+H7/$H$23</f>
        <v>4.7186932849364795E-2</v>
      </c>
      <c r="J7" s="37">
        <v>4.8317625661375655E-3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12</v>
      </c>
      <c r="D8" s="3">
        <v>10</v>
      </c>
      <c r="E8" s="3">
        <v>0</v>
      </c>
      <c r="F8" s="3">
        <v>8</v>
      </c>
      <c r="G8" s="3">
        <v>118</v>
      </c>
      <c r="H8" s="4">
        <f t="shared" si="0"/>
        <v>148</v>
      </c>
      <c r="I8" s="29">
        <f t="shared" si="1"/>
        <v>5.3720508166969147E-2</v>
      </c>
      <c r="J8" s="37">
        <v>6.1898148148148147E-3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2</v>
      </c>
      <c r="D9" s="3">
        <v>17</v>
      </c>
      <c r="E9" s="3">
        <v>0</v>
      </c>
      <c r="F9" s="3">
        <v>11</v>
      </c>
      <c r="G9" s="3">
        <v>120</v>
      </c>
      <c r="H9" s="4">
        <f t="shared" si="0"/>
        <v>150</v>
      </c>
      <c r="I9" s="29">
        <f t="shared" si="1"/>
        <v>5.4446460980036297E-2</v>
      </c>
      <c r="J9" s="37">
        <v>5.2137070105820098E-3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36</v>
      </c>
      <c r="D10" s="3">
        <v>35</v>
      </c>
      <c r="E10" s="3">
        <v>1</v>
      </c>
      <c r="F10" s="3">
        <v>7</v>
      </c>
      <c r="G10" s="3">
        <v>193</v>
      </c>
      <c r="H10" s="4">
        <f t="shared" si="0"/>
        <v>272</v>
      </c>
      <c r="I10" s="29">
        <f t="shared" si="1"/>
        <v>9.8729582577132491E-2</v>
      </c>
      <c r="J10" s="37">
        <v>6.9857804232804225E-3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4</v>
      </c>
      <c r="D11" s="3">
        <v>10</v>
      </c>
      <c r="E11" s="3">
        <v>0</v>
      </c>
      <c r="F11" s="3">
        <v>5</v>
      </c>
      <c r="G11" s="3">
        <v>98</v>
      </c>
      <c r="H11" s="4">
        <f t="shared" si="0"/>
        <v>117</v>
      </c>
      <c r="I11" s="29">
        <f t="shared" si="1"/>
        <v>4.2468239564428314E-2</v>
      </c>
      <c r="J11" s="37">
        <v>7.1868569958847732E-3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6</v>
      </c>
      <c r="D12" s="3">
        <v>16</v>
      </c>
      <c r="E12" s="3">
        <v>1</v>
      </c>
      <c r="F12" s="3">
        <v>3</v>
      </c>
      <c r="G12" s="3">
        <v>158</v>
      </c>
      <c r="H12" s="4">
        <f t="shared" si="0"/>
        <v>184</v>
      </c>
      <c r="I12" s="29">
        <f t="shared" si="1"/>
        <v>6.6787658802177852E-2</v>
      </c>
      <c r="J12" s="37">
        <v>7.9509437321937312E-3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17</v>
      </c>
      <c r="D13" s="3">
        <v>29</v>
      </c>
      <c r="E13" s="3">
        <v>0</v>
      </c>
      <c r="F13" s="3">
        <v>3</v>
      </c>
      <c r="G13" s="3">
        <v>100</v>
      </c>
      <c r="H13" s="4">
        <f t="shared" si="0"/>
        <v>149</v>
      </c>
      <c r="I13" s="29">
        <f t="shared" si="1"/>
        <v>5.4083484573502726E-2</v>
      </c>
      <c r="J13" s="37">
        <v>8.6020395395395386E-3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23</v>
      </c>
      <c r="D14" s="3">
        <v>25</v>
      </c>
      <c r="E14" s="3">
        <v>0</v>
      </c>
      <c r="F14" s="3">
        <v>4</v>
      </c>
      <c r="G14" s="3">
        <v>105</v>
      </c>
      <c r="H14" s="4">
        <f t="shared" si="0"/>
        <v>157</v>
      </c>
      <c r="I14" s="29">
        <f t="shared" si="1"/>
        <v>5.6987295825771327E-2</v>
      </c>
      <c r="J14" s="37">
        <v>8.3060782556750312E-3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33</v>
      </c>
      <c r="D15" s="3">
        <v>17</v>
      </c>
      <c r="E15" s="3">
        <v>0</v>
      </c>
      <c r="F15" s="3">
        <v>6</v>
      </c>
      <c r="G15" s="3">
        <v>87</v>
      </c>
      <c r="H15" s="4">
        <f t="shared" si="0"/>
        <v>143</v>
      </c>
      <c r="I15" s="29">
        <f t="shared" si="1"/>
        <v>5.1905626134301268E-2</v>
      </c>
      <c r="J15" s="37">
        <v>6.0852920227920226E-3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49</v>
      </c>
      <c r="D16" s="3">
        <v>26</v>
      </c>
      <c r="E16" s="3">
        <v>0</v>
      </c>
      <c r="F16" s="3">
        <v>5</v>
      </c>
      <c r="G16" s="3">
        <v>148</v>
      </c>
      <c r="H16" s="4">
        <f t="shared" si="0"/>
        <v>228</v>
      </c>
      <c r="I16" s="29">
        <f t="shared" si="1"/>
        <v>8.2758620689655171E-2</v>
      </c>
      <c r="J16" s="37">
        <v>8.6577202202202195E-3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10</v>
      </c>
      <c r="D17" s="3">
        <v>21</v>
      </c>
      <c r="E17" s="3">
        <v>0</v>
      </c>
      <c r="F17" s="3">
        <v>3</v>
      </c>
      <c r="G17" s="3">
        <v>107</v>
      </c>
      <c r="H17" s="4">
        <f t="shared" si="0"/>
        <v>141</v>
      </c>
      <c r="I17" s="29">
        <f t="shared" si="1"/>
        <v>5.1179673321234118E-2</v>
      </c>
      <c r="J17" s="37">
        <v>7.0826099537037038E-3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20</v>
      </c>
      <c r="D18" s="3">
        <v>21</v>
      </c>
      <c r="E18" s="3">
        <v>0</v>
      </c>
      <c r="F18" s="3">
        <v>16</v>
      </c>
      <c r="G18" s="3">
        <v>153</v>
      </c>
      <c r="H18" s="4">
        <f t="shared" si="0"/>
        <v>210</v>
      </c>
      <c r="I18" s="29">
        <f t="shared" si="1"/>
        <v>7.6225045372050812E-2</v>
      </c>
      <c r="J18" s="37">
        <v>7.3374807098765408E-3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7</v>
      </c>
      <c r="D19" s="3">
        <v>9</v>
      </c>
      <c r="E19" s="3">
        <v>0</v>
      </c>
      <c r="F19" s="3">
        <v>6</v>
      </c>
      <c r="G19" s="3">
        <v>102</v>
      </c>
      <c r="H19" s="4">
        <f t="shared" si="0"/>
        <v>124</v>
      </c>
      <c r="I19" s="29">
        <f t="shared" si="1"/>
        <v>4.5009074410163337E-2</v>
      </c>
      <c r="J19" s="37">
        <v>7.8658693415637852E-3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17</v>
      </c>
      <c r="D20" s="3">
        <v>33</v>
      </c>
      <c r="E20" s="3">
        <v>0</v>
      </c>
      <c r="F20" s="3">
        <v>2</v>
      </c>
      <c r="G20" s="3">
        <v>116</v>
      </c>
      <c r="H20" s="4">
        <f t="shared" si="0"/>
        <v>168</v>
      </c>
      <c r="I20" s="29">
        <f t="shared" si="1"/>
        <v>6.0980036297640657E-2</v>
      </c>
      <c r="J20" s="37">
        <v>6.5988372093023252E-3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17</v>
      </c>
      <c r="D21" s="3">
        <v>12</v>
      </c>
      <c r="E21" s="3">
        <v>1</v>
      </c>
      <c r="F21" s="3">
        <v>2</v>
      </c>
      <c r="G21" s="3">
        <v>86</v>
      </c>
      <c r="H21" s="4">
        <f t="shared" si="0"/>
        <v>118</v>
      </c>
      <c r="I21" s="29">
        <f t="shared" si="1"/>
        <v>4.2831215970961886E-2</v>
      </c>
      <c r="J21" s="37">
        <v>6.4904835390946509E-3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3</v>
      </c>
      <c r="D22" s="3">
        <v>9</v>
      </c>
      <c r="E22" s="3">
        <v>0</v>
      </c>
      <c r="F22" s="3">
        <v>0</v>
      </c>
      <c r="G22" s="3">
        <v>85</v>
      </c>
      <c r="H22" s="4">
        <f t="shared" si="0"/>
        <v>97</v>
      </c>
      <c r="I22" s="29">
        <f t="shared" si="1"/>
        <v>3.5208711433756805E-2</v>
      </c>
      <c r="J22" s="37">
        <v>6.0983796296296289E-3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57" t="s">
        <v>8</v>
      </c>
      <c r="B23" s="58"/>
      <c r="C23" s="6">
        <f>SUM(C6:C22)</f>
        <v>276</v>
      </c>
      <c r="D23" s="6">
        <f t="shared" ref="D23:G23" si="2">SUM(D6:D22)</f>
        <v>323</v>
      </c>
      <c r="E23" s="6">
        <f t="shared" si="2"/>
        <v>4</v>
      </c>
      <c r="F23" s="6">
        <f t="shared" si="2"/>
        <v>97</v>
      </c>
      <c r="G23" s="42">
        <f t="shared" si="2"/>
        <v>2055</v>
      </c>
      <c r="H23" s="41">
        <f t="shared" si="0"/>
        <v>2755</v>
      </c>
      <c r="I23" s="63">
        <f t="shared" si="1"/>
        <v>1</v>
      </c>
      <c r="J23" s="59">
        <v>7.0486111111111105E-3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57" t="s">
        <v>31</v>
      </c>
      <c r="B24" s="58"/>
      <c r="C24" s="29">
        <f>+C23/$H$23</f>
        <v>0.10018148820326679</v>
      </c>
      <c r="D24" s="29">
        <f t="shared" ref="D24:H24" si="3">+D23/$H$23</f>
        <v>0.11724137931034483</v>
      </c>
      <c r="E24" s="29">
        <f t="shared" si="3"/>
        <v>1.4519056261343012E-3</v>
      </c>
      <c r="F24" s="29">
        <f t="shared" si="3"/>
        <v>3.5208711433756805E-2</v>
      </c>
      <c r="G24" s="29">
        <f t="shared" si="3"/>
        <v>0.74591651542649728</v>
      </c>
      <c r="H24" s="31">
        <f t="shared" si="3"/>
        <v>1</v>
      </c>
      <c r="I24" s="64"/>
      <c r="J24" s="59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view="pageLayout" zoomScale="60" zoomScaleNormal="100" zoomScalePageLayoutView="60" workbookViewId="0">
      <selection activeCell="A3" sqref="A3:O28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0" ht="20.25" customHeight="1" x14ac:dyDescent="0.2">
      <c r="A1" s="46" t="s">
        <v>106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5"/>
    </row>
    <row r="2" spans="1:20" ht="49.5" customHeight="1" x14ac:dyDescent="0.2">
      <c r="A2" s="60" t="s">
        <v>48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5"/>
    </row>
    <row r="3" spans="1:20" ht="23.25" customHeight="1" x14ac:dyDescent="0.2">
      <c r="A3" s="47" t="s">
        <v>0</v>
      </c>
      <c r="B3" s="48"/>
      <c r="C3" s="53" t="s">
        <v>110</v>
      </c>
      <c r="D3" s="53"/>
      <c r="E3" s="53"/>
      <c r="F3" s="53"/>
      <c r="G3" s="3"/>
      <c r="H3" s="54" t="s">
        <v>8</v>
      </c>
      <c r="I3" s="53" t="s">
        <v>9</v>
      </c>
      <c r="J3" s="53" t="s">
        <v>92</v>
      </c>
      <c r="K3" s="53" t="s">
        <v>111</v>
      </c>
      <c r="L3" s="53"/>
      <c r="M3" s="53"/>
      <c r="N3" s="53"/>
      <c r="O3" s="59">
        <f>J27</f>
        <v>7.0486111111111105E-3</v>
      </c>
      <c r="P3" s="15"/>
    </row>
    <row r="4" spans="1:20" ht="23.25" customHeight="1" x14ac:dyDescent="0.2">
      <c r="A4" s="49"/>
      <c r="B4" s="50"/>
      <c r="C4" s="75" t="s">
        <v>6</v>
      </c>
      <c r="D4" s="76"/>
      <c r="E4" s="76"/>
      <c r="F4" s="76"/>
      <c r="G4" s="77"/>
      <c r="H4" s="54"/>
      <c r="I4" s="53"/>
      <c r="J4" s="53"/>
      <c r="K4" s="53"/>
      <c r="L4" s="53"/>
      <c r="M4" s="53"/>
      <c r="N4" s="53"/>
      <c r="O4" s="59"/>
      <c r="P4" s="15"/>
      <c r="T4" s="40"/>
    </row>
    <row r="5" spans="1:20" ht="28.5" x14ac:dyDescent="0.2">
      <c r="A5" s="51"/>
      <c r="B5" s="52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54"/>
      <c r="I5" s="53"/>
      <c r="J5" s="53"/>
      <c r="K5" s="53"/>
      <c r="L5" s="53"/>
      <c r="M5" s="53"/>
      <c r="N5" s="53"/>
      <c r="O5" s="59"/>
      <c r="P5" s="15"/>
      <c r="S5" s="40"/>
    </row>
    <row r="6" spans="1:20" s="5" customFormat="1" ht="20.25" customHeight="1" x14ac:dyDescent="0.2">
      <c r="A6" s="13">
        <v>1</v>
      </c>
      <c r="B6" s="16" t="s">
        <v>11</v>
      </c>
      <c r="C6" s="3">
        <v>19</v>
      </c>
      <c r="D6" s="3">
        <v>22</v>
      </c>
      <c r="E6" s="3">
        <v>0</v>
      </c>
      <c r="F6" s="3">
        <v>16</v>
      </c>
      <c r="G6" s="3">
        <v>171</v>
      </c>
      <c r="H6" s="32">
        <f t="shared" ref="H6:H26" si="0">SUM(C6:G6)</f>
        <v>228</v>
      </c>
      <c r="I6" s="29">
        <f>+H6/$H$27</f>
        <v>8.2758620689655171E-2</v>
      </c>
      <c r="J6" s="37">
        <v>7.5317671394799033E-3</v>
      </c>
      <c r="K6" s="33"/>
      <c r="O6" s="7"/>
      <c r="P6" s="15"/>
      <c r="Q6" s="2"/>
      <c r="R6" s="39"/>
    </row>
    <row r="7" spans="1:20" s="5" customFormat="1" ht="20.25" customHeight="1" x14ac:dyDescent="0.2">
      <c r="A7" s="13">
        <v>2</v>
      </c>
      <c r="B7" s="16" t="s">
        <v>12</v>
      </c>
      <c r="C7" s="3">
        <v>6</v>
      </c>
      <c r="D7" s="3">
        <v>9</v>
      </c>
      <c r="E7" s="3">
        <v>1</v>
      </c>
      <c r="F7" s="3">
        <v>7</v>
      </c>
      <c r="G7" s="3">
        <v>130</v>
      </c>
      <c r="H7" s="32">
        <f t="shared" si="0"/>
        <v>153</v>
      </c>
      <c r="I7" s="29">
        <f t="shared" ref="I7:I26" si="1">+H7/$H$27</f>
        <v>5.5535390199637026E-2</v>
      </c>
      <c r="J7" s="37">
        <v>7.7034600389863546E-3</v>
      </c>
      <c r="K7" s="33"/>
      <c r="O7" s="8"/>
      <c r="P7" s="15"/>
      <c r="Q7" s="2"/>
      <c r="R7" s="39"/>
    </row>
    <row r="8" spans="1:20" s="5" customFormat="1" ht="20.25" customHeight="1" x14ac:dyDescent="0.2">
      <c r="A8" s="13">
        <v>3</v>
      </c>
      <c r="B8" s="16" t="s">
        <v>13</v>
      </c>
      <c r="C8" s="3">
        <v>5</v>
      </c>
      <c r="D8" s="3">
        <v>6</v>
      </c>
      <c r="E8" s="3">
        <v>0</v>
      </c>
      <c r="F8" s="3">
        <v>1</v>
      </c>
      <c r="G8" s="3">
        <v>52</v>
      </c>
      <c r="H8" s="32">
        <f t="shared" si="0"/>
        <v>64</v>
      </c>
      <c r="I8" s="29">
        <f t="shared" si="1"/>
        <v>2.3230490018148819E-2</v>
      </c>
      <c r="J8" s="37">
        <v>5.3877314814814812E-3</v>
      </c>
      <c r="K8" s="33"/>
      <c r="O8" s="8"/>
      <c r="P8" s="15"/>
      <c r="Q8" s="2"/>
      <c r="R8" s="39"/>
    </row>
    <row r="9" spans="1:20" s="5" customFormat="1" ht="20.25" customHeight="1" x14ac:dyDescent="0.2">
      <c r="A9" s="13">
        <v>4</v>
      </c>
      <c r="B9" s="16" t="s">
        <v>14</v>
      </c>
      <c r="C9" s="3">
        <v>22</v>
      </c>
      <c r="D9" s="3">
        <v>26</v>
      </c>
      <c r="E9" s="3">
        <v>0</v>
      </c>
      <c r="F9" s="3">
        <v>7</v>
      </c>
      <c r="G9" s="3">
        <v>131</v>
      </c>
      <c r="H9" s="32">
        <f t="shared" si="0"/>
        <v>186</v>
      </c>
      <c r="I9" s="29">
        <f t="shared" si="1"/>
        <v>6.7513611615245009E-2</v>
      </c>
      <c r="J9" s="37">
        <v>7.9510673868312762E-3</v>
      </c>
      <c r="K9" s="33"/>
      <c r="O9" s="8"/>
      <c r="P9" s="15"/>
      <c r="Q9" s="2"/>
      <c r="R9" s="39"/>
    </row>
    <row r="10" spans="1:20" s="5" customFormat="1" ht="20.25" customHeight="1" x14ac:dyDescent="0.2">
      <c r="A10" s="13">
        <v>5</v>
      </c>
      <c r="B10" s="16" t="s">
        <v>15</v>
      </c>
      <c r="C10" s="3">
        <v>32</v>
      </c>
      <c r="D10" s="3">
        <v>17</v>
      </c>
      <c r="E10" s="3">
        <v>0</v>
      </c>
      <c r="F10" s="3">
        <v>6</v>
      </c>
      <c r="G10" s="3">
        <v>81</v>
      </c>
      <c r="H10" s="32">
        <f t="shared" si="0"/>
        <v>136</v>
      </c>
      <c r="I10" s="29">
        <f t="shared" si="1"/>
        <v>4.9364791288566245E-2</v>
      </c>
      <c r="J10" s="37">
        <v>6.438746438746438E-3</v>
      </c>
      <c r="K10" s="33"/>
      <c r="O10" s="8"/>
      <c r="P10" s="15"/>
      <c r="Q10" s="2"/>
      <c r="R10" s="39"/>
    </row>
    <row r="11" spans="1:20" s="5" customFormat="1" ht="20.25" customHeight="1" x14ac:dyDescent="0.2">
      <c r="A11" s="13">
        <v>6</v>
      </c>
      <c r="B11" s="16" t="s">
        <v>16</v>
      </c>
      <c r="C11" s="3">
        <v>17</v>
      </c>
      <c r="D11" s="3">
        <v>8</v>
      </c>
      <c r="E11" s="3">
        <v>1</v>
      </c>
      <c r="F11" s="3">
        <v>0</v>
      </c>
      <c r="G11" s="3">
        <v>72</v>
      </c>
      <c r="H11" s="32">
        <f t="shared" si="0"/>
        <v>98</v>
      </c>
      <c r="I11" s="29">
        <f t="shared" si="1"/>
        <v>3.5571687840290384E-2</v>
      </c>
      <c r="J11" s="37">
        <v>4.6836419753086417E-3</v>
      </c>
      <c r="K11" s="33"/>
      <c r="O11" s="8"/>
      <c r="P11" s="15"/>
      <c r="Q11" s="2"/>
      <c r="R11" s="39"/>
    </row>
    <row r="12" spans="1:20" s="5" customFormat="1" ht="20.25" customHeight="1" x14ac:dyDescent="0.2">
      <c r="A12" s="13">
        <v>7</v>
      </c>
      <c r="B12" s="16" t="s">
        <v>17</v>
      </c>
      <c r="C12" s="3">
        <v>25</v>
      </c>
      <c r="D12" s="3">
        <v>33</v>
      </c>
      <c r="E12" s="3">
        <v>0</v>
      </c>
      <c r="F12" s="3">
        <v>4</v>
      </c>
      <c r="G12" s="3">
        <v>124</v>
      </c>
      <c r="H12" s="32">
        <f t="shared" si="0"/>
        <v>186</v>
      </c>
      <c r="I12" s="29">
        <f t="shared" si="1"/>
        <v>6.7513611615245009E-2</v>
      </c>
      <c r="J12" s="37">
        <v>8.2899978466838917E-3</v>
      </c>
      <c r="K12" s="33"/>
      <c r="O12" s="8"/>
      <c r="P12" s="15"/>
      <c r="Q12" s="2"/>
      <c r="R12" s="39"/>
    </row>
    <row r="13" spans="1:20" s="5" customFormat="1" ht="20.25" customHeight="1" x14ac:dyDescent="0.2">
      <c r="A13" s="13">
        <v>8</v>
      </c>
      <c r="B13" s="16" t="s">
        <v>18</v>
      </c>
      <c r="C13" s="3">
        <v>29</v>
      </c>
      <c r="D13" s="3">
        <v>36</v>
      </c>
      <c r="E13" s="3">
        <v>1</v>
      </c>
      <c r="F13" s="3">
        <v>10</v>
      </c>
      <c r="G13" s="3">
        <v>202</v>
      </c>
      <c r="H13" s="32">
        <f t="shared" si="0"/>
        <v>278</v>
      </c>
      <c r="I13" s="29">
        <f t="shared" si="1"/>
        <v>0.10090744101633393</v>
      </c>
      <c r="J13" s="37">
        <v>7.1458333333333322E-3</v>
      </c>
      <c r="K13" s="33"/>
      <c r="O13" s="8"/>
      <c r="P13" s="15"/>
      <c r="Q13" s="2"/>
      <c r="R13" s="39"/>
    </row>
    <row r="14" spans="1:20" s="5" customFormat="1" ht="20.25" customHeight="1" x14ac:dyDescent="0.2">
      <c r="A14" s="13">
        <v>9</v>
      </c>
      <c r="B14" s="16" t="s">
        <v>19</v>
      </c>
      <c r="C14" s="3">
        <v>4</v>
      </c>
      <c r="D14" s="3">
        <v>15</v>
      </c>
      <c r="E14" s="3">
        <v>0</v>
      </c>
      <c r="F14" s="3">
        <v>9</v>
      </c>
      <c r="G14" s="3">
        <v>111</v>
      </c>
      <c r="H14" s="32">
        <f t="shared" si="0"/>
        <v>139</v>
      </c>
      <c r="I14" s="29">
        <f t="shared" si="1"/>
        <v>5.0453720508166967E-2</v>
      </c>
      <c r="J14" s="37">
        <v>5.8222044159544168E-3</v>
      </c>
      <c r="K14" s="33"/>
      <c r="O14" s="8"/>
      <c r="P14" s="15"/>
      <c r="Q14" s="2"/>
      <c r="R14" s="39"/>
    </row>
    <row r="15" spans="1:20" s="5" customFormat="1" ht="20.25" customHeight="1" x14ac:dyDescent="0.2">
      <c r="A15" s="13">
        <v>10</v>
      </c>
      <c r="B15" s="16" t="s">
        <v>20</v>
      </c>
      <c r="C15" s="3">
        <v>19</v>
      </c>
      <c r="D15" s="3">
        <v>40</v>
      </c>
      <c r="E15" s="3">
        <v>1</v>
      </c>
      <c r="F15" s="3">
        <v>4</v>
      </c>
      <c r="G15" s="3">
        <v>224</v>
      </c>
      <c r="H15" s="32">
        <f t="shared" si="0"/>
        <v>288</v>
      </c>
      <c r="I15" s="29">
        <f t="shared" si="1"/>
        <v>0.10453720508166969</v>
      </c>
      <c r="J15" s="37">
        <v>6.7040757275132288E-3</v>
      </c>
      <c r="K15" s="33"/>
      <c r="O15" s="8"/>
      <c r="P15" s="15"/>
      <c r="Q15" s="2"/>
      <c r="R15" s="39"/>
    </row>
    <row r="16" spans="1:20" s="5" customFormat="1" ht="20.25" customHeight="1" x14ac:dyDescent="0.2">
      <c r="A16" s="13">
        <v>11</v>
      </c>
      <c r="B16" s="16" t="s">
        <v>21</v>
      </c>
      <c r="C16" s="3">
        <v>21</v>
      </c>
      <c r="D16" s="3">
        <v>36</v>
      </c>
      <c r="E16" s="3">
        <v>0</v>
      </c>
      <c r="F16" s="3">
        <v>10</v>
      </c>
      <c r="G16" s="3">
        <v>232</v>
      </c>
      <c r="H16" s="32">
        <f t="shared" si="0"/>
        <v>299</v>
      </c>
      <c r="I16" s="29">
        <f t="shared" si="1"/>
        <v>0.10852994555353902</v>
      </c>
      <c r="J16" s="37">
        <v>7.5744598765432082E-3</v>
      </c>
      <c r="K16" s="33"/>
      <c r="O16" s="8"/>
      <c r="P16" s="15"/>
      <c r="Q16" s="2"/>
      <c r="R16" s="39"/>
    </row>
    <row r="17" spans="1:18" s="5" customFormat="1" ht="20.25" customHeight="1" x14ac:dyDescent="0.2">
      <c r="A17" s="13">
        <v>12</v>
      </c>
      <c r="B17" s="16" t="s">
        <v>22</v>
      </c>
      <c r="C17" s="3">
        <v>3</v>
      </c>
      <c r="D17" s="3">
        <v>7</v>
      </c>
      <c r="E17" s="3">
        <v>0</v>
      </c>
      <c r="F17" s="3">
        <v>2</v>
      </c>
      <c r="G17" s="3">
        <v>39</v>
      </c>
      <c r="H17" s="32">
        <f t="shared" si="0"/>
        <v>51</v>
      </c>
      <c r="I17" s="29">
        <f t="shared" si="1"/>
        <v>1.8511796733212342E-2</v>
      </c>
      <c r="J17" s="37">
        <v>5.8159722222222215E-3</v>
      </c>
      <c r="K17" s="33"/>
      <c r="O17" s="8"/>
      <c r="P17" s="15"/>
      <c r="Q17" s="2"/>
      <c r="R17" s="39"/>
    </row>
    <row r="18" spans="1:18" s="5" customFormat="1" ht="20.25" customHeight="1" x14ac:dyDescent="0.2">
      <c r="A18" s="13">
        <v>13</v>
      </c>
      <c r="B18" s="16" t="s">
        <v>23</v>
      </c>
      <c r="C18" s="3">
        <v>2</v>
      </c>
      <c r="D18" s="3">
        <v>12</v>
      </c>
      <c r="E18" s="3">
        <v>0</v>
      </c>
      <c r="F18" s="3">
        <v>4</v>
      </c>
      <c r="G18" s="3">
        <v>59</v>
      </c>
      <c r="H18" s="32">
        <f t="shared" si="0"/>
        <v>77</v>
      </c>
      <c r="I18" s="29">
        <f t="shared" si="1"/>
        <v>2.7949183303085299E-2</v>
      </c>
      <c r="J18" s="37">
        <v>5.9323559670781904E-3</v>
      </c>
      <c r="K18" s="33"/>
      <c r="O18" s="8"/>
      <c r="P18" s="15"/>
      <c r="Q18" s="2"/>
      <c r="R18" s="39"/>
    </row>
    <row r="19" spans="1:18" s="5" customFormat="1" ht="20.25" customHeight="1" x14ac:dyDescent="0.2">
      <c r="A19" s="13">
        <v>14</v>
      </c>
      <c r="B19" s="16" t="s">
        <v>114</v>
      </c>
      <c r="C19" s="3">
        <v>5</v>
      </c>
      <c r="D19" s="3">
        <v>8</v>
      </c>
      <c r="E19" s="3">
        <v>0</v>
      </c>
      <c r="F19" s="3">
        <v>2</v>
      </c>
      <c r="G19" s="3">
        <v>47</v>
      </c>
      <c r="H19" s="32">
        <f t="shared" si="0"/>
        <v>62</v>
      </c>
      <c r="I19" s="29">
        <f t="shared" si="1"/>
        <v>2.2504537205081668E-2</v>
      </c>
      <c r="J19" s="37">
        <v>3.8564814814814811E-3</v>
      </c>
      <c r="K19" s="33"/>
      <c r="O19" s="8"/>
      <c r="P19" s="15"/>
      <c r="Q19" s="2"/>
      <c r="R19" s="39"/>
    </row>
    <row r="20" spans="1:18" s="5" customFormat="1" ht="20.25" customHeight="1" x14ac:dyDescent="0.2">
      <c r="A20" s="13">
        <v>15</v>
      </c>
      <c r="B20" s="16" t="s">
        <v>24</v>
      </c>
      <c r="C20" s="3">
        <v>3</v>
      </c>
      <c r="D20" s="3">
        <v>3</v>
      </c>
      <c r="E20" s="3">
        <v>0</v>
      </c>
      <c r="F20" s="3">
        <v>1</v>
      </c>
      <c r="G20" s="3">
        <v>33</v>
      </c>
      <c r="H20" s="32">
        <f t="shared" si="0"/>
        <v>40</v>
      </c>
      <c r="I20" s="29">
        <f t="shared" si="1"/>
        <v>1.4519056261343012E-2</v>
      </c>
      <c r="J20" s="37">
        <v>3.8458994708994707E-3</v>
      </c>
      <c r="K20" s="33"/>
      <c r="O20" s="8"/>
      <c r="P20" s="15"/>
      <c r="Q20" s="2"/>
      <c r="R20" s="39"/>
    </row>
    <row r="21" spans="1:18" s="5" customFormat="1" ht="20.25" customHeight="1" x14ac:dyDescent="0.2">
      <c r="A21" s="13">
        <v>16</v>
      </c>
      <c r="B21" s="16" t="s">
        <v>25</v>
      </c>
      <c r="C21" s="3">
        <v>2</v>
      </c>
      <c r="D21" s="3">
        <v>12</v>
      </c>
      <c r="E21" s="3">
        <v>0</v>
      </c>
      <c r="F21" s="3">
        <v>3</v>
      </c>
      <c r="G21" s="3">
        <v>66</v>
      </c>
      <c r="H21" s="32">
        <f t="shared" si="0"/>
        <v>83</v>
      </c>
      <c r="I21" s="29">
        <f t="shared" si="1"/>
        <v>3.012704174228675E-2</v>
      </c>
      <c r="J21" s="37">
        <v>5.7154224537037026E-3</v>
      </c>
      <c r="K21" s="33"/>
      <c r="O21" s="8"/>
      <c r="P21" s="15"/>
      <c r="Q21" s="2"/>
      <c r="R21" s="39"/>
    </row>
    <row r="22" spans="1:18" s="5" customFormat="1" ht="20.25" customHeight="1" x14ac:dyDescent="0.2">
      <c r="A22" s="13">
        <v>17</v>
      </c>
      <c r="B22" s="16" t="s">
        <v>115</v>
      </c>
      <c r="C22" s="3">
        <v>0</v>
      </c>
      <c r="D22" s="3">
        <v>3</v>
      </c>
      <c r="E22" s="3">
        <v>0</v>
      </c>
      <c r="F22" s="3">
        <v>1</v>
      </c>
      <c r="G22" s="3">
        <v>42</v>
      </c>
      <c r="H22" s="32">
        <f t="shared" si="0"/>
        <v>46</v>
      </c>
      <c r="I22" s="29">
        <f t="shared" si="1"/>
        <v>1.6696914700544463E-2</v>
      </c>
      <c r="J22" s="37">
        <v>7.5896990740740734E-3</v>
      </c>
      <c r="K22" s="33"/>
      <c r="O22" s="8"/>
      <c r="P22" s="15"/>
      <c r="Q22" s="2"/>
      <c r="R22" s="39"/>
    </row>
    <row r="23" spans="1:18" s="5" customFormat="1" ht="20.25" customHeight="1" x14ac:dyDescent="0.2">
      <c r="A23" s="13">
        <v>18</v>
      </c>
      <c r="B23" s="16" t="s">
        <v>116</v>
      </c>
      <c r="C23" s="3">
        <v>12</v>
      </c>
      <c r="D23" s="3">
        <v>6</v>
      </c>
      <c r="E23" s="3">
        <v>0</v>
      </c>
      <c r="F23" s="3">
        <v>4</v>
      </c>
      <c r="G23" s="3">
        <v>90</v>
      </c>
      <c r="H23" s="32">
        <f t="shared" si="0"/>
        <v>112</v>
      </c>
      <c r="I23" s="29">
        <f t="shared" si="1"/>
        <v>4.0653357531760435E-2</v>
      </c>
      <c r="J23" s="37">
        <v>7.1056547619047618E-3</v>
      </c>
      <c r="K23" s="33"/>
      <c r="O23" s="8"/>
      <c r="P23" s="15"/>
      <c r="Q23" s="2"/>
      <c r="R23" s="39"/>
    </row>
    <row r="24" spans="1:18" s="5" customFormat="1" ht="20.25" customHeight="1" x14ac:dyDescent="0.2">
      <c r="A24" s="13">
        <v>19</v>
      </c>
      <c r="B24" s="16" t="s">
        <v>27</v>
      </c>
      <c r="C24" s="3">
        <v>50</v>
      </c>
      <c r="D24" s="3">
        <v>24</v>
      </c>
      <c r="E24" s="3">
        <v>0</v>
      </c>
      <c r="F24" s="3">
        <v>6</v>
      </c>
      <c r="G24" s="3">
        <v>142</v>
      </c>
      <c r="H24" s="32">
        <f t="shared" si="0"/>
        <v>222</v>
      </c>
      <c r="I24" s="29">
        <f t="shared" si="1"/>
        <v>8.0580762250453727E-2</v>
      </c>
      <c r="J24" s="37">
        <v>9.4451459034792361E-3</v>
      </c>
      <c r="K24" s="33"/>
      <c r="O24" s="8"/>
      <c r="P24" s="15"/>
      <c r="Q24" s="2"/>
      <c r="R24" s="39"/>
    </row>
    <row r="25" spans="1:18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0</v>
      </c>
      <c r="G25" s="3">
        <v>2</v>
      </c>
      <c r="H25" s="32">
        <f t="shared" si="0"/>
        <v>2</v>
      </c>
      <c r="I25" s="29">
        <f t="shared" si="1"/>
        <v>7.2595281306715059E-4</v>
      </c>
      <c r="J25" s="37">
        <v>0</v>
      </c>
      <c r="K25" s="33"/>
      <c r="O25" s="8"/>
      <c r="P25" s="15"/>
      <c r="Q25" s="2"/>
      <c r="R25" s="39"/>
    </row>
    <row r="26" spans="1:18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5</v>
      </c>
      <c r="H26" s="32">
        <f t="shared" si="0"/>
        <v>5</v>
      </c>
      <c r="I26" s="29">
        <f t="shared" si="1"/>
        <v>1.8148820326678765E-3</v>
      </c>
      <c r="J26" s="37">
        <v>0</v>
      </c>
      <c r="K26" s="33"/>
      <c r="O26" s="8"/>
      <c r="P26" s="15"/>
      <c r="Q26" s="2"/>
      <c r="R26" s="39"/>
    </row>
    <row r="27" spans="1:18" s="5" customFormat="1" ht="20.25" customHeight="1" x14ac:dyDescent="0.2">
      <c r="A27" s="55" t="s">
        <v>8</v>
      </c>
      <c r="B27" s="56"/>
      <c r="C27" s="42">
        <f>SUM(C6:C26)</f>
        <v>276</v>
      </c>
      <c r="D27" s="42">
        <f t="shared" ref="D27:G27" si="2">SUM(D6:D26)</f>
        <v>323</v>
      </c>
      <c r="E27" s="42">
        <f t="shared" si="2"/>
        <v>4</v>
      </c>
      <c r="F27" s="42">
        <f t="shared" si="2"/>
        <v>97</v>
      </c>
      <c r="G27" s="42">
        <f t="shared" si="2"/>
        <v>2055</v>
      </c>
      <c r="H27" s="61">
        <f>SUM(H6:H26)</f>
        <v>2755</v>
      </c>
      <c r="I27" s="62">
        <f>SUM(I6:I26)</f>
        <v>1</v>
      </c>
      <c r="J27" s="59">
        <v>7.0486111111111105E-3</v>
      </c>
      <c r="K27" s="4"/>
      <c r="L27" s="4"/>
      <c r="M27" s="4"/>
      <c r="N27" s="4"/>
      <c r="O27" s="4"/>
      <c r="P27" s="15"/>
    </row>
    <row r="28" spans="1:18" ht="30.75" customHeight="1" x14ac:dyDescent="0.2">
      <c r="A28" s="57" t="s">
        <v>31</v>
      </c>
      <c r="B28" s="58"/>
      <c r="C28" s="29">
        <f>+C27/$H$27</f>
        <v>0.10018148820326679</v>
      </c>
      <c r="D28" s="29">
        <f t="shared" ref="D28:G28" si="3">+D27/$H$27</f>
        <v>0.11724137931034483</v>
      </c>
      <c r="E28" s="29">
        <f t="shared" si="3"/>
        <v>1.4519056261343012E-3</v>
      </c>
      <c r="F28" s="29">
        <f t="shared" si="3"/>
        <v>3.5208711433756805E-2</v>
      </c>
      <c r="G28" s="29">
        <f t="shared" si="3"/>
        <v>0.74591651542649728</v>
      </c>
      <c r="H28" s="54"/>
      <c r="I28" s="62"/>
      <c r="J28" s="59"/>
      <c r="K28" s="36"/>
      <c r="L28" s="36"/>
      <c r="M28" s="36"/>
      <c r="N28" s="36"/>
      <c r="O28" s="36"/>
      <c r="P28" s="15"/>
    </row>
    <row r="29" spans="1:18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8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8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8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H27:H28"/>
    <mergeCell ref="I27:I28"/>
    <mergeCell ref="J27:J28"/>
    <mergeCell ref="A28:B28"/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B3" sqref="B3:O28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6" t="s">
        <v>107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48" customHeight="1" x14ac:dyDescent="0.2">
      <c r="A2" s="15"/>
      <c r="B2" s="60" t="s">
        <v>32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4" customHeight="1" x14ac:dyDescent="0.2">
      <c r="A3" s="15"/>
      <c r="B3" s="54" t="s">
        <v>0</v>
      </c>
      <c r="C3" s="54"/>
      <c r="D3" s="53" t="s">
        <v>108</v>
      </c>
      <c r="E3" s="53"/>
      <c r="F3" s="53"/>
      <c r="G3" s="53"/>
      <c r="H3" s="53"/>
      <c r="I3" s="53" t="s">
        <v>35</v>
      </c>
      <c r="J3" s="54" t="s">
        <v>109</v>
      </c>
      <c r="K3" s="54"/>
      <c r="L3" s="54"/>
      <c r="M3" s="54"/>
      <c r="N3" s="53" t="s">
        <v>46</v>
      </c>
      <c r="O3" s="53" t="s">
        <v>47</v>
      </c>
    </row>
    <row r="4" spans="1:15" ht="24" customHeight="1" x14ac:dyDescent="0.2">
      <c r="A4" s="15"/>
      <c r="B4" s="54"/>
      <c r="C4" s="54"/>
      <c r="D4" s="53" t="s">
        <v>33</v>
      </c>
      <c r="E4" s="53"/>
      <c r="F4" s="53"/>
      <c r="G4" s="53"/>
      <c r="H4" s="53" t="s">
        <v>40</v>
      </c>
      <c r="I4" s="53"/>
      <c r="J4" s="53" t="s">
        <v>41</v>
      </c>
      <c r="K4" s="53"/>
      <c r="L4" s="53"/>
      <c r="M4" s="53" t="s">
        <v>40</v>
      </c>
      <c r="N4" s="53"/>
      <c r="O4" s="53"/>
    </row>
    <row r="5" spans="1:15" ht="24" customHeight="1" x14ac:dyDescent="0.2">
      <c r="A5" s="15"/>
      <c r="B5" s="54"/>
      <c r="C5" s="54"/>
      <c r="D5" s="6" t="s">
        <v>36</v>
      </c>
      <c r="E5" s="6" t="s">
        <v>37</v>
      </c>
      <c r="F5" s="6" t="s">
        <v>38</v>
      </c>
      <c r="G5" s="6" t="s">
        <v>39</v>
      </c>
      <c r="H5" s="53"/>
      <c r="I5" s="53"/>
      <c r="J5" s="13" t="s">
        <v>43</v>
      </c>
      <c r="K5" s="6" t="s">
        <v>44</v>
      </c>
      <c r="L5" s="6" t="s">
        <v>45</v>
      </c>
      <c r="M5" s="53"/>
      <c r="N5" s="53"/>
      <c r="O5" s="53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8</v>
      </c>
      <c r="E6" s="3">
        <v>0</v>
      </c>
      <c r="F6" s="3">
        <v>0</v>
      </c>
      <c r="G6" s="3">
        <v>0</v>
      </c>
      <c r="H6" s="3">
        <f t="shared" ref="H6:H26" si="0">SUM(D6:G6)</f>
        <v>8</v>
      </c>
      <c r="I6" s="3">
        <v>1</v>
      </c>
      <c r="J6" s="4">
        <v>6</v>
      </c>
      <c r="K6" s="4">
        <v>4</v>
      </c>
      <c r="L6" s="4">
        <v>1</v>
      </c>
      <c r="M6" s="4">
        <f>SUM(J6:L6)</f>
        <v>11</v>
      </c>
      <c r="N6" s="4">
        <f>SUM(H6,I6,M6)</f>
        <v>20</v>
      </c>
      <c r="O6" s="29">
        <f>N6/$N$27</f>
        <v>7.2463768115942032E-2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1</v>
      </c>
      <c r="E7" s="3">
        <v>0</v>
      </c>
      <c r="F7" s="3">
        <v>0</v>
      </c>
      <c r="G7" s="3">
        <v>0</v>
      </c>
      <c r="H7" s="3">
        <f t="shared" si="0"/>
        <v>1</v>
      </c>
      <c r="I7" s="3">
        <v>1</v>
      </c>
      <c r="J7" s="4">
        <v>1</v>
      </c>
      <c r="K7" s="4">
        <v>2</v>
      </c>
      <c r="L7" s="4">
        <v>0</v>
      </c>
      <c r="M7" s="4">
        <f t="shared" ref="M7:M26" si="1">SUM(J7:L7)</f>
        <v>3</v>
      </c>
      <c r="N7" s="4">
        <f t="shared" ref="N7:N26" si="2">SUM(H7,I7,M7)</f>
        <v>5</v>
      </c>
      <c r="O7" s="29">
        <f t="shared" ref="O7:O26" si="3">N7/$N$27</f>
        <v>1.8115942028985508E-2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</v>
      </c>
      <c r="E8" s="3">
        <v>0</v>
      </c>
      <c r="F8" s="3">
        <v>0</v>
      </c>
      <c r="G8" s="3">
        <v>0</v>
      </c>
      <c r="H8" s="3">
        <f t="shared" si="0"/>
        <v>1</v>
      </c>
      <c r="I8" s="3">
        <v>0</v>
      </c>
      <c r="J8" s="4">
        <v>2</v>
      </c>
      <c r="K8" s="4">
        <v>2</v>
      </c>
      <c r="L8" s="4">
        <v>0</v>
      </c>
      <c r="M8" s="4">
        <f t="shared" si="1"/>
        <v>4</v>
      </c>
      <c r="N8" s="4">
        <f t="shared" si="2"/>
        <v>5</v>
      </c>
      <c r="O8" s="29">
        <f t="shared" si="3"/>
        <v>1.8115942028985508E-2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3</v>
      </c>
      <c r="E9" s="3">
        <v>0</v>
      </c>
      <c r="F9" s="3">
        <v>0</v>
      </c>
      <c r="G9" s="3">
        <v>0</v>
      </c>
      <c r="H9" s="3">
        <f t="shared" si="0"/>
        <v>3</v>
      </c>
      <c r="I9" s="3">
        <v>0</v>
      </c>
      <c r="J9" s="4">
        <v>5</v>
      </c>
      <c r="K9" s="4">
        <v>11</v>
      </c>
      <c r="L9" s="4">
        <v>3</v>
      </c>
      <c r="M9" s="4">
        <f>SUM(J9:L9)</f>
        <v>19</v>
      </c>
      <c r="N9" s="4">
        <f t="shared" si="2"/>
        <v>22</v>
      </c>
      <c r="O9" s="29">
        <f t="shared" si="3"/>
        <v>7.9710144927536225E-2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3</v>
      </c>
      <c r="E10" s="3">
        <v>0</v>
      </c>
      <c r="F10" s="3">
        <v>0</v>
      </c>
      <c r="G10" s="3">
        <v>0</v>
      </c>
      <c r="H10" s="3">
        <f t="shared" si="0"/>
        <v>3</v>
      </c>
      <c r="I10" s="3">
        <v>0</v>
      </c>
      <c r="J10" s="4">
        <v>21</v>
      </c>
      <c r="K10" s="4">
        <v>6</v>
      </c>
      <c r="L10" s="4">
        <v>2</v>
      </c>
      <c r="M10" s="4">
        <f t="shared" si="1"/>
        <v>29</v>
      </c>
      <c r="N10" s="4">
        <f t="shared" si="2"/>
        <v>32</v>
      </c>
      <c r="O10" s="29">
        <f t="shared" si="3"/>
        <v>0.11594202898550725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5</v>
      </c>
      <c r="E11" s="3">
        <v>0</v>
      </c>
      <c r="F11" s="3">
        <v>0</v>
      </c>
      <c r="G11" s="3">
        <v>0</v>
      </c>
      <c r="H11" s="3">
        <f t="shared" si="0"/>
        <v>5</v>
      </c>
      <c r="I11" s="3">
        <v>1</v>
      </c>
      <c r="J11" s="4">
        <v>11</v>
      </c>
      <c r="K11" s="4">
        <v>0</v>
      </c>
      <c r="L11" s="4">
        <v>0</v>
      </c>
      <c r="M11" s="4">
        <f t="shared" si="1"/>
        <v>11</v>
      </c>
      <c r="N11" s="4">
        <f t="shared" si="2"/>
        <v>17</v>
      </c>
      <c r="O11" s="29">
        <f t="shared" si="3"/>
        <v>6.1594202898550728E-2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4</v>
      </c>
      <c r="E12" s="3">
        <v>0</v>
      </c>
      <c r="F12" s="3">
        <v>0</v>
      </c>
      <c r="G12" s="3">
        <v>0</v>
      </c>
      <c r="H12" s="3">
        <f t="shared" si="0"/>
        <v>4</v>
      </c>
      <c r="I12" s="3">
        <v>2</v>
      </c>
      <c r="J12" s="4">
        <v>19</v>
      </c>
      <c r="K12" s="4">
        <v>0</v>
      </c>
      <c r="L12" s="4">
        <v>0</v>
      </c>
      <c r="M12" s="4">
        <f t="shared" si="1"/>
        <v>19</v>
      </c>
      <c r="N12" s="4">
        <f t="shared" si="2"/>
        <v>25</v>
      </c>
      <c r="O12" s="29">
        <f t="shared" si="3"/>
        <v>9.0579710144927536E-2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9</v>
      </c>
      <c r="E13" s="3">
        <v>0</v>
      </c>
      <c r="F13" s="3">
        <v>0</v>
      </c>
      <c r="G13" s="3">
        <v>0</v>
      </c>
      <c r="H13" s="3">
        <f t="shared" si="0"/>
        <v>9</v>
      </c>
      <c r="I13" s="3">
        <v>4</v>
      </c>
      <c r="J13" s="4">
        <v>14</v>
      </c>
      <c r="K13" s="4">
        <v>0</v>
      </c>
      <c r="L13" s="4">
        <v>2</v>
      </c>
      <c r="M13" s="4">
        <f t="shared" si="1"/>
        <v>16</v>
      </c>
      <c r="N13" s="4">
        <f t="shared" si="2"/>
        <v>29</v>
      </c>
      <c r="O13" s="29">
        <f t="shared" si="3"/>
        <v>0.10507246376811594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2</v>
      </c>
      <c r="E14" s="3">
        <v>0</v>
      </c>
      <c r="F14" s="3">
        <v>0</v>
      </c>
      <c r="G14" s="3">
        <v>0</v>
      </c>
      <c r="H14" s="3">
        <f t="shared" si="0"/>
        <v>2</v>
      </c>
      <c r="I14" s="3">
        <v>0</v>
      </c>
      <c r="J14" s="4">
        <v>2</v>
      </c>
      <c r="K14" s="4">
        <v>0</v>
      </c>
      <c r="L14" s="4">
        <v>0</v>
      </c>
      <c r="M14" s="4">
        <f t="shared" si="1"/>
        <v>2</v>
      </c>
      <c r="N14" s="4">
        <f t="shared" si="2"/>
        <v>4</v>
      </c>
      <c r="O14" s="29">
        <f t="shared" si="3"/>
        <v>1.4492753623188406E-2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6</v>
      </c>
      <c r="E15" s="3">
        <v>0</v>
      </c>
      <c r="F15" s="3">
        <v>0</v>
      </c>
      <c r="G15" s="3">
        <v>0</v>
      </c>
      <c r="H15" s="3">
        <f t="shared" si="0"/>
        <v>6</v>
      </c>
      <c r="I15" s="3">
        <v>5</v>
      </c>
      <c r="J15" s="4">
        <v>7</v>
      </c>
      <c r="K15" s="4">
        <v>1</v>
      </c>
      <c r="L15" s="4">
        <v>0</v>
      </c>
      <c r="M15" s="4">
        <f t="shared" si="1"/>
        <v>8</v>
      </c>
      <c r="N15" s="4">
        <f t="shared" si="2"/>
        <v>19</v>
      </c>
      <c r="O15" s="29">
        <f t="shared" si="3"/>
        <v>6.8840579710144928E-2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11</v>
      </c>
      <c r="E16" s="3">
        <v>0</v>
      </c>
      <c r="F16" s="3">
        <v>0</v>
      </c>
      <c r="G16" s="3">
        <v>0</v>
      </c>
      <c r="H16" s="3">
        <f t="shared" si="0"/>
        <v>11</v>
      </c>
      <c r="I16" s="3">
        <v>3</v>
      </c>
      <c r="J16" s="4">
        <v>5</v>
      </c>
      <c r="K16" s="4">
        <v>2</v>
      </c>
      <c r="L16" s="4">
        <v>0</v>
      </c>
      <c r="M16" s="4">
        <f t="shared" si="1"/>
        <v>7</v>
      </c>
      <c r="N16" s="4">
        <f t="shared" si="2"/>
        <v>21</v>
      </c>
      <c r="O16" s="29">
        <f t="shared" si="3"/>
        <v>7.6086956521739135E-2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2</v>
      </c>
      <c r="E17" s="3">
        <v>0</v>
      </c>
      <c r="F17" s="3">
        <v>0</v>
      </c>
      <c r="G17" s="3">
        <v>0</v>
      </c>
      <c r="H17" s="3">
        <f t="shared" si="0"/>
        <v>2</v>
      </c>
      <c r="I17" s="3">
        <v>1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2"/>
        <v>3</v>
      </c>
      <c r="O17" s="29">
        <f t="shared" si="3"/>
        <v>1.0869565217391304E-2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0</v>
      </c>
      <c r="E18" s="3">
        <v>0</v>
      </c>
      <c r="F18" s="3">
        <v>0</v>
      </c>
      <c r="G18" s="3">
        <v>0</v>
      </c>
      <c r="H18" s="3">
        <f t="shared" si="0"/>
        <v>0</v>
      </c>
      <c r="I18" s="3">
        <v>2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2"/>
        <v>2</v>
      </c>
      <c r="O18" s="29">
        <f t="shared" si="3"/>
        <v>7.246376811594203E-3</v>
      </c>
    </row>
    <row r="19" spans="1:15" s="5" customFormat="1" ht="20.25" customHeight="1" x14ac:dyDescent="0.2">
      <c r="A19" s="15"/>
      <c r="B19" s="13">
        <v>14</v>
      </c>
      <c r="C19" s="16" t="s">
        <v>114</v>
      </c>
      <c r="D19" s="3">
        <v>5</v>
      </c>
      <c r="E19" s="3">
        <v>0</v>
      </c>
      <c r="F19" s="3">
        <v>0</v>
      </c>
      <c r="G19" s="3">
        <v>0</v>
      </c>
      <c r="H19" s="3">
        <f t="shared" si="0"/>
        <v>5</v>
      </c>
      <c r="I19" s="3">
        <v>0</v>
      </c>
      <c r="J19" s="4">
        <v>0</v>
      </c>
      <c r="K19" s="4">
        <v>0</v>
      </c>
      <c r="L19" s="4">
        <v>0</v>
      </c>
      <c r="M19" s="4">
        <f t="shared" si="1"/>
        <v>0</v>
      </c>
      <c r="N19" s="4">
        <f t="shared" si="2"/>
        <v>5</v>
      </c>
      <c r="O19" s="29">
        <f t="shared" si="3"/>
        <v>1.8115942028985508E-2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2</v>
      </c>
      <c r="E20" s="3">
        <v>0</v>
      </c>
      <c r="F20" s="3">
        <v>0</v>
      </c>
      <c r="G20" s="3">
        <v>0</v>
      </c>
      <c r="H20" s="3">
        <f t="shared" si="0"/>
        <v>2</v>
      </c>
      <c r="I20" s="3">
        <v>1</v>
      </c>
      <c r="J20" s="4">
        <v>0</v>
      </c>
      <c r="K20" s="4">
        <v>0</v>
      </c>
      <c r="L20" s="4">
        <v>0</v>
      </c>
      <c r="M20" s="4">
        <f t="shared" si="1"/>
        <v>0</v>
      </c>
      <c r="N20" s="4">
        <f t="shared" si="2"/>
        <v>3</v>
      </c>
      <c r="O20" s="29">
        <f t="shared" si="3"/>
        <v>1.0869565217391304E-2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</v>
      </c>
      <c r="E21" s="3">
        <v>0</v>
      </c>
      <c r="F21" s="3">
        <v>0</v>
      </c>
      <c r="G21" s="3">
        <v>0</v>
      </c>
      <c r="H21" s="3">
        <f t="shared" si="0"/>
        <v>1</v>
      </c>
      <c r="I21" s="3">
        <v>0</v>
      </c>
      <c r="J21" s="4">
        <v>1</v>
      </c>
      <c r="K21" s="4">
        <v>0</v>
      </c>
      <c r="L21" s="4">
        <v>0</v>
      </c>
      <c r="M21" s="4">
        <f t="shared" si="1"/>
        <v>1</v>
      </c>
      <c r="N21" s="4">
        <f t="shared" si="2"/>
        <v>2</v>
      </c>
      <c r="O21" s="29">
        <f t="shared" si="3"/>
        <v>7.246376811594203E-3</v>
      </c>
    </row>
    <row r="22" spans="1:15" s="5" customFormat="1" ht="20.25" customHeight="1" x14ac:dyDescent="0.2">
      <c r="A22" s="15"/>
      <c r="B22" s="13">
        <v>17</v>
      </c>
      <c r="C22" s="16" t="s">
        <v>115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v>0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2"/>
        <v>0</v>
      </c>
      <c r="O22" s="29">
        <f t="shared" si="3"/>
        <v>0</v>
      </c>
    </row>
    <row r="23" spans="1:15" s="5" customFormat="1" ht="20.25" customHeight="1" x14ac:dyDescent="0.2">
      <c r="A23" s="15"/>
      <c r="B23" s="13">
        <v>18</v>
      </c>
      <c r="C23" s="16" t="s">
        <v>116</v>
      </c>
      <c r="D23" s="3">
        <v>4</v>
      </c>
      <c r="E23" s="3">
        <v>0</v>
      </c>
      <c r="F23" s="3">
        <v>0</v>
      </c>
      <c r="G23" s="3">
        <v>0</v>
      </c>
      <c r="H23" s="3">
        <f t="shared" si="0"/>
        <v>4</v>
      </c>
      <c r="I23" s="3">
        <v>0</v>
      </c>
      <c r="J23" s="4">
        <v>8</v>
      </c>
      <c r="K23" s="4">
        <v>0</v>
      </c>
      <c r="L23" s="4">
        <v>0</v>
      </c>
      <c r="M23" s="4">
        <f t="shared" si="1"/>
        <v>8</v>
      </c>
      <c r="N23" s="4">
        <f t="shared" si="2"/>
        <v>12</v>
      </c>
      <c r="O23" s="29">
        <f t="shared" si="3"/>
        <v>4.3478260869565216E-2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3</v>
      </c>
      <c r="E24" s="3">
        <v>0</v>
      </c>
      <c r="F24" s="3">
        <v>0</v>
      </c>
      <c r="G24" s="3">
        <v>0</v>
      </c>
      <c r="H24" s="3">
        <f t="shared" si="0"/>
        <v>3</v>
      </c>
      <c r="I24" s="3">
        <v>0</v>
      </c>
      <c r="J24" s="4">
        <v>40</v>
      </c>
      <c r="K24" s="4">
        <v>5</v>
      </c>
      <c r="L24" s="4">
        <v>2</v>
      </c>
      <c r="M24" s="4">
        <f t="shared" si="1"/>
        <v>47</v>
      </c>
      <c r="N24" s="4">
        <f t="shared" si="2"/>
        <v>50</v>
      </c>
      <c r="O24" s="29">
        <f t="shared" si="3"/>
        <v>0.18115942028985507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1"/>
        <v>0</v>
      </c>
      <c r="N25" s="4">
        <f t="shared" si="2"/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4">
        <f t="shared" si="2"/>
        <v>0</v>
      </c>
      <c r="O26" s="29">
        <f t="shared" si="3"/>
        <v>0</v>
      </c>
    </row>
    <row r="27" spans="1:15" s="5" customFormat="1" ht="20.25" customHeight="1" x14ac:dyDescent="0.2">
      <c r="A27" s="15"/>
      <c r="B27" s="55" t="s">
        <v>8</v>
      </c>
      <c r="C27" s="56"/>
      <c r="D27" s="43">
        <f>SUM(D6:D26)</f>
        <v>70</v>
      </c>
      <c r="E27" s="43">
        <f>SUM(E6:E26)</f>
        <v>0</v>
      </c>
      <c r="F27" s="43">
        <f t="shared" ref="F27:G27" si="4">SUM(F6:F26)</f>
        <v>0</v>
      </c>
      <c r="G27" s="43">
        <f t="shared" si="4"/>
        <v>0</v>
      </c>
      <c r="H27" s="78">
        <f>SUM(H6:H26)</f>
        <v>70</v>
      </c>
      <c r="I27" s="78">
        <f>SUM(I6:I26)</f>
        <v>21</v>
      </c>
      <c r="J27" s="41">
        <f>SUM(J6:J26)</f>
        <v>142</v>
      </c>
      <c r="K27" s="41">
        <f t="shared" ref="K27:L27" si="5">SUM(K6:K26)</f>
        <v>33</v>
      </c>
      <c r="L27" s="41">
        <f t="shared" si="5"/>
        <v>10</v>
      </c>
      <c r="M27" s="61">
        <f>SUM(M6:M26)</f>
        <v>185</v>
      </c>
      <c r="N27" s="61">
        <f>SUM(N6:N26)</f>
        <v>276</v>
      </c>
      <c r="O27" s="63">
        <f>SUM(O6:O26)</f>
        <v>1</v>
      </c>
    </row>
    <row r="28" spans="1:15" ht="30.75" customHeight="1" x14ac:dyDescent="0.2">
      <c r="A28" s="15"/>
      <c r="B28" s="57" t="s">
        <v>31</v>
      </c>
      <c r="C28" s="58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78"/>
      <c r="I28" s="78"/>
      <c r="J28" s="29">
        <f>+J27/$M$27</f>
        <v>0.76756756756756761</v>
      </c>
      <c r="K28" s="29">
        <f t="shared" ref="K28:L28" si="7">+K27/$M$27</f>
        <v>0.17837837837837839</v>
      </c>
      <c r="L28" s="29">
        <f t="shared" si="7"/>
        <v>5.4054054054054057E-2</v>
      </c>
      <c r="M28" s="61"/>
      <c r="N28" s="61"/>
      <c r="O28" s="64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N27:N28"/>
    <mergeCell ref="O27:O28"/>
    <mergeCell ref="B28:C28"/>
    <mergeCell ref="J4:L4"/>
    <mergeCell ref="M4:M5"/>
    <mergeCell ref="B27:C27"/>
    <mergeCell ref="H27:H28"/>
    <mergeCell ref="I27:I28"/>
    <mergeCell ref="M27:M28"/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view="pageLayout" zoomScale="60" zoomScaleNormal="100" zoomScalePageLayoutView="60" workbookViewId="0">
      <selection activeCell="J25" sqref="J25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8" ht="20.25" customHeight="1" x14ac:dyDescent="0.2">
      <c r="A1" s="68" t="s">
        <v>112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</row>
    <row r="2" spans="1:18" ht="48" customHeight="1" x14ac:dyDescent="0.2">
      <c r="A2" s="65" t="s">
        <v>78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18" ht="24" customHeight="1" x14ac:dyDescent="0.2">
      <c r="A3" s="47" t="s">
        <v>49</v>
      </c>
      <c r="B3" s="48"/>
      <c r="C3" s="53" t="s">
        <v>7</v>
      </c>
      <c r="D3" s="53"/>
      <c r="E3" s="53"/>
      <c r="F3" s="53"/>
      <c r="G3" s="72" t="s">
        <v>5</v>
      </c>
      <c r="H3" s="54" t="s">
        <v>8</v>
      </c>
      <c r="I3" s="53" t="s">
        <v>9</v>
      </c>
      <c r="J3" s="53" t="s">
        <v>93</v>
      </c>
      <c r="K3" s="53" t="s">
        <v>111</v>
      </c>
      <c r="L3" s="53"/>
      <c r="M3" s="53"/>
      <c r="N3" s="53"/>
      <c r="O3" s="59">
        <f>J23</f>
        <v>7.0486111111111105E-3</v>
      </c>
    </row>
    <row r="4" spans="1:18" ht="24" customHeight="1" x14ac:dyDescent="0.2">
      <c r="A4" s="49"/>
      <c r="B4" s="50"/>
      <c r="C4" s="57" t="s">
        <v>6</v>
      </c>
      <c r="D4" s="71"/>
      <c r="E4" s="71"/>
      <c r="F4" s="58"/>
      <c r="G4" s="73"/>
      <c r="H4" s="54"/>
      <c r="I4" s="53"/>
      <c r="J4" s="53"/>
      <c r="K4" s="53"/>
      <c r="L4" s="53"/>
      <c r="M4" s="53"/>
      <c r="N4" s="53"/>
      <c r="O4" s="59"/>
    </row>
    <row r="5" spans="1:18" ht="24" customHeight="1" x14ac:dyDescent="0.2">
      <c r="A5" s="51"/>
      <c r="B5" s="52"/>
      <c r="C5" s="6" t="s">
        <v>1</v>
      </c>
      <c r="D5" s="6" t="s">
        <v>2</v>
      </c>
      <c r="E5" s="6" t="s">
        <v>3</v>
      </c>
      <c r="F5" s="6" t="s">
        <v>4</v>
      </c>
      <c r="G5" s="74"/>
      <c r="H5" s="54"/>
      <c r="I5" s="53"/>
      <c r="J5" s="53"/>
      <c r="K5" s="53"/>
      <c r="L5" s="53"/>
      <c r="M5" s="53"/>
      <c r="N5" s="53"/>
      <c r="O5" s="59"/>
    </row>
    <row r="6" spans="1:18" s="5" customFormat="1" ht="20.25" customHeight="1" x14ac:dyDescent="0.2">
      <c r="A6" s="18" t="s">
        <v>50</v>
      </c>
      <c r="B6" s="19" t="s">
        <v>67</v>
      </c>
      <c r="C6" s="3">
        <v>9</v>
      </c>
      <c r="D6" s="3">
        <v>18</v>
      </c>
      <c r="E6" s="3">
        <v>1</v>
      </c>
      <c r="F6" s="3">
        <v>11</v>
      </c>
      <c r="G6" s="3">
        <v>180</v>
      </c>
      <c r="H6" s="4">
        <f>SUM(C6:G6)</f>
        <v>219</v>
      </c>
      <c r="I6" s="29">
        <f>H6/$H$23</f>
        <v>7.9491833030852999E-2</v>
      </c>
      <c r="J6" s="37">
        <v>6.7221541394335508E-3</v>
      </c>
      <c r="K6" s="15"/>
      <c r="L6" s="15"/>
      <c r="M6" s="15"/>
      <c r="N6" s="15"/>
      <c r="O6" s="20"/>
      <c r="P6" s="2"/>
      <c r="Q6" s="39"/>
      <c r="R6" s="39"/>
    </row>
    <row r="7" spans="1:18" s="5" customFormat="1" ht="20.25" customHeight="1" x14ac:dyDescent="0.2">
      <c r="A7" s="18" t="s">
        <v>51</v>
      </c>
      <c r="B7" s="19" t="s">
        <v>68</v>
      </c>
      <c r="C7" s="3">
        <v>11</v>
      </c>
      <c r="D7" s="3">
        <v>15</v>
      </c>
      <c r="E7" s="3">
        <v>0</v>
      </c>
      <c r="F7" s="3">
        <v>5</v>
      </c>
      <c r="G7" s="3">
        <v>99</v>
      </c>
      <c r="H7" s="4">
        <f t="shared" ref="H7:H22" si="0">SUM(C7:G7)</f>
        <v>130</v>
      </c>
      <c r="I7" s="29">
        <f t="shared" ref="I7:I22" si="1">H7/$H$23</f>
        <v>4.7186932849364795E-2</v>
      </c>
      <c r="J7" s="37">
        <v>4.8317625661375655E-3</v>
      </c>
      <c r="K7" s="15"/>
      <c r="L7" s="15"/>
      <c r="M7" s="15"/>
      <c r="N7" s="15"/>
      <c r="O7" s="21"/>
      <c r="P7" s="2"/>
      <c r="Q7" s="39"/>
      <c r="R7" s="39"/>
    </row>
    <row r="8" spans="1:18" s="5" customFormat="1" ht="20.25" customHeight="1" x14ac:dyDescent="0.2">
      <c r="A8" s="18" t="s">
        <v>52</v>
      </c>
      <c r="B8" s="19" t="s">
        <v>69</v>
      </c>
      <c r="C8" s="3">
        <v>12</v>
      </c>
      <c r="D8" s="3">
        <v>10</v>
      </c>
      <c r="E8" s="3">
        <v>0</v>
      </c>
      <c r="F8" s="3">
        <v>8</v>
      </c>
      <c r="G8" s="3">
        <v>118</v>
      </c>
      <c r="H8" s="4">
        <f t="shared" si="0"/>
        <v>148</v>
      </c>
      <c r="I8" s="29">
        <f t="shared" si="1"/>
        <v>5.3720508166969147E-2</v>
      </c>
      <c r="J8" s="37">
        <v>6.1898148148148147E-3</v>
      </c>
      <c r="K8" s="15"/>
      <c r="L8" s="15"/>
      <c r="M8" s="15"/>
      <c r="N8" s="15"/>
      <c r="O8" s="21"/>
      <c r="P8" s="2"/>
      <c r="Q8" s="39"/>
      <c r="R8" s="39"/>
    </row>
    <row r="9" spans="1:18" s="5" customFormat="1" ht="20.25" customHeight="1" x14ac:dyDescent="0.2">
      <c r="A9" s="18" t="s">
        <v>53</v>
      </c>
      <c r="B9" s="19" t="s">
        <v>25</v>
      </c>
      <c r="C9" s="3">
        <v>2</v>
      </c>
      <c r="D9" s="3">
        <v>17</v>
      </c>
      <c r="E9" s="3">
        <v>0</v>
      </c>
      <c r="F9" s="3">
        <v>11</v>
      </c>
      <c r="G9" s="3">
        <v>120</v>
      </c>
      <c r="H9" s="4">
        <f t="shared" si="0"/>
        <v>150</v>
      </c>
      <c r="I9" s="29">
        <f t="shared" si="1"/>
        <v>5.4446460980036297E-2</v>
      </c>
      <c r="J9" s="37">
        <v>5.2137070105820098E-3</v>
      </c>
      <c r="K9" s="15"/>
      <c r="L9" s="15"/>
      <c r="M9" s="15"/>
      <c r="N9" s="15"/>
      <c r="O9" s="21"/>
      <c r="P9" s="2"/>
      <c r="Q9" s="39"/>
      <c r="R9" s="39"/>
    </row>
    <row r="10" spans="1:18" s="5" customFormat="1" ht="20.25" customHeight="1" x14ac:dyDescent="0.2">
      <c r="A10" s="18" t="s">
        <v>54</v>
      </c>
      <c r="B10" s="19" t="s">
        <v>18</v>
      </c>
      <c r="C10" s="3">
        <v>36</v>
      </c>
      <c r="D10" s="3">
        <v>35</v>
      </c>
      <c r="E10" s="3">
        <v>1</v>
      </c>
      <c r="F10" s="3">
        <v>7</v>
      </c>
      <c r="G10" s="3">
        <v>193</v>
      </c>
      <c r="H10" s="4">
        <f t="shared" si="0"/>
        <v>272</v>
      </c>
      <c r="I10" s="29">
        <f t="shared" si="1"/>
        <v>9.8729582577132491E-2</v>
      </c>
      <c r="J10" s="37">
        <v>6.9857804232804225E-3</v>
      </c>
      <c r="K10" s="15"/>
      <c r="L10" s="15"/>
      <c r="M10" s="15"/>
      <c r="N10" s="15"/>
      <c r="O10" s="21"/>
      <c r="P10" s="2"/>
      <c r="Q10" s="39"/>
      <c r="R10" s="39"/>
    </row>
    <row r="11" spans="1:18" s="5" customFormat="1" ht="20.25" customHeight="1" x14ac:dyDescent="0.2">
      <c r="A11" s="18" t="s">
        <v>55</v>
      </c>
      <c r="B11" s="19" t="s">
        <v>19</v>
      </c>
      <c r="C11" s="3">
        <v>4</v>
      </c>
      <c r="D11" s="3">
        <v>10</v>
      </c>
      <c r="E11" s="3">
        <v>0</v>
      </c>
      <c r="F11" s="3">
        <v>5</v>
      </c>
      <c r="G11" s="3">
        <v>98</v>
      </c>
      <c r="H11" s="4">
        <f t="shared" si="0"/>
        <v>117</v>
      </c>
      <c r="I11" s="29">
        <f t="shared" si="1"/>
        <v>4.2468239564428314E-2</v>
      </c>
      <c r="J11" s="37">
        <v>7.1868569958847732E-3</v>
      </c>
      <c r="K11" s="15"/>
      <c r="L11" s="15"/>
      <c r="M11" s="15"/>
      <c r="N11" s="15"/>
      <c r="O11" s="21"/>
      <c r="P11" s="2"/>
      <c r="Q11" s="39"/>
      <c r="R11" s="39"/>
    </row>
    <row r="12" spans="1:18" s="5" customFormat="1" ht="20.25" customHeight="1" x14ac:dyDescent="0.2">
      <c r="A12" s="18" t="s">
        <v>56</v>
      </c>
      <c r="B12" s="19" t="s">
        <v>70</v>
      </c>
      <c r="C12" s="3">
        <v>6</v>
      </c>
      <c r="D12" s="3">
        <v>16</v>
      </c>
      <c r="E12" s="3">
        <v>1</v>
      </c>
      <c r="F12" s="3">
        <v>3</v>
      </c>
      <c r="G12" s="3">
        <v>158</v>
      </c>
      <c r="H12" s="4">
        <f t="shared" si="0"/>
        <v>184</v>
      </c>
      <c r="I12" s="29">
        <f t="shared" si="1"/>
        <v>6.6787658802177852E-2</v>
      </c>
      <c r="J12" s="37">
        <v>7.9509437321937312E-3</v>
      </c>
      <c r="K12" s="15"/>
      <c r="L12" s="15"/>
      <c r="M12" s="15"/>
      <c r="N12" s="15"/>
      <c r="O12" s="21"/>
      <c r="P12" s="2"/>
      <c r="Q12" s="39"/>
      <c r="R12" s="39"/>
    </row>
    <row r="13" spans="1:18" s="5" customFormat="1" ht="20.25" customHeight="1" x14ac:dyDescent="0.2">
      <c r="A13" s="18" t="s">
        <v>57</v>
      </c>
      <c r="B13" s="19" t="s">
        <v>17</v>
      </c>
      <c r="C13" s="3">
        <v>17</v>
      </c>
      <c r="D13" s="3">
        <v>29</v>
      </c>
      <c r="E13" s="3">
        <v>0</v>
      </c>
      <c r="F13" s="3">
        <v>3</v>
      </c>
      <c r="G13" s="3">
        <v>100</v>
      </c>
      <c r="H13" s="4">
        <f t="shared" si="0"/>
        <v>149</v>
      </c>
      <c r="I13" s="29">
        <f t="shared" si="1"/>
        <v>5.4083484573502726E-2</v>
      </c>
      <c r="J13" s="37">
        <v>8.6020395395395386E-3</v>
      </c>
      <c r="K13" s="15"/>
      <c r="L13" s="15"/>
      <c r="M13" s="15"/>
      <c r="N13" s="15"/>
      <c r="O13" s="21"/>
      <c r="P13" s="2"/>
      <c r="Q13" s="39"/>
      <c r="R13" s="39"/>
    </row>
    <row r="14" spans="1:18" s="5" customFormat="1" ht="20.25" customHeight="1" x14ac:dyDescent="0.2">
      <c r="A14" s="18" t="s">
        <v>58</v>
      </c>
      <c r="B14" s="19" t="s">
        <v>71</v>
      </c>
      <c r="C14" s="3">
        <v>23</v>
      </c>
      <c r="D14" s="3">
        <v>25</v>
      </c>
      <c r="E14" s="3">
        <v>0</v>
      </c>
      <c r="F14" s="3">
        <v>4</v>
      </c>
      <c r="G14" s="3">
        <v>105</v>
      </c>
      <c r="H14" s="4">
        <f t="shared" si="0"/>
        <v>157</v>
      </c>
      <c r="I14" s="29">
        <f t="shared" si="1"/>
        <v>5.6987295825771327E-2</v>
      </c>
      <c r="J14" s="37">
        <v>8.3060782556750312E-3</v>
      </c>
      <c r="K14" s="15"/>
      <c r="L14" s="15"/>
      <c r="M14" s="15"/>
      <c r="N14" s="15"/>
      <c r="O14" s="21"/>
      <c r="P14" s="2"/>
      <c r="Q14" s="39"/>
      <c r="R14" s="39"/>
    </row>
    <row r="15" spans="1:18" s="5" customFormat="1" ht="20.25" customHeight="1" x14ac:dyDescent="0.2">
      <c r="A15" s="18" t="s">
        <v>59</v>
      </c>
      <c r="B15" s="19" t="s">
        <v>72</v>
      </c>
      <c r="C15" s="3">
        <v>33</v>
      </c>
      <c r="D15" s="3">
        <v>17</v>
      </c>
      <c r="E15" s="3">
        <v>0</v>
      </c>
      <c r="F15" s="3">
        <v>6</v>
      </c>
      <c r="G15" s="3">
        <v>87</v>
      </c>
      <c r="H15" s="4">
        <f t="shared" si="0"/>
        <v>143</v>
      </c>
      <c r="I15" s="29">
        <f t="shared" si="1"/>
        <v>5.1905626134301268E-2</v>
      </c>
      <c r="J15" s="37">
        <v>6.0852920227920226E-3</v>
      </c>
      <c r="K15" s="15"/>
      <c r="L15" s="15"/>
      <c r="M15" s="15"/>
      <c r="N15" s="15"/>
      <c r="O15" s="21"/>
      <c r="P15" s="2"/>
      <c r="Q15" s="39"/>
      <c r="R15" s="39"/>
    </row>
    <row r="16" spans="1:18" s="5" customFormat="1" ht="20.25" customHeight="1" x14ac:dyDescent="0.2">
      <c r="A16" s="18" t="s">
        <v>60</v>
      </c>
      <c r="B16" s="19" t="s">
        <v>26</v>
      </c>
      <c r="C16" s="3">
        <v>49</v>
      </c>
      <c r="D16" s="3">
        <v>26</v>
      </c>
      <c r="E16" s="3">
        <v>0</v>
      </c>
      <c r="F16" s="3">
        <v>5</v>
      </c>
      <c r="G16" s="3">
        <v>148</v>
      </c>
      <c r="H16" s="4">
        <f t="shared" si="0"/>
        <v>228</v>
      </c>
      <c r="I16" s="29">
        <f t="shared" si="1"/>
        <v>8.2758620689655171E-2</v>
      </c>
      <c r="J16" s="37">
        <v>8.6577202202202195E-3</v>
      </c>
      <c r="K16" s="15"/>
      <c r="L16" s="15"/>
      <c r="M16" s="15"/>
      <c r="N16" s="15"/>
      <c r="O16" s="21"/>
      <c r="P16" s="2"/>
      <c r="Q16" s="39"/>
      <c r="R16" s="39"/>
    </row>
    <row r="17" spans="1:18" s="5" customFormat="1" ht="20.25" customHeight="1" x14ac:dyDescent="0.2">
      <c r="A17" s="18" t="s">
        <v>61</v>
      </c>
      <c r="B17" s="19" t="s">
        <v>21</v>
      </c>
      <c r="C17" s="3">
        <v>10</v>
      </c>
      <c r="D17" s="3">
        <v>21</v>
      </c>
      <c r="E17" s="3">
        <v>0</v>
      </c>
      <c r="F17" s="3">
        <v>3</v>
      </c>
      <c r="G17" s="3">
        <v>107</v>
      </c>
      <c r="H17" s="4">
        <f t="shared" si="0"/>
        <v>141</v>
      </c>
      <c r="I17" s="29">
        <f t="shared" si="1"/>
        <v>5.1179673321234118E-2</v>
      </c>
      <c r="J17" s="37">
        <v>7.0826099537037038E-3</v>
      </c>
      <c r="K17" s="15"/>
      <c r="L17" s="15"/>
      <c r="M17" s="15"/>
      <c r="N17" s="15"/>
      <c r="O17" s="21"/>
      <c r="P17" s="2"/>
      <c r="Q17" s="39"/>
      <c r="R17" s="39"/>
    </row>
    <row r="18" spans="1:18" s="5" customFormat="1" ht="20.25" customHeight="1" x14ac:dyDescent="0.2">
      <c r="A18" s="18" t="s">
        <v>62</v>
      </c>
      <c r="B18" s="19" t="s">
        <v>73</v>
      </c>
      <c r="C18" s="3">
        <v>20</v>
      </c>
      <c r="D18" s="3">
        <v>21</v>
      </c>
      <c r="E18" s="3">
        <v>0</v>
      </c>
      <c r="F18" s="3">
        <v>16</v>
      </c>
      <c r="G18" s="3">
        <v>153</v>
      </c>
      <c r="H18" s="4">
        <f t="shared" si="0"/>
        <v>210</v>
      </c>
      <c r="I18" s="29">
        <f t="shared" si="1"/>
        <v>7.6225045372050812E-2</v>
      </c>
      <c r="J18" s="37">
        <v>7.3374807098765408E-3</v>
      </c>
      <c r="K18" s="15"/>
      <c r="L18" s="15"/>
      <c r="M18" s="15"/>
      <c r="N18" s="15"/>
      <c r="O18" s="21"/>
      <c r="P18" s="2"/>
      <c r="Q18" s="39"/>
      <c r="R18" s="39"/>
    </row>
    <row r="19" spans="1:18" s="5" customFormat="1" ht="20.25" customHeight="1" x14ac:dyDescent="0.2">
      <c r="A19" s="18" t="s">
        <v>63</v>
      </c>
      <c r="B19" s="19" t="s">
        <v>74</v>
      </c>
      <c r="C19" s="3">
        <v>7</v>
      </c>
      <c r="D19" s="3">
        <v>9</v>
      </c>
      <c r="E19" s="3">
        <v>0</v>
      </c>
      <c r="F19" s="3">
        <v>6</v>
      </c>
      <c r="G19" s="3">
        <v>102</v>
      </c>
      <c r="H19" s="4">
        <f t="shared" si="0"/>
        <v>124</v>
      </c>
      <c r="I19" s="29">
        <f t="shared" si="1"/>
        <v>4.5009074410163337E-2</v>
      </c>
      <c r="J19" s="37">
        <v>7.8658693415637852E-3</v>
      </c>
      <c r="K19" s="15"/>
      <c r="L19" s="15"/>
      <c r="M19" s="15"/>
      <c r="N19" s="15"/>
      <c r="O19" s="21"/>
      <c r="P19" s="2"/>
      <c r="Q19" s="39"/>
      <c r="R19" s="39"/>
    </row>
    <row r="20" spans="1:18" s="5" customFormat="1" ht="20.25" customHeight="1" x14ac:dyDescent="0.2">
      <c r="A20" s="18" t="s">
        <v>64</v>
      </c>
      <c r="B20" s="19" t="s">
        <v>75</v>
      </c>
      <c r="C20" s="3">
        <v>17</v>
      </c>
      <c r="D20" s="3">
        <v>33</v>
      </c>
      <c r="E20" s="3">
        <v>0</v>
      </c>
      <c r="F20" s="3">
        <v>2</v>
      </c>
      <c r="G20" s="3">
        <v>116</v>
      </c>
      <c r="H20" s="4">
        <f t="shared" si="0"/>
        <v>168</v>
      </c>
      <c r="I20" s="29">
        <f t="shared" si="1"/>
        <v>6.0980036297640657E-2</v>
      </c>
      <c r="J20" s="37">
        <v>6.5988372093023252E-3</v>
      </c>
      <c r="K20" s="15"/>
      <c r="L20" s="15"/>
      <c r="M20" s="15"/>
      <c r="N20" s="15"/>
      <c r="O20" s="21"/>
      <c r="P20" s="2"/>
      <c r="Q20" s="39"/>
      <c r="R20" s="39"/>
    </row>
    <row r="21" spans="1:18" s="5" customFormat="1" ht="20.25" customHeight="1" x14ac:dyDescent="0.2">
      <c r="A21" s="18" t="s">
        <v>65</v>
      </c>
      <c r="B21" s="19" t="s">
        <v>76</v>
      </c>
      <c r="C21" s="3">
        <v>17</v>
      </c>
      <c r="D21" s="3">
        <v>12</v>
      </c>
      <c r="E21" s="3">
        <v>1</v>
      </c>
      <c r="F21" s="3">
        <v>2</v>
      </c>
      <c r="G21" s="3">
        <v>86</v>
      </c>
      <c r="H21" s="4">
        <f t="shared" si="0"/>
        <v>118</v>
      </c>
      <c r="I21" s="29">
        <f t="shared" si="1"/>
        <v>4.2831215970961886E-2</v>
      </c>
      <c r="J21" s="37">
        <v>6.4904835390946509E-3</v>
      </c>
      <c r="K21" s="15"/>
      <c r="L21" s="15"/>
      <c r="M21" s="15"/>
      <c r="N21" s="15"/>
      <c r="O21" s="21"/>
      <c r="P21" s="2"/>
      <c r="Q21" s="39"/>
      <c r="R21" s="39"/>
    </row>
    <row r="22" spans="1:18" s="5" customFormat="1" ht="20.25" customHeight="1" x14ac:dyDescent="0.2">
      <c r="A22" s="18" t="s">
        <v>66</v>
      </c>
      <c r="B22" s="19" t="s">
        <v>77</v>
      </c>
      <c r="C22" s="3">
        <v>3</v>
      </c>
      <c r="D22" s="3">
        <v>9</v>
      </c>
      <c r="E22" s="3">
        <v>0</v>
      </c>
      <c r="F22" s="3">
        <v>0</v>
      </c>
      <c r="G22" s="3">
        <v>85</v>
      </c>
      <c r="H22" s="4">
        <f t="shared" si="0"/>
        <v>97</v>
      </c>
      <c r="I22" s="29">
        <f t="shared" si="1"/>
        <v>3.5208711433756805E-2</v>
      </c>
      <c r="J22" s="37">
        <v>6.0983796296296289E-3</v>
      </c>
      <c r="K22" s="15"/>
      <c r="L22" s="15"/>
      <c r="M22" s="15"/>
      <c r="N22" s="15"/>
      <c r="O22" s="21"/>
      <c r="P22" s="2"/>
      <c r="Q22" s="39"/>
      <c r="R22" s="39"/>
    </row>
    <row r="23" spans="1:18" s="5" customFormat="1" ht="20.25" customHeight="1" x14ac:dyDescent="0.2">
      <c r="A23" s="57" t="s">
        <v>8</v>
      </c>
      <c r="B23" s="58"/>
      <c r="C23" s="42">
        <f t="shared" ref="C23:I23" si="2">SUM(C6:C22)</f>
        <v>276</v>
      </c>
      <c r="D23" s="42">
        <f t="shared" si="2"/>
        <v>323</v>
      </c>
      <c r="E23" s="42">
        <f t="shared" si="2"/>
        <v>4</v>
      </c>
      <c r="F23" s="42">
        <f t="shared" si="2"/>
        <v>97</v>
      </c>
      <c r="G23" s="42">
        <f t="shared" si="2"/>
        <v>2055</v>
      </c>
      <c r="H23" s="42">
        <f>SUM(H6:H22)</f>
        <v>2755</v>
      </c>
      <c r="I23" s="31">
        <f t="shared" si="2"/>
        <v>0.99999999999999989</v>
      </c>
      <c r="J23" s="79">
        <v>7.0486111111111105E-3</v>
      </c>
      <c r="K23" s="15"/>
      <c r="L23" s="15"/>
      <c r="M23" s="15"/>
      <c r="N23" s="15"/>
      <c r="O23" s="21"/>
      <c r="P23" s="2"/>
      <c r="Q23" s="39"/>
    </row>
    <row r="24" spans="1:18" s="5" customFormat="1" ht="31.5" customHeight="1" x14ac:dyDescent="0.2">
      <c r="A24" s="57" t="s">
        <v>31</v>
      </c>
      <c r="B24" s="58"/>
      <c r="C24" s="29">
        <f>+C23/$H$23</f>
        <v>0.10018148820326679</v>
      </c>
      <c r="D24" s="29">
        <f t="shared" ref="D24:G24" si="3">+D23/$H$23</f>
        <v>0.11724137931034483</v>
      </c>
      <c r="E24" s="29">
        <f t="shared" si="3"/>
        <v>1.4519056261343012E-3</v>
      </c>
      <c r="F24" s="29">
        <f t="shared" si="3"/>
        <v>3.5208711433756805E-2</v>
      </c>
      <c r="G24" s="29">
        <f t="shared" si="3"/>
        <v>0.74591651542649728</v>
      </c>
      <c r="H24" s="34">
        <f>SUM(C24:G24)</f>
        <v>1</v>
      </c>
      <c r="I24" s="31"/>
      <c r="J24" s="74"/>
      <c r="K24" s="22"/>
      <c r="L24" s="23"/>
      <c r="M24" s="23"/>
      <c r="N24" s="23"/>
      <c r="O24" s="24"/>
    </row>
    <row r="25" spans="1:18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8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8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8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8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8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8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8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Layout" zoomScale="60" zoomScaleNormal="100" zoomScalePageLayoutView="60" workbookViewId="0">
      <selection activeCell="J20" sqref="J20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68" t="s">
        <v>113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</row>
    <row r="2" spans="1:15" ht="48" customHeight="1" x14ac:dyDescent="0.2">
      <c r="A2" s="65" t="s">
        <v>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15" ht="24" customHeight="1" x14ac:dyDescent="0.2">
      <c r="A3" s="47" t="s">
        <v>94</v>
      </c>
      <c r="B3" s="48"/>
      <c r="C3" s="53" t="s">
        <v>7</v>
      </c>
      <c r="D3" s="53"/>
      <c r="E3" s="53"/>
      <c r="F3" s="53"/>
      <c r="G3" s="72" t="s">
        <v>5</v>
      </c>
      <c r="H3" s="54" t="s">
        <v>8</v>
      </c>
      <c r="I3" s="53" t="s">
        <v>9</v>
      </c>
      <c r="J3" s="53" t="s">
        <v>93</v>
      </c>
      <c r="K3" s="53" t="s">
        <v>111</v>
      </c>
      <c r="L3" s="53"/>
      <c r="M3" s="53"/>
      <c r="N3" s="53"/>
      <c r="O3" s="59">
        <f>J18</f>
        <v>7.0486111111111105E-3</v>
      </c>
    </row>
    <row r="4" spans="1:15" ht="24" customHeight="1" x14ac:dyDescent="0.2">
      <c r="A4" s="49"/>
      <c r="B4" s="50"/>
      <c r="C4" s="57" t="s">
        <v>6</v>
      </c>
      <c r="D4" s="71"/>
      <c r="E4" s="71"/>
      <c r="F4" s="58"/>
      <c r="G4" s="73"/>
      <c r="H4" s="54"/>
      <c r="I4" s="53"/>
      <c r="J4" s="53"/>
      <c r="K4" s="53"/>
      <c r="L4" s="53"/>
      <c r="M4" s="53"/>
      <c r="N4" s="53"/>
      <c r="O4" s="59"/>
    </row>
    <row r="5" spans="1:15" ht="24" customHeight="1" x14ac:dyDescent="0.2">
      <c r="A5" s="51"/>
      <c r="B5" s="52"/>
      <c r="C5" s="6" t="s">
        <v>1</v>
      </c>
      <c r="D5" s="6" t="s">
        <v>2</v>
      </c>
      <c r="E5" s="6" t="s">
        <v>3</v>
      </c>
      <c r="F5" s="6" t="s">
        <v>4</v>
      </c>
      <c r="G5" s="74"/>
      <c r="H5" s="54"/>
      <c r="I5" s="53"/>
      <c r="J5" s="53"/>
      <c r="K5" s="53"/>
      <c r="L5" s="53"/>
      <c r="M5" s="53"/>
      <c r="N5" s="53"/>
      <c r="O5" s="59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1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/>
      <c r="D7" s="3"/>
      <c r="E7" s="3"/>
      <c r="F7" s="3"/>
      <c r="G7" s="43"/>
      <c r="H7" s="41">
        <f t="shared" ref="H7:H17" si="1">SUM(C7:G7)</f>
        <v>0</v>
      </c>
      <c r="I7" s="29">
        <f t="shared" si="0"/>
        <v>0</v>
      </c>
      <c r="J7" s="37"/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/>
      <c r="D8" s="3"/>
      <c r="E8" s="3"/>
      <c r="F8" s="3"/>
      <c r="G8" s="43"/>
      <c r="H8" s="41">
        <f t="shared" si="1"/>
        <v>0</v>
      </c>
      <c r="I8" s="29">
        <f t="shared" si="0"/>
        <v>0</v>
      </c>
      <c r="J8" s="37"/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/>
      <c r="D9" s="3"/>
      <c r="E9" s="3"/>
      <c r="F9" s="3"/>
      <c r="G9" s="43"/>
      <c r="H9" s="41">
        <f t="shared" si="1"/>
        <v>0</v>
      </c>
      <c r="I9" s="29">
        <f t="shared" si="0"/>
        <v>0</v>
      </c>
      <c r="J9" s="37"/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/>
      <c r="D10" s="3"/>
      <c r="E10" s="3"/>
      <c r="F10" s="3"/>
      <c r="G10" s="43"/>
      <c r="H10" s="41">
        <f t="shared" si="1"/>
        <v>0</v>
      </c>
      <c r="I10" s="29">
        <f t="shared" si="0"/>
        <v>0</v>
      </c>
      <c r="J10" s="37"/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/>
      <c r="D11" s="3"/>
      <c r="E11" s="3"/>
      <c r="F11" s="3"/>
      <c r="G11" s="43"/>
      <c r="H11" s="41">
        <f t="shared" si="1"/>
        <v>0</v>
      </c>
      <c r="I11" s="29">
        <f t="shared" si="0"/>
        <v>0</v>
      </c>
      <c r="J11" s="37"/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/>
      <c r="D12" s="3"/>
      <c r="E12" s="3"/>
      <c r="F12" s="3"/>
      <c r="G12" s="43"/>
      <c r="H12" s="41">
        <f t="shared" si="1"/>
        <v>0</v>
      </c>
      <c r="I12" s="29">
        <f t="shared" si="0"/>
        <v>0</v>
      </c>
      <c r="J12" s="37"/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/>
      <c r="D13" s="3"/>
      <c r="E13" s="3"/>
      <c r="F13" s="3"/>
      <c r="G13" s="43"/>
      <c r="H13" s="41">
        <f t="shared" si="1"/>
        <v>0</v>
      </c>
      <c r="I13" s="29">
        <f t="shared" si="0"/>
        <v>0</v>
      </c>
      <c r="J13" s="37"/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/>
      <c r="D14" s="3"/>
      <c r="E14" s="3"/>
      <c r="F14" s="3"/>
      <c r="G14" s="43"/>
      <c r="H14" s="41">
        <f t="shared" si="1"/>
        <v>0</v>
      </c>
      <c r="I14" s="29">
        <f t="shared" si="0"/>
        <v>0</v>
      </c>
      <c r="J14" s="37"/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/>
      <c r="D15" s="3"/>
      <c r="E15" s="3"/>
      <c r="F15" s="3"/>
      <c r="G15" s="43"/>
      <c r="H15" s="41">
        <f t="shared" si="1"/>
        <v>0</v>
      </c>
      <c r="I15" s="29">
        <f t="shared" si="0"/>
        <v>0</v>
      </c>
      <c r="J15" s="37"/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/>
      <c r="D16" s="3"/>
      <c r="E16" s="3"/>
      <c r="F16" s="3"/>
      <c r="G16" s="43"/>
      <c r="H16" s="41">
        <f t="shared" si="1"/>
        <v>0</v>
      </c>
      <c r="I16" s="29">
        <f t="shared" si="0"/>
        <v>0</v>
      </c>
      <c r="J16" s="37"/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/>
      <c r="D17" s="3"/>
      <c r="E17" s="3"/>
      <c r="F17" s="3"/>
      <c r="G17" s="3"/>
      <c r="H17" s="41">
        <f t="shared" si="1"/>
        <v>0</v>
      </c>
      <c r="I17" s="29">
        <f t="shared" si="0"/>
        <v>0</v>
      </c>
      <c r="J17" s="37"/>
      <c r="K17" s="15"/>
      <c r="L17" s="15"/>
      <c r="M17" s="15"/>
      <c r="N17" s="15"/>
      <c r="O17" s="21"/>
    </row>
    <row r="18" spans="1:15" s="5" customFormat="1" ht="20.25" customHeight="1" x14ac:dyDescent="0.2">
      <c r="A18" s="57" t="s">
        <v>8</v>
      </c>
      <c r="B18" s="58"/>
      <c r="C18" s="43">
        <f>SUM(C6:C17)</f>
        <v>276</v>
      </c>
      <c r="D18" s="43">
        <f t="shared" ref="D18:G18" si="2">SUM(D6:D17)</f>
        <v>323</v>
      </c>
      <c r="E18" s="43">
        <f t="shared" si="2"/>
        <v>4</v>
      </c>
      <c r="F18" s="43">
        <f t="shared" si="2"/>
        <v>97</v>
      </c>
      <c r="G18" s="43">
        <f t="shared" si="2"/>
        <v>2055</v>
      </c>
      <c r="H18" s="80">
        <f>SUM(H6:H17)</f>
        <v>2755</v>
      </c>
      <c r="I18" s="63">
        <f>SUM(I6:I17)</f>
        <v>1</v>
      </c>
      <c r="J18" s="79">
        <v>7.0486111111111105E-3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57" t="s">
        <v>31</v>
      </c>
      <c r="B19" s="58"/>
      <c r="C19" s="29">
        <f>+C18/$H$18</f>
        <v>0.10018148820326679</v>
      </c>
      <c r="D19" s="29">
        <f>+D18/$H$18</f>
        <v>0.11724137931034483</v>
      </c>
      <c r="E19" s="29">
        <f>+E18/$H$18</f>
        <v>1.4519056261343012E-3</v>
      </c>
      <c r="F19" s="29">
        <f>+F18/$H$18</f>
        <v>3.5208711433756805E-2</v>
      </c>
      <c r="G19" s="29">
        <f>+G18/$H$18</f>
        <v>0.74591651542649728</v>
      </c>
      <c r="H19" s="81"/>
      <c r="I19" s="64"/>
      <c r="J19" s="82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Juan Carlos Jose Camacho Rosso</cp:lastModifiedBy>
  <cp:lastPrinted>2017-08-16T15:33:18Z</cp:lastPrinted>
  <dcterms:created xsi:type="dcterms:W3CDTF">2017-08-16T15:31:03Z</dcterms:created>
  <dcterms:modified xsi:type="dcterms:W3CDTF">2019-08-02T18:28:20Z</dcterms:modified>
</cp:coreProperties>
</file>