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macho\Desktop\ESCRITORIO\ACTUALIZACIONES WEB\BOLETIN ESTADISTICO\fwdboletnenerofebreroymarzo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0490" windowHeight="8745" tabRatio="691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E27" i="2" l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N19" i="2" s="1"/>
  <c r="H20" i="2"/>
  <c r="H21" i="2"/>
  <c r="H22" i="2"/>
  <c r="H23" i="2"/>
  <c r="H24" i="2"/>
  <c r="H25" i="2"/>
  <c r="H26" i="2"/>
  <c r="H6" i="2"/>
  <c r="N15" i="2" l="1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O3" i="7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H6" i="11"/>
  <c r="C23" i="11"/>
  <c r="K27" i="10"/>
  <c r="L27" i="10"/>
  <c r="J27" i="10"/>
  <c r="M6" i="10"/>
  <c r="M27" i="10" s="1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H23" i="11" l="1"/>
  <c r="I7" i="11" s="1"/>
  <c r="N6" i="10"/>
  <c r="N27" i="10" s="1"/>
  <c r="L28" i="10"/>
  <c r="K28" i="10"/>
  <c r="J28" i="10"/>
  <c r="H27" i="10"/>
  <c r="G28" i="10" s="1"/>
  <c r="H27" i="9"/>
  <c r="I16" i="11" l="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G23" i="7"/>
  <c r="D23" i="7"/>
  <c r="E23" i="7"/>
  <c r="F23" i="7"/>
  <c r="C23" i="7"/>
  <c r="M25" i="2"/>
  <c r="M26" i="2"/>
  <c r="N26" i="2" s="1"/>
  <c r="L27" i="2"/>
  <c r="K27" i="2"/>
  <c r="J27" i="2"/>
  <c r="I27" i="2"/>
  <c r="H27" i="2"/>
  <c r="F27" i="2"/>
  <c r="G27" i="2"/>
  <c r="D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27" i="1"/>
  <c r="F18" i="12" s="1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<sst xmlns="http://schemas.openxmlformats.org/spreadsheetml/2006/main" count="297" uniqueCount="117">
  <si>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</si>
  <si>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</si>
  <si>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</si>
  <si>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</si>
  <si>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</si>
  <si>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</si>
  <si>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</si>
  <si>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</si>
  <si>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</si>
  <si>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</si>
  <si>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</si>
  <si>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</si>
  <si>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</si>
  <si>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</si>
  <si>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</si>
  <si>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</si>
  <si>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</si>
  <si>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</si>
  <si>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</si>
  <si>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</si>
  <si>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</si>
  <si>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</si>
  <si>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</si>
  <si>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</si>
  <si>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</si>
  <si>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</si>
  <si>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</si>
  <si>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</si>
  <si>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</si>
  <si>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</si>
  <si>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</si>
  <si>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</si>
  <si>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</si>
  <si>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</si>
  <si>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</si>
  <si>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</si>
  <si>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</si>
  <si>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</si>
  <si>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</si>
  <si>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</si>
  <si>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</si>
  <si>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</si>
  <si>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</si>
  <si>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</si>
  <si>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</si>
  <si>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</si>
  <si>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</si>
  <si>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</si>
  <si>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</si>
  <si>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</si>
  <si>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</si>
  <si>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</si>
  <si>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</si>
  <si>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</si>
  <si>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</si>
  <si>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</si>
  <si>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</si>
  <si>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</si>
  <si>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</si>
  <si>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</si>
  <si>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</si>
  <si>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</si>
  <si>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</si>
  <si>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</si>
  <si>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</si>
  <si>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</si>
  <si>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</si>
  <si>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</si>
  <si>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</si>
  <si>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</si>
  <si>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</si>
  <si>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</si>
  <si>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</si>
  <si>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</si>
  <si>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</si>
  <si>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</si>
  <si>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</si>
  <si>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</si>
  <si>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</si>
  <si>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</si>
  <si>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</si>
  <si>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</si>
  <si>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</si>
  <si>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</si>
  <si>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</si>
  <si>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</si>
  <si>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</si>
  <si>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</si>
  <si>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</si>
  <si>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</si>
  <si>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</si>
  <si>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</si>
  <si>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</si>
  <si>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</si>
  <si>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</si>
  <si>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</si>
  <si>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</si>
  <si>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</si>
  <si>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</si>
  <si>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</si>
  <si>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</si>
  <si>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</si>
  <si>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</si>
  <si>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</si>
  <si>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</si>
  <si>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</si>
  <si>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</si>
  <si>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</si>
  <si>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</si>
  <si>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</si>
  <si>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Febrero</t>
  </si>
  <si>
    <t>Consolidado de Incendios Atendidos - Febrero</t>
  </si>
  <si>
    <t>Consolidado de Incidentes por Estación - Febrero</t>
  </si>
  <si>
    <t>CONSOLIDADO DE SERVICIOS EN EL MES DE FEBRERO 2019</t>
  </si>
  <si>
    <t>PROMEDIO TIEMPO DE RESPUESTA PARA EL MES DE FEBRERO (Minutos):</t>
  </si>
  <si>
    <t>CONSOLIDADO DE INCENDIOS EN EL MES DE FEBRERO 2019</t>
  </si>
  <si>
    <t>CONSOLIDADO DE INCIDENTES POR ESTACIÓN EN EL MES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</si>
</sst>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9" fillId="3" borderId="0" xfId="1" applyFont="1" applyFill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8.4570245081118392E-2</c:v>
                </c:pt>
                <c:pt idx="1">
                  <c:v>9.7342078011736277E-2</c:v>
                </c:pt>
                <c:pt idx="2">
                  <c:v>0</c:v>
                </c:pt>
                <c:pt idx="3">
                  <c:v>3.3137728684846393E-2</c:v>
                </c:pt>
                <c:pt idx="4">
                  <c:v>0.78494994822229891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8.356449375866852E-2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5.5478502080443831E-2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6.1373092926490985E-2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6.4147018030513175E-2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0.10194174757281553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5.235783633841886E-2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6.1026352288488211E-2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5.4091539528432729E-2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5.4785020804438284E-2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5.2704576976421634E-2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6.5187239944521497E-2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4.6116504854368932E-2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6.1373092926490985E-2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4.3342579750346742E-2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5.8252427184466021E-2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4.0915395284327326E-2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4.3342579750346742E-2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10264"/>
        <c:axId val="230809872"/>
      </c:barChart>
      <c:valAx>
        <c:axId val="23080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264"/>
        <c:crosses val="autoZero"/>
        <c:crossBetween val="between"/>
      </c:valAx>
      <c:catAx>
        <c:axId val="230810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9.2179759377211609E-2</c:v>
                </c:pt>
                <c:pt idx="1">
                  <c:v>0.1070417551309271</c:v>
                </c:pt>
                <c:pt idx="2">
                  <c:v>7.0771408351026188E-4</c:v>
                </c:pt>
                <c:pt idx="3">
                  <c:v>3.4147204529370132E-2</c:v>
                </c:pt>
                <c:pt idx="4">
                  <c:v>0.76592356687898089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8.174097664543524E-2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5.1486199575371552E-2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5.7855626326963908E-2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5.9447983014861996E-2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0.10014154281670205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4.7416843595187545E-2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6.3871196036801137E-2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5.4140127388535034E-2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5.5909412597310686E-2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5.2193913658881812E-2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7.360226468506724E-2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4.8478414720452938E-2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6.8825194621372959E-2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4.4232130219391368E-2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5.9447983014861996E-2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4.1932059447983012E-2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3.9278131634819531E-2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07128"/>
        <c:axId val="230811440"/>
      </c:barChart>
      <c:valAx>
        <c:axId val="23081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7128"/>
        <c:crosses val="autoZero"/>
        <c:crossBetween val="between"/>
      </c:valAx>
      <c:catAx>
        <c:axId val="230807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1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0.48743807501769287</c:v>
                </c:pt>
                <c:pt idx="1">
                  <c:v>0.51256192498230713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>
      <selection activeCell="C9" sqref="C9:M9"/>
    </sheetView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6" t="s">
        <v>110</v>
      </c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3:13" ht="22.5" customHeight="1" x14ac:dyDescent="0.5">
      <c r="C10" s="46" t="s">
        <v>111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3:13" ht="22.5" customHeight="1" x14ac:dyDescent="0.5">
      <c r="C11" s="46" t="s">
        <v>112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3:13" ht="22.5" customHeight="1" x14ac:dyDescent="0.5">
      <c r="C12" s="46" t="s">
        <v>95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3:13" ht="22.5" customHeight="1" x14ac:dyDescent="0.5">
      <c r="C13" s="46" t="s">
        <v>96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3:13" ht="22.5" customHeight="1" x14ac:dyDescent="0.5">
      <c r="C14" s="46" t="s">
        <v>97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3:13" ht="22.5" customHeight="1" x14ac:dyDescent="0.5">
      <c r="C15" s="46" t="s">
        <v>98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J29" sqref="J29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56" t="s">
        <v>113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5"/>
    </row>
    <row r="2" spans="1:16" ht="49.5" customHeight="1" x14ac:dyDescent="0.2">
      <c r="A2" s="53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5"/>
    </row>
    <row r="3" spans="1:16" ht="23.25" customHeight="1" x14ac:dyDescent="0.2">
      <c r="A3" s="57" t="s">
        <v>0</v>
      </c>
      <c r="B3" s="58"/>
      <c r="C3" s="51" t="s">
        <v>7</v>
      </c>
      <c r="D3" s="51"/>
      <c r="E3" s="51"/>
      <c r="F3" s="51"/>
      <c r="G3" s="30"/>
      <c r="H3" s="63" t="s">
        <v>8</v>
      </c>
      <c r="I3" s="51" t="s">
        <v>9</v>
      </c>
      <c r="J3" s="51" t="s">
        <v>10</v>
      </c>
      <c r="K3" s="51" t="s">
        <v>114</v>
      </c>
      <c r="L3" s="51"/>
      <c r="M3" s="51"/>
      <c r="N3" s="51"/>
      <c r="O3" s="52">
        <f>J27</f>
        <v>6.8402777777777776E-3</v>
      </c>
      <c r="P3" s="15"/>
    </row>
    <row r="4" spans="1:16" ht="23.25" customHeight="1" x14ac:dyDescent="0.2">
      <c r="A4" s="59"/>
      <c r="B4" s="60"/>
      <c r="C4" s="51" t="s">
        <v>6</v>
      </c>
      <c r="D4" s="51"/>
      <c r="E4" s="51"/>
      <c r="F4" s="51"/>
      <c r="G4" s="51"/>
      <c r="H4" s="63"/>
      <c r="I4" s="51"/>
      <c r="J4" s="51"/>
      <c r="K4" s="51"/>
      <c r="L4" s="51"/>
      <c r="M4" s="51"/>
      <c r="N4" s="51"/>
      <c r="O4" s="52"/>
      <c r="P4" s="15"/>
    </row>
    <row r="5" spans="1:16" ht="28.5" x14ac:dyDescent="0.2">
      <c r="A5" s="61"/>
      <c r="B5" s="62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63"/>
      <c r="I5" s="51"/>
      <c r="J5" s="51"/>
      <c r="K5" s="51"/>
      <c r="L5" s="51"/>
      <c r="M5" s="51"/>
      <c r="N5" s="51"/>
      <c r="O5" s="52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8</v>
      </c>
      <c r="D6" s="3">
        <v>18</v>
      </c>
      <c r="E6" s="3">
        <v>0</v>
      </c>
      <c r="F6" s="3">
        <v>14</v>
      </c>
      <c r="G6" s="3">
        <v>140</v>
      </c>
      <c r="H6" s="4">
        <f>SUM(C6:G6)</f>
        <v>180</v>
      </c>
      <c r="I6" s="28">
        <f>H6/$H$27</f>
        <v>6.2133241284086989E-2</v>
      </c>
      <c r="J6" s="37">
        <v>6.9904361598440547E-3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5</v>
      </c>
      <c r="D7" s="3">
        <v>18</v>
      </c>
      <c r="E7" s="3">
        <v>0</v>
      </c>
      <c r="F7" s="3">
        <v>5</v>
      </c>
      <c r="G7" s="3">
        <v>155</v>
      </c>
      <c r="H7" s="4">
        <f t="shared" ref="H7:H26" si="0">SUM(C7:G7)</f>
        <v>183</v>
      </c>
      <c r="I7" s="28">
        <f t="shared" ref="I7:I26" si="1">H7/$H$27</f>
        <v>6.316879530548844E-2</v>
      </c>
      <c r="J7" s="37">
        <v>6.7222222222222232E-3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4</v>
      </c>
      <c r="D8" s="3">
        <v>8</v>
      </c>
      <c r="E8" s="3">
        <v>0</v>
      </c>
      <c r="F8" s="3">
        <v>5</v>
      </c>
      <c r="G8" s="3">
        <v>103</v>
      </c>
      <c r="H8" s="4">
        <f t="shared" si="0"/>
        <v>120</v>
      </c>
      <c r="I8" s="28">
        <f t="shared" si="1"/>
        <v>4.1422160856057988E-2</v>
      </c>
      <c r="J8" s="37">
        <v>6.4368386243386245E-3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23</v>
      </c>
      <c r="D9" s="3">
        <v>20</v>
      </c>
      <c r="E9" s="3">
        <v>0</v>
      </c>
      <c r="F9" s="3">
        <v>4</v>
      </c>
      <c r="G9" s="3">
        <v>101</v>
      </c>
      <c r="H9" s="4">
        <f t="shared" si="0"/>
        <v>148</v>
      </c>
      <c r="I9" s="28">
        <f t="shared" si="1"/>
        <v>5.108733172247152E-2</v>
      </c>
      <c r="J9" s="37">
        <v>8.8829022988505743E-3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39</v>
      </c>
      <c r="D10" s="3">
        <v>14</v>
      </c>
      <c r="E10" s="3">
        <v>0</v>
      </c>
      <c r="F10" s="3">
        <v>1</v>
      </c>
      <c r="G10" s="3">
        <v>118</v>
      </c>
      <c r="H10" s="4">
        <f t="shared" si="0"/>
        <v>172</v>
      </c>
      <c r="I10" s="28">
        <f t="shared" si="1"/>
        <v>5.9371763893683122E-2</v>
      </c>
      <c r="J10" s="37">
        <v>6.5208333333333333E-3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8</v>
      </c>
      <c r="D11" s="3">
        <v>5</v>
      </c>
      <c r="E11" s="3">
        <v>0</v>
      </c>
      <c r="F11" s="3">
        <v>1</v>
      </c>
      <c r="G11" s="3">
        <v>71</v>
      </c>
      <c r="H11" s="4">
        <f t="shared" si="0"/>
        <v>85</v>
      </c>
      <c r="I11" s="28">
        <f t="shared" si="1"/>
        <v>2.9340697273041078E-2</v>
      </c>
      <c r="J11" s="37">
        <v>6.0780423280423282E-3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19</v>
      </c>
      <c r="D12" s="3">
        <v>30</v>
      </c>
      <c r="E12" s="3">
        <v>0</v>
      </c>
      <c r="F12" s="3">
        <v>6</v>
      </c>
      <c r="G12" s="3">
        <v>126</v>
      </c>
      <c r="H12" s="4">
        <f t="shared" si="0"/>
        <v>181</v>
      </c>
      <c r="I12" s="28">
        <f t="shared" si="1"/>
        <v>6.2478425957887468E-2</v>
      </c>
      <c r="J12" s="37">
        <v>7.2844328703703725E-3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30</v>
      </c>
      <c r="D13" s="3">
        <v>29</v>
      </c>
      <c r="E13" s="3">
        <v>0</v>
      </c>
      <c r="F13" s="3">
        <v>8</v>
      </c>
      <c r="G13" s="3">
        <v>217</v>
      </c>
      <c r="H13" s="4">
        <f t="shared" si="0"/>
        <v>284</v>
      </c>
      <c r="I13" s="28">
        <f t="shared" si="1"/>
        <v>9.8032447359337249E-2</v>
      </c>
      <c r="J13" s="37">
        <v>7.0658630328441652E-3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7</v>
      </c>
      <c r="D14" s="3">
        <v>15</v>
      </c>
      <c r="E14" s="3">
        <v>0</v>
      </c>
      <c r="F14" s="3">
        <v>5</v>
      </c>
      <c r="G14" s="3">
        <v>157</v>
      </c>
      <c r="H14" s="4">
        <f t="shared" si="0"/>
        <v>184</v>
      </c>
      <c r="I14" s="28">
        <f t="shared" si="1"/>
        <v>6.3513979979288926E-2</v>
      </c>
      <c r="J14" s="37">
        <v>6.7726851851851863E-3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6</v>
      </c>
      <c r="D15" s="3">
        <v>25</v>
      </c>
      <c r="E15" s="3">
        <v>0</v>
      </c>
      <c r="F15" s="3">
        <v>6</v>
      </c>
      <c r="G15" s="3">
        <v>235</v>
      </c>
      <c r="H15" s="4">
        <f t="shared" si="0"/>
        <v>272</v>
      </c>
      <c r="I15" s="28">
        <f t="shared" si="1"/>
        <v>9.3890231273731445E-2</v>
      </c>
      <c r="J15" s="37">
        <v>6.253536522633745E-3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14</v>
      </c>
      <c r="D16" s="3">
        <v>30</v>
      </c>
      <c r="E16" s="3">
        <v>0</v>
      </c>
      <c r="F16" s="3">
        <v>16</v>
      </c>
      <c r="G16" s="3">
        <v>250</v>
      </c>
      <c r="H16" s="4">
        <f t="shared" si="0"/>
        <v>310</v>
      </c>
      <c r="I16" s="28">
        <f t="shared" si="1"/>
        <v>0.10700724887814982</v>
      </c>
      <c r="J16" s="37">
        <v>7.2232199872286048E-3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4</v>
      </c>
      <c r="D17" s="3">
        <v>6</v>
      </c>
      <c r="E17" s="3">
        <v>0</v>
      </c>
      <c r="F17" s="3">
        <v>5</v>
      </c>
      <c r="G17" s="3">
        <v>70</v>
      </c>
      <c r="H17" s="4">
        <f t="shared" si="0"/>
        <v>85</v>
      </c>
      <c r="I17" s="28">
        <f t="shared" si="1"/>
        <v>2.9340697273041078E-2</v>
      </c>
      <c r="J17" s="37">
        <v>5.3078703703703699E-3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3</v>
      </c>
      <c r="D18" s="3">
        <v>11</v>
      </c>
      <c r="E18" s="3">
        <v>0</v>
      </c>
      <c r="F18" s="3">
        <v>4</v>
      </c>
      <c r="G18" s="3">
        <v>77</v>
      </c>
      <c r="H18" s="4">
        <f t="shared" si="0"/>
        <v>95</v>
      </c>
      <c r="I18" s="28">
        <f t="shared" si="1"/>
        <v>3.2792544011045907E-2</v>
      </c>
      <c r="J18" s="37">
        <v>5.1684670781893009E-3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4</v>
      </c>
      <c r="D19" s="3">
        <v>6</v>
      </c>
      <c r="E19" s="3">
        <v>0</v>
      </c>
      <c r="F19" s="3">
        <v>4</v>
      </c>
      <c r="G19" s="3">
        <v>60</v>
      </c>
      <c r="H19" s="4">
        <f t="shared" si="0"/>
        <v>74</v>
      </c>
      <c r="I19" s="28">
        <f t="shared" si="1"/>
        <v>2.554366586123576E-2</v>
      </c>
      <c r="J19" s="37">
        <v>3.8376322751322747E-3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2</v>
      </c>
      <c r="D20" s="3">
        <v>4</v>
      </c>
      <c r="E20" s="3">
        <v>0</v>
      </c>
      <c r="F20" s="3">
        <v>0</v>
      </c>
      <c r="G20" s="3">
        <v>52</v>
      </c>
      <c r="H20" s="4">
        <f t="shared" si="0"/>
        <v>58</v>
      </c>
      <c r="I20" s="28">
        <f t="shared" si="1"/>
        <v>2.0020711080428029E-2</v>
      </c>
      <c r="J20" s="37">
        <v>3.0979938271604936E-3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1</v>
      </c>
      <c r="D21" s="3">
        <v>6</v>
      </c>
      <c r="E21" s="3">
        <v>0</v>
      </c>
      <c r="F21" s="3">
        <v>4</v>
      </c>
      <c r="G21" s="3">
        <v>71</v>
      </c>
      <c r="H21" s="4">
        <f t="shared" si="0"/>
        <v>82</v>
      </c>
      <c r="I21" s="28">
        <f t="shared" si="1"/>
        <v>2.8305143251639627E-2</v>
      </c>
      <c r="J21" s="37">
        <v>6.094276094276093E-3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0</v>
      </c>
      <c r="D22" s="3">
        <v>5</v>
      </c>
      <c r="E22" s="3">
        <v>0</v>
      </c>
      <c r="F22" s="3">
        <v>2</v>
      </c>
      <c r="G22" s="3">
        <v>28</v>
      </c>
      <c r="H22" s="4">
        <f t="shared" si="0"/>
        <v>35</v>
      </c>
      <c r="I22" s="28">
        <f t="shared" si="1"/>
        <v>1.2081463583016915E-2</v>
      </c>
      <c r="J22" s="37">
        <v>6.2665343915343915E-3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14</v>
      </c>
      <c r="D23" s="3">
        <v>13</v>
      </c>
      <c r="E23" s="3">
        <v>0</v>
      </c>
      <c r="F23" s="3">
        <v>3</v>
      </c>
      <c r="G23" s="3">
        <v>94</v>
      </c>
      <c r="H23" s="4">
        <f t="shared" si="0"/>
        <v>124</v>
      </c>
      <c r="I23" s="28">
        <f t="shared" si="1"/>
        <v>4.2802899551259925E-2</v>
      </c>
      <c r="J23" s="37">
        <v>6.2780214424951264E-3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53</v>
      </c>
      <c r="D24" s="3">
        <v>19</v>
      </c>
      <c r="E24" s="3">
        <v>0</v>
      </c>
      <c r="F24" s="3">
        <v>3</v>
      </c>
      <c r="G24" s="3">
        <v>147</v>
      </c>
      <c r="H24" s="4">
        <f t="shared" si="0"/>
        <v>222</v>
      </c>
      <c r="I24" s="28">
        <f t="shared" si="1"/>
        <v>7.6630997583707283E-2</v>
      </c>
      <c r="J24" s="37">
        <v>9.1820987654320976E-3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0</v>
      </c>
      <c r="G25" s="3">
        <v>0</v>
      </c>
      <c r="H25" s="4">
        <f t="shared" si="0"/>
        <v>1</v>
      </c>
      <c r="I25" s="28">
        <f t="shared" si="1"/>
        <v>3.4518467380048324E-4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2</v>
      </c>
      <c r="H26" s="4">
        <f t="shared" si="0"/>
        <v>2</v>
      </c>
      <c r="I26" s="28">
        <f t="shared" si="1"/>
        <v>6.9036934760096649E-4</v>
      </c>
      <c r="J26" s="37">
        <v>0</v>
      </c>
      <c r="O26" s="8"/>
      <c r="P26" s="15"/>
    </row>
    <row r="27" spans="1:16" s="5" customFormat="1" ht="20.25" customHeight="1" x14ac:dyDescent="0.2">
      <c r="A27" s="47" t="s">
        <v>8</v>
      </c>
      <c r="B27" s="48"/>
      <c r="C27" s="6">
        <f t="shared" ref="C27:H27" si="2">SUM(C6:C26)</f>
        <v>245</v>
      </c>
      <c r="D27" s="6">
        <f t="shared" si="2"/>
        <v>282</v>
      </c>
      <c r="E27" s="6">
        <f t="shared" si="2"/>
        <v>0</v>
      </c>
      <c r="F27" s="6">
        <f t="shared" si="2"/>
        <v>96</v>
      </c>
      <c r="G27" s="42">
        <f t="shared" si="2"/>
        <v>2274</v>
      </c>
      <c r="H27" s="54">
        <f t="shared" si="2"/>
        <v>2897</v>
      </c>
      <c r="I27" s="55">
        <v>1</v>
      </c>
      <c r="J27" s="52">
        <v>6.8402777777777776E-3</v>
      </c>
      <c r="O27" s="8"/>
      <c r="P27" s="15"/>
    </row>
    <row r="28" spans="1:16" ht="30.75" customHeight="1" x14ac:dyDescent="0.2">
      <c r="A28" s="49" t="s">
        <v>31</v>
      </c>
      <c r="B28" s="50"/>
      <c r="C28" s="29">
        <f>+C27/$H$27</f>
        <v>8.4570245081118392E-2</v>
      </c>
      <c r="D28" s="29">
        <f t="shared" ref="D28:G28" si="3">+D27/$H$27</f>
        <v>9.7342078011736277E-2</v>
      </c>
      <c r="E28" s="29">
        <f t="shared" si="3"/>
        <v>0</v>
      </c>
      <c r="F28" s="29">
        <f t="shared" si="3"/>
        <v>3.3137728684846393E-2</v>
      </c>
      <c r="G28" s="29">
        <f t="shared" si="3"/>
        <v>0.78494994822229891</v>
      </c>
      <c r="H28" s="54"/>
      <c r="I28" s="55"/>
      <c r="J28" s="52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3:B5"/>
    <mergeCell ref="C3:F3"/>
    <mergeCell ref="H3:H5"/>
    <mergeCell ref="I3:I5"/>
    <mergeCell ref="J3:J5"/>
    <mergeCell ref="C4:G4"/>
    <mergeCell ref="A27:B27"/>
    <mergeCell ref="A28:B28"/>
    <mergeCell ref="K3:N5"/>
    <mergeCell ref="O3:O5"/>
    <mergeCell ref="A2:O2"/>
    <mergeCell ref="H27:H28"/>
    <mergeCell ref="I27:I28"/>
    <mergeCell ref="J27:J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D1" zoomScale="60" zoomScaleNormal="100" zoomScalePageLayoutView="60" workbookViewId="0">
      <selection activeCell="J24" sqref="J24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6" t="s">
        <v>115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48" customHeight="1" x14ac:dyDescent="0.2">
      <c r="A2" s="15"/>
      <c r="B2" s="53" t="s">
        <v>32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24" customHeight="1" x14ac:dyDescent="0.2">
      <c r="A3" s="15"/>
      <c r="B3" s="63" t="s">
        <v>0</v>
      </c>
      <c r="C3" s="63"/>
      <c r="D3" s="51" t="s">
        <v>34</v>
      </c>
      <c r="E3" s="51"/>
      <c r="F3" s="51"/>
      <c r="G3" s="51"/>
      <c r="H3" s="51"/>
      <c r="I3" s="51" t="s">
        <v>35</v>
      </c>
      <c r="J3" s="63" t="s">
        <v>42</v>
      </c>
      <c r="K3" s="63"/>
      <c r="L3" s="63"/>
      <c r="M3" s="63"/>
      <c r="N3" s="51" t="s">
        <v>46</v>
      </c>
      <c r="O3" s="51" t="s">
        <v>47</v>
      </c>
    </row>
    <row r="4" spans="1:15" ht="24" customHeight="1" x14ac:dyDescent="0.2">
      <c r="A4" s="15"/>
      <c r="B4" s="63"/>
      <c r="C4" s="63"/>
      <c r="D4" s="51" t="s">
        <v>33</v>
      </c>
      <c r="E4" s="51"/>
      <c r="F4" s="51"/>
      <c r="G4" s="51"/>
      <c r="H4" s="51" t="s">
        <v>40</v>
      </c>
      <c r="I4" s="51"/>
      <c r="J4" s="51" t="s">
        <v>41</v>
      </c>
      <c r="K4" s="51"/>
      <c r="L4" s="51"/>
      <c r="M4" s="51" t="s">
        <v>40</v>
      </c>
      <c r="N4" s="51"/>
      <c r="O4" s="51"/>
    </row>
    <row r="5" spans="1:15" ht="24" customHeight="1" x14ac:dyDescent="0.2">
      <c r="A5" s="15"/>
      <c r="B5" s="63"/>
      <c r="C5" s="63"/>
      <c r="D5" s="6" t="s">
        <v>36</v>
      </c>
      <c r="E5" s="6" t="s">
        <v>37</v>
      </c>
      <c r="F5" s="6" t="s">
        <v>38</v>
      </c>
      <c r="G5" s="6" t="s">
        <v>39</v>
      </c>
      <c r="H5" s="51"/>
      <c r="I5" s="51"/>
      <c r="J5" s="13" t="s">
        <v>43</v>
      </c>
      <c r="K5" s="6" t="s">
        <v>44</v>
      </c>
      <c r="L5" s="6" t="s">
        <v>45</v>
      </c>
      <c r="M5" s="51"/>
      <c r="N5" s="51"/>
      <c r="O5" s="51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4</v>
      </c>
      <c r="E6" s="3">
        <v>0</v>
      </c>
      <c r="F6" s="3">
        <v>0</v>
      </c>
      <c r="G6" s="3">
        <v>0</v>
      </c>
      <c r="H6" s="3">
        <f>SUM(D6:G6)</f>
        <v>4</v>
      </c>
      <c r="I6" s="3">
        <v>2</v>
      </c>
      <c r="J6" s="4">
        <v>1</v>
      </c>
      <c r="K6" s="4">
        <v>1</v>
      </c>
      <c r="L6" s="4">
        <v>0</v>
      </c>
      <c r="M6" s="4">
        <f t="shared" ref="M6:M26" si="0">SUM(J6:L6)</f>
        <v>2</v>
      </c>
      <c r="N6" s="4">
        <f>SUM(H6,I6,M6)</f>
        <v>8</v>
      </c>
      <c r="O6" s="29">
        <f>+N6/$N$27</f>
        <v>3.2653061224489799E-2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</v>
      </c>
      <c r="E7" s="3">
        <v>0</v>
      </c>
      <c r="F7" s="3">
        <v>0</v>
      </c>
      <c r="G7" s="3">
        <v>0</v>
      </c>
      <c r="H7" s="3">
        <f t="shared" ref="H7:H26" si="1">SUM(D7:G7)</f>
        <v>1</v>
      </c>
      <c r="I7" s="3">
        <v>1</v>
      </c>
      <c r="J7" s="4">
        <v>0</v>
      </c>
      <c r="K7" s="4">
        <v>1</v>
      </c>
      <c r="L7" s="4">
        <v>2</v>
      </c>
      <c r="M7" s="4">
        <f t="shared" si="0"/>
        <v>3</v>
      </c>
      <c r="N7" s="4">
        <f t="shared" ref="N7:N24" si="2">SUM(H7,I7,M7)</f>
        <v>5</v>
      </c>
      <c r="O7" s="29">
        <f t="shared" ref="O7:O26" si="3">+N7/$N$27</f>
        <v>2.0408163265306121E-2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 t="shared" si="1"/>
        <v>1</v>
      </c>
      <c r="I8" s="3">
        <v>0</v>
      </c>
      <c r="J8" s="4">
        <v>1</v>
      </c>
      <c r="K8" s="4">
        <v>2</v>
      </c>
      <c r="L8" s="4">
        <v>0</v>
      </c>
      <c r="M8" s="4">
        <f t="shared" si="0"/>
        <v>3</v>
      </c>
      <c r="N8" s="4">
        <f t="shared" si="2"/>
        <v>4</v>
      </c>
      <c r="O8" s="29">
        <f t="shared" si="3"/>
        <v>1.6326530612244899E-2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4</v>
      </c>
      <c r="E9" s="3">
        <v>0</v>
      </c>
      <c r="F9" s="3">
        <v>0</v>
      </c>
      <c r="G9" s="3">
        <v>0</v>
      </c>
      <c r="H9" s="3">
        <f t="shared" si="1"/>
        <v>4</v>
      </c>
      <c r="I9" s="3">
        <v>1</v>
      </c>
      <c r="J9" s="4">
        <v>8</v>
      </c>
      <c r="K9" s="4">
        <v>9</v>
      </c>
      <c r="L9" s="4">
        <v>1</v>
      </c>
      <c r="M9" s="4">
        <f t="shared" si="0"/>
        <v>18</v>
      </c>
      <c r="N9" s="4">
        <f t="shared" si="2"/>
        <v>23</v>
      </c>
      <c r="O9" s="29">
        <f t="shared" si="3"/>
        <v>9.3877551020408165E-2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0</v>
      </c>
      <c r="E10" s="3">
        <v>0</v>
      </c>
      <c r="F10" s="3">
        <v>0</v>
      </c>
      <c r="G10" s="3">
        <v>0</v>
      </c>
      <c r="H10" s="3">
        <f t="shared" si="1"/>
        <v>0</v>
      </c>
      <c r="I10" s="3">
        <v>0</v>
      </c>
      <c r="J10" s="4">
        <v>24</v>
      </c>
      <c r="K10" s="4">
        <v>8</v>
      </c>
      <c r="L10" s="4">
        <v>7</v>
      </c>
      <c r="M10" s="4">
        <f t="shared" si="0"/>
        <v>39</v>
      </c>
      <c r="N10" s="4">
        <f t="shared" si="2"/>
        <v>39</v>
      </c>
      <c r="O10" s="29">
        <f t="shared" si="3"/>
        <v>0.15918367346938775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</v>
      </c>
      <c r="E11" s="3">
        <v>0</v>
      </c>
      <c r="F11" s="3">
        <v>0</v>
      </c>
      <c r="G11" s="3">
        <v>0</v>
      </c>
      <c r="H11" s="3">
        <f t="shared" si="1"/>
        <v>1</v>
      </c>
      <c r="I11" s="3">
        <v>0</v>
      </c>
      <c r="J11" s="4">
        <v>6</v>
      </c>
      <c r="K11" s="4">
        <v>0</v>
      </c>
      <c r="L11" s="4">
        <v>1</v>
      </c>
      <c r="M11" s="4">
        <f t="shared" si="0"/>
        <v>7</v>
      </c>
      <c r="N11" s="4">
        <f t="shared" si="2"/>
        <v>8</v>
      </c>
      <c r="O11" s="29">
        <f t="shared" si="3"/>
        <v>3.2653061224489799E-2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10</v>
      </c>
      <c r="E12" s="3">
        <v>0</v>
      </c>
      <c r="F12" s="3">
        <v>0</v>
      </c>
      <c r="G12" s="3">
        <v>0</v>
      </c>
      <c r="H12" s="3">
        <f t="shared" si="1"/>
        <v>10</v>
      </c>
      <c r="I12" s="3">
        <v>2</v>
      </c>
      <c r="J12" s="4">
        <v>7</v>
      </c>
      <c r="K12" s="4">
        <v>0</v>
      </c>
      <c r="L12" s="4">
        <v>0</v>
      </c>
      <c r="M12" s="4">
        <f t="shared" si="0"/>
        <v>7</v>
      </c>
      <c r="N12" s="4">
        <f t="shared" si="2"/>
        <v>19</v>
      </c>
      <c r="O12" s="29">
        <f t="shared" si="3"/>
        <v>7.7551020408163265E-2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15</v>
      </c>
      <c r="E13" s="3">
        <v>0</v>
      </c>
      <c r="F13" s="3">
        <v>0</v>
      </c>
      <c r="G13" s="3">
        <v>0</v>
      </c>
      <c r="H13" s="3">
        <f t="shared" si="1"/>
        <v>15</v>
      </c>
      <c r="I13" s="3">
        <v>1</v>
      </c>
      <c r="J13" s="4">
        <v>14</v>
      </c>
      <c r="K13" s="4">
        <v>0</v>
      </c>
      <c r="L13" s="4">
        <v>0</v>
      </c>
      <c r="M13" s="4">
        <f t="shared" si="0"/>
        <v>14</v>
      </c>
      <c r="N13" s="4">
        <f t="shared" si="2"/>
        <v>30</v>
      </c>
      <c r="O13" s="29">
        <f t="shared" si="3"/>
        <v>0.12244897959183673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1</v>
      </c>
      <c r="E14" s="3">
        <v>0</v>
      </c>
      <c r="F14" s="3">
        <v>0</v>
      </c>
      <c r="G14" s="3">
        <v>0</v>
      </c>
      <c r="H14" s="3">
        <f t="shared" si="1"/>
        <v>1</v>
      </c>
      <c r="I14" s="3">
        <v>4</v>
      </c>
      <c r="J14" s="4">
        <v>2</v>
      </c>
      <c r="K14" s="4">
        <v>0</v>
      </c>
      <c r="L14" s="4">
        <v>0</v>
      </c>
      <c r="M14" s="4">
        <f t="shared" si="0"/>
        <v>2</v>
      </c>
      <c r="N14" s="4">
        <f t="shared" si="2"/>
        <v>7</v>
      </c>
      <c r="O14" s="29">
        <f t="shared" si="3"/>
        <v>2.8571428571428571E-2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3</v>
      </c>
      <c r="E15" s="3">
        <v>0</v>
      </c>
      <c r="F15" s="3">
        <v>0</v>
      </c>
      <c r="G15" s="3">
        <v>0</v>
      </c>
      <c r="H15" s="3">
        <f t="shared" si="1"/>
        <v>3</v>
      </c>
      <c r="I15" s="3">
        <v>2</v>
      </c>
      <c r="J15" s="4">
        <v>1</v>
      </c>
      <c r="K15" s="4">
        <v>0</v>
      </c>
      <c r="L15" s="4">
        <v>0</v>
      </c>
      <c r="M15" s="4">
        <f t="shared" si="0"/>
        <v>1</v>
      </c>
      <c r="N15" s="4">
        <f t="shared" si="2"/>
        <v>6</v>
      </c>
      <c r="O15" s="29">
        <f t="shared" si="3"/>
        <v>2.4489795918367346E-2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7</v>
      </c>
      <c r="E16" s="3">
        <v>0</v>
      </c>
      <c r="F16" s="3">
        <v>0</v>
      </c>
      <c r="G16" s="3">
        <v>0</v>
      </c>
      <c r="H16" s="3">
        <f t="shared" si="1"/>
        <v>7</v>
      </c>
      <c r="I16" s="3">
        <v>5</v>
      </c>
      <c r="J16" s="4">
        <v>2</v>
      </c>
      <c r="K16" s="4">
        <v>0</v>
      </c>
      <c r="L16" s="4">
        <v>0</v>
      </c>
      <c r="M16" s="4">
        <f t="shared" si="0"/>
        <v>2</v>
      </c>
      <c r="N16" s="4">
        <f t="shared" si="2"/>
        <v>14</v>
      </c>
      <c r="O16" s="29">
        <f t="shared" si="3"/>
        <v>5.7142857142857141E-2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3</v>
      </c>
      <c r="E17" s="3">
        <v>0</v>
      </c>
      <c r="F17" s="3">
        <v>0</v>
      </c>
      <c r="G17" s="3">
        <v>0</v>
      </c>
      <c r="H17" s="3">
        <f t="shared" si="1"/>
        <v>3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4</v>
      </c>
      <c r="O17" s="29">
        <f t="shared" si="3"/>
        <v>1.6326530612244899E-2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2</v>
      </c>
      <c r="E18" s="3">
        <v>0</v>
      </c>
      <c r="F18" s="3">
        <v>0</v>
      </c>
      <c r="G18" s="3">
        <v>0</v>
      </c>
      <c r="H18" s="3">
        <f t="shared" si="1"/>
        <v>2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3</v>
      </c>
      <c r="O18" s="29">
        <f t="shared" si="3"/>
        <v>1.2244897959183673E-2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3</v>
      </c>
      <c r="E19" s="3">
        <v>0</v>
      </c>
      <c r="F19" s="3">
        <v>0</v>
      </c>
      <c r="G19" s="3">
        <v>0</v>
      </c>
      <c r="H19" s="3">
        <f t="shared" si="1"/>
        <v>3</v>
      </c>
      <c r="I19" s="3">
        <v>1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4</v>
      </c>
      <c r="O19" s="29">
        <f t="shared" si="3"/>
        <v>1.6326530612244899E-2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2</v>
      </c>
      <c r="E20" s="3">
        <v>0</v>
      </c>
      <c r="F20" s="3">
        <v>0</v>
      </c>
      <c r="G20" s="3">
        <v>0</v>
      </c>
      <c r="H20" s="3">
        <f t="shared" si="1"/>
        <v>2</v>
      </c>
      <c r="I20" s="3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2</v>
      </c>
      <c r="O20" s="29">
        <f t="shared" si="3"/>
        <v>8.1632653061224497E-3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1</v>
      </c>
      <c r="O21" s="29">
        <f t="shared" si="3"/>
        <v>4.0816326530612249E-3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0</v>
      </c>
      <c r="E22" s="3">
        <v>0</v>
      </c>
      <c r="F22" s="3">
        <v>0</v>
      </c>
      <c r="G22" s="3">
        <v>0</v>
      </c>
      <c r="H22" s="3">
        <f t="shared" si="1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2</v>
      </c>
      <c r="E23" s="3">
        <v>0</v>
      </c>
      <c r="F23" s="3">
        <v>0</v>
      </c>
      <c r="G23" s="3">
        <v>0</v>
      </c>
      <c r="H23" s="3">
        <f t="shared" si="1"/>
        <v>2</v>
      </c>
      <c r="I23" s="3">
        <v>1</v>
      </c>
      <c r="J23" s="4">
        <v>9</v>
      </c>
      <c r="K23" s="4">
        <v>2</v>
      </c>
      <c r="L23" s="4">
        <v>0</v>
      </c>
      <c r="M23" s="4">
        <f t="shared" si="0"/>
        <v>11</v>
      </c>
      <c r="N23" s="4">
        <f t="shared" si="2"/>
        <v>14</v>
      </c>
      <c r="O23" s="29">
        <f t="shared" si="3"/>
        <v>5.7142857142857141E-2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5</v>
      </c>
      <c r="E24" s="3">
        <v>0</v>
      </c>
      <c r="F24" s="3">
        <v>0</v>
      </c>
      <c r="G24" s="3">
        <v>0</v>
      </c>
      <c r="H24" s="3">
        <f t="shared" si="1"/>
        <v>5</v>
      </c>
      <c r="I24" s="3">
        <v>0</v>
      </c>
      <c r="J24" s="4">
        <v>44</v>
      </c>
      <c r="K24" s="4">
        <v>1</v>
      </c>
      <c r="L24" s="4">
        <v>3</v>
      </c>
      <c r="M24" s="4">
        <f t="shared" si="0"/>
        <v>48</v>
      </c>
      <c r="N24" s="4">
        <f t="shared" si="2"/>
        <v>53</v>
      </c>
      <c r="O24" s="29">
        <f t="shared" si="3"/>
        <v>0.21632653061224491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0"/>
        <v>1</v>
      </c>
      <c r="N25" s="4">
        <f t="shared" ref="N25:N26" si="4">SUM(H25,I25,M25)</f>
        <v>1</v>
      </c>
      <c r="O25" s="29">
        <f t="shared" si="3"/>
        <v>4.0816326530612249E-3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47" t="s">
        <v>8</v>
      </c>
      <c r="C27" s="48"/>
      <c r="D27" s="6">
        <f>SUM(D6:D26)</f>
        <v>65</v>
      </c>
      <c r="E27" s="44">
        <f>SUM(E6:E26)</f>
        <v>0</v>
      </c>
      <c r="F27" s="6">
        <f t="shared" ref="F27:G27" si="5">SUM(F6:F26)</f>
        <v>0</v>
      </c>
      <c r="G27" s="6">
        <f t="shared" si="5"/>
        <v>0</v>
      </c>
      <c r="H27" s="51">
        <f t="shared" ref="H27:O27" si="6">SUM(H6:H26)</f>
        <v>65</v>
      </c>
      <c r="I27" s="51">
        <f t="shared" si="6"/>
        <v>22</v>
      </c>
      <c r="J27" s="13">
        <f t="shared" si="6"/>
        <v>119</v>
      </c>
      <c r="K27" s="13">
        <f>SUM(K6:K26)</f>
        <v>24</v>
      </c>
      <c r="L27" s="13">
        <f>SUM(L6:L26)</f>
        <v>15</v>
      </c>
      <c r="M27" s="63">
        <f t="shared" si="6"/>
        <v>158</v>
      </c>
      <c r="N27" s="63">
        <f t="shared" si="6"/>
        <v>245</v>
      </c>
      <c r="O27" s="64">
        <f t="shared" si="6"/>
        <v>1</v>
      </c>
    </row>
    <row r="28" spans="1:15" ht="30.75" customHeight="1" x14ac:dyDescent="0.2">
      <c r="A28" s="15"/>
      <c r="B28" s="49" t="s">
        <v>31</v>
      </c>
      <c r="C28" s="50"/>
      <c r="D28" s="29">
        <f>+D27/$H$27</f>
        <v>1</v>
      </c>
      <c r="E28" s="29">
        <f t="shared" ref="E28:G28" si="7">+E27/$H$27</f>
        <v>0</v>
      </c>
      <c r="F28" s="29">
        <f t="shared" si="7"/>
        <v>0</v>
      </c>
      <c r="G28" s="29">
        <f t="shared" si="7"/>
        <v>0</v>
      </c>
      <c r="H28" s="51"/>
      <c r="I28" s="51"/>
      <c r="J28" s="29">
        <f>+J27/$M$27</f>
        <v>0.75316455696202533</v>
      </c>
      <c r="K28" s="29">
        <f t="shared" ref="K28:L28" si="8">+K27/$M$27</f>
        <v>0.15189873417721519</v>
      </c>
      <c r="L28" s="29">
        <f t="shared" si="8"/>
        <v>9.49367088607595E-2</v>
      </c>
      <c r="M28" s="63"/>
      <c r="N28" s="63"/>
      <c r="O28" s="6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69" t="s">
        <v>116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48" customHeight="1" x14ac:dyDescent="0.2">
      <c r="A2" s="66" t="s">
        <v>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24" customHeight="1" x14ac:dyDescent="0.2">
      <c r="A3" s="57" t="s">
        <v>49</v>
      </c>
      <c r="B3" s="58"/>
      <c r="C3" s="51" t="s">
        <v>7</v>
      </c>
      <c r="D3" s="51"/>
      <c r="E3" s="51"/>
      <c r="F3" s="51"/>
      <c r="G3" s="73" t="s">
        <v>5</v>
      </c>
      <c r="H3" s="63" t="s">
        <v>8</v>
      </c>
      <c r="I3" s="51" t="s">
        <v>9</v>
      </c>
      <c r="J3" s="51" t="s">
        <v>10</v>
      </c>
      <c r="K3" s="51" t="s">
        <v>114</v>
      </c>
      <c r="L3" s="51"/>
      <c r="M3" s="51"/>
      <c r="N3" s="51"/>
      <c r="O3" s="52">
        <f>J23</f>
        <v>6.8402777777777776E-3</v>
      </c>
    </row>
    <row r="4" spans="1:15" ht="24" customHeight="1" x14ac:dyDescent="0.2">
      <c r="A4" s="59"/>
      <c r="B4" s="60"/>
      <c r="C4" s="49" t="s">
        <v>6</v>
      </c>
      <c r="D4" s="72"/>
      <c r="E4" s="72"/>
      <c r="F4" s="50"/>
      <c r="G4" s="74"/>
      <c r="H4" s="63"/>
      <c r="I4" s="51"/>
      <c r="J4" s="51"/>
      <c r="K4" s="51"/>
      <c r="L4" s="51"/>
      <c r="M4" s="51"/>
      <c r="N4" s="51"/>
      <c r="O4" s="52"/>
    </row>
    <row r="5" spans="1:15" ht="24" customHeight="1" x14ac:dyDescent="0.2">
      <c r="A5" s="61"/>
      <c r="B5" s="62"/>
      <c r="C5" s="6" t="s">
        <v>1</v>
      </c>
      <c r="D5" s="6" t="s">
        <v>2</v>
      </c>
      <c r="E5" s="6" t="s">
        <v>3</v>
      </c>
      <c r="F5" s="6" t="s">
        <v>4</v>
      </c>
      <c r="G5" s="75"/>
      <c r="H5" s="63"/>
      <c r="I5" s="51"/>
      <c r="J5" s="51"/>
      <c r="K5" s="51"/>
      <c r="L5" s="51"/>
      <c r="M5" s="51"/>
      <c r="N5" s="51"/>
      <c r="O5" s="52"/>
    </row>
    <row r="6" spans="1:15" s="5" customFormat="1" ht="20.25" customHeight="1" x14ac:dyDescent="0.2">
      <c r="A6" s="18" t="s">
        <v>50</v>
      </c>
      <c r="B6" s="19" t="s">
        <v>67</v>
      </c>
      <c r="C6" s="3">
        <v>11</v>
      </c>
      <c r="D6" s="3">
        <v>27</v>
      </c>
      <c r="E6" s="3">
        <v>0</v>
      </c>
      <c r="F6" s="3">
        <v>14</v>
      </c>
      <c r="G6" s="3">
        <v>189</v>
      </c>
      <c r="H6" s="4">
        <f>SUM(C6:G6)</f>
        <v>241</v>
      </c>
      <c r="I6" s="29">
        <f>+H6/$H$23</f>
        <v>8.356449375866852E-2</v>
      </c>
      <c r="J6" s="37">
        <v>6.0768711419753102E-3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7</v>
      </c>
      <c r="D7" s="3">
        <v>14</v>
      </c>
      <c r="E7" s="3">
        <v>0</v>
      </c>
      <c r="F7" s="3">
        <v>9</v>
      </c>
      <c r="G7" s="3">
        <v>130</v>
      </c>
      <c r="H7" s="4">
        <f t="shared" ref="H7:H23" si="0">SUM(C7:G7)</f>
        <v>160</v>
      </c>
      <c r="I7" s="29">
        <f t="shared" ref="I7:I23" si="1">+H7/$H$23</f>
        <v>5.5478502080443831E-2</v>
      </c>
      <c r="J7" s="37">
        <v>4.594508301404854E-3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10</v>
      </c>
      <c r="D8" s="3">
        <v>15</v>
      </c>
      <c r="E8" s="3">
        <v>0</v>
      </c>
      <c r="F8" s="3">
        <v>5</v>
      </c>
      <c r="G8" s="3">
        <v>147</v>
      </c>
      <c r="H8" s="4">
        <f t="shared" si="0"/>
        <v>177</v>
      </c>
      <c r="I8" s="29">
        <f t="shared" si="1"/>
        <v>6.1373092926490985E-2</v>
      </c>
      <c r="J8" s="37">
        <v>6.7611882716049386E-3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2</v>
      </c>
      <c r="D9" s="3">
        <v>15</v>
      </c>
      <c r="E9" s="3">
        <v>0</v>
      </c>
      <c r="F9" s="3">
        <v>7</v>
      </c>
      <c r="G9" s="3">
        <v>161</v>
      </c>
      <c r="H9" s="4">
        <f t="shared" si="0"/>
        <v>185</v>
      </c>
      <c r="I9" s="29">
        <f t="shared" si="1"/>
        <v>6.4147018030513175E-2</v>
      </c>
      <c r="J9" s="37">
        <v>6.3686342592592588E-3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33</v>
      </c>
      <c r="D10" s="3">
        <v>30</v>
      </c>
      <c r="E10" s="3">
        <v>0</v>
      </c>
      <c r="F10" s="3">
        <v>8</v>
      </c>
      <c r="G10" s="3">
        <v>223</v>
      </c>
      <c r="H10" s="4">
        <f t="shared" si="0"/>
        <v>294</v>
      </c>
      <c r="I10" s="29">
        <f t="shared" si="1"/>
        <v>0.10194174757281553</v>
      </c>
      <c r="J10" s="37">
        <v>7.2550154320987657E-3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9</v>
      </c>
      <c r="D11" s="3">
        <v>13</v>
      </c>
      <c r="E11" s="3">
        <v>0</v>
      </c>
      <c r="F11" s="3">
        <v>1</v>
      </c>
      <c r="G11" s="3">
        <v>128</v>
      </c>
      <c r="H11" s="4">
        <f t="shared" si="0"/>
        <v>151</v>
      </c>
      <c r="I11" s="29">
        <f t="shared" si="1"/>
        <v>5.235783633841886E-2</v>
      </c>
      <c r="J11" s="37">
        <v>7.2701719576719588E-3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5</v>
      </c>
      <c r="D12" s="3">
        <v>10</v>
      </c>
      <c r="E12" s="3">
        <v>0</v>
      </c>
      <c r="F12" s="3">
        <v>5</v>
      </c>
      <c r="G12" s="3">
        <v>156</v>
      </c>
      <c r="H12" s="4">
        <f t="shared" si="0"/>
        <v>176</v>
      </c>
      <c r="I12" s="29">
        <f t="shared" si="1"/>
        <v>6.1026352288488211E-2</v>
      </c>
      <c r="J12" s="37">
        <v>6.7609953703703703E-3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18</v>
      </c>
      <c r="D13" s="3">
        <v>27</v>
      </c>
      <c r="E13" s="3">
        <v>0</v>
      </c>
      <c r="F13" s="3">
        <v>5</v>
      </c>
      <c r="G13" s="3">
        <v>106</v>
      </c>
      <c r="H13" s="4">
        <f t="shared" si="0"/>
        <v>156</v>
      </c>
      <c r="I13" s="29">
        <f t="shared" si="1"/>
        <v>5.4091539528432729E-2</v>
      </c>
      <c r="J13" s="37">
        <v>7.0866402116402131E-3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27</v>
      </c>
      <c r="D14" s="3">
        <v>20</v>
      </c>
      <c r="E14" s="3">
        <v>0</v>
      </c>
      <c r="F14" s="3">
        <v>3</v>
      </c>
      <c r="G14" s="3">
        <v>108</v>
      </c>
      <c r="H14" s="4">
        <f t="shared" si="0"/>
        <v>158</v>
      </c>
      <c r="I14" s="29">
        <f t="shared" si="1"/>
        <v>5.4785020804438284E-2</v>
      </c>
      <c r="J14" s="37">
        <v>8.1712962962962946E-3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37</v>
      </c>
      <c r="D15" s="3">
        <v>13</v>
      </c>
      <c r="E15" s="3">
        <v>0</v>
      </c>
      <c r="F15" s="3">
        <v>1</v>
      </c>
      <c r="G15" s="3">
        <v>101</v>
      </c>
      <c r="H15" s="4">
        <f t="shared" si="0"/>
        <v>152</v>
      </c>
      <c r="I15" s="29">
        <f t="shared" si="1"/>
        <v>5.2704576976421634E-2</v>
      </c>
      <c r="J15" s="37">
        <v>5.967592592592592E-3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42</v>
      </c>
      <c r="D16" s="3">
        <v>18</v>
      </c>
      <c r="E16" s="3">
        <v>0</v>
      </c>
      <c r="F16" s="3">
        <v>3</v>
      </c>
      <c r="G16" s="3">
        <v>125</v>
      </c>
      <c r="H16" s="4">
        <f t="shared" si="0"/>
        <v>188</v>
      </c>
      <c r="I16" s="29">
        <f t="shared" si="1"/>
        <v>6.5187239944521497E-2</v>
      </c>
      <c r="J16" s="37">
        <v>9.2681623931623915E-3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6</v>
      </c>
      <c r="D17" s="3">
        <v>17</v>
      </c>
      <c r="E17" s="3">
        <v>0</v>
      </c>
      <c r="F17" s="3">
        <v>6</v>
      </c>
      <c r="G17" s="3">
        <v>104</v>
      </c>
      <c r="H17" s="4">
        <f t="shared" si="0"/>
        <v>133</v>
      </c>
      <c r="I17" s="29">
        <f t="shared" si="1"/>
        <v>4.6116504854368932E-2</v>
      </c>
      <c r="J17" s="37">
        <v>7.625661375661375E-3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8</v>
      </c>
      <c r="D18" s="3">
        <v>17</v>
      </c>
      <c r="E18" s="3">
        <v>0</v>
      </c>
      <c r="F18" s="3">
        <v>13</v>
      </c>
      <c r="G18" s="3">
        <v>139</v>
      </c>
      <c r="H18" s="4">
        <f t="shared" si="0"/>
        <v>177</v>
      </c>
      <c r="I18" s="29">
        <f t="shared" si="1"/>
        <v>6.1373092926490985E-2</v>
      </c>
      <c r="J18" s="37">
        <v>6.8817515432098774E-3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6</v>
      </c>
      <c r="D19" s="3">
        <v>10</v>
      </c>
      <c r="E19" s="3">
        <v>0</v>
      </c>
      <c r="F19" s="3">
        <v>8</v>
      </c>
      <c r="G19" s="3">
        <v>101</v>
      </c>
      <c r="H19" s="4">
        <f t="shared" si="0"/>
        <v>125</v>
      </c>
      <c r="I19" s="29">
        <f t="shared" si="1"/>
        <v>4.3342579750346742E-2</v>
      </c>
      <c r="J19" s="37">
        <v>6.1584138486312388E-3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3</v>
      </c>
      <c r="D20" s="3">
        <v>18</v>
      </c>
      <c r="E20" s="3">
        <v>0</v>
      </c>
      <c r="F20" s="3">
        <v>2</v>
      </c>
      <c r="G20" s="3">
        <v>145</v>
      </c>
      <c r="H20" s="4">
        <f t="shared" si="0"/>
        <v>168</v>
      </c>
      <c r="I20" s="29">
        <f t="shared" si="1"/>
        <v>5.8252427184466021E-2</v>
      </c>
      <c r="J20" s="37">
        <v>6.5656565656565654E-3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17</v>
      </c>
      <c r="D21" s="3">
        <v>8</v>
      </c>
      <c r="E21" s="3">
        <v>0</v>
      </c>
      <c r="F21" s="3">
        <v>2</v>
      </c>
      <c r="G21" s="3">
        <v>91</v>
      </c>
      <c r="H21" s="4">
        <f t="shared" si="0"/>
        <v>118</v>
      </c>
      <c r="I21" s="29">
        <f t="shared" si="1"/>
        <v>4.0915395284327326E-2</v>
      </c>
      <c r="J21" s="37">
        <v>6.1363636363636351E-3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4</v>
      </c>
      <c r="D22" s="3">
        <v>10</v>
      </c>
      <c r="E22" s="3">
        <v>0</v>
      </c>
      <c r="F22" s="3">
        <v>4</v>
      </c>
      <c r="G22" s="3">
        <v>107</v>
      </c>
      <c r="H22" s="4">
        <f t="shared" si="0"/>
        <v>125</v>
      </c>
      <c r="I22" s="29">
        <f t="shared" si="1"/>
        <v>4.3342579750346742E-2</v>
      </c>
      <c r="J22" s="37">
        <v>6.7021122685185178E-3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49" t="s">
        <v>8</v>
      </c>
      <c r="B23" s="50"/>
      <c r="C23" s="6">
        <f>SUM(C6:C22)</f>
        <v>245</v>
      </c>
      <c r="D23" s="6">
        <f t="shared" ref="D23:G23" si="2">SUM(D6:D22)</f>
        <v>282</v>
      </c>
      <c r="E23" s="6">
        <f t="shared" si="2"/>
        <v>0</v>
      </c>
      <c r="F23" s="6">
        <f t="shared" si="2"/>
        <v>96</v>
      </c>
      <c r="G23" s="42">
        <f t="shared" si="2"/>
        <v>2261</v>
      </c>
      <c r="H23" s="41">
        <f t="shared" si="0"/>
        <v>2884</v>
      </c>
      <c r="I23" s="64">
        <f t="shared" si="1"/>
        <v>1</v>
      </c>
      <c r="J23" s="52">
        <v>6.8402777777777776E-3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49" t="s">
        <v>31</v>
      </c>
      <c r="B24" s="50"/>
      <c r="C24" s="29">
        <f>+C23/$H$23</f>
        <v>8.4951456310679616E-2</v>
      </c>
      <c r="D24" s="29">
        <f t="shared" ref="D24:H24" si="3">+D23/$H$23</f>
        <v>9.7780859916782245E-2</v>
      </c>
      <c r="E24" s="29">
        <f t="shared" si="3"/>
        <v>0</v>
      </c>
      <c r="F24" s="29">
        <f t="shared" si="3"/>
        <v>3.3287101248266296E-2</v>
      </c>
      <c r="G24" s="29">
        <f t="shared" si="3"/>
        <v>0.78398058252427183</v>
      </c>
      <c r="H24" s="31">
        <f t="shared" si="3"/>
        <v>1</v>
      </c>
      <c r="I24" s="65"/>
      <c r="J24" s="52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activeCell="J29" sqref="J29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56" t="s">
        <v>99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5"/>
    </row>
    <row r="2" spans="1:21" ht="49.5" customHeight="1" x14ac:dyDescent="0.2">
      <c r="A2" s="53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5"/>
    </row>
    <row r="3" spans="1:21" ht="23.25" customHeight="1" x14ac:dyDescent="0.2">
      <c r="A3" s="57" t="s">
        <v>0</v>
      </c>
      <c r="B3" s="58"/>
      <c r="C3" s="51" t="s">
        <v>103</v>
      </c>
      <c r="D3" s="51"/>
      <c r="E3" s="51"/>
      <c r="F3" s="51"/>
      <c r="G3" s="3"/>
      <c r="H3" s="63" t="s">
        <v>8</v>
      </c>
      <c r="I3" s="51" t="s">
        <v>9</v>
      </c>
      <c r="J3" s="51" t="s">
        <v>92</v>
      </c>
      <c r="K3" s="51" t="s">
        <v>104</v>
      </c>
      <c r="L3" s="51"/>
      <c r="M3" s="51"/>
      <c r="N3" s="51"/>
      <c r="O3" s="52">
        <f>J27</f>
        <v>6.9444444444444441E-3</v>
      </c>
      <c r="P3" s="15"/>
    </row>
    <row r="4" spans="1:21" ht="23.25" customHeight="1" x14ac:dyDescent="0.2">
      <c r="A4" s="59"/>
      <c r="B4" s="60"/>
      <c r="C4" s="76" t="s">
        <v>6</v>
      </c>
      <c r="D4" s="77"/>
      <c r="E4" s="77"/>
      <c r="F4" s="77"/>
      <c r="G4" s="78"/>
      <c r="H4" s="63"/>
      <c r="I4" s="51"/>
      <c r="J4" s="51"/>
      <c r="K4" s="51"/>
      <c r="L4" s="51"/>
      <c r="M4" s="51"/>
      <c r="N4" s="51"/>
      <c r="O4" s="52"/>
      <c r="P4" s="15"/>
      <c r="T4" s="40"/>
    </row>
    <row r="5" spans="1:21" ht="28.5" x14ac:dyDescent="0.2">
      <c r="A5" s="61"/>
      <c r="B5" s="62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63"/>
      <c r="I5" s="51"/>
      <c r="J5" s="51"/>
      <c r="K5" s="51"/>
      <c r="L5" s="51"/>
      <c r="M5" s="51"/>
      <c r="N5" s="51"/>
      <c r="O5" s="52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27</v>
      </c>
      <c r="D6" s="3">
        <v>40</v>
      </c>
      <c r="E6" s="3">
        <v>0</v>
      </c>
      <c r="F6" s="3">
        <v>30</v>
      </c>
      <c r="G6" s="3">
        <v>311</v>
      </c>
      <c r="H6" s="32">
        <f t="shared" ref="H6:H26" si="0">SUM(C6:G6)</f>
        <v>408</v>
      </c>
      <c r="I6" s="29">
        <f>+H6/$H$27</f>
        <v>7.2186836518046707E-2</v>
      </c>
      <c r="J6" s="37">
        <v>7.2897603485838755E-3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11</v>
      </c>
      <c r="D7" s="3">
        <v>27</v>
      </c>
      <c r="E7" s="3">
        <v>1</v>
      </c>
      <c r="F7" s="3">
        <v>12</v>
      </c>
      <c r="G7" s="3">
        <v>285</v>
      </c>
      <c r="H7" s="32">
        <f t="shared" si="0"/>
        <v>336</v>
      </c>
      <c r="I7" s="29">
        <f t="shared" ref="I7:I26" si="1">+H7/$H$27</f>
        <v>5.9447983014861996E-2</v>
      </c>
      <c r="J7" s="37">
        <v>7.1459385521885528E-3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9</v>
      </c>
      <c r="D8" s="3">
        <v>14</v>
      </c>
      <c r="E8" s="3">
        <v>0</v>
      </c>
      <c r="F8" s="3">
        <v>6</v>
      </c>
      <c r="G8" s="3">
        <v>155</v>
      </c>
      <c r="H8" s="32">
        <f t="shared" si="0"/>
        <v>184</v>
      </c>
      <c r="I8" s="29">
        <f t="shared" si="1"/>
        <v>3.2554847841472043E-2</v>
      </c>
      <c r="J8" s="37">
        <v>6.0553451178451175E-3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45</v>
      </c>
      <c r="D9" s="3">
        <v>46</v>
      </c>
      <c r="E9" s="3">
        <v>0</v>
      </c>
      <c r="F9" s="3">
        <v>11</v>
      </c>
      <c r="G9" s="3">
        <v>232</v>
      </c>
      <c r="H9" s="32">
        <f t="shared" si="0"/>
        <v>334</v>
      </c>
      <c r="I9" s="29">
        <f t="shared" si="1"/>
        <v>5.9094125973106863E-2</v>
      </c>
      <c r="J9" s="37">
        <v>8.3668091168091173E-3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71</v>
      </c>
      <c r="D10" s="3">
        <v>31</v>
      </c>
      <c r="E10" s="3">
        <v>0</v>
      </c>
      <c r="F10" s="3">
        <v>7</v>
      </c>
      <c r="G10" s="3">
        <v>199</v>
      </c>
      <c r="H10" s="32">
        <f t="shared" si="0"/>
        <v>308</v>
      </c>
      <c r="I10" s="29">
        <f t="shared" si="1"/>
        <v>5.449398443029016E-2</v>
      </c>
      <c r="J10" s="37">
        <v>6.468778229448963E-3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25</v>
      </c>
      <c r="D11" s="3">
        <v>13</v>
      </c>
      <c r="E11" s="3">
        <v>1</v>
      </c>
      <c r="F11" s="3">
        <v>1</v>
      </c>
      <c r="G11" s="3">
        <v>143</v>
      </c>
      <c r="H11" s="32">
        <f t="shared" si="0"/>
        <v>183</v>
      </c>
      <c r="I11" s="29">
        <f t="shared" si="1"/>
        <v>3.237791932059448E-2</v>
      </c>
      <c r="J11" s="37">
        <v>5.1273148148148146E-3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44</v>
      </c>
      <c r="D12" s="3">
        <v>63</v>
      </c>
      <c r="E12" s="3">
        <v>0</v>
      </c>
      <c r="F12" s="3">
        <v>10</v>
      </c>
      <c r="G12" s="3">
        <v>250</v>
      </c>
      <c r="H12" s="32">
        <f t="shared" si="0"/>
        <v>367</v>
      </c>
      <c r="I12" s="29">
        <f t="shared" si="1"/>
        <v>6.4932767162066529E-2</v>
      </c>
      <c r="J12" s="37">
        <v>7.7595899470899446E-3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59</v>
      </c>
      <c r="D13" s="3">
        <v>65</v>
      </c>
      <c r="E13" s="3">
        <v>1</v>
      </c>
      <c r="F13" s="3">
        <v>18</v>
      </c>
      <c r="G13" s="3">
        <v>419</v>
      </c>
      <c r="H13" s="32">
        <f t="shared" si="0"/>
        <v>562</v>
      </c>
      <c r="I13" s="29">
        <f t="shared" si="1"/>
        <v>9.9433828733191787E-2</v>
      </c>
      <c r="J13" s="37">
        <v>7.1083251392985852E-3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11</v>
      </c>
      <c r="D14" s="3">
        <v>30</v>
      </c>
      <c r="E14" s="3">
        <v>0</v>
      </c>
      <c r="F14" s="3">
        <v>14</v>
      </c>
      <c r="G14" s="3">
        <v>268</v>
      </c>
      <c r="H14" s="32">
        <f t="shared" si="0"/>
        <v>323</v>
      </c>
      <c r="I14" s="29">
        <f t="shared" si="1"/>
        <v>5.7147912243453641E-2</v>
      </c>
      <c r="J14" s="37">
        <v>6.2881263616557737E-3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25</v>
      </c>
      <c r="D15" s="3">
        <v>65</v>
      </c>
      <c r="E15" s="3">
        <v>1</v>
      </c>
      <c r="F15" s="3">
        <v>10</v>
      </c>
      <c r="G15" s="3">
        <v>459</v>
      </c>
      <c r="H15" s="32">
        <f t="shared" si="0"/>
        <v>560</v>
      </c>
      <c r="I15" s="29">
        <f t="shared" si="1"/>
        <v>9.9079971691436661E-2</v>
      </c>
      <c r="J15" s="37">
        <v>6.5277777777777773E-3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35</v>
      </c>
      <c r="D16" s="3">
        <v>66</v>
      </c>
      <c r="E16" s="3">
        <v>0</v>
      </c>
      <c r="F16" s="3">
        <v>26</v>
      </c>
      <c r="G16" s="3">
        <v>482</v>
      </c>
      <c r="H16" s="32">
        <f t="shared" si="0"/>
        <v>609</v>
      </c>
      <c r="I16" s="29">
        <f t="shared" si="1"/>
        <v>0.10774946921443737</v>
      </c>
      <c r="J16" s="37">
        <v>7.4018165411173856E-3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7</v>
      </c>
      <c r="D17" s="3">
        <v>13</v>
      </c>
      <c r="E17" s="3">
        <v>0</v>
      </c>
      <c r="F17" s="3">
        <v>7</v>
      </c>
      <c r="G17" s="3">
        <v>109</v>
      </c>
      <c r="H17" s="32">
        <f t="shared" si="0"/>
        <v>136</v>
      </c>
      <c r="I17" s="29">
        <f t="shared" si="1"/>
        <v>2.4062278839348902E-2</v>
      </c>
      <c r="J17" s="37">
        <v>5.5336934156378593E-3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5</v>
      </c>
      <c r="D18" s="3">
        <v>23</v>
      </c>
      <c r="E18" s="3">
        <v>0</v>
      </c>
      <c r="F18" s="3">
        <v>8</v>
      </c>
      <c r="G18" s="3">
        <v>136</v>
      </c>
      <c r="H18" s="32">
        <f t="shared" si="0"/>
        <v>172</v>
      </c>
      <c r="I18" s="29">
        <f t="shared" si="1"/>
        <v>3.0431705590941261E-2</v>
      </c>
      <c r="J18" s="37">
        <v>5.5504115226337435E-3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9</v>
      </c>
      <c r="D19" s="3">
        <v>14</v>
      </c>
      <c r="E19" s="3">
        <v>0</v>
      </c>
      <c r="F19" s="3">
        <v>6</v>
      </c>
      <c r="G19" s="3">
        <v>107</v>
      </c>
      <c r="H19" s="32">
        <f t="shared" si="0"/>
        <v>136</v>
      </c>
      <c r="I19" s="29">
        <f t="shared" si="1"/>
        <v>2.4062278839348902E-2</v>
      </c>
      <c r="J19" s="37">
        <v>3.8473818646232441E-3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5</v>
      </c>
      <c r="D20" s="3">
        <v>7</v>
      </c>
      <c r="E20" s="3">
        <v>0</v>
      </c>
      <c r="F20" s="3">
        <v>1</v>
      </c>
      <c r="G20" s="3">
        <v>85</v>
      </c>
      <c r="H20" s="32">
        <f t="shared" si="0"/>
        <v>98</v>
      </c>
      <c r="I20" s="29">
        <f t="shared" si="1"/>
        <v>1.7338995046001414E-2</v>
      </c>
      <c r="J20" s="37">
        <v>3.5007122507122509E-3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3</v>
      </c>
      <c r="D21" s="3">
        <v>18</v>
      </c>
      <c r="E21" s="3">
        <v>0</v>
      </c>
      <c r="F21" s="3">
        <v>7</v>
      </c>
      <c r="G21" s="3">
        <v>137</v>
      </c>
      <c r="H21" s="32">
        <f t="shared" si="0"/>
        <v>165</v>
      </c>
      <c r="I21" s="29">
        <f t="shared" si="1"/>
        <v>2.9193205944798302E-2</v>
      </c>
      <c r="J21" s="37">
        <v>5.8697702331961584E-3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0</v>
      </c>
      <c r="D22" s="3">
        <v>8</v>
      </c>
      <c r="E22" s="3">
        <v>0</v>
      </c>
      <c r="F22" s="3">
        <v>3</v>
      </c>
      <c r="G22" s="3">
        <v>70</v>
      </c>
      <c r="H22" s="32">
        <f t="shared" si="0"/>
        <v>81</v>
      </c>
      <c r="I22" s="29">
        <f t="shared" si="1"/>
        <v>1.4331210191082803E-2</v>
      </c>
      <c r="J22" s="37">
        <v>6.7476851851851847E-3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26</v>
      </c>
      <c r="D23" s="3">
        <v>19</v>
      </c>
      <c r="E23" s="3">
        <v>0</v>
      </c>
      <c r="F23" s="3">
        <v>7</v>
      </c>
      <c r="G23" s="3">
        <v>184</v>
      </c>
      <c r="H23" s="32">
        <f t="shared" si="0"/>
        <v>236</v>
      </c>
      <c r="I23" s="29">
        <f t="shared" si="1"/>
        <v>4.1755130927105449E-2</v>
      </c>
      <c r="J23" s="37">
        <v>6.6291386083052748E-3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103</v>
      </c>
      <c r="D24" s="3">
        <v>43</v>
      </c>
      <c r="E24" s="3">
        <v>0</v>
      </c>
      <c r="F24" s="3">
        <v>9</v>
      </c>
      <c r="G24" s="3">
        <v>289</v>
      </c>
      <c r="H24" s="32">
        <f t="shared" si="0"/>
        <v>444</v>
      </c>
      <c r="I24" s="29">
        <f t="shared" si="1"/>
        <v>7.8556263269639062E-2</v>
      </c>
      <c r="J24" s="37">
        <v>9.3267746913580276E-3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0</v>
      </c>
      <c r="G25" s="3">
        <v>2</v>
      </c>
      <c r="H25" s="32">
        <f t="shared" si="0"/>
        <v>3</v>
      </c>
      <c r="I25" s="29">
        <f t="shared" si="1"/>
        <v>5.3078556263269638E-4</v>
      </c>
      <c r="J25" s="37">
        <v>0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7</v>
      </c>
      <c r="H26" s="32">
        <f t="shared" si="0"/>
        <v>7</v>
      </c>
      <c r="I26" s="29">
        <f t="shared" si="1"/>
        <v>1.2384996461429583E-3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47" t="s">
        <v>8</v>
      </c>
      <c r="B27" s="48"/>
      <c r="C27" s="42">
        <f>SUM(C6:C26)</f>
        <v>521</v>
      </c>
      <c r="D27" s="42">
        <f t="shared" ref="D27:G27" si="2">SUM(D6:D26)</f>
        <v>605</v>
      </c>
      <c r="E27" s="42">
        <f t="shared" si="2"/>
        <v>4</v>
      </c>
      <c r="F27" s="42">
        <f t="shared" si="2"/>
        <v>193</v>
      </c>
      <c r="G27" s="42">
        <f t="shared" si="2"/>
        <v>4329</v>
      </c>
      <c r="H27" s="54">
        <f>SUM(H6:H26)</f>
        <v>5652</v>
      </c>
      <c r="I27" s="55">
        <f>SUM(I6:I26)</f>
        <v>1</v>
      </c>
      <c r="J27" s="52">
        <v>6.9444444444444441E-3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49" t="s">
        <v>31</v>
      </c>
      <c r="B28" s="50"/>
      <c r="C28" s="29">
        <f>+C27/$H$27</f>
        <v>9.2179759377211609E-2</v>
      </c>
      <c r="D28" s="29">
        <f t="shared" ref="D28:G28" si="3">+D27/$H$27</f>
        <v>0.1070417551309271</v>
      </c>
      <c r="E28" s="29">
        <f t="shared" si="3"/>
        <v>7.0771408351026188E-4</v>
      </c>
      <c r="F28" s="29">
        <f t="shared" si="3"/>
        <v>3.4147204529370132E-2</v>
      </c>
      <c r="G28" s="29">
        <f t="shared" si="3"/>
        <v>0.76592356687898089</v>
      </c>
      <c r="H28" s="63"/>
      <c r="I28" s="55"/>
      <c r="J28" s="52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  <mergeCell ref="A27:B27"/>
    <mergeCell ref="H27:H28"/>
    <mergeCell ref="I27:I28"/>
    <mergeCell ref="J27:J28"/>
    <mergeCell ref="A28:B28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D1" zoomScale="60" zoomScaleNormal="100" zoomScalePageLayoutView="60" workbookViewId="0">
      <selection activeCell="J24" sqref="J24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56" t="s">
        <v>100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48" customHeight="1" x14ac:dyDescent="0.2">
      <c r="A2" s="15"/>
      <c r="B2" s="53" t="s">
        <v>32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24" customHeight="1" x14ac:dyDescent="0.2">
      <c r="A3" s="15"/>
      <c r="B3" s="63" t="s">
        <v>0</v>
      </c>
      <c r="C3" s="63"/>
      <c r="D3" s="51" t="s">
        <v>101</v>
      </c>
      <c r="E3" s="51"/>
      <c r="F3" s="51"/>
      <c r="G3" s="51"/>
      <c r="H3" s="51"/>
      <c r="I3" s="51" t="s">
        <v>35</v>
      </c>
      <c r="J3" s="63" t="s">
        <v>102</v>
      </c>
      <c r="K3" s="63"/>
      <c r="L3" s="63"/>
      <c r="M3" s="63"/>
      <c r="N3" s="51" t="s">
        <v>46</v>
      </c>
      <c r="O3" s="51" t="s">
        <v>47</v>
      </c>
    </row>
    <row r="4" spans="1:15" ht="24" customHeight="1" x14ac:dyDescent="0.2">
      <c r="A4" s="15"/>
      <c r="B4" s="63"/>
      <c r="C4" s="63"/>
      <c r="D4" s="51" t="s">
        <v>33</v>
      </c>
      <c r="E4" s="51"/>
      <c r="F4" s="51"/>
      <c r="G4" s="51"/>
      <c r="H4" s="51" t="s">
        <v>40</v>
      </c>
      <c r="I4" s="51"/>
      <c r="J4" s="51" t="s">
        <v>41</v>
      </c>
      <c r="K4" s="51"/>
      <c r="L4" s="51"/>
      <c r="M4" s="51" t="s">
        <v>40</v>
      </c>
      <c r="N4" s="51"/>
      <c r="O4" s="51"/>
    </row>
    <row r="5" spans="1:15" ht="24" customHeight="1" x14ac:dyDescent="0.2">
      <c r="A5" s="15"/>
      <c r="B5" s="63"/>
      <c r="C5" s="63"/>
      <c r="D5" s="6" t="s">
        <v>36</v>
      </c>
      <c r="E5" s="6" t="s">
        <v>37</v>
      </c>
      <c r="F5" s="6" t="s">
        <v>38</v>
      </c>
      <c r="G5" s="6" t="s">
        <v>39</v>
      </c>
      <c r="H5" s="51"/>
      <c r="I5" s="51"/>
      <c r="J5" s="13" t="s">
        <v>43</v>
      </c>
      <c r="K5" s="6" t="s">
        <v>44</v>
      </c>
      <c r="L5" s="6" t="s">
        <v>45</v>
      </c>
      <c r="M5" s="51"/>
      <c r="N5" s="51"/>
      <c r="O5" s="51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12</v>
      </c>
      <c r="E6" s="3">
        <v>0</v>
      </c>
      <c r="F6" s="3">
        <v>0</v>
      </c>
      <c r="G6" s="3">
        <v>0</v>
      </c>
      <c r="H6" s="3">
        <f t="shared" ref="H6:H26" si="0">SUM(D6:G6)</f>
        <v>12</v>
      </c>
      <c r="I6" s="3">
        <v>3</v>
      </c>
      <c r="J6" s="4">
        <v>7</v>
      </c>
      <c r="K6" s="4">
        <v>5</v>
      </c>
      <c r="L6" s="4">
        <v>0</v>
      </c>
      <c r="M6" s="4">
        <f>SUM(J6:L6)</f>
        <v>12</v>
      </c>
      <c r="N6" s="4">
        <f>SUM(H6,I6,M6)</f>
        <v>27</v>
      </c>
      <c r="O6" s="29">
        <f>N6/$N$27</f>
        <v>5.1823416506717852E-2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</v>
      </c>
      <c r="E7" s="3">
        <v>0</v>
      </c>
      <c r="F7" s="3">
        <v>0</v>
      </c>
      <c r="G7" s="3">
        <v>0</v>
      </c>
      <c r="H7" s="3">
        <f t="shared" si="0"/>
        <v>2</v>
      </c>
      <c r="I7" s="3">
        <v>2</v>
      </c>
      <c r="J7" s="4">
        <v>1</v>
      </c>
      <c r="K7" s="4">
        <v>3</v>
      </c>
      <c r="L7" s="4">
        <v>3</v>
      </c>
      <c r="M7" s="4">
        <f t="shared" ref="M7:M26" si="1">SUM(J7:L7)</f>
        <v>7</v>
      </c>
      <c r="N7" s="4">
        <f t="shared" ref="N7:N26" si="2">SUM(H7,I7,M7)</f>
        <v>11</v>
      </c>
      <c r="O7" s="29">
        <f t="shared" ref="O7:O26" si="3">N7/$N$27</f>
        <v>2.1113243761996161E-2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2</v>
      </c>
      <c r="E8" s="3">
        <v>0</v>
      </c>
      <c r="F8" s="3">
        <v>0</v>
      </c>
      <c r="G8" s="3">
        <v>0</v>
      </c>
      <c r="H8" s="3">
        <f t="shared" si="0"/>
        <v>2</v>
      </c>
      <c r="I8" s="3">
        <v>0</v>
      </c>
      <c r="J8" s="4">
        <v>3</v>
      </c>
      <c r="K8" s="4">
        <v>4</v>
      </c>
      <c r="L8" s="4">
        <v>0</v>
      </c>
      <c r="M8" s="4">
        <f t="shared" si="1"/>
        <v>7</v>
      </c>
      <c r="N8" s="4">
        <f t="shared" si="2"/>
        <v>9</v>
      </c>
      <c r="O8" s="29">
        <f t="shared" si="3"/>
        <v>1.7274472168905951E-2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7</v>
      </c>
      <c r="E9" s="3">
        <v>0</v>
      </c>
      <c r="F9" s="3">
        <v>0</v>
      </c>
      <c r="G9" s="3">
        <v>0</v>
      </c>
      <c r="H9" s="3">
        <f t="shared" si="0"/>
        <v>7</v>
      </c>
      <c r="I9" s="3">
        <v>1</v>
      </c>
      <c r="J9" s="4">
        <v>13</v>
      </c>
      <c r="K9" s="4">
        <v>20</v>
      </c>
      <c r="L9" s="4">
        <v>4</v>
      </c>
      <c r="M9" s="4">
        <f>SUM(J9:L9)</f>
        <v>37</v>
      </c>
      <c r="N9" s="4">
        <f t="shared" si="2"/>
        <v>45</v>
      </c>
      <c r="O9" s="29">
        <f t="shared" si="3"/>
        <v>8.6372360844529747E-2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3</v>
      </c>
      <c r="E10" s="3">
        <v>0</v>
      </c>
      <c r="F10" s="3">
        <v>0</v>
      </c>
      <c r="G10" s="3">
        <v>0</v>
      </c>
      <c r="H10" s="3">
        <f t="shared" si="0"/>
        <v>3</v>
      </c>
      <c r="I10" s="3">
        <v>0</v>
      </c>
      <c r="J10" s="4">
        <v>45</v>
      </c>
      <c r="K10" s="4">
        <v>14</v>
      </c>
      <c r="L10" s="4">
        <v>9</v>
      </c>
      <c r="M10" s="4">
        <f t="shared" si="1"/>
        <v>68</v>
      </c>
      <c r="N10" s="4">
        <f t="shared" si="2"/>
        <v>71</v>
      </c>
      <c r="O10" s="29">
        <f t="shared" si="3"/>
        <v>0.1362763915547025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6</v>
      </c>
      <c r="E11" s="3">
        <v>0</v>
      </c>
      <c r="F11" s="3">
        <v>0</v>
      </c>
      <c r="G11" s="3">
        <v>0</v>
      </c>
      <c r="H11" s="3">
        <f t="shared" si="0"/>
        <v>6</v>
      </c>
      <c r="I11" s="3">
        <v>1</v>
      </c>
      <c r="J11" s="4">
        <v>17</v>
      </c>
      <c r="K11" s="4">
        <v>0</v>
      </c>
      <c r="L11" s="4">
        <v>1</v>
      </c>
      <c r="M11" s="4">
        <f t="shared" si="1"/>
        <v>18</v>
      </c>
      <c r="N11" s="4">
        <f t="shared" si="2"/>
        <v>25</v>
      </c>
      <c r="O11" s="29">
        <f t="shared" si="3"/>
        <v>4.7984644913627639E-2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14</v>
      </c>
      <c r="E12" s="3">
        <v>0</v>
      </c>
      <c r="F12" s="3">
        <v>0</v>
      </c>
      <c r="G12" s="3">
        <v>0</v>
      </c>
      <c r="H12" s="3">
        <f t="shared" si="0"/>
        <v>14</v>
      </c>
      <c r="I12" s="3">
        <v>4</v>
      </c>
      <c r="J12" s="4">
        <v>26</v>
      </c>
      <c r="K12" s="4">
        <v>0</v>
      </c>
      <c r="L12" s="4">
        <v>0</v>
      </c>
      <c r="M12" s="4">
        <f t="shared" si="1"/>
        <v>26</v>
      </c>
      <c r="N12" s="4">
        <f t="shared" si="2"/>
        <v>44</v>
      </c>
      <c r="O12" s="29">
        <f t="shared" si="3"/>
        <v>8.4452975047984644E-2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24</v>
      </c>
      <c r="E13" s="3">
        <v>0</v>
      </c>
      <c r="F13" s="3">
        <v>0</v>
      </c>
      <c r="G13" s="3">
        <v>0</v>
      </c>
      <c r="H13" s="3">
        <f t="shared" si="0"/>
        <v>24</v>
      </c>
      <c r="I13" s="3">
        <v>5</v>
      </c>
      <c r="J13" s="4">
        <v>28</v>
      </c>
      <c r="K13" s="4">
        <v>0</v>
      </c>
      <c r="L13" s="4">
        <v>2</v>
      </c>
      <c r="M13" s="4">
        <f t="shared" si="1"/>
        <v>30</v>
      </c>
      <c r="N13" s="4">
        <f t="shared" si="2"/>
        <v>59</v>
      </c>
      <c r="O13" s="29">
        <f t="shared" si="3"/>
        <v>0.11324376199616124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</v>
      </c>
      <c r="E14" s="3">
        <v>0</v>
      </c>
      <c r="F14" s="3">
        <v>0</v>
      </c>
      <c r="G14" s="3">
        <v>0</v>
      </c>
      <c r="H14" s="3">
        <f t="shared" si="0"/>
        <v>3</v>
      </c>
      <c r="I14" s="3">
        <v>4</v>
      </c>
      <c r="J14" s="4">
        <v>4</v>
      </c>
      <c r="K14" s="4">
        <v>0</v>
      </c>
      <c r="L14" s="4">
        <v>0</v>
      </c>
      <c r="M14" s="4">
        <f t="shared" si="1"/>
        <v>4</v>
      </c>
      <c r="N14" s="4">
        <f t="shared" si="2"/>
        <v>11</v>
      </c>
      <c r="O14" s="29">
        <f t="shared" si="3"/>
        <v>2.1113243761996161E-2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9</v>
      </c>
      <c r="E15" s="3">
        <v>0</v>
      </c>
      <c r="F15" s="3">
        <v>0</v>
      </c>
      <c r="G15" s="3">
        <v>0</v>
      </c>
      <c r="H15" s="3">
        <f t="shared" si="0"/>
        <v>9</v>
      </c>
      <c r="I15" s="3">
        <v>7</v>
      </c>
      <c r="J15" s="4">
        <v>8</v>
      </c>
      <c r="K15" s="4">
        <v>1</v>
      </c>
      <c r="L15" s="4">
        <v>0</v>
      </c>
      <c r="M15" s="4">
        <f t="shared" si="1"/>
        <v>9</v>
      </c>
      <c r="N15" s="4">
        <f t="shared" si="2"/>
        <v>25</v>
      </c>
      <c r="O15" s="29">
        <f t="shared" si="3"/>
        <v>4.7984644913627639E-2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18</v>
      </c>
      <c r="E16" s="3">
        <v>0</v>
      </c>
      <c r="F16" s="3">
        <v>0</v>
      </c>
      <c r="G16" s="3">
        <v>0</v>
      </c>
      <c r="H16" s="3">
        <f t="shared" si="0"/>
        <v>18</v>
      </c>
      <c r="I16" s="3">
        <v>8</v>
      </c>
      <c r="J16" s="4">
        <v>7</v>
      </c>
      <c r="K16" s="4">
        <v>2</v>
      </c>
      <c r="L16" s="4">
        <v>0</v>
      </c>
      <c r="M16" s="4">
        <f t="shared" si="1"/>
        <v>9</v>
      </c>
      <c r="N16" s="4">
        <f t="shared" si="2"/>
        <v>35</v>
      </c>
      <c r="O16" s="29">
        <f t="shared" si="3"/>
        <v>6.71785028790787E-2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5</v>
      </c>
      <c r="E17" s="3">
        <v>0</v>
      </c>
      <c r="F17" s="3">
        <v>0</v>
      </c>
      <c r="G17" s="3">
        <v>0</v>
      </c>
      <c r="H17" s="3">
        <f t="shared" si="0"/>
        <v>5</v>
      </c>
      <c r="I17" s="3">
        <v>2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2"/>
        <v>7</v>
      </c>
      <c r="O17" s="29">
        <f t="shared" si="3"/>
        <v>1.3435700575815739E-2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2</v>
      </c>
      <c r="E18" s="3">
        <v>0</v>
      </c>
      <c r="F18" s="3">
        <v>0</v>
      </c>
      <c r="G18" s="3">
        <v>0</v>
      </c>
      <c r="H18" s="3">
        <f t="shared" si="0"/>
        <v>2</v>
      </c>
      <c r="I18" s="3">
        <v>3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2"/>
        <v>5</v>
      </c>
      <c r="O18" s="29">
        <f t="shared" si="3"/>
        <v>9.5969289827255271E-3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8</v>
      </c>
      <c r="E19" s="3">
        <v>0</v>
      </c>
      <c r="F19" s="3">
        <v>0</v>
      </c>
      <c r="G19" s="3">
        <v>0</v>
      </c>
      <c r="H19" s="3">
        <f t="shared" si="0"/>
        <v>8</v>
      </c>
      <c r="I19" s="3">
        <v>1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2"/>
        <v>9</v>
      </c>
      <c r="O19" s="29">
        <f t="shared" si="3"/>
        <v>1.7274472168905951E-2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4</v>
      </c>
      <c r="E20" s="3">
        <v>0</v>
      </c>
      <c r="F20" s="3">
        <v>0</v>
      </c>
      <c r="G20" s="3">
        <v>0</v>
      </c>
      <c r="H20" s="3">
        <f t="shared" si="0"/>
        <v>4</v>
      </c>
      <c r="I20" s="3">
        <v>1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2"/>
        <v>5</v>
      </c>
      <c r="O20" s="29">
        <f t="shared" si="3"/>
        <v>9.5969289827255271E-3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2</v>
      </c>
      <c r="E21" s="3">
        <v>0</v>
      </c>
      <c r="F21" s="3">
        <v>0</v>
      </c>
      <c r="G21" s="3">
        <v>0</v>
      </c>
      <c r="H21" s="3">
        <f t="shared" si="0"/>
        <v>2</v>
      </c>
      <c r="I21" s="3">
        <v>0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2"/>
        <v>3</v>
      </c>
      <c r="O21" s="29">
        <f t="shared" si="3"/>
        <v>5.7581573896353169E-3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6</v>
      </c>
      <c r="E23" s="3">
        <v>0</v>
      </c>
      <c r="F23" s="3">
        <v>0</v>
      </c>
      <c r="G23" s="3">
        <v>0</v>
      </c>
      <c r="H23" s="3">
        <f t="shared" si="0"/>
        <v>6</v>
      </c>
      <c r="I23" s="3">
        <v>1</v>
      </c>
      <c r="J23" s="4">
        <v>17</v>
      </c>
      <c r="K23" s="4">
        <v>2</v>
      </c>
      <c r="L23" s="4">
        <v>0</v>
      </c>
      <c r="M23" s="4">
        <f t="shared" si="1"/>
        <v>19</v>
      </c>
      <c r="N23" s="4">
        <f t="shared" si="2"/>
        <v>26</v>
      </c>
      <c r="O23" s="29">
        <f t="shared" si="3"/>
        <v>4.9904030710172742E-2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8</v>
      </c>
      <c r="E24" s="3">
        <v>0</v>
      </c>
      <c r="F24" s="3">
        <v>0</v>
      </c>
      <c r="G24" s="3">
        <v>0</v>
      </c>
      <c r="H24" s="3">
        <f t="shared" si="0"/>
        <v>8</v>
      </c>
      <c r="I24" s="3">
        <v>0</v>
      </c>
      <c r="J24" s="4">
        <v>84</v>
      </c>
      <c r="K24" s="4">
        <v>6</v>
      </c>
      <c r="L24" s="4">
        <v>5</v>
      </c>
      <c r="M24" s="4">
        <f t="shared" si="1"/>
        <v>95</v>
      </c>
      <c r="N24" s="4">
        <f t="shared" si="2"/>
        <v>103</v>
      </c>
      <c r="O24" s="29">
        <f t="shared" si="3"/>
        <v>0.19769673704414586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2"/>
        <v>1</v>
      </c>
      <c r="O25" s="29">
        <f t="shared" si="3"/>
        <v>1.9193857965451055E-3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2"/>
        <v>0</v>
      </c>
      <c r="O26" s="29">
        <f t="shared" si="3"/>
        <v>0</v>
      </c>
    </row>
    <row r="27" spans="1:15" s="5" customFormat="1" ht="20.25" customHeight="1" x14ac:dyDescent="0.2">
      <c r="A27" s="15"/>
      <c r="B27" s="47" t="s">
        <v>8</v>
      </c>
      <c r="C27" s="48"/>
      <c r="D27" s="43">
        <f>SUM(D6:D26)</f>
        <v>135</v>
      </c>
      <c r="E27" s="43">
        <f>SUM(E6:E26)</f>
        <v>0</v>
      </c>
      <c r="F27" s="43">
        <f t="shared" ref="F27:G27" si="4">SUM(F6:F26)</f>
        <v>0</v>
      </c>
      <c r="G27" s="43">
        <f t="shared" si="4"/>
        <v>0</v>
      </c>
      <c r="H27" s="79">
        <f>SUM(H6:H26)</f>
        <v>135</v>
      </c>
      <c r="I27" s="79">
        <f>SUM(I6:I26)</f>
        <v>43</v>
      </c>
      <c r="J27" s="41">
        <f>SUM(J6:J26)</f>
        <v>261</v>
      </c>
      <c r="K27" s="41">
        <f t="shared" ref="K27:L27" si="5">SUM(K6:K26)</f>
        <v>57</v>
      </c>
      <c r="L27" s="41">
        <f t="shared" si="5"/>
        <v>25</v>
      </c>
      <c r="M27" s="54">
        <f>SUM(M6:M26)</f>
        <v>343</v>
      </c>
      <c r="N27" s="54">
        <f>SUM(N6:N26)</f>
        <v>521</v>
      </c>
      <c r="O27" s="64">
        <f>SUM(O6:O26)</f>
        <v>1.0000000000000002</v>
      </c>
    </row>
    <row r="28" spans="1:15" ht="30.75" customHeight="1" x14ac:dyDescent="0.2">
      <c r="A28" s="15"/>
      <c r="B28" s="49" t="s">
        <v>31</v>
      </c>
      <c r="C28" s="5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79"/>
      <c r="I28" s="79"/>
      <c r="J28" s="29">
        <f>+J27/$M$27</f>
        <v>0.76093294460641403</v>
      </c>
      <c r="K28" s="29">
        <f t="shared" ref="K28:L28" si="7">+K27/$M$27</f>
        <v>0.16618075801749271</v>
      </c>
      <c r="L28" s="29">
        <f t="shared" si="7"/>
        <v>7.2886297376093298E-2</v>
      </c>
      <c r="M28" s="54"/>
      <c r="N28" s="54"/>
      <c r="O28" s="6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  <mergeCell ref="N27:N28"/>
    <mergeCell ref="O27:O28"/>
    <mergeCell ref="B28:C28"/>
    <mergeCell ref="J4:L4"/>
    <mergeCell ref="M4:M5"/>
    <mergeCell ref="B27:C27"/>
    <mergeCell ref="H27:H28"/>
    <mergeCell ref="I27:I28"/>
    <mergeCell ref="M27:M28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69" t="s">
        <v>105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48" customHeight="1" x14ac:dyDescent="0.2">
      <c r="A2" s="66" t="s">
        <v>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22" ht="24" customHeight="1" x14ac:dyDescent="0.2">
      <c r="A3" s="57" t="s">
        <v>49</v>
      </c>
      <c r="B3" s="58"/>
      <c r="C3" s="51" t="s">
        <v>7</v>
      </c>
      <c r="D3" s="51"/>
      <c r="E3" s="51"/>
      <c r="F3" s="51"/>
      <c r="G3" s="73" t="s">
        <v>5</v>
      </c>
      <c r="H3" s="63" t="s">
        <v>8</v>
      </c>
      <c r="I3" s="51" t="s">
        <v>9</v>
      </c>
      <c r="J3" s="51" t="s">
        <v>93</v>
      </c>
      <c r="K3" s="51" t="s">
        <v>104</v>
      </c>
      <c r="L3" s="51"/>
      <c r="M3" s="51"/>
      <c r="N3" s="51"/>
      <c r="O3" s="52">
        <f>J23</f>
        <v>6.9444444444444441E-3</v>
      </c>
    </row>
    <row r="4" spans="1:22" ht="24" customHeight="1" x14ac:dyDescent="0.2">
      <c r="A4" s="59"/>
      <c r="B4" s="60"/>
      <c r="C4" s="49" t="s">
        <v>6</v>
      </c>
      <c r="D4" s="72"/>
      <c r="E4" s="72"/>
      <c r="F4" s="50"/>
      <c r="G4" s="74"/>
      <c r="H4" s="63"/>
      <c r="I4" s="51"/>
      <c r="J4" s="51"/>
      <c r="K4" s="51"/>
      <c r="L4" s="51"/>
      <c r="M4" s="51"/>
      <c r="N4" s="51"/>
      <c r="O4" s="52"/>
    </row>
    <row r="5" spans="1:22" ht="24" customHeight="1" x14ac:dyDescent="0.2">
      <c r="A5" s="61"/>
      <c r="B5" s="62"/>
      <c r="C5" s="6" t="s">
        <v>1</v>
      </c>
      <c r="D5" s="6" t="s">
        <v>2</v>
      </c>
      <c r="E5" s="6" t="s">
        <v>3</v>
      </c>
      <c r="F5" s="6" t="s">
        <v>4</v>
      </c>
      <c r="G5" s="75"/>
      <c r="H5" s="63"/>
      <c r="I5" s="51"/>
      <c r="J5" s="51"/>
      <c r="K5" s="51"/>
      <c r="L5" s="51"/>
      <c r="M5" s="51"/>
      <c r="N5" s="51"/>
      <c r="O5" s="52"/>
    </row>
    <row r="6" spans="1:22" s="5" customFormat="1" ht="20.25" customHeight="1" x14ac:dyDescent="0.2">
      <c r="A6" s="18" t="s">
        <v>50</v>
      </c>
      <c r="B6" s="19" t="s">
        <v>67</v>
      </c>
      <c r="C6" s="3">
        <v>20</v>
      </c>
      <c r="D6" s="3">
        <v>45</v>
      </c>
      <c r="E6" s="3">
        <v>1</v>
      </c>
      <c r="F6" s="3">
        <v>25</v>
      </c>
      <c r="G6" s="3">
        <v>371</v>
      </c>
      <c r="H6" s="4">
        <f>SUM(C6:G6)</f>
        <v>462</v>
      </c>
      <c r="I6" s="29">
        <f>H6/$H$23</f>
        <v>8.174097664543524E-2</v>
      </c>
      <c r="J6" s="37">
        <v>6.3444275067750695E-3</v>
      </c>
      <c r="K6" s="15"/>
      <c r="L6" s="15"/>
      <c r="M6" s="15"/>
      <c r="N6" s="15"/>
      <c r="O6" s="20"/>
      <c r="P6" s="2"/>
      <c r="Q6" s="39"/>
      <c r="R6" s="45"/>
      <c r="S6" s="45"/>
      <c r="T6" s="45"/>
      <c r="U6" s="45"/>
      <c r="V6" s="45"/>
    </row>
    <row r="7" spans="1:22" s="5" customFormat="1" ht="20.25" customHeight="1" x14ac:dyDescent="0.2">
      <c r="A7" s="18" t="s">
        <v>51</v>
      </c>
      <c r="B7" s="19" t="s">
        <v>68</v>
      </c>
      <c r="C7" s="3">
        <v>18</v>
      </c>
      <c r="D7" s="3">
        <v>29</v>
      </c>
      <c r="E7" s="3">
        <v>0</v>
      </c>
      <c r="F7" s="3">
        <v>14</v>
      </c>
      <c r="G7" s="3">
        <v>230</v>
      </c>
      <c r="H7" s="4">
        <f t="shared" ref="H7:H22" si="0">SUM(C7:G7)</f>
        <v>291</v>
      </c>
      <c r="I7" s="29">
        <f t="shared" ref="I7:I22" si="1">H7/$H$23</f>
        <v>5.1486199575371552E-2</v>
      </c>
      <c r="J7" s="37">
        <v>4.7110542560103962E-3</v>
      </c>
      <c r="K7" s="15"/>
      <c r="L7" s="15"/>
      <c r="M7" s="15"/>
      <c r="N7" s="15"/>
      <c r="O7" s="21"/>
      <c r="P7" s="2"/>
      <c r="Q7" s="39"/>
      <c r="R7" s="45"/>
      <c r="S7" s="45"/>
      <c r="T7" s="45"/>
      <c r="U7" s="45"/>
      <c r="V7" s="45"/>
    </row>
    <row r="8" spans="1:22" s="5" customFormat="1" ht="20.25" customHeight="1" x14ac:dyDescent="0.2">
      <c r="A8" s="18" t="s">
        <v>52</v>
      </c>
      <c r="B8" s="19" t="s">
        <v>69</v>
      </c>
      <c r="C8" s="3">
        <v>22</v>
      </c>
      <c r="D8" s="3">
        <v>25</v>
      </c>
      <c r="E8" s="3">
        <v>0</v>
      </c>
      <c r="F8" s="3">
        <v>13</v>
      </c>
      <c r="G8" s="3">
        <v>267</v>
      </c>
      <c r="H8" s="4">
        <f t="shared" si="0"/>
        <v>327</v>
      </c>
      <c r="I8" s="29">
        <f t="shared" si="1"/>
        <v>5.7855626326963908E-2</v>
      </c>
      <c r="J8" s="37">
        <v>6.4696712018140583E-3</v>
      </c>
      <c r="K8" s="15"/>
      <c r="L8" s="15"/>
      <c r="M8" s="15"/>
      <c r="N8" s="15"/>
      <c r="O8" s="21"/>
      <c r="P8" s="2"/>
      <c r="Q8" s="39"/>
      <c r="R8" s="45"/>
      <c r="S8" s="45"/>
      <c r="T8" s="45"/>
      <c r="U8" s="45"/>
      <c r="V8" s="45"/>
    </row>
    <row r="9" spans="1:22" s="5" customFormat="1" ht="20.25" customHeight="1" x14ac:dyDescent="0.2">
      <c r="A9" s="18" t="s">
        <v>53</v>
      </c>
      <c r="B9" s="19" t="s">
        <v>25</v>
      </c>
      <c r="C9" s="3">
        <v>4</v>
      </c>
      <c r="D9" s="3">
        <v>32</v>
      </c>
      <c r="E9" s="3">
        <v>0</v>
      </c>
      <c r="F9" s="3">
        <v>18</v>
      </c>
      <c r="G9" s="3">
        <v>282</v>
      </c>
      <c r="H9" s="4">
        <f t="shared" si="0"/>
        <v>336</v>
      </c>
      <c r="I9" s="29">
        <f t="shared" si="1"/>
        <v>5.9447983014861996E-2</v>
      </c>
      <c r="J9" s="37">
        <v>5.7467503561253542E-3</v>
      </c>
      <c r="K9" s="15"/>
      <c r="L9" s="15"/>
      <c r="M9" s="15"/>
      <c r="N9" s="15"/>
      <c r="O9" s="21"/>
      <c r="P9" s="2"/>
      <c r="Q9" s="39"/>
      <c r="R9" s="45"/>
      <c r="S9" s="45"/>
      <c r="T9" s="45"/>
      <c r="U9" s="45"/>
      <c r="V9" s="45"/>
    </row>
    <row r="10" spans="1:22" s="5" customFormat="1" ht="20.25" customHeight="1" x14ac:dyDescent="0.2">
      <c r="A10" s="18" t="s">
        <v>54</v>
      </c>
      <c r="B10" s="19" t="s">
        <v>18</v>
      </c>
      <c r="C10" s="3">
        <v>69</v>
      </c>
      <c r="D10" s="3">
        <v>65</v>
      </c>
      <c r="E10" s="3">
        <v>1</v>
      </c>
      <c r="F10" s="3">
        <v>15</v>
      </c>
      <c r="G10" s="3">
        <v>416</v>
      </c>
      <c r="H10" s="4">
        <f t="shared" si="0"/>
        <v>566</v>
      </c>
      <c r="I10" s="29">
        <f t="shared" si="1"/>
        <v>0.10014154281670205</v>
      </c>
      <c r="J10" s="37">
        <v>7.1179503367003322E-3</v>
      </c>
      <c r="K10" s="15"/>
      <c r="L10" s="15"/>
      <c r="M10" s="15"/>
      <c r="N10" s="15"/>
      <c r="O10" s="21"/>
      <c r="P10" s="2"/>
      <c r="Q10" s="39"/>
      <c r="R10" s="45"/>
      <c r="S10" s="45"/>
      <c r="T10" s="45"/>
      <c r="U10" s="45"/>
      <c r="V10" s="45"/>
    </row>
    <row r="11" spans="1:22" s="5" customFormat="1" ht="20.25" customHeight="1" x14ac:dyDescent="0.2">
      <c r="A11" s="18" t="s">
        <v>55</v>
      </c>
      <c r="B11" s="19" t="s">
        <v>19</v>
      </c>
      <c r="C11" s="3">
        <v>13</v>
      </c>
      <c r="D11" s="3">
        <v>23</v>
      </c>
      <c r="E11" s="3">
        <v>0</v>
      </c>
      <c r="F11" s="3">
        <v>6</v>
      </c>
      <c r="G11" s="3">
        <v>226</v>
      </c>
      <c r="H11" s="4">
        <f t="shared" si="0"/>
        <v>268</v>
      </c>
      <c r="I11" s="29">
        <f t="shared" si="1"/>
        <v>4.7416843595187545E-2</v>
      </c>
      <c r="J11" s="37">
        <v>7.2317188983855663E-3</v>
      </c>
      <c r="K11" s="15"/>
      <c r="L11" s="15"/>
      <c r="M11" s="15"/>
      <c r="N11" s="15"/>
      <c r="O11" s="21"/>
      <c r="P11" s="2"/>
      <c r="Q11" s="39"/>
      <c r="R11" s="45"/>
      <c r="S11" s="45"/>
      <c r="T11" s="45"/>
      <c r="U11" s="45"/>
      <c r="V11" s="45"/>
    </row>
    <row r="12" spans="1:22" s="5" customFormat="1" ht="20.25" customHeight="1" x14ac:dyDescent="0.2">
      <c r="A12" s="18" t="s">
        <v>56</v>
      </c>
      <c r="B12" s="19" t="s">
        <v>70</v>
      </c>
      <c r="C12" s="3">
        <v>11</v>
      </c>
      <c r="D12" s="3">
        <v>26</v>
      </c>
      <c r="E12" s="3">
        <v>1</v>
      </c>
      <c r="F12" s="3">
        <v>8</v>
      </c>
      <c r="G12" s="3">
        <v>315</v>
      </c>
      <c r="H12" s="4">
        <f t="shared" si="0"/>
        <v>361</v>
      </c>
      <c r="I12" s="29">
        <f t="shared" si="1"/>
        <v>6.3871196036801137E-2</v>
      </c>
      <c r="J12" s="37">
        <v>7.4335748792270541E-3</v>
      </c>
      <c r="K12" s="15"/>
      <c r="L12" s="15"/>
      <c r="M12" s="15"/>
      <c r="N12" s="15"/>
      <c r="O12" s="21"/>
      <c r="P12" s="2"/>
      <c r="Q12" s="39"/>
      <c r="R12" s="45"/>
      <c r="S12" s="45"/>
      <c r="T12" s="45"/>
      <c r="U12" s="45"/>
      <c r="V12" s="45"/>
    </row>
    <row r="13" spans="1:22" s="5" customFormat="1" ht="20.25" customHeight="1" x14ac:dyDescent="0.2">
      <c r="A13" s="18" t="s">
        <v>57</v>
      </c>
      <c r="B13" s="19" t="s">
        <v>17</v>
      </c>
      <c r="C13" s="3">
        <v>35</v>
      </c>
      <c r="D13" s="3">
        <v>56</v>
      </c>
      <c r="E13" s="3">
        <v>0</v>
      </c>
      <c r="F13" s="3">
        <v>8</v>
      </c>
      <c r="G13" s="3">
        <v>207</v>
      </c>
      <c r="H13" s="4">
        <f t="shared" si="0"/>
        <v>306</v>
      </c>
      <c r="I13" s="29">
        <f t="shared" si="1"/>
        <v>5.4140127388535034E-2</v>
      </c>
      <c r="J13" s="37">
        <v>7.7963842006563509E-3</v>
      </c>
      <c r="K13" s="15"/>
      <c r="L13" s="15"/>
      <c r="M13" s="15"/>
      <c r="N13" s="15"/>
      <c r="O13" s="21"/>
      <c r="P13" s="2"/>
      <c r="Q13" s="39"/>
      <c r="R13" s="45"/>
      <c r="S13" s="45"/>
      <c r="T13" s="45"/>
      <c r="U13" s="45"/>
      <c r="V13" s="45"/>
    </row>
    <row r="14" spans="1:22" s="5" customFormat="1" ht="20.25" customHeight="1" x14ac:dyDescent="0.2">
      <c r="A14" s="18" t="s">
        <v>58</v>
      </c>
      <c r="B14" s="19" t="s">
        <v>71</v>
      </c>
      <c r="C14" s="3">
        <v>50</v>
      </c>
      <c r="D14" s="3">
        <v>45</v>
      </c>
      <c r="E14" s="3">
        <v>0</v>
      </c>
      <c r="F14" s="3">
        <v>7</v>
      </c>
      <c r="G14" s="3">
        <v>214</v>
      </c>
      <c r="H14" s="4">
        <f t="shared" si="0"/>
        <v>316</v>
      </c>
      <c r="I14" s="29">
        <f t="shared" si="1"/>
        <v>5.5909412597310686E-2</v>
      </c>
      <c r="J14" s="37">
        <v>8.2445987654320967E-3</v>
      </c>
      <c r="K14" s="15"/>
      <c r="L14" s="15"/>
      <c r="M14" s="15"/>
      <c r="N14" s="15"/>
      <c r="O14" s="21"/>
      <c r="P14" s="2"/>
      <c r="Q14" s="39"/>
      <c r="R14" s="45"/>
      <c r="S14" s="45"/>
      <c r="T14" s="45"/>
      <c r="U14" s="45"/>
      <c r="V14" s="45"/>
    </row>
    <row r="15" spans="1:22" s="5" customFormat="1" ht="20.25" customHeight="1" x14ac:dyDescent="0.2">
      <c r="A15" s="18" t="s">
        <v>59</v>
      </c>
      <c r="B15" s="19" t="s">
        <v>72</v>
      </c>
      <c r="C15" s="3">
        <v>70</v>
      </c>
      <c r="D15" s="3">
        <v>30</v>
      </c>
      <c r="E15" s="3">
        <v>0</v>
      </c>
      <c r="F15" s="3">
        <v>7</v>
      </c>
      <c r="G15" s="3">
        <v>188</v>
      </c>
      <c r="H15" s="4">
        <f t="shared" si="0"/>
        <v>295</v>
      </c>
      <c r="I15" s="29">
        <f t="shared" si="1"/>
        <v>5.2193913658881812E-2</v>
      </c>
      <c r="J15" s="37">
        <v>6.0422312556458902E-3</v>
      </c>
      <c r="K15" s="15"/>
      <c r="L15" s="15"/>
      <c r="M15" s="15"/>
      <c r="N15" s="15"/>
      <c r="O15" s="21"/>
      <c r="P15" s="2"/>
      <c r="Q15" s="39"/>
      <c r="R15" s="45"/>
      <c r="S15" s="45"/>
      <c r="T15" s="45"/>
      <c r="U15" s="45"/>
      <c r="V15" s="45"/>
    </row>
    <row r="16" spans="1:22" s="5" customFormat="1" ht="20.25" customHeight="1" x14ac:dyDescent="0.2">
      <c r="A16" s="18" t="s">
        <v>60</v>
      </c>
      <c r="B16" s="19" t="s">
        <v>26</v>
      </c>
      <c r="C16" s="3">
        <v>91</v>
      </c>
      <c r="D16" s="3">
        <v>44</v>
      </c>
      <c r="E16" s="3">
        <v>0</v>
      </c>
      <c r="F16" s="3">
        <v>8</v>
      </c>
      <c r="G16" s="3">
        <v>273</v>
      </c>
      <c r="H16" s="4">
        <f t="shared" si="0"/>
        <v>416</v>
      </c>
      <c r="I16" s="29">
        <f t="shared" si="1"/>
        <v>7.360226468506724E-2</v>
      </c>
      <c r="J16" s="37">
        <v>8.9096487360376259E-3</v>
      </c>
      <c r="K16" s="15"/>
      <c r="L16" s="15"/>
      <c r="M16" s="15"/>
      <c r="N16" s="15"/>
      <c r="O16" s="21"/>
      <c r="P16" s="2"/>
      <c r="Q16" s="39"/>
      <c r="R16" s="45"/>
      <c r="S16" s="45"/>
      <c r="T16" s="45"/>
      <c r="U16" s="45"/>
      <c r="V16" s="45"/>
    </row>
    <row r="17" spans="1:22" s="5" customFormat="1" ht="20.25" customHeight="1" x14ac:dyDescent="0.2">
      <c r="A17" s="18" t="s">
        <v>61</v>
      </c>
      <c r="B17" s="19" t="s">
        <v>21</v>
      </c>
      <c r="C17" s="3">
        <v>16</v>
      </c>
      <c r="D17" s="3">
        <v>38</v>
      </c>
      <c r="E17" s="3">
        <v>0</v>
      </c>
      <c r="F17" s="3">
        <v>9</v>
      </c>
      <c r="G17" s="3">
        <v>211</v>
      </c>
      <c r="H17" s="4">
        <f t="shared" si="0"/>
        <v>274</v>
      </c>
      <c r="I17" s="29">
        <f t="shared" si="1"/>
        <v>4.8478414720452938E-2</v>
      </c>
      <c r="J17" s="37">
        <v>7.3360339506172824E-3</v>
      </c>
      <c r="K17" s="15"/>
      <c r="L17" s="15"/>
      <c r="M17" s="15"/>
      <c r="N17" s="15"/>
      <c r="O17" s="21"/>
      <c r="P17" s="2"/>
      <c r="Q17" s="39"/>
      <c r="R17" s="45"/>
      <c r="S17" s="45"/>
      <c r="T17" s="45"/>
      <c r="U17" s="45"/>
      <c r="V17" s="45"/>
    </row>
    <row r="18" spans="1:22" s="5" customFormat="1" ht="20.25" customHeight="1" x14ac:dyDescent="0.2">
      <c r="A18" s="18" t="s">
        <v>62</v>
      </c>
      <c r="B18" s="19" t="s">
        <v>73</v>
      </c>
      <c r="C18" s="3">
        <v>28</v>
      </c>
      <c r="D18" s="3">
        <v>38</v>
      </c>
      <c r="E18" s="3">
        <v>0</v>
      </c>
      <c r="F18" s="3">
        <v>29</v>
      </c>
      <c r="G18" s="3">
        <v>294</v>
      </c>
      <c r="H18" s="4">
        <f t="shared" si="0"/>
        <v>389</v>
      </c>
      <c r="I18" s="29">
        <f t="shared" si="1"/>
        <v>6.8825194621372959E-2</v>
      </c>
      <c r="J18" s="37">
        <v>7.1421682098765414E-3</v>
      </c>
      <c r="K18" s="15"/>
      <c r="L18" s="15"/>
      <c r="M18" s="15"/>
      <c r="N18" s="15"/>
      <c r="O18" s="21"/>
      <c r="P18" s="2"/>
      <c r="Q18" s="39"/>
      <c r="R18" s="45"/>
      <c r="S18" s="45"/>
      <c r="T18" s="45"/>
      <c r="U18" s="45"/>
      <c r="V18" s="45"/>
    </row>
    <row r="19" spans="1:22" s="5" customFormat="1" ht="20.25" customHeight="1" x14ac:dyDescent="0.2">
      <c r="A19" s="18" t="s">
        <v>63</v>
      </c>
      <c r="B19" s="19" t="s">
        <v>74</v>
      </c>
      <c r="C19" s="3">
        <v>13</v>
      </c>
      <c r="D19" s="3">
        <v>19</v>
      </c>
      <c r="E19" s="3">
        <v>0</v>
      </c>
      <c r="F19" s="3">
        <v>14</v>
      </c>
      <c r="G19" s="3">
        <v>204</v>
      </c>
      <c r="H19" s="4">
        <f t="shared" si="0"/>
        <v>250</v>
      </c>
      <c r="I19" s="29">
        <f t="shared" si="1"/>
        <v>4.4232130219391368E-2</v>
      </c>
      <c r="J19" s="37">
        <v>6.9080284552845523E-3</v>
      </c>
      <c r="K19" s="15"/>
      <c r="L19" s="15"/>
      <c r="M19" s="15"/>
      <c r="N19" s="15"/>
      <c r="O19" s="21"/>
      <c r="P19" s="2"/>
      <c r="Q19" s="39"/>
      <c r="R19" s="45"/>
      <c r="S19" s="45"/>
      <c r="T19" s="45"/>
      <c r="U19" s="45"/>
      <c r="V19" s="45"/>
    </row>
    <row r="20" spans="1:22" s="5" customFormat="1" ht="20.25" customHeight="1" x14ac:dyDescent="0.2">
      <c r="A20" s="18" t="s">
        <v>64</v>
      </c>
      <c r="B20" s="19" t="s">
        <v>75</v>
      </c>
      <c r="C20" s="3">
        <v>20</v>
      </c>
      <c r="D20" s="3">
        <v>51</v>
      </c>
      <c r="E20" s="3">
        <v>0</v>
      </c>
      <c r="F20" s="3">
        <v>4</v>
      </c>
      <c r="G20" s="3">
        <v>261</v>
      </c>
      <c r="H20" s="4">
        <f t="shared" si="0"/>
        <v>336</v>
      </c>
      <c r="I20" s="29">
        <f t="shared" si="1"/>
        <v>5.9447983014861996E-2</v>
      </c>
      <c r="J20" s="37">
        <v>6.5876068376068356E-3</v>
      </c>
      <c r="K20" s="15"/>
      <c r="L20" s="15"/>
      <c r="M20" s="15"/>
      <c r="N20" s="15"/>
      <c r="O20" s="21"/>
      <c r="P20" s="2"/>
      <c r="Q20" s="39"/>
      <c r="R20" s="45"/>
      <c r="S20" s="45"/>
      <c r="T20" s="45"/>
      <c r="U20" s="45"/>
      <c r="V20" s="45"/>
    </row>
    <row r="21" spans="1:22" s="5" customFormat="1" ht="20.25" customHeight="1" x14ac:dyDescent="0.2">
      <c r="A21" s="18" t="s">
        <v>65</v>
      </c>
      <c r="B21" s="19" t="s">
        <v>76</v>
      </c>
      <c r="C21" s="3">
        <v>34</v>
      </c>
      <c r="D21" s="3">
        <v>20</v>
      </c>
      <c r="E21" s="3">
        <v>1</v>
      </c>
      <c r="F21" s="3">
        <v>4</v>
      </c>
      <c r="G21" s="3">
        <v>178</v>
      </c>
      <c r="H21" s="4">
        <f t="shared" si="0"/>
        <v>237</v>
      </c>
      <c r="I21" s="29">
        <f t="shared" si="1"/>
        <v>4.1932059447983012E-2</v>
      </c>
      <c r="J21" s="37">
        <v>6.3561621966794378E-3</v>
      </c>
      <c r="K21" s="15"/>
      <c r="L21" s="15"/>
      <c r="M21" s="15"/>
      <c r="N21" s="15"/>
      <c r="O21" s="21"/>
      <c r="P21" s="2"/>
      <c r="Q21" s="39"/>
      <c r="R21" s="45"/>
      <c r="S21" s="45"/>
      <c r="T21" s="45"/>
      <c r="U21" s="45"/>
      <c r="V21" s="45"/>
    </row>
    <row r="22" spans="1:22" s="5" customFormat="1" ht="20.25" customHeight="1" x14ac:dyDescent="0.2">
      <c r="A22" s="18" t="s">
        <v>66</v>
      </c>
      <c r="B22" s="19" t="s">
        <v>77</v>
      </c>
      <c r="C22" s="3">
        <v>7</v>
      </c>
      <c r="D22" s="3">
        <v>19</v>
      </c>
      <c r="E22" s="3">
        <v>0</v>
      </c>
      <c r="F22" s="3">
        <v>4</v>
      </c>
      <c r="G22" s="3">
        <v>192</v>
      </c>
      <c r="H22" s="4">
        <f t="shared" si="0"/>
        <v>222</v>
      </c>
      <c r="I22" s="29">
        <f t="shared" si="1"/>
        <v>3.9278131634819531E-2</v>
      </c>
      <c r="J22" s="37">
        <v>6.4699074074074086E-3</v>
      </c>
      <c r="K22" s="15"/>
      <c r="L22" s="15"/>
      <c r="M22" s="15"/>
      <c r="N22" s="15"/>
      <c r="O22" s="21"/>
      <c r="P22" s="2"/>
      <c r="Q22" s="39"/>
      <c r="R22" s="45"/>
      <c r="S22" s="45"/>
      <c r="T22" s="45"/>
      <c r="U22" s="45"/>
      <c r="V22" s="45"/>
    </row>
    <row r="23" spans="1:22" s="5" customFormat="1" ht="20.25" customHeight="1" x14ac:dyDescent="0.2">
      <c r="A23" s="49" t="s">
        <v>8</v>
      </c>
      <c r="B23" s="50"/>
      <c r="C23" s="42">
        <f t="shared" ref="C23:I23" si="2">SUM(C6:C22)</f>
        <v>521</v>
      </c>
      <c r="D23" s="42">
        <f t="shared" si="2"/>
        <v>605</v>
      </c>
      <c r="E23" s="42">
        <f t="shared" si="2"/>
        <v>4</v>
      </c>
      <c r="F23" s="42">
        <f t="shared" si="2"/>
        <v>193</v>
      </c>
      <c r="G23" s="42">
        <f t="shared" si="2"/>
        <v>4329</v>
      </c>
      <c r="H23" s="42">
        <f>SUM(H6:H22)</f>
        <v>5652</v>
      </c>
      <c r="I23" s="31">
        <f t="shared" si="2"/>
        <v>0.99999999999999989</v>
      </c>
      <c r="J23" s="80">
        <v>6.9444444444444441E-3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49" t="s">
        <v>31</v>
      </c>
      <c r="B24" s="50"/>
      <c r="C24" s="29">
        <f>+C23/$H$23</f>
        <v>9.2179759377211609E-2</v>
      </c>
      <c r="D24" s="29">
        <f t="shared" ref="D24:G24" si="3">+D23/$H$23</f>
        <v>0.1070417551309271</v>
      </c>
      <c r="E24" s="29">
        <f t="shared" si="3"/>
        <v>7.0771408351026188E-4</v>
      </c>
      <c r="F24" s="29">
        <f t="shared" si="3"/>
        <v>3.4147204529370132E-2</v>
      </c>
      <c r="G24" s="29">
        <f t="shared" si="3"/>
        <v>0.76592356687898089</v>
      </c>
      <c r="H24" s="34">
        <f>SUM(C24:G24)</f>
        <v>1</v>
      </c>
      <c r="I24" s="31"/>
      <c r="J24" s="75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activeCell="J20" sqref="J20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69" t="s">
        <v>106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ht="48" customHeight="1" x14ac:dyDescent="0.2">
      <c r="A2" s="66" t="s">
        <v>79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24" customHeight="1" x14ac:dyDescent="0.2">
      <c r="A3" s="57" t="s">
        <v>94</v>
      </c>
      <c r="B3" s="58"/>
      <c r="C3" s="51" t="s">
        <v>7</v>
      </c>
      <c r="D3" s="51"/>
      <c r="E3" s="51"/>
      <c r="F3" s="51"/>
      <c r="G3" s="73" t="s">
        <v>5</v>
      </c>
      <c r="H3" s="63" t="s">
        <v>8</v>
      </c>
      <c r="I3" s="51" t="s">
        <v>9</v>
      </c>
      <c r="J3" s="51" t="s">
        <v>93</v>
      </c>
      <c r="K3" s="51" t="s">
        <v>104</v>
      </c>
      <c r="L3" s="51"/>
      <c r="M3" s="51"/>
      <c r="N3" s="51"/>
      <c r="O3" s="52">
        <f>J18</f>
        <v>6.9444444444444441E-3</v>
      </c>
    </row>
    <row r="4" spans="1:15" ht="24" customHeight="1" x14ac:dyDescent="0.2">
      <c r="A4" s="59"/>
      <c r="B4" s="60"/>
      <c r="C4" s="49" t="s">
        <v>6</v>
      </c>
      <c r="D4" s="72"/>
      <c r="E4" s="72"/>
      <c r="F4" s="50"/>
      <c r="G4" s="74"/>
      <c r="H4" s="63"/>
      <c r="I4" s="51"/>
      <c r="J4" s="51"/>
      <c r="K4" s="51"/>
      <c r="L4" s="51"/>
      <c r="M4" s="51"/>
      <c r="N4" s="51"/>
      <c r="O4" s="52"/>
    </row>
    <row r="5" spans="1:15" ht="24" customHeight="1" x14ac:dyDescent="0.2">
      <c r="A5" s="61"/>
      <c r="B5" s="62"/>
      <c r="C5" s="6" t="s">
        <v>1</v>
      </c>
      <c r="D5" s="6" t="s">
        <v>2</v>
      </c>
      <c r="E5" s="6" t="s">
        <v>3</v>
      </c>
      <c r="F5" s="6" t="s">
        <v>4</v>
      </c>
      <c r="G5" s="75"/>
      <c r="H5" s="63"/>
      <c r="I5" s="51"/>
      <c r="J5" s="51"/>
      <c r="K5" s="51"/>
      <c r="L5" s="51"/>
      <c r="M5" s="51"/>
      <c r="N5" s="51"/>
      <c r="O5" s="52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0.48743807501769287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0.51256192498230713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/>
      <c r="D8" s="3"/>
      <c r="E8" s="3"/>
      <c r="F8" s="3"/>
      <c r="G8" s="43"/>
      <c r="H8" s="41">
        <f t="shared" si="1"/>
        <v>0</v>
      </c>
      <c r="I8" s="29">
        <f t="shared" si="0"/>
        <v>0</v>
      </c>
      <c r="J8" s="37"/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/>
      <c r="D9" s="3"/>
      <c r="E9" s="3"/>
      <c r="F9" s="3"/>
      <c r="G9" s="43"/>
      <c r="H9" s="41">
        <f t="shared" si="1"/>
        <v>0</v>
      </c>
      <c r="I9" s="29">
        <f t="shared" si="0"/>
        <v>0</v>
      </c>
      <c r="J9" s="37"/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/>
      <c r="D10" s="3"/>
      <c r="E10" s="3"/>
      <c r="F10" s="3"/>
      <c r="G10" s="43"/>
      <c r="H10" s="41">
        <f t="shared" si="1"/>
        <v>0</v>
      </c>
      <c r="I10" s="29">
        <f t="shared" si="0"/>
        <v>0</v>
      </c>
      <c r="J10" s="37"/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/>
      <c r="D11" s="3"/>
      <c r="E11" s="3"/>
      <c r="F11" s="3"/>
      <c r="G11" s="43"/>
      <c r="H11" s="41">
        <f t="shared" si="1"/>
        <v>0</v>
      </c>
      <c r="I11" s="29">
        <f t="shared" si="0"/>
        <v>0</v>
      </c>
      <c r="J11" s="37"/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/>
      <c r="D12" s="3"/>
      <c r="E12" s="3"/>
      <c r="F12" s="3"/>
      <c r="G12" s="43"/>
      <c r="H12" s="41">
        <f t="shared" si="1"/>
        <v>0</v>
      </c>
      <c r="I12" s="29">
        <f t="shared" si="0"/>
        <v>0</v>
      </c>
      <c r="J12" s="37"/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49" t="s">
        <v>8</v>
      </c>
      <c r="B18" s="50"/>
      <c r="C18" s="43">
        <f>SUM(C6:C17)</f>
        <v>521</v>
      </c>
      <c r="D18" s="43">
        <f t="shared" ref="D18:G18" si="2">SUM(D6:D17)</f>
        <v>605</v>
      </c>
      <c r="E18" s="43">
        <f t="shared" si="2"/>
        <v>4</v>
      </c>
      <c r="F18" s="43">
        <f t="shared" si="2"/>
        <v>193</v>
      </c>
      <c r="G18" s="43">
        <f t="shared" si="2"/>
        <v>4329</v>
      </c>
      <c r="H18" s="81">
        <f>SUM(H6:H17)</f>
        <v>5652</v>
      </c>
      <c r="I18" s="64">
        <f>SUM(I6:I17)</f>
        <v>1</v>
      </c>
      <c r="J18" s="80">
        <v>6.9444444444444441E-3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49" t="s">
        <v>31</v>
      </c>
      <c r="B19" s="50"/>
      <c r="C19" s="29">
        <f>+C18/$H$18</f>
        <v>9.2179759377211609E-2</v>
      </c>
      <c r="D19" s="29">
        <f>+D18/$H$18</f>
        <v>0.1070417551309271</v>
      </c>
      <c r="E19" s="29">
        <f>+E18/$H$18</f>
        <v>7.0771408351026188E-4</v>
      </c>
      <c r="F19" s="29">
        <f>+F18/$H$18</f>
        <v>3.4147204529370132E-2</v>
      </c>
      <c r="G19" s="29">
        <f>+G18/$H$18</f>
        <v>0.76592356687898089</v>
      </c>
      <c r="H19" s="82"/>
      <c r="I19" s="65"/>
      <c r="J19" s="83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Juan Carlos Jose Camacho Rosso</cp:lastModifiedBy>
  <cp:lastPrinted>2017-08-16T15:33:18Z</cp:lastPrinted>
  <dcterms:created xsi:type="dcterms:W3CDTF">2017-08-16T15:31:03Z</dcterms:created>
  <dcterms:modified xsi:type="dcterms:W3CDTF">2019-08-02T18:28:47Z</dcterms:modified>
</cp:coreProperties>
</file>