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macho\Desktop\ESCRITORIO\ACTUALIZACIONES WEB\BOLETIN ESTADISTICO\fwdboletnenerofebreroymarzo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0490" windowHeight="8745" tabRatio="691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9" l="1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6" i="9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N7" i="10" s="1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12" i="12" l="1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G23" i="7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27" i="1"/>
  <c r="F18" i="12" s="1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<sst xmlns="http://schemas.openxmlformats.org/spreadsheetml/2006/main" count="297" uniqueCount="117">
  <si>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</si>
  <si>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</si>
  <si>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</si>
  <si>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</si>
  <si>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</si>
  <si>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</si>
  <si>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</si>
  <si>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</si>
  <si>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</si>
  <si>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</si>
  <si>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</si>
  <si>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</si>
  <si>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</si>
  <si>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</si>
  <si>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</si>
  <si>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</si>
  <si>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</si>
  <si>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</si>
  <si>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</si>
  <si>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</si>
  <si>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</si>
  <si>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</si>
  <si>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</si>
  <si>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</si>
  <si>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</si>
  <si>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</si>
  <si>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</si>
  <si>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</si>
  <si>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</si>
  <si>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</si>
  <si>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</si>
  <si>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</si>
  <si>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</si>
  <si>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</si>
  <si>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</si>
  <si>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</si>
  <si>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</si>
  <si>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</si>
  <si>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</si>
  <si>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</si>
  <si>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</si>
  <si>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</si>
  <si>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</si>
  <si>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</si>
  <si>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</si>
  <si>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</si>
  <si>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</si>
  <si>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</si>
  <si>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</si>
  <si>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</si>
  <si>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</si>
  <si>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</si>
  <si>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</si>
  <si>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</si>
  <si>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</si>
  <si>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</si>
  <si>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</si>
  <si>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</si>
  <si>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</si>
  <si>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</si>
  <si>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</si>
  <si>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</si>
  <si>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</si>
  <si>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</si>
  <si>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</si>
  <si>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</si>
  <si>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</si>
  <si>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</si>
  <si>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</si>
  <si>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</si>
  <si>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</si>
  <si>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</si>
  <si>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</si>
  <si>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</si>
  <si>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</si>
  <si>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</si>
  <si>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</si>
  <si>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</si>
  <si>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</si>
  <si>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</si>
  <si>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</si>
  <si>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</si>
  <si>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</si>
  <si>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</si>
  <si>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</si>
  <si>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</si>
  <si>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</si>
  <si>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</si>
  <si>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</si>
  <si>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</si>
  <si>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</si>
  <si>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</si>
  <si>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</si>
  <si>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</si>
  <si>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</si>
  <si>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</si>
  <si>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</si>
  <si>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</si>
  <si>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</si>
  <si>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</si>
  <si>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</si>
  <si>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</si>
  <si>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</si>
  <si>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</si>
  <si>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</si>
  <si>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</si>
  <si>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</si>
  <si>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</si>
  <si>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</si>
  <si>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</si>
  <si>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Atendidos - Marzo</t>
  </si>
  <si>
    <t>Consolidado de Incendios Atendidos - Marzo</t>
  </si>
  <si>
    <t>Consolidado de Incidentes por Estación - Marzo</t>
  </si>
  <si>
    <t>CONSOLIDADO DE SERVICIOS EN EL MES DE MARZO 2019</t>
  </si>
  <si>
    <t>PROMEDIO TIEMPO DE RESPUESTA PARA EL MES DE MARZO (Minutos):</t>
  </si>
  <si>
    <t>CONSOLIDADO DE INCENDIOS EN EL MES DE MARZO 2019</t>
  </si>
  <si>
    <t>CONSOLIDADO DE INCIDENTES POR ESTACIÓN EN EL MES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</si>
</sst>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5.2083333333333336E-2</c:v>
                </c:pt>
                <c:pt idx="1">
                  <c:v>7.8869047619047616E-2</c:v>
                </c:pt>
                <c:pt idx="2">
                  <c:v>2.9761904761904765E-4</c:v>
                </c:pt>
                <c:pt idx="3">
                  <c:v>2.8571428571428571E-2</c:v>
                </c:pt>
                <c:pt idx="4">
                  <c:v>0.84017857142857144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0.10089285714285715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6.160714285714286E-2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5.6250000000000001E-2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5.9226190476190474E-2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8.9583333333333334E-2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5.0892857142857142E-2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6.6071428571428573E-2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5.0595238095238096E-2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5.5357142857142855E-2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5.3869047619047622E-2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6.3988095238095233E-2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4.6726190476190477E-2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7.0238095238095238E-2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4.880952380952381E-2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5.0892857142857142E-2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3.4821428571428573E-2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4.0178571428571432E-2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10264"/>
        <c:axId val="230810656"/>
      </c:barChart>
      <c:valAx>
        <c:axId val="23081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0264"/>
        <c:crosses val="autoZero"/>
        <c:crossBetween val="between"/>
      </c:valAx>
      <c:catAx>
        <c:axId val="230810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0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7.7230359520639141E-2</c:v>
                </c:pt>
                <c:pt idx="1">
                  <c:v>9.6537949400798934E-2</c:v>
                </c:pt>
                <c:pt idx="2">
                  <c:v>5.5481580115401689E-4</c:v>
                </c:pt>
                <c:pt idx="3">
                  <c:v>3.2068353306702171E-2</c:v>
                </c:pt>
                <c:pt idx="4">
                  <c:v>0.79360852197070575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8.8881491344873498E-2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5.5259653794940078E-2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5.7256990679094538E-2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5.9365290723479805E-2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9.6205059920106528E-2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4.8712827341322679E-2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6.4691522414558361E-2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5.2818464269862406E-2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5.5703506435863297E-2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5.2818464269862406E-2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7.0017754105636931E-2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4.7825122059476255E-2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6.9351975144252107E-2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4.5938748335552594E-2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5.6258322237017308E-2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3.9280958721704395E-2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3.9613848202396801E-2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05560"/>
        <c:axId val="230809088"/>
      </c:barChart>
      <c:valAx>
        <c:axId val="23080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5560"/>
        <c:crosses val="autoZero"/>
        <c:crossBetween val="between"/>
      </c:valAx>
      <c:catAx>
        <c:axId val="230805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9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0.3057035064358633</c:v>
                </c:pt>
                <c:pt idx="1">
                  <c:v>0.32146027518863735</c:v>
                </c:pt>
                <c:pt idx="2">
                  <c:v>0.37283621837549935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:a16="http://schemas.microsoft.com/office/drawing/2014/main" xmlns="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/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110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112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48" t="s">
        <v>113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16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16" ht="23.25" customHeight="1" x14ac:dyDescent="0.2">
      <c r="A3" s="49" t="s">
        <v>0</v>
      </c>
      <c r="B3" s="50"/>
      <c r="C3" s="55" t="s">
        <v>7</v>
      </c>
      <c r="D3" s="55"/>
      <c r="E3" s="55"/>
      <c r="F3" s="55"/>
      <c r="G3" s="30"/>
      <c r="H3" s="56" t="s">
        <v>8</v>
      </c>
      <c r="I3" s="55" t="s">
        <v>9</v>
      </c>
      <c r="J3" s="55" t="s">
        <v>10</v>
      </c>
      <c r="K3" s="55" t="s">
        <v>114</v>
      </c>
      <c r="L3" s="55"/>
      <c r="M3" s="55"/>
      <c r="N3" s="55"/>
      <c r="O3" s="61">
        <f>J27</f>
        <v>6.9328703703703696E-3</v>
      </c>
      <c r="P3" s="15"/>
    </row>
    <row r="4" spans="1:16" ht="23.25" customHeight="1" x14ac:dyDescent="0.2">
      <c r="A4" s="51"/>
      <c r="B4" s="52"/>
      <c r="C4" s="55" t="s">
        <v>6</v>
      </c>
      <c r="D4" s="55"/>
      <c r="E4" s="55"/>
      <c r="F4" s="55"/>
      <c r="G4" s="55"/>
      <c r="H4" s="56"/>
      <c r="I4" s="55"/>
      <c r="J4" s="55"/>
      <c r="K4" s="55"/>
      <c r="L4" s="55"/>
      <c r="M4" s="55"/>
      <c r="N4" s="55"/>
      <c r="O4" s="61"/>
      <c r="P4" s="15"/>
    </row>
    <row r="5" spans="1:16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56"/>
      <c r="I5" s="55"/>
      <c r="J5" s="55"/>
      <c r="K5" s="55"/>
      <c r="L5" s="55"/>
      <c r="M5" s="55"/>
      <c r="N5" s="55"/>
      <c r="O5" s="61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8</v>
      </c>
      <c r="D6" s="3">
        <v>22</v>
      </c>
      <c r="E6" s="3">
        <v>0</v>
      </c>
      <c r="F6" s="3">
        <v>8</v>
      </c>
      <c r="G6" s="3">
        <v>226</v>
      </c>
      <c r="H6" s="4">
        <f>SUM(C6:G6)</f>
        <v>264</v>
      </c>
      <c r="I6" s="28">
        <f>H6/$H$27</f>
        <v>7.857142857142857E-2</v>
      </c>
      <c r="J6" s="37">
        <v>7.5879004004004011E-3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2</v>
      </c>
      <c r="D7" s="3">
        <v>18</v>
      </c>
      <c r="E7" s="3">
        <v>1</v>
      </c>
      <c r="F7" s="3">
        <v>7</v>
      </c>
      <c r="G7" s="3">
        <v>192</v>
      </c>
      <c r="H7" s="4">
        <f t="shared" ref="H7:H26" si="0">SUM(C7:G7)</f>
        <v>220</v>
      </c>
      <c r="I7" s="28">
        <f t="shared" ref="I7:I26" si="1">H7/$H$27</f>
        <v>6.5476190476190479E-2</v>
      </c>
      <c r="J7" s="37">
        <v>5.6322873799725653E-3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1</v>
      </c>
      <c r="D8" s="3">
        <v>18</v>
      </c>
      <c r="E8" s="3">
        <v>0</v>
      </c>
      <c r="F8" s="3">
        <v>2</v>
      </c>
      <c r="G8" s="3">
        <v>81</v>
      </c>
      <c r="H8" s="4">
        <f t="shared" si="0"/>
        <v>102</v>
      </c>
      <c r="I8" s="28">
        <f t="shared" si="1"/>
        <v>3.0357142857142857E-2</v>
      </c>
      <c r="J8" s="37">
        <v>8.429783950617286E-3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11</v>
      </c>
      <c r="D9" s="3">
        <v>19</v>
      </c>
      <c r="E9" s="3">
        <v>0</v>
      </c>
      <c r="F9" s="3">
        <v>5</v>
      </c>
      <c r="G9" s="3">
        <v>151</v>
      </c>
      <c r="H9" s="4">
        <f t="shared" si="0"/>
        <v>186</v>
      </c>
      <c r="I9" s="28">
        <f t="shared" si="1"/>
        <v>5.5357142857142855E-2</v>
      </c>
      <c r="J9" s="37">
        <v>7.1952160493827183E-3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38</v>
      </c>
      <c r="D10" s="3">
        <v>12</v>
      </c>
      <c r="E10" s="3">
        <v>0</v>
      </c>
      <c r="F10" s="3">
        <v>6</v>
      </c>
      <c r="G10" s="3">
        <v>129</v>
      </c>
      <c r="H10" s="4">
        <f t="shared" si="0"/>
        <v>185</v>
      </c>
      <c r="I10" s="28">
        <f t="shared" si="1"/>
        <v>5.5059523809523808E-2</v>
      </c>
      <c r="J10" s="37">
        <v>7.4337121212121222E-3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4</v>
      </c>
      <c r="D11" s="3">
        <v>4</v>
      </c>
      <c r="E11" s="3">
        <v>0</v>
      </c>
      <c r="F11" s="3">
        <v>3</v>
      </c>
      <c r="G11" s="3">
        <v>72</v>
      </c>
      <c r="H11" s="4">
        <f t="shared" si="0"/>
        <v>83</v>
      </c>
      <c r="I11" s="28">
        <f t="shared" si="1"/>
        <v>2.4702380952380951E-2</v>
      </c>
      <c r="J11" s="37">
        <v>5.4479166666666669E-3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13</v>
      </c>
      <c r="D12" s="3">
        <v>19</v>
      </c>
      <c r="E12" s="3">
        <v>0</v>
      </c>
      <c r="F12" s="3">
        <v>6</v>
      </c>
      <c r="G12" s="3">
        <v>144</v>
      </c>
      <c r="H12" s="4">
        <f t="shared" si="0"/>
        <v>182</v>
      </c>
      <c r="I12" s="28">
        <f t="shared" si="1"/>
        <v>5.4166666666666669E-2</v>
      </c>
      <c r="J12" s="37">
        <v>6.8634259259259256E-3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19</v>
      </c>
      <c r="D13" s="3">
        <v>17</v>
      </c>
      <c r="E13" s="3">
        <v>0</v>
      </c>
      <c r="F13" s="3">
        <v>10</v>
      </c>
      <c r="G13" s="3">
        <v>274</v>
      </c>
      <c r="H13" s="4">
        <f t="shared" si="0"/>
        <v>320</v>
      </c>
      <c r="I13" s="28">
        <f t="shared" si="1"/>
        <v>9.5238095238095233E-2</v>
      </c>
      <c r="J13" s="37">
        <v>8.0164539539539555E-3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8</v>
      </c>
      <c r="D14" s="3">
        <v>15</v>
      </c>
      <c r="E14" s="3">
        <v>0</v>
      </c>
      <c r="F14" s="3">
        <v>2</v>
      </c>
      <c r="G14" s="3">
        <v>162</v>
      </c>
      <c r="H14" s="4">
        <f t="shared" si="0"/>
        <v>187</v>
      </c>
      <c r="I14" s="28">
        <f t="shared" si="1"/>
        <v>5.5654761904761901E-2</v>
      </c>
      <c r="J14" s="37">
        <v>5.2214170692431562E-3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13</v>
      </c>
      <c r="D15" s="3">
        <v>23</v>
      </c>
      <c r="E15" s="3">
        <v>0</v>
      </c>
      <c r="F15" s="3">
        <v>12</v>
      </c>
      <c r="G15" s="3">
        <v>245</v>
      </c>
      <c r="H15" s="4">
        <f t="shared" si="0"/>
        <v>293</v>
      </c>
      <c r="I15" s="28">
        <f t="shared" si="1"/>
        <v>8.7202380952380948E-2</v>
      </c>
      <c r="J15" s="37">
        <v>5.9808412135539807E-3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8</v>
      </c>
      <c r="D16" s="3">
        <v>33</v>
      </c>
      <c r="E16" s="3">
        <v>0</v>
      </c>
      <c r="F16" s="3">
        <v>8</v>
      </c>
      <c r="G16" s="3">
        <v>345</v>
      </c>
      <c r="H16" s="4">
        <f t="shared" si="0"/>
        <v>394</v>
      </c>
      <c r="I16" s="28">
        <f t="shared" si="1"/>
        <v>0.11726190476190476</v>
      </c>
      <c r="J16" s="37">
        <v>8.2477334104938248E-3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5</v>
      </c>
      <c r="D17" s="3">
        <v>7</v>
      </c>
      <c r="E17" s="3">
        <v>0</v>
      </c>
      <c r="F17" s="3">
        <v>6</v>
      </c>
      <c r="G17" s="3">
        <v>61</v>
      </c>
      <c r="H17" s="4">
        <f t="shared" si="0"/>
        <v>79</v>
      </c>
      <c r="I17" s="28">
        <f t="shared" si="1"/>
        <v>2.3511904761904762E-2</v>
      </c>
      <c r="J17" s="37">
        <v>5.1298868312757194E-3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6</v>
      </c>
      <c r="D18" s="3">
        <v>7</v>
      </c>
      <c r="E18" s="3">
        <v>0</v>
      </c>
      <c r="F18" s="3">
        <v>7</v>
      </c>
      <c r="G18" s="3">
        <v>129</v>
      </c>
      <c r="H18" s="4">
        <f t="shared" si="0"/>
        <v>149</v>
      </c>
      <c r="I18" s="28">
        <f t="shared" si="1"/>
        <v>4.4345238095238097E-2</v>
      </c>
      <c r="J18" s="37">
        <v>6.6284722222222214E-3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4</v>
      </c>
      <c r="D19" s="3">
        <v>5</v>
      </c>
      <c r="E19" s="3">
        <v>0</v>
      </c>
      <c r="F19" s="3">
        <v>4</v>
      </c>
      <c r="G19" s="3">
        <v>114</v>
      </c>
      <c r="H19" s="4">
        <f t="shared" si="0"/>
        <v>127</v>
      </c>
      <c r="I19" s="28">
        <f t="shared" si="1"/>
        <v>3.7797619047619045E-2</v>
      </c>
      <c r="J19" s="37">
        <v>4.8441951566951568E-3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2</v>
      </c>
      <c r="D20" s="3">
        <v>5</v>
      </c>
      <c r="E20" s="3">
        <v>0</v>
      </c>
      <c r="F20" s="3">
        <v>0</v>
      </c>
      <c r="G20" s="3">
        <v>54</v>
      </c>
      <c r="H20" s="4">
        <f t="shared" si="0"/>
        <v>61</v>
      </c>
      <c r="I20" s="28">
        <f t="shared" si="1"/>
        <v>1.8154761904761906E-2</v>
      </c>
      <c r="J20" s="37">
        <v>4.4725529100529109E-3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2</v>
      </c>
      <c r="D21" s="3">
        <v>15</v>
      </c>
      <c r="E21" s="3">
        <v>0</v>
      </c>
      <c r="F21" s="3">
        <v>3</v>
      </c>
      <c r="G21" s="3">
        <v>106</v>
      </c>
      <c r="H21" s="4">
        <f t="shared" si="0"/>
        <v>126</v>
      </c>
      <c r="I21" s="28">
        <f t="shared" si="1"/>
        <v>3.7499999999999999E-2</v>
      </c>
      <c r="J21" s="37">
        <v>6.0671296296296289E-3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1</v>
      </c>
      <c r="D22" s="3">
        <v>4</v>
      </c>
      <c r="E22" s="3">
        <v>0</v>
      </c>
      <c r="F22" s="3">
        <v>0</v>
      </c>
      <c r="G22" s="3">
        <v>38</v>
      </c>
      <c r="H22" s="4">
        <f t="shared" si="0"/>
        <v>43</v>
      </c>
      <c r="I22" s="28">
        <f t="shared" si="1"/>
        <v>1.2797619047619047E-2</v>
      </c>
      <c r="J22" s="37">
        <v>3.7175925925925926E-3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6</v>
      </c>
      <c r="D23" s="3">
        <v>9</v>
      </c>
      <c r="E23" s="3">
        <v>0</v>
      </c>
      <c r="F23" s="3">
        <v>4</v>
      </c>
      <c r="G23" s="3">
        <v>90</v>
      </c>
      <c r="H23" s="4">
        <f t="shared" si="0"/>
        <v>109</v>
      </c>
      <c r="I23" s="28">
        <f t="shared" si="1"/>
        <v>3.2440476190476193E-2</v>
      </c>
      <c r="J23" s="37">
        <v>8.2754629629629636E-3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24</v>
      </c>
      <c r="D24" s="3">
        <v>13</v>
      </c>
      <c r="E24" s="3">
        <v>0</v>
      </c>
      <c r="F24" s="3">
        <v>3</v>
      </c>
      <c r="G24" s="3">
        <v>210</v>
      </c>
      <c r="H24" s="4">
        <f t="shared" si="0"/>
        <v>250</v>
      </c>
      <c r="I24" s="28">
        <f t="shared" si="1"/>
        <v>7.4404761904761904E-2</v>
      </c>
      <c r="J24" s="37">
        <v>9.2018518518518552E-3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4">
        <f t="shared" si="0"/>
        <v>0</v>
      </c>
      <c r="I25" s="28">
        <f t="shared" si="1"/>
        <v>0</v>
      </c>
      <c r="J25" s="37">
        <v>0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4">
        <f t="shared" si="0"/>
        <v>0</v>
      </c>
      <c r="I26" s="28">
        <f t="shared" si="1"/>
        <v>0</v>
      </c>
      <c r="J26" s="37">
        <v>0</v>
      </c>
      <c r="O26" s="8"/>
      <c r="P26" s="15"/>
    </row>
    <row r="27" spans="1:16" s="5" customFormat="1" ht="20.25" customHeight="1" x14ac:dyDescent="0.2">
      <c r="A27" s="57" t="s">
        <v>8</v>
      </c>
      <c r="B27" s="58"/>
      <c r="C27" s="6">
        <f t="shared" ref="C27:H27" si="2">SUM(C6:C26)</f>
        <v>175</v>
      </c>
      <c r="D27" s="6">
        <f t="shared" si="2"/>
        <v>265</v>
      </c>
      <c r="E27" s="6">
        <f t="shared" si="2"/>
        <v>1</v>
      </c>
      <c r="F27" s="6">
        <f t="shared" si="2"/>
        <v>96</v>
      </c>
      <c r="G27" s="42">
        <f t="shared" si="2"/>
        <v>2823</v>
      </c>
      <c r="H27" s="63">
        <f t="shared" si="2"/>
        <v>3360</v>
      </c>
      <c r="I27" s="64">
        <v>1</v>
      </c>
      <c r="J27" s="61">
        <v>6.9328703703703696E-3</v>
      </c>
      <c r="O27" s="8"/>
      <c r="P27" s="15"/>
    </row>
    <row r="28" spans="1:16" ht="30.75" customHeight="1" x14ac:dyDescent="0.2">
      <c r="A28" s="59" t="s">
        <v>31</v>
      </c>
      <c r="B28" s="60"/>
      <c r="C28" s="29">
        <f>+C27/$H$27</f>
        <v>5.2083333333333336E-2</v>
      </c>
      <c r="D28" s="29">
        <f t="shared" ref="D28:G28" si="3">+D27/$H$27</f>
        <v>7.8869047619047616E-2</v>
      </c>
      <c r="E28" s="29">
        <f t="shared" si="3"/>
        <v>2.9761904761904765E-4</v>
      </c>
      <c r="F28" s="29">
        <f t="shared" si="3"/>
        <v>2.8571428571428571E-2</v>
      </c>
      <c r="G28" s="29">
        <f t="shared" si="3"/>
        <v>0.84017857142857144</v>
      </c>
      <c r="H28" s="63"/>
      <c r="I28" s="64"/>
      <c r="J28" s="61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A28:B28"/>
    <mergeCell ref="K3:N5"/>
    <mergeCell ref="O3:O5"/>
    <mergeCell ref="A2:O2"/>
    <mergeCell ref="H27:H28"/>
    <mergeCell ref="I27:I28"/>
    <mergeCell ref="J27:J28"/>
    <mergeCell ref="A1:O1"/>
    <mergeCell ref="A3:B5"/>
    <mergeCell ref="C3:F3"/>
    <mergeCell ref="H3:H5"/>
    <mergeCell ref="I3:I5"/>
    <mergeCell ref="J3:J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115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34</v>
      </c>
      <c r="E3" s="55"/>
      <c r="F3" s="55"/>
      <c r="G3" s="55"/>
      <c r="H3" s="55"/>
      <c r="I3" s="55" t="s">
        <v>35</v>
      </c>
      <c r="J3" s="56" t="s">
        <v>42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4</v>
      </c>
      <c r="E6" s="3">
        <v>0</v>
      </c>
      <c r="F6" s="3">
        <v>0</v>
      </c>
      <c r="G6" s="3">
        <v>0</v>
      </c>
      <c r="H6" s="3">
        <f>SUM(D6:G6)</f>
        <v>4</v>
      </c>
      <c r="I6" s="3">
        <v>3</v>
      </c>
      <c r="J6" s="4">
        <v>0</v>
      </c>
      <c r="K6" s="4">
        <v>1</v>
      </c>
      <c r="L6" s="4">
        <v>0</v>
      </c>
      <c r="M6" s="4">
        <f t="shared" ref="M6:M26" si="0">SUM(J6:L6)</f>
        <v>1</v>
      </c>
      <c r="N6" s="4">
        <f>SUM(H6,I6,M6)</f>
        <v>8</v>
      </c>
      <c r="O6" s="29">
        <f>+N6/$N$27</f>
        <v>4.5714285714285714E-2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</v>
      </c>
      <c r="E7" s="3">
        <v>0</v>
      </c>
      <c r="F7" s="3">
        <v>0</v>
      </c>
      <c r="G7" s="3">
        <v>0</v>
      </c>
      <c r="H7" s="3">
        <f t="shared" ref="H7:H26" si="1">SUM(D7:G7)</f>
        <v>1</v>
      </c>
      <c r="I7" s="3">
        <v>0</v>
      </c>
      <c r="J7" s="4">
        <v>1</v>
      </c>
      <c r="K7" s="4">
        <v>0</v>
      </c>
      <c r="L7" s="4">
        <v>0</v>
      </c>
      <c r="M7" s="4">
        <f t="shared" si="0"/>
        <v>1</v>
      </c>
      <c r="N7" s="4">
        <f t="shared" ref="N7:N24" si="2">SUM(H7,I7,M7)</f>
        <v>2</v>
      </c>
      <c r="O7" s="29">
        <f t="shared" ref="O7:O26" si="3">+N7/$N$27</f>
        <v>1.1428571428571429E-2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</v>
      </c>
      <c r="E8" s="3">
        <v>0</v>
      </c>
      <c r="F8" s="3">
        <v>0</v>
      </c>
      <c r="G8" s="3">
        <v>0</v>
      </c>
      <c r="H8" s="3">
        <f t="shared" si="1"/>
        <v>1</v>
      </c>
      <c r="I8" s="3">
        <v>0</v>
      </c>
      <c r="J8" s="4">
        <v>0</v>
      </c>
      <c r="K8" s="4">
        <v>0</v>
      </c>
      <c r="L8" s="4">
        <v>0</v>
      </c>
      <c r="M8" s="4">
        <f t="shared" si="0"/>
        <v>0</v>
      </c>
      <c r="N8" s="4">
        <f t="shared" si="2"/>
        <v>1</v>
      </c>
      <c r="O8" s="29">
        <f t="shared" si="3"/>
        <v>5.7142857142857143E-3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2</v>
      </c>
      <c r="E9" s="3">
        <v>0</v>
      </c>
      <c r="F9" s="3">
        <v>0</v>
      </c>
      <c r="G9" s="3">
        <v>0</v>
      </c>
      <c r="H9" s="3">
        <f t="shared" si="1"/>
        <v>2</v>
      </c>
      <c r="I9" s="3">
        <v>1</v>
      </c>
      <c r="J9" s="4">
        <v>3</v>
      </c>
      <c r="K9" s="4">
        <v>5</v>
      </c>
      <c r="L9" s="4">
        <v>0</v>
      </c>
      <c r="M9" s="4">
        <f t="shared" si="0"/>
        <v>8</v>
      </c>
      <c r="N9" s="4">
        <f t="shared" si="2"/>
        <v>11</v>
      </c>
      <c r="O9" s="29">
        <f t="shared" si="3"/>
        <v>6.2857142857142861E-2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4</v>
      </c>
      <c r="E10" s="3">
        <v>0</v>
      </c>
      <c r="F10" s="3">
        <v>0</v>
      </c>
      <c r="G10" s="3">
        <v>0</v>
      </c>
      <c r="H10" s="3">
        <f t="shared" si="1"/>
        <v>4</v>
      </c>
      <c r="I10" s="3">
        <v>0</v>
      </c>
      <c r="J10" s="4">
        <v>22</v>
      </c>
      <c r="K10" s="4">
        <v>8</v>
      </c>
      <c r="L10" s="4">
        <v>4</v>
      </c>
      <c r="M10" s="4">
        <f t="shared" si="0"/>
        <v>34</v>
      </c>
      <c r="N10" s="4">
        <f t="shared" si="2"/>
        <v>38</v>
      </c>
      <c r="O10" s="29">
        <f t="shared" si="3"/>
        <v>0.21714285714285714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2</v>
      </c>
      <c r="E11" s="3">
        <v>0</v>
      </c>
      <c r="F11" s="3">
        <v>0</v>
      </c>
      <c r="G11" s="3">
        <v>0</v>
      </c>
      <c r="H11" s="3">
        <f t="shared" si="1"/>
        <v>2</v>
      </c>
      <c r="I11" s="3">
        <v>1</v>
      </c>
      <c r="J11" s="4">
        <v>1</v>
      </c>
      <c r="K11" s="4">
        <v>0</v>
      </c>
      <c r="L11" s="4">
        <v>0</v>
      </c>
      <c r="M11" s="4">
        <f t="shared" si="0"/>
        <v>1</v>
      </c>
      <c r="N11" s="4">
        <f t="shared" si="2"/>
        <v>4</v>
      </c>
      <c r="O11" s="29">
        <f t="shared" si="3"/>
        <v>2.2857142857142857E-2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3</v>
      </c>
      <c r="E12" s="3">
        <v>0</v>
      </c>
      <c r="F12" s="3">
        <v>0</v>
      </c>
      <c r="G12" s="3">
        <v>0</v>
      </c>
      <c r="H12" s="3">
        <f t="shared" si="1"/>
        <v>3</v>
      </c>
      <c r="I12" s="3">
        <v>1</v>
      </c>
      <c r="J12" s="4">
        <v>9</v>
      </c>
      <c r="K12" s="4">
        <v>0</v>
      </c>
      <c r="L12" s="4">
        <v>0</v>
      </c>
      <c r="M12" s="4">
        <f t="shared" si="0"/>
        <v>9</v>
      </c>
      <c r="N12" s="4">
        <f t="shared" si="2"/>
        <v>13</v>
      </c>
      <c r="O12" s="29">
        <f t="shared" si="3"/>
        <v>7.4285714285714288E-2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8</v>
      </c>
      <c r="E13" s="3">
        <v>0</v>
      </c>
      <c r="F13" s="3">
        <v>0</v>
      </c>
      <c r="G13" s="3">
        <v>0</v>
      </c>
      <c r="H13" s="3">
        <f t="shared" si="1"/>
        <v>8</v>
      </c>
      <c r="I13" s="3">
        <v>2</v>
      </c>
      <c r="J13" s="4">
        <v>9</v>
      </c>
      <c r="K13" s="4">
        <v>0</v>
      </c>
      <c r="L13" s="4">
        <v>0</v>
      </c>
      <c r="M13" s="4">
        <f t="shared" si="0"/>
        <v>9</v>
      </c>
      <c r="N13" s="4">
        <f t="shared" si="2"/>
        <v>19</v>
      </c>
      <c r="O13" s="29">
        <f t="shared" si="3"/>
        <v>0.10857142857142857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2</v>
      </c>
      <c r="E14" s="3">
        <v>0</v>
      </c>
      <c r="F14" s="3">
        <v>0</v>
      </c>
      <c r="G14" s="3">
        <v>0</v>
      </c>
      <c r="H14" s="3">
        <f t="shared" si="1"/>
        <v>2</v>
      </c>
      <c r="I14" s="3">
        <v>4</v>
      </c>
      <c r="J14" s="4">
        <v>2</v>
      </c>
      <c r="K14" s="4">
        <v>0</v>
      </c>
      <c r="L14" s="4">
        <v>0</v>
      </c>
      <c r="M14" s="4">
        <f t="shared" si="0"/>
        <v>2</v>
      </c>
      <c r="N14" s="4">
        <f t="shared" si="2"/>
        <v>8</v>
      </c>
      <c r="O14" s="29">
        <f t="shared" si="3"/>
        <v>4.5714285714285714E-2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10</v>
      </c>
      <c r="E15" s="3">
        <v>0</v>
      </c>
      <c r="F15" s="3">
        <v>0</v>
      </c>
      <c r="G15" s="3">
        <v>0</v>
      </c>
      <c r="H15" s="3">
        <f t="shared" si="1"/>
        <v>10</v>
      </c>
      <c r="I15" s="3">
        <v>2</v>
      </c>
      <c r="J15" s="4">
        <v>1</v>
      </c>
      <c r="K15" s="4">
        <v>0</v>
      </c>
      <c r="L15" s="4">
        <v>0</v>
      </c>
      <c r="M15" s="4">
        <f t="shared" si="0"/>
        <v>1</v>
      </c>
      <c r="N15" s="4">
        <f t="shared" si="2"/>
        <v>13</v>
      </c>
      <c r="O15" s="29">
        <f t="shared" si="3"/>
        <v>7.4285714285714288E-2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6</v>
      </c>
      <c r="E16" s="3">
        <v>0</v>
      </c>
      <c r="F16" s="3">
        <v>0</v>
      </c>
      <c r="G16" s="3">
        <v>0</v>
      </c>
      <c r="H16" s="3">
        <f t="shared" si="1"/>
        <v>6</v>
      </c>
      <c r="I16" s="3">
        <v>1</v>
      </c>
      <c r="J16" s="4">
        <v>1</v>
      </c>
      <c r="K16" s="4">
        <v>0</v>
      </c>
      <c r="L16" s="4">
        <v>0</v>
      </c>
      <c r="M16" s="4">
        <f t="shared" si="0"/>
        <v>1</v>
      </c>
      <c r="N16" s="4">
        <f t="shared" si="2"/>
        <v>8</v>
      </c>
      <c r="O16" s="29">
        <f t="shared" si="3"/>
        <v>4.5714285714285714E-2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3</v>
      </c>
      <c r="E17" s="3">
        <v>0</v>
      </c>
      <c r="F17" s="3">
        <v>0</v>
      </c>
      <c r="G17" s="3">
        <v>0</v>
      </c>
      <c r="H17" s="3">
        <f t="shared" si="1"/>
        <v>3</v>
      </c>
      <c r="I17" s="3">
        <v>2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5</v>
      </c>
      <c r="O17" s="29">
        <f t="shared" si="3"/>
        <v>2.8571428571428571E-2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5</v>
      </c>
      <c r="E18" s="3">
        <v>0</v>
      </c>
      <c r="F18" s="3">
        <v>0</v>
      </c>
      <c r="G18" s="3">
        <v>0</v>
      </c>
      <c r="H18" s="3">
        <f t="shared" si="1"/>
        <v>5</v>
      </c>
      <c r="I18" s="3">
        <v>1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6</v>
      </c>
      <c r="O18" s="29">
        <f t="shared" si="3"/>
        <v>3.4285714285714287E-2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2</v>
      </c>
      <c r="E19" s="3">
        <v>0</v>
      </c>
      <c r="F19" s="3">
        <v>0</v>
      </c>
      <c r="G19" s="3">
        <v>0</v>
      </c>
      <c r="H19" s="3">
        <f t="shared" si="1"/>
        <v>2</v>
      </c>
      <c r="I19" s="3">
        <v>2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4</v>
      </c>
      <c r="O19" s="29">
        <f t="shared" si="3"/>
        <v>2.2857142857142857E-2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</v>
      </c>
      <c r="E20" s="3">
        <v>0</v>
      </c>
      <c r="F20" s="3">
        <v>0</v>
      </c>
      <c r="G20" s="3">
        <v>0</v>
      </c>
      <c r="H20" s="3">
        <f t="shared" si="1"/>
        <v>1</v>
      </c>
      <c r="I20" s="3">
        <v>1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2</v>
      </c>
      <c r="O20" s="29">
        <f t="shared" si="3"/>
        <v>1.1428571428571429E-2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</v>
      </c>
      <c r="E21" s="3">
        <v>0</v>
      </c>
      <c r="F21" s="3">
        <v>0</v>
      </c>
      <c r="G21" s="3">
        <v>0</v>
      </c>
      <c r="H21" s="3">
        <f t="shared" si="1"/>
        <v>1</v>
      </c>
      <c r="I21" s="3">
        <v>1</v>
      </c>
      <c r="J21" s="4">
        <v>0</v>
      </c>
      <c r="K21" s="4">
        <v>0</v>
      </c>
      <c r="L21" s="4">
        <v>0</v>
      </c>
      <c r="M21" s="4">
        <f t="shared" si="0"/>
        <v>0</v>
      </c>
      <c r="N21" s="4">
        <f t="shared" si="2"/>
        <v>2</v>
      </c>
      <c r="O21" s="29">
        <f t="shared" si="3"/>
        <v>1.1428571428571429E-2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1</v>
      </c>
      <c r="E22" s="3">
        <v>0</v>
      </c>
      <c r="F22" s="3">
        <v>0</v>
      </c>
      <c r="G22" s="3">
        <v>0</v>
      </c>
      <c r="H22" s="3">
        <f t="shared" si="1"/>
        <v>1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1</v>
      </c>
      <c r="O22" s="29">
        <f t="shared" si="3"/>
        <v>5.7142857142857143E-3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1</v>
      </c>
      <c r="E23" s="3">
        <v>0</v>
      </c>
      <c r="F23" s="3">
        <v>0</v>
      </c>
      <c r="G23" s="3">
        <v>0</v>
      </c>
      <c r="H23" s="3">
        <f t="shared" si="1"/>
        <v>1</v>
      </c>
      <c r="I23" s="3">
        <v>1</v>
      </c>
      <c r="J23" s="4">
        <v>1</v>
      </c>
      <c r="K23" s="4">
        <v>3</v>
      </c>
      <c r="L23" s="4">
        <v>0</v>
      </c>
      <c r="M23" s="4">
        <f t="shared" si="0"/>
        <v>4</v>
      </c>
      <c r="N23" s="4">
        <f t="shared" si="2"/>
        <v>6</v>
      </c>
      <c r="O23" s="29">
        <f t="shared" si="3"/>
        <v>3.4285714285714287E-2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8</v>
      </c>
      <c r="E24" s="3">
        <v>0</v>
      </c>
      <c r="F24" s="3">
        <v>0</v>
      </c>
      <c r="G24" s="3">
        <v>0</v>
      </c>
      <c r="H24" s="3">
        <f t="shared" si="1"/>
        <v>8</v>
      </c>
      <c r="I24" s="3">
        <v>1</v>
      </c>
      <c r="J24" s="4">
        <v>12</v>
      </c>
      <c r="K24" s="4">
        <v>0</v>
      </c>
      <c r="L24" s="4">
        <v>3</v>
      </c>
      <c r="M24" s="4">
        <f t="shared" si="0"/>
        <v>15</v>
      </c>
      <c r="N24" s="4">
        <f t="shared" si="2"/>
        <v>24</v>
      </c>
      <c r="O24" s="29">
        <f t="shared" si="3"/>
        <v>0.13714285714285715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57" t="s">
        <v>8</v>
      </c>
      <c r="C27" s="58"/>
      <c r="D27" s="6">
        <f>SUM(D6:D26)</f>
        <v>65</v>
      </c>
      <c r="E27" s="45">
        <f t="shared" ref="E27:G27" si="5">SUM(E6:E26)</f>
        <v>0</v>
      </c>
      <c r="F27" s="45">
        <f t="shared" si="5"/>
        <v>0</v>
      </c>
      <c r="G27" s="45">
        <f t="shared" si="5"/>
        <v>0</v>
      </c>
      <c r="H27" s="55">
        <f t="shared" ref="H27:O27" si="6">SUM(H6:H26)</f>
        <v>65</v>
      </c>
      <c r="I27" s="55">
        <f t="shared" si="6"/>
        <v>24</v>
      </c>
      <c r="J27" s="13">
        <f t="shared" si="6"/>
        <v>62</v>
      </c>
      <c r="K27" s="13">
        <f>SUM(K6:K26)</f>
        <v>17</v>
      </c>
      <c r="L27" s="13">
        <f>SUM(L6:L26)</f>
        <v>7</v>
      </c>
      <c r="M27" s="56">
        <f t="shared" si="6"/>
        <v>86</v>
      </c>
      <c r="N27" s="56">
        <f t="shared" si="6"/>
        <v>175</v>
      </c>
      <c r="O27" s="65">
        <f t="shared" si="6"/>
        <v>1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7">+E27/$H$27</f>
        <v>0</v>
      </c>
      <c r="F28" s="29">
        <f t="shared" si="7"/>
        <v>0</v>
      </c>
      <c r="G28" s="29">
        <f t="shared" si="7"/>
        <v>0</v>
      </c>
      <c r="H28" s="55"/>
      <c r="I28" s="55"/>
      <c r="J28" s="29">
        <f>+J27/$M$27</f>
        <v>0.72093023255813948</v>
      </c>
      <c r="K28" s="29">
        <f t="shared" ref="K28:L28" si="8">+K27/$M$27</f>
        <v>0.19767441860465115</v>
      </c>
      <c r="L28" s="29">
        <f t="shared" si="8"/>
        <v>8.1395348837209308E-2</v>
      </c>
      <c r="M28" s="56"/>
      <c r="N28" s="56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H4:H5"/>
    <mergeCell ref="J3:M3"/>
    <mergeCell ref="J4:L4"/>
    <mergeCell ref="B1:O1"/>
    <mergeCell ref="B2:O2"/>
    <mergeCell ref="B3:C5"/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10</v>
      </c>
      <c r="K3" s="55" t="s">
        <v>114</v>
      </c>
      <c r="L3" s="55"/>
      <c r="M3" s="55"/>
      <c r="N3" s="55"/>
      <c r="O3" s="61">
        <f>J23</f>
        <v>6.9328703703703696E-3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8" t="s">
        <v>50</v>
      </c>
      <c r="B6" s="19" t="s">
        <v>67</v>
      </c>
      <c r="C6" s="3">
        <v>9</v>
      </c>
      <c r="D6" s="3">
        <v>26</v>
      </c>
      <c r="E6" s="3">
        <v>1</v>
      </c>
      <c r="F6" s="3">
        <v>16</v>
      </c>
      <c r="G6" s="3">
        <v>287</v>
      </c>
      <c r="H6" s="4">
        <f>SUM(C6:G6)</f>
        <v>339</v>
      </c>
      <c r="I6" s="29">
        <f>+H6/$H$23</f>
        <v>0.10089285714285715</v>
      </c>
      <c r="J6" s="37">
        <v>5.4936002178649244E-3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8</v>
      </c>
      <c r="D7" s="3">
        <v>19</v>
      </c>
      <c r="E7" s="3">
        <v>0</v>
      </c>
      <c r="F7" s="3">
        <v>7</v>
      </c>
      <c r="G7" s="3">
        <v>173</v>
      </c>
      <c r="H7" s="4">
        <f t="shared" ref="H7:H23" si="0">SUM(C7:G7)</f>
        <v>207</v>
      </c>
      <c r="I7" s="29">
        <f t="shared" ref="I7:I23" si="1">+H7/$H$23</f>
        <v>6.160714285714286E-2</v>
      </c>
      <c r="J7" s="37">
        <v>6.1019199346405237E-3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7</v>
      </c>
      <c r="D8" s="3">
        <v>14</v>
      </c>
      <c r="E8" s="3">
        <v>0</v>
      </c>
      <c r="F8" s="3">
        <v>4</v>
      </c>
      <c r="G8" s="3">
        <v>164</v>
      </c>
      <c r="H8" s="4">
        <f t="shared" si="0"/>
        <v>189</v>
      </c>
      <c r="I8" s="29">
        <f t="shared" si="1"/>
        <v>5.6250000000000001E-2</v>
      </c>
      <c r="J8" s="37">
        <v>5.2593644781144776E-3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3</v>
      </c>
      <c r="D9" s="3">
        <v>8</v>
      </c>
      <c r="E9" s="3">
        <v>0</v>
      </c>
      <c r="F9" s="3">
        <v>5</v>
      </c>
      <c r="G9" s="3">
        <v>183</v>
      </c>
      <c r="H9" s="4">
        <f t="shared" si="0"/>
        <v>199</v>
      </c>
      <c r="I9" s="29">
        <f t="shared" si="1"/>
        <v>5.9226190476190474E-2</v>
      </c>
      <c r="J9" s="37">
        <v>6.4257812500000001E-3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15</v>
      </c>
      <c r="D10" s="3">
        <v>15</v>
      </c>
      <c r="E10" s="3">
        <v>0</v>
      </c>
      <c r="F10" s="3">
        <v>7</v>
      </c>
      <c r="G10" s="3">
        <v>264</v>
      </c>
      <c r="H10" s="4">
        <f t="shared" si="0"/>
        <v>301</v>
      </c>
      <c r="I10" s="29">
        <f t="shared" si="1"/>
        <v>8.9583333333333334E-2</v>
      </c>
      <c r="J10" s="37">
        <v>8.5752314814814823E-3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8</v>
      </c>
      <c r="D11" s="3">
        <v>13</v>
      </c>
      <c r="E11" s="3">
        <v>0</v>
      </c>
      <c r="F11" s="3">
        <v>2</v>
      </c>
      <c r="G11" s="3">
        <v>148</v>
      </c>
      <c r="H11" s="4">
        <f t="shared" si="0"/>
        <v>171</v>
      </c>
      <c r="I11" s="29">
        <f t="shared" si="1"/>
        <v>5.0892857142857142E-2</v>
      </c>
      <c r="J11" s="37">
        <v>5.3213183421516753E-3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7</v>
      </c>
      <c r="D12" s="3">
        <v>15</v>
      </c>
      <c r="E12" s="3">
        <v>0</v>
      </c>
      <c r="F12" s="3">
        <v>10</v>
      </c>
      <c r="G12" s="3">
        <v>190</v>
      </c>
      <c r="H12" s="4">
        <f t="shared" si="0"/>
        <v>222</v>
      </c>
      <c r="I12" s="29">
        <f t="shared" si="1"/>
        <v>6.6071428571428573E-2</v>
      </c>
      <c r="J12" s="37">
        <v>7.1871383101851849E-3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14</v>
      </c>
      <c r="D13" s="3">
        <v>18</v>
      </c>
      <c r="E13" s="3">
        <v>0</v>
      </c>
      <c r="F13" s="3">
        <v>5</v>
      </c>
      <c r="G13" s="3">
        <v>133</v>
      </c>
      <c r="H13" s="4">
        <f t="shared" si="0"/>
        <v>170</v>
      </c>
      <c r="I13" s="29">
        <f t="shared" si="1"/>
        <v>5.0595238095238096E-2</v>
      </c>
      <c r="J13" s="37">
        <v>6.7519718792866928E-3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15</v>
      </c>
      <c r="D14" s="3">
        <v>18</v>
      </c>
      <c r="E14" s="3">
        <v>0</v>
      </c>
      <c r="F14" s="3">
        <v>4</v>
      </c>
      <c r="G14" s="3">
        <v>149</v>
      </c>
      <c r="H14" s="4">
        <f t="shared" si="0"/>
        <v>186</v>
      </c>
      <c r="I14" s="29">
        <f t="shared" si="1"/>
        <v>5.5357142857142855E-2</v>
      </c>
      <c r="J14" s="37">
        <v>7.1458333333333356E-3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34</v>
      </c>
      <c r="D15" s="3">
        <v>15</v>
      </c>
      <c r="E15" s="3">
        <v>0</v>
      </c>
      <c r="F15" s="3">
        <v>6</v>
      </c>
      <c r="G15" s="3">
        <v>126</v>
      </c>
      <c r="H15" s="4">
        <f t="shared" si="0"/>
        <v>181</v>
      </c>
      <c r="I15" s="29">
        <f t="shared" si="1"/>
        <v>5.3869047619047622E-2</v>
      </c>
      <c r="J15" s="37">
        <v>8.196296296296297E-3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23</v>
      </c>
      <c r="D16" s="3">
        <v>14</v>
      </c>
      <c r="E16" s="3">
        <v>0</v>
      </c>
      <c r="F16" s="3">
        <v>5</v>
      </c>
      <c r="G16" s="3">
        <v>173</v>
      </c>
      <c r="H16" s="4">
        <f t="shared" si="0"/>
        <v>215</v>
      </c>
      <c r="I16" s="29">
        <f t="shared" si="1"/>
        <v>6.3988095238095233E-2</v>
      </c>
      <c r="J16" s="37">
        <v>9.2778604497354509E-3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5</v>
      </c>
      <c r="D17" s="3">
        <v>16</v>
      </c>
      <c r="E17" s="3">
        <v>0</v>
      </c>
      <c r="F17" s="3">
        <v>2</v>
      </c>
      <c r="G17" s="3">
        <v>134</v>
      </c>
      <c r="H17" s="4">
        <f t="shared" si="0"/>
        <v>157</v>
      </c>
      <c r="I17" s="29">
        <f t="shared" si="1"/>
        <v>4.6726190476190477E-2</v>
      </c>
      <c r="J17" s="37">
        <v>8.0965909090909075E-3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7</v>
      </c>
      <c r="D18" s="3">
        <v>20</v>
      </c>
      <c r="E18" s="3">
        <v>0</v>
      </c>
      <c r="F18" s="3">
        <v>7</v>
      </c>
      <c r="G18" s="3">
        <v>202</v>
      </c>
      <c r="H18" s="4">
        <f t="shared" si="0"/>
        <v>236</v>
      </c>
      <c r="I18" s="29">
        <f t="shared" si="1"/>
        <v>7.0238095238095238E-2</v>
      </c>
      <c r="J18" s="37">
        <v>7.2446689113355783E-3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3</v>
      </c>
      <c r="D19" s="3">
        <v>13</v>
      </c>
      <c r="E19" s="3">
        <v>0</v>
      </c>
      <c r="F19" s="3">
        <v>5</v>
      </c>
      <c r="G19" s="3">
        <v>143</v>
      </c>
      <c r="H19" s="4">
        <f t="shared" si="0"/>
        <v>164</v>
      </c>
      <c r="I19" s="29">
        <f t="shared" si="1"/>
        <v>4.880952380952381E-2</v>
      </c>
      <c r="J19" s="37">
        <v>8.3289241622574953E-3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7</v>
      </c>
      <c r="D20" s="3">
        <v>15</v>
      </c>
      <c r="E20" s="3">
        <v>0</v>
      </c>
      <c r="F20" s="3">
        <v>7</v>
      </c>
      <c r="G20" s="3">
        <v>142</v>
      </c>
      <c r="H20" s="4">
        <f t="shared" si="0"/>
        <v>171</v>
      </c>
      <c r="I20" s="29">
        <f t="shared" si="1"/>
        <v>5.0892857142857142E-2</v>
      </c>
      <c r="J20" s="37">
        <v>5.9511408730158746E-3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7</v>
      </c>
      <c r="D21" s="3">
        <v>8</v>
      </c>
      <c r="E21" s="3">
        <v>0</v>
      </c>
      <c r="F21" s="3">
        <v>4</v>
      </c>
      <c r="G21" s="3">
        <v>98</v>
      </c>
      <c r="H21" s="4">
        <f t="shared" si="0"/>
        <v>117</v>
      </c>
      <c r="I21" s="29">
        <f t="shared" si="1"/>
        <v>3.4821428571428573E-2</v>
      </c>
      <c r="J21" s="37">
        <v>5.2271412037037035E-3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3</v>
      </c>
      <c r="D22" s="3">
        <v>18</v>
      </c>
      <c r="E22" s="3">
        <v>0</v>
      </c>
      <c r="F22" s="3">
        <v>0</v>
      </c>
      <c r="G22" s="3">
        <v>114</v>
      </c>
      <c r="H22" s="4">
        <f t="shared" si="0"/>
        <v>135</v>
      </c>
      <c r="I22" s="29">
        <f t="shared" si="1"/>
        <v>4.0178571428571432E-2</v>
      </c>
      <c r="J22" s="37">
        <v>7.7505787037037057E-3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9" t="s">
        <v>8</v>
      </c>
      <c r="B23" s="60"/>
      <c r="C23" s="6">
        <f>SUM(C6:C22)</f>
        <v>175</v>
      </c>
      <c r="D23" s="6">
        <f t="shared" ref="D23:G23" si="2">SUM(D6:D22)</f>
        <v>265</v>
      </c>
      <c r="E23" s="6">
        <f t="shared" si="2"/>
        <v>1</v>
      </c>
      <c r="F23" s="6">
        <f t="shared" si="2"/>
        <v>96</v>
      </c>
      <c r="G23" s="42">
        <f t="shared" si="2"/>
        <v>2823</v>
      </c>
      <c r="H23" s="41">
        <f t="shared" si="0"/>
        <v>3360</v>
      </c>
      <c r="I23" s="65">
        <f t="shared" si="1"/>
        <v>1</v>
      </c>
      <c r="J23" s="61">
        <v>6.9328703703703696E-3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9" t="s">
        <v>31</v>
      </c>
      <c r="B24" s="60"/>
      <c r="C24" s="29">
        <f>+C23/$H$23</f>
        <v>5.2083333333333336E-2</v>
      </c>
      <c r="D24" s="29">
        <f t="shared" ref="D24:H24" si="3">+D23/$H$23</f>
        <v>7.8869047619047616E-2</v>
      </c>
      <c r="E24" s="29">
        <f t="shared" si="3"/>
        <v>2.9761904761904765E-4</v>
      </c>
      <c r="F24" s="29">
        <f t="shared" si="3"/>
        <v>2.8571428571428571E-2</v>
      </c>
      <c r="G24" s="29">
        <f t="shared" si="3"/>
        <v>0.84017857142857144</v>
      </c>
      <c r="H24" s="31">
        <f t="shared" si="3"/>
        <v>1</v>
      </c>
      <c r="I24" s="66"/>
      <c r="J24" s="61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activeCell="J23" sqref="J23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48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21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21" ht="23.25" customHeight="1" x14ac:dyDescent="0.2">
      <c r="A3" s="49" t="s">
        <v>0</v>
      </c>
      <c r="B3" s="50"/>
      <c r="C3" s="55" t="s">
        <v>103</v>
      </c>
      <c r="D3" s="55"/>
      <c r="E3" s="55"/>
      <c r="F3" s="55"/>
      <c r="G3" s="3"/>
      <c r="H3" s="56" t="s">
        <v>8</v>
      </c>
      <c r="I3" s="55" t="s">
        <v>9</v>
      </c>
      <c r="J3" s="55" t="s">
        <v>92</v>
      </c>
      <c r="K3" s="55" t="s">
        <v>104</v>
      </c>
      <c r="L3" s="55"/>
      <c r="M3" s="55"/>
      <c r="N3" s="55"/>
      <c r="O3" s="61">
        <f>J27</f>
        <v>6.9444444444444441E-3</v>
      </c>
      <c r="P3" s="15"/>
    </row>
    <row r="4" spans="1:21" ht="23.25" customHeight="1" x14ac:dyDescent="0.2">
      <c r="A4" s="51"/>
      <c r="B4" s="52"/>
      <c r="C4" s="77" t="s">
        <v>6</v>
      </c>
      <c r="D4" s="78"/>
      <c r="E4" s="78"/>
      <c r="F4" s="78"/>
      <c r="G4" s="79"/>
      <c r="H4" s="56"/>
      <c r="I4" s="55"/>
      <c r="J4" s="55"/>
      <c r="K4" s="55"/>
      <c r="L4" s="55"/>
      <c r="M4" s="55"/>
      <c r="N4" s="55"/>
      <c r="O4" s="61"/>
      <c r="P4" s="15"/>
      <c r="T4" s="40"/>
    </row>
    <row r="5" spans="1:21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56"/>
      <c r="I5" s="55"/>
      <c r="J5" s="55"/>
      <c r="K5" s="55"/>
      <c r="L5" s="55"/>
      <c r="M5" s="55"/>
      <c r="N5" s="55"/>
      <c r="O5" s="61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35</v>
      </c>
      <c r="D6" s="3">
        <v>62</v>
      </c>
      <c r="E6" s="3">
        <v>0</v>
      </c>
      <c r="F6" s="3">
        <v>38</v>
      </c>
      <c r="G6" s="3">
        <v>537</v>
      </c>
      <c r="H6" s="32">
        <f>SUM(C6:G6)</f>
        <v>672</v>
      </c>
      <c r="I6" s="29">
        <f>+H6/$H$27</f>
        <v>7.456724367509987E-2</v>
      </c>
      <c r="J6" s="37">
        <v>7.3801798724954428E-3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13</v>
      </c>
      <c r="D7" s="3">
        <v>45</v>
      </c>
      <c r="E7" s="3">
        <v>2</v>
      </c>
      <c r="F7" s="3">
        <v>19</v>
      </c>
      <c r="G7" s="3">
        <v>477</v>
      </c>
      <c r="H7" s="32">
        <f t="shared" ref="H7:H26" si="0">SUM(C7:G7)</f>
        <v>556</v>
      </c>
      <c r="I7" s="29">
        <f t="shared" ref="I7:I26" si="1">+H7/$H$27</f>
        <v>6.1695517088326678E-2</v>
      </c>
      <c r="J7" s="37">
        <v>6.5703247261345871E-3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10</v>
      </c>
      <c r="D8" s="3">
        <v>32</v>
      </c>
      <c r="E8" s="3">
        <v>0</v>
      </c>
      <c r="F8" s="3">
        <v>8</v>
      </c>
      <c r="G8" s="3">
        <v>236</v>
      </c>
      <c r="H8" s="32">
        <f t="shared" si="0"/>
        <v>286</v>
      </c>
      <c r="I8" s="29">
        <f t="shared" si="1"/>
        <v>3.1735463826009766E-2</v>
      </c>
      <c r="J8" s="37">
        <v>7.214954780361757E-3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56</v>
      </c>
      <c r="D9" s="3">
        <v>65</v>
      </c>
      <c r="E9" s="3">
        <v>0</v>
      </c>
      <c r="F9" s="3">
        <v>16</v>
      </c>
      <c r="G9" s="3">
        <v>383</v>
      </c>
      <c r="H9" s="32">
        <f t="shared" si="0"/>
        <v>520</v>
      </c>
      <c r="I9" s="29">
        <f t="shared" si="1"/>
        <v>5.7700843320017757E-2</v>
      </c>
      <c r="J9" s="37">
        <v>8.0229720209339783E-3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109</v>
      </c>
      <c r="D10" s="3">
        <v>43</v>
      </c>
      <c r="E10" s="3">
        <v>0</v>
      </c>
      <c r="F10" s="3">
        <v>13</v>
      </c>
      <c r="G10" s="3">
        <v>328</v>
      </c>
      <c r="H10" s="32">
        <f t="shared" si="0"/>
        <v>493</v>
      </c>
      <c r="I10" s="29">
        <f t="shared" si="1"/>
        <v>5.470483799378606E-2</v>
      </c>
      <c r="J10" s="37">
        <v>6.805739271017049E-3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29</v>
      </c>
      <c r="D11" s="3">
        <v>17</v>
      </c>
      <c r="E11" s="3">
        <v>1</v>
      </c>
      <c r="F11" s="3">
        <v>4</v>
      </c>
      <c r="G11" s="3">
        <v>215</v>
      </c>
      <c r="H11" s="32">
        <f t="shared" si="0"/>
        <v>266</v>
      </c>
      <c r="I11" s="29">
        <f t="shared" si="1"/>
        <v>2.9516200621393696E-2</v>
      </c>
      <c r="J11" s="37">
        <v>5.2275028935185198E-3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57</v>
      </c>
      <c r="D12" s="3">
        <v>82</v>
      </c>
      <c r="E12" s="3">
        <v>0</v>
      </c>
      <c r="F12" s="3">
        <v>16</v>
      </c>
      <c r="G12" s="3">
        <v>394</v>
      </c>
      <c r="H12" s="32">
        <f t="shared" si="0"/>
        <v>549</v>
      </c>
      <c r="I12" s="29">
        <f t="shared" si="1"/>
        <v>6.0918774966711053E-2</v>
      </c>
      <c r="J12" s="37">
        <v>7.5430169753086355E-3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78</v>
      </c>
      <c r="D13" s="3">
        <v>82</v>
      </c>
      <c r="E13" s="3">
        <v>1</v>
      </c>
      <c r="F13" s="3">
        <v>28</v>
      </c>
      <c r="G13" s="3">
        <v>693</v>
      </c>
      <c r="H13" s="32">
        <f t="shared" si="0"/>
        <v>882</v>
      </c>
      <c r="I13" s="29">
        <f t="shared" si="1"/>
        <v>9.7869507323568569E-2</v>
      </c>
      <c r="J13" s="37">
        <v>7.3323302469135796E-3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19</v>
      </c>
      <c r="D14" s="3">
        <v>45</v>
      </c>
      <c r="E14" s="3">
        <v>0</v>
      </c>
      <c r="F14" s="3">
        <v>16</v>
      </c>
      <c r="G14" s="3">
        <v>430</v>
      </c>
      <c r="H14" s="32">
        <f t="shared" si="0"/>
        <v>510</v>
      </c>
      <c r="I14" s="29">
        <f t="shared" si="1"/>
        <v>5.659121171770972E-2</v>
      </c>
      <c r="J14" s="37">
        <v>5.9565815815815805E-3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38</v>
      </c>
      <c r="D15" s="3">
        <v>88</v>
      </c>
      <c r="E15" s="3">
        <v>1</v>
      </c>
      <c r="F15" s="3">
        <v>22</v>
      </c>
      <c r="G15" s="3">
        <v>704</v>
      </c>
      <c r="H15" s="32">
        <f t="shared" si="0"/>
        <v>853</v>
      </c>
      <c r="I15" s="29">
        <f t="shared" si="1"/>
        <v>9.465157567687528E-2</v>
      </c>
      <c r="J15" s="37">
        <v>6.3428423927524621E-3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43</v>
      </c>
      <c r="D16" s="3">
        <v>99</v>
      </c>
      <c r="E16" s="3">
        <v>0</v>
      </c>
      <c r="F16" s="3">
        <v>34</v>
      </c>
      <c r="G16" s="3">
        <v>827</v>
      </c>
      <c r="H16" s="32">
        <f t="shared" si="0"/>
        <v>1003</v>
      </c>
      <c r="I16" s="29">
        <f t="shared" si="1"/>
        <v>0.11129604971149579</v>
      </c>
      <c r="J16" s="37">
        <v>7.6464190093708164E-3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12</v>
      </c>
      <c r="D17" s="3">
        <v>20</v>
      </c>
      <c r="E17" s="3">
        <v>0</v>
      </c>
      <c r="F17" s="3">
        <v>13</v>
      </c>
      <c r="G17" s="3">
        <v>170</v>
      </c>
      <c r="H17" s="32">
        <f t="shared" si="0"/>
        <v>215</v>
      </c>
      <c r="I17" s="29">
        <f t="shared" si="1"/>
        <v>2.3857079449622724E-2</v>
      </c>
      <c r="J17" s="37">
        <v>5.3721707818930051E-3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11</v>
      </c>
      <c r="D18" s="3">
        <v>30</v>
      </c>
      <c r="E18" s="3">
        <v>0</v>
      </c>
      <c r="F18" s="3">
        <v>15</v>
      </c>
      <c r="G18" s="3">
        <v>265</v>
      </c>
      <c r="H18" s="32">
        <f t="shared" si="0"/>
        <v>321</v>
      </c>
      <c r="I18" s="29">
        <f t="shared" si="1"/>
        <v>3.561917443408788E-2</v>
      </c>
      <c r="J18" s="37">
        <v>5.9354332010582E-3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13</v>
      </c>
      <c r="D19" s="3">
        <v>19</v>
      </c>
      <c r="E19" s="3">
        <v>0</v>
      </c>
      <c r="F19" s="3">
        <v>10</v>
      </c>
      <c r="G19" s="3">
        <v>221</v>
      </c>
      <c r="H19" s="32">
        <f t="shared" si="0"/>
        <v>263</v>
      </c>
      <c r="I19" s="29">
        <f t="shared" si="1"/>
        <v>2.9183311140701287E-2</v>
      </c>
      <c r="J19" s="37">
        <v>4.1559193121693131E-3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7</v>
      </c>
      <c r="D20" s="3">
        <v>12</v>
      </c>
      <c r="E20" s="3">
        <v>0</v>
      </c>
      <c r="F20" s="3">
        <v>1</v>
      </c>
      <c r="G20" s="3">
        <v>139</v>
      </c>
      <c r="H20" s="32">
        <f t="shared" si="0"/>
        <v>159</v>
      </c>
      <c r="I20" s="29">
        <f t="shared" si="1"/>
        <v>1.7643142476697737E-2</v>
      </c>
      <c r="J20" s="37">
        <v>3.840856481481482E-3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5</v>
      </c>
      <c r="D21" s="3">
        <v>33</v>
      </c>
      <c r="E21" s="3">
        <v>0</v>
      </c>
      <c r="F21" s="3">
        <v>10</v>
      </c>
      <c r="G21" s="3">
        <v>243</v>
      </c>
      <c r="H21" s="32">
        <f t="shared" si="0"/>
        <v>291</v>
      </c>
      <c r="I21" s="29">
        <f t="shared" si="1"/>
        <v>3.2290279627163784E-2</v>
      </c>
      <c r="J21" s="37">
        <v>5.9537529550827435E-3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1</v>
      </c>
      <c r="D22" s="3">
        <v>12</v>
      </c>
      <c r="E22" s="3">
        <v>0</v>
      </c>
      <c r="F22" s="3">
        <v>3</v>
      </c>
      <c r="G22" s="3">
        <v>108</v>
      </c>
      <c r="H22" s="32">
        <f t="shared" si="0"/>
        <v>124</v>
      </c>
      <c r="I22" s="29">
        <f t="shared" si="1"/>
        <v>1.3759431868619618E-2</v>
      </c>
      <c r="J22" s="37">
        <v>5.8007812499999995E-3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32</v>
      </c>
      <c r="D23" s="3">
        <v>28</v>
      </c>
      <c r="E23" s="3">
        <v>0</v>
      </c>
      <c r="F23" s="3">
        <v>11</v>
      </c>
      <c r="G23" s="3">
        <v>274</v>
      </c>
      <c r="H23" s="32">
        <f t="shared" si="0"/>
        <v>345</v>
      </c>
      <c r="I23" s="29">
        <f t="shared" si="1"/>
        <v>3.8282290279627165E-2</v>
      </c>
      <c r="J23" s="37">
        <v>7.1436149691358032E-3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127</v>
      </c>
      <c r="D24" s="3">
        <v>56</v>
      </c>
      <c r="E24" s="3">
        <v>0</v>
      </c>
      <c r="F24" s="3">
        <v>12</v>
      </c>
      <c r="G24" s="3">
        <v>499</v>
      </c>
      <c r="H24" s="32">
        <f t="shared" si="0"/>
        <v>694</v>
      </c>
      <c r="I24" s="29">
        <f t="shared" si="1"/>
        <v>7.7008433200177542E-2</v>
      </c>
      <c r="J24" s="37">
        <v>9.290032679738559E-3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0</v>
      </c>
      <c r="G25" s="3">
        <v>2</v>
      </c>
      <c r="H25" s="32">
        <f t="shared" si="0"/>
        <v>3</v>
      </c>
      <c r="I25" s="29">
        <f t="shared" si="1"/>
        <v>3.3288948069241014E-4</v>
      </c>
      <c r="J25" s="37">
        <v>0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7</v>
      </c>
      <c r="H26" s="32">
        <f t="shared" si="0"/>
        <v>7</v>
      </c>
      <c r="I26" s="29">
        <f t="shared" si="1"/>
        <v>7.7674212161562358E-4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57" t="s">
        <v>8</v>
      </c>
      <c r="B27" s="58"/>
      <c r="C27" s="42">
        <f>SUM(C6:C26)</f>
        <v>696</v>
      </c>
      <c r="D27" s="42">
        <f t="shared" ref="D27:G27" si="2">SUM(D6:D26)</f>
        <v>870</v>
      </c>
      <c r="E27" s="42">
        <f t="shared" si="2"/>
        <v>5</v>
      </c>
      <c r="F27" s="42">
        <f t="shared" si="2"/>
        <v>289</v>
      </c>
      <c r="G27" s="42">
        <f t="shared" si="2"/>
        <v>7152</v>
      </c>
      <c r="H27" s="63">
        <f>SUM(H6:H26)</f>
        <v>9012</v>
      </c>
      <c r="I27" s="64">
        <f>SUM(I6:I26)</f>
        <v>1.0000000000000002</v>
      </c>
      <c r="J27" s="61">
        <v>6.9444444444444441E-3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9" t="s">
        <v>31</v>
      </c>
      <c r="B28" s="60"/>
      <c r="C28" s="29">
        <f>+C27/$H$27</f>
        <v>7.7230359520639141E-2</v>
      </c>
      <c r="D28" s="29">
        <f t="shared" ref="D28:G28" si="3">+D27/$H$27</f>
        <v>9.6537949400798934E-2</v>
      </c>
      <c r="E28" s="29">
        <f t="shared" si="3"/>
        <v>5.5481580115401689E-4</v>
      </c>
      <c r="F28" s="29">
        <f t="shared" si="3"/>
        <v>3.2068353306702171E-2</v>
      </c>
      <c r="G28" s="29">
        <f t="shared" si="3"/>
        <v>0.79360852197070575</v>
      </c>
      <c r="H28" s="56"/>
      <c r="I28" s="64"/>
      <c r="J28" s="61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H27:H28"/>
    <mergeCell ref="I27:I28"/>
    <mergeCell ref="J27:J28"/>
    <mergeCell ref="A28:B28"/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topLeftCell="D1" zoomScale="60" zoomScaleNormal="100" zoomScalePageLayoutView="60" workbookViewId="0">
      <selection activeCell="J24" sqref="J24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100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101</v>
      </c>
      <c r="E3" s="55"/>
      <c r="F3" s="55"/>
      <c r="G3" s="55"/>
      <c r="H3" s="55"/>
      <c r="I3" s="55" t="s">
        <v>35</v>
      </c>
      <c r="J3" s="56" t="s">
        <v>102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16</v>
      </c>
      <c r="E6" s="3">
        <v>0</v>
      </c>
      <c r="F6" s="3">
        <v>0</v>
      </c>
      <c r="G6" s="3">
        <v>0</v>
      </c>
      <c r="H6" s="3">
        <f t="shared" ref="H6:H26" si="0">SUM(D6:G6)</f>
        <v>16</v>
      </c>
      <c r="I6" s="3">
        <v>6</v>
      </c>
      <c r="J6" s="4">
        <v>7</v>
      </c>
      <c r="K6" s="4">
        <v>6</v>
      </c>
      <c r="L6" s="4">
        <v>0</v>
      </c>
      <c r="M6" s="4">
        <f>SUM(J6:L6)</f>
        <v>13</v>
      </c>
      <c r="N6" s="4">
        <f>SUM(H6,I6,M6)</f>
        <v>35</v>
      </c>
      <c r="O6" s="29">
        <f>N6/$N$27</f>
        <v>5.0287356321839081E-2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3</v>
      </c>
      <c r="E7" s="3">
        <v>0</v>
      </c>
      <c r="F7" s="3">
        <v>0</v>
      </c>
      <c r="G7" s="3">
        <v>0</v>
      </c>
      <c r="H7" s="3">
        <f t="shared" si="0"/>
        <v>3</v>
      </c>
      <c r="I7" s="3">
        <v>2</v>
      </c>
      <c r="J7" s="4">
        <v>2</v>
      </c>
      <c r="K7" s="4">
        <v>3</v>
      </c>
      <c r="L7" s="4">
        <v>3</v>
      </c>
      <c r="M7" s="4">
        <f t="shared" ref="M7:M26" si="1">SUM(J7:L7)</f>
        <v>8</v>
      </c>
      <c r="N7" s="4">
        <f>SUM(H7,I7,M7)</f>
        <v>13</v>
      </c>
      <c r="O7" s="29">
        <f t="shared" ref="O7:O26" si="2">N7/$N$27</f>
        <v>1.8678160919540231E-2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3</v>
      </c>
      <c r="E8" s="3">
        <v>0</v>
      </c>
      <c r="F8" s="3">
        <v>0</v>
      </c>
      <c r="G8" s="3">
        <v>0</v>
      </c>
      <c r="H8" s="3">
        <f t="shared" si="0"/>
        <v>3</v>
      </c>
      <c r="I8" s="3">
        <v>0</v>
      </c>
      <c r="J8" s="4">
        <v>3</v>
      </c>
      <c r="K8" s="4">
        <v>4</v>
      </c>
      <c r="L8" s="4">
        <v>0</v>
      </c>
      <c r="M8" s="4">
        <f t="shared" si="1"/>
        <v>7</v>
      </c>
      <c r="N8" s="4">
        <f t="shared" ref="N8:N26" si="3">SUM(H8,I8,M8)</f>
        <v>10</v>
      </c>
      <c r="O8" s="29">
        <f t="shared" si="2"/>
        <v>1.4367816091954023E-2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9</v>
      </c>
      <c r="E9" s="3">
        <v>0</v>
      </c>
      <c r="F9" s="3">
        <v>0</v>
      </c>
      <c r="G9" s="3">
        <v>0</v>
      </c>
      <c r="H9" s="3">
        <f t="shared" si="0"/>
        <v>9</v>
      </c>
      <c r="I9" s="3">
        <v>2</v>
      </c>
      <c r="J9" s="4">
        <v>16</v>
      </c>
      <c r="K9" s="4">
        <v>25</v>
      </c>
      <c r="L9" s="4">
        <v>4</v>
      </c>
      <c r="M9" s="4">
        <f>SUM(J9:L9)</f>
        <v>45</v>
      </c>
      <c r="N9" s="4">
        <f t="shared" si="3"/>
        <v>56</v>
      </c>
      <c r="O9" s="29">
        <f t="shared" si="2"/>
        <v>8.0459770114942528E-2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7</v>
      </c>
      <c r="E10" s="3">
        <v>0</v>
      </c>
      <c r="F10" s="3">
        <v>0</v>
      </c>
      <c r="G10" s="3">
        <v>0</v>
      </c>
      <c r="H10" s="3">
        <f t="shared" si="0"/>
        <v>7</v>
      </c>
      <c r="I10" s="3">
        <v>0</v>
      </c>
      <c r="J10" s="4">
        <v>67</v>
      </c>
      <c r="K10" s="4">
        <v>22</v>
      </c>
      <c r="L10" s="4">
        <v>13</v>
      </c>
      <c r="M10" s="4">
        <f t="shared" si="1"/>
        <v>102</v>
      </c>
      <c r="N10" s="4">
        <f t="shared" si="3"/>
        <v>109</v>
      </c>
      <c r="O10" s="29">
        <f t="shared" si="2"/>
        <v>0.15660919540229884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8</v>
      </c>
      <c r="E11" s="3">
        <v>0</v>
      </c>
      <c r="F11" s="3">
        <v>0</v>
      </c>
      <c r="G11" s="3">
        <v>0</v>
      </c>
      <c r="H11" s="3">
        <f t="shared" si="0"/>
        <v>8</v>
      </c>
      <c r="I11" s="3">
        <v>2</v>
      </c>
      <c r="J11" s="4">
        <v>18</v>
      </c>
      <c r="K11" s="4">
        <v>0</v>
      </c>
      <c r="L11" s="4">
        <v>1</v>
      </c>
      <c r="M11" s="4">
        <f t="shared" si="1"/>
        <v>19</v>
      </c>
      <c r="N11" s="4">
        <f t="shared" si="3"/>
        <v>29</v>
      </c>
      <c r="O11" s="29">
        <f t="shared" si="2"/>
        <v>4.1666666666666664E-2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17</v>
      </c>
      <c r="E12" s="3">
        <v>0</v>
      </c>
      <c r="F12" s="3">
        <v>0</v>
      </c>
      <c r="G12" s="3">
        <v>0</v>
      </c>
      <c r="H12" s="3">
        <f t="shared" si="0"/>
        <v>17</v>
      </c>
      <c r="I12" s="3">
        <v>5</v>
      </c>
      <c r="J12" s="4">
        <v>35</v>
      </c>
      <c r="K12" s="4">
        <v>0</v>
      </c>
      <c r="L12" s="4">
        <v>0</v>
      </c>
      <c r="M12" s="4">
        <f t="shared" si="1"/>
        <v>35</v>
      </c>
      <c r="N12" s="4">
        <f t="shared" si="3"/>
        <v>57</v>
      </c>
      <c r="O12" s="29">
        <f t="shared" si="2"/>
        <v>8.1896551724137928E-2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32</v>
      </c>
      <c r="E13" s="3">
        <v>0</v>
      </c>
      <c r="F13" s="3">
        <v>0</v>
      </c>
      <c r="G13" s="3">
        <v>0</v>
      </c>
      <c r="H13" s="3">
        <f t="shared" si="0"/>
        <v>32</v>
      </c>
      <c r="I13" s="3">
        <v>7</v>
      </c>
      <c r="J13" s="4">
        <v>37</v>
      </c>
      <c r="K13" s="4">
        <v>0</v>
      </c>
      <c r="L13" s="4">
        <v>2</v>
      </c>
      <c r="M13" s="4">
        <f t="shared" si="1"/>
        <v>39</v>
      </c>
      <c r="N13" s="4">
        <f t="shared" si="3"/>
        <v>78</v>
      </c>
      <c r="O13" s="29">
        <f t="shared" si="2"/>
        <v>0.11206896551724138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5</v>
      </c>
      <c r="E14" s="3">
        <v>0</v>
      </c>
      <c r="F14" s="3">
        <v>0</v>
      </c>
      <c r="G14" s="3">
        <v>0</v>
      </c>
      <c r="H14" s="3">
        <f t="shared" si="0"/>
        <v>5</v>
      </c>
      <c r="I14" s="3">
        <v>8</v>
      </c>
      <c r="J14" s="4">
        <v>6</v>
      </c>
      <c r="K14" s="4">
        <v>0</v>
      </c>
      <c r="L14" s="4">
        <v>0</v>
      </c>
      <c r="M14" s="4">
        <f t="shared" si="1"/>
        <v>6</v>
      </c>
      <c r="N14" s="4">
        <f t="shared" si="3"/>
        <v>19</v>
      </c>
      <c r="O14" s="29">
        <f t="shared" si="2"/>
        <v>2.7298850574712645E-2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19</v>
      </c>
      <c r="E15" s="3">
        <v>0</v>
      </c>
      <c r="F15" s="3">
        <v>0</v>
      </c>
      <c r="G15" s="3">
        <v>0</v>
      </c>
      <c r="H15" s="3">
        <f t="shared" si="0"/>
        <v>19</v>
      </c>
      <c r="I15" s="3">
        <v>9</v>
      </c>
      <c r="J15" s="4">
        <v>9</v>
      </c>
      <c r="K15" s="4">
        <v>1</v>
      </c>
      <c r="L15" s="4">
        <v>0</v>
      </c>
      <c r="M15" s="4">
        <f t="shared" si="1"/>
        <v>10</v>
      </c>
      <c r="N15" s="4">
        <f t="shared" si="3"/>
        <v>38</v>
      </c>
      <c r="O15" s="29">
        <f t="shared" si="2"/>
        <v>5.459770114942529E-2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24</v>
      </c>
      <c r="E16" s="3">
        <v>0</v>
      </c>
      <c r="F16" s="3">
        <v>0</v>
      </c>
      <c r="G16" s="3">
        <v>0</v>
      </c>
      <c r="H16" s="3">
        <f t="shared" si="0"/>
        <v>24</v>
      </c>
      <c r="I16" s="3">
        <v>9</v>
      </c>
      <c r="J16" s="4">
        <v>8</v>
      </c>
      <c r="K16" s="4">
        <v>2</v>
      </c>
      <c r="L16" s="4">
        <v>0</v>
      </c>
      <c r="M16" s="4">
        <f t="shared" si="1"/>
        <v>10</v>
      </c>
      <c r="N16" s="4">
        <f t="shared" si="3"/>
        <v>43</v>
      </c>
      <c r="O16" s="29">
        <f t="shared" si="2"/>
        <v>6.17816091954023E-2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8</v>
      </c>
      <c r="E17" s="3">
        <v>0</v>
      </c>
      <c r="F17" s="3">
        <v>0</v>
      </c>
      <c r="G17" s="3">
        <v>0</v>
      </c>
      <c r="H17" s="3">
        <f t="shared" si="0"/>
        <v>8</v>
      </c>
      <c r="I17" s="3">
        <v>4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12</v>
      </c>
      <c r="O17" s="29">
        <f t="shared" si="2"/>
        <v>1.7241379310344827E-2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7</v>
      </c>
      <c r="E18" s="3">
        <v>0</v>
      </c>
      <c r="F18" s="3">
        <v>0</v>
      </c>
      <c r="G18" s="3">
        <v>0</v>
      </c>
      <c r="H18" s="3">
        <f t="shared" si="0"/>
        <v>7</v>
      </c>
      <c r="I18" s="3">
        <v>4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11</v>
      </c>
      <c r="O18" s="29">
        <f t="shared" si="2"/>
        <v>1.5804597701149427E-2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10</v>
      </c>
      <c r="E19" s="3">
        <v>0</v>
      </c>
      <c r="F19" s="3">
        <v>0</v>
      </c>
      <c r="G19" s="3">
        <v>0</v>
      </c>
      <c r="H19" s="3">
        <f t="shared" si="0"/>
        <v>10</v>
      </c>
      <c r="I19" s="3">
        <v>3</v>
      </c>
      <c r="J19" s="4">
        <v>0</v>
      </c>
      <c r="K19" s="4">
        <v>0</v>
      </c>
      <c r="L19" s="4">
        <v>0</v>
      </c>
      <c r="M19" s="4">
        <f t="shared" si="1"/>
        <v>0</v>
      </c>
      <c r="N19" s="4">
        <f t="shared" si="3"/>
        <v>13</v>
      </c>
      <c r="O19" s="29">
        <f t="shared" si="2"/>
        <v>1.8678160919540231E-2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5</v>
      </c>
      <c r="E20" s="3">
        <v>0</v>
      </c>
      <c r="F20" s="3">
        <v>0</v>
      </c>
      <c r="G20" s="3">
        <v>0</v>
      </c>
      <c r="H20" s="3">
        <f t="shared" si="0"/>
        <v>5</v>
      </c>
      <c r="I20" s="3">
        <v>2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3"/>
        <v>7</v>
      </c>
      <c r="O20" s="29">
        <f t="shared" si="2"/>
        <v>1.0057471264367816E-2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3</v>
      </c>
      <c r="E21" s="3">
        <v>0</v>
      </c>
      <c r="F21" s="3">
        <v>0</v>
      </c>
      <c r="G21" s="3">
        <v>0</v>
      </c>
      <c r="H21" s="3">
        <f t="shared" si="0"/>
        <v>3</v>
      </c>
      <c r="I21" s="3">
        <v>1</v>
      </c>
      <c r="J21" s="4">
        <v>1</v>
      </c>
      <c r="K21" s="4">
        <v>0</v>
      </c>
      <c r="L21" s="4">
        <v>0</v>
      </c>
      <c r="M21" s="4">
        <f t="shared" si="1"/>
        <v>1</v>
      </c>
      <c r="N21" s="4">
        <f t="shared" si="3"/>
        <v>5</v>
      </c>
      <c r="O21" s="29">
        <f t="shared" si="2"/>
        <v>7.1839080459770114E-3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1</v>
      </c>
      <c r="E22" s="3">
        <v>0</v>
      </c>
      <c r="F22" s="3">
        <v>0</v>
      </c>
      <c r="G22" s="3">
        <v>0</v>
      </c>
      <c r="H22" s="3">
        <f t="shared" si="0"/>
        <v>1</v>
      </c>
      <c r="I22" s="3">
        <v>0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1</v>
      </c>
      <c r="O22" s="29">
        <f t="shared" si="2"/>
        <v>1.4367816091954023E-3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7</v>
      </c>
      <c r="E23" s="3">
        <v>0</v>
      </c>
      <c r="F23" s="3">
        <v>0</v>
      </c>
      <c r="G23" s="3">
        <v>0</v>
      </c>
      <c r="H23" s="3">
        <f t="shared" si="0"/>
        <v>7</v>
      </c>
      <c r="I23" s="3">
        <v>2</v>
      </c>
      <c r="J23" s="4">
        <v>18</v>
      </c>
      <c r="K23" s="4">
        <v>5</v>
      </c>
      <c r="L23" s="4">
        <v>0</v>
      </c>
      <c r="M23" s="4">
        <f t="shared" si="1"/>
        <v>23</v>
      </c>
      <c r="N23" s="4">
        <f t="shared" si="3"/>
        <v>32</v>
      </c>
      <c r="O23" s="29">
        <f t="shared" si="2"/>
        <v>4.5977011494252873E-2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16</v>
      </c>
      <c r="E24" s="3">
        <v>0</v>
      </c>
      <c r="F24" s="3">
        <v>0</v>
      </c>
      <c r="G24" s="3">
        <v>0</v>
      </c>
      <c r="H24" s="3">
        <f t="shared" si="0"/>
        <v>16</v>
      </c>
      <c r="I24" s="3">
        <v>1</v>
      </c>
      <c r="J24" s="4">
        <v>96</v>
      </c>
      <c r="K24" s="4">
        <v>6</v>
      </c>
      <c r="L24" s="4">
        <v>8</v>
      </c>
      <c r="M24" s="4">
        <f t="shared" si="1"/>
        <v>110</v>
      </c>
      <c r="N24" s="4">
        <f t="shared" si="3"/>
        <v>127</v>
      </c>
      <c r="O24" s="29">
        <f t="shared" si="2"/>
        <v>0.18247126436781611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1.4367816091954023E-3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57" t="s">
        <v>8</v>
      </c>
      <c r="C27" s="58"/>
      <c r="D27" s="46">
        <f>SUM(D6:D26)</f>
        <v>200</v>
      </c>
      <c r="E27" s="46">
        <f>SUM(E6:E26)</f>
        <v>0</v>
      </c>
      <c r="F27" s="46">
        <f t="shared" ref="F27:G27" si="4">SUM(F6:F26)</f>
        <v>0</v>
      </c>
      <c r="G27" s="46">
        <f t="shared" si="4"/>
        <v>0</v>
      </c>
      <c r="H27" s="80">
        <f>SUM(H6:H26)</f>
        <v>200</v>
      </c>
      <c r="I27" s="80">
        <f>SUM(I6:I26)</f>
        <v>67</v>
      </c>
      <c r="J27" s="41">
        <f>SUM(J6:J26)</f>
        <v>323</v>
      </c>
      <c r="K27" s="41">
        <f t="shared" ref="K27:L27" si="5">SUM(K6:K26)</f>
        <v>74</v>
      </c>
      <c r="L27" s="41">
        <f t="shared" si="5"/>
        <v>32</v>
      </c>
      <c r="M27" s="63">
        <f>SUM(M6:M26)</f>
        <v>429</v>
      </c>
      <c r="N27" s="63">
        <f>SUM(N6:N26)</f>
        <v>696</v>
      </c>
      <c r="O27" s="65">
        <f>SUM(O6:O26)</f>
        <v>1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0.75291375291375295</v>
      </c>
      <c r="K28" s="29">
        <f t="shared" ref="K28:L28" si="7">+K27/$M$27</f>
        <v>0.17249417249417248</v>
      </c>
      <c r="L28" s="29">
        <f t="shared" si="7"/>
        <v>7.4592074592074592E-2</v>
      </c>
      <c r="M28" s="63"/>
      <c r="N28" s="63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N27:N28"/>
    <mergeCell ref="O27:O28"/>
    <mergeCell ref="B28:C28"/>
    <mergeCell ref="J4:L4"/>
    <mergeCell ref="M4:M5"/>
    <mergeCell ref="B27:C27"/>
    <mergeCell ref="H27:H28"/>
    <mergeCell ref="I27:I28"/>
    <mergeCell ref="M27:M28"/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topLeftCell="C1" zoomScale="60" zoomScaleNormal="100" zoomScalePageLayoutView="60" workbookViewId="0">
      <selection activeCell="J23" sqref="J23:J24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J23</f>
        <v>6.9444444444444441E-3</v>
      </c>
    </row>
    <row r="4" spans="1:22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22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22" s="5" customFormat="1" ht="20.25" customHeight="1" x14ac:dyDescent="0.2">
      <c r="A6" s="18" t="s">
        <v>50</v>
      </c>
      <c r="B6" s="19" t="s">
        <v>67</v>
      </c>
      <c r="C6" s="3">
        <v>29</v>
      </c>
      <c r="D6" s="3">
        <v>71</v>
      </c>
      <c r="E6" s="3">
        <v>2</v>
      </c>
      <c r="F6" s="3">
        <v>41</v>
      </c>
      <c r="G6" s="3">
        <v>658</v>
      </c>
      <c r="H6" s="4">
        <f>SUM(C6:G6)</f>
        <v>801</v>
      </c>
      <c r="I6" s="29">
        <f>H6/$H$23</f>
        <v>8.8881491344873498E-2</v>
      </c>
      <c r="J6" s="37">
        <v>6.0181704260651612E-3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26</v>
      </c>
      <c r="D7" s="3">
        <v>48</v>
      </c>
      <c r="E7" s="3">
        <v>0</v>
      </c>
      <c r="F7" s="3">
        <v>21</v>
      </c>
      <c r="G7" s="3">
        <v>403</v>
      </c>
      <c r="H7" s="4">
        <f t="shared" ref="H7:H22" si="0">SUM(C7:G7)</f>
        <v>498</v>
      </c>
      <c r="I7" s="29">
        <f t="shared" ref="I7:I22" si="1">H7/$H$23</f>
        <v>5.5259653794940078E-2</v>
      </c>
      <c r="J7" s="37">
        <v>5.2307183557183555E-3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29</v>
      </c>
      <c r="D8" s="3">
        <v>39</v>
      </c>
      <c r="E8" s="3">
        <v>0</v>
      </c>
      <c r="F8" s="3">
        <v>17</v>
      </c>
      <c r="G8" s="3">
        <v>431</v>
      </c>
      <c r="H8" s="4">
        <f t="shared" si="0"/>
        <v>516</v>
      </c>
      <c r="I8" s="29">
        <f t="shared" si="1"/>
        <v>5.7256990679094538E-2</v>
      </c>
      <c r="J8" s="37">
        <v>6.0946465832029239E-3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7</v>
      </c>
      <c r="D9" s="3">
        <v>40</v>
      </c>
      <c r="E9" s="3">
        <v>0</v>
      </c>
      <c r="F9" s="3">
        <v>23</v>
      </c>
      <c r="G9" s="3">
        <v>465</v>
      </c>
      <c r="H9" s="4">
        <f t="shared" si="0"/>
        <v>535</v>
      </c>
      <c r="I9" s="29">
        <f t="shared" si="1"/>
        <v>5.9365290723479805E-2</v>
      </c>
      <c r="J9" s="37">
        <v>5.9065223311546827E-3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84</v>
      </c>
      <c r="D10" s="3">
        <v>80</v>
      </c>
      <c r="E10" s="3">
        <v>1</v>
      </c>
      <c r="F10" s="3">
        <v>22</v>
      </c>
      <c r="G10" s="3">
        <v>680</v>
      </c>
      <c r="H10" s="4">
        <f t="shared" si="0"/>
        <v>867</v>
      </c>
      <c r="I10" s="29">
        <f t="shared" si="1"/>
        <v>9.6205059920106528E-2</v>
      </c>
      <c r="J10" s="37">
        <v>7.4302248677248659E-3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21</v>
      </c>
      <c r="D11" s="3">
        <v>36</v>
      </c>
      <c r="E11" s="3">
        <v>0</v>
      </c>
      <c r="F11" s="3">
        <v>8</v>
      </c>
      <c r="G11" s="3">
        <v>374</v>
      </c>
      <c r="H11" s="4">
        <f t="shared" si="0"/>
        <v>439</v>
      </c>
      <c r="I11" s="29">
        <f t="shared" si="1"/>
        <v>4.8712827341322679E-2</v>
      </c>
      <c r="J11" s="37">
        <v>6.5630787037037055E-3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18</v>
      </c>
      <c r="D12" s="3">
        <v>41</v>
      </c>
      <c r="E12" s="3">
        <v>1</v>
      </c>
      <c r="F12" s="3">
        <v>18</v>
      </c>
      <c r="G12" s="3">
        <v>505</v>
      </c>
      <c r="H12" s="4">
        <f t="shared" si="0"/>
        <v>583</v>
      </c>
      <c r="I12" s="29">
        <f t="shared" si="1"/>
        <v>6.4691522414558361E-2</v>
      </c>
      <c r="J12" s="37">
        <v>7.3324726970560271E-3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49</v>
      </c>
      <c r="D13" s="3">
        <v>74</v>
      </c>
      <c r="E13" s="3">
        <v>0</v>
      </c>
      <c r="F13" s="3">
        <v>13</v>
      </c>
      <c r="G13" s="3">
        <v>340</v>
      </c>
      <c r="H13" s="4">
        <f t="shared" si="0"/>
        <v>476</v>
      </c>
      <c r="I13" s="29">
        <f t="shared" si="1"/>
        <v>5.2818464269862406E-2</v>
      </c>
      <c r="J13" s="37">
        <v>7.5303546470999244E-3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65</v>
      </c>
      <c r="D14" s="3">
        <v>63</v>
      </c>
      <c r="E14" s="3">
        <v>0</v>
      </c>
      <c r="F14" s="3">
        <v>11</v>
      </c>
      <c r="G14" s="3">
        <v>363</v>
      </c>
      <c r="H14" s="4">
        <f t="shared" si="0"/>
        <v>502</v>
      </c>
      <c r="I14" s="29">
        <f t="shared" si="1"/>
        <v>5.5703506435863297E-2</v>
      </c>
      <c r="J14" s="37">
        <v>7.9096093044263779E-3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104</v>
      </c>
      <c r="D15" s="3">
        <v>45</v>
      </c>
      <c r="E15" s="3">
        <v>0</v>
      </c>
      <c r="F15" s="3">
        <v>13</v>
      </c>
      <c r="G15" s="3">
        <v>314</v>
      </c>
      <c r="H15" s="4">
        <f t="shared" si="0"/>
        <v>476</v>
      </c>
      <c r="I15" s="29">
        <f t="shared" si="1"/>
        <v>5.2818464269862406E-2</v>
      </c>
      <c r="J15" s="37">
        <v>6.8581649831649816E-3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114</v>
      </c>
      <c r="D16" s="3">
        <v>58</v>
      </c>
      <c r="E16" s="3">
        <v>0</v>
      </c>
      <c r="F16" s="3">
        <v>13</v>
      </c>
      <c r="G16" s="3">
        <v>446</v>
      </c>
      <c r="H16" s="4">
        <f t="shared" si="0"/>
        <v>631</v>
      </c>
      <c r="I16" s="29">
        <f t="shared" si="1"/>
        <v>7.0017754105636931E-2</v>
      </c>
      <c r="J16" s="37">
        <v>9.0229446479446456E-3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21</v>
      </c>
      <c r="D17" s="3">
        <v>54</v>
      </c>
      <c r="E17" s="3">
        <v>0</v>
      </c>
      <c r="F17" s="3">
        <v>11</v>
      </c>
      <c r="G17" s="3">
        <v>345</v>
      </c>
      <c r="H17" s="4">
        <f t="shared" si="0"/>
        <v>431</v>
      </c>
      <c r="I17" s="29">
        <f t="shared" si="1"/>
        <v>4.7825122059476255E-2</v>
      </c>
      <c r="J17" s="37">
        <v>7.5400858175248405E-3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35</v>
      </c>
      <c r="D18" s="3">
        <v>58</v>
      </c>
      <c r="E18" s="3">
        <v>0</v>
      </c>
      <c r="F18" s="3">
        <v>36</v>
      </c>
      <c r="G18" s="3">
        <v>496</v>
      </c>
      <c r="H18" s="4">
        <f t="shared" si="0"/>
        <v>625</v>
      </c>
      <c r="I18" s="29">
        <f t="shared" si="1"/>
        <v>6.9351975144252107E-2</v>
      </c>
      <c r="J18" s="37">
        <v>7.1710786641342164E-3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16</v>
      </c>
      <c r="D19" s="3">
        <v>32</v>
      </c>
      <c r="E19" s="3">
        <v>0</v>
      </c>
      <c r="F19" s="3">
        <v>19</v>
      </c>
      <c r="G19" s="3">
        <v>347</v>
      </c>
      <c r="H19" s="4">
        <f t="shared" si="0"/>
        <v>414</v>
      </c>
      <c r="I19" s="29">
        <f t="shared" si="1"/>
        <v>4.5938748335552594E-2</v>
      </c>
      <c r="J19" s="37">
        <v>7.3892995818399055E-3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27</v>
      </c>
      <c r="D20" s="3">
        <v>66</v>
      </c>
      <c r="E20" s="3">
        <v>0</v>
      </c>
      <c r="F20" s="3">
        <v>11</v>
      </c>
      <c r="G20" s="3">
        <v>403</v>
      </c>
      <c r="H20" s="4">
        <f t="shared" si="0"/>
        <v>507</v>
      </c>
      <c r="I20" s="29">
        <f t="shared" si="1"/>
        <v>5.6258322237017308E-2</v>
      </c>
      <c r="J20" s="37">
        <v>6.3959826762246133E-3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41</v>
      </c>
      <c r="D21" s="3">
        <v>28</v>
      </c>
      <c r="E21" s="3">
        <v>1</v>
      </c>
      <c r="F21" s="3">
        <v>8</v>
      </c>
      <c r="G21" s="3">
        <v>276</v>
      </c>
      <c r="H21" s="4">
        <f t="shared" si="0"/>
        <v>354</v>
      </c>
      <c r="I21" s="29">
        <f t="shared" si="1"/>
        <v>3.9280958721704395E-2</v>
      </c>
      <c r="J21" s="37">
        <v>5.9547325102880669E-3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10</v>
      </c>
      <c r="D22" s="3">
        <v>37</v>
      </c>
      <c r="E22" s="3">
        <v>0</v>
      </c>
      <c r="F22" s="3">
        <v>4</v>
      </c>
      <c r="G22" s="3">
        <v>306</v>
      </c>
      <c r="H22" s="4">
        <f t="shared" si="0"/>
        <v>357</v>
      </c>
      <c r="I22" s="29">
        <f t="shared" si="1"/>
        <v>3.9613848202396801E-2</v>
      </c>
      <c r="J22" s="37">
        <v>7.0267210144927539E-3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9" t="s">
        <v>8</v>
      </c>
      <c r="B23" s="60"/>
      <c r="C23" s="42">
        <f t="shared" ref="C23:I23" si="2">SUM(C6:C22)</f>
        <v>696</v>
      </c>
      <c r="D23" s="42">
        <f t="shared" si="2"/>
        <v>870</v>
      </c>
      <c r="E23" s="42">
        <f t="shared" si="2"/>
        <v>5</v>
      </c>
      <c r="F23" s="42">
        <f t="shared" si="2"/>
        <v>289</v>
      </c>
      <c r="G23" s="42">
        <f t="shared" si="2"/>
        <v>7152</v>
      </c>
      <c r="H23" s="42">
        <f>SUM(H6:H22)</f>
        <v>9012</v>
      </c>
      <c r="I23" s="31">
        <f t="shared" si="2"/>
        <v>0.99999999999999967</v>
      </c>
      <c r="J23" s="81">
        <v>6.9444444444444441E-3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9" t="s">
        <v>31</v>
      </c>
      <c r="B24" s="60"/>
      <c r="C24" s="29">
        <f>+C23/$H$23</f>
        <v>7.7230359520639141E-2</v>
      </c>
      <c r="D24" s="29">
        <f t="shared" ref="D24:G24" si="3">+D23/$H$23</f>
        <v>9.6537949400798934E-2</v>
      </c>
      <c r="E24" s="29">
        <f t="shared" si="3"/>
        <v>5.5481580115401689E-4</v>
      </c>
      <c r="F24" s="29">
        <f t="shared" si="3"/>
        <v>3.2068353306702171E-2</v>
      </c>
      <c r="G24" s="29">
        <f t="shared" si="3"/>
        <v>0.79360852197070575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zoomScale="60" zoomScaleNormal="100" zoomScalePageLayoutView="60" workbookViewId="0">
      <selection activeCell="J8" sqref="J8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94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J18</f>
        <v>6.9444444444444441E-3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0.3057035064358633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0.32146027518863735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0.37283621837549935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/>
      <c r="D9" s="3"/>
      <c r="E9" s="3"/>
      <c r="F9" s="3"/>
      <c r="G9" s="43"/>
      <c r="H9" s="41">
        <f t="shared" si="1"/>
        <v>0</v>
      </c>
      <c r="I9" s="29">
        <f t="shared" si="0"/>
        <v>0</v>
      </c>
      <c r="J9" s="37"/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/>
      <c r="D10" s="3"/>
      <c r="E10" s="3"/>
      <c r="F10" s="3"/>
      <c r="G10" s="43"/>
      <c r="H10" s="41">
        <f t="shared" si="1"/>
        <v>0</v>
      </c>
      <c r="I10" s="29">
        <f t="shared" si="0"/>
        <v>0</v>
      </c>
      <c r="J10" s="37"/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/>
      <c r="D11" s="3"/>
      <c r="E11" s="3"/>
      <c r="F11" s="3"/>
      <c r="G11" s="43"/>
      <c r="H11" s="41">
        <f t="shared" si="1"/>
        <v>0</v>
      </c>
      <c r="I11" s="29">
        <f t="shared" si="0"/>
        <v>0</v>
      </c>
      <c r="J11" s="37"/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/>
      <c r="D12" s="3"/>
      <c r="E12" s="3"/>
      <c r="F12" s="3"/>
      <c r="G12" s="43"/>
      <c r="H12" s="41">
        <f t="shared" si="1"/>
        <v>0</v>
      </c>
      <c r="I12" s="29">
        <f t="shared" si="0"/>
        <v>0</v>
      </c>
      <c r="J12" s="37"/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/>
      <c r="D13" s="3"/>
      <c r="E13" s="3"/>
      <c r="F13" s="3"/>
      <c r="G13" s="43"/>
      <c r="H13" s="41">
        <f t="shared" si="1"/>
        <v>0</v>
      </c>
      <c r="I13" s="29">
        <f t="shared" si="0"/>
        <v>0</v>
      </c>
      <c r="J13" s="37"/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/>
      <c r="D14" s="3"/>
      <c r="E14" s="3"/>
      <c r="F14" s="3"/>
      <c r="G14" s="43"/>
      <c r="H14" s="41">
        <f t="shared" si="1"/>
        <v>0</v>
      </c>
      <c r="I14" s="29">
        <f t="shared" si="0"/>
        <v>0</v>
      </c>
      <c r="J14" s="37"/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/>
      <c r="D15" s="3"/>
      <c r="E15" s="3"/>
      <c r="F15" s="3"/>
      <c r="G15" s="43"/>
      <c r="H15" s="41">
        <f t="shared" si="1"/>
        <v>0</v>
      </c>
      <c r="I15" s="29">
        <f t="shared" si="0"/>
        <v>0</v>
      </c>
      <c r="J15" s="37"/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9" t="s">
        <v>8</v>
      </c>
      <c r="B18" s="60"/>
      <c r="C18" s="43">
        <f>SUM(C6:C17)</f>
        <v>696</v>
      </c>
      <c r="D18" s="43">
        <f t="shared" ref="D18:G18" si="2">SUM(D6:D17)</f>
        <v>870</v>
      </c>
      <c r="E18" s="43">
        <f t="shared" si="2"/>
        <v>5</v>
      </c>
      <c r="F18" s="43">
        <f t="shared" si="2"/>
        <v>289</v>
      </c>
      <c r="G18" s="43">
        <f t="shared" si="2"/>
        <v>7152</v>
      </c>
      <c r="H18" s="82">
        <f>SUM(H6:H17)</f>
        <v>9012</v>
      </c>
      <c r="I18" s="65">
        <f>SUM(I6:I17)</f>
        <v>1</v>
      </c>
      <c r="J18" s="81">
        <v>6.9444444444444441E-3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9" t="s">
        <v>31</v>
      </c>
      <c r="B19" s="60"/>
      <c r="C19" s="29">
        <f>+C18/$H$18</f>
        <v>7.7230359520639141E-2</v>
      </c>
      <c r="D19" s="29">
        <f>+D18/$H$18</f>
        <v>9.6537949400798934E-2</v>
      </c>
      <c r="E19" s="29">
        <f>+E18/$H$18</f>
        <v>5.5481580115401689E-4</v>
      </c>
      <c r="F19" s="29">
        <f>+F18/$H$18</f>
        <v>3.2068353306702171E-2</v>
      </c>
      <c r="G19" s="29">
        <f>+G18/$H$18</f>
        <v>0.79360852197070575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Juan Carlos Jose Camacho Rosso</cp:lastModifiedBy>
  <cp:lastPrinted>2017-08-16T15:33:18Z</cp:lastPrinted>
  <dcterms:created xsi:type="dcterms:W3CDTF">2017-08-16T15:31:03Z</dcterms:created>
  <dcterms:modified xsi:type="dcterms:W3CDTF">2019-08-02T18:32:00Z</dcterms:modified>
</cp:coreProperties>
</file>