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macho\Desktop\ESCRITORIO\ACTUALIZACIONES WEB\BOLETIN ESTADISTICO\boletnestadsticoabrilmayoyjunio2019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8800" windowHeight="12435" tabRatio="691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G23" i="7" l="1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27" i="1"/>
  <c r="F18" i="12" s="1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<sst xmlns="http://schemas.openxmlformats.org/spreadsheetml/2006/main" count="297" uniqueCount="117">
  <si>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</si>
  <si>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</si>
  <si>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</si>
  <si>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</si>
  <si>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</si>
  <si>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</si>
  <si>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</si>
  <si>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</si>
  <si>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</si>
  <si>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</si>
  <si>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</si>
  <si>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</si>
  <si>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</si>
  <si>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</si>
  <si>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</si>
  <si>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</si>
  <si>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</si>
  <si>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</si>
  <si>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</si>
  <si>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</si>
  <si>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</si>
  <si>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</si>
  <si>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</si>
  <si>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</si>
  <si>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</si>
  <si>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</si>
  <si>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</si>
  <si>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</si>
  <si>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</si>
  <si>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</si>
  <si>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</si>
  <si>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</si>
  <si>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</si>
  <si>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</si>
  <si>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</si>
  <si>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</si>
  <si>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</si>
  <si>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</si>
  <si>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</si>
  <si>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</si>
  <si>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</si>
  <si>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</si>
  <si>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</si>
  <si>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</si>
  <si>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</si>
  <si>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</si>
  <si>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</si>
  <si>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</si>
  <si>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</si>
  <si>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</si>
  <si>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</si>
  <si>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</si>
  <si>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</si>
  <si>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</si>
  <si>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</si>
  <si>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</si>
  <si>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</si>
  <si>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</si>
  <si>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</si>
  <si>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</si>
  <si>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</si>
  <si>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</si>
  <si>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</si>
  <si>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</si>
  <si>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</si>
  <si>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</si>
  <si>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</si>
  <si>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</si>
  <si>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</si>
  <si>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</si>
  <si>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</si>
  <si>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</si>
  <si>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</si>
  <si>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</si>
  <si>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</si>
  <si>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</si>
  <si>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</si>
  <si>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</si>
  <si>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</si>
  <si>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</si>
  <si>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</si>
  <si>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</si>
  <si>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</si>
  <si>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</si>
  <si>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</si>
  <si>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</si>
  <si>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</si>
  <si>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</si>
  <si>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</si>
  <si>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</si>
  <si>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</si>
  <si>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</si>
  <si>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</si>
  <si>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</si>
  <si>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</si>
  <si>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</si>
  <si>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</si>
  <si>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</si>
  <si>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</si>
  <si>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</si>
  <si>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</si>
  <si>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</si>
  <si>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</si>
  <si>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</si>
  <si>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</si>
  <si>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</si>
  <si>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</si>
  <si>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</si>
  <si>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</si>
  <si>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</si>
  <si>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SERVICIOS EN EL MES DE MAYO 2019</t>
  </si>
  <si>
    <t>PROMEDIO TIEMPO DE RESPUESTA PARA EL MES DE MAYO (Minutos):</t>
  </si>
  <si>
    <t>CONSOLIDADO DE INCENDIOS EN EL MES DE MAYO 2019</t>
  </si>
  <si>
    <t>CONSOLIDADO DE INCIDENTES POR ESTACIÓN EN EL MES DE MAYO 2019</t>
  </si>
  <si>
    <t>Consolidado de Incidentes Atendidos - Mayo</t>
  </si>
  <si>
    <t>Consolidado de Incendios Atendidos - Mayo</t>
  </si>
  <si>
    <t>Consolidado de Incidentes por Estación -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</si>
</sst>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3.0645641178220769E-2</c:v>
                </c:pt>
                <c:pt idx="1">
                  <c:v>8.8664088069027078E-2</c:v>
                </c:pt>
                <c:pt idx="2">
                  <c:v>1.1901219875037191E-3</c:v>
                </c:pt>
                <c:pt idx="3">
                  <c:v>3.8678964593870872E-2</c:v>
                </c:pt>
                <c:pt idx="4">
                  <c:v>0.84082118417137752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9.4912228503421597E-2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6.3373995834573038E-2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5.7125855400178518E-2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6.3969056828324905E-2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8.3903600119012198E-2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5.2365367450163638E-2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6.0993751859565605E-2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4.7604879500148765E-2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5.3853019934543292E-2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5.2067836953287712E-2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5.6233263909550732E-2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4.9390062481404345E-2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8.3606069622136264E-2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5.5043141922047012E-2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5.1175245462659925E-2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3.0050580184468909E-2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4.4332044034513539E-2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2982496"/>
        <c:axId val="232981320"/>
      </c:barChart>
      <c:valAx>
        <c:axId val="232981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2982496"/>
        <c:crosses val="autoZero"/>
        <c:crossBetween val="between"/>
      </c:valAx>
      <c:catAx>
        <c:axId val="232982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2981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5.7460967494241108E-2</c:v>
                </c:pt>
                <c:pt idx="1">
                  <c:v>8.9710775531098033E-2</c:v>
                </c:pt>
                <c:pt idx="2">
                  <c:v>5.7588942922958796E-4</c:v>
                </c:pt>
                <c:pt idx="3">
                  <c:v>3.5193242897363704E-2</c:v>
                </c:pt>
                <c:pt idx="4">
                  <c:v>0.81705912464806763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9.2590222677245967E-2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5.7908881494753005E-2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5.8356795495264908E-2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6.2515996928589709E-2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8.9774763245456871E-2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5.1254159201433322E-2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6.2707960071666236E-2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5.0614282057844892E-2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5.5605323777834656E-2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5.0614282057844892E-2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6.6227284361402614E-2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4.8694650627079603E-2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7.3393908369593044E-2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4.9526490913744559E-2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5.4005630918863581E-2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3.5513181469157919E-2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4.0696186332224216E-2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2986024"/>
        <c:axId val="232986416"/>
      </c:barChart>
      <c:valAx>
        <c:axId val="23298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2986024"/>
        <c:crosses val="autoZero"/>
        <c:crossBetween val="between"/>
      </c:valAx>
      <c:catAx>
        <c:axId val="232986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298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0.17628615305861275</c:v>
                </c:pt>
                <c:pt idx="1">
                  <c:v>0.18537240849756847</c:v>
                </c:pt>
                <c:pt idx="2">
                  <c:v>0.21499872024571282</c:v>
                </c:pt>
                <c:pt idx="3">
                  <c:v>0.2082800102380343</c:v>
                </c:pt>
                <c:pt idx="4">
                  <c:v>0.21506270796007165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="" xmlns:a16="http://schemas.microsoft.com/office/drawing/2014/main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="" xmlns:a16="http://schemas.microsoft.com/office/drawing/2014/main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/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114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115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activeCell="J29" sqref="J29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16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16" ht="23.25" customHeight="1" x14ac:dyDescent="0.2">
      <c r="A3" s="49" t="s">
        <v>0</v>
      </c>
      <c r="B3" s="50"/>
      <c r="C3" s="55" t="s">
        <v>7</v>
      </c>
      <c r="D3" s="55"/>
      <c r="E3" s="55"/>
      <c r="F3" s="55"/>
      <c r="G3" s="30"/>
      <c r="H3" s="56" t="s">
        <v>8</v>
      </c>
      <c r="I3" s="55" t="s">
        <v>9</v>
      </c>
      <c r="J3" s="55" t="s">
        <v>10</v>
      </c>
      <c r="K3" s="55" t="s">
        <v>111</v>
      </c>
      <c r="L3" s="55"/>
      <c r="M3" s="55"/>
      <c r="N3" s="55"/>
      <c r="O3" s="61">
        <f>J27</f>
        <v>6.5856481481481469E-3</v>
      </c>
      <c r="P3" s="15"/>
    </row>
    <row r="4" spans="1:16" ht="23.25" customHeight="1" x14ac:dyDescent="0.2">
      <c r="A4" s="51"/>
      <c r="B4" s="52"/>
      <c r="C4" s="55" t="s">
        <v>6</v>
      </c>
      <c r="D4" s="55"/>
      <c r="E4" s="55"/>
      <c r="F4" s="55"/>
      <c r="G4" s="55"/>
      <c r="H4" s="56"/>
      <c r="I4" s="55"/>
      <c r="J4" s="55"/>
      <c r="K4" s="55"/>
      <c r="L4" s="55"/>
      <c r="M4" s="55"/>
      <c r="N4" s="55"/>
      <c r="O4" s="61"/>
      <c r="P4" s="15"/>
    </row>
    <row r="5" spans="1:16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56"/>
      <c r="I5" s="55"/>
      <c r="J5" s="55"/>
      <c r="K5" s="55"/>
      <c r="L5" s="55"/>
      <c r="M5" s="55"/>
      <c r="N5" s="55"/>
      <c r="O5" s="61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9</v>
      </c>
      <c r="D6" s="3">
        <v>28</v>
      </c>
      <c r="E6" s="3">
        <v>0</v>
      </c>
      <c r="F6" s="3">
        <v>16</v>
      </c>
      <c r="G6" s="3">
        <v>214</v>
      </c>
      <c r="H6" s="4">
        <f>SUM(C6:G6)</f>
        <v>267</v>
      </c>
      <c r="I6" s="28">
        <f>H6/$H$27</f>
        <v>7.9440642665873251E-2</v>
      </c>
      <c r="J6" s="37">
        <v>7.0483927323549949E-3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6</v>
      </c>
      <c r="D7" s="3">
        <v>19</v>
      </c>
      <c r="E7" s="3">
        <v>0</v>
      </c>
      <c r="F7" s="3">
        <v>13</v>
      </c>
      <c r="G7" s="3">
        <v>185</v>
      </c>
      <c r="H7" s="4">
        <f t="shared" ref="H7:H26" si="0">SUM(C7:G7)</f>
        <v>223</v>
      </c>
      <c r="I7" s="28">
        <f t="shared" ref="I7:I26" si="1">H7/$H$27</f>
        <v>6.6349300803332345E-2</v>
      </c>
      <c r="J7" s="37">
        <v>6.1156121399176949E-3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3</v>
      </c>
      <c r="D8" s="3">
        <v>7</v>
      </c>
      <c r="E8" s="3">
        <v>0</v>
      </c>
      <c r="F8" s="3">
        <v>3</v>
      </c>
      <c r="G8" s="3">
        <v>99</v>
      </c>
      <c r="H8" s="4">
        <f t="shared" si="0"/>
        <v>112</v>
      </c>
      <c r="I8" s="28">
        <f t="shared" si="1"/>
        <v>3.3323415650104132E-2</v>
      </c>
      <c r="J8" s="37">
        <v>5.6172839506172835E-3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4</v>
      </c>
      <c r="D9" s="3">
        <v>21</v>
      </c>
      <c r="E9" s="3">
        <v>0</v>
      </c>
      <c r="F9" s="3">
        <v>4</v>
      </c>
      <c r="G9" s="3">
        <v>149</v>
      </c>
      <c r="H9" s="4">
        <f t="shared" si="0"/>
        <v>178</v>
      </c>
      <c r="I9" s="28">
        <f t="shared" si="1"/>
        <v>5.2960428443915498E-2</v>
      </c>
      <c r="J9" s="37">
        <v>6.2830687830687836E-3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3</v>
      </c>
      <c r="D10" s="3">
        <v>18</v>
      </c>
      <c r="E10" s="3">
        <v>0</v>
      </c>
      <c r="F10" s="3">
        <v>4</v>
      </c>
      <c r="G10" s="3">
        <v>138</v>
      </c>
      <c r="H10" s="4">
        <f t="shared" si="0"/>
        <v>163</v>
      </c>
      <c r="I10" s="28">
        <f t="shared" si="1"/>
        <v>4.8497470990776552E-2</v>
      </c>
      <c r="J10" s="37">
        <v>6.0347222222222217E-3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0</v>
      </c>
      <c r="D11" s="3">
        <v>8</v>
      </c>
      <c r="E11" s="3">
        <v>1</v>
      </c>
      <c r="F11" s="3">
        <v>3</v>
      </c>
      <c r="G11" s="3">
        <v>75</v>
      </c>
      <c r="H11" s="4">
        <f t="shared" si="0"/>
        <v>87</v>
      </c>
      <c r="I11" s="28">
        <f t="shared" si="1"/>
        <v>2.5885153228205893E-2</v>
      </c>
      <c r="J11" s="37">
        <v>6.5769675925925926E-3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5</v>
      </c>
      <c r="D12" s="3">
        <v>22</v>
      </c>
      <c r="E12" s="3">
        <v>1</v>
      </c>
      <c r="F12" s="3">
        <v>7</v>
      </c>
      <c r="G12" s="3">
        <v>131</v>
      </c>
      <c r="H12" s="4">
        <f t="shared" si="0"/>
        <v>166</v>
      </c>
      <c r="I12" s="28">
        <f t="shared" si="1"/>
        <v>4.9390062481404345E-2</v>
      </c>
      <c r="J12" s="37">
        <v>7.2344977553310879E-3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17</v>
      </c>
      <c r="D13" s="3">
        <v>31</v>
      </c>
      <c r="E13" s="3">
        <v>0</v>
      </c>
      <c r="F13" s="3">
        <v>18</v>
      </c>
      <c r="G13" s="3">
        <v>232</v>
      </c>
      <c r="H13" s="4">
        <f t="shared" si="0"/>
        <v>298</v>
      </c>
      <c r="I13" s="28">
        <f t="shared" si="1"/>
        <v>8.8664088069027078E-2</v>
      </c>
      <c r="J13" s="37">
        <v>6.862198372615036E-3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8</v>
      </c>
      <c r="D14" s="3">
        <v>11</v>
      </c>
      <c r="E14" s="3">
        <v>0</v>
      </c>
      <c r="F14" s="3">
        <v>8</v>
      </c>
      <c r="G14" s="3">
        <v>168</v>
      </c>
      <c r="H14" s="4">
        <f t="shared" si="0"/>
        <v>195</v>
      </c>
      <c r="I14" s="28">
        <f t="shared" si="1"/>
        <v>5.8018446890806305E-2</v>
      </c>
      <c r="J14" s="37">
        <v>6.5719307270233193E-3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15</v>
      </c>
      <c r="D15" s="3">
        <v>26</v>
      </c>
      <c r="E15" s="3">
        <v>1</v>
      </c>
      <c r="F15" s="3">
        <v>15</v>
      </c>
      <c r="G15" s="3">
        <v>260</v>
      </c>
      <c r="H15" s="4">
        <f t="shared" si="0"/>
        <v>317</v>
      </c>
      <c r="I15" s="28">
        <f t="shared" si="1"/>
        <v>9.4317167509669744E-2</v>
      </c>
      <c r="J15" s="37">
        <v>6.2908138401559441E-3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8</v>
      </c>
      <c r="D16" s="3">
        <v>33</v>
      </c>
      <c r="E16" s="3">
        <v>0</v>
      </c>
      <c r="F16" s="3">
        <v>16</v>
      </c>
      <c r="G16" s="3">
        <v>355</v>
      </c>
      <c r="H16" s="4">
        <f t="shared" si="0"/>
        <v>412</v>
      </c>
      <c r="I16" s="28">
        <f t="shared" si="1"/>
        <v>0.12258256471288308</v>
      </c>
      <c r="J16" s="37">
        <v>6.7266038359788342E-3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5</v>
      </c>
      <c r="D17" s="3">
        <v>9</v>
      </c>
      <c r="E17" s="3">
        <v>0</v>
      </c>
      <c r="F17" s="3">
        <v>3</v>
      </c>
      <c r="G17" s="3">
        <v>80</v>
      </c>
      <c r="H17" s="4">
        <f t="shared" si="0"/>
        <v>97</v>
      </c>
      <c r="I17" s="28">
        <f t="shared" si="1"/>
        <v>2.8860458196965189E-2</v>
      </c>
      <c r="J17" s="37">
        <v>6.1002178649237479E-3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3</v>
      </c>
      <c r="D18" s="3">
        <v>5</v>
      </c>
      <c r="E18" s="3">
        <v>0</v>
      </c>
      <c r="F18" s="3">
        <v>8</v>
      </c>
      <c r="G18" s="3">
        <v>138</v>
      </c>
      <c r="H18" s="4">
        <f t="shared" si="0"/>
        <v>154</v>
      </c>
      <c r="I18" s="28">
        <f t="shared" si="1"/>
        <v>4.5819696518893185E-2</v>
      </c>
      <c r="J18" s="37">
        <v>4.5326967592592589E-3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1</v>
      </c>
      <c r="D19" s="3">
        <v>10</v>
      </c>
      <c r="E19" s="3">
        <v>0</v>
      </c>
      <c r="F19" s="3">
        <v>2</v>
      </c>
      <c r="G19" s="3">
        <v>101</v>
      </c>
      <c r="H19" s="4">
        <f t="shared" si="0"/>
        <v>114</v>
      </c>
      <c r="I19" s="28">
        <f t="shared" si="1"/>
        <v>3.3918476643855992E-2</v>
      </c>
      <c r="J19" s="37">
        <v>4.0749643874643865E-3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4</v>
      </c>
      <c r="D20" s="3">
        <v>5</v>
      </c>
      <c r="E20" s="3">
        <v>0</v>
      </c>
      <c r="F20" s="3">
        <v>1</v>
      </c>
      <c r="G20" s="3">
        <v>61</v>
      </c>
      <c r="H20" s="4">
        <f t="shared" si="0"/>
        <v>71</v>
      </c>
      <c r="I20" s="28">
        <f t="shared" si="1"/>
        <v>2.1124665278191016E-2</v>
      </c>
      <c r="J20" s="37">
        <v>3.7384259259259254E-3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1</v>
      </c>
      <c r="D21" s="3">
        <v>12</v>
      </c>
      <c r="E21" s="3">
        <v>1</v>
      </c>
      <c r="F21" s="3">
        <v>3</v>
      </c>
      <c r="G21" s="3">
        <v>127</v>
      </c>
      <c r="H21" s="4">
        <f t="shared" si="0"/>
        <v>144</v>
      </c>
      <c r="I21" s="28">
        <f t="shared" si="1"/>
        <v>4.2844391550133885E-2</v>
      </c>
      <c r="J21" s="37">
        <v>5.2233115468409575E-3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1</v>
      </c>
      <c r="D22" s="3">
        <v>5</v>
      </c>
      <c r="E22" s="3">
        <v>0</v>
      </c>
      <c r="F22" s="3">
        <v>0</v>
      </c>
      <c r="G22" s="3">
        <v>50</v>
      </c>
      <c r="H22" s="4">
        <f t="shared" si="0"/>
        <v>56</v>
      </c>
      <c r="I22" s="28">
        <f t="shared" si="1"/>
        <v>1.6661707825052066E-2</v>
      </c>
      <c r="J22" s="37">
        <v>4.8476080246913581E-3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6</v>
      </c>
      <c r="D23" s="3">
        <v>10</v>
      </c>
      <c r="E23" s="3">
        <v>0</v>
      </c>
      <c r="F23" s="3">
        <v>2</v>
      </c>
      <c r="G23" s="3">
        <v>98</v>
      </c>
      <c r="H23" s="4">
        <f t="shared" si="0"/>
        <v>116</v>
      </c>
      <c r="I23" s="28">
        <f t="shared" si="1"/>
        <v>3.4513537637607852E-2</v>
      </c>
      <c r="J23" s="37">
        <v>8.4477880658436217E-3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4</v>
      </c>
      <c r="D24" s="3">
        <v>18</v>
      </c>
      <c r="E24" s="3">
        <v>0</v>
      </c>
      <c r="F24" s="3">
        <v>4</v>
      </c>
      <c r="G24" s="3">
        <v>162</v>
      </c>
      <c r="H24" s="4">
        <f t="shared" si="0"/>
        <v>188</v>
      </c>
      <c r="I24" s="28">
        <f t="shared" si="1"/>
        <v>5.5935733412674798E-2</v>
      </c>
      <c r="J24" s="37">
        <v>1.0588425925925926E-2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2</v>
      </c>
      <c r="H25" s="4">
        <f t="shared" si="0"/>
        <v>2</v>
      </c>
      <c r="I25" s="28">
        <f t="shared" si="1"/>
        <v>5.9506099375185957E-4</v>
      </c>
      <c r="J25" s="37">
        <v>0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1</v>
      </c>
      <c r="H26" s="4">
        <f t="shared" si="0"/>
        <v>1</v>
      </c>
      <c r="I26" s="28">
        <f t="shared" si="1"/>
        <v>2.9753049687592978E-4</v>
      </c>
      <c r="J26" s="37">
        <v>0</v>
      </c>
      <c r="O26" s="8"/>
      <c r="P26" s="15"/>
    </row>
    <row r="27" spans="1:16" s="5" customFormat="1" ht="20.25" customHeight="1" x14ac:dyDescent="0.2">
      <c r="A27" s="57" t="s">
        <v>8</v>
      </c>
      <c r="B27" s="58"/>
      <c r="C27" s="6">
        <f t="shared" ref="C27:H27" si="2">SUM(C6:C26)</f>
        <v>103</v>
      </c>
      <c r="D27" s="6">
        <f t="shared" si="2"/>
        <v>298</v>
      </c>
      <c r="E27" s="6">
        <f t="shared" si="2"/>
        <v>4</v>
      </c>
      <c r="F27" s="6">
        <f t="shared" si="2"/>
        <v>130</v>
      </c>
      <c r="G27" s="42">
        <f t="shared" si="2"/>
        <v>2826</v>
      </c>
      <c r="H27" s="63">
        <f t="shared" si="2"/>
        <v>3361</v>
      </c>
      <c r="I27" s="64">
        <v>1</v>
      </c>
      <c r="J27" s="61">
        <v>6.5856481481481469E-3</v>
      </c>
      <c r="O27" s="8"/>
      <c r="P27" s="15"/>
    </row>
    <row r="28" spans="1:16" ht="30.75" customHeight="1" x14ac:dyDescent="0.2">
      <c r="A28" s="59" t="s">
        <v>31</v>
      </c>
      <c r="B28" s="60"/>
      <c r="C28" s="29">
        <f>+C27/$H$27</f>
        <v>3.0645641178220769E-2</v>
      </c>
      <c r="D28" s="29">
        <f t="shared" ref="D28:G28" si="3">+D27/$H$27</f>
        <v>8.8664088069027078E-2</v>
      </c>
      <c r="E28" s="29">
        <f t="shared" si="3"/>
        <v>1.1901219875037191E-3</v>
      </c>
      <c r="F28" s="29">
        <f t="shared" si="3"/>
        <v>3.8678964593870872E-2</v>
      </c>
      <c r="G28" s="29">
        <f t="shared" si="3"/>
        <v>0.84082118417137752</v>
      </c>
      <c r="H28" s="63"/>
      <c r="I28" s="64"/>
      <c r="J28" s="61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A28:B28"/>
    <mergeCell ref="K3:N5"/>
    <mergeCell ref="O3:O5"/>
    <mergeCell ref="A2:O2"/>
    <mergeCell ref="H27:H28"/>
    <mergeCell ref="I27:I28"/>
    <mergeCell ref="J27:J28"/>
    <mergeCell ref="A1:O1"/>
    <mergeCell ref="A3:B5"/>
    <mergeCell ref="C3:F3"/>
    <mergeCell ref="H3:H5"/>
    <mergeCell ref="I3:I5"/>
    <mergeCell ref="J3:J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G18" sqref="G18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112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34</v>
      </c>
      <c r="E3" s="55"/>
      <c r="F3" s="55"/>
      <c r="G3" s="55"/>
      <c r="H3" s="55"/>
      <c r="I3" s="55" t="s">
        <v>35</v>
      </c>
      <c r="J3" s="56" t="s">
        <v>42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9</v>
      </c>
      <c r="E6" s="3">
        <v>0</v>
      </c>
      <c r="F6" s="3">
        <v>0</v>
      </c>
      <c r="G6" s="3">
        <v>0</v>
      </c>
      <c r="H6" s="3">
        <f>SUM(D6:G6)</f>
        <v>9</v>
      </c>
      <c r="I6" s="3">
        <v>0</v>
      </c>
      <c r="J6" s="4">
        <v>0</v>
      </c>
      <c r="K6" s="4">
        <v>0</v>
      </c>
      <c r="L6" s="4">
        <v>0</v>
      </c>
      <c r="M6" s="4">
        <f t="shared" ref="M6:M26" si="0">SUM(J6:L6)</f>
        <v>0</v>
      </c>
      <c r="N6" s="4">
        <f>SUM(H6,I6,M6)</f>
        <v>9</v>
      </c>
      <c r="O6" s="29">
        <f>+N6/$N$27</f>
        <v>8.7378640776699032E-2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2</v>
      </c>
      <c r="E7" s="3">
        <v>0</v>
      </c>
      <c r="F7" s="3">
        <v>0</v>
      </c>
      <c r="G7" s="3">
        <v>0</v>
      </c>
      <c r="H7" s="3">
        <f t="shared" ref="H7:H26" si="1">SUM(D7:G7)</f>
        <v>2</v>
      </c>
      <c r="I7" s="3">
        <v>2</v>
      </c>
      <c r="J7" s="4">
        <v>0</v>
      </c>
      <c r="K7" s="4">
        <v>2</v>
      </c>
      <c r="L7" s="4">
        <v>0</v>
      </c>
      <c r="M7" s="4">
        <f t="shared" si="0"/>
        <v>2</v>
      </c>
      <c r="N7" s="4">
        <f t="shared" ref="N7:N24" si="2">SUM(H7,I7,M7)</f>
        <v>6</v>
      </c>
      <c r="O7" s="29">
        <f t="shared" ref="O7:O26" si="3">+N7/$N$27</f>
        <v>5.8252427184466021E-2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</v>
      </c>
      <c r="E8" s="3">
        <v>0</v>
      </c>
      <c r="F8" s="3">
        <v>0</v>
      </c>
      <c r="G8" s="3">
        <v>0</v>
      </c>
      <c r="H8" s="3">
        <f>SUM(D8:G8)</f>
        <v>1</v>
      </c>
      <c r="I8" s="3">
        <v>1</v>
      </c>
      <c r="J8" s="4">
        <v>0</v>
      </c>
      <c r="K8" s="4">
        <v>1</v>
      </c>
      <c r="L8" s="4">
        <v>0</v>
      </c>
      <c r="M8" s="4">
        <f t="shared" si="0"/>
        <v>1</v>
      </c>
      <c r="N8" s="4">
        <f t="shared" si="2"/>
        <v>3</v>
      </c>
      <c r="O8" s="29">
        <f t="shared" si="3"/>
        <v>2.9126213592233011E-2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2</v>
      </c>
      <c r="E9" s="3">
        <v>0</v>
      </c>
      <c r="F9" s="3">
        <v>0</v>
      </c>
      <c r="G9" s="3">
        <v>0</v>
      </c>
      <c r="H9" s="3">
        <f t="shared" si="1"/>
        <v>2</v>
      </c>
      <c r="I9" s="3">
        <v>1</v>
      </c>
      <c r="J9" s="4">
        <v>0</v>
      </c>
      <c r="K9" s="4">
        <v>1</v>
      </c>
      <c r="L9" s="4">
        <v>0</v>
      </c>
      <c r="M9" s="4">
        <f t="shared" si="0"/>
        <v>1</v>
      </c>
      <c r="N9" s="4">
        <f t="shared" si="2"/>
        <v>4</v>
      </c>
      <c r="O9" s="29">
        <f t="shared" si="3"/>
        <v>3.8834951456310676E-2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3</v>
      </c>
      <c r="E10" s="3">
        <v>0</v>
      </c>
      <c r="F10" s="3">
        <v>0</v>
      </c>
      <c r="G10" s="3">
        <v>0</v>
      </c>
      <c r="H10" s="3">
        <f t="shared" si="1"/>
        <v>3</v>
      </c>
      <c r="I10" s="3">
        <v>0</v>
      </c>
      <c r="J10" s="4">
        <v>0</v>
      </c>
      <c r="K10" s="4">
        <v>0</v>
      </c>
      <c r="L10" s="4">
        <v>0</v>
      </c>
      <c r="M10" s="4">
        <f t="shared" si="0"/>
        <v>0</v>
      </c>
      <c r="N10" s="4">
        <f t="shared" si="2"/>
        <v>3</v>
      </c>
      <c r="O10" s="29">
        <f t="shared" si="3"/>
        <v>2.9126213592233011E-2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0</v>
      </c>
      <c r="E11" s="3">
        <v>0</v>
      </c>
      <c r="F11" s="3">
        <v>0</v>
      </c>
      <c r="G11" s="3">
        <v>0</v>
      </c>
      <c r="H11" s="3">
        <f t="shared" si="1"/>
        <v>0</v>
      </c>
      <c r="I11" s="3">
        <v>0</v>
      </c>
      <c r="J11" s="4">
        <v>0</v>
      </c>
      <c r="K11" s="4">
        <v>0</v>
      </c>
      <c r="L11" s="4">
        <v>0</v>
      </c>
      <c r="M11" s="4">
        <f t="shared" si="0"/>
        <v>0</v>
      </c>
      <c r="N11" s="4">
        <f t="shared" si="2"/>
        <v>0</v>
      </c>
      <c r="O11" s="29">
        <f t="shared" si="3"/>
        <v>0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3</v>
      </c>
      <c r="E12" s="3">
        <v>0</v>
      </c>
      <c r="F12" s="3">
        <v>0</v>
      </c>
      <c r="G12" s="3">
        <v>0</v>
      </c>
      <c r="H12" s="3">
        <f t="shared" si="1"/>
        <v>3</v>
      </c>
      <c r="I12" s="3">
        <v>0</v>
      </c>
      <c r="J12" s="4">
        <v>2</v>
      </c>
      <c r="K12" s="4">
        <v>0</v>
      </c>
      <c r="L12" s="4">
        <v>0</v>
      </c>
      <c r="M12" s="4">
        <f t="shared" si="0"/>
        <v>2</v>
      </c>
      <c r="N12" s="4">
        <f t="shared" si="2"/>
        <v>5</v>
      </c>
      <c r="O12" s="29">
        <f t="shared" si="3"/>
        <v>4.8543689320388349E-2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14</v>
      </c>
      <c r="E13" s="3">
        <v>0</v>
      </c>
      <c r="F13" s="3">
        <v>0</v>
      </c>
      <c r="G13" s="3">
        <v>0</v>
      </c>
      <c r="H13" s="3">
        <f t="shared" si="1"/>
        <v>14</v>
      </c>
      <c r="I13" s="3">
        <v>3</v>
      </c>
      <c r="J13" s="4">
        <v>0</v>
      </c>
      <c r="K13" s="4">
        <v>0</v>
      </c>
      <c r="L13" s="4">
        <v>0</v>
      </c>
      <c r="M13" s="4">
        <f t="shared" si="0"/>
        <v>0</v>
      </c>
      <c r="N13" s="4">
        <f t="shared" si="2"/>
        <v>17</v>
      </c>
      <c r="O13" s="29">
        <f t="shared" si="3"/>
        <v>0.1650485436893204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8</v>
      </c>
      <c r="E14" s="3">
        <v>0</v>
      </c>
      <c r="F14" s="3">
        <v>0</v>
      </c>
      <c r="G14" s="3">
        <v>0</v>
      </c>
      <c r="H14" s="3">
        <f t="shared" si="1"/>
        <v>8</v>
      </c>
      <c r="I14" s="3">
        <v>0</v>
      </c>
      <c r="J14" s="4">
        <v>0</v>
      </c>
      <c r="K14" s="4">
        <v>0</v>
      </c>
      <c r="L14" s="4">
        <v>0</v>
      </c>
      <c r="M14" s="4">
        <f t="shared" si="0"/>
        <v>0</v>
      </c>
      <c r="N14" s="4">
        <f t="shared" si="2"/>
        <v>8</v>
      </c>
      <c r="O14" s="29">
        <f t="shared" si="3"/>
        <v>7.7669902912621352E-2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11</v>
      </c>
      <c r="E15" s="3">
        <v>0</v>
      </c>
      <c r="F15" s="3">
        <v>0</v>
      </c>
      <c r="G15" s="3">
        <v>0</v>
      </c>
      <c r="H15" s="3">
        <f t="shared" si="1"/>
        <v>11</v>
      </c>
      <c r="I15" s="3">
        <v>4</v>
      </c>
      <c r="J15" s="4">
        <v>0</v>
      </c>
      <c r="K15" s="4">
        <v>0</v>
      </c>
      <c r="L15" s="4">
        <v>0</v>
      </c>
      <c r="M15" s="4">
        <f t="shared" si="0"/>
        <v>0</v>
      </c>
      <c r="N15" s="4">
        <f t="shared" si="2"/>
        <v>15</v>
      </c>
      <c r="O15" s="29">
        <f t="shared" si="3"/>
        <v>0.14563106796116504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4</v>
      </c>
      <c r="E16" s="3">
        <v>0</v>
      </c>
      <c r="F16" s="3">
        <v>0</v>
      </c>
      <c r="G16" s="3">
        <v>0</v>
      </c>
      <c r="H16" s="3">
        <f t="shared" si="1"/>
        <v>4</v>
      </c>
      <c r="I16" s="3">
        <v>3</v>
      </c>
      <c r="J16" s="4">
        <v>1</v>
      </c>
      <c r="K16" s="4">
        <v>0</v>
      </c>
      <c r="L16" s="4">
        <v>0</v>
      </c>
      <c r="M16" s="4">
        <f t="shared" si="0"/>
        <v>1</v>
      </c>
      <c r="N16" s="4">
        <f t="shared" si="2"/>
        <v>8</v>
      </c>
      <c r="O16" s="29">
        <f t="shared" si="3"/>
        <v>7.7669902912621352E-2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4</v>
      </c>
      <c r="E17" s="3">
        <v>0</v>
      </c>
      <c r="F17" s="3">
        <v>0</v>
      </c>
      <c r="G17" s="3">
        <v>0</v>
      </c>
      <c r="H17" s="3">
        <f t="shared" si="1"/>
        <v>4</v>
      </c>
      <c r="I17" s="3">
        <v>1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5</v>
      </c>
      <c r="O17" s="29">
        <f t="shared" si="3"/>
        <v>4.8543689320388349E-2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2</v>
      </c>
      <c r="E18" s="3">
        <v>0</v>
      </c>
      <c r="F18" s="3">
        <v>0</v>
      </c>
      <c r="G18" s="3">
        <v>0</v>
      </c>
      <c r="H18" s="3">
        <f t="shared" si="1"/>
        <v>2</v>
      </c>
      <c r="I18" s="3">
        <v>1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3</v>
      </c>
      <c r="O18" s="29">
        <f t="shared" si="3"/>
        <v>2.9126213592233011E-2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0</v>
      </c>
      <c r="E19" s="3">
        <v>0</v>
      </c>
      <c r="F19" s="3">
        <v>0</v>
      </c>
      <c r="G19" s="3">
        <v>0</v>
      </c>
      <c r="H19" s="3">
        <f t="shared" si="1"/>
        <v>0</v>
      </c>
      <c r="I19" s="3">
        <v>1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1</v>
      </c>
      <c r="O19" s="29">
        <f t="shared" si="3"/>
        <v>9.7087378640776691E-3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3</v>
      </c>
      <c r="E20" s="3">
        <v>0</v>
      </c>
      <c r="F20" s="3">
        <v>0</v>
      </c>
      <c r="G20" s="3">
        <v>0</v>
      </c>
      <c r="H20" s="3">
        <f t="shared" si="1"/>
        <v>3</v>
      </c>
      <c r="I20" s="3">
        <v>1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4</v>
      </c>
      <c r="O20" s="29">
        <f t="shared" si="3"/>
        <v>3.8834951456310676E-2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</v>
      </c>
      <c r="E21" s="3">
        <v>0</v>
      </c>
      <c r="F21" s="3">
        <v>0</v>
      </c>
      <c r="G21" s="3">
        <v>0</v>
      </c>
      <c r="H21" s="3">
        <f t="shared" si="1"/>
        <v>1</v>
      </c>
      <c r="I21" s="3">
        <v>0</v>
      </c>
      <c r="J21" s="4">
        <v>0</v>
      </c>
      <c r="K21" s="4">
        <v>0</v>
      </c>
      <c r="L21" s="4">
        <v>0</v>
      </c>
      <c r="M21" s="4">
        <f t="shared" si="0"/>
        <v>0</v>
      </c>
      <c r="N21" s="4">
        <f t="shared" si="2"/>
        <v>1</v>
      </c>
      <c r="O21" s="29">
        <f t="shared" si="3"/>
        <v>9.7087378640776691E-3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1</v>
      </c>
      <c r="E22" s="3">
        <v>0</v>
      </c>
      <c r="F22" s="3">
        <v>0</v>
      </c>
      <c r="G22" s="3">
        <v>0</v>
      </c>
      <c r="H22" s="3">
        <f t="shared" si="1"/>
        <v>1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1</v>
      </c>
      <c r="O22" s="29">
        <f t="shared" si="3"/>
        <v>9.7087378640776691E-3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5</v>
      </c>
      <c r="E23" s="3">
        <v>0</v>
      </c>
      <c r="F23" s="3">
        <v>0</v>
      </c>
      <c r="G23" s="3">
        <v>0</v>
      </c>
      <c r="H23" s="3">
        <f t="shared" si="1"/>
        <v>5</v>
      </c>
      <c r="I23" s="3">
        <v>1</v>
      </c>
      <c r="J23" s="4">
        <v>0</v>
      </c>
      <c r="K23" s="4">
        <v>0</v>
      </c>
      <c r="L23" s="4">
        <v>0</v>
      </c>
      <c r="M23" s="4">
        <f t="shared" si="0"/>
        <v>0</v>
      </c>
      <c r="N23" s="4">
        <f t="shared" si="2"/>
        <v>6</v>
      </c>
      <c r="O23" s="29">
        <f t="shared" si="3"/>
        <v>5.8252427184466021E-2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3</v>
      </c>
      <c r="E24" s="3">
        <v>0</v>
      </c>
      <c r="F24" s="3">
        <v>0</v>
      </c>
      <c r="G24" s="3">
        <v>0</v>
      </c>
      <c r="H24" s="3">
        <f t="shared" si="1"/>
        <v>3</v>
      </c>
      <c r="I24" s="3">
        <v>0</v>
      </c>
      <c r="J24" s="4">
        <v>1</v>
      </c>
      <c r="K24" s="4">
        <v>0</v>
      </c>
      <c r="L24" s="4">
        <v>0</v>
      </c>
      <c r="M24" s="4">
        <f t="shared" si="0"/>
        <v>1</v>
      </c>
      <c r="N24" s="4">
        <f t="shared" si="2"/>
        <v>4</v>
      </c>
      <c r="O24" s="29">
        <f t="shared" si="3"/>
        <v>3.8834951456310676E-2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57" t="s">
        <v>8</v>
      </c>
      <c r="C27" s="58"/>
      <c r="D27" s="6">
        <f>SUM(D6:D26)</f>
        <v>76</v>
      </c>
      <c r="E27" s="45">
        <f>SUM(E6:E26)</f>
        <v>0</v>
      </c>
      <c r="F27" s="45">
        <f>SUM(F6:F26)</f>
        <v>0</v>
      </c>
      <c r="G27" s="45">
        <f>SUM(G6:G26)</f>
        <v>0</v>
      </c>
      <c r="H27" s="55">
        <f t="shared" ref="H27:O27" si="5">SUM(H6:H26)</f>
        <v>76</v>
      </c>
      <c r="I27" s="55">
        <f t="shared" si="5"/>
        <v>19</v>
      </c>
      <c r="J27" s="13">
        <f t="shared" si="5"/>
        <v>4</v>
      </c>
      <c r="K27" s="13">
        <f>SUM(K6:K26)</f>
        <v>4</v>
      </c>
      <c r="L27" s="13">
        <f>SUM(L6:L26)</f>
        <v>0</v>
      </c>
      <c r="M27" s="56">
        <f t="shared" si="5"/>
        <v>8</v>
      </c>
      <c r="N27" s="56">
        <f t="shared" si="5"/>
        <v>103</v>
      </c>
      <c r="O27" s="65">
        <f t="shared" si="5"/>
        <v>0.99999999999999978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55"/>
      <c r="I28" s="55"/>
      <c r="J28" s="29">
        <f>+J27/$M$27</f>
        <v>0.5</v>
      </c>
      <c r="K28" s="29">
        <f t="shared" ref="K28:L28" si="7">+K27/$M$27</f>
        <v>0.5</v>
      </c>
      <c r="L28" s="29">
        <f t="shared" si="7"/>
        <v>0</v>
      </c>
      <c r="M28" s="56"/>
      <c r="N28" s="56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  <mergeCell ref="H4:H5"/>
    <mergeCell ref="J3:M3"/>
    <mergeCell ref="J4:L4"/>
    <mergeCell ref="B1:O1"/>
    <mergeCell ref="B2:O2"/>
    <mergeCell ref="B3:C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J23" sqref="J23:J24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10</v>
      </c>
      <c r="K3" s="55" t="s">
        <v>111</v>
      </c>
      <c r="L3" s="55"/>
      <c r="M3" s="55"/>
      <c r="N3" s="55"/>
      <c r="O3" s="61">
        <f>J23</f>
        <v>6.5856481481481469E-3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8" t="s">
        <v>50</v>
      </c>
      <c r="B6" s="19" t="s">
        <v>67</v>
      </c>
      <c r="C6" s="3">
        <v>13</v>
      </c>
      <c r="D6" s="3">
        <v>26</v>
      </c>
      <c r="E6" s="3">
        <v>0</v>
      </c>
      <c r="F6" s="3">
        <v>21</v>
      </c>
      <c r="G6" s="3">
        <v>259</v>
      </c>
      <c r="H6" s="4">
        <f>SUM(C6:G6)</f>
        <v>319</v>
      </c>
      <c r="I6" s="29">
        <f>+H6/$H$23</f>
        <v>9.4912228503421597E-2</v>
      </c>
      <c r="J6" s="37">
        <v>5.9716235632183891E-3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3</v>
      </c>
      <c r="D7" s="3">
        <v>17</v>
      </c>
      <c r="E7" s="3">
        <v>0</v>
      </c>
      <c r="F7" s="3">
        <v>5</v>
      </c>
      <c r="G7" s="3">
        <v>188</v>
      </c>
      <c r="H7" s="4">
        <f t="shared" ref="H7:H22" si="0">SUM(C7:G7)</f>
        <v>213</v>
      </c>
      <c r="I7" s="29">
        <f t="shared" ref="I7:I23" si="1">+H7/$H$23</f>
        <v>6.3373995834573038E-2</v>
      </c>
      <c r="J7" s="37">
        <v>4.3810185185185176E-3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7</v>
      </c>
      <c r="D8" s="3">
        <v>14</v>
      </c>
      <c r="E8" s="3">
        <v>0</v>
      </c>
      <c r="F8" s="3">
        <v>2</v>
      </c>
      <c r="G8" s="3">
        <v>169</v>
      </c>
      <c r="H8" s="4">
        <f t="shared" si="0"/>
        <v>192</v>
      </c>
      <c r="I8" s="29">
        <f t="shared" si="1"/>
        <v>5.7125855400178518E-2</v>
      </c>
      <c r="J8" s="37">
        <v>5.162037037037037E-3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4</v>
      </c>
      <c r="D9" s="3">
        <v>14</v>
      </c>
      <c r="E9" s="3">
        <v>1</v>
      </c>
      <c r="F9" s="3">
        <v>8</v>
      </c>
      <c r="G9" s="3">
        <v>188</v>
      </c>
      <c r="H9" s="4">
        <f t="shared" si="0"/>
        <v>215</v>
      </c>
      <c r="I9" s="29">
        <f t="shared" si="1"/>
        <v>6.3969056828324905E-2</v>
      </c>
      <c r="J9" s="37">
        <v>5.8834876543209869E-3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14</v>
      </c>
      <c r="D10" s="3">
        <v>30</v>
      </c>
      <c r="E10" s="3">
        <v>2</v>
      </c>
      <c r="F10" s="3">
        <v>16</v>
      </c>
      <c r="G10" s="3">
        <v>220</v>
      </c>
      <c r="H10" s="4">
        <f t="shared" si="0"/>
        <v>282</v>
      </c>
      <c r="I10" s="29">
        <f t="shared" si="1"/>
        <v>8.3903600119012198E-2</v>
      </c>
      <c r="J10" s="37">
        <v>7.1494175627240123E-3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7</v>
      </c>
      <c r="D11" s="3">
        <v>9</v>
      </c>
      <c r="E11" s="3">
        <v>0</v>
      </c>
      <c r="F11" s="3">
        <v>7</v>
      </c>
      <c r="G11" s="3">
        <v>153</v>
      </c>
      <c r="H11" s="4">
        <f t="shared" si="0"/>
        <v>176</v>
      </c>
      <c r="I11" s="29">
        <f t="shared" si="1"/>
        <v>5.2365367450163638E-2</v>
      </c>
      <c r="J11" s="37">
        <v>6.3612117552334976E-3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6</v>
      </c>
      <c r="D12" s="3">
        <v>20</v>
      </c>
      <c r="E12" s="3">
        <v>1</v>
      </c>
      <c r="F12" s="3">
        <v>8</v>
      </c>
      <c r="G12" s="3">
        <v>170</v>
      </c>
      <c r="H12" s="4">
        <f t="shared" si="0"/>
        <v>205</v>
      </c>
      <c r="I12" s="29">
        <f t="shared" si="1"/>
        <v>6.0993751859565605E-2</v>
      </c>
      <c r="J12" s="37">
        <v>6.5079365079365086E-3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5</v>
      </c>
      <c r="D13" s="3">
        <v>20</v>
      </c>
      <c r="E13" s="3">
        <v>0</v>
      </c>
      <c r="F13" s="3">
        <v>7</v>
      </c>
      <c r="G13" s="3">
        <v>128</v>
      </c>
      <c r="H13" s="4">
        <f t="shared" si="0"/>
        <v>160</v>
      </c>
      <c r="I13" s="29">
        <f t="shared" si="1"/>
        <v>4.7604879500148765E-2</v>
      </c>
      <c r="J13" s="37">
        <v>6.9849537037037042E-3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4</v>
      </c>
      <c r="D14" s="3">
        <v>24</v>
      </c>
      <c r="E14" s="3">
        <v>0</v>
      </c>
      <c r="F14" s="3">
        <v>4</v>
      </c>
      <c r="G14" s="3">
        <v>149</v>
      </c>
      <c r="H14" s="4">
        <f t="shared" si="0"/>
        <v>181</v>
      </c>
      <c r="I14" s="29">
        <f t="shared" si="1"/>
        <v>5.3853019934543292E-2</v>
      </c>
      <c r="J14" s="37">
        <v>6.6830943847072874E-3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3</v>
      </c>
      <c r="D15" s="3">
        <v>17</v>
      </c>
      <c r="E15" s="3">
        <v>0</v>
      </c>
      <c r="F15" s="3">
        <v>4</v>
      </c>
      <c r="G15" s="3">
        <v>151</v>
      </c>
      <c r="H15" s="4">
        <f t="shared" si="0"/>
        <v>175</v>
      </c>
      <c r="I15" s="29">
        <f t="shared" si="1"/>
        <v>5.2067836953287712E-2</v>
      </c>
      <c r="J15" s="37">
        <v>5.9968171296296289E-3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5</v>
      </c>
      <c r="D16" s="3">
        <v>22</v>
      </c>
      <c r="E16" s="3">
        <v>0</v>
      </c>
      <c r="F16" s="3">
        <v>3</v>
      </c>
      <c r="G16" s="3">
        <v>159</v>
      </c>
      <c r="H16" s="4">
        <f t="shared" si="0"/>
        <v>189</v>
      </c>
      <c r="I16" s="29">
        <f t="shared" si="1"/>
        <v>5.6233263909550732E-2</v>
      </c>
      <c r="J16" s="37">
        <v>1.0152059386973181E-2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3</v>
      </c>
      <c r="D17" s="3">
        <v>9</v>
      </c>
      <c r="E17" s="3">
        <v>0</v>
      </c>
      <c r="F17" s="3">
        <v>6</v>
      </c>
      <c r="G17" s="3">
        <v>148</v>
      </c>
      <c r="H17" s="4">
        <f t="shared" si="0"/>
        <v>166</v>
      </c>
      <c r="I17" s="29">
        <f t="shared" si="1"/>
        <v>4.9390062481404345E-2</v>
      </c>
      <c r="J17" s="37">
        <v>7.1547067901234591E-3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10</v>
      </c>
      <c r="D18" s="3">
        <v>28</v>
      </c>
      <c r="E18" s="3">
        <v>0</v>
      </c>
      <c r="F18" s="3">
        <v>16</v>
      </c>
      <c r="G18" s="3">
        <v>227</v>
      </c>
      <c r="H18" s="4">
        <f t="shared" si="0"/>
        <v>281</v>
      </c>
      <c r="I18" s="29">
        <f t="shared" si="1"/>
        <v>8.3606069622136264E-2</v>
      </c>
      <c r="J18" s="37">
        <v>6.7571159122085033E-3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2</v>
      </c>
      <c r="D19" s="3">
        <v>16</v>
      </c>
      <c r="E19" s="3">
        <v>0</v>
      </c>
      <c r="F19" s="3">
        <v>8</v>
      </c>
      <c r="G19" s="3">
        <v>159</v>
      </c>
      <c r="H19" s="4">
        <f t="shared" si="0"/>
        <v>185</v>
      </c>
      <c r="I19" s="29">
        <f t="shared" si="1"/>
        <v>5.5043141922047012E-2</v>
      </c>
      <c r="J19" s="37">
        <v>5.8541666666666681E-3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10</v>
      </c>
      <c r="D20" s="3">
        <v>17</v>
      </c>
      <c r="E20" s="3">
        <v>0</v>
      </c>
      <c r="F20" s="3">
        <v>5</v>
      </c>
      <c r="G20" s="3">
        <v>140</v>
      </c>
      <c r="H20" s="4">
        <f t="shared" si="0"/>
        <v>172</v>
      </c>
      <c r="I20" s="29">
        <f t="shared" si="1"/>
        <v>5.1175245462659925E-2</v>
      </c>
      <c r="J20" s="37">
        <v>7.0099103009259259E-3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3</v>
      </c>
      <c r="D21" s="3">
        <v>6</v>
      </c>
      <c r="E21" s="3">
        <v>0</v>
      </c>
      <c r="F21" s="3">
        <v>7</v>
      </c>
      <c r="G21" s="3">
        <v>85</v>
      </c>
      <c r="H21" s="4">
        <f t="shared" si="0"/>
        <v>101</v>
      </c>
      <c r="I21" s="29">
        <f t="shared" si="1"/>
        <v>3.0050580184468909E-2</v>
      </c>
      <c r="J21" s="37">
        <v>7.5130208333333334E-3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4</v>
      </c>
      <c r="D22" s="3">
        <v>9</v>
      </c>
      <c r="E22" s="3">
        <v>0</v>
      </c>
      <c r="F22" s="3">
        <v>3</v>
      </c>
      <c r="G22" s="3">
        <v>133</v>
      </c>
      <c r="H22" s="4">
        <f t="shared" si="0"/>
        <v>149</v>
      </c>
      <c r="I22" s="29">
        <f t="shared" si="1"/>
        <v>4.4332044034513539E-2</v>
      </c>
      <c r="J22" s="37">
        <v>5.4683641975308648E-3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9" t="s">
        <v>8</v>
      </c>
      <c r="B23" s="60"/>
      <c r="C23" s="6">
        <f>SUM(C6:C22)</f>
        <v>103</v>
      </c>
      <c r="D23" s="6">
        <f t="shared" ref="D23:G23" si="2">SUM(D6:D22)</f>
        <v>298</v>
      </c>
      <c r="E23" s="6">
        <f t="shared" si="2"/>
        <v>4</v>
      </c>
      <c r="F23" s="6">
        <f t="shared" si="2"/>
        <v>130</v>
      </c>
      <c r="G23" s="42">
        <f t="shared" si="2"/>
        <v>2826</v>
      </c>
      <c r="H23" s="41">
        <f t="shared" ref="H23" si="3">SUM(C23:G23)</f>
        <v>3361</v>
      </c>
      <c r="I23" s="65">
        <f t="shared" si="1"/>
        <v>1</v>
      </c>
      <c r="J23" s="61">
        <v>6.5856481481481469E-3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9" t="s">
        <v>31</v>
      </c>
      <c r="B24" s="60"/>
      <c r="C24" s="29">
        <f>+C23/$H$23</f>
        <v>3.0645641178220769E-2</v>
      </c>
      <c r="D24" s="29">
        <f t="shared" ref="D24:H24" si="4">+D23/$H$23</f>
        <v>8.8664088069027078E-2</v>
      </c>
      <c r="E24" s="29">
        <f t="shared" si="4"/>
        <v>1.1901219875037191E-3</v>
      </c>
      <c r="F24" s="29">
        <f t="shared" si="4"/>
        <v>3.8678964593870872E-2</v>
      </c>
      <c r="G24" s="29">
        <f t="shared" si="4"/>
        <v>0.84082118417137752</v>
      </c>
      <c r="H24" s="31">
        <f t="shared" si="4"/>
        <v>1</v>
      </c>
      <c r="I24" s="66"/>
      <c r="J24" s="61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48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21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21" ht="23.25" customHeight="1" x14ac:dyDescent="0.2">
      <c r="A3" s="49" t="s">
        <v>0</v>
      </c>
      <c r="B3" s="50"/>
      <c r="C3" s="55" t="s">
        <v>103</v>
      </c>
      <c r="D3" s="55"/>
      <c r="E3" s="55"/>
      <c r="F3" s="55"/>
      <c r="G3" s="3"/>
      <c r="H3" s="56" t="s">
        <v>8</v>
      </c>
      <c r="I3" s="55" t="s">
        <v>9</v>
      </c>
      <c r="J3" s="55" t="s">
        <v>92</v>
      </c>
      <c r="K3" s="55" t="s">
        <v>104</v>
      </c>
      <c r="L3" s="55"/>
      <c r="M3" s="55"/>
      <c r="N3" s="55"/>
      <c r="O3" s="61">
        <f>J27</f>
        <v>6.7476851851851856E-3</v>
      </c>
      <c r="P3" s="15"/>
    </row>
    <row r="4" spans="1:21" ht="23.25" customHeight="1" x14ac:dyDescent="0.2">
      <c r="A4" s="51"/>
      <c r="B4" s="52"/>
      <c r="C4" s="77" t="s">
        <v>6</v>
      </c>
      <c r="D4" s="78"/>
      <c r="E4" s="78"/>
      <c r="F4" s="78"/>
      <c r="G4" s="79"/>
      <c r="H4" s="56"/>
      <c r="I4" s="55"/>
      <c r="J4" s="55"/>
      <c r="K4" s="55"/>
      <c r="L4" s="55"/>
      <c r="M4" s="55"/>
      <c r="N4" s="55"/>
      <c r="O4" s="61"/>
      <c r="P4" s="15"/>
      <c r="T4" s="40"/>
    </row>
    <row r="5" spans="1:21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56"/>
      <c r="I5" s="55"/>
      <c r="J5" s="55"/>
      <c r="K5" s="55"/>
      <c r="L5" s="55"/>
      <c r="M5" s="55"/>
      <c r="N5" s="55"/>
      <c r="O5" s="61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52</v>
      </c>
      <c r="D6" s="3">
        <v>105</v>
      </c>
      <c r="E6" s="3">
        <v>0</v>
      </c>
      <c r="F6" s="3">
        <v>68</v>
      </c>
      <c r="G6" s="3">
        <v>951</v>
      </c>
      <c r="H6" s="32">
        <f t="shared" ref="H6:H26" si="0">SUM(C6:G6)</f>
        <v>1176</v>
      </c>
      <c r="I6" s="29">
        <f>+H6/$H$27</f>
        <v>7.5249552085999483E-2</v>
      </c>
      <c r="J6" s="37">
        <v>7.2018038085255006E-3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24</v>
      </c>
      <c r="D7" s="3">
        <v>73</v>
      </c>
      <c r="E7" s="3">
        <v>2</v>
      </c>
      <c r="F7" s="3">
        <v>45</v>
      </c>
      <c r="G7" s="3">
        <v>858</v>
      </c>
      <c r="H7" s="32">
        <f t="shared" si="0"/>
        <v>1002</v>
      </c>
      <c r="I7" s="29">
        <f t="shared" ref="I7:I26" si="1">+H7/$H$27</f>
        <v>6.4115689787560784E-2</v>
      </c>
      <c r="J7" s="37">
        <v>6.0269831398562686E-3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15</v>
      </c>
      <c r="D8" s="3">
        <v>44</v>
      </c>
      <c r="E8" s="3">
        <v>0</v>
      </c>
      <c r="F8" s="3">
        <v>17</v>
      </c>
      <c r="G8" s="3">
        <v>472</v>
      </c>
      <c r="H8" s="32">
        <f t="shared" si="0"/>
        <v>548</v>
      </c>
      <c r="I8" s="29">
        <f t="shared" si="1"/>
        <v>3.5065267468646022E-2</v>
      </c>
      <c r="J8" s="37">
        <v>6.6141514648977344E-3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66</v>
      </c>
      <c r="D9" s="3">
        <v>102</v>
      </c>
      <c r="E9" s="3">
        <v>0</v>
      </c>
      <c r="F9" s="3">
        <v>29</v>
      </c>
      <c r="G9" s="3">
        <v>695</v>
      </c>
      <c r="H9" s="32">
        <f t="shared" si="0"/>
        <v>892</v>
      </c>
      <c r="I9" s="29">
        <f t="shared" si="1"/>
        <v>5.7077041208088049E-2</v>
      </c>
      <c r="J9" s="37">
        <v>7.3017345256215097E-3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118</v>
      </c>
      <c r="D10" s="3">
        <v>72</v>
      </c>
      <c r="E10" s="3">
        <v>0</v>
      </c>
      <c r="F10" s="3">
        <v>25</v>
      </c>
      <c r="G10" s="3">
        <v>566</v>
      </c>
      <c r="H10" s="32">
        <f t="shared" si="0"/>
        <v>781</v>
      </c>
      <c r="I10" s="29">
        <f t="shared" si="1"/>
        <v>4.9974404914256462E-2</v>
      </c>
      <c r="J10" s="37">
        <v>6.4022516835016783E-3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31</v>
      </c>
      <c r="D11" s="3">
        <v>27</v>
      </c>
      <c r="E11" s="3">
        <v>2</v>
      </c>
      <c r="F11" s="3">
        <v>8</v>
      </c>
      <c r="G11" s="3">
        <v>357</v>
      </c>
      <c r="H11" s="32">
        <f t="shared" si="0"/>
        <v>425</v>
      </c>
      <c r="I11" s="29">
        <f t="shared" si="1"/>
        <v>2.7194778602508317E-2</v>
      </c>
      <c r="J11" s="37">
        <v>5.5205971277399856E-3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66</v>
      </c>
      <c r="D12" s="3">
        <v>121</v>
      </c>
      <c r="E12" s="3">
        <v>1</v>
      </c>
      <c r="F12" s="3">
        <v>25</v>
      </c>
      <c r="G12" s="3">
        <v>668</v>
      </c>
      <c r="H12" s="32">
        <f t="shared" si="0"/>
        <v>881</v>
      </c>
      <c r="I12" s="29">
        <f t="shared" si="1"/>
        <v>5.6373176350140775E-2</v>
      </c>
      <c r="J12" s="37">
        <v>7.4964285714285706E-3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106</v>
      </c>
      <c r="D13" s="3">
        <v>140</v>
      </c>
      <c r="E13" s="3">
        <v>1</v>
      </c>
      <c r="F13" s="3">
        <v>52</v>
      </c>
      <c r="G13" s="3">
        <v>1149</v>
      </c>
      <c r="H13" s="32">
        <f t="shared" si="0"/>
        <v>1448</v>
      </c>
      <c r="I13" s="29">
        <f t="shared" si="1"/>
        <v>9.2654210391604819E-2</v>
      </c>
      <c r="J13" s="37">
        <v>7.1186342592592603E-3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32</v>
      </c>
      <c r="D14" s="3">
        <v>74</v>
      </c>
      <c r="E14" s="3">
        <v>0</v>
      </c>
      <c r="F14" s="3">
        <v>34</v>
      </c>
      <c r="G14" s="3">
        <v>790</v>
      </c>
      <c r="H14" s="32">
        <f t="shared" si="0"/>
        <v>930</v>
      </c>
      <c r="I14" s="29">
        <f t="shared" si="1"/>
        <v>5.9508574353724086E-2</v>
      </c>
      <c r="J14" s="37">
        <v>5.991138059701492E-3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63</v>
      </c>
      <c r="D15" s="3">
        <v>129</v>
      </c>
      <c r="E15" s="3">
        <v>2</v>
      </c>
      <c r="F15" s="3">
        <v>49</v>
      </c>
      <c r="G15" s="3">
        <v>1208</v>
      </c>
      <c r="H15" s="32">
        <f t="shared" si="0"/>
        <v>1451</v>
      </c>
      <c r="I15" s="29">
        <f t="shared" si="1"/>
        <v>9.2846173534681345E-2</v>
      </c>
      <c r="J15" s="37">
        <v>6.1975937847718971E-3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61</v>
      </c>
      <c r="D16" s="3">
        <v>159</v>
      </c>
      <c r="E16" s="3">
        <v>0</v>
      </c>
      <c r="F16" s="3">
        <v>69</v>
      </c>
      <c r="G16" s="3">
        <v>1527</v>
      </c>
      <c r="H16" s="32">
        <f t="shared" si="0"/>
        <v>1816</v>
      </c>
      <c r="I16" s="29">
        <f t="shared" si="1"/>
        <v>0.11620168927565908</v>
      </c>
      <c r="J16" s="37">
        <v>7.2307570610178487E-3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23</v>
      </c>
      <c r="D17" s="3">
        <v>42</v>
      </c>
      <c r="E17" s="3">
        <v>0</v>
      </c>
      <c r="F17" s="3">
        <v>16</v>
      </c>
      <c r="G17" s="3">
        <v>309</v>
      </c>
      <c r="H17" s="32">
        <f t="shared" si="0"/>
        <v>390</v>
      </c>
      <c r="I17" s="29">
        <f t="shared" si="1"/>
        <v>2.4955208599948809E-2</v>
      </c>
      <c r="J17" s="37">
        <v>5.4805384087791478E-3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16</v>
      </c>
      <c r="D18" s="3">
        <v>41</v>
      </c>
      <c r="E18" s="3">
        <v>0</v>
      </c>
      <c r="F18" s="3">
        <v>29</v>
      </c>
      <c r="G18" s="3">
        <v>526</v>
      </c>
      <c r="H18" s="32">
        <f t="shared" si="0"/>
        <v>612</v>
      </c>
      <c r="I18" s="29">
        <f t="shared" si="1"/>
        <v>3.9160481187611978E-2</v>
      </c>
      <c r="J18" s="37">
        <v>5.6038705857019821E-3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19</v>
      </c>
      <c r="D19" s="3">
        <v>34</v>
      </c>
      <c r="E19" s="3">
        <v>0</v>
      </c>
      <c r="F19" s="3">
        <v>19</v>
      </c>
      <c r="G19" s="3">
        <v>405</v>
      </c>
      <c r="H19" s="32">
        <f t="shared" si="0"/>
        <v>477</v>
      </c>
      <c r="I19" s="29">
        <f t="shared" si="1"/>
        <v>3.0522139749168158E-2</v>
      </c>
      <c r="J19" s="37">
        <v>4.0932034465020577E-3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12</v>
      </c>
      <c r="D20" s="3">
        <v>19</v>
      </c>
      <c r="E20" s="3">
        <v>0</v>
      </c>
      <c r="F20" s="3">
        <v>3</v>
      </c>
      <c r="G20" s="3">
        <v>272</v>
      </c>
      <c r="H20" s="32">
        <f t="shared" si="0"/>
        <v>306</v>
      </c>
      <c r="I20" s="29">
        <f t="shared" si="1"/>
        <v>1.9580240593805989E-2</v>
      </c>
      <c r="J20" s="37">
        <v>3.8337418300653596E-3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11</v>
      </c>
      <c r="D21" s="3">
        <v>60</v>
      </c>
      <c r="E21" s="3">
        <v>1</v>
      </c>
      <c r="F21" s="3">
        <v>16</v>
      </c>
      <c r="G21" s="3">
        <v>468</v>
      </c>
      <c r="H21" s="32">
        <f t="shared" si="0"/>
        <v>556</v>
      </c>
      <c r="I21" s="29">
        <f t="shared" si="1"/>
        <v>3.5577169183516763E-2</v>
      </c>
      <c r="J21" s="37">
        <v>5.619146445295869E-3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2</v>
      </c>
      <c r="D22" s="3">
        <v>20</v>
      </c>
      <c r="E22" s="3">
        <v>0</v>
      </c>
      <c r="F22" s="3">
        <v>5</v>
      </c>
      <c r="G22" s="3">
        <v>216</v>
      </c>
      <c r="H22" s="32">
        <f t="shared" si="0"/>
        <v>243</v>
      </c>
      <c r="I22" s="29">
        <f t="shared" si="1"/>
        <v>1.5549014589198874E-2</v>
      </c>
      <c r="J22" s="37">
        <v>5.862054183813443E-3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43</v>
      </c>
      <c r="D23" s="3">
        <v>53</v>
      </c>
      <c r="E23" s="3">
        <v>0</v>
      </c>
      <c r="F23" s="3">
        <v>16</v>
      </c>
      <c r="G23" s="3">
        <v>463</v>
      </c>
      <c r="H23" s="32">
        <f t="shared" si="0"/>
        <v>575</v>
      </c>
      <c r="I23" s="29">
        <f t="shared" si="1"/>
        <v>3.6792935756334785E-2</v>
      </c>
      <c r="J23" s="37">
        <v>7.1213066999583829E-3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137</v>
      </c>
      <c r="D24" s="3">
        <v>87</v>
      </c>
      <c r="E24" s="3">
        <v>0</v>
      </c>
      <c r="F24" s="3">
        <v>24</v>
      </c>
      <c r="G24" s="3">
        <v>856</v>
      </c>
      <c r="H24" s="32">
        <f t="shared" si="0"/>
        <v>1104</v>
      </c>
      <c r="I24" s="29">
        <f t="shared" si="1"/>
        <v>7.0642436652162785E-2</v>
      </c>
      <c r="J24" s="37">
        <v>9.6869086239524185E-3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1</v>
      </c>
      <c r="G25" s="3">
        <v>5</v>
      </c>
      <c r="H25" s="32">
        <f t="shared" si="0"/>
        <v>7</v>
      </c>
      <c r="I25" s="29">
        <f t="shared" si="1"/>
        <v>4.4791400051190171E-4</v>
      </c>
      <c r="J25" s="37">
        <v>6.9444444444444434E-2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8</v>
      </c>
      <c r="H26" s="32">
        <f t="shared" si="0"/>
        <v>8</v>
      </c>
      <c r="I26" s="29">
        <f t="shared" si="1"/>
        <v>5.1190171487074478E-4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57" t="s">
        <v>8</v>
      </c>
      <c r="B27" s="58"/>
      <c r="C27" s="42">
        <f>SUM(C6:C26)</f>
        <v>898</v>
      </c>
      <c r="D27" s="42">
        <f t="shared" ref="D27:G27" si="2">SUM(D6:D26)</f>
        <v>1402</v>
      </c>
      <c r="E27" s="42">
        <f t="shared" si="2"/>
        <v>9</v>
      </c>
      <c r="F27" s="42">
        <f t="shared" si="2"/>
        <v>550</v>
      </c>
      <c r="G27" s="42">
        <f t="shared" si="2"/>
        <v>12769</v>
      </c>
      <c r="H27" s="63">
        <f>SUM(H6:H26)</f>
        <v>15628</v>
      </c>
      <c r="I27" s="64">
        <f>SUM(I6:I26)</f>
        <v>1</v>
      </c>
      <c r="J27" s="61">
        <v>6.7476851851851856E-3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9" t="s">
        <v>31</v>
      </c>
      <c r="B28" s="60"/>
      <c r="C28" s="29">
        <f>+C27/$H$27</f>
        <v>5.7460967494241108E-2</v>
      </c>
      <c r="D28" s="29">
        <f t="shared" ref="D28:G28" si="3">+D27/$H$27</f>
        <v>8.9710775531098033E-2</v>
      </c>
      <c r="E28" s="29">
        <f t="shared" si="3"/>
        <v>5.7588942922958796E-4</v>
      </c>
      <c r="F28" s="29">
        <f t="shared" si="3"/>
        <v>3.5193242897363704E-2</v>
      </c>
      <c r="G28" s="29">
        <f t="shared" si="3"/>
        <v>0.81705912464806763</v>
      </c>
      <c r="H28" s="56"/>
      <c r="I28" s="64"/>
      <c r="J28" s="61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H27:H28"/>
    <mergeCell ref="I27:I28"/>
    <mergeCell ref="J27:J28"/>
    <mergeCell ref="A28:B28"/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topLeftCell="E1" zoomScale="60" zoomScaleNormal="100" zoomScalePageLayoutView="60" workbookViewId="0">
      <selection activeCell="D21" sqref="D21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100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101</v>
      </c>
      <c r="E3" s="55"/>
      <c r="F3" s="55"/>
      <c r="G3" s="55"/>
      <c r="H3" s="55"/>
      <c r="I3" s="55" t="s">
        <v>35</v>
      </c>
      <c r="J3" s="56" t="s">
        <v>102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31</v>
      </c>
      <c r="E6" s="3">
        <v>0</v>
      </c>
      <c r="F6" s="3">
        <v>0</v>
      </c>
      <c r="G6" s="3">
        <v>0</v>
      </c>
      <c r="H6" s="3">
        <f t="shared" ref="H6:H26" si="0">SUM(D6:G6)</f>
        <v>31</v>
      </c>
      <c r="I6" s="3">
        <v>8</v>
      </c>
      <c r="J6" s="4">
        <v>7</v>
      </c>
      <c r="K6" s="4">
        <v>6</v>
      </c>
      <c r="L6" s="4">
        <v>0</v>
      </c>
      <c r="M6" s="4">
        <f>SUM(J6:L6)</f>
        <v>13</v>
      </c>
      <c r="N6" s="4">
        <f>SUM(H6,I6,M6)</f>
        <v>52</v>
      </c>
      <c r="O6" s="29">
        <f>N6/$N$27</f>
        <v>5.7906458797327393E-2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10</v>
      </c>
      <c r="E7" s="3">
        <v>0</v>
      </c>
      <c r="F7" s="3">
        <v>0</v>
      </c>
      <c r="G7" s="3">
        <v>0</v>
      </c>
      <c r="H7" s="3">
        <f t="shared" si="0"/>
        <v>10</v>
      </c>
      <c r="I7" s="3">
        <v>4</v>
      </c>
      <c r="J7" s="4">
        <v>2</v>
      </c>
      <c r="K7" s="4">
        <v>5</v>
      </c>
      <c r="L7" s="4">
        <v>3</v>
      </c>
      <c r="M7" s="4">
        <f t="shared" ref="M7:M26" si="1">SUM(J7:L7)</f>
        <v>10</v>
      </c>
      <c r="N7" s="4">
        <f>SUM(H7,I7,M7)</f>
        <v>24</v>
      </c>
      <c r="O7" s="29">
        <f t="shared" ref="O7:O26" si="2">N7/$N$27</f>
        <v>2.6726057906458798E-2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5</v>
      </c>
      <c r="E8" s="3">
        <v>0</v>
      </c>
      <c r="F8" s="3">
        <v>0</v>
      </c>
      <c r="G8" s="3">
        <v>0</v>
      </c>
      <c r="H8" s="3">
        <f t="shared" si="0"/>
        <v>5</v>
      </c>
      <c r="I8" s="3">
        <v>1</v>
      </c>
      <c r="J8" s="4">
        <v>4</v>
      </c>
      <c r="K8" s="4">
        <v>5</v>
      </c>
      <c r="L8" s="4">
        <v>0</v>
      </c>
      <c r="M8" s="4">
        <f t="shared" si="1"/>
        <v>9</v>
      </c>
      <c r="N8" s="4">
        <f t="shared" ref="N8:N26" si="3">SUM(H8,I8,M8)</f>
        <v>15</v>
      </c>
      <c r="O8" s="29">
        <f t="shared" si="2"/>
        <v>1.670378619153675E-2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12</v>
      </c>
      <c r="E9" s="3">
        <v>0</v>
      </c>
      <c r="F9" s="3">
        <v>0</v>
      </c>
      <c r="G9" s="3">
        <v>0</v>
      </c>
      <c r="H9" s="3">
        <f t="shared" si="0"/>
        <v>12</v>
      </c>
      <c r="I9" s="3">
        <v>3</v>
      </c>
      <c r="J9" s="4">
        <v>17</v>
      </c>
      <c r="K9" s="4">
        <v>30</v>
      </c>
      <c r="L9" s="4">
        <v>4</v>
      </c>
      <c r="M9" s="4">
        <f>SUM(J9:L9)</f>
        <v>51</v>
      </c>
      <c r="N9" s="4">
        <f t="shared" si="3"/>
        <v>66</v>
      </c>
      <c r="O9" s="29">
        <f t="shared" si="2"/>
        <v>7.3496659242761692E-2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12</v>
      </c>
      <c r="E10" s="3">
        <v>0</v>
      </c>
      <c r="F10" s="3">
        <v>0</v>
      </c>
      <c r="G10" s="3">
        <v>0</v>
      </c>
      <c r="H10" s="3">
        <f t="shared" si="0"/>
        <v>12</v>
      </c>
      <c r="I10" s="3">
        <v>1</v>
      </c>
      <c r="J10" s="4">
        <v>69</v>
      </c>
      <c r="K10" s="4">
        <v>23</v>
      </c>
      <c r="L10" s="4">
        <v>13</v>
      </c>
      <c r="M10" s="4">
        <f t="shared" si="1"/>
        <v>105</v>
      </c>
      <c r="N10" s="4">
        <f t="shared" si="3"/>
        <v>118</v>
      </c>
      <c r="O10" s="29">
        <f t="shared" si="2"/>
        <v>0.13140311804008908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10</v>
      </c>
      <c r="E11" s="3">
        <v>0</v>
      </c>
      <c r="F11" s="3">
        <v>0</v>
      </c>
      <c r="G11" s="3">
        <v>0</v>
      </c>
      <c r="H11" s="3">
        <f t="shared" si="0"/>
        <v>10</v>
      </c>
      <c r="I11" s="3">
        <v>2</v>
      </c>
      <c r="J11" s="4">
        <v>18</v>
      </c>
      <c r="K11" s="4">
        <v>0</v>
      </c>
      <c r="L11" s="4">
        <v>1</v>
      </c>
      <c r="M11" s="4">
        <f t="shared" si="1"/>
        <v>19</v>
      </c>
      <c r="N11" s="4">
        <f t="shared" si="3"/>
        <v>31</v>
      </c>
      <c r="O11" s="29">
        <f t="shared" si="2"/>
        <v>3.4521158129175944E-2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23</v>
      </c>
      <c r="E12" s="3">
        <v>0</v>
      </c>
      <c r="F12" s="3">
        <v>0</v>
      </c>
      <c r="G12" s="3">
        <v>0</v>
      </c>
      <c r="H12" s="3">
        <f t="shared" si="0"/>
        <v>23</v>
      </c>
      <c r="I12" s="3">
        <v>5</v>
      </c>
      <c r="J12" s="4">
        <v>38</v>
      </c>
      <c r="K12" s="4">
        <v>0</v>
      </c>
      <c r="L12" s="4">
        <v>0</v>
      </c>
      <c r="M12" s="4">
        <f t="shared" si="1"/>
        <v>38</v>
      </c>
      <c r="N12" s="4">
        <f t="shared" si="3"/>
        <v>66</v>
      </c>
      <c r="O12" s="29">
        <f t="shared" si="2"/>
        <v>7.3496659242761692E-2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52</v>
      </c>
      <c r="E13" s="3">
        <v>0</v>
      </c>
      <c r="F13" s="3">
        <v>0</v>
      </c>
      <c r="G13" s="3">
        <v>0</v>
      </c>
      <c r="H13" s="3">
        <f t="shared" si="0"/>
        <v>52</v>
      </c>
      <c r="I13" s="3">
        <v>15</v>
      </c>
      <c r="J13" s="4">
        <v>37</v>
      </c>
      <c r="K13" s="4">
        <v>0</v>
      </c>
      <c r="L13" s="4">
        <v>2</v>
      </c>
      <c r="M13" s="4">
        <f t="shared" si="1"/>
        <v>39</v>
      </c>
      <c r="N13" s="4">
        <f t="shared" si="3"/>
        <v>106</v>
      </c>
      <c r="O13" s="29">
        <f t="shared" si="2"/>
        <v>0.11804008908685969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18</v>
      </c>
      <c r="E14" s="3">
        <v>0</v>
      </c>
      <c r="F14" s="3">
        <v>0</v>
      </c>
      <c r="G14" s="3">
        <v>0</v>
      </c>
      <c r="H14" s="3">
        <f t="shared" si="0"/>
        <v>18</v>
      </c>
      <c r="I14" s="3">
        <v>8</v>
      </c>
      <c r="J14" s="4">
        <v>6</v>
      </c>
      <c r="K14" s="4">
        <v>0</v>
      </c>
      <c r="L14" s="4">
        <v>0</v>
      </c>
      <c r="M14" s="4">
        <f t="shared" si="1"/>
        <v>6</v>
      </c>
      <c r="N14" s="4">
        <f t="shared" si="3"/>
        <v>32</v>
      </c>
      <c r="O14" s="29">
        <f t="shared" si="2"/>
        <v>3.5634743875278395E-2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38</v>
      </c>
      <c r="E15" s="3">
        <v>0</v>
      </c>
      <c r="F15" s="3">
        <v>0</v>
      </c>
      <c r="G15" s="3">
        <v>0</v>
      </c>
      <c r="H15" s="3">
        <f t="shared" si="0"/>
        <v>38</v>
      </c>
      <c r="I15" s="3">
        <v>15</v>
      </c>
      <c r="J15" s="4">
        <v>9</v>
      </c>
      <c r="K15" s="4">
        <v>1</v>
      </c>
      <c r="L15" s="4">
        <v>0</v>
      </c>
      <c r="M15" s="4">
        <f t="shared" si="1"/>
        <v>10</v>
      </c>
      <c r="N15" s="4">
        <f t="shared" si="3"/>
        <v>63</v>
      </c>
      <c r="O15" s="29">
        <f t="shared" si="2"/>
        <v>7.0155902004454346E-2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35</v>
      </c>
      <c r="E16" s="3">
        <v>0</v>
      </c>
      <c r="F16" s="3">
        <v>0</v>
      </c>
      <c r="G16" s="3">
        <v>0</v>
      </c>
      <c r="H16" s="3">
        <f t="shared" si="0"/>
        <v>35</v>
      </c>
      <c r="I16" s="3">
        <v>15</v>
      </c>
      <c r="J16" s="4">
        <v>9</v>
      </c>
      <c r="K16" s="4">
        <v>2</v>
      </c>
      <c r="L16" s="4">
        <v>0</v>
      </c>
      <c r="M16" s="4">
        <f t="shared" si="1"/>
        <v>11</v>
      </c>
      <c r="N16" s="4">
        <f t="shared" si="3"/>
        <v>61</v>
      </c>
      <c r="O16" s="29">
        <f t="shared" si="2"/>
        <v>6.7928730512249444E-2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15</v>
      </c>
      <c r="E17" s="3">
        <v>0</v>
      </c>
      <c r="F17" s="3">
        <v>0</v>
      </c>
      <c r="G17" s="3">
        <v>0</v>
      </c>
      <c r="H17" s="3">
        <f t="shared" si="0"/>
        <v>15</v>
      </c>
      <c r="I17" s="3">
        <v>8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23</v>
      </c>
      <c r="O17" s="29">
        <f t="shared" si="2"/>
        <v>2.5612472160356347E-2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11</v>
      </c>
      <c r="E18" s="3">
        <v>0</v>
      </c>
      <c r="F18" s="3">
        <v>0</v>
      </c>
      <c r="G18" s="3">
        <v>0</v>
      </c>
      <c r="H18" s="3">
        <f t="shared" si="0"/>
        <v>11</v>
      </c>
      <c r="I18" s="3">
        <v>5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16</v>
      </c>
      <c r="O18" s="29">
        <f t="shared" si="2"/>
        <v>1.7817371937639197E-2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13</v>
      </c>
      <c r="E19" s="3">
        <v>0</v>
      </c>
      <c r="F19" s="3">
        <v>0</v>
      </c>
      <c r="G19" s="3">
        <v>0</v>
      </c>
      <c r="H19" s="3">
        <f t="shared" si="0"/>
        <v>13</v>
      </c>
      <c r="I19" s="3">
        <v>6</v>
      </c>
      <c r="J19" s="4">
        <v>0</v>
      </c>
      <c r="K19" s="4">
        <v>0</v>
      </c>
      <c r="L19" s="4">
        <v>0</v>
      </c>
      <c r="M19" s="4">
        <f t="shared" si="1"/>
        <v>0</v>
      </c>
      <c r="N19" s="4">
        <f t="shared" si="3"/>
        <v>19</v>
      </c>
      <c r="O19" s="29">
        <f t="shared" si="2"/>
        <v>2.1158129175946547E-2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9</v>
      </c>
      <c r="E20" s="3">
        <v>0</v>
      </c>
      <c r="F20" s="3">
        <v>0</v>
      </c>
      <c r="G20" s="3">
        <v>0</v>
      </c>
      <c r="H20" s="3">
        <f t="shared" si="0"/>
        <v>9</v>
      </c>
      <c r="I20" s="3">
        <v>3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3"/>
        <v>12</v>
      </c>
      <c r="O20" s="29">
        <f t="shared" si="2"/>
        <v>1.3363028953229399E-2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7</v>
      </c>
      <c r="E21" s="3">
        <v>0</v>
      </c>
      <c r="F21" s="3">
        <v>0</v>
      </c>
      <c r="G21" s="3">
        <v>0</v>
      </c>
      <c r="H21" s="3">
        <f t="shared" si="0"/>
        <v>7</v>
      </c>
      <c r="I21" s="3">
        <v>3</v>
      </c>
      <c r="J21" s="4">
        <v>1</v>
      </c>
      <c r="K21" s="4">
        <v>0</v>
      </c>
      <c r="L21" s="4">
        <v>0</v>
      </c>
      <c r="M21" s="4">
        <f t="shared" si="1"/>
        <v>1</v>
      </c>
      <c r="N21" s="4">
        <f t="shared" si="3"/>
        <v>11</v>
      </c>
      <c r="O21" s="29">
        <f t="shared" si="2"/>
        <v>1.2249443207126948E-2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2</v>
      </c>
      <c r="E22" s="3">
        <v>0</v>
      </c>
      <c r="F22" s="3">
        <v>0</v>
      </c>
      <c r="G22" s="3">
        <v>0</v>
      </c>
      <c r="H22" s="3">
        <f t="shared" si="0"/>
        <v>2</v>
      </c>
      <c r="I22" s="3">
        <v>0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2</v>
      </c>
      <c r="O22" s="29">
        <f t="shared" si="2"/>
        <v>2.2271714922048997E-3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14</v>
      </c>
      <c r="E23" s="3">
        <v>0</v>
      </c>
      <c r="F23" s="3">
        <v>0</v>
      </c>
      <c r="G23" s="3">
        <v>0</v>
      </c>
      <c r="H23" s="3">
        <f t="shared" si="0"/>
        <v>14</v>
      </c>
      <c r="I23" s="3">
        <v>6</v>
      </c>
      <c r="J23" s="4">
        <v>18</v>
      </c>
      <c r="K23" s="4">
        <v>5</v>
      </c>
      <c r="L23" s="4">
        <v>0</v>
      </c>
      <c r="M23" s="4">
        <f t="shared" si="1"/>
        <v>23</v>
      </c>
      <c r="N23" s="4">
        <f t="shared" si="3"/>
        <v>43</v>
      </c>
      <c r="O23" s="29">
        <f t="shared" si="2"/>
        <v>4.7884187082405348E-2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22</v>
      </c>
      <c r="E24" s="3">
        <v>0</v>
      </c>
      <c r="F24" s="3">
        <v>0</v>
      </c>
      <c r="G24" s="3">
        <v>0</v>
      </c>
      <c r="H24" s="3">
        <f t="shared" si="0"/>
        <v>22</v>
      </c>
      <c r="I24" s="3">
        <v>4</v>
      </c>
      <c r="J24" s="4">
        <v>97</v>
      </c>
      <c r="K24" s="4">
        <v>6</v>
      </c>
      <c r="L24" s="4">
        <v>8</v>
      </c>
      <c r="M24" s="4">
        <f t="shared" si="1"/>
        <v>111</v>
      </c>
      <c r="N24" s="4">
        <f t="shared" si="3"/>
        <v>137</v>
      </c>
      <c r="O24" s="29">
        <f t="shared" si="2"/>
        <v>0.15256124721603564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1.1135857461024498E-3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57" t="s">
        <v>8</v>
      </c>
      <c r="C27" s="58"/>
      <c r="D27" s="46">
        <f>SUM(D6:D26)</f>
        <v>339</v>
      </c>
      <c r="E27" s="46">
        <f>SUM(E6:E26)</f>
        <v>0</v>
      </c>
      <c r="F27" s="46">
        <f t="shared" ref="F27:G27" si="4">SUM(F6:F26)</f>
        <v>0</v>
      </c>
      <c r="G27" s="46">
        <f t="shared" si="4"/>
        <v>0</v>
      </c>
      <c r="H27" s="80">
        <f>SUM(H6:H26)</f>
        <v>339</v>
      </c>
      <c r="I27" s="80">
        <f>SUM(I6:I26)</f>
        <v>112</v>
      </c>
      <c r="J27" s="41">
        <f>SUM(J6:J26)</f>
        <v>332</v>
      </c>
      <c r="K27" s="41">
        <f t="shared" ref="K27:L27" si="5">SUM(K6:K26)</f>
        <v>83</v>
      </c>
      <c r="L27" s="41">
        <f t="shared" si="5"/>
        <v>32</v>
      </c>
      <c r="M27" s="63">
        <f>SUM(M6:M26)</f>
        <v>447</v>
      </c>
      <c r="N27" s="63">
        <f>SUM(N6:N26)</f>
        <v>898</v>
      </c>
      <c r="O27" s="65">
        <f>SUM(O6:O26)</f>
        <v>1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0.74272930648769575</v>
      </c>
      <c r="K28" s="29">
        <f t="shared" ref="K28:L28" si="7">+K27/$M$27</f>
        <v>0.18568232662192394</v>
      </c>
      <c r="L28" s="29">
        <f t="shared" si="7"/>
        <v>7.1588366890380312E-2</v>
      </c>
      <c r="M28" s="63"/>
      <c r="N28" s="63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N27:N28"/>
    <mergeCell ref="O27:O28"/>
    <mergeCell ref="B28:C28"/>
    <mergeCell ref="J4:L4"/>
    <mergeCell ref="M4:M5"/>
    <mergeCell ref="B27:C27"/>
    <mergeCell ref="H27:H28"/>
    <mergeCell ref="I27:I28"/>
    <mergeCell ref="M27:M28"/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zoomScale="60" zoomScaleNormal="100" zoomScalePageLayoutView="60" workbookViewId="0">
      <selection activeCell="J25" sqref="J25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J23</f>
        <v>6.7476851851851856E-3</v>
      </c>
    </row>
    <row r="4" spans="1:22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22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22" s="5" customFormat="1" ht="20.25" customHeight="1" x14ac:dyDescent="0.2">
      <c r="A6" s="18" t="s">
        <v>50</v>
      </c>
      <c r="B6" s="19" t="s">
        <v>67</v>
      </c>
      <c r="C6" s="3">
        <v>51</v>
      </c>
      <c r="D6" s="3">
        <v>117</v>
      </c>
      <c r="E6" s="3">
        <v>2</v>
      </c>
      <c r="F6" s="3">
        <v>77</v>
      </c>
      <c r="G6" s="3">
        <v>1200</v>
      </c>
      <c r="H6" s="4">
        <f>SUM(C6:G6)</f>
        <v>1447</v>
      </c>
      <c r="I6" s="29">
        <f>H6/$H$23</f>
        <v>9.2590222677245967E-2</v>
      </c>
      <c r="J6" s="37">
        <v>5.7211879432624074E-3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35</v>
      </c>
      <c r="D7" s="3">
        <v>78</v>
      </c>
      <c r="E7" s="3">
        <v>0</v>
      </c>
      <c r="F7" s="3">
        <v>39</v>
      </c>
      <c r="G7" s="3">
        <v>753</v>
      </c>
      <c r="H7" s="4">
        <f t="shared" ref="H7:H22" si="0">SUM(C7:G7)</f>
        <v>905</v>
      </c>
      <c r="I7" s="29">
        <f t="shared" ref="I7:I22" si="1">H7/$H$23</f>
        <v>5.7908881494753005E-2</v>
      </c>
      <c r="J7" s="37">
        <v>4.9076420170170139E-3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42</v>
      </c>
      <c r="D8" s="3">
        <v>71</v>
      </c>
      <c r="E8" s="3">
        <v>0</v>
      </c>
      <c r="F8" s="3">
        <v>24</v>
      </c>
      <c r="G8" s="3">
        <v>775</v>
      </c>
      <c r="H8" s="4">
        <f t="shared" si="0"/>
        <v>912</v>
      </c>
      <c r="I8" s="29">
        <f t="shared" si="1"/>
        <v>5.8356795495264908E-2</v>
      </c>
      <c r="J8" s="37">
        <v>5.7433754893104465E-3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19</v>
      </c>
      <c r="D9" s="3">
        <v>68</v>
      </c>
      <c r="E9" s="3">
        <v>1</v>
      </c>
      <c r="F9" s="3">
        <v>34</v>
      </c>
      <c r="G9" s="3">
        <v>855</v>
      </c>
      <c r="H9" s="4">
        <f t="shared" si="0"/>
        <v>977</v>
      </c>
      <c r="I9" s="29">
        <f t="shared" si="1"/>
        <v>6.2515996928589709E-2</v>
      </c>
      <c r="J9" s="37">
        <v>5.947337962962959E-3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109</v>
      </c>
      <c r="D10" s="3">
        <v>131</v>
      </c>
      <c r="E10" s="3">
        <v>3</v>
      </c>
      <c r="F10" s="3">
        <v>44</v>
      </c>
      <c r="G10" s="3">
        <v>1116</v>
      </c>
      <c r="H10" s="4">
        <f t="shared" si="0"/>
        <v>1403</v>
      </c>
      <c r="I10" s="29">
        <f t="shared" si="1"/>
        <v>8.9774763245456871E-2</v>
      </c>
      <c r="J10" s="37">
        <v>7.2392201301720097E-3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32</v>
      </c>
      <c r="D11" s="3">
        <v>60</v>
      </c>
      <c r="E11" s="3">
        <v>0</v>
      </c>
      <c r="F11" s="3">
        <v>24</v>
      </c>
      <c r="G11" s="3">
        <v>685</v>
      </c>
      <c r="H11" s="4">
        <f t="shared" si="0"/>
        <v>801</v>
      </c>
      <c r="I11" s="29">
        <f t="shared" si="1"/>
        <v>5.1254159201433322E-2</v>
      </c>
      <c r="J11" s="37">
        <v>6.2658491825158492E-3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30</v>
      </c>
      <c r="D12" s="3">
        <v>70</v>
      </c>
      <c r="E12" s="3">
        <v>2</v>
      </c>
      <c r="F12" s="3">
        <v>35</v>
      </c>
      <c r="G12" s="3">
        <v>843</v>
      </c>
      <c r="H12" s="4">
        <f t="shared" si="0"/>
        <v>980</v>
      </c>
      <c r="I12" s="29">
        <f t="shared" si="1"/>
        <v>6.2707960071666236E-2</v>
      </c>
      <c r="J12" s="37">
        <v>6.9833907812922357E-3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57</v>
      </c>
      <c r="D13" s="3">
        <v>111</v>
      </c>
      <c r="E13" s="3">
        <v>0</v>
      </c>
      <c r="F13" s="3">
        <v>23</v>
      </c>
      <c r="G13" s="3">
        <v>600</v>
      </c>
      <c r="H13" s="4">
        <f t="shared" si="0"/>
        <v>791</v>
      </c>
      <c r="I13" s="29">
        <f t="shared" si="1"/>
        <v>5.0614282057844892E-2</v>
      </c>
      <c r="J13" s="37">
        <v>7.4515199161425561E-3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76</v>
      </c>
      <c r="D14" s="3">
        <v>100</v>
      </c>
      <c r="E14" s="3">
        <v>0</v>
      </c>
      <c r="F14" s="3">
        <v>23</v>
      </c>
      <c r="G14" s="3">
        <v>670</v>
      </c>
      <c r="H14" s="4">
        <f t="shared" si="0"/>
        <v>869</v>
      </c>
      <c r="I14" s="29">
        <f t="shared" si="1"/>
        <v>5.5605323777834656E-2</v>
      </c>
      <c r="J14" s="37">
        <v>7.2558380991285349E-3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113</v>
      </c>
      <c r="D15" s="3">
        <v>73</v>
      </c>
      <c r="E15" s="3">
        <v>0</v>
      </c>
      <c r="F15" s="3">
        <v>26</v>
      </c>
      <c r="G15" s="3">
        <v>579</v>
      </c>
      <c r="H15" s="4">
        <f t="shared" si="0"/>
        <v>791</v>
      </c>
      <c r="I15" s="29">
        <f t="shared" si="1"/>
        <v>5.0614282057844892E-2</v>
      </c>
      <c r="J15" s="37">
        <v>6.9966814159292011E-3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123</v>
      </c>
      <c r="D16" s="3">
        <v>94</v>
      </c>
      <c r="E16" s="3">
        <v>0</v>
      </c>
      <c r="F16" s="3">
        <v>24</v>
      </c>
      <c r="G16" s="3">
        <v>794</v>
      </c>
      <c r="H16" s="4">
        <f t="shared" si="0"/>
        <v>1035</v>
      </c>
      <c r="I16" s="29">
        <f t="shared" si="1"/>
        <v>6.6227284361402614E-2</v>
      </c>
      <c r="J16" s="37">
        <v>9.3679445712836103E-3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28</v>
      </c>
      <c r="D17" s="3">
        <v>76</v>
      </c>
      <c r="E17" s="3">
        <v>0</v>
      </c>
      <c r="F17" s="3">
        <v>27</v>
      </c>
      <c r="G17" s="3">
        <v>630</v>
      </c>
      <c r="H17" s="4">
        <f t="shared" si="0"/>
        <v>761</v>
      </c>
      <c r="I17" s="29">
        <f t="shared" si="1"/>
        <v>4.8694650627079603E-2</v>
      </c>
      <c r="J17" s="37">
        <v>7.357010061242346E-3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55</v>
      </c>
      <c r="D18" s="3">
        <v>104</v>
      </c>
      <c r="E18" s="3">
        <v>0</v>
      </c>
      <c r="F18" s="3">
        <v>67</v>
      </c>
      <c r="G18" s="3">
        <v>921</v>
      </c>
      <c r="H18" s="4">
        <f t="shared" si="0"/>
        <v>1147</v>
      </c>
      <c r="I18" s="29">
        <f t="shared" si="1"/>
        <v>7.3393908369593044E-2</v>
      </c>
      <c r="J18" s="37">
        <v>6.9596962616822362E-3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20</v>
      </c>
      <c r="D19" s="3">
        <v>59</v>
      </c>
      <c r="E19" s="3">
        <v>0</v>
      </c>
      <c r="F19" s="3">
        <v>32</v>
      </c>
      <c r="G19" s="3">
        <v>663</v>
      </c>
      <c r="H19" s="4">
        <f t="shared" si="0"/>
        <v>774</v>
      </c>
      <c r="I19" s="29">
        <f t="shared" si="1"/>
        <v>4.9526490913744559E-2</v>
      </c>
      <c r="J19" s="37">
        <v>6.6678791887125194E-3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45</v>
      </c>
      <c r="D20" s="3">
        <v>94</v>
      </c>
      <c r="E20" s="3">
        <v>0</v>
      </c>
      <c r="F20" s="3">
        <v>22</v>
      </c>
      <c r="G20" s="3">
        <v>683</v>
      </c>
      <c r="H20" s="4">
        <f t="shared" si="0"/>
        <v>844</v>
      </c>
      <c r="I20" s="29">
        <f t="shared" si="1"/>
        <v>5.4005630918863581E-2</v>
      </c>
      <c r="J20" s="37">
        <v>6.3701388888888835E-3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47</v>
      </c>
      <c r="D21" s="3">
        <v>40</v>
      </c>
      <c r="E21" s="3">
        <v>1</v>
      </c>
      <c r="F21" s="3">
        <v>15</v>
      </c>
      <c r="G21" s="3">
        <v>452</v>
      </c>
      <c r="H21" s="4">
        <f t="shared" si="0"/>
        <v>555</v>
      </c>
      <c r="I21" s="29">
        <f t="shared" si="1"/>
        <v>3.5513181469157919E-2</v>
      </c>
      <c r="J21" s="37">
        <v>6.6331018518518501E-3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16</v>
      </c>
      <c r="D22" s="3">
        <v>56</v>
      </c>
      <c r="E22" s="3">
        <v>0</v>
      </c>
      <c r="F22" s="3">
        <v>14</v>
      </c>
      <c r="G22" s="3">
        <v>550</v>
      </c>
      <c r="H22" s="4">
        <f t="shared" si="0"/>
        <v>636</v>
      </c>
      <c r="I22" s="29">
        <f t="shared" si="1"/>
        <v>4.0696186332224216E-2</v>
      </c>
      <c r="J22" s="37">
        <v>6.5764181903422408E-3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9" t="s">
        <v>8</v>
      </c>
      <c r="B23" s="60"/>
      <c r="C23" s="42">
        <f t="shared" ref="C23:I23" si="2">SUM(C6:C22)</f>
        <v>898</v>
      </c>
      <c r="D23" s="42">
        <f t="shared" si="2"/>
        <v>1402</v>
      </c>
      <c r="E23" s="42">
        <f t="shared" si="2"/>
        <v>9</v>
      </c>
      <c r="F23" s="42">
        <f t="shared" si="2"/>
        <v>550</v>
      </c>
      <c r="G23" s="42">
        <f t="shared" si="2"/>
        <v>12769</v>
      </c>
      <c r="H23" s="42">
        <f>SUM(H6:H22)</f>
        <v>15628</v>
      </c>
      <c r="I23" s="31">
        <f t="shared" si="2"/>
        <v>0.99999999999999978</v>
      </c>
      <c r="J23" s="81">
        <v>6.7476851851851856E-3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9" t="s">
        <v>31</v>
      </c>
      <c r="B24" s="60"/>
      <c r="C24" s="29">
        <f>+C23/$H$23</f>
        <v>5.7460967494241108E-2</v>
      </c>
      <c r="D24" s="29">
        <f t="shared" ref="D24:G24" si="3">+D23/$H$23</f>
        <v>8.9710775531098033E-2</v>
      </c>
      <c r="E24" s="29">
        <f t="shared" si="3"/>
        <v>5.7588942922958796E-4</v>
      </c>
      <c r="F24" s="29">
        <f t="shared" si="3"/>
        <v>3.5193242897363704E-2</v>
      </c>
      <c r="G24" s="29">
        <f t="shared" si="3"/>
        <v>0.81705912464806763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zoomScale="60" zoomScaleNormal="100" zoomScalePageLayoutView="60" workbookViewId="0">
      <selection activeCell="J20" sqref="J20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94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J18</f>
        <v>6.7476851851851856E-3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0.17628615305861275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0.18537240849756847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0.21499872024571282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>
        <v>99</v>
      </c>
      <c r="D9" s="3">
        <v>234</v>
      </c>
      <c r="E9" s="3">
        <v>0</v>
      </c>
      <c r="F9" s="3">
        <v>131</v>
      </c>
      <c r="G9" s="43">
        <v>2791</v>
      </c>
      <c r="H9" s="41">
        <f t="shared" si="1"/>
        <v>3255</v>
      </c>
      <c r="I9" s="29">
        <f t="shared" si="0"/>
        <v>0.2082800102380343</v>
      </c>
      <c r="J9" s="37">
        <v>6.2847222222222228E-3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>
        <v>103</v>
      </c>
      <c r="D10" s="3">
        <v>298</v>
      </c>
      <c r="E10" s="3">
        <v>4</v>
      </c>
      <c r="F10" s="3">
        <v>130</v>
      </c>
      <c r="G10" s="43">
        <v>2826</v>
      </c>
      <c r="H10" s="41">
        <f t="shared" si="1"/>
        <v>3361</v>
      </c>
      <c r="I10" s="29">
        <f t="shared" si="0"/>
        <v>0.21506270796007165</v>
      </c>
      <c r="J10" s="37">
        <v>6.5856481481481469E-3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/>
      <c r="D11" s="3"/>
      <c r="E11" s="3"/>
      <c r="F11" s="3"/>
      <c r="G11" s="43"/>
      <c r="H11" s="41">
        <f t="shared" si="1"/>
        <v>0</v>
      </c>
      <c r="I11" s="29">
        <f t="shared" si="0"/>
        <v>0</v>
      </c>
      <c r="J11" s="37"/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/>
      <c r="D12" s="3"/>
      <c r="E12" s="3"/>
      <c r="F12" s="3"/>
      <c r="G12" s="43"/>
      <c r="H12" s="41">
        <f t="shared" si="1"/>
        <v>0</v>
      </c>
      <c r="I12" s="29">
        <f t="shared" si="0"/>
        <v>0</v>
      </c>
      <c r="J12" s="37"/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/>
      <c r="D13" s="3"/>
      <c r="E13" s="3"/>
      <c r="F13" s="3"/>
      <c r="G13" s="43"/>
      <c r="H13" s="41">
        <f t="shared" si="1"/>
        <v>0</v>
      </c>
      <c r="I13" s="29">
        <f t="shared" si="0"/>
        <v>0</v>
      </c>
      <c r="J13" s="37"/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/>
      <c r="D14" s="3"/>
      <c r="E14" s="3"/>
      <c r="F14" s="3"/>
      <c r="G14" s="43"/>
      <c r="H14" s="41">
        <f t="shared" si="1"/>
        <v>0</v>
      </c>
      <c r="I14" s="29">
        <f t="shared" si="0"/>
        <v>0</v>
      </c>
      <c r="J14" s="37"/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/>
      <c r="D15" s="3"/>
      <c r="E15" s="3"/>
      <c r="F15" s="3"/>
      <c r="G15" s="43"/>
      <c r="H15" s="41">
        <f t="shared" si="1"/>
        <v>0</v>
      </c>
      <c r="I15" s="29">
        <f t="shared" si="0"/>
        <v>0</v>
      </c>
      <c r="J15" s="37"/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9" t="s">
        <v>8</v>
      </c>
      <c r="B18" s="60"/>
      <c r="C18" s="43">
        <f>SUM(C6:C17)</f>
        <v>898</v>
      </c>
      <c r="D18" s="43">
        <f t="shared" ref="D18:G18" si="2">SUM(D6:D17)</f>
        <v>1402</v>
      </c>
      <c r="E18" s="43">
        <f t="shared" si="2"/>
        <v>9</v>
      </c>
      <c r="F18" s="43">
        <f t="shared" si="2"/>
        <v>550</v>
      </c>
      <c r="G18" s="43">
        <f t="shared" si="2"/>
        <v>12769</v>
      </c>
      <c r="H18" s="82">
        <f>SUM(H6:H17)</f>
        <v>15628</v>
      </c>
      <c r="I18" s="65">
        <f>SUM(I6:I17)</f>
        <v>1</v>
      </c>
      <c r="J18" s="81">
        <v>6.7476851851851856E-3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9" t="s">
        <v>31</v>
      </c>
      <c r="B19" s="60"/>
      <c r="C19" s="29">
        <f>+C18/$H$18</f>
        <v>5.7460967494241108E-2</v>
      </c>
      <c r="D19" s="29">
        <f>+D18/$H$18</f>
        <v>8.9710775531098033E-2</v>
      </c>
      <c r="E19" s="29">
        <f>+E18/$H$18</f>
        <v>5.7588942922958796E-4</v>
      </c>
      <c r="F19" s="29">
        <f>+F18/$H$18</f>
        <v>3.5193242897363704E-2</v>
      </c>
      <c r="G19" s="29">
        <f>+G18/$H$18</f>
        <v>0.81705912464806763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Juan Carlos Jose Camacho Rosso</cp:lastModifiedBy>
  <cp:lastPrinted>2017-08-16T15:33:18Z</cp:lastPrinted>
  <dcterms:created xsi:type="dcterms:W3CDTF">2017-08-16T15:31:03Z</dcterms:created>
  <dcterms:modified xsi:type="dcterms:W3CDTF">2019-08-02T18:34:28Z</dcterms:modified>
</cp:coreProperties>
</file>