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4.3 ESTADISTICA TRIMESTRAL SUB.OPERATIVA\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5140" windowHeight="11880" tabRatio="76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<sst xmlns="http://schemas.openxmlformats.org/spreadsheetml/2006/main" count="297" uniqueCount="117">
  <si>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</si>
  <si>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</si>
  <si>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</si>
  <si>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</si>
  <si>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</si>
  <si>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</si>
  <si>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</si>
  <si>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</si>
  <si>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</si>
  <si>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</si>
  <si>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</si>
  <si>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</si>
  <si>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</si>
  <si>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</si>
  <si>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</si>
  <si>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</si>
  <si>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</si>
  <si>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</si>
  <si>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</si>
  <si>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</si>
  <si>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</si>
  <si>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</si>
  <si>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</si>
  <si>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</si>
  <si>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</si>
  <si>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</si>
  <si>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</si>
  <si>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</si>
  <si>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</si>
  <si>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</si>
  <si>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</si>
  <si>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</si>
  <si>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</si>
  <si>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</si>
  <si>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</si>
  <si>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</si>
  <si>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</si>
  <si>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</si>
  <si>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</si>
  <si>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</si>
  <si>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</si>
  <si>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</si>
  <si>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</si>
  <si>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</si>
  <si>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</si>
  <si>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</si>
  <si>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</si>
  <si>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</si>
  <si>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</si>
  <si>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</si>
  <si>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</si>
  <si>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</si>
  <si>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</si>
  <si>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</si>
  <si>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</si>
  <si>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</si>
  <si>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</si>
  <si>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</si>
  <si>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</si>
  <si>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</si>
  <si>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</si>
  <si>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</si>
  <si>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</si>
  <si>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</si>
  <si>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</si>
  <si>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</si>
  <si>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</si>
  <si>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</si>
  <si>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</si>
  <si>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</si>
  <si>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</si>
  <si>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</si>
  <si>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</si>
  <si>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</si>
  <si>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</si>
  <si>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</si>
  <si>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</si>
  <si>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</si>
  <si>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</si>
  <si>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</si>
  <si>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</si>
  <si>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</si>
  <si>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</si>
  <si>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</si>
  <si>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</si>
  <si>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</si>
  <si>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</si>
  <si>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</si>
  <si>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</si>
  <si>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</si>
  <si>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</si>
  <si>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</si>
  <si>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</si>
  <si>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</si>
  <si>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</si>
  <si>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</si>
  <si>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</si>
  <si>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</si>
  <si>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</si>
  <si>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</si>
  <si>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</si>
  <si>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</si>
  <si>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</si>
  <si>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</si>
  <si>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</si>
  <si>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</si>
  <si>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</si>
  <si>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</si>
  <si>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</si>
  <si>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</si>
  <si>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Noviembre</t>
  </si>
  <si>
    <t>Consolidado de Incendios Atendidos - Noviembre</t>
  </si>
  <si>
    <t>Consolidado de Incidentes por Estación - Noviembre</t>
  </si>
  <si>
    <t>PROMEDIO TIEMPO DE RESPUESTA PARA EL MES DE NOVIEMBRE (Minutos):</t>
  </si>
  <si>
    <t>CONSOLIDADO DE SERVICIOS EN EL MES DE NOVIEMBRE 2019</t>
  </si>
  <si>
    <t>CONSOLIDADO DE INCENDIOS EN EL MES DE NOVIEMBRE 2019</t>
  </si>
  <si>
    <t>CONSOLIDADO DE INCIDENTES POR ESTACIÓN EN 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</si>
</sst>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3.094059405940594E-2</c:v>
                </c:pt>
                <c:pt idx="1">
                  <c:v>7.1163366336633657E-2</c:v>
                </c:pt>
                <c:pt idx="2">
                  <c:v>6.1881188118811882E-4</c:v>
                </c:pt>
                <c:pt idx="3">
                  <c:v>4.8576732673267328E-2</c:v>
                </c:pt>
                <c:pt idx="4">
                  <c:v>0.84870049504950495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0.10874389702618731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6.0363959165557035E-2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5.8810474922325787E-2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6.4802485574789168E-2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8.1003106968486463E-2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5.0377274744784734E-2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5.7922769640479363E-2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4.0612516644474038E-2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4.8823790501553485E-2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4.0390590324012425E-2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5.8366622281402575E-2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6.0807811806480247E-2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9.565024411895251E-2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5.8810474922325787E-2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4.0390590324012425E-2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2.929427430093209E-2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4.4829116733244564E-2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9206152"/>
        <c:axId val="409207328"/>
      </c:barChart>
      <c:valAx>
        <c:axId val="40920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6152"/>
        <c:crosses val="autoZero"/>
        <c:crossBetween val="between"/>
      </c:valAx>
      <c:catAx>
        <c:axId val="409206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4.5222674385281138E-2</c:v>
                </c:pt>
                <c:pt idx="1">
                  <c:v>8.2707628818708093E-2</c:v>
                </c:pt>
                <c:pt idx="2">
                  <c:v>9.7437954949274952E-4</c:v>
                </c:pt>
                <c:pt idx="3">
                  <c:v>4.1009915744827194E-2</c:v>
                </c:pt>
                <c:pt idx="4">
                  <c:v>0.83008540150169086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9.5919069180948016E-2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6.213102539118473E-2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5.9809709405628478E-2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6.3563936493379949E-2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8.9241703444718296E-2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4.9807989912305839E-2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6.147188628417493E-2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4.8547028142374049E-2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5.4221356107067117E-2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4.7286066372442252E-2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6.2704189832062815E-2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4.9005559695076514E-2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7.7405857740585768E-2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5.1756749011291341E-2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5.0237863242964406E-2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3.2727689574138817E-2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4.4162320169656676E-2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9203800"/>
        <c:axId val="409202624"/>
      </c:barChart>
      <c:valAx>
        <c:axId val="40920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3800"/>
        <c:crosses val="autoZero"/>
        <c:crossBetween val="between"/>
      </c:valAx>
      <c:catAx>
        <c:axId val="409203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02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7.8944352111868871E-2</c:v>
                </c:pt>
                <c:pt idx="1">
                  <c:v>8.3013353200756493E-2</c:v>
                </c:pt>
                <c:pt idx="2">
                  <c:v>9.6280589145509771E-2</c:v>
                </c:pt>
                <c:pt idx="3">
                  <c:v>9.3271820734712588E-2</c:v>
                </c:pt>
                <c:pt idx="4">
                  <c:v>9.6309244082755457E-2</c:v>
                </c:pt>
                <c:pt idx="5">
                  <c:v>8.862972090091123E-2</c:v>
                </c:pt>
                <c:pt idx="6">
                  <c:v>9.0492291821880913E-2</c:v>
                </c:pt>
                <c:pt idx="7">
                  <c:v>9.2011003495902341E-2</c:v>
                </c:pt>
                <c:pt idx="8">
                  <c:v>9.2240242993867849E-2</c:v>
                </c:pt>
                <c:pt idx="9">
                  <c:v>9.619462433377271E-2</c:v>
                </c:pt>
                <c:pt idx="10">
                  <c:v>9.2612757178061778E-2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113</v>
      </c>
      <c r="L3" s="55"/>
      <c r="M3" s="55"/>
      <c r="N3" s="55"/>
      <c r="O3" s="61">
        <f>J27</f>
        <v>7.1874999999999994E-3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4</v>
      </c>
      <c r="D6" s="3">
        <v>24</v>
      </c>
      <c r="E6" s="3">
        <v>0</v>
      </c>
      <c r="F6" s="3">
        <v>16</v>
      </c>
      <c r="G6" s="3">
        <v>268</v>
      </c>
      <c r="H6" s="4">
        <f>SUM(C6:G6)</f>
        <v>312</v>
      </c>
      <c r="I6" s="28">
        <f>H6/$H$27</f>
        <v>9.6534653465346537E-2</v>
      </c>
      <c r="J6" s="37">
        <v>7.5231481481481469E-3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3</v>
      </c>
      <c r="D7" s="3">
        <v>9</v>
      </c>
      <c r="E7" s="3">
        <v>0</v>
      </c>
      <c r="F7" s="3">
        <v>11</v>
      </c>
      <c r="G7" s="3">
        <v>170</v>
      </c>
      <c r="H7" s="4">
        <f t="shared" ref="H7:H26" si="0">SUM(C7:G7)</f>
        <v>193</v>
      </c>
      <c r="I7" s="28">
        <f t="shared" ref="I7:I26" si="1">H7/$H$27</f>
        <v>5.9715346534653463E-2</v>
      </c>
      <c r="J7" s="37">
        <v>5.9193121693121697E-3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3</v>
      </c>
      <c r="D8" s="3">
        <v>9</v>
      </c>
      <c r="E8" s="3">
        <v>0</v>
      </c>
      <c r="F8" s="3">
        <v>5</v>
      </c>
      <c r="G8" s="3">
        <v>137</v>
      </c>
      <c r="H8" s="4">
        <f t="shared" si="0"/>
        <v>154</v>
      </c>
      <c r="I8" s="28">
        <f t="shared" si="1"/>
        <v>4.7648514851485149E-2</v>
      </c>
      <c r="J8" s="37">
        <v>5.8415032679738563E-3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9</v>
      </c>
      <c r="D9" s="3">
        <v>13</v>
      </c>
      <c r="E9" s="3">
        <v>0</v>
      </c>
      <c r="F9" s="3">
        <v>9</v>
      </c>
      <c r="G9" s="3">
        <v>146</v>
      </c>
      <c r="H9" s="4">
        <f t="shared" si="0"/>
        <v>177</v>
      </c>
      <c r="I9" s="28">
        <f t="shared" si="1"/>
        <v>5.4764851485148515E-2</v>
      </c>
      <c r="J9" s="37">
        <v>8.466880341880343E-3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3</v>
      </c>
      <c r="D10" s="3">
        <v>9</v>
      </c>
      <c r="E10" s="3">
        <v>0</v>
      </c>
      <c r="F10" s="3">
        <v>5</v>
      </c>
      <c r="G10" s="3">
        <v>102</v>
      </c>
      <c r="H10" s="4">
        <f t="shared" si="0"/>
        <v>119</v>
      </c>
      <c r="I10" s="28">
        <f t="shared" si="1"/>
        <v>3.6819306930693067E-2</v>
      </c>
      <c r="J10" s="37">
        <v>9.166666666666665E-3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3</v>
      </c>
      <c r="D11" s="3">
        <v>0</v>
      </c>
      <c r="E11" s="3">
        <v>0</v>
      </c>
      <c r="F11" s="3">
        <v>0</v>
      </c>
      <c r="G11" s="3">
        <v>65</v>
      </c>
      <c r="H11" s="4">
        <f t="shared" si="0"/>
        <v>68</v>
      </c>
      <c r="I11" s="28">
        <f t="shared" si="1"/>
        <v>2.1039603960396041E-2</v>
      </c>
      <c r="J11" s="37">
        <v>6.4814814814814813E-3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9</v>
      </c>
      <c r="D12" s="3">
        <v>11</v>
      </c>
      <c r="E12" s="3">
        <v>0</v>
      </c>
      <c r="F12" s="3">
        <v>10</v>
      </c>
      <c r="G12" s="3">
        <v>121</v>
      </c>
      <c r="H12" s="4">
        <f t="shared" si="0"/>
        <v>151</v>
      </c>
      <c r="I12" s="28">
        <f t="shared" si="1"/>
        <v>4.672029702970297E-2</v>
      </c>
      <c r="J12" s="37">
        <v>7.9475308641975325E-3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15</v>
      </c>
      <c r="D13" s="3">
        <v>20</v>
      </c>
      <c r="E13" s="3">
        <v>0</v>
      </c>
      <c r="F13" s="3">
        <v>17</v>
      </c>
      <c r="G13" s="3">
        <v>198</v>
      </c>
      <c r="H13" s="4">
        <f t="shared" si="0"/>
        <v>250</v>
      </c>
      <c r="I13" s="28">
        <f t="shared" si="1"/>
        <v>7.7351485148514851E-2</v>
      </c>
      <c r="J13" s="37">
        <v>8.3628841607564976E-3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2</v>
      </c>
      <c r="D14" s="3">
        <v>19</v>
      </c>
      <c r="E14" s="3">
        <v>0</v>
      </c>
      <c r="F14" s="3">
        <v>12</v>
      </c>
      <c r="G14" s="3">
        <v>181</v>
      </c>
      <c r="H14" s="4">
        <f t="shared" si="0"/>
        <v>214</v>
      </c>
      <c r="I14" s="28">
        <f t="shared" si="1"/>
        <v>6.6212871287128716E-2</v>
      </c>
      <c r="J14" s="37">
        <v>6.9023569023569037E-3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3</v>
      </c>
      <c r="D15" s="3">
        <v>14</v>
      </c>
      <c r="E15" s="3">
        <v>1</v>
      </c>
      <c r="F15" s="3">
        <v>14</v>
      </c>
      <c r="G15" s="3">
        <v>202</v>
      </c>
      <c r="H15" s="4">
        <f t="shared" si="0"/>
        <v>234</v>
      </c>
      <c r="I15" s="28">
        <f t="shared" si="1"/>
        <v>7.2400990099009896E-2</v>
      </c>
      <c r="J15" s="37">
        <v>6.380208333333335E-3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16</v>
      </c>
      <c r="D16" s="3">
        <v>38</v>
      </c>
      <c r="E16" s="3">
        <v>1</v>
      </c>
      <c r="F16" s="3">
        <v>20</v>
      </c>
      <c r="G16" s="3">
        <v>331</v>
      </c>
      <c r="H16" s="4">
        <f t="shared" si="0"/>
        <v>406</v>
      </c>
      <c r="I16" s="28">
        <f t="shared" si="1"/>
        <v>0.12561881188118812</v>
      </c>
      <c r="J16" s="37">
        <v>7.4324324324324268E-3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4</v>
      </c>
      <c r="D17" s="3">
        <v>7</v>
      </c>
      <c r="E17" s="3">
        <v>0</v>
      </c>
      <c r="F17" s="3">
        <v>2</v>
      </c>
      <c r="G17" s="3">
        <v>77</v>
      </c>
      <c r="H17" s="4">
        <f t="shared" si="0"/>
        <v>90</v>
      </c>
      <c r="I17" s="28">
        <f t="shared" si="1"/>
        <v>2.7846534653465347E-2</v>
      </c>
      <c r="J17" s="37">
        <v>6.2500000000000003E-3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8</v>
      </c>
      <c r="D18" s="3">
        <v>12</v>
      </c>
      <c r="E18" s="3">
        <v>0</v>
      </c>
      <c r="F18" s="3">
        <v>11</v>
      </c>
      <c r="G18" s="3">
        <v>142</v>
      </c>
      <c r="H18" s="4">
        <f t="shared" si="0"/>
        <v>173</v>
      </c>
      <c r="I18" s="28">
        <f t="shared" si="1"/>
        <v>5.3527227722772276E-2</v>
      </c>
      <c r="J18" s="37">
        <v>5.7347670250896083E-3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1</v>
      </c>
      <c r="D19" s="3">
        <v>6</v>
      </c>
      <c r="E19" s="3">
        <v>0</v>
      </c>
      <c r="F19" s="3">
        <v>0</v>
      </c>
      <c r="G19" s="3">
        <v>85</v>
      </c>
      <c r="H19" s="4">
        <f t="shared" si="0"/>
        <v>92</v>
      </c>
      <c r="I19" s="28">
        <f t="shared" si="1"/>
        <v>2.8465346534653466E-2</v>
      </c>
      <c r="J19" s="37">
        <v>5.8531746031746023E-3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3</v>
      </c>
      <c r="D20" s="3">
        <v>7</v>
      </c>
      <c r="E20" s="3">
        <v>0</v>
      </c>
      <c r="F20" s="3">
        <v>3</v>
      </c>
      <c r="G20" s="3">
        <v>89</v>
      </c>
      <c r="H20" s="4">
        <f t="shared" si="0"/>
        <v>102</v>
      </c>
      <c r="I20" s="28">
        <f t="shared" si="1"/>
        <v>3.155940594059406E-2</v>
      </c>
      <c r="J20" s="37">
        <v>4.0598290598290602E-3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5</v>
      </c>
      <c r="D21" s="3">
        <v>9</v>
      </c>
      <c r="E21" s="3">
        <v>0</v>
      </c>
      <c r="F21" s="3">
        <v>3</v>
      </c>
      <c r="G21" s="3">
        <v>104</v>
      </c>
      <c r="H21" s="4">
        <f t="shared" si="0"/>
        <v>121</v>
      </c>
      <c r="I21" s="28">
        <f t="shared" si="1"/>
        <v>3.7438118811881187E-2</v>
      </c>
      <c r="J21" s="37">
        <v>6.5104166666666652E-3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0</v>
      </c>
      <c r="D22" s="3">
        <v>2</v>
      </c>
      <c r="E22" s="3">
        <v>0</v>
      </c>
      <c r="F22" s="3">
        <v>3</v>
      </c>
      <c r="G22" s="3">
        <v>59</v>
      </c>
      <c r="H22" s="4">
        <f t="shared" si="0"/>
        <v>64</v>
      </c>
      <c r="I22" s="28">
        <f t="shared" si="1"/>
        <v>1.9801980198019802E-2</v>
      </c>
      <c r="J22" s="37">
        <v>6.6666666666666662E-3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4</v>
      </c>
      <c r="D23" s="3">
        <v>11</v>
      </c>
      <c r="E23" s="3">
        <v>0</v>
      </c>
      <c r="F23" s="3">
        <v>7</v>
      </c>
      <c r="G23" s="3">
        <v>91</v>
      </c>
      <c r="H23" s="4">
        <f t="shared" si="0"/>
        <v>113</v>
      </c>
      <c r="I23" s="28">
        <f t="shared" si="1"/>
        <v>3.4962871287128716E-2</v>
      </c>
      <c r="J23" s="37">
        <v>7.3743386243386244E-3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5</v>
      </c>
      <c r="D24" s="3">
        <v>10</v>
      </c>
      <c r="E24" s="3">
        <v>0</v>
      </c>
      <c r="F24" s="3">
        <v>9</v>
      </c>
      <c r="G24" s="3">
        <v>174</v>
      </c>
      <c r="H24" s="4">
        <f t="shared" si="0"/>
        <v>198</v>
      </c>
      <c r="I24" s="28">
        <f t="shared" si="1"/>
        <v>6.1262376237623761E-2</v>
      </c>
      <c r="J24" s="37">
        <v>8.6516203703703703E-3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4">
        <f t="shared" si="0"/>
        <v>0</v>
      </c>
      <c r="I25" s="28">
        <f t="shared" si="1"/>
        <v>0</v>
      </c>
      <c r="J25" s="37">
        <v>4.5486111111111109E-2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1</v>
      </c>
      <c r="H26" s="4">
        <f t="shared" si="0"/>
        <v>1</v>
      </c>
      <c r="I26" s="28">
        <f t="shared" si="1"/>
        <v>3.0940594059405941E-4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100</v>
      </c>
      <c r="D27" s="6">
        <f t="shared" si="2"/>
        <v>230</v>
      </c>
      <c r="E27" s="6">
        <f t="shared" si="2"/>
        <v>2</v>
      </c>
      <c r="F27" s="6">
        <f>SUM(F6:F26)</f>
        <v>157</v>
      </c>
      <c r="G27" s="42">
        <f t="shared" si="2"/>
        <v>2743</v>
      </c>
      <c r="H27" s="63">
        <f t="shared" si="2"/>
        <v>3232</v>
      </c>
      <c r="I27" s="64">
        <v>1</v>
      </c>
      <c r="J27" s="61">
        <v>7.1874999999999994E-3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3.094059405940594E-2</v>
      </c>
      <c r="D28" s="29">
        <f t="shared" ref="D28:G28" si="3">+D27/$H$27</f>
        <v>7.1163366336633657E-2</v>
      </c>
      <c r="E28" s="29">
        <f t="shared" si="3"/>
        <v>6.1881188118811882E-4</v>
      </c>
      <c r="F28" s="29">
        <f t="shared" si="3"/>
        <v>4.8576732673267328E-2</v>
      </c>
      <c r="G28" s="29">
        <f t="shared" si="3"/>
        <v>0.84870049504950495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1</v>
      </c>
      <c r="E6" s="3">
        <v>0</v>
      </c>
      <c r="F6" s="3">
        <v>0</v>
      </c>
      <c r="G6" s="3">
        <v>0</v>
      </c>
      <c r="H6" s="3">
        <f>SUM(D6:G6)</f>
        <v>1</v>
      </c>
      <c r="I6" s="3">
        <v>1</v>
      </c>
      <c r="J6" s="4">
        <v>2</v>
      </c>
      <c r="K6" s="4">
        <v>0</v>
      </c>
      <c r="L6" s="4">
        <v>0</v>
      </c>
      <c r="M6" s="4">
        <f t="shared" ref="M6:M26" si="0">SUM(J6:L6)</f>
        <v>2</v>
      </c>
      <c r="N6" s="4">
        <f>SUM(H6,I6,M6)</f>
        <v>4</v>
      </c>
      <c r="O6" s="29">
        <f>+N6/$N$27</f>
        <v>3.8834951456310676E-2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</v>
      </c>
      <c r="E7" s="3">
        <v>0</v>
      </c>
      <c r="F7" s="3">
        <v>0</v>
      </c>
      <c r="G7" s="3">
        <v>0</v>
      </c>
      <c r="H7" s="3">
        <f t="shared" ref="H7:H26" si="1">SUM(D7:G7)</f>
        <v>2</v>
      </c>
      <c r="I7" s="3">
        <v>4</v>
      </c>
      <c r="J7" s="4">
        <v>0</v>
      </c>
      <c r="K7" s="4">
        <v>2</v>
      </c>
      <c r="L7" s="4">
        <v>0</v>
      </c>
      <c r="M7" s="4">
        <f t="shared" si="0"/>
        <v>2</v>
      </c>
      <c r="N7" s="4">
        <f t="shared" ref="N7:N24" si="2">SUM(H7,I7,M7)</f>
        <v>8</v>
      </c>
      <c r="O7" s="29">
        <f t="shared" ref="O7:O26" si="3">+N7/$N$27</f>
        <v>7.7669902912621352E-2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0</v>
      </c>
      <c r="E8" s="3">
        <v>0</v>
      </c>
      <c r="F8" s="3">
        <v>0</v>
      </c>
      <c r="G8" s="3">
        <v>0</v>
      </c>
      <c r="H8" s="3">
        <f>SUM(D8:G8)</f>
        <v>0</v>
      </c>
      <c r="I8" s="3">
        <v>1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1</v>
      </c>
      <c r="O8" s="29">
        <f t="shared" si="3"/>
        <v>9.7087378640776691E-3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4</v>
      </c>
      <c r="E9" s="3">
        <v>0</v>
      </c>
      <c r="F9" s="3">
        <v>0</v>
      </c>
      <c r="G9" s="3">
        <v>0</v>
      </c>
      <c r="H9" s="3">
        <f t="shared" si="1"/>
        <v>4</v>
      </c>
      <c r="I9" s="3">
        <v>0</v>
      </c>
      <c r="J9" s="4">
        <v>4</v>
      </c>
      <c r="K9" s="4">
        <v>1</v>
      </c>
      <c r="L9" s="4">
        <v>0</v>
      </c>
      <c r="M9" s="4">
        <f t="shared" si="0"/>
        <v>5</v>
      </c>
      <c r="N9" s="4">
        <f t="shared" si="2"/>
        <v>9</v>
      </c>
      <c r="O9" s="29">
        <f t="shared" si="3"/>
        <v>8.7378640776699032E-2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</v>
      </c>
      <c r="E10" s="3">
        <v>0</v>
      </c>
      <c r="F10" s="3">
        <v>0</v>
      </c>
      <c r="G10" s="3">
        <v>0</v>
      </c>
      <c r="H10" s="3">
        <f t="shared" si="1"/>
        <v>1</v>
      </c>
      <c r="I10" s="3">
        <v>0</v>
      </c>
      <c r="J10" s="4">
        <v>1</v>
      </c>
      <c r="K10" s="4">
        <v>1</v>
      </c>
      <c r="L10" s="4">
        <v>0</v>
      </c>
      <c r="M10" s="4">
        <f t="shared" si="0"/>
        <v>2</v>
      </c>
      <c r="N10" s="4">
        <f t="shared" si="2"/>
        <v>3</v>
      </c>
      <c r="O10" s="29">
        <f t="shared" si="3"/>
        <v>2.9126213592233011E-2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3</v>
      </c>
      <c r="E11" s="3">
        <v>0</v>
      </c>
      <c r="F11" s="3">
        <v>0</v>
      </c>
      <c r="G11" s="3">
        <v>0</v>
      </c>
      <c r="H11" s="3">
        <f t="shared" si="1"/>
        <v>3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3</v>
      </c>
      <c r="O11" s="29">
        <f t="shared" si="3"/>
        <v>2.9126213592233011E-2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4</v>
      </c>
      <c r="E12" s="3">
        <v>0</v>
      </c>
      <c r="F12" s="3">
        <v>0</v>
      </c>
      <c r="G12" s="3">
        <v>0</v>
      </c>
      <c r="H12" s="3">
        <f t="shared" si="1"/>
        <v>4</v>
      </c>
      <c r="I12" s="3">
        <v>2</v>
      </c>
      <c r="J12" s="4">
        <v>3</v>
      </c>
      <c r="K12" s="4">
        <v>0</v>
      </c>
      <c r="L12" s="4">
        <v>0</v>
      </c>
      <c r="M12" s="4">
        <f t="shared" si="0"/>
        <v>3</v>
      </c>
      <c r="N12" s="4">
        <f t="shared" si="2"/>
        <v>9</v>
      </c>
      <c r="O12" s="29">
        <f t="shared" si="3"/>
        <v>8.7378640776699032E-2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6</v>
      </c>
      <c r="E13" s="3">
        <v>0</v>
      </c>
      <c r="F13" s="3">
        <v>0</v>
      </c>
      <c r="G13" s="3">
        <v>0</v>
      </c>
      <c r="H13" s="3">
        <f t="shared" si="1"/>
        <v>6</v>
      </c>
      <c r="I13" s="3">
        <v>4</v>
      </c>
      <c r="J13" s="4">
        <v>5</v>
      </c>
      <c r="K13" s="4">
        <v>0</v>
      </c>
      <c r="L13" s="4">
        <v>0</v>
      </c>
      <c r="M13" s="4">
        <f t="shared" si="0"/>
        <v>5</v>
      </c>
      <c r="N13" s="4">
        <f t="shared" si="2"/>
        <v>15</v>
      </c>
      <c r="O13" s="29">
        <f t="shared" si="3"/>
        <v>0.14563106796116504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</v>
      </c>
      <c r="E14" s="3">
        <v>0</v>
      </c>
      <c r="F14" s="3">
        <v>0</v>
      </c>
      <c r="G14" s="3">
        <v>0</v>
      </c>
      <c r="H14" s="3">
        <f t="shared" si="1"/>
        <v>1</v>
      </c>
      <c r="I14" s="3">
        <v>1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2</v>
      </c>
      <c r="O14" s="29">
        <f t="shared" si="3"/>
        <v>1.9417475728155338E-2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3</v>
      </c>
      <c r="E15" s="3">
        <v>0</v>
      </c>
      <c r="F15" s="3">
        <v>0</v>
      </c>
      <c r="G15" s="3">
        <v>0</v>
      </c>
      <c r="H15" s="3">
        <f t="shared" si="1"/>
        <v>3</v>
      </c>
      <c r="I15" s="3">
        <v>0</v>
      </c>
      <c r="J15" s="4">
        <v>0</v>
      </c>
      <c r="K15" s="4">
        <v>0</v>
      </c>
      <c r="L15" s="4">
        <v>0</v>
      </c>
      <c r="M15" s="4">
        <f t="shared" si="0"/>
        <v>0</v>
      </c>
      <c r="N15" s="4">
        <f t="shared" si="2"/>
        <v>3</v>
      </c>
      <c r="O15" s="29">
        <f t="shared" si="3"/>
        <v>2.9126213592233011E-2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11</v>
      </c>
      <c r="E16" s="3">
        <v>0</v>
      </c>
      <c r="F16" s="3">
        <v>0</v>
      </c>
      <c r="G16" s="3">
        <v>0</v>
      </c>
      <c r="H16" s="3">
        <f t="shared" si="1"/>
        <v>11</v>
      </c>
      <c r="I16" s="3">
        <v>4</v>
      </c>
      <c r="J16" s="4">
        <v>1</v>
      </c>
      <c r="K16" s="4">
        <v>0</v>
      </c>
      <c r="L16" s="4">
        <v>0</v>
      </c>
      <c r="M16" s="4">
        <f t="shared" si="0"/>
        <v>1</v>
      </c>
      <c r="N16" s="4">
        <f t="shared" si="2"/>
        <v>16</v>
      </c>
      <c r="O16" s="29">
        <f t="shared" si="3"/>
        <v>0.1553398058252427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4</v>
      </c>
      <c r="E17" s="3">
        <v>0</v>
      </c>
      <c r="F17" s="3">
        <v>0</v>
      </c>
      <c r="G17" s="3">
        <v>0</v>
      </c>
      <c r="H17" s="3">
        <f t="shared" si="1"/>
        <v>4</v>
      </c>
      <c r="I17" s="3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4</v>
      </c>
      <c r="O17" s="29">
        <f t="shared" si="3"/>
        <v>3.8834951456310676E-2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7</v>
      </c>
      <c r="E18" s="3">
        <v>0</v>
      </c>
      <c r="F18" s="3">
        <v>0</v>
      </c>
      <c r="G18" s="3">
        <v>0</v>
      </c>
      <c r="H18" s="3">
        <f t="shared" si="1"/>
        <v>7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8</v>
      </c>
      <c r="O18" s="29">
        <f t="shared" si="3"/>
        <v>7.7669902912621352E-2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</v>
      </c>
      <c r="E19" s="3">
        <v>0</v>
      </c>
      <c r="F19" s="3">
        <v>0</v>
      </c>
      <c r="G19" s="3">
        <v>0</v>
      </c>
      <c r="H19" s="3">
        <f t="shared" si="1"/>
        <v>1</v>
      </c>
      <c r="I19" s="3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1</v>
      </c>
      <c r="O19" s="29">
        <f t="shared" si="3"/>
        <v>9.7087378640776691E-3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0</v>
      </c>
      <c r="E20" s="3">
        <v>0</v>
      </c>
      <c r="F20" s="3">
        <v>0</v>
      </c>
      <c r="G20" s="3">
        <v>0</v>
      </c>
      <c r="H20" s="3">
        <f t="shared" si="1"/>
        <v>0</v>
      </c>
      <c r="I20" s="3">
        <v>3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3</v>
      </c>
      <c r="O20" s="29">
        <f t="shared" si="3"/>
        <v>2.9126213592233011E-2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3</v>
      </c>
      <c r="J21" s="4">
        <v>1</v>
      </c>
      <c r="K21" s="4">
        <v>0</v>
      </c>
      <c r="L21" s="4">
        <v>0</v>
      </c>
      <c r="M21" s="4">
        <f t="shared" si="0"/>
        <v>1</v>
      </c>
      <c r="N21" s="4">
        <f t="shared" si="2"/>
        <v>5</v>
      </c>
      <c r="O21" s="29">
        <f t="shared" si="3"/>
        <v>4.8543689320388349E-2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</v>
      </c>
      <c r="E23" s="3">
        <v>0</v>
      </c>
      <c r="F23" s="3">
        <v>0</v>
      </c>
      <c r="G23" s="3">
        <v>0</v>
      </c>
      <c r="H23" s="3">
        <f t="shared" si="1"/>
        <v>2</v>
      </c>
      <c r="I23" s="3">
        <v>1</v>
      </c>
      <c r="J23" s="4">
        <v>1</v>
      </c>
      <c r="K23" s="4">
        <v>0</v>
      </c>
      <c r="L23" s="4">
        <v>0</v>
      </c>
      <c r="M23" s="4">
        <f t="shared" si="0"/>
        <v>1</v>
      </c>
      <c r="N23" s="4">
        <f t="shared" si="2"/>
        <v>4</v>
      </c>
      <c r="O23" s="29">
        <f t="shared" si="3"/>
        <v>3.8834951456310676E-2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5</v>
      </c>
      <c r="E24" s="3">
        <v>0</v>
      </c>
      <c r="F24" s="3">
        <v>0</v>
      </c>
      <c r="G24" s="3">
        <v>0</v>
      </c>
      <c r="H24" s="3">
        <f t="shared" si="1"/>
        <v>5</v>
      </c>
      <c r="I24" s="3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4">
        <f t="shared" si="2"/>
        <v>5</v>
      </c>
      <c r="O24" s="29">
        <f t="shared" si="3"/>
        <v>4.8543689320388349E-2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56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56</v>
      </c>
      <c r="I27" s="55">
        <f t="shared" si="5"/>
        <v>25</v>
      </c>
      <c r="J27" s="13">
        <f t="shared" si="5"/>
        <v>18</v>
      </c>
      <c r="K27" s="13">
        <f>SUM(K6:K26)</f>
        <v>4</v>
      </c>
      <c r="L27" s="13">
        <f>SUM(L6:L26)</f>
        <v>0</v>
      </c>
      <c r="M27" s="56">
        <f t="shared" si="5"/>
        <v>22</v>
      </c>
      <c r="N27" s="56">
        <f t="shared" si="5"/>
        <v>103</v>
      </c>
      <c r="O27" s="65">
        <f t="shared" si="5"/>
        <v>0.99999999999999978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0.81818181818181823</v>
      </c>
      <c r="K28" s="29">
        <f t="shared" ref="K28:L28" si="7">+K27/$M$27</f>
        <v>0.18181818181818182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  <mergeCell ref="B1:O1"/>
    <mergeCell ref="B2:O2"/>
    <mergeCell ref="B3:C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113</v>
      </c>
      <c r="L3" s="55"/>
      <c r="M3" s="55"/>
      <c r="N3" s="55"/>
      <c r="O3" s="61">
        <f>J23</f>
        <v>7.1874999999999994E-3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9</v>
      </c>
      <c r="D6" s="3">
        <v>22</v>
      </c>
      <c r="E6" s="3">
        <v>0</v>
      </c>
      <c r="F6" s="3">
        <v>182</v>
      </c>
      <c r="G6" s="3">
        <v>277</v>
      </c>
      <c r="H6" s="4">
        <f>SUM(C6:G6)</f>
        <v>490</v>
      </c>
      <c r="I6" s="29">
        <f>+H6/$H$23</f>
        <v>0.10874389702618731</v>
      </c>
      <c r="J6" s="37">
        <v>5.9382086167800449E-3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4</v>
      </c>
      <c r="D7" s="3">
        <v>15</v>
      </c>
      <c r="E7" s="3">
        <v>0</v>
      </c>
      <c r="F7" s="3">
        <v>87</v>
      </c>
      <c r="G7" s="3">
        <v>166</v>
      </c>
      <c r="H7" s="4">
        <f t="shared" ref="H7:H21" si="0">SUM(C7:G7)</f>
        <v>272</v>
      </c>
      <c r="I7" s="29">
        <f t="shared" ref="I7:I23" si="1">+H7/$H$23</f>
        <v>6.0363959165557035E-2</v>
      </c>
      <c r="J7" s="37">
        <v>5.7870370370370376E-3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6</v>
      </c>
      <c r="D8" s="3">
        <v>18</v>
      </c>
      <c r="E8" s="3">
        <v>0</v>
      </c>
      <c r="F8" s="3">
        <v>67</v>
      </c>
      <c r="G8" s="3">
        <v>174</v>
      </c>
      <c r="H8" s="4">
        <f t="shared" si="0"/>
        <v>265</v>
      </c>
      <c r="I8" s="29">
        <f t="shared" si="1"/>
        <v>5.8810474922325787E-2</v>
      </c>
      <c r="J8" s="37">
        <v>5.4211469534050163E-3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5</v>
      </c>
      <c r="D9" s="3">
        <v>10</v>
      </c>
      <c r="E9" s="3">
        <v>0</v>
      </c>
      <c r="F9" s="3">
        <v>83</v>
      </c>
      <c r="G9" s="3">
        <v>194</v>
      </c>
      <c r="H9" s="4">
        <f t="shared" si="0"/>
        <v>292</v>
      </c>
      <c r="I9" s="29">
        <f t="shared" si="1"/>
        <v>6.4802485574789168E-2</v>
      </c>
      <c r="J9" s="37">
        <v>6.0474537037037051E-3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16</v>
      </c>
      <c r="D10" s="3">
        <v>20</v>
      </c>
      <c r="E10" s="3">
        <v>0</v>
      </c>
      <c r="F10" s="3">
        <v>131</v>
      </c>
      <c r="G10" s="3">
        <v>198</v>
      </c>
      <c r="H10" s="4">
        <f t="shared" si="0"/>
        <v>365</v>
      </c>
      <c r="I10" s="29">
        <f t="shared" si="1"/>
        <v>8.1003106968486463E-2</v>
      </c>
      <c r="J10" s="37">
        <v>9.0721040189125253E-3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2</v>
      </c>
      <c r="D11" s="3">
        <v>19</v>
      </c>
      <c r="E11" s="3">
        <v>0</v>
      </c>
      <c r="F11" s="3">
        <v>62</v>
      </c>
      <c r="G11" s="3">
        <v>144</v>
      </c>
      <c r="H11" s="4">
        <f t="shared" si="0"/>
        <v>227</v>
      </c>
      <c r="I11" s="29">
        <f t="shared" si="1"/>
        <v>5.0377274744784734E-2</v>
      </c>
      <c r="J11" s="37">
        <v>7.0746527777777787E-3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2</v>
      </c>
      <c r="D12" s="3">
        <v>11</v>
      </c>
      <c r="E12" s="3">
        <v>0</v>
      </c>
      <c r="F12" s="3">
        <v>90</v>
      </c>
      <c r="G12" s="3">
        <v>158</v>
      </c>
      <c r="H12" s="4">
        <f t="shared" si="0"/>
        <v>261</v>
      </c>
      <c r="I12" s="29">
        <f t="shared" si="1"/>
        <v>5.7922769640479363E-2</v>
      </c>
      <c r="J12" s="37">
        <v>7.465277777777779E-3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6</v>
      </c>
      <c r="D13" s="3">
        <v>10</v>
      </c>
      <c r="E13" s="3">
        <v>0</v>
      </c>
      <c r="F13" s="3">
        <v>65</v>
      </c>
      <c r="G13" s="3">
        <v>102</v>
      </c>
      <c r="H13" s="4">
        <f t="shared" si="0"/>
        <v>183</v>
      </c>
      <c r="I13" s="29">
        <f t="shared" si="1"/>
        <v>4.0612516644474038E-2</v>
      </c>
      <c r="J13" s="37">
        <v>6.8287037037037049E-3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8</v>
      </c>
      <c r="D14" s="3">
        <v>13</v>
      </c>
      <c r="E14" s="3">
        <v>0</v>
      </c>
      <c r="F14" s="3">
        <v>64</v>
      </c>
      <c r="G14" s="3">
        <v>135</v>
      </c>
      <c r="H14" s="4">
        <f t="shared" si="0"/>
        <v>220</v>
      </c>
      <c r="I14" s="29">
        <f t="shared" si="1"/>
        <v>4.8823790501553485E-2</v>
      </c>
      <c r="J14" s="37">
        <v>8.7673611111111129E-3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4</v>
      </c>
      <c r="D15" s="3">
        <v>13</v>
      </c>
      <c r="E15" s="3">
        <v>0</v>
      </c>
      <c r="F15" s="3">
        <v>53</v>
      </c>
      <c r="G15" s="3">
        <v>112</v>
      </c>
      <c r="H15" s="4">
        <f t="shared" si="0"/>
        <v>182</v>
      </c>
      <c r="I15" s="29">
        <f t="shared" si="1"/>
        <v>4.0390590324012425E-2</v>
      </c>
      <c r="J15" s="37">
        <v>1.016414141414141E-2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7</v>
      </c>
      <c r="D16" s="3">
        <v>7</v>
      </c>
      <c r="E16" s="3">
        <v>0</v>
      </c>
      <c r="F16" s="3">
        <v>74</v>
      </c>
      <c r="G16" s="3">
        <v>175</v>
      </c>
      <c r="H16" s="4">
        <f t="shared" si="0"/>
        <v>263</v>
      </c>
      <c r="I16" s="29">
        <f t="shared" si="1"/>
        <v>5.8366622281402575E-2</v>
      </c>
      <c r="J16" s="37">
        <v>7.922979797979797E-3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8</v>
      </c>
      <c r="D17" s="3">
        <v>18</v>
      </c>
      <c r="E17" s="3">
        <v>0</v>
      </c>
      <c r="F17" s="3">
        <v>93</v>
      </c>
      <c r="G17" s="3">
        <v>155</v>
      </c>
      <c r="H17" s="4">
        <f t="shared" si="0"/>
        <v>274</v>
      </c>
      <c r="I17" s="29">
        <f t="shared" si="1"/>
        <v>6.0807811806480247E-2</v>
      </c>
      <c r="J17" s="37">
        <v>7.9861111111111122E-3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5</v>
      </c>
      <c r="D18" s="3">
        <v>21</v>
      </c>
      <c r="E18" s="3">
        <v>0</v>
      </c>
      <c r="F18" s="3">
        <v>146</v>
      </c>
      <c r="G18" s="3">
        <v>259</v>
      </c>
      <c r="H18" s="4">
        <f t="shared" si="0"/>
        <v>431</v>
      </c>
      <c r="I18" s="29">
        <f t="shared" si="1"/>
        <v>9.565024411895251E-2</v>
      </c>
      <c r="J18" s="37">
        <v>6.9965277777777777E-3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7</v>
      </c>
      <c r="D19" s="3">
        <v>16</v>
      </c>
      <c r="E19" s="3">
        <v>0</v>
      </c>
      <c r="F19" s="3">
        <v>93</v>
      </c>
      <c r="G19" s="3">
        <v>149</v>
      </c>
      <c r="H19" s="4">
        <f t="shared" si="0"/>
        <v>265</v>
      </c>
      <c r="I19" s="29">
        <f t="shared" si="1"/>
        <v>5.8810474922325787E-2</v>
      </c>
      <c r="J19" s="37">
        <v>6.4484126984126989E-3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3</v>
      </c>
      <c r="D20" s="3">
        <v>10</v>
      </c>
      <c r="E20" s="3">
        <v>1</v>
      </c>
      <c r="F20" s="3">
        <v>64</v>
      </c>
      <c r="G20" s="3">
        <v>104</v>
      </c>
      <c r="H20" s="4">
        <f t="shared" si="0"/>
        <v>182</v>
      </c>
      <c r="I20" s="29">
        <f t="shared" si="1"/>
        <v>4.0390590324012425E-2</v>
      </c>
      <c r="J20" s="37">
        <v>7.2285353535353532E-3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4</v>
      </c>
      <c r="D21" s="3">
        <v>2</v>
      </c>
      <c r="E21" s="3">
        <v>0</v>
      </c>
      <c r="F21" s="3">
        <v>35</v>
      </c>
      <c r="G21" s="3">
        <v>91</v>
      </c>
      <c r="H21" s="4">
        <f t="shared" si="0"/>
        <v>132</v>
      </c>
      <c r="I21" s="29">
        <f t="shared" si="1"/>
        <v>2.929427430093209E-2</v>
      </c>
      <c r="J21" s="37">
        <v>6.7129629629629631E-3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4</v>
      </c>
      <c r="D22" s="3">
        <v>5</v>
      </c>
      <c r="E22" s="3">
        <v>1</v>
      </c>
      <c r="F22" s="3">
        <v>42</v>
      </c>
      <c r="G22" s="3">
        <v>150</v>
      </c>
      <c r="H22" s="4">
        <f>SUM(C22:G22)</f>
        <v>202</v>
      </c>
      <c r="I22" s="29">
        <f t="shared" si="1"/>
        <v>4.4829116733244564E-2</v>
      </c>
      <c r="J22" s="37">
        <v>6.2499999999999995E-3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100</v>
      </c>
      <c r="D23" s="6">
        <f t="shared" ref="D23:G23" si="2">SUM(D6:D22)</f>
        <v>230</v>
      </c>
      <c r="E23" s="6">
        <f t="shared" si="2"/>
        <v>2</v>
      </c>
      <c r="F23" s="6">
        <f t="shared" si="2"/>
        <v>1431</v>
      </c>
      <c r="G23" s="42">
        <f t="shared" si="2"/>
        <v>2743</v>
      </c>
      <c r="H23" s="41">
        <f t="shared" ref="H23" si="3">SUM(C23:G23)</f>
        <v>4506</v>
      </c>
      <c r="I23" s="65">
        <f t="shared" si="1"/>
        <v>1</v>
      </c>
      <c r="J23" s="61">
        <v>7.1874999999999994E-3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2.2192632046160676E-2</v>
      </c>
      <c r="D24" s="29">
        <f t="shared" ref="D24:H24" si="4">+D23/$H$23</f>
        <v>5.1043053706169551E-2</v>
      </c>
      <c r="E24" s="29">
        <f t="shared" si="4"/>
        <v>4.4385264092321349E-4</v>
      </c>
      <c r="F24" s="29">
        <f t="shared" si="4"/>
        <v>0.31757656458055927</v>
      </c>
      <c r="G24" s="29">
        <f t="shared" si="4"/>
        <v>0.60874389702618725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6.7939814814814816E-3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99</v>
      </c>
      <c r="D6" s="3">
        <v>221</v>
      </c>
      <c r="E6" s="3">
        <v>1</v>
      </c>
      <c r="F6" s="3">
        <v>149</v>
      </c>
      <c r="G6" s="3">
        <v>2346</v>
      </c>
      <c r="H6" s="32">
        <f t="shared" ref="H6:H26" si="0">SUM(C6:G6)</f>
        <v>2816</v>
      </c>
      <c r="I6" s="29">
        <f>+H6/$H$27</f>
        <v>8.0701553275634774E-2</v>
      </c>
      <c r="J6" s="37">
        <v>7.04640408146507E-3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55</v>
      </c>
      <c r="D7" s="3">
        <v>144</v>
      </c>
      <c r="E7" s="3">
        <v>4</v>
      </c>
      <c r="F7" s="3">
        <v>112</v>
      </c>
      <c r="G7" s="3">
        <v>1953</v>
      </c>
      <c r="H7" s="32">
        <f t="shared" si="0"/>
        <v>2268</v>
      </c>
      <c r="I7" s="29">
        <f t="shared" ref="I7:I26" si="1">+H7/$H$27</f>
        <v>6.4996847595575169E-2</v>
      </c>
      <c r="J7" s="37">
        <v>5.8997858402620304E-3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31</v>
      </c>
      <c r="D8" s="3">
        <v>109</v>
      </c>
      <c r="E8" s="3">
        <v>0</v>
      </c>
      <c r="F8" s="3">
        <v>46</v>
      </c>
      <c r="G8" s="3">
        <v>1160</v>
      </c>
      <c r="H8" s="32">
        <f t="shared" si="0"/>
        <v>1346</v>
      </c>
      <c r="I8" s="29">
        <f t="shared" si="1"/>
        <v>3.8573966871095315E-2</v>
      </c>
      <c r="J8" s="37">
        <v>6.7181878306878219E-3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108</v>
      </c>
      <c r="D9" s="3">
        <v>208</v>
      </c>
      <c r="E9" s="3">
        <v>0</v>
      </c>
      <c r="F9" s="3">
        <v>75</v>
      </c>
      <c r="G9" s="3">
        <v>1581</v>
      </c>
      <c r="H9" s="32">
        <f t="shared" si="0"/>
        <v>1972</v>
      </c>
      <c r="I9" s="29">
        <f t="shared" si="1"/>
        <v>5.6514013870579471E-2</v>
      </c>
      <c r="J9" s="37">
        <v>6.9046496342021133E-3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141</v>
      </c>
      <c r="D10" s="3">
        <v>141</v>
      </c>
      <c r="E10" s="3">
        <v>1</v>
      </c>
      <c r="F10" s="3">
        <v>44</v>
      </c>
      <c r="G10" s="3">
        <v>1211</v>
      </c>
      <c r="H10" s="32">
        <f t="shared" si="0"/>
        <v>1538</v>
      </c>
      <c r="I10" s="29">
        <f t="shared" si="1"/>
        <v>4.4076345503524961E-2</v>
      </c>
      <c r="J10" s="37">
        <v>7.0017714310554695E-3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44</v>
      </c>
      <c r="D11" s="3">
        <v>61</v>
      </c>
      <c r="E11" s="3">
        <v>3</v>
      </c>
      <c r="F11" s="3">
        <v>17</v>
      </c>
      <c r="G11" s="3">
        <v>737</v>
      </c>
      <c r="H11" s="32">
        <f t="shared" si="0"/>
        <v>862</v>
      </c>
      <c r="I11" s="29">
        <f t="shared" si="1"/>
        <v>2.4703387401845588E-2</v>
      </c>
      <c r="J11" s="37">
        <v>6.2314147079772014E-3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156</v>
      </c>
      <c r="D12" s="3">
        <v>200</v>
      </c>
      <c r="E12" s="3">
        <v>4</v>
      </c>
      <c r="F12" s="3">
        <v>72</v>
      </c>
      <c r="G12" s="3">
        <v>1507</v>
      </c>
      <c r="H12" s="32">
        <f t="shared" si="0"/>
        <v>1939</v>
      </c>
      <c r="I12" s="29">
        <f t="shared" si="1"/>
        <v>5.5568292543130622E-2</v>
      </c>
      <c r="J12" s="37">
        <v>7.2326762246117159E-3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196</v>
      </c>
      <c r="D13" s="3">
        <v>280</v>
      </c>
      <c r="E13" s="3">
        <v>4</v>
      </c>
      <c r="F13" s="3">
        <v>142</v>
      </c>
      <c r="G13" s="3">
        <v>2518</v>
      </c>
      <c r="H13" s="32">
        <f t="shared" si="0"/>
        <v>3140</v>
      </c>
      <c r="I13" s="29">
        <f t="shared" si="1"/>
        <v>8.998681721785981E-2</v>
      </c>
      <c r="J13" s="37">
        <v>7.4971169273967304E-3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56</v>
      </c>
      <c r="D14" s="3">
        <v>174</v>
      </c>
      <c r="E14" s="3">
        <v>2</v>
      </c>
      <c r="F14" s="3">
        <v>80</v>
      </c>
      <c r="G14" s="3">
        <v>1706</v>
      </c>
      <c r="H14" s="32">
        <f t="shared" si="0"/>
        <v>2018</v>
      </c>
      <c r="I14" s="29">
        <f t="shared" si="1"/>
        <v>5.7832292084599071E-2</v>
      </c>
      <c r="J14" s="37">
        <v>6.1864197530864208E-3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113</v>
      </c>
      <c r="D15" s="3">
        <v>245</v>
      </c>
      <c r="E15" s="3">
        <v>5</v>
      </c>
      <c r="F15" s="3">
        <v>126</v>
      </c>
      <c r="G15" s="3">
        <v>2565</v>
      </c>
      <c r="H15" s="32">
        <f t="shared" si="0"/>
        <v>3054</v>
      </c>
      <c r="I15" s="29">
        <f t="shared" si="1"/>
        <v>8.7522210122084027E-2</v>
      </c>
      <c r="J15" s="37">
        <v>6.2853597771500439E-3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120</v>
      </c>
      <c r="D16" s="3">
        <v>343</v>
      </c>
      <c r="E16" s="3">
        <v>4</v>
      </c>
      <c r="F16" s="3">
        <v>210</v>
      </c>
      <c r="G16" s="3">
        <v>3376</v>
      </c>
      <c r="H16" s="32">
        <f t="shared" si="0"/>
        <v>4053</v>
      </c>
      <c r="I16" s="29">
        <f t="shared" si="1"/>
        <v>0.11615177394394452</v>
      </c>
      <c r="J16" s="37">
        <v>7.0790287780064043E-3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37</v>
      </c>
      <c r="D17" s="3">
        <v>80</v>
      </c>
      <c r="E17" s="3">
        <v>0</v>
      </c>
      <c r="F17" s="3">
        <v>40</v>
      </c>
      <c r="G17" s="3">
        <v>773</v>
      </c>
      <c r="H17" s="32">
        <f t="shared" si="0"/>
        <v>930</v>
      </c>
      <c r="I17" s="29">
        <f t="shared" si="1"/>
        <v>2.665214650083109E-2</v>
      </c>
      <c r="J17" s="37">
        <v>6.0368748525595605E-3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43</v>
      </c>
      <c r="D18" s="3">
        <v>107</v>
      </c>
      <c r="E18" s="3">
        <v>0</v>
      </c>
      <c r="F18" s="3">
        <v>72</v>
      </c>
      <c r="G18" s="3">
        <v>1275</v>
      </c>
      <c r="H18" s="32">
        <f t="shared" si="0"/>
        <v>1497</v>
      </c>
      <c r="I18" s="29">
        <f t="shared" si="1"/>
        <v>4.2901358399724879E-2</v>
      </c>
      <c r="J18" s="37">
        <v>6.0280593093093079E-3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38</v>
      </c>
      <c r="D19" s="3">
        <v>80</v>
      </c>
      <c r="E19" s="3">
        <v>1</v>
      </c>
      <c r="F19" s="3">
        <v>37</v>
      </c>
      <c r="G19" s="3">
        <v>972</v>
      </c>
      <c r="H19" s="32">
        <f t="shared" si="0"/>
        <v>1128</v>
      </c>
      <c r="I19" s="29">
        <f t="shared" si="1"/>
        <v>3.2326474465524162E-2</v>
      </c>
      <c r="J19" s="37">
        <v>4.260005973715647E-3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28</v>
      </c>
      <c r="D20" s="3">
        <v>40</v>
      </c>
      <c r="E20" s="3">
        <v>0</v>
      </c>
      <c r="F20" s="3">
        <v>24</v>
      </c>
      <c r="G20" s="3">
        <v>785</v>
      </c>
      <c r="H20" s="32">
        <f t="shared" si="0"/>
        <v>877</v>
      </c>
      <c r="I20" s="29">
        <f t="shared" si="1"/>
        <v>2.5133260732504156E-2</v>
      </c>
      <c r="J20" s="37">
        <v>3.9516656602254412E-3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32</v>
      </c>
      <c r="D21" s="3">
        <v>124</v>
      </c>
      <c r="E21" s="3">
        <v>1</v>
      </c>
      <c r="F21" s="3">
        <v>48</v>
      </c>
      <c r="G21" s="3">
        <v>1148</v>
      </c>
      <c r="H21" s="32">
        <f t="shared" si="0"/>
        <v>1353</v>
      </c>
      <c r="I21" s="29">
        <f t="shared" si="1"/>
        <v>3.877457442540265E-2</v>
      </c>
      <c r="J21" s="37">
        <v>5.9954279528284448E-3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9</v>
      </c>
      <c r="D22" s="3">
        <v>34</v>
      </c>
      <c r="E22" s="3">
        <v>2</v>
      </c>
      <c r="F22" s="3">
        <v>15</v>
      </c>
      <c r="G22" s="3">
        <v>554</v>
      </c>
      <c r="H22" s="32">
        <f t="shared" si="0"/>
        <v>614</v>
      </c>
      <c r="I22" s="29">
        <f t="shared" si="1"/>
        <v>1.75961483349573E-2</v>
      </c>
      <c r="J22" s="37">
        <v>5.698881172839506E-3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78</v>
      </c>
      <c r="D23" s="3">
        <v>106</v>
      </c>
      <c r="E23" s="3">
        <v>2</v>
      </c>
      <c r="F23" s="3">
        <v>53</v>
      </c>
      <c r="G23" s="3">
        <v>997</v>
      </c>
      <c r="H23" s="32">
        <f t="shared" si="0"/>
        <v>1236</v>
      </c>
      <c r="I23" s="29">
        <f t="shared" si="1"/>
        <v>3.5421562446265834E-2</v>
      </c>
      <c r="J23" s="37">
        <v>7.301807760141092E-3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193</v>
      </c>
      <c r="D24" s="3">
        <v>189</v>
      </c>
      <c r="E24" s="3">
        <v>0</v>
      </c>
      <c r="F24" s="3">
        <v>67</v>
      </c>
      <c r="G24" s="3">
        <v>1754</v>
      </c>
      <c r="H24" s="32">
        <f t="shared" si="0"/>
        <v>2203</v>
      </c>
      <c r="I24" s="29">
        <f t="shared" si="1"/>
        <v>6.3134063162721382E-2</v>
      </c>
      <c r="J24" s="37">
        <v>9.445620223398005E-3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14</v>
      </c>
      <c r="H25" s="32">
        <f t="shared" si="0"/>
        <v>17</v>
      </c>
      <c r="I25" s="29">
        <f t="shared" si="1"/>
        <v>4.8718977474637476E-4</v>
      </c>
      <c r="J25" s="37">
        <v>4.5486111111111109E-2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33</v>
      </c>
      <c r="H26" s="32">
        <f t="shared" si="0"/>
        <v>33</v>
      </c>
      <c r="I26" s="29">
        <f t="shared" si="1"/>
        <v>9.4572132744884512E-4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1578</v>
      </c>
      <c r="D27" s="42">
        <f t="shared" ref="D27:G27" si="2">SUM(D6:D26)</f>
        <v>2886</v>
      </c>
      <c r="E27" s="42">
        <f t="shared" si="2"/>
        <v>34</v>
      </c>
      <c r="F27" s="42">
        <f t="shared" si="2"/>
        <v>1431</v>
      </c>
      <c r="G27" s="42">
        <f t="shared" si="2"/>
        <v>28965</v>
      </c>
      <c r="H27" s="63">
        <f>SUM(H6:H26)</f>
        <v>34894</v>
      </c>
      <c r="I27" s="64">
        <f>SUM(I6:I26)</f>
        <v>1</v>
      </c>
      <c r="J27" s="61">
        <v>6.7939814814814816E-3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4.5222674385281138E-2</v>
      </c>
      <c r="D28" s="29">
        <f t="shared" ref="D28:G28" si="3">+D27/$H$27</f>
        <v>8.2707628818708093E-2</v>
      </c>
      <c r="E28" s="29">
        <f t="shared" si="3"/>
        <v>9.7437954949274952E-4</v>
      </c>
      <c r="F28" s="29">
        <f t="shared" si="3"/>
        <v>4.1009915744827194E-2</v>
      </c>
      <c r="G28" s="29">
        <f t="shared" si="3"/>
        <v>0.83008540150169086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58</v>
      </c>
      <c r="E6" s="3">
        <v>0</v>
      </c>
      <c r="F6" s="3">
        <v>0</v>
      </c>
      <c r="G6" s="3">
        <v>0</v>
      </c>
      <c r="H6" s="3">
        <f t="shared" ref="H6:H26" si="0">SUM(D6:G6)</f>
        <v>58</v>
      </c>
      <c r="I6" s="3">
        <v>22</v>
      </c>
      <c r="J6" s="4">
        <v>13</v>
      </c>
      <c r="K6" s="4">
        <v>6</v>
      </c>
      <c r="L6" s="4">
        <v>0</v>
      </c>
      <c r="M6" s="4">
        <f>SUM(J6:L6)</f>
        <v>19</v>
      </c>
      <c r="N6" s="4">
        <f>SUM(H6,I6,M6)</f>
        <v>99</v>
      </c>
      <c r="O6" s="29">
        <f>N6/$N$27</f>
        <v>6.2777425491439443E-2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21</v>
      </c>
      <c r="E7" s="3">
        <v>0</v>
      </c>
      <c r="F7" s="3">
        <v>0</v>
      </c>
      <c r="G7" s="3">
        <v>0</v>
      </c>
      <c r="H7" s="3">
        <f t="shared" si="0"/>
        <v>21</v>
      </c>
      <c r="I7" s="3">
        <v>13</v>
      </c>
      <c r="J7" s="4">
        <v>7</v>
      </c>
      <c r="K7" s="4">
        <v>11</v>
      </c>
      <c r="L7" s="4">
        <v>3</v>
      </c>
      <c r="M7" s="4">
        <f t="shared" ref="M7:M26" si="1">SUM(J7:L7)</f>
        <v>21</v>
      </c>
      <c r="N7" s="4">
        <f>SUM(H7,I7,M7)</f>
        <v>55</v>
      </c>
      <c r="O7" s="29">
        <f t="shared" ref="O7:O26" si="2">N7/$N$27</f>
        <v>3.4876347495244132E-2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14</v>
      </c>
      <c r="E8" s="3">
        <v>0</v>
      </c>
      <c r="F8" s="3">
        <v>0</v>
      </c>
      <c r="G8" s="3">
        <v>0</v>
      </c>
      <c r="H8" s="3">
        <f t="shared" si="0"/>
        <v>14</v>
      </c>
      <c r="I8" s="3">
        <v>6</v>
      </c>
      <c r="J8" s="4">
        <v>5</v>
      </c>
      <c r="K8" s="4">
        <v>6</v>
      </c>
      <c r="L8" s="4">
        <v>0</v>
      </c>
      <c r="M8" s="4">
        <f t="shared" si="1"/>
        <v>11</v>
      </c>
      <c r="N8" s="4">
        <f t="shared" ref="N8:N26" si="3">SUM(H8,I8,M8)</f>
        <v>31</v>
      </c>
      <c r="O8" s="29">
        <f t="shared" si="2"/>
        <v>1.9657577679137603E-2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33</v>
      </c>
      <c r="E9" s="3">
        <v>1</v>
      </c>
      <c r="F9" s="3">
        <v>0</v>
      </c>
      <c r="G9" s="3">
        <v>0</v>
      </c>
      <c r="H9" s="3">
        <f t="shared" si="0"/>
        <v>34</v>
      </c>
      <c r="I9" s="3">
        <v>7</v>
      </c>
      <c r="J9" s="4">
        <v>26</v>
      </c>
      <c r="K9" s="4">
        <v>37</v>
      </c>
      <c r="L9" s="4">
        <v>4</v>
      </c>
      <c r="M9" s="4">
        <f>SUM(J9:L9)</f>
        <v>67</v>
      </c>
      <c r="N9" s="4">
        <f t="shared" si="3"/>
        <v>108</v>
      </c>
      <c r="O9" s="29">
        <f t="shared" si="2"/>
        <v>6.8484464172479387E-2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21</v>
      </c>
      <c r="E10" s="3">
        <v>0</v>
      </c>
      <c r="F10" s="3">
        <v>0</v>
      </c>
      <c r="G10" s="3">
        <v>0</v>
      </c>
      <c r="H10" s="3">
        <f t="shared" si="0"/>
        <v>21</v>
      </c>
      <c r="I10" s="3">
        <v>5</v>
      </c>
      <c r="J10" s="4">
        <v>74</v>
      </c>
      <c r="K10" s="4">
        <v>27</v>
      </c>
      <c r="L10" s="4">
        <v>13</v>
      </c>
      <c r="M10" s="4">
        <f t="shared" si="1"/>
        <v>114</v>
      </c>
      <c r="N10" s="4">
        <f t="shared" si="3"/>
        <v>140</v>
      </c>
      <c r="O10" s="29">
        <f t="shared" si="2"/>
        <v>8.8776157260621436E-2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19</v>
      </c>
      <c r="E11" s="3">
        <v>0</v>
      </c>
      <c r="F11" s="3">
        <v>0</v>
      </c>
      <c r="G11" s="3">
        <v>0</v>
      </c>
      <c r="H11" s="3">
        <f t="shared" si="0"/>
        <v>19</v>
      </c>
      <c r="I11" s="3">
        <v>4</v>
      </c>
      <c r="J11" s="4">
        <v>20</v>
      </c>
      <c r="K11" s="4">
        <v>0</v>
      </c>
      <c r="L11" s="4">
        <v>1</v>
      </c>
      <c r="M11" s="4">
        <f t="shared" si="1"/>
        <v>21</v>
      </c>
      <c r="N11" s="4">
        <f t="shared" si="3"/>
        <v>44</v>
      </c>
      <c r="O11" s="29">
        <f t="shared" si="2"/>
        <v>2.7901077996195307E-2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52</v>
      </c>
      <c r="E12" s="3">
        <v>0</v>
      </c>
      <c r="F12" s="3">
        <v>0</v>
      </c>
      <c r="G12" s="3">
        <v>0</v>
      </c>
      <c r="H12" s="3">
        <f t="shared" si="0"/>
        <v>52</v>
      </c>
      <c r="I12" s="3">
        <v>13</v>
      </c>
      <c r="J12" s="4">
        <v>91</v>
      </c>
      <c r="K12" s="4">
        <v>0</v>
      </c>
      <c r="L12" s="4">
        <v>0</v>
      </c>
      <c r="M12" s="4">
        <f t="shared" si="1"/>
        <v>91</v>
      </c>
      <c r="N12" s="4">
        <f t="shared" si="3"/>
        <v>156</v>
      </c>
      <c r="O12" s="29">
        <f t="shared" si="2"/>
        <v>9.892200380469246E-2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95</v>
      </c>
      <c r="E13" s="3">
        <v>0</v>
      </c>
      <c r="F13" s="3">
        <v>0</v>
      </c>
      <c r="G13" s="3">
        <v>0</v>
      </c>
      <c r="H13" s="3">
        <f t="shared" si="0"/>
        <v>95</v>
      </c>
      <c r="I13" s="3">
        <v>33</v>
      </c>
      <c r="J13" s="4">
        <v>66</v>
      </c>
      <c r="K13" s="4">
        <v>0</v>
      </c>
      <c r="L13" s="4">
        <v>2</v>
      </c>
      <c r="M13" s="4">
        <f t="shared" si="1"/>
        <v>68</v>
      </c>
      <c r="N13" s="4">
        <f t="shared" si="3"/>
        <v>196</v>
      </c>
      <c r="O13" s="29">
        <f t="shared" si="2"/>
        <v>0.12428662016487001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30</v>
      </c>
      <c r="E14" s="3">
        <v>0</v>
      </c>
      <c r="F14" s="3">
        <v>0</v>
      </c>
      <c r="G14" s="3">
        <v>0</v>
      </c>
      <c r="H14" s="3">
        <f t="shared" si="0"/>
        <v>30</v>
      </c>
      <c r="I14" s="3">
        <v>14</v>
      </c>
      <c r="J14" s="4">
        <v>12</v>
      </c>
      <c r="K14" s="4">
        <v>0</v>
      </c>
      <c r="L14" s="4">
        <v>0</v>
      </c>
      <c r="M14" s="4">
        <f t="shared" si="1"/>
        <v>12</v>
      </c>
      <c r="N14" s="4">
        <f t="shared" si="3"/>
        <v>56</v>
      </c>
      <c r="O14" s="29">
        <f t="shared" si="2"/>
        <v>3.5510462904248571E-2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72</v>
      </c>
      <c r="E15" s="3">
        <v>0</v>
      </c>
      <c r="F15" s="3">
        <v>0</v>
      </c>
      <c r="G15" s="3">
        <v>0</v>
      </c>
      <c r="H15" s="3">
        <f t="shared" si="0"/>
        <v>72</v>
      </c>
      <c r="I15" s="3">
        <v>24</v>
      </c>
      <c r="J15" s="4">
        <v>16</v>
      </c>
      <c r="K15" s="4">
        <v>1</v>
      </c>
      <c r="L15" s="4">
        <v>0</v>
      </c>
      <c r="M15" s="4">
        <f t="shared" si="1"/>
        <v>17</v>
      </c>
      <c r="N15" s="4">
        <f t="shared" si="3"/>
        <v>113</v>
      </c>
      <c r="O15" s="29">
        <f t="shared" si="2"/>
        <v>7.1655041217501589E-2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68</v>
      </c>
      <c r="E16" s="3">
        <v>0</v>
      </c>
      <c r="F16" s="3">
        <v>0</v>
      </c>
      <c r="G16" s="3">
        <v>0</v>
      </c>
      <c r="H16" s="3">
        <f t="shared" si="0"/>
        <v>68</v>
      </c>
      <c r="I16" s="3">
        <v>23</v>
      </c>
      <c r="J16" s="4">
        <v>26</v>
      </c>
      <c r="K16" s="4">
        <v>3</v>
      </c>
      <c r="L16" s="4">
        <v>0</v>
      </c>
      <c r="M16" s="4">
        <f t="shared" si="1"/>
        <v>29</v>
      </c>
      <c r="N16" s="4">
        <f t="shared" si="3"/>
        <v>120</v>
      </c>
      <c r="O16" s="29">
        <f t="shared" si="2"/>
        <v>7.6093849080532655E-2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26</v>
      </c>
      <c r="E17" s="3">
        <v>0</v>
      </c>
      <c r="F17" s="3">
        <v>0</v>
      </c>
      <c r="G17" s="3">
        <v>0</v>
      </c>
      <c r="H17" s="3">
        <f t="shared" si="0"/>
        <v>26</v>
      </c>
      <c r="I17" s="3">
        <v>11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37</v>
      </c>
      <c r="O17" s="29">
        <f t="shared" si="2"/>
        <v>2.3462270133164237E-2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32</v>
      </c>
      <c r="E18" s="3">
        <v>0</v>
      </c>
      <c r="F18" s="3">
        <v>0</v>
      </c>
      <c r="G18" s="3">
        <v>0</v>
      </c>
      <c r="H18" s="3">
        <f t="shared" si="0"/>
        <v>32</v>
      </c>
      <c r="I18" s="3">
        <v>11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43</v>
      </c>
      <c r="O18" s="29">
        <f t="shared" si="2"/>
        <v>2.7266962587190868E-2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23</v>
      </c>
      <c r="E19" s="3">
        <v>0</v>
      </c>
      <c r="F19" s="3">
        <v>0</v>
      </c>
      <c r="G19" s="3">
        <v>0</v>
      </c>
      <c r="H19" s="3">
        <f t="shared" si="0"/>
        <v>23</v>
      </c>
      <c r="I19" s="3">
        <v>14</v>
      </c>
      <c r="J19" s="4">
        <v>1</v>
      </c>
      <c r="K19" s="4">
        <v>0</v>
      </c>
      <c r="L19" s="4">
        <v>0</v>
      </c>
      <c r="M19" s="4">
        <f t="shared" si="1"/>
        <v>1</v>
      </c>
      <c r="N19" s="4">
        <f t="shared" si="3"/>
        <v>38</v>
      </c>
      <c r="O19" s="29">
        <f t="shared" si="2"/>
        <v>2.4096385542168676E-2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18</v>
      </c>
      <c r="E20" s="3">
        <v>0</v>
      </c>
      <c r="F20" s="3">
        <v>0</v>
      </c>
      <c r="G20" s="3">
        <v>0</v>
      </c>
      <c r="H20" s="3">
        <f t="shared" si="0"/>
        <v>18</v>
      </c>
      <c r="I20" s="3">
        <v>10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28</v>
      </c>
      <c r="O20" s="29">
        <f t="shared" si="2"/>
        <v>1.7755231452124286E-2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17</v>
      </c>
      <c r="E21" s="3">
        <v>0</v>
      </c>
      <c r="F21" s="3">
        <v>0</v>
      </c>
      <c r="G21" s="3">
        <v>0</v>
      </c>
      <c r="H21" s="3">
        <f t="shared" si="0"/>
        <v>17</v>
      </c>
      <c r="I21" s="3">
        <v>11</v>
      </c>
      <c r="J21" s="4">
        <v>4</v>
      </c>
      <c r="K21" s="4">
        <v>0</v>
      </c>
      <c r="L21" s="4">
        <v>0</v>
      </c>
      <c r="M21" s="4">
        <f t="shared" si="1"/>
        <v>4</v>
      </c>
      <c r="N21" s="4">
        <f t="shared" si="3"/>
        <v>32</v>
      </c>
      <c r="O21" s="29">
        <f t="shared" si="2"/>
        <v>2.0291693088142042E-2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8</v>
      </c>
      <c r="E22" s="3">
        <v>0</v>
      </c>
      <c r="F22" s="3">
        <v>0</v>
      </c>
      <c r="G22" s="3">
        <v>0</v>
      </c>
      <c r="H22" s="3">
        <f t="shared" si="0"/>
        <v>8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9</v>
      </c>
      <c r="O22" s="29">
        <f t="shared" si="2"/>
        <v>5.7070386810399495E-3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37</v>
      </c>
      <c r="E23" s="3">
        <v>0</v>
      </c>
      <c r="F23" s="3">
        <v>0</v>
      </c>
      <c r="G23" s="3">
        <v>0</v>
      </c>
      <c r="H23" s="3">
        <f t="shared" si="0"/>
        <v>37</v>
      </c>
      <c r="I23" s="3">
        <v>12</v>
      </c>
      <c r="J23" s="4">
        <v>24</v>
      </c>
      <c r="K23" s="4">
        <v>5</v>
      </c>
      <c r="L23" s="4">
        <v>0</v>
      </c>
      <c r="M23" s="4">
        <f t="shared" si="1"/>
        <v>29</v>
      </c>
      <c r="N23" s="4">
        <f t="shared" si="3"/>
        <v>78</v>
      </c>
      <c r="O23" s="29">
        <f t="shared" si="2"/>
        <v>4.946100190234623E-2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48</v>
      </c>
      <c r="E24" s="3">
        <v>0</v>
      </c>
      <c r="F24" s="3">
        <v>0</v>
      </c>
      <c r="G24" s="3">
        <v>0</v>
      </c>
      <c r="H24" s="3">
        <f t="shared" si="0"/>
        <v>48</v>
      </c>
      <c r="I24" s="3">
        <v>11</v>
      </c>
      <c r="J24" s="4">
        <v>120</v>
      </c>
      <c r="K24" s="4">
        <v>6</v>
      </c>
      <c r="L24" s="4">
        <v>8</v>
      </c>
      <c r="M24" s="4">
        <f t="shared" si="1"/>
        <v>134</v>
      </c>
      <c r="N24" s="4">
        <f t="shared" si="3"/>
        <v>193</v>
      </c>
      <c r="O24" s="29">
        <f t="shared" si="2"/>
        <v>0.1223842739378567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6.3411540900443881E-4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692</v>
      </c>
      <c r="E27" s="46">
        <f>SUM(E6:E26)</f>
        <v>1</v>
      </c>
      <c r="F27" s="46">
        <f t="shared" ref="F27:G27" si="4">SUM(F6:F26)</f>
        <v>0</v>
      </c>
      <c r="G27" s="46">
        <f t="shared" si="4"/>
        <v>0</v>
      </c>
      <c r="H27" s="80">
        <f>SUM(H6:H26)</f>
        <v>693</v>
      </c>
      <c r="I27" s="80">
        <f>SUM(I6:I26)</f>
        <v>245</v>
      </c>
      <c r="J27" s="41">
        <f>SUM(J6:J26)</f>
        <v>505</v>
      </c>
      <c r="K27" s="41">
        <f t="shared" ref="K27:L27" si="5">SUM(K6:K26)</f>
        <v>102</v>
      </c>
      <c r="L27" s="41">
        <f t="shared" si="5"/>
        <v>32</v>
      </c>
      <c r="M27" s="63">
        <f>SUM(M6:M26)</f>
        <v>639</v>
      </c>
      <c r="N27" s="63">
        <f>SUM(N6:N26)</f>
        <v>1577</v>
      </c>
      <c r="O27" s="65">
        <f>SUM(O6:O26)</f>
        <v>0.99999999999999989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0.99855699855699853</v>
      </c>
      <c r="E28" s="29">
        <f t="shared" ref="E28:G28" si="6">+E27/$H$27</f>
        <v>1.443001443001443E-3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0.79029733959311421</v>
      </c>
      <c r="K28" s="29">
        <f t="shared" ref="K28:L28" si="7">+K27/$M$27</f>
        <v>0.15962441314553991</v>
      </c>
      <c r="L28" s="29">
        <f t="shared" si="7"/>
        <v>5.0078247261345854E-2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6.7939814814814816E-3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103</v>
      </c>
      <c r="D6" s="3">
        <v>239</v>
      </c>
      <c r="E6" s="3">
        <v>4</v>
      </c>
      <c r="F6" s="3">
        <v>182</v>
      </c>
      <c r="G6" s="3">
        <v>2819</v>
      </c>
      <c r="H6" s="4">
        <f>SUM(C6:G6)</f>
        <v>3347</v>
      </c>
      <c r="I6" s="29">
        <f>H6/$H$23</f>
        <v>9.5919069180948016E-2</v>
      </c>
      <c r="J6" s="37">
        <v>5.8040899627438188E-3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73</v>
      </c>
      <c r="D7" s="3">
        <v>179</v>
      </c>
      <c r="E7" s="3">
        <v>1</v>
      </c>
      <c r="F7" s="3">
        <v>87</v>
      </c>
      <c r="G7" s="3">
        <v>1828</v>
      </c>
      <c r="H7" s="4">
        <f t="shared" ref="H7:H22" si="0">SUM(C7:G7)</f>
        <v>2168</v>
      </c>
      <c r="I7" s="29">
        <f t="shared" ref="I7:I22" si="1">H7/$H$23</f>
        <v>6.213102539118473E-2</v>
      </c>
      <c r="J7" s="37">
        <v>5.2406298514082964E-3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90</v>
      </c>
      <c r="D8" s="3">
        <v>150</v>
      </c>
      <c r="E8" s="3">
        <v>1</v>
      </c>
      <c r="F8" s="3">
        <v>67</v>
      </c>
      <c r="G8" s="3">
        <v>1779</v>
      </c>
      <c r="H8" s="4">
        <f t="shared" si="0"/>
        <v>2087</v>
      </c>
      <c r="I8" s="29">
        <f t="shared" si="1"/>
        <v>5.9809709405628478E-2</v>
      </c>
      <c r="J8" s="37">
        <v>5.5860871647509577E-3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41</v>
      </c>
      <c r="D9" s="3">
        <v>138</v>
      </c>
      <c r="E9" s="3">
        <v>1</v>
      </c>
      <c r="F9" s="3">
        <v>83</v>
      </c>
      <c r="G9" s="3">
        <v>1955</v>
      </c>
      <c r="H9" s="4">
        <f t="shared" si="0"/>
        <v>2218</v>
      </c>
      <c r="I9" s="29">
        <f t="shared" si="1"/>
        <v>6.3563936493379949E-2</v>
      </c>
      <c r="J9" s="37">
        <v>6.1980961096755639E-3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199</v>
      </c>
      <c r="D10" s="3">
        <v>263</v>
      </c>
      <c r="E10" s="3">
        <v>7</v>
      </c>
      <c r="F10" s="3">
        <v>131</v>
      </c>
      <c r="G10" s="3">
        <v>2514</v>
      </c>
      <c r="H10" s="4">
        <f t="shared" si="0"/>
        <v>3114</v>
      </c>
      <c r="I10" s="29">
        <f t="shared" si="1"/>
        <v>8.9241703444718296E-2</v>
      </c>
      <c r="J10" s="37">
        <v>7.8411691145168355E-3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54</v>
      </c>
      <c r="D11" s="3">
        <v>144</v>
      </c>
      <c r="E11" s="3">
        <v>2</v>
      </c>
      <c r="F11" s="3">
        <v>62</v>
      </c>
      <c r="G11" s="3">
        <v>1476</v>
      </c>
      <c r="H11" s="4">
        <f t="shared" si="0"/>
        <v>1738</v>
      </c>
      <c r="I11" s="29">
        <f t="shared" si="1"/>
        <v>4.9807989912305839E-2</v>
      </c>
      <c r="J11" s="37">
        <v>6.435322971781305E-3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60</v>
      </c>
      <c r="D12" s="3">
        <v>154</v>
      </c>
      <c r="E12" s="3">
        <v>2</v>
      </c>
      <c r="F12" s="3">
        <v>90</v>
      </c>
      <c r="G12" s="3">
        <v>1839</v>
      </c>
      <c r="H12" s="4">
        <f t="shared" si="0"/>
        <v>2145</v>
      </c>
      <c r="I12" s="29">
        <f t="shared" si="1"/>
        <v>6.147188628417493E-2</v>
      </c>
      <c r="J12" s="37">
        <v>7.0334962841130649E-3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138</v>
      </c>
      <c r="D13" s="3">
        <v>190</v>
      </c>
      <c r="E13" s="3">
        <v>2</v>
      </c>
      <c r="F13" s="3">
        <v>65</v>
      </c>
      <c r="G13" s="3">
        <v>1299</v>
      </c>
      <c r="H13" s="4">
        <f t="shared" si="0"/>
        <v>1694</v>
      </c>
      <c r="I13" s="29">
        <f t="shared" si="1"/>
        <v>4.8547028142374049E-2</v>
      </c>
      <c r="J13" s="37">
        <v>6.9280722573839678E-3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117</v>
      </c>
      <c r="D14" s="3">
        <v>200</v>
      </c>
      <c r="E14" s="3">
        <v>0</v>
      </c>
      <c r="F14" s="3">
        <v>64</v>
      </c>
      <c r="G14" s="3">
        <v>1511</v>
      </c>
      <c r="H14" s="4">
        <f t="shared" si="0"/>
        <v>1892</v>
      </c>
      <c r="I14" s="29">
        <f t="shared" si="1"/>
        <v>5.4221356107067117E-2</v>
      </c>
      <c r="J14" s="37">
        <v>6.8894870121799746E-3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139</v>
      </c>
      <c r="D15" s="3">
        <v>149</v>
      </c>
      <c r="E15" s="3">
        <v>1</v>
      </c>
      <c r="F15" s="3">
        <v>53</v>
      </c>
      <c r="G15" s="3">
        <v>1308</v>
      </c>
      <c r="H15" s="4">
        <f t="shared" si="0"/>
        <v>1650</v>
      </c>
      <c r="I15" s="29">
        <f t="shared" si="1"/>
        <v>4.7286066372442252E-2</v>
      </c>
      <c r="J15" s="37">
        <v>7.6886036880762622E-3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176</v>
      </c>
      <c r="D16" s="3">
        <v>207</v>
      </c>
      <c r="E16" s="3">
        <v>2</v>
      </c>
      <c r="F16" s="3">
        <v>74</v>
      </c>
      <c r="G16" s="3">
        <v>1729</v>
      </c>
      <c r="H16" s="4">
        <f t="shared" si="0"/>
        <v>2188</v>
      </c>
      <c r="I16" s="29">
        <f t="shared" si="1"/>
        <v>6.2704189832062815E-2</v>
      </c>
      <c r="J16" s="37">
        <v>9.0345741817398854E-3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54</v>
      </c>
      <c r="D17" s="3">
        <v>179</v>
      </c>
      <c r="E17" s="3">
        <v>1</v>
      </c>
      <c r="F17" s="3">
        <v>93</v>
      </c>
      <c r="G17" s="3">
        <v>1383</v>
      </c>
      <c r="H17" s="4">
        <f t="shared" si="0"/>
        <v>1710</v>
      </c>
      <c r="I17" s="29">
        <f t="shared" si="1"/>
        <v>4.9005559695076514E-2</v>
      </c>
      <c r="J17" s="37">
        <v>7.1392320948709008E-3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102</v>
      </c>
      <c r="D18" s="3">
        <v>216</v>
      </c>
      <c r="E18" s="3">
        <v>1</v>
      </c>
      <c r="F18" s="3">
        <v>146</v>
      </c>
      <c r="G18" s="3">
        <v>2236</v>
      </c>
      <c r="H18" s="4">
        <f t="shared" si="0"/>
        <v>2701</v>
      </c>
      <c r="I18" s="29">
        <f t="shared" si="1"/>
        <v>7.7405857740585768E-2</v>
      </c>
      <c r="J18" s="37">
        <v>6.8936846038864111E-3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46</v>
      </c>
      <c r="D19" s="3">
        <v>116</v>
      </c>
      <c r="E19" s="3">
        <v>3</v>
      </c>
      <c r="F19" s="3">
        <v>93</v>
      </c>
      <c r="G19" s="3">
        <v>1548</v>
      </c>
      <c r="H19" s="4">
        <f t="shared" si="0"/>
        <v>1806</v>
      </c>
      <c r="I19" s="29">
        <f t="shared" si="1"/>
        <v>5.1756749011291341E-2</v>
      </c>
      <c r="J19" s="37">
        <v>6.4564833788706751E-3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77</v>
      </c>
      <c r="D20" s="3">
        <v>168</v>
      </c>
      <c r="E20" s="3">
        <v>3</v>
      </c>
      <c r="F20" s="3">
        <v>64</v>
      </c>
      <c r="G20" s="3">
        <v>1441</v>
      </c>
      <c r="H20" s="4">
        <f t="shared" si="0"/>
        <v>1753</v>
      </c>
      <c r="I20" s="29">
        <f t="shared" si="1"/>
        <v>5.0237863242964406E-2</v>
      </c>
      <c r="J20" s="37">
        <v>6.5907834028567855E-3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70</v>
      </c>
      <c r="D21" s="3">
        <v>76</v>
      </c>
      <c r="E21" s="3">
        <v>1</v>
      </c>
      <c r="F21" s="3">
        <v>35</v>
      </c>
      <c r="G21" s="3">
        <v>960</v>
      </c>
      <c r="H21" s="4">
        <f t="shared" si="0"/>
        <v>1142</v>
      </c>
      <c r="I21" s="29">
        <f t="shared" si="1"/>
        <v>3.2727689574138817E-2</v>
      </c>
      <c r="J21" s="37">
        <v>6.6774140211640146E-3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39</v>
      </c>
      <c r="D22" s="3">
        <v>118</v>
      </c>
      <c r="E22" s="3">
        <v>2</v>
      </c>
      <c r="F22" s="3">
        <v>42</v>
      </c>
      <c r="G22" s="3">
        <v>1340</v>
      </c>
      <c r="H22" s="4">
        <f t="shared" si="0"/>
        <v>1541</v>
      </c>
      <c r="I22" s="29">
        <f t="shared" si="1"/>
        <v>4.4162320169656676E-2</v>
      </c>
      <c r="J22" s="37">
        <v>6.5655166469661087E-3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1578</v>
      </c>
      <c r="D23" s="42">
        <f t="shared" si="2"/>
        <v>2886</v>
      </c>
      <c r="E23" s="42">
        <f t="shared" si="2"/>
        <v>34</v>
      </c>
      <c r="F23" s="42">
        <f t="shared" si="2"/>
        <v>1431</v>
      </c>
      <c r="G23" s="42">
        <f t="shared" si="2"/>
        <v>28965</v>
      </c>
      <c r="H23" s="42">
        <f>SUM(H6:H22)</f>
        <v>34894</v>
      </c>
      <c r="I23" s="31">
        <f t="shared" si="2"/>
        <v>1</v>
      </c>
      <c r="J23" s="81">
        <v>6.7939814814814816E-3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4.5222674385281138E-2</v>
      </c>
      <c r="D24" s="29">
        <f t="shared" ref="D24:G24" si="3">+D23/$H$23</f>
        <v>8.2707628818708093E-2</v>
      </c>
      <c r="E24" s="29">
        <f t="shared" si="3"/>
        <v>9.7437954949274952E-4</v>
      </c>
      <c r="F24" s="29">
        <f t="shared" si="3"/>
        <v>4.1009915744827194E-2</v>
      </c>
      <c r="G24" s="29">
        <f t="shared" si="3"/>
        <v>0.83008540150169086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6.7939814814814816E-3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7.8944352111868871E-2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8.3013353200756493E-2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9.6280589145509771E-2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9.3271820734712588E-2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9.6309244082755457E-2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8.862972090091123E-2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9.0492291821880913E-2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>
        <v>138</v>
      </c>
      <c r="D13" s="3">
        <v>237</v>
      </c>
      <c r="E13" s="3">
        <v>3</v>
      </c>
      <c r="F13" s="3">
        <v>144</v>
      </c>
      <c r="G13" s="43">
        <v>2689</v>
      </c>
      <c r="H13" s="41">
        <f t="shared" si="1"/>
        <v>3211</v>
      </c>
      <c r="I13" s="29">
        <f t="shared" si="0"/>
        <v>9.2011003495902341E-2</v>
      </c>
      <c r="J13" s="37">
        <v>6.7129629629629622E-3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>
        <v>142</v>
      </c>
      <c r="D14" s="3">
        <v>230</v>
      </c>
      <c r="E14" s="3">
        <v>4</v>
      </c>
      <c r="F14" s="3">
        <v>150</v>
      </c>
      <c r="G14" s="43">
        <v>2693</v>
      </c>
      <c r="H14" s="41">
        <f t="shared" si="1"/>
        <v>3219</v>
      </c>
      <c r="I14" s="29">
        <f t="shared" si="0"/>
        <v>9.2240242993867849E-2</v>
      </c>
      <c r="J14" s="37">
        <v>6.6898148148148142E-3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>
        <v>110</v>
      </c>
      <c r="D15" s="3">
        <v>245</v>
      </c>
      <c r="E15" s="3">
        <v>11</v>
      </c>
      <c r="F15" s="3">
        <v>158</v>
      </c>
      <c r="G15" s="43">
        <v>2833</v>
      </c>
      <c r="H15" s="41">
        <f t="shared" si="1"/>
        <v>3357</v>
      </c>
      <c r="I15" s="29">
        <f t="shared" si="0"/>
        <v>9.619462433377271E-2</v>
      </c>
      <c r="J15" s="37">
        <v>7.2685185185185188E-3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>
        <v>100</v>
      </c>
      <c r="D16" s="3">
        <v>230</v>
      </c>
      <c r="E16" s="3">
        <v>2</v>
      </c>
      <c r="F16" s="3">
        <v>157</v>
      </c>
      <c r="G16" s="43">
        <v>2743</v>
      </c>
      <c r="H16" s="41">
        <f t="shared" si="1"/>
        <v>3232</v>
      </c>
      <c r="I16" s="29">
        <f t="shared" si="0"/>
        <v>9.2612757178061778E-2</v>
      </c>
      <c r="J16" s="37">
        <v>7.1874999999999994E-3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1578</v>
      </c>
      <c r="D18" s="43">
        <f t="shared" ref="D18:G18" si="2">SUM(D6:D17)</f>
        <v>2886</v>
      </c>
      <c r="E18" s="43">
        <f t="shared" si="2"/>
        <v>38</v>
      </c>
      <c r="F18" s="43">
        <f t="shared" si="2"/>
        <v>1431</v>
      </c>
      <c r="G18" s="43">
        <f t="shared" si="2"/>
        <v>28965</v>
      </c>
      <c r="H18" s="82">
        <f>SUM(H6:H17)</f>
        <v>34898</v>
      </c>
      <c r="I18" s="65">
        <f>SUM(I6:I17)</f>
        <v>1</v>
      </c>
      <c r="J18" s="81">
        <v>6.7939814814814816E-3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4.521749097369477E-2</v>
      </c>
      <c r="D19" s="29">
        <f>+D18/$H$18</f>
        <v>8.2698148891053924E-2</v>
      </c>
      <c r="E19" s="29">
        <f>+E18/$H$18</f>
        <v>1.0888876153361225E-3</v>
      </c>
      <c r="F19" s="29">
        <f>+F18/$H$18</f>
        <v>4.1005215198578714E-2</v>
      </c>
      <c r="G19" s="29">
        <f>+G18/$H$18</f>
        <v>0.82999025732133647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2020-01-10T14:28:23Z</dcterms:modified>
</cp:coreProperties>
</file>